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abel ojeda\Desktop\Teletrabajo 3\2024\Sitio web\Presupuesto\"/>
    </mc:Choice>
  </mc:AlternateContent>
  <bookViews>
    <workbookView xWindow="0" yWindow="0" windowWidth="20490" windowHeight="7620"/>
  </bookViews>
  <sheets>
    <sheet name="24-01-581" sheetId="1" r:id="rId1"/>
    <sheet name="24-01-581 REG" sheetId="2" r:id="rId2"/>
    <sheet name="24-01-583" sheetId="3" r:id="rId3"/>
    <sheet name="24-01-583 REG" sheetId="4" r:id="rId4"/>
    <sheet name="24-01-587" sheetId="5" r:id="rId5"/>
    <sheet name="24-01-587 REG " sheetId="6" r:id="rId6"/>
    <sheet name="24-01-588" sheetId="7" r:id="rId7"/>
    <sheet name="24-01-588 REG" sheetId="8" r:id="rId8"/>
    <sheet name="24-01-590" sheetId="9" r:id="rId9"/>
    <sheet name="24-01-590 REG" sheetId="10" r:id="rId10"/>
    <sheet name="24-01-591" sheetId="11" r:id="rId11"/>
    <sheet name="24-01-591 REG " sheetId="12" r:id="rId12"/>
    <sheet name="24-01-592" sheetId="13" r:id="rId13"/>
    <sheet name="24-01-592 REG " sheetId="14" r:id="rId14"/>
    <sheet name="24-01-593" sheetId="15" r:id="rId15"/>
    <sheet name="24-01-593 REG " sheetId="16" r:id="rId16"/>
    <sheet name="24-07-002" sheetId="17" r:id="rId17"/>
    <sheet name="24-07-002 REG  " sheetId="18" r:id="rId18"/>
  </sheets>
  <calcPr calcId="162913"/>
  <extLst>
    <ext uri="GoogleSheetsCustomDataVersion2">
      <go:sheetsCustomData xmlns:go="http://customooxmlschemas.google.com/" r:id="rId22" roundtripDataChecksum="0Z98MMl0dow7ZZmErbFjDpM0pimARKFYs4UbmcbxCdM="/>
    </ext>
  </extLst>
</workbook>
</file>

<file path=xl/calcChain.xml><?xml version="1.0" encoding="utf-8"?>
<calcChain xmlns="http://schemas.openxmlformats.org/spreadsheetml/2006/main">
  <c r="A25" i="18" l="1"/>
  <c r="T23" i="18"/>
  <c r="B22" i="18"/>
  <c r="D21" i="18"/>
  <c r="G20" i="18"/>
  <c r="L18" i="18"/>
  <c r="C18" i="18"/>
  <c r="T17" i="18"/>
  <c r="B16" i="18"/>
  <c r="D15" i="18"/>
  <c r="G14" i="18"/>
  <c r="Q11" i="18"/>
  <c r="A1" i="18"/>
  <c r="A76" i="17"/>
  <c r="AF75" i="17"/>
  <c r="U24" i="18" s="1"/>
  <c r="AE75" i="17"/>
  <c r="T24" i="18" s="1"/>
  <c r="AD75" i="17"/>
  <c r="S24" i="18" s="1"/>
  <c r="AB75" i="17"/>
  <c r="Q24" i="18" s="1"/>
  <c r="AA75" i="17"/>
  <c r="P24" i="18" s="1"/>
  <c r="Z75" i="17"/>
  <c r="O24" i="18" s="1"/>
  <c r="X75" i="17"/>
  <c r="M24" i="18" s="1"/>
  <c r="W75" i="17"/>
  <c r="L24" i="18" s="1"/>
  <c r="V75" i="17"/>
  <c r="K24" i="18" s="1"/>
  <c r="T75" i="17"/>
  <c r="I24" i="18" s="1"/>
  <c r="S75" i="17"/>
  <c r="H24" i="18" s="1"/>
  <c r="R75" i="17"/>
  <c r="G24" i="18" s="1"/>
  <c r="O75" i="17"/>
  <c r="F24" i="18" s="1"/>
  <c r="N75" i="17"/>
  <c r="E24" i="18" s="1"/>
  <c r="M75" i="17"/>
  <c r="D24" i="18" s="1"/>
  <c r="K75" i="17"/>
  <c r="C24" i="18" s="1"/>
  <c r="J75" i="17"/>
  <c r="B24" i="18" s="1"/>
  <c r="AG74" i="17"/>
  <c r="AC74" i="17"/>
  <c r="Y74" i="17"/>
  <c r="U74" i="17"/>
  <c r="AH74" i="17" s="1"/>
  <c r="AG73" i="17"/>
  <c r="AG75" i="17" s="1"/>
  <c r="V24" i="18" s="1"/>
  <c r="AC73" i="17"/>
  <c r="AC75" i="17" s="1"/>
  <c r="R24" i="18" s="1"/>
  <c r="Y73" i="17"/>
  <c r="Y75" i="17" s="1"/>
  <c r="N24" i="18" s="1"/>
  <c r="U73" i="17"/>
  <c r="AH73" i="17" s="1"/>
  <c r="AF71" i="17"/>
  <c r="U23" i="18" s="1"/>
  <c r="AE71" i="17"/>
  <c r="AD71" i="17"/>
  <c r="S23" i="18" s="1"/>
  <c r="AB71" i="17"/>
  <c r="Q23" i="18" s="1"/>
  <c r="AA71" i="17"/>
  <c r="P23" i="18" s="1"/>
  <c r="Z71" i="17"/>
  <c r="O23" i="18" s="1"/>
  <c r="X71" i="17"/>
  <c r="M23" i="18" s="1"/>
  <c r="W71" i="17"/>
  <c r="L23" i="18" s="1"/>
  <c r="V71" i="17"/>
  <c r="K23" i="18" s="1"/>
  <c r="T71" i="17"/>
  <c r="I23" i="18" s="1"/>
  <c r="S71" i="17"/>
  <c r="H23" i="18" s="1"/>
  <c r="R71" i="17"/>
  <c r="G23" i="18" s="1"/>
  <c r="O71" i="17"/>
  <c r="F23" i="18" s="1"/>
  <c r="N71" i="17"/>
  <c r="E23" i="18" s="1"/>
  <c r="M71" i="17"/>
  <c r="D23" i="18" s="1"/>
  <c r="K71" i="17"/>
  <c r="C23" i="18" s="1"/>
  <c r="J71" i="17"/>
  <c r="B23" i="18" s="1"/>
  <c r="AG70" i="17"/>
  <c r="AC70" i="17"/>
  <c r="Y70" i="17"/>
  <c r="U70" i="17"/>
  <c r="AH70" i="17" s="1"/>
  <c r="AG69" i="17"/>
  <c r="AG71" i="17" s="1"/>
  <c r="V23" i="18" s="1"/>
  <c r="AC69" i="17"/>
  <c r="AC71" i="17" s="1"/>
  <c r="R23" i="18" s="1"/>
  <c r="Y69" i="17"/>
  <c r="Y71" i="17" s="1"/>
  <c r="N23" i="18" s="1"/>
  <c r="U69" i="17"/>
  <c r="U71" i="17" s="1"/>
  <c r="J23" i="18" s="1"/>
  <c r="AF67" i="17"/>
  <c r="U22" i="18" s="1"/>
  <c r="AE67" i="17"/>
  <c r="T22" i="18" s="1"/>
  <c r="AD67" i="17"/>
  <c r="S22" i="18" s="1"/>
  <c r="AB67" i="17"/>
  <c r="Q22" i="18" s="1"/>
  <c r="AA67" i="17"/>
  <c r="P22" i="18" s="1"/>
  <c r="Z67" i="17"/>
  <c r="O22" i="18" s="1"/>
  <c r="X67" i="17"/>
  <c r="M22" i="18" s="1"/>
  <c r="W67" i="17"/>
  <c r="L22" i="18" s="1"/>
  <c r="V67" i="17"/>
  <c r="K22" i="18" s="1"/>
  <c r="T67" i="17"/>
  <c r="I22" i="18" s="1"/>
  <c r="S67" i="17"/>
  <c r="H22" i="18" s="1"/>
  <c r="R67" i="17"/>
  <c r="G22" i="18" s="1"/>
  <c r="O67" i="17"/>
  <c r="F22" i="18" s="1"/>
  <c r="N67" i="17"/>
  <c r="E22" i="18" s="1"/>
  <c r="M67" i="17"/>
  <c r="D22" i="18" s="1"/>
  <c r="K67" i="17"/>
  <c r="C22" i="18" s="1"/>
  <c r="J67" i="17"/>
  <c r="AG66" i="17"/>
  <c r="AC66" i="17"/>
  <c r="Y66" i="17"/>
  <c r="U66" i="17"/>
  <c r="AG65" i="17"/>
  <c r="AG67" i="17" s="1"/>
  <c r="V22" i="18" s="1"/>
  <c r="AC65" i="17"/>
  <c r="AC67" i="17" s="1"/>
  <c r="R22" i="18" s="1"/>
  <c r="Y65" i="17"/>
  <c r="Y67" i="17" s="1"/>
  <c r="N22" i="18" s="1"/>
  <c r="U65" i="17"/>
  <c r="AF63" i="17"/>
  <c r="U21" i="18" s="1"/>
  <c r="AE63" i="17"/>
  <c r="T21" i="18" s="1"/>
  <c r="AD63" i="17"/>
  <c r="S21" i="18" s="1"/>
  <c r="AB63" i="17"/>
  <c r="Q21" i="18" s="1"/>
  <c r="AA63" i="17"/>
  <c r="P21" i="18" s="1"/>
  <c r="Z63" i="17"/>
  <c r="O21" i="18" s="1"/>
  <c r="X63" i="17"/>
  <c r="M21" i="18" s="1"/>
  <c r="W63" i="17"/>
  <c r="L21" i="18" s="1"/>
  <c r="V63" i="17"/>
  <c r="K21" i="18" s="1"/>
  <c r="T63" i="17"/>
  <c r="I21" i="18" s="1"/>
  <c r="S63" i="17"/>
  <c r="H21" i="18" s="1"/>
  <c r="R63" i="17"/>
  <c r="G21" i="18" s="1"/>
  <c r="O63" i="17"/>
  <c r="F21" i="18" s="1"/>
  <c r="N63" i="17"/>
  <c r="E21" i="18" s="1"/>
  <c r="M63" i="17"/>
  <c r="K63" i="17"/>
  <c r="C21" i="18" s="1"/>
  <c r="J63" i="17"/>
  <c r="B21" i="18" s="1"/>
  <c r="AG62" i="17"/>
  <c r="AC62" i="17"/>
  <c r="Y62" i="17"/>
  <c r="U62" i="17"/>
  <c r="AH62" i="17" s="1"/>
  <c r="AG61" i="17"/>
  <c r="AG63" i="17" s="1"/>
  <c r="V21" i="18" s="1"/>
  <c r="AC61" i="17"/>
  <c r="AC63" i="17" s="1"/>
  <c r="R21" i="18" s="1"/>
  <c r="Y61" i="17"/>
  <c r="Y63" i="17" s="1"/>
  <c r="N21" i="18" s="1"/>
  <c r="U61" i="17"/>
  <c r="U63" i="17" s="1"/>
  <c r="J21" i="18" s="1"/>
  <c r="AF59" i="17"/>
  <c r="U20" i="18" s="1"/>
  <c r="AE59" i="17"/>
  <c r="T20" i="18" s="1"/>
  <c r="AD59" i="17"/>
  <c r="S20" i="18" s="1"/>
  <c r="AB59" i="17"/>
  <c r="Q20" i="18" s="1"/>
  <c r="AA59" i="17"/>
  <c r="P20" i="18" s="1"/>
  <c r="Z59" i="17"/>
  <c r="O20" i="18" s="1"/>
  <c r="X59" i="17"/>
  <c r="M20" i="18" s="1"/>
  <c r="W59" i="17"/>
  <c r="L20" i="18" s="1"/>
  <c r="V59" i="17"/>
  <c r="K20" i="18" s="1"/>
  <c r="T59" i="17"/>
  <c r="I20" i="18" s="1"/>
  <c r="S59" i="17"/>
  <c r="H20" i="18" s="1"/>
  <c r="R59" i="17"/>
  <c r="O59" i="17"/>
  <c r="F20" i="18" s="1"/>
  <c r="N59" i="17"/>
  <c r="E20" i="18" s="1"/>
  <c r="M59" i="17"/>
  <c r="D20" i="18" s="1"/>
  <c r="K59" i="17"/>
  <c r="C20" i="18" s="1"/>
  <c r="J59" i="17"/>
  <c r="B20" i="18" s="1"/>
  <c r="AG58" i="17"/>
  <c r="AC58" i="17"/>
  <c r="Y58" i="17"/>
  <c r="U58" i="17"/>
  <c r="AH58" i="17" s="1"/>
  <c r="AI58" i="17" s="1"/>
  <c r="AG57" i="17"/>
  <c r="AG59" i="17" s="1"/>
  <c r="V20" i="18" s="1"/>
  <c r="AC57" i="17"/>
  <c r="AC59" i="17" s="1"/>
  <c r="R20" i="18" s="1"/>
  <c r="Y57" i="17"/>
  <c r="Y59" i="17" s="1"/>
  <c r="N20" i="18" s="1"/>
  <c r="U57" i="17"/>
  <c r="AF55" i="17"/>
  <c r="U19" i="18" s="1"/>
  <c r="AE55" i="17"/>
  <c r="T19" i="18" s="1"/>
  <c r="AD55" i="17"/>
  <c r="S19" i="18" s="1"/>
  <c r="AB55" i="17"/>
  <c r="Q19" i="18" s="1"/>
  <c r="AA55" i="17"/>
  <c r="P19" i="18" s="1"/>
  <c r="Z55" i="17"/>
  <c r="O19" i="18" s="1"/>
  <c r="X55" i="17"/>
  <c r="M19" i="18" s="1"/>
  <c r="W55" i="17"/>
  <c r="L19" i="18" s="1"/>
  <c r="V55" i="17"/>
  <c r="K19" i="18" s="1"/>
  <c r="T55" i="17"/>
  <c r="I19" i="18" s="1"/>
  <c r="S55" i="17"/>
  <c r="H19" i="18" s="1"/>
  <c r="R55" i="17"/>
  <c r="G19" i="18" s="1"/>
  <c r="O55" i="17"/>
  <c r="F19" i="18" s="1"/>
  <c r="N55" i="17"/>
  <c r="E19" i="18" s="1"/>
  <c r="M55" i="17"/>
  <c r="D19" i="18" s="1"/>
  <c r="K55" i="17"/>
  <c r="C19" i="18" s="1"/>
  <c r="J55" i="17"/>
  <c r="B19" i="18" s="1"/>
  <c r="AG54" i="17"/>
  <c r="AC54" i="17"/>
  <c r="Y54" i="17"/>
  <c r="U54" i="17"/>
  <c r="AH54" i="17" s="1"/>
  <c r="AG53" i="17"/>
  <c r="AG55" i="17" s="1"/>
  <c r="V19" i="18" s="1"/>
  <c r="AC53" i="17"/>
  <c r="AC55" i="17" s="1"/>
  <c r="R19" i="18" s="1"/>
  <c r="Y53" i="17"/>
  <c r="Y55" i="17" s="1"/>
  <c r="N19" i="18" s="1"/>
  <c r="U53" i="17"/>
  <c r="U55" i="17" s="1"/>
  <c r="J19" i="18" s="1"/>
  <c r="AF51" i="17"/>
  <c r="U18" i="18" s="1"/>
  <c r="AE51" i="17"/>
  <c r="T18" i="18" s="1"/>
  <c r="AD51" i="17"/>
  <c r="S18" i="18" s="1"/>
  <c r="AB51" i="17"/>
  <c r="Q18" i="18" s="1"/>
  <c r="AA51" i="17"/>
  <c r="P18" i="18" s="1"/>
  <c r="Z51" i="17"/>
  <c r="O18" i="18" s="1"/>
  <c r="X51" i="17"/>
  <c r="M18" i="18" s="1"/>
  <c r="W51" i="17"/>
  <c r="V51" i="17"/>
  <c r="K18" i="18" s="1"/>
  <c r="T51" i="17"/>
  <c r="I18" i="18" s="1"/>
  <c r="S51" i="17"/>
  <c r="H18" i="18" s="1"/>
  <c r="R51" i="17"/>
  <c r="G18" i="18" s="1"/>
  <c r="O51" i="17"/>
  <c r="F18" i="18" s="1"/>
  <c r="N51" i="17"/>
  <c r="E18" i="18" s="1"/>
  <c r="M51" i="17"/>
  <c r="D18" i="18" s="1"/>
  <c r="J51" i="17"/>
  <c r="B18" i="18" s="1"/>
  <c r="AG50" i="17"/>
  <c r="AC50" i="17"/>
  <c r="Y50" i="17"/>
  <c r="U50" i="17"/>
  <c r="AG49" i="17"/>
  <c r="AG51" i="17" s="1"/>
  <c r="V18" i="18" s="1"/>
  <c r="AC49" i="17"/>
  <c r="AC51" i="17" s="1"/>
  <c r="R18" i="18" s="1"/>
  <c r="Y49" i="17"/>
  <c r="U49" i="17"/>
  <c r="U51" i="17" s="1"/>
  <c r="J18" i="18" s="1"/>
  <c r="AG47" i="17"/>
  <c r="V17" i="18" s="1"/>
  <c r="AF47" i="17"/>
  <c r="U17" i="18" s="1"/>
  <c r="AE47" i="17"/>
  <c r="AD47" i="17"/>
  <c r="S17" i="18" s="1"/>
  <c r="AC47" i="17"/>
  <c r="R17" i="18" s="1"/>
  <c r="AB47" i="17"/>
  <c r="Q17" i="18" s="1"/>
  <c r="AA47" i="17"/>
  <c r="P17" i="18" s="1"/>
  <c r="Z47" i="17"/>
  <c r="O17" i="18" s="1"/>
  <c r="Y47" i="17"/>
  <c r="N17" i="18" s="1"/>
  <c r="X47" i="17"/>
  <c r="M17" i="18" s="1"/>
  <c r="W47" i="17"/>
  <c r="L17" i="18" s="1"/>
  <c r="V47" i="17"/>
  <c r="K17" i="18" s="1"/>
  <c r="U47" i="17"/>
  <c r="J17" i="18" s="1"/>
  <c r="T47" i="17"/>
  <c r="I17" i="18" s="1"/>
  <c r="S47" i="17"/>
  <c r="H17" i="18" s="1"/>
  <c r="R47" i="17"/>
  <c r="G17" i="18" s="1"/>
  <c r="O47" i="17"/>
  <c r="F17" i="18" s="1"/>
  <c r="N47" i="17"/>
  <c r="E17" i="18" s="1"/>
  <c r="M47" i="17"/>
  <c r="D17" i="18" s="1"/>
  <c r="K47" i="17"/>
  <c r="C17" i="18" s="1"/>
  <c r="J47" i="17"/>
  <c r="B17" i="18" s="1"/>
  <c r="AG46" i="17"/>
  <c r="AC46" i="17"/>
  <c r="Y46" i="17"/>
  <c r="U46" i="17"/>
  <c r="AH46" i="17" s="1"/>
  <c r="AG45" i="17"/>
  <c r="AC45" i="17"/>
  <c r="Y45" i="17"/>
  <c r="U45" i="17"/>
  <c r="AF43" i="17"/>
  <c r="U16" i="18" s="1"/>
  <c r="AE43" i="17"/>
  <c r="T16" i="18" s="1"/>
  <c r="AD43" i="17"/>
  <c r="S16" i="18" s="1"/>
  <c r="AB43" i="17"/>
  <c r="Q16" i="18" s="1"/>
  <c r="AA43" i="17"/>
  <c r="P16" i="18" s="1"/>
  <c r="Z43" i="17"/>
  <c r="O16" i="18" s="1"/>
  <c r="X43" i="17"/>
  <c r="M16" i="18" s="1"/>
  <c r="W43" i="17"/>
  <c r="L16" i="18" s="1"/>
  <c r="V43" i="17"/>
  <c r="K16" i="18" s="1"/>
  <c r="T43" i="17"/>
  <c r="I16" i="18" s="1"/>
  <c r="S43" i="17"/>
  <c r="H16" i="18" s="1"/>
  <c r="R43" i="17"/>
  <c r="G16" i="18" s="1"/>
  <c r="O43" i="17"/>
  <c r="F16" i="18" s="1"/>
  <c r="N43" i="17"/>
  <c r="E16" i="18" s="1"/>
  <c r="M43" i="17"/>
  <c r="D16" i="18" s="1"/>
  <c r="K43" i="17"/>
  <c r="C16" i="18" s="1"/>
  <c r="J43" i="17"/>
  <c r="AG42" i="17"/>
  <c r="AC42" i="17"/>
  <c r="Y42" i="17"/>
  <c r="U42" i="17"/>
  <c r="AH42" i="17" s="1"/>
  <c r="AG41" i="17"/>
  <c r="AG43" i="17" s="1"/>
  <c r="V16" i="18" s="1"/>
  <c r="AC41" i="17"/>
  <c r="AC43" i="17" s="1"/>
  <c r="R16" i="18" s="1"/>
  <c r="Y41" i="17"/>
  <c r="Y43" i="17" s="1"/>
  <c r="N16" i="18" s="1"/>
  <c r="U41" i="17"/>
  <c r="U43" i="17" s="1"/>
  <c r="J16" i="18" s="1"/>
  <c r="AF39" i="17"/>
  <c r="U15" i="18" s="1"/>
  <c r="AE39" i="17"/>
  <c r="T15" i="18" s="1"/>
  <c r="AD39" i="17"/>
  <c r="S15" i="18" s="1"/>
  <c r="AB39" i="17"/>
  <c r="Q15" i="18" s="1"/>
  <c r="AA39" i="17"/>
  <c r="P15" i="18" s="1"/>
  <c r="Z39" i="17"/>
  <c r="O15" i="18" s="1"/>
  <c r="Y39" i="17"/>
  <c r="N15" i="18" s="1"/>
  <c r="X39" i="17"/>
  <c r="M15" i="18" s="1"/>
  <c r="W39" i="17"/>
  <c r="L15" i="18" s="1"/>
  <c r="V39" i="17"/>
  <c r="K15" i="18" s="1"/>
  <c r="U39" i="17"/>
  <c r="J15" i="18" s="1"/>
  <c r="T39" i="17"/>
  <c r="I15" i="18" s="1"/>
  <c r="S39" i="17"/>
  <c r="H15" i="18" s="1"/>
  <c r="R39" i="17"/>
  <c r="G15" i="18" s="1"/>
  <c r="O39" i="17"/>
  <c r="F15" i="18" s="1"/>
  <c r="N39" i="17"/>
  <c r="E15" i="18" s="1"/>
  <c r="M39" i="17"/>
  <c r="K39" i="17"/>
  <c r="C15" i="18" s="1"/>
  <c r="J39" i="17"/>
  <c r="B15" i="18" s="1"/>
  <c r="AG38" i="17"/>
  <c r="AG39" i="17" s="1"/>
  <c r="V15" i="18" s="1"/>
  <c r="AC38" i="17"/>
  <c r="Y38" i="17"/>
  <c r="U38" i="17"/>
  <c r="AG37" i="17"/>
  <c r="AC37" i="17"/>
  <c r="AC39" i="17" s="1"/>
  <c r="R15" i="18" s="1"/>
  <c r="Y37" i="17"/>
  <c r="U37" i="17"/>
  <c r="AF35" i="17"/>
  <c r="U14" i="18" s="1"/>
  <c r="AE35" i="17"/>
  <c r="T14" i="18" s="1"/>
  <c r="AD35" i="17"/>
  <c r="S14" i="18" s="1"/>
  <c r="AB35" i="17"/>
  <c r="Q14" i="18" s="1"/>
  <c r="AA35" i="17"/>
  <c r="P14" i="18" s="1"/>
  <c r="Z35" i="17"/>
  <c r="O14" i="18" s="1"/>
  <c r="X35" i="17"/>
  <c r="M14" i="18" s="1"/>
  <c r="W35" i="17"/>
  <c r="L14" i="18" s="1"/>
  <c r="V35" i="17"/>
  <c r="K14" i="18" s="1"/>
  <c r="T35" i="17"/>
  <c r="I14" i="18" s="1"/>
  <c r="S35" i="17"/>
  <c r="H14" i="18" s="1"/>
  <c r="R35" i="17"/>
  <c r="O35" i="17"/>
  <c r="F14" i="18" s="1"/>
  <c r="N35" i="17"/>
  <c r="E14" i="18" s="1"/>
  <c r="M35" i="17"/>
  <c r="D14" i="18" s="1"/>
  <c r="K35" i="17"/>
  <c r="C14" i="18" s="1"/>
  <c r="J35" i="17"/>
  <c r="B14" i="18" s="1"/>
  <c r="AG34" i="17"/>
  <c r="AC34" i="17"/>
  <c r="Y34" i="17"/>
  <c r="U34" i="17"/>
  <c r="AG33" i="17"/>
  <c r="AG35" i="17" s="1"/>
  <c r="V14" i="18" s="1"/>
  <c r="AC33" i="17"/>
  <c r="AC35" i="17" s="1"/>
  <c r="R14" i="18" s="1"/>
  <c r="Y33" i="17"/>
  <c r="U33" i="17"/>
  <c r="U35" i="17" s="1"/>
  <c r="J14" i="18" s="1"/>
  <c r="AG31" i="17"/>
  <c r="V13" i="18" s="1"/>
  <c r="AF31" i="17"/>
  <c r="U13" i="18" s="1"/>
  <c r="AE31" i="17"/>
  <c r="T13" i="18" s="1"/>
  <c r="AD31" i="17"/>
  <c r="S13" i="18" s="1"/>
  <c r="AC31" i="17"/>
  <c r="R13" i="18" s="1"/>
  <c r="AB31" i="17"/>
  <c r="Q13" i="18" s="1"/>
  <c r="AA31" i="17"/>
  <c r="P13" i="18" s="1"/>
  <c r="Z31" i="17"/>
  <c r="O13" i="18" s="1"/>
  <c r="Y31" i="17"/>
  <c r="N13" i="18" s="1"/>
  <c r="X31" i="17"/>
  <c r="M13" i="18" s="1"/>
  <c r="W31" i="17"/>
  <c r="L13" i="18" s="1"/>
  <c r="V31" i="17"/>
  <c r="K13" i="18" s="1"/>
  <c r="U31" i="17"/>
  <c r="J13" i="18" s="1"/>
  <c r="T31" i="17"/>
  <c r="I13" i="18" s="1"/>
  <c r="S31" i="17"/>
  <c r="H13" i="18" s="1"/>
  <c r="R31" i="17"/>
  <c r="G13" i="18" s="1"/>
  <c r="O31" i="17"/>
  <c r="F13" i="18" s="1"/>
  <c r="N31" i="17"/>
  <c r="E13" i="18" s="1"/>
  <c r="M31" i="17"/>
  <c r="D13" i="18" s="1"/>
  <c r="K31" i="17"/>
  <c r="C13" i="18" s="1"/>
  <c r="J31" i="17"/>
  <c r="B13" i="18" s="1"/>
  <c r="AG30" i="17"/>
  <c r="AC30" i="17"/>
  <c r="Y30" i="17"/>
  <c r="U30" i="17"/>
  <c r="AH30" i="17" s="1"/>
  <c r="AG29" i="17"/>
  <c r="AC29" i="17"/>
  <c r="Y29" i="17"/>
  <c r="U29" i="17"/>
  <c r="AF27" i="17"/>
  <c r="U12" i="18" s="1"/>
  <c r="AE27" i="17"/>
  <c r="T12" i="18" s="1"/>
  <c r="AD27" i="17"/>
  <c r="S12" i="18" s="1"/>
  <c r="AB27" i="17"/>
  <c r="Q12" i="18" s="1"/>
  <c r="AA27" i="17"/>
  <c r="P12" i="18" s="1"/>
  <c r="Z27" i="17"/>
  <c r="O12" i="18" s="1"/>
  <c r="X27" i="17"/>
  <c r="M12" i="18" s="1"/>
  <c r="W27" i="17"/>
  <c r="L12" i="18" s="1"/>
  <c r="V27" i="17"/>
  <c r="K12" i="18" s="1"/>
  <c r="T27" i="17"/>
  <c r="I12" i="18" s="1"/>
  <c r="S27" i="17"/>
  <c r="H12" i="18" s="1"/>
  <c r="R27" i="17"/>
  <c r="G12" i="18" s="1"/>
  <c r="O27" i="17"/>
  <c r="F12" i="18" s="1"/>
  <c r="N27" i="17"/>
  <c r="E12" i="18" s="1"/>
  <c r="M27" i="17"/>
  <c r="D12" i="18" s="1"/>
  <c r="K27" i="17"/>
  <c r="C12" i="18" s="1"/>
  <c r="J27" i="17"/>
  <c r="B12" i="18" s="1"/>
  <c r="AG26" i="17"/>
  <c r="AC26" i="17"/>
  <c r="Y26" i="17"/>
  <c r="U26" i="17"/>
  <c r="AH26" i="17" s="1"/>
  <c r="AG25" i="17"/>
  <c r="AG27" i="17" s="1"/>
  <c r="V12" i="18" s="1"/>
  <c r="AC25" i="17"/>
  <c r="AC27" i="17" s="1"/>
  <c r="R12" i="18" s="1"/>
  <c r="Y25" i="17"/>
  <c r="Y27" i="17" s="1"/>
  <c r="N12" i="18" s="1"/>
  <c r="U25" i="17"/>
  <c r="U27" i="17" s="1"/>
  <c r="J12" i="18" s="1"/>
  <c r="AF23" i="17"/>
  <c r="U11" i="18" s="1"/>
  <c r="AE23" i="17"/>
  <c r="T11" i="18" s="1"/>
  <c r="AD23" i="17"/>
  <c r="S11" i="18" s="1"/>
  <c r="AB23" i="17"/>
  <c r="AA23" i="17"/>
  <c r="P11" i="18" s="1"/>
  <c r="Z23" i="17"/>
  <c r="O11" i="18" s="1"/>
  <c r="Y23" i="17"/>
  <c r="N11" i="18" s="1"/>
  <c r="X23" i="17"/>
  <c r="M11" i="18" s="1"/>
  <c r="W23" i="17"/>
  <c r="L11" i="18" s="1"/>
  <c r="V23" i="17"/>
  <c r="K11" i="18" s="1"/>
  <c r="U23" i="17"/>
  <c r="J11" i="18" s="1"/>
  <c r="T23" i="17"/>
  <c r="I11" i="18" s="1"/>
  <c r="S23" i="17"/>
  <c r="H11" i="18" s="1"/>
  <c r="R23" i="17"/>
  <c r="G11" i="18" s="1"/>
  <c r="O23" i="17"/>
  <c r="F11" i="18" s="1"/>
  <c r="N23" i="17"/>
  <c r="E11" i="18" s="1"/>
  <c r="M23" i="17"/>
  <c r="D11" i="18" s="1"/>
  <c r="K23" i="17"/>
  <c r="C11" i="18" s="1"/>
  <c r="J23" i="17"/>
  <c r="B11" i="18" s="1"/>
  <c r="AG22" i="17"/>
  <c r="AG23" i="17" s="1"/>
  <c r="V11" i="18" s="1"/>
  <c r="AC22" i="17"/>
  <c r="Y22" i="17"/>
  <c r="U22" i="17"/>
  <c r="AG21" i="17"/>
  <c r="AC21" i="17"/>
  <c r="AC23" i="17" s="1"/>
  <c r="R11" i="18" s="1"/>
  <c r="Y21" i="17"/>
  <c r="U21" i="17"/>
  <c r="AH21" i="17" s="1"/>
  <c r="AF19" i="17"/>
  <c r="U10" i="18" s="1"/>
  <c r="AE19" i="17"/>
  <c r="T10" i="18" s="1"/>
  <c r="AD19" i="17"/>
  <c r="S10" i="18" s="1"/>
  <c r="AB19" i="17"/>
  <c r="Q10" i="18" s="1"/>
  <c r="AA19" i="17"/>
  <c r="P10" i="18" s="1"/>
  <c r="Z19" i="17"/>
  <c r="O10" i="18" s="1"/>
  <c r="X19" i="17"/>
  <c r="M10" i="18" s="1"/>
  <c r="W19" i="17"/>
  <c r="L10" i="18" s="1"/>
  <c r="V19" i="17"/>
  <c r="K10" i="18" s="1"/>
  <c r="T19" i="17"/>
  <c r="I10" i="18" s="1"/>
  <c r="S19" i="17"/>
  <c r="H10" i="18" s="1"/>
  <c r="R19" i="17"/>
  <c r="G10" i="18" s="1"/>
  <c r="O19" i="17"/>
  <c r="F10" i="18" s="1"/>
  <c r="N19" i="17"/>
  <c r="E10" i="18" s="1"/>
  <c r="M19" i="17"/>
  <c r="D10" i="18" s="1"/>
  <c r="K19" i="17"/>
  <c r="C10" i="18" s="1"/>
  <c r="J19" i="17"/>
  <c r="B10" i="18" s="1"/>
  <c r="AG18" i="17"/>
  <c r="AC18" i="17"/>
  <c r="Y18" i="17"/>
  <c r="U18" i="17"/>
  <c r="AG17" i="17"/>
  <c r="AG19" i="17" s="1"/>
  <c r="V10" i="18" s="1"/>
  <c r="AC17" i="17"/>
  <c r="AC19" i="17" s="1"/>
  <c r="R10" i="18" s="1"/>
  <c r="Y17" i="17"/>
  <c r="U17" i="17"/>
  <c r="U19" i="17" s="1"/>
  <c r="J10" i="18" s="1"/>
  <c r="AG15" i="17"/>
  <c r="V9" i="18" s="1"/>
  <c r="AF15" i="17"/>
  <c r="U9" i="18" s="1"/>
  <c r="AE15" i="17"/>
  <c r="T9" i="18" s="1"/>
  <c r="AD15" i="17"/>
  <c r="S9" i="18" s="1"/>
  <c r="AC15" i="17"/>
  <c r="R9" i="18" s="1"/>
  <c r="AB15" i="17"/>
  <c r="Q9" i="18" s="1"/>
  <c r="AA15" i="17"/>
  <c r="P9" i="18" s="1"/>
  <c r="Z15" i="17"/>
  <c r="O9" i="18" s="1"/>
  <c r="Y15" i="17"/>
  <c r="N9" i="18" s="1"/>
  <c r="X15" i="17"/>
  <c r="M9" i="18" s="1"/>
  <c r="W15" i="17"/>
  <c r="L9" i="18" s="1"/>
  <c r="V15" i="17"/>
  <c r="K9" i="18" s="1"/>
  <c r="U15" i="17"/>
  <c r="J9" i="18" s="1"/>
  <c r="T15" i="17"/>
  <c r="I9" i="18" s="1"/>
  <c r="S15" i="17"/>
  <c r="H9" i="18" s="1"/>
  <c r="R15" i="17"/>
  <c r="G9" i="18" s="1"/>
  <c r="O15" i="17"/>
  <c r="F9" i="18" s="1"/>
  <c r="N15" i="17"/>
  <c r="E9" i="18" s="1"/>
  <c r="M15" i="17"/>
  <c r="D9" i="18" s="1"/>
  <c r="K15" i="17"/>
  <c r="C9" i="18" s="1"/>
  <c r="J15" i="17"/>
  <c r="B9" i="18" s="1"/>
  <c r="AG14" i="17"/>
  <c r="AC14" i="17"/>
  <c r="Y14" i="17"/>
  <c r="U14" i="17"/>
  <c r="AH14" i="17" s="1"/>
  <c r="AG13" i="17"/>
  <c r="AC13" i="17"/>
  <c r="Y13" i="17"/>
  <c r="U13" i="17"/>
  <c r="AH13" i="17" s="1"/>
  <c r="AF11" i="17"/>
  <c r="U8" i="18" s="1"/>
  <c r="AE11" i="17"/>
  <c r="AD11" i="17"/>
  <c r="S8" i="18" s="1"/>
  <c r="AB11" i="17"/>
  <c r="Q8" i="18" s="1"/>
  <c r="AA11" i="17"/>
  <c r="Z11" i="17"/>
  <c r="O8" i="18" s="1"/>
  <c r="X11" i="17"/>
  <c r="M8" i="18" s="1"/>
  <c r="W11" i="17"/>
  <c r="V11" i="17"/>
  <c r="K8" i="18" s="1"/>
  <c r="T11" i="17"/>
  <c r="S11" i="17"/>
  <c r="R11" i="17"/>
  <c r="G8" i="18" s="1"/>
  <c r="O11" i="17"/>
  <c r="N11" i="17"/>
  <c r="E8" i="18" s="1"/>
  <c r="M11" i="17"/>
  <c r="K11" i="17"/>
  <c r="C8" i="18" s="1"/>
  <c r="J11" i="17"/>
  <c r="AG10" i="17"/>
  <c r="AG11" i="17" s="1"/>
  <c r="AC10" i="17"/>
  <c r="Y10" i="17"/>
  <c r="Y11" i="17" s="1"/>
  <c r="U10" i="17"/>
  <c r="AG9" i="17"/>
  <c r="AC9" i="17"/>
  <c r="AC11" i="17" s="1"/>
  <c r="Y9" i="17"/>
  <c r="U9" i="17"/>
  <c r="AH9" i="17" s="1"/>
  <c r="A25" i="16"/>
  <c r="B24" i="16"/>
  <c r="B22" i="16"/>
  <c r="R20" i="16"/>
  <c r="B20" i="16"/>
  <c r="B18" i="16"/>
  <c r="B16" i="16"/>
  <c r="B14" i="16"/>
  <c r="P13" i="16"/>
  <c r="L13" i="16"/>
  <c r="H13" i="16"/>
  <c r="D13" i="16"/>
  <c r="T12" i="16"/>
  <c r="P12" i="16"/>
  <c r="L12" i="16"/>
  <c r="H12" i="16"/>
  <c r="D12" i="16"/>
  <c r="T11" i="16"/>
  <c r="P11" i="16"/>
  <c r="L11" i="16"/>
  <c r="H11" i="16"/>
  <c r="D11" i="16"/>
  <c r="T10" i="16"/>
  <c r="P10" i="16"/>
  <c r="L10" i="16"/>
  <c r="H10" i="16"/>
  <c r="D10" i="16"/>
  <c r="T9" i="16"/>
  <c r="P9" i="16"/>
  <c r="L9" i="16"/>
  <c r="H9" i="16"/>
  <c r="D9" i="16"/>
  <c r="T8" i="16"/>
  <c r="P8" i="16"/>
  <c r="L8" i="16"/>
  <c r="H8" i="16"/>
  <c r="H25" i="16" s="1"/>
  <c r="D8" i="16"/>
  <c r="A1" i="16"/>
  <c r="O76" i="15"/>
  <c r="J76" i="15"/>
  <c r="A76" i="15"/>
  <c r="AF75" i="15"/>
  <c r="U24" i="16" s="1"/>
  <c r="AE75" i="15"/>
  <c r="T24" i="16" s="1"/>
  <c r="AD75" i="15"/>
  <c r="S24" i="16" s="1"/>
  <c r="AB75" i="15"/>
  <c r="Q24" i="16" s="1"/>
  <c r="AA75" i="15"/>
  <c r="P24" i="16" s="1"/>
  <c r="Z75" i="15"/>
  <c r="O24" i="16" s="1"/>
  <c r="X75" i="15"/>
  <c r="M24" i="16" s="1"/>
  <c r="W75" i="15"/>
  <c r="L24" i="16" s="1"/>
  <c r="V75" i="15"/>
  <c r="K24" i="16" s="1"/>
  <c r="T75" i="15"/>
  <c r="I24" i="16" s="1"/>
  <c r="S75" i="15"/>
  <c r="H24" i="16" s="1"/>
  <c r="R75" i="15"/>
  <c r="G24" i="16" s="1"/>
  <c r="O75" i="15"/>
  <c r="F24" i="16" s="1"/>
  <c r="N75" i="15"/>
  <c r="E24" i="16" s="1"/>
  <c r="M75" i="15"/>
  <c r="D24" i="16" s="1"/>
  <c r="K75" i="15"/>
  <c r="C24" i="16" s="1"/>
  <c r="J75" i="15"/>
  <c r="AG74" i="15"/>
  <c r="AC74" i="15"/>
  <c r="Y74" i="15"/>
  <c r="Y75" i="15" s="1"/>
  <c r="N24" i="16" s="1"/>
  <c r="U74" i="15"/>
  <c r="AH74" i="15" s="1"/>
  <c r="AG73" i="15"/>
  <c r="AG75" i="15" s="1"/>
  <c r="V24" i="16" s="1"/>
  <c r="AC73" i="15"/>
  <c r="AC75" i="15" s="1"/>
  <c r="R24" i="16" s="1"/>
  <c r="Y73" i="15"/>
  <c r="U73" i="15"/>
  <c r="U75" i="15" s="1"/>
  <c r="J24" i="16" s="1"/>
  <c r="AF71" i="15"/>
  <c r="U23" i="16" s="1"/>
  <c r="AE71" i="15"/>
  <c r="T23" i="16" s="1"/>
  <c r="AD71" i="15"/>
  <c r="S23" i="16" s="1"/>
  <c r="AB71" i="15"/>
  <c r="Q23" i="16" s="1"/>
  <c r="AA71" i="15"/>
  <c r="P23" i="16" s="1"/>
  <c r="Z71" i="15"/>
  <c r="O23" i="16" s="1"/>
  <c r="X71" i="15"/>
  <c r="M23" i="16" s="1"/>
  <c r="W71" i="15"/>
  <c r="L23" i="16" s="1"/>
  <c r="V71" i="15"/>
  <c r="K23" i="16" s="1"/>
  <c r="T71" i="15"/>
  <c r="I23" i="16" s="1"/>
  <c r="S71" i="15"/>
  <c r="H23" i="16" s="1"/>
  <c r="R71" i="15"/>
  <c r="G23" i="16" s="1"/>
  <c r="O71" i="15"/>
  <c r="F23" i="16" s="1"/>
  <c r="N71" i="15"/>
  <c r="E23" i="16" s="1"/>
  <c r="M71" i="15"/>
  <c r="D23" i="16" s="1"/>
  <c r="K71" i="15"/>
  <c r="C23" i="16" s="1"/>
  <c r="J71" i="15"/>
  <c r="B23" i="16" s="1"/>
  <c r="AG70" i="15"/>
  <c r="AG71" i="15" s="1"/>
  <c r="V23" i="16" s="1"/>
  <c r="AC70" i="15"/>
  <c r="Y70" i="15"/>
  <c r="U70" i="15"/>
  <c r="AG69" i="15"/>
  <c r="AC69" i="15"/>
  <c r="Y69" i="15"/>
  <c r="Y71" i="15" s="1"/>
  <c r="N23" i="16" s="1"/>
  <c r="U69" i="15"/>
  <c r="AH69" i="15" s="1"/>
  <c r="AF67" i="15"/>
  <c r="U22" i="16" s="1"/>
  <c r="AE67" i="15"/>
  <c r="T22" i="16" s="1"/>
  <c r="AD67" i="15"/>
  <c r="S22" i="16" s="1"/>
  <c r="AB67" i="15"/>
  <c r="Q22" i="16" s="1"/>
  <c r="AA67" i="15"/>
  <c r="P22" i="16" s="1"/>
  <c r="Z67" i="15"/>
  <c r="O22" i="16" s="1"/>
  <c r="X67" i="15"/>
  <c r="M22" i="16" s="1"/>
  <c r="W67" i="15"/>
  <c r="L22" i="16" s="1"/>
  <c r="V67" i="15"/>
  <c r="K22" i="16" s="1"/>
  <c r="T67" i="15"/>
  <c r="I22" i="16" s="1"/>
  <c r="S67" i="15"/>
  <c r="H22" i="16" s="1"/>
  <c r="R67" i="15"/>
  <c r="G22" i="16" s="1"/>
  <c r="O67" i="15"/>
  <c r="F22" i="16" s="1"/>
  <c r="N67" i="15"/>
  <c r="E22" i="16" s="1"/>
  <c r="M67" i="15"/>
  <c r="D22" i="16" s="1"/>
  <c r="K67" i="15"/>
  <c r="C22" i="16" s="1"/>
  <c r="J67" i="15"/>
  <c r="AG66" i="15"/>
  <c r="AC66" i="15"/>
  <c r="Y66" i="15"/>
  <c r="U66" i="15"/>
  <c r="AH66" i="15" s="1"/>
  <c r="AG65" i="15"/>
  <c r="AG67" i="15" s="1"/>
  <c r="V22" i="16" s="1"/>
  <c r="AC65" i="15"/>
  <c r="AC67" i="15" s="1"/>
  <c r="R22" i="16" s="1"/>
  <c r="Y65" i="15"/>
  <c r="Y67" i="15" s="1"/>
  <c r="N22" i="16" s="1"/>
  <c r="U65" i="15"/>
  <c r="U67" i="15" s="1"/>
  <c r="J22" i="16" s="1"/>
  <c r="AF63" i="15"/>
  <c r="U21" i="16" s="1"/>
  <c r="AE63" i="15"/>
  <c r="T21" i="16" s="1"/>
  <c r="AD63" i="15"/>
  <c r="S21" i="16" s="1"/>
  <c r="AB63" i="15"/>
  <c r="Q21" i="16" s="1"/>
  <c r="AA63" i="15"/>
  <c r="P21" i="16" s="1"/>
  <c r="Z63" i="15"/>
  <c r="O21" i="16" s="1"/>
  <c r="X63" i="15"/>
  <c r="M21" i="16" s="1"/>
  <c r="W63" i="15"/>
  <c r="L21" i="16" s="1"/>
  <c r="V63" i="15"/>
  <c r="K21" i="16" s="1"/>
  <c r="T63" i="15"/>
  <c r="I21" i="16" s="1"/>
  <c r="S63" i="15"/>
  <c r="H21" i="16" s="1"/>
  <c r="R63" i="15"/>
  <c r="G21" i="16" s="1"/>
  <c r="O63" i="15"/>
  <c r="F21" i="16" s="1"/>
  <c r="N63" i="15"/>
  <c r="E21" i="16" s="1"/>
  <c r="M63" i="15"/>
  <c r="D21" i="16" s="1"/>
  <c r="K63" i="15"/>
  <c r="C21" i="16" s="1"/>
  <c r="J63" i="15"/>
  <c r="B21" i="16" s="1"/>
  <c r="AG62" i="15"/>
  <c r="AC62" i="15"/>
  <c r="Y62" i="15"/>
  <c r="U62" i="15"/>
  <c r="AH62" i="15" s="1"/>
  <c r="AI62" i="15" s="1"/>
  <c r="AG61" i="15"/>
  <c r="AG63" i="15" s="1"/>
  <c r="V21" i="16" s="1"/>
  <c r="AC61" i="15"/>
  <c r="AC63" i="15" s="1"/>
  <c r="R21" i="16" s="1"/>
  <c r="Y61" i="15"/>
  <c r="Y63" i="15" s="1"/>
  <c r="N21" i="16" s="1"/>
  <c r="U61" i="15"/>
  <c r="AF59" i="15"/>
  <c r="U20" i="16" s="1"/>
  <c r="AE59" i="15"/>
  <c r="T20" i="16" s="1"/>
  <c r="AD59" i="15"/>
  <c r="S20" i="16" s="1"/>
  <c r="AB59" i="15"/>
  <c r="Q20" i="16" s="1"/>
  <c r="AA59" i="15"/>
  <c r="P20" i="16" s="1"/>
  <c r="Z59" i="15"/>
  <c r="O20" i="16" s="1"/>
  <c r="X59" i="15"/>
  <c r="M20" i="16" s="1"/>
  <c r="W59" i="15"/>
  <c r="L20" i="16" s="1"/>
  <c r="V59" i="15"/>
  <c r="K20" i="16" s="1"/>
  <c r="T59" i="15"/>
  <c r="I20" i="16" s="1"/>
  <c r="S59" i="15"/>
  <c r="H20" i="16" s="1"/>
  <c r="R59" i="15"/>
  <c r="G20" i="16" s="1"/>
  <c r="O59" i="15"/>
  <c r="F20" i="16" s="1"/>
  <c r="N59" i="15"/>
  <c r="E20" i="16" s="1"/>
  <c r="M59" i="15"/>
  <c r="D20" i="16" s="1"/>
  <c r="K59" i="15"/>
  <c r="C20" i="16" s="1"/>
  <c r="J59" i="15"/>
  <c r="AG58" i="15"/>
  <c r="AC58" i="15"/>
  <c r="Y58" i="15"/>
  <c r="U58" i="15"/>
  <c r="AH58" i="15" s="1"/>
  <c r="AG57" i="15"/>
  <c r="AG59" i="15" s="1"/>
  <c r="V20" i="16" s="1"/>
  <c r="AC57" i="15"/>
  <c r="AC59" i="15" s="1"/>
  <c r="Y57" i="15"/>
  <c r="Y59" i="15" s="1"/>
  <c r="N20" i="16" s="1"/>
  <c r="U57" i="15"/>
  <c r="U59" i="15" s="1"/>
  <c r="J20" i="16" s="1"/>
  <c r="AF55" i="15"/>
  <c r="U19" i="16" s="1"/>
  <c r="AE55" i="15"/>
  <c r="T19" i="16" s="1"/>
  <c r="AD55" i="15"/>
  <c r="S19" i="16" s="1"/>
  <c r="AB55" i="15"/>
  <c r="Q19" i="16" s="1"/>
  <c r="AA55" i="15"/>
  <c r="P19" i="16" s="1"/>
  <c r="Z55" i="15"/>
  <c r="O19" i="16" s="1"/>
  <c r="X55" i="15"/>
  <c r="M19" i="16" s="1"/>
  <c r="W55" i="15"/>
  <c r="L19" i="16" s="1"/>
  <c r="V55" i="15"/>
  <c r="K19" i="16" s="1"/>
  <c r="T55" i="15"/>
  <c r="I19" i="16" s="1"/>
  <c r="S55" i="15"/>
  <c r="H19" i="16" s="1"/>
  <c r="R55" i="15"/>
  <c r="G19" i="16" s="1"/>
  <c r="O55" i="15"/>
  <c r="F19" i="16" s="1"/>
  <c r="N55" i="15"/>
  <c r="E19" i="16" s="1"/>
  <c r="M55" i="15"/>
  <c r="D19" i="16" s="1"/>
  <c r="K55" i="15"/>
  <c r="C19" i="16" s="1"/>
  <c r="J55" i="15"/>
  <c r="B19" i="16" s="1"/>
  <c r="AG54" i="15"/>
  <c r="AC54" i="15"/>
  <c r="Y54" i="15"/>
  <c r="U54" i="15"/>
  <c r="AH54" i="15" s="1"/>
  <c r="AI54" i="15" s="1"/>
  <c r="AG53" i="15"/>
  <c r="AG55" i="15" s="1"/>
  <c r="V19" i="16" s="1"/>
  <c r="AC53" i="15"/>
  <c r="AC55" i="15" s="1"/>
  <c r="R19" i="16" s="1"/>
  <c r="Y53" i="15"/>
  <c r="Y55" i="15" s="1"/>
  <c r="N19" i="16" s="1"/>
  <c r="U53" i="15"/>
  <c r="AF51" i="15"/>
  <c r="U18" i="16" s="1"/>
  <c r="AE51" i="15"/>
  <c r="T18" i="16" s="1"/>
  <c r="AD51" i="15"/>
  <c r="S18" i="16" s="1"/>
  <c r="AB51" i="15"/>
  <c r="Q18" i="16" s="1"/>
  <c r="AA51" i="15"/>
  <c r="P18" i="16" s="1"/>
  <c r="Z51" i="15"/>
  <c r="O18" i="16" s="1"/>
  <c r="X51" i="15"/>
  <c r="M18" i="16" s="1"/>
  <c r="W51" i="15"/>
  <c r="L18" i="16" s="1"/>
  <c r="V51" i="15"/>
  <c r="K18" i="16" s="1"/>
  <c r="T51" i="15"/>
  <c r="I18" i="16" s="1"/>
  <c r="S51" i="15"/>
  <c r="H18" i="16" s="1"/>
  <c r="R51" i="15"/>
  <c r="G18" i="16" s="1"/>
  <c r="O51" i="15"/>
  <c r="F18" i="16" s="1"/>
  <c r="N51" i="15"/>
  <c r="E18" i="16" s="1"/>
  <c r="M51" i="15"/>
  <c r="D18" i="16" s="1"/>
  <c r="K51" i="15"/>
  <c r="C18" i="16" s="1"/>
  <c r="J51" i="15"/>
  <c r="AG50" i="15"/>
  <c r="AC50" i="15"/>
  <c r="Y50" i="15"/>
  <c r="U50" i="15"/>
  <c r="AH50" i="15" s="1"/>
  <c r="AG49" i="15"/>
  <c r="AG51" i="15" s="1"/>
  <c r="V18" i="16" s="1"/>
  <c r="AC49" i="15"/>
  <c r="AC51" i="15" s="1"/>
  <c r="R18" i="16" s="1"/>
  <c r="Y49" i="15"/>
  <c r="Y51" i="15" s="1"/>
  <c r="N18" i="16" s="1"/>
  <c r="U49" i="15"/>
  <c r="U51" i="15" s="1"/>
  <c r="J18" i="16" s="1"/>
  <c r="AF47" i="15"/>
  <c r="U17" i="16" s="1"/>
  <c r="AE47" i="15"/>
  <c r="T17" i="16" s="1"/>
  <c r="AD47" i="15"/>
  <c r="S17" i="16" s="1"/>
  <c r="AB47" i="15"/>
  <c r="Q17" i="16" s="1"/>
  <c r="AA47" i="15"/>
  <c r="P17" i="16" s="1"/>
  <c r="Z47" i="15"/>
  <c r="O17" i="16" s="1"/>
  <c r="X47" i="15"/>
  <c r="M17" i="16" s="1"/>
  <c r="W47" i="15"/>
  <c r="L17" i="16" s="1"/>
  <c r="V47" i="15"/>
  <c r="K17" i="16" s="1"/>
  <c r="T47" i="15"/>
  <c r="I17" i="16" s="1"/>
  <c r="S47" i="15"/>
  <c r="H17" i="16" s="1"/>
  <c r="R47" i="15"/>
  <c r="G17" i="16" s="1"/>
  <c r="O47" i="15"/>
  <c r="F17" i="16" s="1"/>
  <c r="N47" i="15"/>
  <c r="E17" i="16" s="1"/>
  <c r="M47" i="15"/>
  <c r="D17" i="16" s="1"/>
  <c r="K47" i="15"/>
  <c r="C17" i="16" s="1"/>
  <c r="J47" i="15"/>
  <c r="B17" i="16" s="1"/>
  <c r="AG46" i="15"/>
  <c r="AC46" i="15"/>
  <c r="Y46" i="15"/>
  <c r="U46" i="15"/>
  <c r="AG45" i="15"/>
  <c r="AG47" i="15" s="1"/>
  <c r="V17" i="16" s="1"/>
  <c r="AC45" i="15"/>
  <c r="Y45" i="15"/>
  <c r="Y47" i="15" s="1"/>
  <c r="N17" i="16" s="1"/>
  <c r="U45" i="15"/>
  <c r="AH45" i="15" s="1"/>
  <c r="AF43" i="15"/>
  <c r="U16" i="16" s="1"/>
  <c r="AE43" i="15"/>
  <c r="T16" i="16" s="1"/>
  <c r="AD43" i="15"/>
  <c r="S16" i="16" s="1"/>
  <c r="AB43" i="15"/>
  <c r="Q16" i="16" s="1"/>
  <c r="AA43" i="15"/>
  <c r="P16" i="16" s="1"/>
  <c r="Z43" i="15"/>
  <c r="O16" i="16" s="1"/>
  <c r="X43" i="15"/>
  <c r="M16" i="16" s="1"/>
  <c r="W43" i="15"/>
  <c r="L16" i="16" s="1"/>
  <c r="V43" i="15"/>
  <c r="K16" i="16" s="1"/>
  <c r="T43" i="15"/>
  <c r="I16" i="16" s="1"/>
  <c r="S43" i="15"/>
  <c r="H16" i="16" s="1"/>
  <c r="R43" i="15"/>
  <c r="G16" i="16" s="1"/>
  <c r="O43" i="15"/>
  <c r="F16" i="16" s="1"/>
  <c r="N43" i="15"/>
  <c r="E16" i="16" s="1"/>
  <c r="M43" i="15"/>
  <c r="D16" i="16" s="1"/>
  <c r="K43" i="15"/>
  <c r="C16" i="16" s="1"/>
  <c r="J43" i="15"/>
  <c r="AG42" i="15"/>
  <c r="AC42" i="15"/>
  <c r="Y42" i="15"/>
  <c r="U42" i="15"/>
  <c r="AH42" i="15" s="1"/>
  <c r="AG41" i="15"/>
  <c r="AG43" i="15" s="1"/>
  <c r="V16" i="16" s="1"/>
  <c r="AC41" i="15"/>
  <c r="AC43" i="15" s="1"/>
  <c r="R16" i="16" s="1"/>
  <c r="Y41" i="15"/>
  <c r="Y43" i="15" s="1"/>
  <c r="N16" i="16" s="1"/>
  <c r="U41" i="15"/>
  <c r="U43" i="15" s="1"/>
  <c r="J16" i="16" s="1"/>
  <c r="AF39" i="15"/>
  <c r="U15" i="16" s="1"/>
  <c r="AE39" i="15"/>
  <c r="T15" i="16" s="1"/>
  <c r="AD39" i="15"/>
  <c r="S15" i="16" s="1"/>
  <c r="AB39" i="15"/>
  <c r="Q15" i="16" s="1"/>
  <c r="AA39" i="15"/>
  <c r="P15" i="16" s="1"/>
  <c r="Z39" i="15"/>
  <c r="O15" i="16" s="1"/>
  <c r="X39" i="15"/>
  <c r="M15" i="16" s="1"/>
  <c r="W39" i="15"/>
  <c r="L15" i="16" s="1"/>
  <c r="V39" i="15"/>
  <c r="K15" i="16" s="1"/>
  <c r="T39" i="15"/>
  <c r="I15" i="16" s="1"/>
  <c r="S39" i="15"/>
  <c r="H15" i="16" s="1"/>
  <c r="R39" i="15"/>
  <c r="G15" i="16" s="1"/>
  <c r="O39" i="15"/>
  <c r="F15" i="16" s="1"/>
  <c r="N39" i="15"/>
  <c r="E15" i="16" s="1"/>
  <c r="M39" i="15"/>
  <c r="D15" i="16" s="1"/>
  <c r="K39" i="15"/>
  <c r="C15" i="16" s="1"/>
  <c r="J39" i="15"/>
  <c r="B15" i="16" s="1"/>
  <c r="AG38" i="15"/>
  <c r="AC38" i="15"/>
  <c r="Y38" i="15"/>
  <c r="U38" i="15"/>
  <c r="AG37" i="15"/>
  <c r="AG39" i="15" s="1"/>
  <c r="V15" i="16" s="1"/>
  <c r="AC37" i="15"/>
  <c r="AC39" i="15" s="1"/>
  <c r="R15" i="16" s="1"/>
  <c r="Y37" i="15"/>
  <c r="Y39" i="15" s="1"/>
  <c r="N15" i="16" s="1"/>
  <c r="U37" i="15"/>
  <c r="AH37" i="15" s="1"/>
  <c r="AF35" i="15"/>
  <c r="U14" i="16" s="1"/>
  <c r="AE35" i="15"/>
  <c r="T14" i="16" s="1"/>
  <c r="AD35" i="15"/>
  <c r="S14" i="16" s="1"/>
  <c r="AB35" i="15"/>
  <c r="Q14" i="16" s="1"/>
  <c r="AA35" i="15"/>
  <c r="P14" i="16" s="1"/>
  <c r="Z35" i="15"/>
  <c r="O14" i="16" s="1"/>
  <c r="X35" i="15"/>
  <c r="M14" i="16" s="1"/>
  <c r="W35" i="15"/>
  <c r="L14" i="16" s="1"/>
  <c r="V35" i="15"/>
  <c r="K14" i="16" s="1"/>
  <c r="T35" i="15"/>
  <c r="I14" i="16" s="1"/>
  <c r="S35" i="15"/>
  <c r="H14" i="16" s="1"/>
  <c r="R35" i="15"/>
  <c r="G14" i="16" s="1"/>
  <c r="O35" i="15"/>
  <c r="F14" i="16" s="1"/>
  <c r="N35" i="15"/>
  <c r="E14" i="16" s="1"/>
  <c r="M35" i="15"/>
  <c r="D14" i="16" s="1"/>
  <c r="K35" i="15"/>
  <c r="C14" i="16" s="1"/>
  <c r="J35" i="15"/>
  <c r="AG34" i="15"/>
  <c r="AC34" i="15"/>
  <c r="Y34" i="15"/>
  <c r="U34" i="15"/>
  <c r="AH34" i="15" s="1"/>
  <c r="AG33" i="15"/>
  <c r="AG35" i="15" s="1"/>
  <c r="V14" i="16" s="1"/>
  <c r="AC33" i="15"/>
  <c r="AC35" i="15" s="1"/>
  <c r="R14" i="16" s="1"/>
  <c r="Y33" i="15"/>
  <c r="Y35" i="15" s="1"/>
  <c r="N14" i="16" s="1"/>
  <c r="U33" i="15"/>
  <c r="U35" i="15" s="1"/>
  <c r="J14" i="16" s="1"/>
  <c r="AF31" i="15"/>
  <c r="U13" i="16" s="1"/>
  <c r="AE31" i="15"/>
  <c r="T13" i="16" s="1"/>
  <c r="AD31" i="15"/>
  <c r="S13" i="16" s="1"/>
  <c r="AB31" i="15"/>
  <c r="Q13" i="16" s="1"/>
  <c r="AA31" i="15"/>
  <c r="Z31" i="15"/>
  <c r="O13" i="16" s="1"/>
  <c r="X31" i="15"/>
  <c r="M13" i="16" s="1"/>
  <c r="W31" i="15"/>
  <c r="V31" i="15"/>
  <c r="K13" i="16" s="1"/>
  <c r="T31" i="15"/>
  <c r="I13" i="16" s="1"/>
  <c r="S31" i="15"/>
  <c r="R31" i="15"/>
  <c r="G13" i="16" s="1"/>
  <c r="O31" i="15"/>
  <c r="F13" i="16" s="1"/>
  <c r="N31" i="15"/>
  <c r="E13" i="16" s="1"/>
  <c r="M31" i="15"/>
  <c r="K31" i="15"/>
  <c r="C13" i="16" s="1"/>
  <c r="J31" i="15"/>
  <c r="B13" i="16" s="1"/>
  <c r="AG30" i="15"/>
  <c r="AC30" i="15"/>
  <c r="Y30" i="15"/>
  <c r="U30" i="15"/>
  <c r="AH30" i="15" s="1"/>
  <c r="AI30" i="15" s="1"/>
  <c r="AG29" i="15"/>
  <c r="AG31" i="15" s="1"/>
  <c r="V13" i="16" s="1"/>
  <c r="AC29" i="15"/>
  <c r="AC31" i="15" s="1"/>
  <c r="R13" i="16" s="1"/>
  <c r="Y29" i="15"/>
  <c r="Y31" i="15" s="1"/>
  <c r="N13" i="16" s="1"/>
  <c r="U29" i="15"/>
  <c r="AF27" i="15"/>
  <c r="U12" i="16" s="1"/>
  <c r="AE27" i="15"/>
  <c r="AD27" i="15"/>
  <c r="S12" i="16" s="1"/>
  <c r="AB27" i="15"/>
  <c r="Q12" i="16" s="1"/>
  <c r="AA27" i="15"/>
  <c r="Z27" i="15"/>
  <c r="O12" i="16" s="1"/>
  <c r="X27" i="15"/>
  <c r="M12" i="16" s="1"/>
  <c r="W27" i="15"/>
  <c r="V27" i="15"/>
  <c r="K12" i="16" s="1"/>
  <c r="T27" i="15"/>
  <c r="I12" i="16" s="1"/>
  <c r="S27" i="15"/>
  <c r="R27" i="15"/>
  <c r="G12" i="16" s="1"/>
  <c r="O27" i="15"/>
  <c r="F12" i="16" s="1"/>
  <c r="N27" i="15"/>
  <c r="E12" i="16" s="1"/>
  <c r="M27" i="15"/>
  <c r="K27" i="15"/>
  <c r="C12" i="16" s="1"/>
  <c r="J27" i="15"/>
  <c r="B12" i="16" s="1"/>
  <c r="AG26" i="15"/>
  <c r="AC26" i="15"/>
  <c r="Y26" i="15"/>
  <c r="U26" i="15"/>
  <c r="AH26" i="15" s="1"/>
  <c r="AG25" i="15"/>
  <c r="AG27" i="15" s="1"/>
  <c r="V12" i="16" s="1"/>
  <c r="AC25" i="15"/>
  <c r="AC27" i="15" s="1"/>
  <c r="R12" i="16" s="1"/>
  <c r="Y25" i="15"/>
  <c r="Y27" i="15" s="1"/>
  <c r="U25" i="15"/>
  <c r="U27" i="15" s="1"/>
  <c r="J12" i="16" s="1"/>
  <c r="AF23" i="15"/>
  <c r="U11" i="16" s="1"/>
  <c r="AE23" i="15"/>
  <c r="AD23" i="15"/>
  <c r="S11" i="16" s="1"/>
  <c r="AB23" i="15"/>
  <c r="Q11" i="16" s="1"/>
  <c r="AA23" i="15"/>
  <c r="Z23" i="15"/>
  <c r="O11" i="16" s="1"/>
  <c r="X23" i="15"/>
  <c r="M11" i="16" s="1"/>
  <c r="W23" i="15"/>
  <c r="V23" i="15"/>
  <c r="K11" i="16" s="1"/>
  <c r="T23" i="15"/>
  <c r="I11" i="16" s="1"/>
  <c r="S23" i="15"/>
  <c r="R23" i="15"/>
  <c r="G11" i="16" s="1"/>
  <c r="O23" i="15"/>
  <c r="F11" i="16" s="1"/>
  <c r="N23" i="15"/>
  <c r="E11" i="16" s="1"/>
  <c r="M23" i="15"/>
  <c r="K23" i="15"/>
  <c r="C11" i="16" s="1"/>
  <c r="J23" i="15"/>
  <c r="B11" i="16" s="1"/>
  <c r="AG22" i="15"/>
  <c r="AC22" i="15"/>
  <c r="Y22" i="15"/>
  <c r="U22" i="15"/>
  <c r="AH22" i="15" s="1"/>
  <c r="AI22" i="15" s="1"/>
  <c r="AG21" i="15"/>
  <c r="AG23" i="15" s="1"/>
  <c r="V11" i="16" s="1"/>
  <c r="AC21" i="15"/>
  <c r="AC23" i="15" s="1"/>
  <c r="R11" i="16" s="1"/>
  <c r="Y21" i="15"/>
  <c r="Y23" i="15" s="1"/>
  <c r="N11" i="16" s="1"/>
  <c r="U21" i="15"/>
  <c r="AH21" i="15" s="1"/>
  <c r="AF19" i="15"/>
  <c r="U10" i="16" s="1"/>
  <c r="AE19" i="15"/>
  <c r="AD19" i="15"/>
  <c r="S10" i="16" s="1"/>
  <c r="AB19" i="15"/>
  <c r="Q10" i="16" s="1"/>
  <c r="AA19" i="15"/>
  <c r="Z19" i="15"/>
  <c r="O10" i="16" s="1"/>
  <c r="X19" i="15"/>
  <c r="M10" i="16" s="1"/>
  <c r="W19" i="15"/>
  <c r="V19" i="15"/>
  <c r="K10" i="16" s="1"/>
  <c r="T19" i="15"/>
  <c r="I10" i="16" s="1"/>
  <c r="S19" i="15"/>
  <c r="R19" i="15"/>
  <c r="G10" i="16" s="1"/>
  <c r="O19" i="15"/>
  <c r="F10" i="16" s="1"/>
  <c r="N19" i="15"/>
  <c r="E10" i="16" s="1"/>
  <c r="M19" i="15"/>
  <c r="K19" i="15"/>
  <c r="C10" i="16" s="1"/>
  <c r="J19" i="15"/>
  <c r="B10" i="16" s="1"/>
  <c r="AG18" i="15"/>
  <c r="AC18" i="15"/>
  <c r="Y18" i="15"/>
  <c r="U18" i="15"/>
  <c r="AH18" i="15" s="1"/>
  <c r="AG17" i="15"/>
  <c r="AG19" i="15" s="1"/>
  <c r="V10" i="16" s="1"/>
  <c r="AC17" i="15"/>
  <c r="AC19" i="15" s="1"/>
  <c r="R10" i="16" s="1"/>
  <c r="Y17" i="15"/>
  <c r="Y19" i="15" s="1"/>
  <c r="N10" i="16" s="1"/>
  <c r="U17" i="15"/>
  <c r="U19" i="15" s="1"/>
  <c r="J10" i="16" s="1"/>
  <c r="AF15" i="15"/>
  <c r="U9" i="16" s="1"/>
  <c r="AE15" i="15"/>
  <c r="AD15" i="15"/>
  <c r="S9" i="16" s="1"/>
  <c r="AB15" i="15"/>
  <c r="Q9" i="16" s="1"/>
  <c r="AA15" i="15"/>
  <c r="Z15" i="15"/>
  <c r="O9" i="16" s="1"/>
  <c r="X15" i="15"/>
  <c r="M9" i="16" s="1"/>
  <c r="W15" i="15"/>
  <c r="V15" i="15"/>
  <c r="K9" i="16" s="1"/>
  <c r="T15" i="15"/>
  <c r="I9" i="16" s="1"/>
  <c r="S15" i="15"/>
  <c r="R15" i="15"/>
  <c r="G9" i="16" s="1"/>
  <c r="O15" i="15"/>
  <c r="F9" i="16" s="1"/>
  <c r="N15" i="15"/>
  <c r="E9" i="16" s="1"/>
  <c r="M15" i="15"/>
  <c r="K15" i="15"/>
  <c r="C9" i="16" s="1"/>
  <c r="J15" i="15"/>
  <c r="B9" i="16" s="1"/>
  <c r="AG14" i="15"/>
  <c r="AC14" i="15"/>
  <c r="Y14" i="15"/>
  <c r="U14" i="15"/>
  <c r="AG13" i="15"/>
  <c r="AG15" i="15" s="1"/>
  <c r="V9" i="16" s="1"/>
  <c r="AC13" i="15"/>
  <c r="Y13" i="15"/>
  <c r="Y15" i="15" s="1"/>
  <c r="N9" i="16" s="1"/>
  <c r="U13" i="15"/>
  <c r="AH13" i="15" s="1"/>
  <c r="AF11" i="15"/>
  <c r="AE11" i="15"/>
  <c r="AE76" i="15" s="1"/>
  <c r="AD11" i="15"/>
  <c r="AB11" i="15"/>
  <c r="AA11" i="15"/>
  <c r="AA76" i="15" s="1"/>
  <c r="Z11" i="15"/>
  <c r="X11" i="15"/>
  <c r="W11" i="15"/>
  <c r="W76" i="15" s="1"/>
  <c r="V11" i="15"/>
  <c r="T11" i="15"/>
  <c r="S11" i="15"/>
  <c r="S76" i="15" s="1"/>
  <c r="R11" i="15"/>
  <c r="O11" i="15"/>
  <c r="F8" i="16" s="1"/>
  <c r="N11" i="15"/>
  <c r="M11" i="15"/>
  <c r="M76" i="15" s="1"/>
  <c r="K11" i="15"/>
  <c r="J11" i="15"/>
  <c r="B8" i="16" s="1"/>
  <c r="AG10" i="15"/>
  <c r="AC10" i="15"/>
  <c r="Y10" i="15"/>
  <c r="U10" i="15"/>
  <c r="AH10" i="15" s="1"/>
  <c r="AG9" i="15"/>
  <c r="AG11" i="15" s="1"/>
  <c r="AC9" i="15"/>
  <c r="AC11" i="15" s="1"/>
  <c r="Y9" i="15"/>
  <c r="Y11" i="15" s="1"/>
  <c r="N8" i="16" s="1"/>
  <c r="U9" i="15"/>
  <c r="U11" i="15" s="1"/>
  <c r="J8" i="16" s="1"/>
  <c r="A3" i="15"/>
  <c r="A3" i="16" s="1"/>
  <c r="A3" i="17" s="1"/>
  <c r="A3" i="18" s="1"/>
  <c r="A25" i="14"/>
  <c r="S24" i="14"/>
  <c r="G24" i="14"/>
  <c r="C24" i="14"/>
  <c r="S22" i="14"/>
  <c r="G22" i="14"/>
  <c r="O21" i="14"/>
  <c r="K21" i="14"/>
  <c r="S20" i="14"/>
  <c r="G20" i="14"/>
  <c r="S19" i="14"/>
  <c r="O19" i="14"/>
  <c r="N19" i="14"/>
  <c r="K19" i="14"/>
  <c r="G19" i="14"/>
  <c r="F19" i="14"/>
  <c r="V18" i="14"/>
  <c r="S18" i="14"/>
  <c r="O18" i="14"/>
  <c r="K18" i="14"/>
  <c r="G18" i="14"/>
  <c r="F18" i="14"/>
  <c r="C18" i="14"/>
  <c r="B18" i="14"/>
  <c r="S17" i="14"/>
  <c r="O17" i="14"/>
  <c r="K17" i="14"/>
  <c r="G17" i="14"/>
  <c r="F17" i="14"/>
  <c r="B17" i="14"/>
  <c r="V16" i="14"/>
  <c r="S16" i="14"/>
  <c r="O16" i="14"/>
  <c r="K16" i="14"/>
  <c r="J16" i="14"/>
  <c r="G16" i="14"/>
  <c r="F16" i="14"/>
  <c r="B16" i="14"/>
  <c r="S15" i="14"/>
  <c r="O15" i="14"/>
  <c r="K15" i="14"/>
  <c r="G15" i="14"/>
  <c r="F15" i="14"/>
  <c r="C15" i="14"/>
  <c r="B15" i="14"/>
  <c r="V14" i="14"/>
  <c r="G14" i="14"/>
  <c r="F14" i="14"/>
  <c r="C14" i="14"/>
  <c r="F13" i="14"/>
  <c r="V12" i="14"/>
  <c r="N11" i="14"/>
  <c r="F11" i="14"/>
  <c r="F10" i="14"/>
  <c r="F9" i="14"/>
  <c r="V8" i="14"/>
  <c r="F8" i="14"/>
  <c r="A3" i="14"/>
  <c r="A1" i="14"/>
  <c r="M102" i="13"/>
  <c r="A102" i="13"/>
  <c r="AF101" i="13"/>
  <c r="U24" i="14" s="1"/>
  <c r="AE101" i="13"/>
  <c r="T24" i="14" s="1"/>
  <c r="AD101" i="13"/>
  <c r="AB101" i="13"/>
  <c r="Q24" i="14" s="1"/>
  <c r="AA101" i="13"/>
  <c r="P24" i="14" s="1"/>
  <c r="Z101" i="13"/>
  <c r="O24" i="14" s="1"/>
  <c r="X101" i="13"/>
  <c r="M24" i="14" s="1"/>
  <c r="W101" i="13"/>
  <c r="L24" i="14" s="1"/>
  <c r="V101" i="13"/>
  <c r="K24" i="14" s="1"/>
  <c r="U101" i="13"/>
  <c r="J24" i="14" s="1"/>
  <c r="T101" i="13"/>
  <c r="I24" i="14" s="1"/>
  <c r="S101" i="13"/>
  <c r="H24" i="14" s="1"/>
  <c r="R101" i="13"/>
  <c r="O101" i="13"/>
  <c r="F24" i="14" s="1"/>
  <c r="N101" i="13"/>
  <c r="E24" i="14" s="1"/>
  <c r="M101" i="13"/>
  <c r="D24" i="14" s="1"/>
  <c r="K101" i="13"/>
  <c r="J101" i="13"/>
  <c r="B24" i="14" s="1"/>
  <c r="AG100" i="13"/>
  <c r="AG101" i="13" s="1"/>
  <c r="V24" i="14" s="1"/>
  <c r="AC100" i="13"/>
  <c r="Y100" i="13"/>
  <c r="U100" i="13"/>
  <c r="AH100" i="13" s="1"/>
  <c r="AI100" i="13" s="1"/>
  <c r="AG99" i="13"/>
  <c r="AC99" i="13"/>
  <c r="AC101" i="13" s="1"/>
  <c r="R24" i="14" s="1"/>
  <c r="Y99" i="13"/>
  <c r="Y101" i="13" s="1"/>
  <c r="N24" i="14" s="1"/>
  <c r="U99" i="13"/>
  <c r="AF97" i="13"/>
  <c r="U23" i="14" s="1"/>
  <c r="AE97" i="13"/>
  <c r="T23" i="14" s="1"/>
  <c r="AD97" i="13"/>
  <c r="S23" i="14" s="1"/>
  <c r="AB97" i="13"/>
  <c r="Q23" i="14" s="1"/>
  <c r="AA97" i="13"/>
  <c r="P23" i="14" s="1"/>
  <c r="Z97" i="13"/>
  <c r="O23" i="14" s="1"/>
  <c r="X97" i="13"/>
  <c r="M23" i="14" s="1"/>
  <c r="W97" i="13"/>
  <c r="L23" i="14" s="1"/>
  <c r="V97" i="13"/>
  <c r="K23" i="14" s="1"/>
  <c r="T97" i="13"/>
  <c r="I23" i="14" s="1"/>
  <c r="S97" i="13"/>
  <c r="H23" i="14" s="1"/>
  <c r="R97" i="13"/>
  <c r="G23" i="14" s="1"/>
  <c r="O97" i="13"/>
  <c r="F23" i="14" s="1"/>
  <c r="N97" i="13"/>
  <c r="E23" i="14" s="1"/>
  <c r="M97" i="13"/>
  <c r="D23" i="14" s="1"/>
  <c r="K97" i="13"/>
  <c r="C23" i="14" s="1"/>
  <c r="J97" i="13"/>
  <c r="B23" i="14" s="1"/>
  <c r="AH96" i="13"/>
  <c r="AC96" i="13"/>
  <c r="AI95" i="13"/>
  <c r="AH95" i="13"/>
  <c r="AC95" i="13"/>
  <c r="AI94" i="13"/>
  <c r="AH94" i="13"/>
  <c r="AC94" i="13"/>
  <c r="U94" i="13"/>
  <c r="AI93" i="13"/>
  <c r="AC93" i="13"/>
  <c r="U93" i="13"/>
  <c r="AH93" i="13" s="1"/>
  <c r="AC92" i="13"/>
  <c r="U92" i="13"/>
  <c r="AC91" i="13"/>
  <c r="AH91" i="13" s="1"/>
  <c r="U91" i="13"/>
  <c r="AG90" i="13"/>
  <c r="AC90" i="13"/>
  <c r="Y90" i="13"/>
  <c r="U90" i="13"/>
  <c r="AH90" i="13" s="1"/>
  <c r="AG89" i="13"/>
  <c r="AC89" i="13"/>
  <c r="Y89" i="13"/>
  <c r="U89" i="13"/>
  <c r="AH89" i="13" s="1"/>
  <c r="AG88" i="13"/>
  <c r="AC88" i="13"/>
  <c r="Y88" i="13"/>
  <c r="U88" i="13"/>
  <c r="AH88" i="13" s="1"/>
  <c r="AI88" i="13" s="1"/>
  <c r="AG87" i="13"/>
  <c r="AC87" i="13"/>
  <c r="Y87" i="13"/>
  <c r="U87" i="13"/>
  <c r="AG86" i="13"/>
  <c r="AC86" i="13"/>
  <c r="Y86" i="13"/>
  <c r="U86" i="13"/>
  <c r="AG85" i="13"/>
  <c r="AC85" i="13"/>
  <c r="Y85" i="13"/>
  <c r="U85" i="13"/>
  <c r="AH85" i="13" s="1"/>
  <c r="AG84" i="13"/>
  <c r="AC84" i="13"/>
  <c r="Y84" i="13"/>
  <c r="U84" i="13"/>
  <c r="AG83" i="13"/>
  <c r="AC83" i="13"/>
  <c r="Y83" i="13"/>
  <c r="U83" i="13"/>
  <c r="AG82" i="13"/>
  <c r="AC82" i="13"/>
  <c r="Y82" i="13"/>
  <c r="U82" i="13"/>
  <c r="AH82" i="13" s="1"/>
  <c r="AG81" i="13"/>
  <c r="AC81" i="13"/>
  <c r="Y81" i="13"/>
  <c r="U81" i="13"/>
  <c r="AH81" i="13" s="1"/>
  <c r="AG80" i="13"/>
  <c r="AC80" i="13"/>
  <c r="Y80" i="13"/>
  <c r="U80" i="13"/>
  <c r="AH80" i="13" s="1"/>
  <c r="AI80" i="13" s="1"/>
  <c r="AG79" i="13"/>
  <c r="AC79" i="13"/>
  <c r="Y79" i="13"/>
  <c r="U79" i="13"/>
  <c r="AG78" i="13"/>
  <c r="AC78" i="13"/>
  <c r="Y78" i="13"/>
  <c r="U78" i="13"/>
  <c r="AH78" i="13" s="1"/>
  <c r="AG77" i="13"/>
  <c r="AC77" i="13"/>
  <c r="Y77" i="13"/>
  <c r="U77" i="13"/>
  <c r="AH77" i="13" s="1"/>
  <c r="AG76" i="13"/>
  <c r="AC76" i="13"/>
  <c r="Y76" i="13"/>
  <c r="U76" i="13"/>
  <c r="AG75" i="13"/>
  <c r="AC75" i="13"/>
  <c r="Y75" i="13"/>
  <c r="U75" i="13"/>
  <c r="AG74" i="13"/>
  <c r="AC74" i="13"/>
  <c r="Y74" i="13"/>
  <c r="U74" i="13"/>
  <c r="AH74" i="13" s="1"/>
  <c r="AG73" i="13"/>
  <c r="AC73" i="13"/>
  <c r="Y73" i="13"/>
  <c r="U73" i="13"/>
  <c r="AF71" i="13"/>
  <c r="U22" i="14" s="1"/>
  <c r="AE71" i="13"/>
  <c r="T22" i="14" s="1"/>
  <c r="AD71" i="13"/>
  <c r="AB71" i="13"/>
  <c r="Q22" i="14" s="1"/>
  <c r="AA71" i="13"/>
  <c r="P22" i="14" s="1"/>
  <c r="Z71" i="13"/>
  <c r="O22" i="14" s="1"/>
  <c r="Y71" i="13"/>
  <c r="N22" i="14" s="1"/>
  <c r="X71" i="13"/>
  <c r="M22" i="14" s="1"/>
  <c r="W71" i="13"/>
  <c r="L22" i="14" s="1"/>
  <c r="V71" i="13"/>
  <c r="K22" i="14" s="1"/>
  <c r="U71" i="13"/>
  <c r="J22" i="14" s="1"/>
  <c r="T71" i="13"/>
  <c r="I22" i="14" s="1"/>
  <c r="S71" i="13"/>
  <c r="H22" i="14" s="1"/>
  <c r="R71" i="13"/>
  <c r="O71" i="13"/>
  <c r="F22" i="14" s="1"/>
  <c r="N71" i="13"/>
  <c r="E22" i="14" s="1"/>
  <c r="M71" i="13"/>
  <c r="D22" i="14" s="1"/>
  <c r="J71" i="13"/>
  <c r="B22" i="14" s="1"/>
  <c r="AG70" i="13"/>
  <c r="AC70" i="13"/>
  <c r="K70" i="13" s="1"/>
  <c r="Y70" i="13"/>
  <c r="U70" i="13"/>
  <c r="AG69" i="13"/>
  <c r="AG71" i="13" s="1"/>
  <c r="V22" i="14" s="1"/>
  <c r="AC69" i="13"/>
  <c r="AC71" i="13" s="1"/>
  <c r="R22" i="14" s="1"/>
  <c r="Y69" i="13"/>
  <c r="U69" i="13"/>
  <c r="AH69" i="13" s="1"/>
  <c r="K69" i="13"/>
  <c r="AF67" i="13"/>
  <c r="U21" i="14" s="1"/>
  <c r="AE67" i="13"/>
  <c r="T21" i="14" s="1"/>
  <c r="AD67" i="13"/>
  <c r="S21" i="14" s="1"/>
  <c r="AB67" i="13"/>
  <c r="Q21" i="14" s="1"/>
  <c r="AA67" i="13"/>
  <c r="P21" i="14" s="1"/>
  <c r="Z67" i="13"/>
  <c r="Y67" i="13"/>
  <c r="N21" i="14" s="1"/>
  <c r="X67" i="13"/>
  <c r="M21" i="14" s="1"/>
  <c r="W67" i="13"/>
  <c r="L21" i="14" s="1"/>
  <c r="V67" i="13"/>
  <c r="U67" i="13"/>
  <c r="J21" i="14" s="1"/>
  <c r="T67" i="13"/>
  <c r="I21" i="14" s="1"/>
  <c r="S67" i="13"/>
  <c r="H21" i="14" s="1"/>
  <c r="R67" i="13"/>
  <c r="G21" i="14" s="1"/>
  <c r="O67" i="13"/>
  <c r="F21" i="14" s="1"/>
  <c r="N67" i="13"/>
  <c r="E21" i="14" s="1"/>
  <c r="M67" i="13"/>
  <c r="D21" i="14" s="1"/>
  <c r="J67" i="13"/>
  <c r="B21" i="14" s="1"/>
  <c r="AG66" i="13"/>
  <c r="AG67" i="13" s="1"/>
  <c r="V21" i="14" s="1"/>
  <c r="AC66" i="13"/>
  <c r="Y66" i="13"/>
  <c r="U66" i="13"/>
  <c r="K66" i="13"/>
  <c r="AG65" i="13"/>
  <c r="AC65" i="13"/>
  <c r="K65" i="13" s="1"/>
  <c r="K67" i="13" s="1"/>
  <c r="C21" i="14" s="1"/>
  <c r="Y65" i="13"/>
  <c r="U65" i="13"/>
  <c r="AG63" i="13"/>
  <c r="V20" i="14" s="1"/>
  <c r="AF63" i="13"/>
  <c r="U20" i="14" s="1"/>
  <c r="AE63" i="13"/>
  <c r="T20" i="14" s="1"/>
  <c r="AD63" i="13"/>
  <c r="AB63" i="13"/>
  <c r="Q20" i="14" s="1"/>
  <c r="AA63" i="13"/>
  <c r="P20" i="14" s="1"/>
  <c r="Z63" i="13"/>
  <c r="O20" i="14" s="1"/>
  <c r="Y63" i="13"/>
  <c r="N20" i="14" s="1"/>
  <c r="X63" i="13"/>
  <c r="M20" i="14" s="1"/>
  <c r="W63" i="13"/>
  <c r="L20" i="14" s="1"/>
  <c r="V63" i="13"/>
  <c r="K20" i="14" s="1"/>
  <c r="U63" i="13"/>
  <c r="J20" i="14" s="1"/>
  <c r="T63" i="13"/>
  <c r="I20" i="14" s="1"/>
  <c r="S63" i="13"/>
  <c r="H20" i="14" s="1"/>
  <c r="R63" i="13"/>
  <c r="O63" i="13"/>
  <c r="F20" i="14" s="1"/>
  <c r="N63" i="13"/>
  <c r="E20" i="14" s="1"/>
  <c r="M63" i="13"/>
  <c r="D20" i="14" s="1"/>
  <c r="J63" i="13"/>
  <c r="B20" i="14" s="1"/>
  <c r="AG62" i="13"/>
  <c r="AC62" i="13"/>
  <c r="Y62" i="13"/>
  <c r="U62" i="13"/>
  <c r="AH62" i="13" s="1"/>
  <c r="AI62" i="13" s="1"/>
  <c r="K62" i="13"/>
  <c r="AG61" i="13"/>
  <c r="AC61" i="13"/>
  <c r="K61" i="13" s="1"/>
  <c r="K63" i="13" s="1"/>
  <c r="C20" i="14" s="1"/>
  <c r="Y61" i="13"/>
  <c r="U61" i="13"/>
  <c r="AF59" i="13"/>
  <c r="U19" i="14" s="1"/>
  <c r="AE59" i="13"/>
  <c r="T19" i="14" s="1"/>
  <c r="AD59" i="13"/>
  <c r="AB59" i="13"/>
  <c r="Q19" i="14" s="1"/>
  <c r="AA59" i="13"/>
  <c r="P19" i="14" s="1"/>
  <c r="Z59" i="13"/>
  <c r="Y59" i="13"/>
  <c r="X59" i="13"/>
  <c r="M19" i="14" s="1"/>
  <c r="W59" i="13"/>
  <c r="L19" i="14" s="1"/>
  <c r="V59" i="13"/>
  <c r="U59" i="13"/>
  <c r="J19" i="14" s="1"/>
  <c r="T59" i="13"/>
  <c r="I19" i="14" s="1"/>
  <c r="S59" i="13"/>
  <c r="H19" i="14" s="1"/>
  <c r="R59" i="13"/>
  <c r="O59" i="13"/>
  <c r="N59" i="13"/>
  <c r="E19" i="14" s="1"/>
  <c r="M59" i="13"/>
  <c r="D19" i="14" s="1"/>
  <c r="J59" i="13"/>
  <c r="B19" i="14" s="1"/>
  <c r="AG58" i="13"/>
  <c r="AC58" i="13"/>
  <c r="K58" i="13" s="1"/>
  <c r="Y58" i="13"/>
  <c r="U58" i="13"/>
  <c r="AH58" i="13" s="1"/>
  <c r="AG57" i="13"/>
  <c r="AG59" i="13" s="1"/>
  <c r="V19" i="14" s="1"/>
  <c r="AC57" i="13"/>
  <c r="AC59" i="13" s="1"/>
  <c r="R19" i="14" s="1"/>
  <c r="Y57" i="13"/>
  <c r="U57" i="13"/>
  <c r="K57" i="13"/>
  <c r="AG55" i="13"/>
  <c r="AF55" i="13"/>
  <c r="U18" i="14" s="1"/>
  <c r="AE55" i="13"/>
  <c r="T18" i="14" s="1"/>
  <c r="AD55" i="13"/>
  <c r="AB55" i="13"/>
  <c r="Q18" i="14" s="1"/>
  <c r="AA55" i="13"/>
  <c r="P18" i="14" s="1"/>
  <c r="Z55" i="13"/>
  <c r="X55" i="13"/>
  <c r="M18" i="14" s="1"/>
  <c r="W55" i="13"/>
  <c r="L18" i="14" s="1"/>
  <c r="V55" i="13"/>
  <c r="U55" i="13"/>
  <c r="J18" i="14" s="1"/>
  <c r="T55" i="13"/>
  <c r="I18" i="14" s="1"/>
  <c r="S55" i="13"/>
  <c r="H18" i="14" s="1"/>
  <c r="R55" i="13"/>
  <c r="O55" i="13"/>
  <c r="N55" i="13"/>
  <c r="E18" i="14" s="1"/>
  <c r="M55" i="13"/>
  <c r="D18" i="14" s="1"/>
  <c r="J55" i="13"/>
  <c r="AG54" i="13"/>
  <c r="AC54" i="13"/>
  <c r="Y54" i="13"/>
  <c r="U54" i="13"/>
  <c r="AG53" i="13"/>
  <c r="AC53" i="13"/>
  <c r="AC55" i="13" s="1"/>
  <c r="R18" i="14" s="1"/>
  <c r="Y53" i="13"/>
  <c r="U53" i="13"/>
  <c r="AF51" i="13"/>
  <c r="U17" i="14" s="1"/>
  <c r="AE51" i="13"/>
  <c r="T17" i="14" s="1"/>
  <c r="AD51" i="13"/>
  <c r="AB51" i="13"/>
  <c r="Q17" i="14" s="1"/>
  <c r="AA51" i="13"/>
  <c r="P17" i="14" s="1"/>
  <c r="Z51" i="13"/>
  <c r="X51" i="13"/>
  <c r="M17" i="14" s="1"/>
  <c r="W51" i="13"/>
  <c r="L17" i="14" s="1"/>
  <c r="V51" i="13"/>
  <c r="T51" i="13"/>
  <c r="I17" i="14" s="1"/>
  <c r="S51" i="13"/>
  <c r="H17" i="14" s="1"/>
  <c r="R51" i="13"/>
  <c r="O51" i="13"/>
  <c r="N51" i="13"/>
  <c r="E17" i="14" s="1"/>
  <c r="M51" i="13"/>
  <c r="D17" i="14" s="1"/>
  <c r="J51" i="13"/>
  <c r="AG50" i="13"/>
  <c r="AC50" i="13"/>
  <c r="Y50" i="13"/>
  <c r="K50" i="13" s="1"/>
  <c r="K51" i="13" s="1"/>
  <c r="C17" i="14" s="1"/>
  <c r="U50" i="13"/>
  <c r="AG49" i="13"/>
  <c r="AC49" i="13"/>
  <c r="Y49" i="13"/>
  <c r="U49" i="13"/>
  <c r="AH49" i="13" s="1"/>
  <c r="AG48" i="13"/>
  <c r="AG51" i="13" s="1"/>
  <c r="V17" i="14" s="1"/>
  <c r="AC48" i="13"/>
  <c r="AC51" i="13" s="1"/>
  <c r="R17" i="14" s="1"/>
  <c r="Y48" i="13"/>
  <c r="U48" i="13"/>
  <c r="U51" i="13" s="1"/>
  <c r="J17" i="14" s="1"/>
  <c r="AF46" i="13"/>
  <c r="U16" i="14" s="1"/>
  <c r="AE46" i="13"/>
  <c r="T16" i="14" s="1"/>
  <c r="AD46" i="13"/>
  <c r="AB46" i="13"/>
  <c r="Q16" i="14" s="1"/>
  <c r="AA46" i="13"/>
  <c r="P16" i="14" s="1"/>
  <c r="Z46" i="13"/>
  <c r="X46" i="13"/>
  <c r="M16" i="14" s="1"/>
  <c r="W46" i="13"/>
  <c r="L16" i="14" s="1"/>
  <c r="V46" i="13"/>
  <c r="U46" i="13"/>
  <c r="T46" i="13"/>
  <c r="I16" i="14" s="1"/>
  <c r="S46" i="13"/>
  <c r="H16" i="14" s="1"/>
  <c r="R46" i="13"/>
  <c r="O46" i="13"/>
  <c r="N46" i="13"/>
  <c r="E16" i="14" s="1"/>
  <c r="M46" i="13"/>
  <c r="D16" i="14" s="1"/>
  <c r="J46" i="13"/>
  <c r="AG45" i="13"/>
  <c r="AC45" i="13"/>
  <c r="Y45" i="13"/>
  <c r="K45" i="13" s="1"/>
  <c r="U45" i="13"/>
  <c r="AH45" i="13" s="1"/>
  <c r="AG44" i="13"/>
  <c r="AG46" i="13" s="1"/>
  <c r="AC44" i="13"/>
  <c r="AC46" i="13" s="1"/>
  <c r="R16" i="14" s="1"/>
  <c r="Y44" i="13"/>
  <c r="U44" i="13"/>
  <c r="AF42" i="13"/>
  <c r="U15" i="14" s="1"/>
  <c r="AE42" i="13"/>
  <c r="T15" i="14" s="1"/>
  <c r="AD42" i="13"/>
  <c r="AB42" i="13"/>
  <c r="Q15" i="14" s="1"/>
  <c r="AA42" i="13"/>
  <c r="P15" i="14" s="1"/>
  <c r="Z42" i="13"/>
  <c r="X42" i="13"/>
  <c r="M15" i="14" s="1"/>
  <c r="W42" i="13"/>
  <c r="L15" i="14" s="1"/>
  <c r="V42" i="13"/>
  <c r="T42" i="13"/>
  <c r="I15" i="14" s="1"/>
  <c r="S42" i="13"/>
  <c r="H15" i="14" s="1"/>
  <c r="R42" i="13"/>
  <c r="O42" i="13"/>
  <c r="N42" i="13"/>
  <c r="E15" i="14" s="1"/>
  <c r="M42" i="13"/>
  <c r="D15" i="14" s="1"/>
  <c r="K42" i="13"/>
  <c r="J42" i="13"/>
  <c r="AG41" i="13"/>
  <c r="AG42" i="13" s="1"/>
  <c r="V15" i="14" s="1"/>
  <c r="AC41" i="13"/>
  <c r="Y41" i="13"/>
  <c r="U41" i="13"/>
  <c r="AG40" i="13"/>
  <c r="AC40" i="13"/>
  <c r="Y40" i="13"/>
  <c r="Y42" i="13" s="1"/>
  <c r="N15" i="14" s="1"/>
  <c r="U40" i="13"/>
  <c r="U42" i="13" s="1"/>
  <c r="J15" i="14" s="1"/>
  <c r="AF38" i="13"/>
  <c r="U14" i="14" s="1"/>
  <c r="AE38" i="13"/>
  <c r="T14" i="14" s="1"/>
  <c r="AD38" i="13"/>
  <c r="S14" i="14" s="1"/>
  <c r="AB38" i="13"/>
  <c r="Q14" i="14" s="1"/>
  <c r="AA38" i="13"/>
  <c r="P14" i="14" s="1"/>
  <c r="Z38" i="13"/>
  <c r="O14" i="14" s="1"/>
  <c r="X38" i="13"/>
  <c r="M14" i="14" s="1"/>
  <c r="W38" i="13"/>
  <c r="L14" i="14" s="1"/>
  <c r="V38" i="13"/>
  <c r="K14" i="14" s="1"/>
  <c r="T38" i="13"/>
  <c r="I14" i="14" s="1"/>
  <c r="S38" i="13"/>
  <c r="H14" i="14" s="1"/>
  <c r="O38" i="13"/>
  <c r="N38" i="13"/>
  <c r="E14" i="14" s="1"/>
  <c r="M38" i="13"/>
  <c r="D14" i="14" s="1"/>
  <c r="K38" i="13"/>
  <c r="J38" i="13"/>
  <c r="B14" i="14" s="1"/>
  <c r="AG37" i="13"/>
  <c r="AG38" i="13" s="1"/>
  <c r="AC37" i="13"/>
  <c r="AC38" i="13" s="1"/>
  <c r="R14" i="14" s="1"/>
  <c r="Y37" i="13"/>
  <c r="U37" i="13"/>
  <c r="AC36" i="13"/>
  <c r="Y36" i="13"/>
  <c r="Y38" i="13" s="1"/>
  <c r="N14" i="14" s="1"/>
  <c r="U36" i="13"/>
  <c r="AH35" i="13"/>
  <c r="AC35" i="13"/>
  <c r="Y35" i="13"/>
  <c r="U35" i="13"/>
  <c r="AC34" i="13"/>
  <c r="Y34" i="13"/>
  <c r="AH34" i="13" s="1"/>
  <c r="AF33" i="13"/>
  <c r="U13" i="14" s="1"/>
  <c r="AE33" i="13"/>
  <c r="T13" i="14" s="1"/>
  <c r="AD33" i="13"/>
  <c r="S13" i="14" s="1"/>
  <c r="AB33" i="13"/>
  <c r="Q13" i="14" s="1"/>
  <c r="AA33" i="13"/>
  <c r="P13" i="14" s="1"/>
  <c r="Z33" i="13"/>
  <c r="O13" i="14" s="1"/>
  <c r="X33" i="13"/>
  <c r="M13" i="14" s="1"/>
  <c r="W33" i="13"/>
  <c r="L13" i="14" s="1"/>
  <c r="V33" i="13"/>
  <c r="K13" i="14" s="1"/>
  <c r="T33" i="13"/>
  <c r="I13" i="14" s="1"/>
  <c r="S33" i="13"/>
  <c r="H13" i="14" s="1"/>
  <c r="R33" i="13"/>
  <c r="G13" i="14" s="1"/>
  <c r="O33" i="13"/>
  <c r="N33" i="13"/>
  <c r="E13" i="14" s="1"/>
  <c r="M33" i="13"/>
  <c r="D13" i="14" s="1"/>
  <c r="K33" i="13"/>
  <c r="C13" i="14" s="1"/>
  <c r="J33" i="13"/>
  <c r="B13" i="14" s="1"/>
  <c r="AG32" i="13"/>
  <c r="AC32" i="13"/>
  <c r="Y32" i="13"/>
  <c r="U32" i="13"/>
  <c r="AH32" i="13" s="1"/>
  <c r="AI32" i="13" s="1"/>
  <c r="AG31" i="13"/>
  <c r="AG33" i="13" s="1"/>
  <c r="V13" i="14" s="1"/>
  <c r="AC31" i="13"/>
  <c r="AC33" i="13" s="1"/>
  <c r="R13" i="14" s="1"/>
  <c r="Y31" i="13"/>
  <c r="Y33" i="13" s="1"/>
  <c r="N13" i="14" s="1"/>
  <c r="U31" i="13"/>
  <c r="AF29" i="13"/>
  <c r="U12" i="14" s="1"/>
  <c r="AE29" i="13"/>
  <c r="AD29" i="13"/>
  <c r="S12" i="14" s="1"/>
  <c r="AB29" i="13"/>
  <c r="Q12" i="14" s="1"/>
  <c r="AA29" i="13"/>
  <c r="P12" i="14" s="1"/>
  <c r="Z29" i="13"/>
  <c r="O12" i="14" s="1"/>
  <c r="X29" i="13"/>
  <c r="M12" i="14" s="1"/>
  <c r="W29" i="13"/>
  <c r="L12" i="14" s="1"/>
  <c r="V29" i="13"/>
  <c r="K12" i="14" s="1"/>
  <c r="U29" i="13"/>
  <c r="J12" i="14" s="1"/>
  <c r="T29" i="13"/>
  <c r="I12" i="14" s="1"/>
  <c r="S29" i="13"/>
  <c r="H12" i="14" s="1"/>
  <c r="R29" i="13"/>
  <c r="G12" i="14" s="1"/>
  <c r="O29" i="13"/>
  <c r="F12" i="14" s="1"/>
  <c r="N29" i="13"/>
  <c r="E12" i="14" s="1"/>
  <c r="M29" i="13"/>
  <c r="D12" i="14" s="1"/>
  <c r="L29" i="13"/>
  <c r="K29" i="13"/>
  <c r="C12" i="14" s="1"/>
  <c r="J29" i="13"/>
  <c r="B12" i="14" s="1"/>
  <c r="AG28" i="13"/>
  <c r="AC28" i="13"/>
  <c r="Y28" i="13"/>
  <c r="U28" i="13"/>
  <c r="AH28" i="13" s="1"/>
  <c r="AG27" i="13"/>
  <c r="AC27" i="13"/>
  <c r="Y27" i="13"/>
  <c r="U27" i="13"/>
  <c r="AG26" i="13"/>
  <c r="AC26" i="13"/>
  <c r="Y26" i="13"/>
  <c r="U26" i="13"/>
  <c r="AH26" i="13" s="1"/>
  <c r="AI26" i="13" s="1"/>
  <c r="AG25" i="13"/>
  <c r="AG29" i="13" s="1"/>
  <c r="AC25" i="13"/>
  <c r="Y25" i="13"/>
  <c r="Y29" i="13" s="1"/>
  <c r="N12" i="14" s="1"/>
  <c r="U25" i="13"/>
  <c r="AH25" i="13" s="1"/>
  <c r="AF23" i="13"/>
  <c r="U11" i="14" s="1"/>
  <c r="AE23" i="13"/>
  <c r="T11" i="14" s="1"/>
  <c r="AD23" i="13"/>
  <c r="S11" i="14" s="1"/>
  <c r="AB23" i="13"/>
  <c r="Q11" i="14" s="1"/>
  <c r="AA23" i="13"/>
  <c r="P11" i="14" s="1"/>
  <c r="Z23" i="13"/>
  <c r="O11" i="14" s="1"/>
  <c r="X23" i="13"/>
  <c r="M11" i="14" s="1"/>
  <c r="W23" i="13"/>
  <c r="L11" i="14" s="1"/>
  <c r="V23" i="13"/>
  <c r="K11" i="14" s="1"/>
  <c r="T23" i="13"/>
  <c r="I11" i="14" s="1"/>
  <c r="S23" i="13"/>
  <c r="H11" i="14" s="1"/>
  <c r="R23" i="13"/>
  <c r="G11" i="14" s="1"/>
  <c r="O23" i="13"/>
  <c r="N23" i="13"/>
  <c r="E11" i="14" s="1"/>
  <c r="M23" i="13"/>
  <c r="D11" i="14" s="1"/>
  <c r="K23" i="13"/>
  <c r="C11" i="14" s="1"/>
  <c r="J23" i="13"/>
  <c r="B11" i="14" s="1"/>
  <c r="AG22" i="13"/>
  <c r="AC22" i="13"/>
  <c r="Y22" i="13"/>
  <c r="U22" i="13"/>
  <c r="AH22" i="13" s="1"/>
  <c r="AG21" i="13"/>
  <c r="AG23" i="13" s="1"/>
  <c r="V11" i="14" s="1"/>
  <c r="AC21" i="13"/>
  <c r="AC23" i="13" s="1"/>
  <c r="R11" i="14" s="1"/>
  <c r="Y21" i="13"/>
  <c r="Y23" i="13" s="1"/>
  <c r="U21" i="13"/>
  <c r="U23" i="13" s="1"/>
  <c r="J11" i="14" s="1"/>
  <c r="AF19" i="13"/>
  <c r="U10" i="14" s="1"/>
  <c r="AE19" i="13"/>
  <c r="T10" i="14" s="1"/>
  <c r="AD19" i="13"/>
  <c r="S10" i="14" s="1"/>
  <c r="AB19" i="13"/>
  <c r="Q10" i="14" s="1"/>
  <c r="AA19" i="13"/>
  <c r="P10" i="14" s="1"/>
  <c r="Z19" i="13"/>
  <c r="O10" i="14" s="1"/>
  <c r="X19" i="13"/>
  <c r="M10" i="14" s="1"/>
  <c r="W19" i="13"/>
  <c r="L10" i="14" s="1"/>
  <c r="V19" i="13"/>
  <c r="K10" i="14" s="1"/>
  <c r="T19" i="13"/>
  <c r="I10" i="14" s="1"/>
  <c r="S19" i="13"/>
  <c r="H10" i="14" s="1"/>
  <c r="R19" i="13"/>
  <c r="G10" i="14" s="1"/>
  <c r="O19" i="13"/>
  <c r="N19" i="13"/>
  <c r="E10" i="14" s="1"/>
  <c r="M19" i="13"/>
  <c r="D10" i="14" s="1"/>
  <c r="K19" i="13"/>
  <c r="C10" i="14" s="1"/>
  <c r="J19" i="13"/>
  <c r="B10" i="14" s="1"/>
  <c r="AG18" i="13"/>
  <c r="AC18" i="13"/>
  <c r="Y18" i="13"/>
  <c r="U18" i="13"/>
  <c r="AG17" i="13"/>
  <c r="AG19" i="13" s="1"/>
  <c r="V10" i="14" s="1"/>
  <c r="AC17" i="13"/>
  <c r="Y17" i="13"/>
  <c r="Y19" i="13" s="1"/>
  <c r="N10" i="14" s="1"/>
  <c r="U17" i="13"/>
  <c r="AH17" i="13" s="1"/>
  <c r="AF15" i="13"/>
  <c r="U9" i="14" s="1"/>
  <c r="AE15" i="13"/>
  <c r="T9" i="14" s="1"/>
  <c r="AD15" i="13"/>
  <c r="S9" i="14" s="1"/>
  <c r="AB15" i="13"/>
  <c r="Q9" i="14" s="1"/>
  <c r="AA15" i="13"/>
  <c r="P9" i="14" s="1"/>
  <c r="Z15" i="13"/>
  <c r="O9" i="14" s="1"/>
  <c r="X15" i="13"/>
  <c r="M9" i="14" s="1"/>
  <c r="W15" i="13"/>
  <c r="L9" i="14" s="1"/>
  <c r="V15" i="13"/>
  <c r="K9" i="14" s="1"/>
  <c r="T15" i="13"/>
  <c r="I9" i="14" s="1"/>
  <c r="S15" i="13"/>
  <c r="H9" i="14" s="1"/>
  <c r="R15" i="13"/>
  <c r="G9" i="14" s="1"/>
  <c r="O15" i="13"/>
  <c r="N15" i="13"/>
  <c r="E9" i="14" s="1"/>
  <c r="M15" i="13"/>
  <c r="D9" i="14" s="1"/>
  <c r="K15" i="13"/>
  <c r="C9" i="14" s="1"/>
  <c r="J15" i="13"/>
  <c r="B9" i="14" s="1"/>
  <c r="AG14" i="13"/>
  <c r="AC14" i="13"/>
  <c r="Y14" i="13"/>
  <c r="U14" i="13"/>
  <c r="AH14" i="13" s="1"/>
  <c r="AG13" i="13"/>
  <c r="AG15" i="13" s="1"/>
  <c r="V9" i="14" s="1"/>
  <c r="AC13" i="13"/>
  <c r="AC15" i="13" s="1"/>
  <c r="R9" i="14" s="1"/>
  <c r="Y13" i="13"/>
  <c r="Y15" i="13" s="1"/>
  <c r="N9" i="14" s="1"/>
  <c r="U13" i="13"/>
  <c r="U15" i="13" s="1"/>
  <c r="J9" i="14" s="1"/>
  <c r="AF11" i="13"/>
  <c r="AE11" i="13"/>
  <c r="T8" i="14" s="1"/>
  <c r="AD11" i="13"/>
  <c r="AB11" i="13"/>
  <c r="AA11" i="13"/>
  <c r="P8" i="14" s="1"/>
  <c r="Z11" i="13"/>
  <c r="O8" i="14" s="1"/>
  <c r="X11" i="13"/>
  <c r="W11" i="13"/>
  <c r="L8" i="14" s="1"/>
  <c r="V11" i="13"/>
  <c r="U11" i="13"/>
  <c r="T11" i="13"/>
  <c r="S11" i="13"/>
  <c r="H8" i="14" s="1"/>
  <c r="R11" i="13"/>
  <c r="G8" i="14" s="1"/>
  <c r="O11" i="13"/>
  <c r="N11" i="13"/>
  <c r="M11" i="13"/>
  <c r="D8" i="14" s="1"/>
  <c r="K11" i="13"/>
  <c r="J11" i="13"/>
  <c r="AG10" i="13"/>
  <c r="AG11" i="13" s="1"/>
  <c r="AC10" i="13"/>
  <c r="Y10" i="13"/>
  <c r="U10" i="13"/>
  <c r="AG9" i="13"/>
  <c r="AC9" i="13"/>
  <c r="Y9" i="13"/>
  <c r="Y11" i="13" s="1"/>
  <c r="U9" i="13"/>
  <c r="AH9" i="13" s="1"/>
  <c r="A25" i="12"/>
  <c r="T24" i="12"/>
  <c r="D24" i="12"/>
  <c r="T20" i="12"/>
  <c r="D20" i="12"/>
  <c r="T18" i="12"/>
  <c r="D18" i="12"/>
  <c r="C18" i="12"/>
  <c r="P17" i="12"/>
  <c r="H16" i="12"/>
  <c r="P15" i="12"/>
  <c r="S14" i="12"/>
  <c r="O14" i="12"/>
  <c r="K14" i="12"/>
  <c r="G14" i="12"/>
  <c r="C14" i="12"/>
  <c r="K13" i="12"/>
  <c r="S12" i="12"/>
  <c r="O12" i="12"/>
  <c r="K12" i="12"/>
  <c r="G12" i="12"/>
  <c r="C12" i="12"/>
  <c r="S11" i="12"/>
  <c r="O11" i="12"/>
  <c r="K11" i="12"/>
  <c r="G11" i="12"/>
  <c r="C11" i="12"/>
  <c r="S10" i="12"/>
  <c r="S9" i="12"/>
  <c r="O9" i="12"/>
  <c r="K9" i="12"/>
  <c r="G9" i="12"/>
  <c r="C9" i="12"/>
  <c r="S8" i="12"/>
  <c r="C8" i="12"/>
  <c r="A3" i="12"/>
  <c r="A1" i="12"/>
  <c r="A85" i="11"/>
  <c r="AG84" i="11"/>
  <c r="V24" i="12" s="1"/>
  <c r="AF84" i="11"/>
  <c r="U24" i="12" s="1"/>
  <c r="AE84" i="11"/>
  <c r="AD84" i="11"/>
  <c r="S24" i="12" s="1"/>
  <c r="AC84" i="11"/>
  <c r="R24" i="12" s="1"/>
  <c r="AB84" i="11"/>
  <c r="Q24" i="12" s="1"/>
  <c r="AA84" i="11"/>
  <c r="P24" i="12" s="1"/>
  <c r="Z84" i="11"/>
  <c r="O24" i="12" s="1"/>
  <c r="Y84" i="11"/>
  <c r="N24" i="12" s="1"/>
  <c r="X84" i="11"/>
  <c r="M24" i="12" s="1"/>
  <c r="W84" i="11"/>
  <c r="L24" i="12" s="1"/>
  <c r="V84" i="11"/>
  <c r="K24" i="12" s="1"/>
  <c r="U84" i="11"/>
  <c r="J24" i="12" s="1"/>
  <c r="T84" i="11"/>
  <c r="I24" i="12" s="1"/>
  <c r="S84" i="11"/>
  <c r="H24" i="12" s="1"/>
  <c r="R84" i="11"/>
  <c r="G24" i="12" s="1"/>
  <c r="O84" i="11"/>
  <c r="F24" i="12" s="1"/>
  <c r="N84" i="11"/>
  <c r="E24" i="12" s="1"/>
  <c r="M84" i="11"/>
  <c r="K84" i="11"/>
  <c r="C24" i="12" s="1"/>
  <c r="J84" i="11"/>
  <c r="B24" i="12" s="1"/>
  <c r="AG83" i="11"/>
  <c r="AC83" i="11"/>
  <c r="Y83" i="11"/>
  <c r="U83" i="11"/>
  <c r="AH83" i="11" s="1"/>
  <c r="AG82" i="11"/>
  <c r="AC82" i="11"/>
  <c r="Y82" i="11"/>
  <c r="U82" i="11"/>
  <c r="AH82" i="11" s="1"/>
  <c r="AF80" i="11"/>
  <c r="U23" i="12" s="1"/>
  <c r="AE80" i="11"/>
  <c r="T23" i="12" s="1"/>
  <c r="AD80" i="11"/>
  <c r="S23" i="12" s="1"/>
  <c r="AB80" i="11"/>
  <c r="Q23" i="12" s="1"/>
  <c r="AA80" i="11"/>
  <c r="P23" i="12" s="1"/>
  <c r="Z80" i="11"/>
  <c r="O23" i="12" s="1"/>
  <c r="X80" i="11"/>
  <c r="M23" i="12" s="1"/>
  <c r="W80" i="11"/>
  <c r="L23" i="12" s="1"/>
  <c r="V80" i="11"/>
  <c r="K23" i="12" s="1"/>
  <c r="T80" i="11"/>
  <c r="I23" i="12" s="1"/>
  <c r="S80" i="11"/>
  <c r="H23" i="12" s="1"/>
  <c r="R80" i="11"/>
  <c r="G23" i="12" s="1"/>
  <c r="O80" i="11"/>
  <c r="F23" i="12" s="1"/>
  <c r="N80" i="11"/>
  <c r="E23" i="12" s="1"/>
  <c r="M80" i="11"/>
  <c r="D23" i="12" s="1"/>
  <c r="K80" i="11"/>
  <c r="C23" i="12" s="1"/>
  <c r="J80" i="11"/>
  <c r="B23" i="12" s="1"/>
  <c r="AC79" i="11"/>
  <c r="AH79" i="11" s="1"/>
  <c r="AG78" i="11"/>
  <c r="AC78" i="11"/>
  <c r="Y78" i="11"/>
  <c r="U78" i="11"/>
  <c r="AH78" i="11" s="1"/>
  <c r="AC77" i="11"/>
  <c r="AH77" i="11" s="1"/>
  <c r="AG76" i="11"/>
  <c r="AG80" i="11" s="1"/>
  <c r="V23" i="12" s="1"/>
  <c r="AC76" i="11"/>
  <c r="Y76" i="11"/>
  <c r="Y80" i="11" s="1"/>
  <c r="N23" i="12" s="1"/>
  <c r="U76" i="11"/>
  <c r="U80" i="11" s="1"/>
  <c r="J23" i="12" s="1"/>
  <c r="AF74" i="11"/>
  <c r="U22" i="12" s="1"/>
  <c r="AE74" i="11"/>
  <c r="T22" i="12" s="1"/>
  <c r="AD74" i="11"/>
  <c r="S22" i="12" s="1"/>
  <c r="AB74" i="11"/>
  <c r="Q22" i="12" s="1"/>
  <c r="AA74" i="11"/>
  <c r="P22" i="12" s="1"/>
  <c r="Z74" i="11"/>
  <c r="O22" i="12" s="1"/>
  <c r="X74" i="11"/>
  <c r="M22" i="12" s="1"/>
  <c r="W74" i="11"/>
  <c r="L22" i="12" s="1"/>
  <c r="V74" i="11"/>
  <c r="K22" i="12" s="1"/>
  <c r="U74" i="11"/>
  <c r="J22" i="12" s="1"/>
  <c r="T74" i="11"/>
  <c r="I22" i="12" s="1"/>
  <c r="S74" i="11"/>
  <c r="H22" i="12" s="1"/>
  <c r="R74" i="11"/>
  <c r="G22" i="12" s="1"/>
  <c r="O74" i="11"/>
  <c r="F22" i="12" s="1"/>
  <c r="N74" i="11"/>
  <c r="E22" i="12" s="1"/>
  <c r="M74" i="11"/>
  <c r="D22" i="12" s="1"/>
  <c r="K74" i="11"/>
  <c r="C22" i="12" s="1"/>
  <c r="J74" i="11"/>
  <c r="B22" i="12" s="1"/>
  <c r="AG73" i="11"/>
  <c r="AC73" i="11"/>
  <c r="Y73" i="11"/>
  <c r="U73" i="11"/>
  <c r="AC72" i="11"/>
  <c r="AH72" i="11" s="1"/>
  <c r="AI72" i="11" s="1"/>
  <c r="AG71" i="11"/>
  <c r="AC71" i="11"/>
  <c r="AC74" i="11" s="1"/>
  <c r="R22" i="12" s="1"/>
  <c r="Y71" i="11"/>
  <c r="AF69" i="11"/>
  <c r="U21" i="12" s="1"/>
  <c r="AE69" i="11"/>
  <c r="T21" i="12" s="1"/>
  <c r="AD69" i="11"/>
  <c r="S21" i="12" s="1"/>
  <c r="AB69" i="11"/>
  <c r="Q21" i="12" s="1"/>
  <c r="AA69" i="11"/>
  <c r="P21" i="12" s="1"/>
  <c r="Z69" i="11"/>
  <c r="O21" i="12" s="1"/>
  <c r="X69" i="11"/>
  <c r="M21" i="12" s="1"/>
  <c r="W69" i="11"/>
  <c r="L21" i="12" s="1"/>
  <c r="V69" i="11"/>
  <c r="K21" i="12" s="1"/>
  <c r="T69" i="11"/>
  <c r="I21" i="12" s="1"/>
  <c r="S69" i="11"/>
  <c r="H21" i="12" s="1"/>
  <c r="R69" i="11"/>
  <c r="G21" i="12" s="1"/>
  <c r="O69" i="11"/>
  <c r="F21" i="12" s="1"/>
  <c r="N69" i="11"/>
  <c r="E21" i="12" s="1"/>
  <c r="M69" i="11"/>
  <c r="D21" i="12" s="1"/>
  <c r="K69" i="11"/>
  <c r="C21" i="12" s="1"/>
  <c r="J69" i="11"/>
  <c r="B21" i="12" s="1"/>
  <c r="AG68" i="11"/>
  <c r="AC68" i="11"/>
  <c r="Y68" i="11"/>
  <c r="U68" i="11"/>
  <c r="AH68" i="11" s="1"/>
  <c r="AG67" i="11"/>
  <c r="AG69" i="11" s="1"/>
  <c r="V21" i="12" s="1"/>
  <c r="AC67" i="11"/>
  <c r="AC69" i="11" s="1"/>
  <c r="R21" i="12" s="1"/>
  <c r="Y67" i="11"/>
  <c r="Y69" i="11" s="1"/>
  <c r="N21" i="12" s="1"/>
  <c r="U67" i="11"/>
  <c r="U69" i="11" s="1"/>
  <c r="J21" i="12" s="1"/>
  <c r="AG65" i="11"/>
  <c r="V20" i="12" s="1"/>
  <c r="AF65" i="11"/>
  <c r="U20" i="12" s="1"/>
  <c r="AE65" i="11"/>
  <c r="AD65" i="11"/>
  <c r="S20" i="12" s="1"/>
  <c r="AC65" i="11"/>
  <c r="R20" i="12" s="1"/>
  <c r="AB65" i="11"/>
  <c r="Q20" i="12" s="1"/>
  <c r="AA65" i="11"/>
  <c r="P20" i="12" s="1"/>
  <c r="Z65" i="11"/>
  <c r="O20" i="12" s="1"/>
  <c r="Y65" i="11"/>
  <c r="N20" i="12" s="1"/>
  <c r="X65" i="11"/>
  <c r="M20" i="12" s="1"/>
  <c r="W65" i="11"/>
  <c r="L20" i="12" s="1"/>
  <c r="V65" i="11"/>
  <c r="K20" i="12" s="1"/>
  <c r="U65" i="11"/>
  <c r="J20" i="12" s="1"/>
  <c r="T65" i="11"/>
  <c r="I20" i="12" s="1"/>
  <c r="S65" i="11"/>
  <c r="H20" i="12" s="1"/>
  <c r="R65" i="11"/>
  <c r="G20" i="12" s="1"/>
  <c r="O65" i="11"/>
  <c r="F20" i="12" s="1"/>
  <c r="N65" i="11"/>
  <c r="E20" i="12" s="1"/>
  <c r="M65" i="11"/>
  <c r="K65" i="11"/>
  <c r="C20" i="12" s="1"/>
  <c r="J65" i="11"/>
  <c r="B20" i="12" s="1"/>
  <c r="AG64" i="11"/>
  <c r="AC64" i="11"/>
  <c r="Y64" i="11"/>
  <c r="U64" i="11"/>
  <c r="AH64" i="11" s="1"/>
  <c r="AG63" i="11"/>
  <c r="AC63" i="11"/>
  <c r="Y63" i="11"/>
  <c r="U63" i="11"/>
  <c r="AH63" i="11" s="1"/>
  <c r="AF61" i="11"/>
  <c r="U19" i="12" s="1"/>
  <c r="AE61" i="11"/>
  <c r="T19" i="12" s="1"/>
  <c r="AD61" i="11"/>
  <c r="S19" i="12" s="1"/>
  <c r="AB61" i="11"/>
  <c r="Q19" i="12" s="1"/>
  <c r="AA61" i="11"/>
  <c r="P19" i="12" s="1"/>
  <c r="Z61" i="11"/>
  <c r="O19" i="12" s="1"/>
  <c r="X61" i="11"/>
  <c r="M19" i="12" s="1"/>
  <c r="W61" i="11"/>
  <c r="L19" i="12" s="1"/>
  <c r="V61" i="11"/>
  <c r="K19" i="12" s="1"/>
  <c r="T61" i="11"/>
  <c r="I19" i="12" s="1"/>
  <c r="S61" i="11"/>
  <c r="H19" i="12" s="1"/>
  <c r="R61" i="11"/>
  <c r="G19" i="12" s="1"/>
  <c r="O61" i="11"/>
  <c r="F19" i="12" s="1"/>
  <c r="N61" i="11"/>
  <c r="E19" i="12" s="1"/>
  <c r="M61" i="11"/>
  <c r="D19" i="12" s="1"/>
  <c r="K61" i="11"/>
  <c r="C19" i="12" s="1"/>
  <c r="J61" i="11"/>
  <c r="B19" i="12" s="1"/>
  <c r="AG60" i="11"/>
  <c r="AC60" i="11"/>
  <c r="Y60" i="11"/>
  <c r="U60" i="11"/>
  <c r="AH60" i="11" s="1"/>
  <c r="AG59" i="11"/>
  <c r="AG61" i="11" s="1"/>
  <c r="V19" i="12" s="1"/>
  <c r="AC59" i="11"/>
  <c r="AC61" i="11" s="1"/>
  <c r="R19" i="12" s="1"/>
  <c r="Y59" i="11"/>
  <c r="Y61" i="11" s="1"/>
  <c r="N19" i="12" s="1"/>
  <c r="U59" i="11"/>
  <c r="U61" i="11" s="1"/>
  <c r="J19" i="12" s="1"/>
  <c r="AG57" i="11"/>
  <c r="V18" i="12" s="1"/>
  <c r="AF57" i="11"/>
  <c r="U18" i="12" s="1"/>
  <c r="AE57" i="11"/>
  <c r="AD57" i="11"/>
  <c r="S18" i="12" s="1"/>
  <c r="AC57" i="11"/>
  <c r="R18" i="12" s="1"/>
  <c r="AB57" i="11"/>
  <c r="Q18" i="12" s="1"/>
  <c r="AA57" i="11"/>
  <c r="P18" i="12" s="1"/>
  <c r="Z57" i="11"/>
  <c r="O18" i="12" s="1"/>
  <c r="X57" i="11"/>
  <c r="M18" i="12" s="1"/>
  <c r="W57" i="11"/>
  <c r="L18" i="12" s="1"/>
  <c r="V57" i="11"/>
  <c r="K18" i="12" s="1"/>
  <c r="U57" i="11"/>
  <c r="J18" i="12" s="1"/>
  <c r="T57" i="11"/>
  <c r="I18" i="12" s="1"/>
  <c r="S57" i="11"/>
  <c r="H18" i="12" s="1"/>
  <c r="R57" i="11"/>
  <c r="G18" i="12" s="1"/>
  <c r="O57" i="11"/>
  <c r="F18" i="12" s="1"/>
  <c r="N57" i="11"/>
  <c r="E18" i="12" s="1"/>
  <c r="M57" i="11"/>
  <c r="J57" i="11"/>
  <c r="B18" i="12" s="1"/>
  <c r="AG56" i="11"/>
  <c r="AC56" i="11"/>
  <c r="Y56" i="11"/>
  <c r="U56" i="11"/>
  <c r="AH56" i="11" s="1"/>
  <c r="AI56" i="11" s="1"/>
  <c r="AG55" i="11"/>
  <c r="AC55" i="11"/>
  <c r="Y55" i="11"/>
  <c r="Y57" i="11" s="1"/>
  <c r="N18" i="12" s="1"/>
  <c r="U55" i="11"/>
  <c r="AF53" i="11"/>
  <c r="U17" i="12" s="1"/>
  <c r="AE53" i="11"/>
  <c r="T17" i="12" s="1"/>
  <c r="AD53" i="11"/>
  <c r="S17" i="12" s="1"/>
  <c r="AB53" i="11"/>
  <c r="Q17" i="12" s="1"/>
  <c r="AA53" i="11"/>
  <c r="Z53" i="11"/>
  <c r="O17" i="12" s="1"/>
  <c r="X53" i="11"/>
  <c r="M17" i="12" s="1"/>
  <c r="W53" i="11"/>
  <c r="L17" i="12" s="1"/>
  <c r="V53" i="11"/>
  <c r="K17" i="12" s="1"/>
  <c r="T53" i="11"/>
  <c r="I17" i="12" s="1"/>
  <c r="S53" i="11"/>
  <c r="H17" i="12" s="1"/>
  <c r="R53" i="11"/>
  <c r="G17" i="12" s="1"/>
  <c r="O53" i="11"/>
  <c r="F17" i="12" s="1"/>
  <c r="N53" i="11"/>
  <c r="E17" i="12" s="1"/>
  <c r="M53" i="11"/>
  <c r="D17" i="12" s="1"/>
  <c r="K53" i="11"/>
  <c r="C17" i="12" s="1"/>
  <c r="J53" i="11"/>
  <c r="B17" i="12" s="1"/>
  <c r="AG52" i="11"/>
  <c r="AC52" i="11"/>
  <c r="Y52" i="11"/>
  <c r="U52" i="11"/>
  <c r="AH52" i="11" s="1"/>
  <c r="AG51" i="11"/>
  <c r="AG53" i="11" s="1"/>
  <c r="V17" i="12" s="1"/>
  <c r="AC51" i="11"/>
  <c r="AC53" i="11" s="1"/>
  <c r="R17" i="12" s="1"/>
  <c r="Y51" i="11"/>
  <c r="Y53" i="11" s="1"/>
  <c r="N17" i="12" s="1"/>
  <c r="U51" i="11"/>
  <c r="U53" i="11" s="1"/>
  <c r="J17" i="12" s="1"/>
  <c r="AF49" i="11"/>
  <c r="U16" i="12" s="1"/>
  <c r="AE49" i="11"/>
  <c r="T16" i="12" s="1"/>
  <c r="AD49" i="11"/>
  <c r="S16" i="12" s="1"/>
  <c r="AB49" i="11"/>
  <c r="Q16" i="12" s="1"/>
  <c r="AA49" i="11"/>
  <c r="P16" i="12" s="1"/>
  <c r="Z49" i="11"/>
  <c r="O16" i="12" s="1"/>
  <c r="X49" i="11"/>
  <c r="M16" i="12" s="1"/>
  <c r="W49" i="11"/>
  <c r="L16" i="12" s="1"/>
  <c r="V49" i="11"/>
  <c r="K16" i="12" s="1"/>
  <c r="U49" i="11"/>
  <c r="J16" i="12" s="1"/>
  <c r="T49" i="11"/>
  <c r="I16" i="12" s="1"/>
  <c r="S49" i="11"/>
  <c r="R49" i="11"/>
  <c r="G16" i="12" s="1"/>
  <c r="O49" i="11"/>
  <c r="F16" i="12" s="1"/>
  <c r="N49" i="11"/>
  <c r="E16" i="12" s="1"/>
  <c r="M49" i="11"/>
  <c r="D16" i="12" s="1"/>
  <c r="K49" i="11"/>
  <c r="C16" i="12" s="1"/>
  <c r="J49" i="11"/>
  <c r="B16" i="12" s="1"/>
  <c r="AG48" i="11"/>
  <c r="AG49" i="11" s="1"/>
  <c r="V16" i="12" s="1"/>
  <c r="AC48" i="11"/>
  <c r="Y48" i="11"/>
  <c r="U48" i="11"/>
  <c r="AH48" i="11" s="1"/>
  <c r="AI48" i="11" s="1"/>
  <c r="AG47" i="11"/>
  <c r="AC47" i="11"/>
  <c r="Y47" i="11"/>
  <c r="Y49" i="11" s="1"/>
  <c r="N16" i="12" s="1"/>
  <c r="U47" i="11"/>
  <c r="AF45" i="11"/>
  <c r="U15" i="12" s="1"/>
  <c r="AE45" i="11"/>
  <c r="T15" i="12" s="1"/>
  <c r="AD45" i="11"/>
  <c r="S15" i="12" s="1"/>
  <c r="AB45" i="11"/>
  <c r="Q15" i="12" s="1"/>
  <c r="AA45" i="11"/>
  <c r="Z45" i="11"/>
  <c r="O15" i="12" s="1"/>
  <c r="X45" i="11"/>
  <c r="M15" i="12" s="1"/>
  <c r="W45" i="11"/>
  <c r="L15" i="12" s="1"/>
  <c r="V45" i="11"/>
  <c r="K15" i="12" s="1"/>
  <c r="T45" i="11"/>
  <c r="I15" i="12" s="1"/>
  <c r="S45" i="11"/>
  <c r="H15" i="12" s="1"/>
  <c r="R45" i="11"/>
  <c r="G15" i="12" s="1"/>
  <c r="O45" i="11"/>
  <c r="F15" i="12" s="1"/>
  <c r="N45" i="11"/>
  <c r="E15" i="12" s="1"/>
  <c r="M45" i="11"/>
  <c r="D15" i="12" s="1"/>
  <c r="K45" i="11"/>
  <c r="C15" i="12" s="1"/>
  <c r="J45" i="11"/>
  <c r="B15" i="12" s="1"/>
  <c r="AC44" i="11"/>
  <c r="Y44" i="11"/>
  <c r="AH44" i="11" s="1"/>
  <c r="AG43" i="11"/>
  <c r="AC43" i="11"/>
  <c r="Y43" i="11"/>
  <c r="U43" i="11"/>
  <c r="AC42" i="11"/>
  <c r="Y42" i="11"/>
  <c r="AH42" i="11" s="1"/>
  <c r="AG41" i="11"/>
  <c r="AC41" i="11"/>
  <c r="AC45" i="11" s="1"/>
  <c r="R15" i="12" s="1"/>
  <c r="Y41" i="11"/>
  <c r="U41" i="11"/>
  <c r="U45" i="11" s="1"/>
  <c r="J15" i="12" s="1"/>
  <c r="AF39" i="11"/>
  <c r="U14" i="12" s="1"/>
  <c r="AE39" i="11"/>
  <c r="T14" i="12" s="1"/>
  <c r="AD39" i="11"/>
  <c r="AB39" i="11"/>
  <c r="Q14" i="12" s="1"/>
  <c r="AA39" i="11"/>
  <c r="P14" i="12" s="1"/>
  <c r="Z39" i="11"/>
  <c r="X39" i="11"/>
  <c r="M14" i="12" s="1"/>
  <c r="W39" i="11"/>
  <c r="L14" i="12" s="1"/>
  <c r="V39" i="11"/>
  <c r="U39" i="11"/>
  <c r="J14" i="12" s="1"/>
  <c r="T39" i="11"/>
  <c r="I14" i="12" s="1"/>
  <c r="S39" i="11"/>
  <c r="H14" i="12" s="1"/>
  <c r="R39" i="11"/>
  <c r="O39" i="11"/>
  <c r="F14" i="12" s="1"/>
  <c r="N39" i="11"/>
  <c r="E14" i="12" s="1"/>
  <c r="M39" i="11"/>
  <c r="D14" i="12" s="1"/>
  <c r="K39" i="11"/>
  <c r="J39" i="11"/>
  <c r="B14" i="12" s="1"/>
  <c r="AG38" i="11"/>
  <c r="AG39" i="11" s="1"/>
  <c r="AC38" i="11"/>
  <c r="Y38" i="11"/>
  <c r="U38" i="11"/>
  <c r="AH38" i="11" s="1"/>
  <c r="AI38" i="11" s="1"/>
  <c r="AI37" i="11"/>
  <c r="AH37" i="11"/>
  <c r="AC37" i="11"/>
  <c r="AG36" i="11"/>
  <c r="AC36" i="11"/>
  <c r="AC39" i="11" s="1"/>
  <c r="R14" i="12" s="1"/>
  <c r="Y36" i="11"/>
  <c r="Y39" i="11" s="1"/>
  <c r="N14" i="12" s="1"/>
  <c r="U36" i="11"/>
  <c r="AH36" i="11" s="1"/>
  <c r="AF34" i="11"/>
  <c r="U13" i="12" s="1"/>
  <c r="AE34" i="11"/>
  <c r="T13" i="12" s="1"/>
  <c r="AD34" i="11"/>
  <c r="S13" i="12" s="1"/>
  <c r="AB34" i="11"/>
  <c r="Q13" i="12" s="1"/>
  <c r="AA34" i="11"/>
  <c r="P13" i="12" s="1"/>
  <c r="Z34" i="11"/>
  <c r="O13" i="12" s="1"/>
  <c r="X34" i="11"/>
  <c r="M13" i="12" s="1"/>
  <c r="W34" i="11"/>
  <c r="L13" i="12" s="1"/>
  <c r="V34" i="11"/>
  <c r="T34" i="11"/>
  <c r="I13" i="12" s="1"/>
  <c r="S34" i="11"/>
  <c r="H13" i="12" s="1"/>
  <c r="R34" i="11"/>
  <c r="G13" i="12" s="1"/>
  <c r="O34" i="11"/>
  <c r="F13" i="12" s="1"/>
  <c r="N34" i="11"/>
  <c r="E13" i="12" s="1"/>
  <c r="M34" i="11"/>
  <c r="D13" i="12" s="1"/>
  <c r="K34" i="11"/>
  <c r="C13" i="12" s="1"/>
  <c r="J34" i="11"/>
  <c r="B13" i="12" s="1"/>
  <c r="AG33" i="11"/>
  <c r="AC33" i="11"/>
  <c r="Y33" i="11"/>
  <c r="U33" i="11"/>
  <c r="AH33" i="11" s="1"/>
  <c r="AC32" i="11"/>
  <c r="AH32" i="11" s="1"/>
  <c r="AG31" i="11"/>
  <c r="AG34" i="11" s="1"/>
  <c r="V13" i="12" s="1"/>
  <c r="AC31" i="11"/>
  <c r="Y31" i="11"/>
  <c r="Y34" i="11" s="1"/>
  <c r="N13" i="12" s="1"/>
  <c r="U31" i="11"/>
  <c r="U34" i="11" s="1"/>
  <c r="J13" i="12" s="1"/>
  <c r="AF29" i="11"/>
  <c r="U12" i="12" s="1"/>
  <c r="AE29" i="11"/>
  <c r="T12" i="12" s="1"/>
  <c r="AD29" i="11"/>
  <c r="AB29" i="11"/>
  <c r="Q12" i="12" s="1"/>
  <c r="AA29" i="11"/>
  <c r="P12" i="12" s="1"/>
  <c r="Z29" i="11"/>
  <c r="Y29" i="11"/>
  <c r="N12" i="12" s="1"/>
  <c r="X29" i="11"/>
  <c r="M12" i="12" s="1"/>
  <c r="W29" i="11"/>
  <c r="L12" i="12" s="1"/>
  <c r="V29" i="11"/>
  <c r="T29" i="11"/>
  <c r="I12" i="12" s="1"/>
  <c r="S29" i="11"/>
  <c r="H12" i="12" s="1"/>
  <c r="R29" i="11"/>
  <c r="O29" i="11"/>
  <c r="F12" i="12" s="1"/>
  <c r="N29" i="11"/>
  <c r="E12" i="12" s="1"/>
  <c r="M29" i="11"/>
  <c r="D12" i="12" s="1"/>
  <c r="K29" i="11"/>
  <c r="J29" i="11"/>
  <c r="B12" i="12" s="1"/>
  <c r="AG28" i="11"/>
  <c r="AC28" i="11"/>
  <c r="Y28" i="11"/>
  <c r="U28" i="11"/>
  <c r="AH28" i="11" s="1"/>
  <c r="AI28" i="11" s="1"/>
  <c r="AC27" i="11"/>
  <c r="AC26" i="11"/>
  <c r="AC29" i="11" s="1"/>
  <c r="R12" i="12" s="1"/>
  <c r="AG25" i="11"/>
  <c r="AG29" i="11" s="1"/>
  <c r="AC25" i="11"/>
  <c r="Y25" i="11"/>
  <c r="U25" i="11"/>
  <c r="U29" i="11" s="1"/>
  <c r="J12" i="12" s="1"/>
  <c r="AF23" i="11"/>
  <c r="U11" i="12" s="1"/>
  <c r="AE23" i="11"/>
  <c r="T11" i="12" s="1"/>
  <c r="AD23" i="11"/>
  <c r="AB23" i="11"/>
  <c r="Q11" i="12" s="1"/>
  <c r="AA23" i="11"/>
  <c r="P11" i="12" s="1"/>
  <c r="Z23" i="11"/>
  <c r="X23" i="11"/>
  <c r="M11" i="12" s="1"/>
  <c r="W23" i="11"/>
  <c r="L11" i="12" s="1"/>
  <c r="V23" i="11"/>
  <c r="U23" i="11"/>
  <c r="J11" i="12" s="1"/>
  <c r="T23" i="11"/>
  <c r="I11" i="12" s="1"/>
  <c r="S23" i="11"/>
  <c r="H11" i="12" s="1"/>
  <c r="R23" i="11"/>
  <c r="O23" i="11"/>
  <c r="F11" i="12" s="1"/>
  <c r="N23" i="11"/>
  <c r="E11" i="12" s="1"/>
  <c r="M23" i="11"/>
  <c r="D11" i="12" s="1"/>
  <c r="K23" i="11"/>
  <c r="J23" i="11"/>
  <c r="B11" i="12" s="1"/>
  <c r="AG22" i="11"/>
  <c r="AG23" i="11" s="1"/>
  <c r="AC22" i="11"/>
  <c r="Y22" i="11"/>
  <c r="U22" i="11"/>
  <c r="AG21" i="11"/>
  <c r="AC21" i="11"/>
  <c r="Y21" i="11"/>
  <c r="Y23" i="11" s="1"/>
  <c r="N11" i="12" s="1"/>
  <c r="U21" i="11"/>
  <c r="AF19" i="11"/>
  <c r="U10" i="12" s="1"/>
  <c r="AE19" i="11"/>
  <c r="T10" i="12" s="1"/>
  <c r="AD19" i="11"/>
  <c r="AB19" i="11"/>
  <c r="Q10" i="12" s="1"/>
  <c r="AA19" i="11"/>
  <c r="P10" i="12" s="1"/>
  <c r="Z19" i="11"/>
  <c r="O10" i="12" s="1"/>
  <c r="X19" i="11"/>
  <c r="M10" i="12" s="1"/>
  <c r="W19" i="11"/>
  <c r="L10" i="12" s="1"/>
  <c r="V19" i="11"/>
  <c r="K10" i="12" s="1"/>
  <c r="T19" i="11"/>
  <c r="I10" i="12" s="1"/>
  <c r="S19" i="11"/>
  <c r="H10" i="12" s="1"/>
  <c r="R19" i="11"/>
  <c r="G10" i="12" s="1"/>
  <c r="O19" i="11"/>
  <c r="F10" i="12" s="1"/>
  <c r="N19" i="11"/>
  <c r="E10" i="12" s="1"/>
  <c r="M19" i="11"/>
  <c r="D10" i="12" s="1"/>
  <c r="K19" i="11"/>
  <c r="C10" i="12" s="1"/>
  <c r="J19" i="11"/>
  <c r="B10" i="12" s="1"/>
  <c r="AG18" i="11"/>
  <c r="AC18" i="11"/>
  <c r="Y18" i="11"/>
  <c r="U18" i="11"/>
  <c r="AH18" i="11" s="1"/>
  <c r="AG17" i="11"/>
  <c r="AG19" i="11" s="1"/>
  <c r="V10" i="12" s="1"/>
  <c r="AC17" i="11"/>
  <c r="AC19" i="11" s="1"/>
  <c r="Y17" i="11"/>
  <c r="Y19" i="11" s="1"/>
  <c r="N10" i="12" s="1"/>
  <c r="U17" i="11"/>
  <c r="U19" i="11" s="1"/>
  <c r="J10" i="12" s="1"/>
  <c r="AF15" i="11"/>
  <c r="U9" i="12" s="1"/>
  <c r="AE15" i="11"/>
  <c r="T9" i="12" s="1"/>
  <c r="AD15" i="11"/>
  <c r="AB15" i="11"/>
  <c r="Q9" i="12" s="1"/>
  <c r="AA15" i="11"/>
  <c r="P9" i="12" s="1"/>
  <c r="Z15" i="11"/>
  <c r="X15" i="11"/>
  <c r="M9" i="12" s="1"/>
  <c r="W15" i="11"/>
  <c r="L9" i="12" s="1"/>
  <c r="V15" i="11"/>
  <c r="U15" i="11"/>
  <c r="J9" i="12" s="1"/>
  <c r="T15" i="11"/>
  <c r="I9" i="12" s="1"/>
  <c r="S15" i="11"/>
  <c r="H9" i="12" s="1"/>
  <c r="R15" i="11"/>
  <c r="O15" i="11"/>
  <c r="F9" i="12" s="1"/>
  <c r="N15" i="11"/>
  <c r="E9" i="12" s="1"/>
  <c r="M15" i="11"/>
  <c r="D9" i="12" s="1"/>
  <c r="K15" i="11"/>
  <c r="J15" i="11"/>
  <c r="B9" i="12" s="1"/>
  <c r="AG14" i="11"/>
  <c r="AG15" i="11" s="1"/>
  <c r="AC14" i="11"/>
  <c r="Y14" i="11"/>
  <c r="U14" i="11"/>
  <c r="AG13" i="11"/>
  <c r="AC13" i="11"/>
  <c r="Y13" i="11"/>
  <c r="Y15" i="11" s="1"/>
  <c r="N9" i="12" s="1"/>
  <c r="U13" i="11"/>
  <c r="AF11" i="11"/>
  <c r="U8" i="12" s="1"/>
  <c r="AE11" i="11"/>
  <c r="AD11" i="11"/>
  <c r="AB11" i="11"/>
  <c r="Q8" i="12" s="1"/>
  <c r="Q25" i="12" s="1"/>
  <c r="AA11" i="11"/>
  <c r="AA85" i="11" s="1"/>
  <c r="Z11" i="11"/>
  <c r="X11" i="11"/>
  <c r="M8" i="12" s="1"/>
  <c r="W11" i="11"/>
  <c r="V11" i="11"/>
  <c r="K8" i="12" s="1"/>
  <c r="T11" i="11"/>
  <c r="I8" i="12" s="1"/>
  <c r="S11" i="11"/>
  <c r="S85" i="11" s="1"/>
  <c r="R11" i="11"/>
  <c r="O11" i="11"/>
  <c r="F8" i="12" s="1"/>
  <c r="N11" i="11"/>
  <c r="E8" i="12" s="1"/>
  <c r="M11" i="11"/>
  <c r="M85" i="11" s="1"/>
  <c r="K11" i="11"/>
  <c r="K85" i="11" s="1"/>
  <c r="J11" i="11"/>
  <c r="B8" i="12" s="1"/>
  <c r="AG10" i="11"/>
  <c r="AC10" i="11"/>
  <c r="Y10" i="11"/>
  <c r="U10" i="11"/>
  <c r="AH10" i="11" s="1"/>
  <c r="AG9" i="11"/>
  <c r="AG11" i="11" s="1"/>
  <c r="AC9" i="11"/>
  <c r="AC11" i="11" s="1"/>
  <c r="Y9" i="11"/>
  <c r="Y11" i="11" s="1"/>
  <c r="U9" i="11"/>
  <c r="U11" i="11" s="1"/>
  <c r="A25" i="10"/>
  <c r="V24" i="10"/>
  <c r="J24" i="10"/>
  <c r="F24" i="10"/>
  <c r="B24" i="10"/>
  <c r="V23" i="10"/>
  <c r="F23" i="10"/>
  <c r="B23" i="10"/>
  <c r="N22" i="10"/>
  <c r="J22" i="10"/>
  <c r="F22" i="10"/>
  <c r="B22" i="10"/>
  <c r="F21" i="10"/>
  <c r="B21" i="10"/>
  <c r="N20" i="10"/>
  <c r="J20" i="10"/>
  <c r="F20" i="10"/>
  <c r="B20" i="10"/>
  <c r="F19" i="10"/>
  <c r="B19" i="10"/>
  <c r="N18" i="10"/>
  <c r="J18" i="10"/>
  <c r="F18" i="10"/>
  <c r="B18" i="10"/>
  <c r="V17" i="10"/>
  <c r="F17" i="10"/>
  <c r="B17" i="10"/>
  <c r="N16" i="10"/>
  <c r="F16" i="10"/>
  <c r="B16" i="10"/>
  <c r="V15" i="10"/>
  <c r="F15" i="10"/>
  <c r="B15" i="10"/>
  <c r="F14" i="10"/>
  <c r="B14" i="10"/>
  <c r="V13" i="10"/>
  <c r="F13" i="10"/>
  <c r="B13" i="10"/>
  <c r="N12" i="10"/>
  <c r="F12" i="10"/>
  <c r="B12" i="10"/>
  <c r="V11" i="10"/>
  <c r="N11" i="10"/>
  <c r="F11" i="10"/>
  <c r="B11" i="10"/>
  <c r="N10" i="10"/>
  <c r="F10" i="10"/>
  <c r="B10" i="10"/>
  <c r="V9" i="10"/>
  <c r="F9" i="10"/>
  <c r="B9" i="10"/>
  <c r="N8" i="10"/>
  <c r="F8" i="10"/>
  <c r="B8" i="10"/>
  <c r="B25" i="10" s="1"/>
  <c r="A3" i="10"/>
  <c r="A1" i="10"/>
  <c r="AE84" i="9"/>
  <c r="AA84" i="9"/>
  <c r="W84" i="9"/>
  <c r="S84" i="9"/>
  <c r="M84" i="9"/>
  <c r="A84" i="9"/>
  <c r="AF83" i="9"/>
  <c r="U24" i="10" s="1"/>
  <c r="AE83" i="9"/>
  <c r="T24" i="10" s="1"/>
  <c r="AD83" i="9"/>
  <c r="S24" i="10" s="1"/>
  <c r="AB83" i="9"/>
  <c r="Q24" i="10" s="1"/>
  <c r="AA83" i="9"/>
  <c r="P24" i="10" s="1"/>
  <c r="Z83" i="9"/>
  <c r="O24" i="10" s="1"/>
  <c r="X83" i="9"/>
  <c r="M24" i="10" s="1"/>
  <c r="W83" i="9"/>
  <c r="L24" i="10" s="1"/>
  <c r="V83" i="9"/>
  <c r="K24" i="10" s="1"/>
  <c r="U83" i="9"/>
  <c r="T83" i="9"/>
  <c r="I24" i="10" s="1"/>
  <c r="S83" i="9"/>
  <c r="H24" i="10" s="1"/>
  <c r="R83" i="9"/>
  <c r="G24" i="10" s="1"/>
  <c r="O83" i="9"/>
  <c r="N83" i="9"/>
  <c r="E24" i="10" s="1"/>
  <c r="M83" i="9"/>
  <c r="D24" i="10" s="1"/>
  <c r="K83" i="9"/>
  <c r="C24" i="10" s="1"/>
  <c r="J83" i="9"/>
  <c r="AG82" i="9"/>
  <c r="AG83" i="9" s="1"/>
  <c r="AC82" i="9"/>
  <c r="Y82" i="9"/>
  <c r="U82" i="9"/>
  <c r="AH82" i="9" s="1"/>
  <c r="AI82" i="9" s="1"/>
  <c r="AG81" i="9"/>
  <c r="AC81" i="9"/>
  <c r="Y81" i="9"/>
  <c r="Y83" i="9" s="1"/>
  <c r="N24" i="10" s="1"/>
  <c r="U81" i="9"/>
  <c r="AF79" i="9"/>
  <c r="U23" i="10" s="1"/>
  <c r="AE79" i="9"/>
  <c r="T23" i="10" s="1"/>
  <c r="AD79" i="9"/>
  <c r="S23" i="10" s="1"/>
  <c r="AB79" i="9"/>
  <c r="Q23" i="10" s="1"/>
  <c r="AA79" i="9"/>
  <c r="P23" i="10" s="1"/>
  <c r="Z79" i="9"/>
  <c r="O23" i="10" s="1"/>
  <c r="X79" i="9"/>
  <c r="M23" i="10" s="1"/>
  <c r="W79" i="9"/>
  <c r="L23" i="10" s="1"/>
  <c r="V79" i="9"/>
  <c r="K23" i="10" s="1"/>
  <c r="T79" i="9"/>
  <c r="I23" i="10" s="1"/>
  <c r="S79" i="9"/>
  <c r="H23" i="10" s="1"/>
  <c r="R79" i="9"/>
  <c r="G23" i="10" s="1"/>
  <c r="O79" i="9"/>
  <c r="N79" i="9"/>
  <c r="E23" i="10" s="1"/>
  <c r="M79" i="9"/>
  <c r="D23" i="10" s="1"/>
  <c r="K79" i="9"/>
  <c r="C23" i="10" s="1"/>
  <c r="J79" i="9"/>
  <c r="AH78" i="9"/>
  <c r="AC78" i="9"/>
  <c r="AG77" i="9"/>
  <c r="AC77" i="9"/>
  <c r="Y77" i="9"/>
  <c r="U77" i="9"/>
  <c r="AH77" i="9" s="1"/>
  <c r="AC76" i="9"/>
  <c r="AH76" i="9" s="1"/>
  <c r="AG75" i="9"/>
  <c r="AG79" i="9" s="1"/>
  <c r="AC75" i="9"/>
  <c r="Y75" i="9"/>
  <c r="Y79" i="9" s="1"/>
  <c r="N23" i="10" s="1"/>
  <c r="U75" i="9"/>
  <c r="AF73" i="9"/>
  <c r="U22" i="10" s="1"/>
  <c r="AE73" i="9"/>
  <c r="T22" i="10" s="1"/>
  <c r="AD73" i="9"/>
  <c r="S22" i="10" s="1"/>
  <c r="AB73" i="9"/>
  <c r="Q22" i="10" s="1"/>
  <c r="AA73" i="9"/>
  <c r="P22" i="10" s="1"/>
  <c r="Z73" i="9"/>
  <c r="O22" i="10" s="1"/>
  <c r="X73" i="9"/>
  <c r="M22" i="10" s="1"/>
  <c r="W73" i="9"/>
  <c r="L22" i="10" s="1"/>
  <c r="V73" i="9"/>
  <c r="K22" i="10" s="1"/>
  <c r="U73" i="9"/>
  <c r="T73" i="9"/>
  <c r="I22" i="10" s="1"/>
  <c r="S73" i="9"/>
  <c r="H22" i="10" s="1"/>
  <c r="R73" i="9"/>
  <c r="G22" i="10" s="1"/>
  <c r="O73" i="9"/>
  <c r="N73" i="9"/>
  <c r="E22" i="10" s="1"/>
  <c r="M73" i="9"/>
  <c r="D22" i="10" s="1"/>
  <c r="K73" i="9"/>
  <c r="C22" i="10" s="1"/>
  <c r="J73" i="9"/>
  <c r="AG72" i="9"/>
  <c r="AG73" i="9" s="1"/>
  <c r="V22" i="10" s="1"/>
  <c r="AC72" i="9"/>
  <c r="Y72" i="9"/>
  <c r="U72" i="9"/>
  <c r="AH72" i="9" s="1"/>
  <c r="AI72" i="9" s="1"/>
  <c r="AG71" i="9"/>
  <c r="AC71" i="9"/>
  <c r="AC73" i="9" s="1"/>
  <c r="R22" i="10" s="1"/>
  <c r="Y71" i="9"/>
  <c r="Y73" i="9" s="1"/>
  <c r="U71" i="9"/>
  <c r="AH71" i="9" s="1"/>
  <c r="AF69" i="9"/>
  <c r="U21" i="10" s="1"/>
  <c r="AE69" i="9"/>
  <c r="T21" i="10" s="1"/>
  <c r="AD69" i="9"/>
  <c r="S21" i="10" s="1"/>
  <c r="AB69" i="9"/>
  <c r="Q21" i="10" s="1"/>
  <c r="AA69" i="9"/>
  <c r="P21" i="10" s="1"/>
  <c r="Z69" i="9"/>
  <c r="O21" i="10" s="1"/>
  <c r="X69" i="9"/>
  <c r="M21" i="10" s="1"/>
  <c r="W69" i="9"/>
  <c r="L21" i="10" s="1"/>
  <c r="V69" i="9"/>
  <c r="K21" i="10" s="1"/>
  <c r="T69" i="9"/>
  <c r="I21" i="10" s="1"/>
  <c r="S69" i="9"/>
  <c r="H21" i="10" s="1"/>
  <c r="R69" i="9"/>
  <c r="G21" i="10" s="1"/>
  <c r="O69" i="9"/>
  <c r="N69" i="9"/>
  <c r="E21" i="10" s="1"/>
  <c r="M69" i="9"/>
  <c r="D21" i="10" s="1"/>
  <c r="K69" i="9"/>
  <c r="C21" i="10" s="1"/>
  <c r="J69" i="9"/>
  <c r="AG68" i="9"/>
  <c r="AC68" i="9"/>
  <c r="Y68" i="9"/>
  <c r="U68" i="9"/>
  <c r="AH68" i="9" s="1"/>
  <c r="AG67" i="9"/>
  <c r="AG69" i="9" s="1"/>
  <c r="V21" i="10" s="1"/>
  <c r="AC67" i="9"/>
  <c r="AC69" i="9" s="1"/>
  <c r="R21" i="10" s="1"/>
  <c r="Y67" i="9"/>
  <c r="Y69" i="9" s="1"/>
  <c r="N21" i="10" s="1"/>
  <c r="U67" i="9"/>
  <c r="U69" i="9" s="1"/>
  <c r="J21" i="10" s="1"/>
  <c r="AF65" i="9"/>
  <c r="U20" i="10" s="1"/>
  <c r="AE65" i="9"/>
  <c r="T20" i="10" s="1"/>
  <c r="AD65" i="9"/>
  <c r="S20" i="10" s="1"/>
  <c r="AB65" i="9"/>
  <c r="Q20" i="10" s="1"/>
  <c r="AA65" i="9"/>
  <c r="P20" i="10" s="1"/>
  <c r="Z65" i="9"/>
  <c r="O20" i="10" s="1"/>
  <c r="X65" i="9"/>
  <c r="M20" i="10" s="1"/>
  <c r="W65" i="9"/>
  <c r="L20" i="10" s="1"/>
  <c r="V65" i="9"/>
  <c r="K20" i="10" s="1"/>
  <c r="U65" i="9"/>
  <c r="T65" i="9"/>
  <c r="I20" i="10" s="1"/>
  <c r="S65" i="9"/>
  <c r="H20" i="10" s="1"/>
  <c r="R65" i="9"/>
  <c r="G20" i="10" s="1"/>
  <c r="O65" i="9"/>
  <c r="N65" i="9"/>
  <c r="E20" i="10" s="1"/>
  <c r="M65" i="9"/>
  <c r="D20" i="10" s="1"/>
  <c r="K65" i="9"/>
  <c r="C20" i="10" s="1"/>
  <c r="J65" i="9"/>
  <c r="AG64" i="9"/>
  <c r="AG65" i="9" s="1"/>
  <c r="V20" i="10" s="1"/>
  <c r="AC64" i="9"/>
  <c r="Y64" i="9"/>
  <c r="U64" i="9"/>
  <c r="AH64" i="9" s="1"/>
  <c r="AI64" i="9" s="1"/>
  <c r="AG63" i="9"/>
  <c r="AC63" i="9"/>
  <c r="AC65" i="9" s="1"/>
  <c r="R20" i="10" s="1"/>
  <c r="Y63" i="9"/>
  <c r="Y65" i="9" s="1"/>
  <c r="U63" i="9"/>
  <c r="AH63" i="9" s="1"/>
  <c r="AF61" i="9"/>
  <c r="U19" i="10" s="1"/>
  <c r="AE61" i="9"/>
  <c r="T19" i="10" s="1"/>
  <c r="AD61" i="9"/>
  <c r="S19" i="10" s="1"/>
  <c r="AB61" i="9"/>
  <c r="Q19" i="10" s="1"/>
  <c r="AA61" i="9"/>
  <c r="P19" i="10" s="1"/>
  <c r="Z61" i="9"/>
  <c r="O19" i="10" s="1"/>
  <c r="X61" i="9"/>
  <c r="M19" i="10" s="1"/>
  <c r="W61" i="9"/>
  <c r="L19" i="10" s="1"/>
  <c r="V61" i="9"/>
  <c r="K19" i="10" s="1"/>
  <c r="T61" i="9"/>
  <c r="I19" i="10" s="1"/>
  <c r="S61" i="9"/>
  <c r="H19" i="10" s="1"/>
  <c r="R61" i="9"/>
  <c r="G19" i="10" s="1"/>
  <c r="O61" i="9"/>
  <c r="N61" i="9"/>
  <c r="E19" i="10" s="1"/>
  <c r="M61" i="9"/>
  <c r="D19" i="10" s="1"/>
  <c r="K61" i="9"/>
  <c r="C19" i="10" s="1"/>
  <c r="J61" i="9"/>
  <c r="AG60" i="9"/>
  <c r="AC60" i="9"/>
  <c r="Y60" i="9"/>
  <c r="U60" i="9"/>
  <c r="AH60" i="9" s="1"/>
  <c r="AG59" i="9"/>
  <c r="AG61" i="9" s="1"/>
  <c r="V19" i="10" s="1"/>
  <c r="AC59" i="9"/>
  <c r="AC61" i="9" s="1"/>
  <c r="R19" i="10" s="1"/>
  <c r="Y59" i="9"/>
  <c r="Y61" i="9" s="1"/>
  <c r="N19" i="10" s="1"/>
  <c r="U59" i="9"/>
  <c r="U61" i="9" s="1"/>
  <c r="J19" i="10" s="1"/>
  <c r="AF57" i="9"/>
  <c r="U18" i="10" s="1"/>
  <c r="AE57" i="9"/>
  <c r="T18" i="10" s="1"/>
  <c r="AD57" i="9"/>
  <c r="S18" i="10" s="1"/>
  <c r="AB57" i="9"/>
  <c r="Q18" i="10" s="1"/>
  <c r="AA57" i="9"/>
  <c r="P18" i="10" s="1"/>
  <c r="Z57" i="9"/>
  <c r="O18" i="10" s="1"/>
  <c r="X57" i="9"/>
  <c r="M18" i="10" s="1"/>
  <c r="W57" i="9"/>
  <c r="L18" i="10" s="1"/>
  <c r="V57" i="9"/>
  <c r="K18" i="10" s="1"/>
  <c r="U57" i="9"/>
  <c r="T57" i="9"/>
  <c r="I18" i="10" s="1"/>
  <c r="S57" i="9"/>
  <c r="H18" i="10" s="1"/>
  <c r="R57" i="9"/>
  <c r="G18" i="10" s="1"/>
  <c r="O57" i="9"/>
  <c r="N57" i="9"/>
  <c r="E18" i="10" s="1"/>
  <c r="M57" i="9"/>
  <c r="D18" i="10" s="1"/>
  <c r="K57" i="9"/>
  <c r="C18" i="10" s="1"/>
  <c r="J57" i="9"/>
  <c r="AG56" i="9"/>
  <c r="AG57" i="9" s="1"/>
  <c r="V18" i="10" s="1"/>
  <c r="AC56" i="9"/>
  <c r="Y56" i="9"/>
  <c r="U56" i="9"/>
  <c r="AH56" i="9" s="1"/>
  <c r="AI56" i="9" s="1"/>
  <c r="AG55" i="9"/>
  <c r="AC55" i="9"/>
  <c r="AC57" i="9" s="1"/>
  <c r="R18" i="10" s="1"/>
  <c r="Y55" i="9"/>
  <c r="Y57" i="9" s="1"/>
  <c r="U55" i="9"/>
  <c r="AH55" i="9" s="1"/>
  <c r="AF53" i="9"/>
  <c r="U17" i="10" s="1"/>
  <c r="AE53" i="9"/>
  <c r="T17" i="10" s="1"/>
  <c r="AD53" i="9"/>
  <c r="S17" i="10" s="1"/>
  <c r="AB53" i="9"/>
  <c r="Q17" i="10" s="1"/>
  <c r="AA53" i="9"/>
  <c r="P17" i="10" s="1"/>
  <c r="Z53" i="9"/>
  <c r="O17" i="10" s="1"/>
  <c r="X53" i="9"/>
  <c r="M17" i="10" s="1"/>
  <c r="W53" i="9"/>
  <c r="L17" i="10" s="1"/>
  <c r="V53" i="9"/>
  <c r="K17" i="10" s="1"/>
  <c r="T53" i="9"/>
  <c r="I17" i="10" s="1"/>
  <c r="S53" i="9"/>
  <c r="H17" i="10" s="1"/>
  <c r="R53" i="9"/>
  <c r="G17" i="10" s="1"/>
  <c r="O53" i="9"/>
  <c r="N53" i="9"/>
  <c r="E17" i="10" s="1"/>
  <c r="M53" i="9"/>
  <c r="D17" i="10" s="1"/>
  <c r="K53" i="9"/>
  <c r="C17" i="10" s="1"/>
  <c r="J53" i="9"/>
  <c r="AG52" i="9"/>
  <c r="AC52" i="9"/>
  <c r="Y52" i="9"/>
  <c r="U52" i="9"/>
  <c r="AH52" i="9" s="1"/>
  <c r="AG51" i="9"/>
  <c r="AG53" i="9" s="1"/>
  <c r="AC51" i="9"/>
  <c r="AC53" i="9" s="1"/>
  <c r="R17" i="10" s="1"/>
  <c r="Y51" i="9"/>
  <c r="Y53" i="9" s="1"/>
  <c r="N17" i="10" s="1"/>
  <c r="U51" i="9"/>
  <c r="U53" i="9" s="1"/>
  <c r="J17" i="10" s="1"/>
  <c r="AF49" i="9"/>
  <c r="U16" i="10" s="1"/>
  <c r="AE49" i="9"/>
  <c r="T16" i="10" s="1"/>
  <c r="AD49" i="9"/>
  <c r="S16" i="10" s="1"/>
  <c r="AB49" i="9"/>
  <c r="Q16" i="10" s="1"/>
  <c r="AA49" i="9"/>
  <c r="P16" i="10" s="1"/>
  <c r="Z49" i="9"/>
  <c r="O16" i="10" s="1"/>
  <c r="X49" i="9"/>
  <c r="M16" i="10" s="1"/>
  <c r="W49" i="9"/>
  <c r="L16" i="10" s="1"/>
  <c r="V49" i="9"/>
  <c r="K16" i="10" s="1"/>
  <c r="T49" i="9"/>
  <c r="I16" i="10" s="1"/>
  <c r="S49" i="9"/>
  <c r="H16" i="10" s="1"/>
  <c r="R49" i="9"/>
  <c r="G16" i="10" s="1"/>
  <c r="O49" i="9"/>
  <c r="N49" i="9"/>
  <c r="E16" i="10" s="1"/>
  <c r="M49" i="9"/>
  <c r="D16" i="10" s="1"/>
  <c r="K49" i="9"/>
  <c r="C16" i="10" s="1"/>
  <c r="J49" i="9"/>
  <c r="AG48" i="9"/>
  <c r="AC48" i="9"/>
  <c r="Y48" i="9"/>
  <c r="U48" i="9"/>
  <c r="AG47" i="9"/>
  <c r="AG49" i="9" s="1"/>
  <c r="V16" i="10" s="1"/>
  <c r="AC47" i="9"/>
  <c r="Y47" i="9"/>
  <c r="Y49" i="9" s="1"/>
  <c r="U47" i="9"/>
  <c r="AF45" i="9"/>
  <c r="U15" i="10" s="1"/>
  <c r="AE45" i="9"/>
  <c r="T15" i="10" s="1"/>
  <c r="AD45" i="9"/>
  <c r="S15" i="10" s="1"/>
  <c r="AB45" i="9"/>
  <c r="Q15" i="10" s="1"/>
  <c r="AA45" i="9"/>
  <c r="P15" i="10" s="1"/>
  <c r="Z45" i="9"/>
  <c r="O15" i="10" s="1"/>
  <c r="X45" i="9"/>
  <c r="M15" i="10" s="1"/>
  <c r="W45" i="9"/>
  <c r="L15" i="10" s="1"/>
  <c r="V45" i="9"/>
  <c r="K15" i="10" s="1"/>
  <c r="T45" i="9"/>
  <c r="I15" i="10" s="1"/>
  <c r="S45" i="9"/>
  <c r="H15" i="10" s="1"/>
  <c r="R45" i="9"/>
  <c r="G15" i="10" s="1"/>
  <c r="O45" i="9"/>
  <c r="N45" i="9"/>
  <c r="E15" i="10" s="1"/>
  <c r="M45" i="9"/>
  <c r="D15" i="10" s="1"/>
  <c r="K45" i="9"/>
  <c r="C15" i="10" s="1"/>
  <c r="J45" i="9"/>
  <c r="AH44" i="9"/>
  <c r="AC44" i="9"/>
  <c r="AG43" i="9"/>
  <c r="AC43" i="9"/>
  <c r="Y43" i="9"/>
  <c r="U43" i="9"/>
  <c r="AH43" i="9" s="1"/>
  <c r="AC42" i="9"/>
  <c r="AH42" i="9" s="1"/>
  <c r="AG41" i="9"/>
  <c r="AG45" i="9" s="1"/>
  <c r="AC41" i="9"/>
  <c r="AC45" i="9" s="1"/>
  <c r="R15" i="10" s="1"/>
  <c r="Y41" i="9"/>
  <c r="Y45" i="9" s="1"/>
  <c r="N15" i="10" s="1"/>
  <c r="U41" i="9"/>
  <c r="AF39" i="9"/>
  <c r="U14" i="10" s="1"/>
  <c r="AE39" i="9"/>
  <c r="T14" i="10" s="1"/>
  <c r="AD39" i="9"/>
  <c r="S14" i="10" s="1"/>
  <c r="AB39" i="9"/>
  <c r="Q14" i="10" s="1"/>
  <c r="AA39" i="9"/>
  <c r="P14" i="10" s="1"/>
  <c r="Z39" i="9"/>
  <c r="O14" i="10" s="1"/>
  <c r="X39" i="9"/>
  <c r="M14" i="10" s="1"/>
  <c r="W39" i="9"/>
  <c r="L14" i="10" s="1"/>
  <c r="V39" i="9"/>
  <c r="K14" i="10" s="1"/>
  <c r="T39" i="9"/>
  <c r="I14" i="10" s="1"/>
  <c r="S39" i="9"/>
  <c r="H14" i="10" s="1"/>
  <c r="R39" i="9"/>
  <c r="G14" i="10" s="1"/>
  <c r="O39" i="9"/>
  <c r="N39" i="9"/>
  <c r="E14" i="10" s="1"/>
  <c r="M39" i="9"/>
  <c r="D14" i="10" s="1"/>
  <c r="K39" i="9"/>
  <c r="C14" i="10" s="1"/>
  <c r="J39" i="9"/>
  <c r="AG38" i="9"/>
  <c r="AC38" i="9"/>
  <c r="Y38" i="9"/>
  <c r="U38" i="9"/>
  <c r="AH38" i="9" s="1"/>
  <c r="AI38" i="9" s="1"/>
  <c r="AC37" i="9"/>
  <c r="AH37" i="9" s="1"/>
  <c r="AG36" i="9"/>
  <c r="AG39" i="9" s="1"/>
  <c r="V14" i="10" s="1"/>
  <c r="AC36" i="9"/>
  <c r="Y36" i="9"/>
  <c r="Y39" i="9" s="1"/>
  <c r="N14" i="10" s="1"/>
  <c r="U36" i="9"/>
  <c r="U39" i="9" s="1"/>
  <c r="J14" i="10" s="1"/>
  <c r="AF34" i="9"/>
  <c r="U13" i="10" s="1"/>
  <c r="AE34" i="9"/>
  <c r="T13" i="10" s="1"/>
  <c r="AD34" i="9"/>
  <c r="S13" i="10" s="1"/>
  <c r="AB34" i="9"/>
  <c r="Q13" i="10" s="1"/>
  <c r="AA34" i="9"/>
  <c r="P13" i="10" s="1"/>
  <c r="Z34" i="9"/>
  <c r="O13" i="10" s="1"/>
  <c r="X34" i="9"/>
  <c r="M13" i="10" s="1"/>
  <c r="W34" i="9"/>
  <c r="L13" i="10" s="1"/>
  <c r="V34" i="9"/>
  <c r="K13" i="10" s="1"/>
  <c r="T34" i="9"/>
  <c r="I13" i="10" s="1"/>
  <c r="S34" i="9"/>
  <c r="H13" i="10" s="1"/>
  <c r="R34" i="9"/>
  <c r="G13" i="10" s="1"/>
  <c r="O34" i="9"/>
  <c r="N34" i="9"/>
  <c r="E13" i="10" s="1"/>
  <c r="M34" i="9"/>
  <c r="D13" i="10" s="1"/>
  <c r="K34" i="9"/>
  <c r="C13" i="10" s="1"/>
  <c r="J34" i="9"/>
  <c r="AG33" i="9"/>
  <c r="AC33" i="9"/>
  <c r="Y33" i="9"/>
  <c r="U33" i="9"/>
  <c r="AH33" i="9" s="1"/>
  <c r="AI33" i="9" s="1"/>
  <c r="AC32" i="9"/>
  <c r="AH32" i="9" s="1"/>
  <c r="AG31" i="9"/>
  <c r="AG34" i="9" s="1"/>
  <c r="AC31" i="9"/>
  <c r="Y31" i="9"/>
  <c r="Y34" i="9" s="1"/>
  <c r="N13" i="10" s="1"/>
  <c r="U31" i="9"/>
  <c r="U34" i="9" s="1"/>
  <c r="J13" i="10" s="1"/>
  <c r="AF29" i="9"/>
  <c r="U12" i="10" s="1"/>
  <c r="AE29" i="9"/>
  <c r="T12" i="10" s="1"/>
  <c r="AD29" i="9"/>
  <c r="S12" i="10" s="1"/>
  <c r="AB29" i="9"/>
  <c r="Q12" i="10" s="1"/>
  <c r="AA29" i="9"/>
  <c r="P12" i="10" s="1"/>
  <c r="Z29" i="9"/>
  <c r="O12" i="10" s="1"/>
  <c r="X29" i="9"/>
  <c r="M12" i="10" s="1"/>
  <c r="W29" i="9"/>
  <c r="L12" i="10" s="1"/>
  <c r="V29" i="9"/>
  <c r="K12" i="10" s="1"/>
  <c r="T29" i="9"/>
  <c r="I12" i="10" s="1"/>
  <c r="S29" i="9"/>
  <c r="H12" i="10" s="1"/>
  <c r="R29" i="9"/>
  <c r="G12" i="10" s="1"/>
  <c r="O29" i="9"/>
  <c r="N29" i="9"/>
  <c r="E12" i="10" s="1"/>
  <c r="M29" i="9"/>
  <c r="D12" i="10" s="1"/>
  <c r="K29" i="9"/>
  <c r="C12" i="10" s="1"/>
  <c r="J29" i="9"/>
  <c r="AG28" i="9"/>
  <c r="AC28" i="9"/>
  <c r="Y28" i="9"/>
  <c r="U28" i="9"/>
  <c r="AH28" i="9" s="1"/>
  <c r="AI28" i="9" s="1"/>
  <c r="AC27" i="9"/>
  <c r="AH27" i="9" s="1"/>
  <c r="AC26" i="9"/>
  <c r="AH26" i="9" s="1"/>
  <c r="AG25" i="9"/>
  <c r="AG29" i="9" s="1"/>
  <c r="V12" i="10" s="1"/>
  <c r="AC25" i="9"/>
  <c r="Y25" i="9"/>
  <c r="Y29" i="9" s="1"/>
  <c r="U25" i="9"/>
  <c r="AF23" i="9"/>
  <c r="U11" i="10" s="1"/>
  <c r="AE23" i="9"/>
  <c r="T11" i="10" s="1"/>
  <c r="AD23" i="9"/>
  <c r="S11" i="10" s="1"/>
  <c r="AB23" i="9"/>
  <c r="Q11" i="10" s="1"/>
  <c r="AA23" i="9"/>
  <c r="P11" i="10" s="1"/>
  <c r="Z23" i="9"/>
  <c r="O11" i="10" s="1"/>
  <c r="X23" i="9"/>
  <c r="M11" i="10" s="1"/>
  <c r="W23" i="9"/>
  <c r="L11" i="10" s="1"/>
  <c r="V23" i="9"/>
  <c r="K11" i="10" s="1"/>
  <c r="T23" i="9"/>
  <c r="I11" i="10" s="1"/>
  <c r="S23" i="9"/>
  <c r="H11" i="10" s="1"/>
  <c r="R23" i="9"/>
  <c r="G11" i="10" s="1"/>
  <c r="O23" i="9"/>
  <c r="N23" i="9"/>
  <c r="E11" i="10" s="1"/>
  <c r="M23" i="9"/>
  <c r="D11" i="10" s="1"/>
  <c r="K23" i="9"/>
  <c r="C11" i="10" s="1"/>
  <c r="J23" i="9"/>
  <c r="AG22" i="9"/>
  <c r="AC22" i="9"/>
  <c r="Y22" i="9"/>
  <c r="U22" i="9"/>
  <c r="AH22" i="9" s="1"/>
  <c r="AG21" i="9"/>
  <c r="AG23" i="9" s="1"/>
  <c r="AC21" i="9"/>
  <c r="AC23" i="9" s="1"/>
  <c r="R11" i="10" s="1"/>
  <c r="Y21" i="9"/>
  <c r="Y23" i="9" s="1"/>
  <c r="U21" i="9"/>
  <c r="U23" i="9" s="1"/>
  <c r="J11" i="10" s="1"/>
  <c r="AF19" i="9"/>
  <c r="U10" i="10" s="1"/>
  <c r="AE19" i="9"/>
  <c r="T10" i="10" s="1"/>
  <c r="AD19" i="9"/>
  <c r="S10" i="10" s="1"/>
  <c r="AB19" i="9"/>
  <c r="Q10" i="10" s="1"/>
  <c r="AA19" i="9"/>
  <c r="P10" i="10" s="1"/>
  <c r="Z19" i="9"/>
  <c r="O10" i="10" s="1"/>
  <c r="X19" i="9"/>
  <c r="M10" i="10" s="1"/>
  <c r="W19" i="9"/>
  <c r="L10" i="10" s="1"/>
  <c r="V19" i="9"/>
  <c r="K10" i="10" s="1"/>
  <c r="T19" i="9"/>
  <c r="I10" i="10" s="1"/>
  <c r="S19" i="9"/>
  <c r="H10" i="10" s="1"/>
  <c r="R19" i="9"/>
  <c r="G10" i="10" s="1"/>
  <c r="O19" i="9"/>
  <c r="N19" i="9"/>
  <c r="E10" i="10" s="1"/>
  <c r="M19" i="9"/>
  <c r="D10" i="10" s="1"/>
  <c r="K19" i="9"/>
  <c r="C10" i="10" s="1"/>
  <c r="J19" i="9"/>
  <c r="AG18" i="9"/>
  <c r="AC18" i="9"/>
  <c r="Y18" i="9"/>
  <c r="U18" i="9"/>
  <c r="AG17" i="9"/>
  <c r="AG19" i="9" s="1"/>
  <c r="V10" i="10" s="1"/>
  <c r="AC17" i="9"/>
  <c r="AC19" i="9" s="1"/>
  <c r="R10" i="10" s="1"/>
  <c r="Y17" i="9"/>
  <c r="Y19" i="9" s="1"/>
  <c r="U17" i="9"/>
  <c r="AH17" i="9" s="1"/>
  <c r="AF15" i="9"/>
  <c r="U9" i="10" s="1"/>
  <c r="AE15" i="9"/>
  <c r="T9" i="10" s="1"/>
  <c r="AD15" i="9"/>
  <c r="S9" i="10" s="1"/>
  <c r="AB15" i="9"/>
  <c r="Q9" i="10" s="1"/>
  <c r="AA15" i="9"/>
  <c r="P9" i="10" s="1"/>
  <c r="Z15" i="9"/>
  <c r="O9" i="10" s="1"/>
  <c r="X15" i="9"/>
  <c r="M9" i="10" s="1"/>
  <c r="W15" i="9"/>
  <c r="L9" i="10" s="1"/>
  <c r="V15" i="9"/>
  <c r="K9" i="10" s="1"/>
  <c r="T15" i="9"/>
  <c r="I9" i="10" s="1"/>
  <c r="S15" i="9"/>
  <c r="H9" i="10" s="1"/>
  <c r="R15" i="9"/>
  <c r="G9" i="10" s="1"/>
  <c r="O15" i="9"/>
  <c r="N15" i="9"/>
  <c r="E9" i="10" s="1"/>
  <c r="M15" i="9"/>
  <c r="D9" i="10" s="1"/>
  <c r="K15" i="9"/>
  <c r="C9" i="10" s="1"/>
  <c r="J15" i="9"/>
  <c r="AG14" i="9"/>
  <c r="AC14" i="9"/>
  <c r="Y14" i="9"/>
  <c r="U14" i="9"/>
  <c r="AH14" i="9" s="1"/>
  <c r="AG13" i="9"/>
  <c r="AG15" i="9" s="1"/>
  <c r="AC13" i="9"/>
  <c r="AC15" i="9" s="1"/>
  <c r="R9" i="10" s="1"/>
  <c r="Y13" i="9"/>
  <c r="Y15" i="9" s="1"/>
  <c r="N9" i="10" s="1"/>
  <c r="U13" i="9"/>
  <c r="U15" i="9" s="1"/>
  <c r="J9" i="10" s="1"/>
  <c r="AF11" i="9"/>
  <c r="AE11" i="9"/>
  <c r="T8" i="10" s="1"/>
  <c r="T25" i="10" s="1"/>
  <c r="AD11" i="9"/>
  <c r="AB11" i="9"/>
  <c r="AA11" i="9"/>
  <c r="P8" i="10" s="1"/>
  <c r="Z11" i="9"/>
  <c r="Z84" i="9" s="1"/>
  <c r="X11" i="9"/>
  <c r="W11" i="9"/>
  <c r="L8" i="10" s="1"/>
  <c r="V11" i="9"/>
  <c r="T11" i="9"/>
  <c r="S11" i="9"/>
  <c r="H8" i="10" s="1"/>
  <c r="R11" i="9"/>
  <c r="O11" i="9"/>
  <c r="O84" i="9" s="1"/>
  <c r="N11" i="9"/>
  <c r="M11" i="9"/>
  <c r="D8" i="10" s="1"/>
  <c r="K11" i="9"/>
  <c r="J11" i="9"/>
  <c r="J84" i="9" s="1"/>
  <c r="AG10" i="9"/>
  <c r="AC10" i="9"/>
  <c r="Y10" i="9"/>
  <c r="U10" i="9"/>
  <c r="AH10" i="9" s="1"/>
  <c r="AI10" i="9" s="1"/>
  <c r="AG9" i="9"/>
  <c r="AG11" i="9" s="1"/>
  <c r="AC9" i="9"/>
  <c r="Y9" i="9"/>
  <c r="Y11" i="9" s="1"/>
  <c r="U9" i="9"/>
  <c r="A25" i="8"/>
  <c r="P24" i="8"/>
  <c r="F24" i="8"/>
  <c r="B24" i="8"/>
  <c r="F23" i="8"/>
  <c r="B23" i="8"/>
  <c r="J22" i="8"/>
  <c r="F22" i="8"/>
  <c r="B22" i="8"/>
  <c r="R21" i="8"/>
  <c r="J20" i="8"/>
  <c r="F20" i="8"/>
  <c r="B20" i="8"/>
  <c r="B19" i="8"/>
  <c r="F18" i="8"/>
  <c r="B18" i="8"/>
  <c r="F17" i="8"/>
  <c r="B17" i="8"/>
  <c r="F16" i="8"/>
  <c r="B16" i="8"/>
  <c r="R15" i="8"/>
  <c r="F15" i="8"/>
  <c r="B15" i="8"/>
  <c r="J14" i="8"/>
  <c r="F14" i="8"/>
  <c r="B14" i="8"/>
  <c r="F13" i="8"/>
  <c r="B13" i="8"/>
  <c r="F12" i="8"/>
  <c r="B12" i="8"/>
  <c r="R11" i="8"/>
  <c r="B11" i="8"/>
  <c r="J10" i="8"/>
  <c r="F10" i="8"/>
  <c r="B10" i="8"/>
  <c r="B9" i="8"/>
  <c r="F8" i="8"/>
  <c r="B8" i="8"/>
  <c r="A3" i="8"/>
  <c r="A1" i="8"/>
  <c r="W86" i="7"/>
  <c r="A86" i="7"/>
  <c r="AF85" i="7"/>
  <c r="U24" i="8" s="1"/>
  <c r="AE85" i="7"/>
  <c r="T24" i="8" s="1"/>
  <c r="AD85" i="7"/>
  <c r="S24" i="8" s="1"/>
  <c r="AB85" i="7"/>
  <c r="Q24" i="8" s="1"/>
  <c r="AA85" i="7"/>
  <c r="Z85" i="7"/>
  <c r="O24" i="8" s="1"/>
  <c r="X85" i="7"/>
  <c r="M24" i="8" s="1"/>
  <c r="W85" i="7"/>
  <c r="L24" i="8" s="1"/>
  <c r="V85" i="7"/>
  <c r="K24" i="8" s="1"/>
  <c r="T85" i="7"/>
  <c r="I24" i="8" s="1"/>
  <c r="S85" i="7"/>
  <c r="H24" i="8" s="1"/>
  <c r="R85" i="7"/>
  <c r="G24" i="8" s="1"/>
  <c r="O85" i="7"/>
  <c r="N85" i="7"/>
  <c r="E24" i="8" s="1"/>
  <c r="M85" i="7"/>
  <c r="D24" i="8" s="1"/>
  <c r="K85" i="7"/>
  <c r="C24" i="8" s="1"/>
  <c r="J85" i="7"/>
  <c r="AG84" i="7"/>
  <c r="AC84" i="7"/>
  <c r="Y84" i="7"/>
  <c r="U84" i="7"/>
  <c r="AG83" i="7"/>
  <c r="AG85" i="7" s="1"/>
  <c r="V24" i="8" s="1"/>
  <c r="AC83" i="7"/>
  <c r="Y83" i="7"/>
  <c r="Y85" i="7" s="1"/>
  <c r="N24" i="8" s="1"/>
  <c r="U83" i="7"/>
  <c r="AH83" i="7" s="1"/>
  <c r="AF81" i="7"/>
  <c r="U23" i="8" s="1"/>
  <c r="AE81" i="7"/>
  <c r="T23" i="8" s="1"/>
  <c r="AD81" i="7"/>
  <c r="S23" i="8" s="1"/>
  <c r="AB81" i="7"/>
  <c r="Q23" i="8" s="1"/>
  <c r="R23" i="8" s="1"/>
  <c r="AA81" i="7"/>
  <c r="P23" i="8" s="1"/>
  <c r="Z81" i="7"/>
  <c r="O23" i="8" s="1"/>
  <c r="X81" i="7"/>
  <c r="M23" i="8" s="1"/>
  <c r="W81" i="7"/>
  <c r="L23" i="8" s="1"/>
  <c r="V81" i="7"/>
  <c r="K23" i="8" s="1"/>
  <c r="T81" i="7"/>
  <c r="I23" i="8" s="1"/>
  <c r="S81" i="7"/>
  <c r="H23" i="8" s="1"/>
  <c r="R81" i="7"/>
  <c r="G23" i="8" s="1"/>
  <c r="O81" i="7"/>
  <c r="N81" i="7"/>
  <c r="E23" i="8" s="1"/>
  <c r="M81" i="7"/>
  <c r="D23" i="8" s="1"/>
  <c r="K81" i="7"/>
  <c r="C23" i="8" s="1"/>
  <c r="J81" i="7"/>
  <c r="Y80" i="7"/>
  <c r="U80" i="7"/>
  <c r="AH79" i="7"/>
  <c r="Y79" i="7"/>
  <c r="U79" i="7"/>
  <c r="AC78" i="7"/>
  <c r="Y78" i="7"/>
  <c r="U78" i="7"/>
  <c r="AH78" i="7" s="1"/>
  <c r="AG77" i="7"/>
  <c r="AC77" i="7"/>
  <c r="Y77" i="7"/>
  <c r="U77" i="7"/>
  <c r="AH76" i="7"/>
  <c r="AC76" i="7"/>
  <c r="Y76" i="7"/>
  <c r="U76" i="7"/>
  <c r="AG75" i="7"/>
  <c r="AG81" i="7" s="1"/>
  <c r="V23" i="8" s="1"/>
  <c r="AC75" i="7"/>
  <c r="AC81" i="7" s="1"/>
  <c r="Y75" i="7"/>
  <c r="U75" i="7"/>
  <c r="U81" i="7" s="1"/>
  <c r="J23" i="8" s="1"/>
  <c r="AF73" i="7"/>
  <c r="U22" i="8" s="1"/>
  <c r="AE73" i="7"/>
  <c r="T22" i="8" s="1"/>
  <c r="AD73" i="7"/>
  <c r="S22" i="8" s="1"/>
  <c r="AB73" i="7"/>
  <c r="Q22" i="8" s="1"/>
  <c r="AA73" i="7"/>
  <c r="P22" i="8" s="1"/>
  <c r="Z73" i="7"/>
  <c r="O22" i="8" s="1"/>
  <c r="R22" i="8" s="1"/>
  <c r="X73" i="7"/>
  <c r="M22" i="8" s="1"/>
  <c r="W73" i="7"/>
  <c r="L22" i="8" s="1"/>
  <c r="V73" i="7"/>
  <c r="K22" i="8" s="1"/>
  <c r="T73" i="7"/>
  <c r="I22" i="8" s="1"/>
  <c r="S73" i="7"/>
  <c r="H22" i="8" s="1"/>
  <c r="R73" i="7"/>
  <c r="G22" i="8" s="1"/>
  <c r="O73" i="7"/>
  <c r="N73" i="7"/>
  <c r="E22" i="8" s="1"/>
  <c r="M73" i="7"/>
  <c r="D22" i="8" s="1"/>
  <c r="K73" i="7"/>
  <c r="C22" i="8" s="1"/>
  <c r="J73" i="7"/>
  <c r="AG72" i="7"/>
  <c r="AG73" i="7" s="1"/>
  <c r="V22" i="8" s="1"/>
  <c r="AC72" i="7"/>
  <c r="Y72" i="7"/>
  <c r="U72" i="7"/>
  <c r="AG71" i="7"/>
  <c r="AC71" i="7"/>
  <c r="AC73" i="7" s="1"/>
  <c r="Y71" i="7"/>
  <c r="U71" i="7"/>
  <c r="U73" i="7" s="1"/>
  <c r="AG69" i="7"/>
  <c r="V21" i="8" s="1"/>
  <c r="AF69" i="7"/>
  <c r="U21" i="8" s="1"/>
  <c r="AE69" i="7"/>
  <c r="T21" i="8" s="1"/>
  <c r="AD69" i="7"/>
  <c r="S21" i="8" s="1"/>
  <c r="AC69" i="7"/>
  <c r="AB69" i="7"/>
  <c r="Q21" i="8" s="1"/>
  <c r="AA69" i="7"/>
  <c r="P21" i="8" s="1"/>
  <c r="Z69" i="7"/>
  <c r="O21" i="8" s="1"/>
  <c r="Y69" i="7"/>
  <c r="N21" i="8" s="1"/>
  <c r="X69" i="7"/>
  <c r="M21" i="8" s="1"/>
  <c r="W69" i="7"/>
  <c r="L21" i="8" s="1"/>
  <c r="V69" i="7"/>
  <c r="K21" i="8" s="1"/>
  <c r="U69" i="7"/>
  <c r="J21" i="8" s="1"/>
  <c r="T69" i="7"/>
  <c r="I21" i="8" s="1"/>
  <c r="S69" i="7"/>
  <c r="H21" i="8" s="1"/>
  <c r="R69" i="7"/>
  <c r="G21" i="8" s="1"/>
  <c r="O69" i="7"/>
  <c r="F21" i="8" s="1"/>
  <c r="N69" i="7"/>
  <c r="E21" i="8" s="1"/>
  <c r="M69" i="7"/>
  <c r="D21" i="8" s="1"/>
  <c r="K69" i="7"/>
  <c r="C21" i="8" s="1"/>
  <c r="J69" i="7"/>
  <c r="B21" i="8" s="1"/>
  <c r="AG68" i="7"/>
  <c r="AC68" i="7"/>
  <c r="Y68" i="7"/>
  <c r="U68" i="7"/>
  <c r="AH68" i="7" s="1"/>
  <c r="AG67" i="7"/>
  <c r="AC67" i="7"/>
  <c r="Y67" i="7"/>
  <c r="U67" i="7"/>
  <c r="AH67" i="7" s="1"/>
  <c r="AF65" i="7"/>
  <c r="U20" i="8" s="1"/>
  <c r="AE65" i="7"/>
  <c r="T20" i="8" s="1"/>
  <c r="AD65" i="7"/>
  <c r="S20" i="8" s="1"/>
  <c r="AB65" i="7"/>
  <c r="Q20" i="8" s="1"/>
  <c r="AA65" i="7"/>
  <c r="P20" i="8" s="1"/>
  <c r="Z65" i="7"/>
  <c r="O20" i="8" s="1"/>
  <c r="R20" i="8" s="1"/>
  <c r="X65" i="7"/>
  <c r="M20" i="8" s="1"/>
  <c r="W65" i="7"/>
  <c r="L20" i="8" s="1"/>
  <c r="V65" i="7"/>
  <c r="K20" i="8" s="1"/>
  <c r="T65" i="7"/>
  <c r="I20" i="8" s="1"/>
  <c r="S65" i="7"/>
  <c r="H20" i="8" s="1"/>
  <c r="R65" i="7"/>
  <c r="G20" i="8" s="1"/>
  <c r="O65" i="7"/>
  <c r="N65" i="7"/>
  <c r="E20" i="8" s="1"/>
  <c r="M65" i="7"/>
  <c r="D20" i="8" s="1"/>
  <c r="K65" i="7"/>
  <c r="C20" i="8" s="1"/>
  <c r="J65" i="7"/>
  <c r="AG64" i="7"/>
  <c r="AG65" i="7" s="1"/>
  <c r="V20" i="8" s="1"/>
  <c r="AC64" i="7"/>
  <c r="Y64" i="7"/>
  <c r="U64" i="7"/>
  <c r="AH64" i="7" s="1"/>
  <c r="AG63" i="7"/>
  <c r="AC63" i="7"/>
  <c r="AC65" i="7" s="1"/>
  <c r="Y63" i="7"/>
  <c r="Y65" i="7" s="1"/>
  <c r="N20" i="8" s="1"/>
  <c r="U63" i="7"/>
  <c r="U65" i="7" s="1"/>
  <c r="AF61" i="7"/>
  <c r="U19" i="8" s="1"/>
  <c r="AE61" i="7"/>
  <c r="T19" i="8" s="1"/>
  <c r="AD61" i="7"/>
  <c r="S19" i="8" s="1"/>
  <c r="AB61" i="7"/>
  <c r="Q19" i="8" s="1"/>
  <c r="AA61" i="7"/>
  <c r="P19" i="8" s="1"/>
  <c r="R19" i="8" s="1"/>
  <c r="Z61" i="7"/>
  <c r="O19" i="8" s="1"/>
  <c r="Y61" i="7"/>
  <c r="N19" i="8" s="1"/>
  <c r="X61" i="7"/>
  <c r="M19" i="8" s="1"/>
  <c r="W61" i="7"/>
  <c r="L19" i="8" s="1"/>
  <c r="V61" i="7"/>
  <c r="K19" i="8" s="1"/>
  <c r="U61" i="7"/>
  <c r="J19" i="8" s="1"/>
  <c r="T61" i="7"/>
  <c r="I19" i="8" s="1"/>
  <c r="S61" i="7"/>
  <c r="H19" i="8" s="1"/>
  <c r="R61" i="7"/>
  <c r="G19" i="8" s="1"/>
  <c r="O61" i="7"/>
  <c r="F19" i="8" s="1"/>
  <c r="N61" i="7"/>
  <c r="E19" i="8" s="1"/>
  <c r="M61" i="7"/>
  <c r="D19" i="8" s="1"/>
  <c r="K61" i="7"/>
  <c r="C19" i="8" s="1"/>
  <c r="J61" i="7"/>
  <c r="AG60" i="7"/>
  <c r="AG61" i="7" s="1"/>
  <c r="V19" i="8" s="1"/>
  <c r="AC60" i="7"/>
  <c r="Y60" i="7"/>
  <c r="U60" i="7"/>
  <c r="AG59" i="7"/>
  <c r="AC59" i="7"/>
  <c r="AC61" i="7" s="1"/>
  <c r="Y59" i="7"/>
  <c r="U59" i="7"/>
  <c r="AF57" i="7"/>
  <c r="AE57" i="7"/>
  <c r="AD57" i="7"/>
  <c r="AB57" i="7"/>
  <c r="Q18" i="8" s="1"/>
  <c r="AA57" i="7"/>
  <c r="P18" i="8" s="1"/>
  <c r="Z57" i="7"/>
  <c r="O18" i="8" s="1"/>
  <c r="R18" i="8" s="1"/>
  <c r="X57" i="7"/>
  <c r="M18" i="8" s="1"/>
  <c r="W57" i="7"/>
  <c r="L18" i="8" s="1"/>
  <c r="V57" i="7"/>
  <c r="K18" i="8" s="1"/>
  <c r="T57" i="7"/>
  <c r="S57" i="7"/>
  <c r="R57" i="7"/>
  <c r="O57" i="7"/>
  <c r="N57" i="7"/>
  <c r="M57" i="7"/>
  <c r="J57" i="7"/>
  <c r="AG56" i="7"/>
  <c r="AC56" i="7"/>
  <c r="AC57" i="7" s="1"/>
  <c r="Y56" i="7"/>
  <c r="U56" i="7"/>
  <c r="AH56" i="7" s="1"/>
  <c r="AG55" i="7"/>
  <c r="AG57" i="7" s="1"/>
  <c r="AC55" i="7"/>
  <c r="Y55" i="7"/>
  <c r="Y57" i="7" s="1"/>
  <c r="U55" i="7"/>
  <c r="U57" i="7" s="1"/>
  <c r="AF53" i="7"/>
  <c r="AE53" i="7"/>
  <c r="T18" i="8" s="1"/>
  <c r="AD53" i="7"/>
  <c r="S18" i="8" s="1"/>
  <c r="AB53" i="7"/>
  <c r="Q17" i="8" s="1"/>
  <c r="AA53" i="7"/>
  <c r="P17" i="8" s="1"/>
  <c r="Z53" i="7"/>
  <c r="O17" i="8" s="1"/>
  <c r="R17" i="8" s="1"/>
  <c r="X53" i="7"/>
  <c r="M17" i="8" s="1"/>
  <c r="W53" i="7"/>
  <c r="L17" i="8" s="1"/>
  <c r="V53" i="7"/>
  <c r="K17" i="8" s="1"/>
  <c r="T53" i="7"/>
  <c r="S53" i="7"/>
  <c r="H18" i="8" s="1"/>
  <c r="R53" i="7"/>
  <c r="G18" i="8" s="1"/>
  <c r="O53" i="7"/>
  <c r="N53" i="7"/>
  <c r="M53" i="7"/>
  <c r="D18" i="8" s="1"/>
  <c r="K53" i="7"/>
  <c r="C18" i="8" s="1"/>
  <c r="J53" i="7"/>
  <c r="AG52" i="7"/>
  <c r="AC52" i="7"/>
  <c r="Y52" i="7"/>
  <c r="U52" i="7"/>
  <c r="AH52" i="7" s="1"/>
  <c r="AI52" i="7" s="1"/>
  <c r="AG51" i="7"/>
  <c r="AG53" i="7" s="1"/>
  <c r="V18" i="8" s="1"/>
  <c r="AC51" i="7"/>
  <c r="AC53" i="7" s="1"/>
  <c r="Y51" i="7"/>
  <c r="Y53" i="7" s="1"/>
  <c r="U51" i="7"/>
  <c r="AF49" i="7"/>
  <c r="U16" i="8" s="1"/>
  <c r="AE49" i="7"/>
  <c r="T16" i="8" s="1"/>
  <c r="AD49" i="7"/>
  <c r="S16" i="8" s="1"/>
  <c r="AB49" i="7"/>
  <c r="Q16" i="8" s="1"/>
  <c r="AA49" i="7"/>
  <c r="P16" i="8" s="1"/>
  <c r="Z49" i="7"/>
  <c r="O16" i="8" s="1"/>
  <c r="R16" i="8" s="1"/>
  <c r="X49" i="7"/>
  <c r="M16" i="8" s="1"/>
  <c r="W49" i="7"/>
  <c r="L16" i="8" s="1"/>
  <c r="V49" i="7"/>
  <c r="K16" i="8" s="1"/>
  <c r="T49" i="7"/>
  <c r="I16" i="8" s="1"/>
  <c r="S49" i="7"/>
  <c r="H16" i="8" s="1"/>
  <c r="R49" i="7"/>
  <c r="G16" i="8" s="1"/>
  <c r="O49" i="7"/>
  <c r="N49" i="7"/>
  <c r="E16" i="8" s="1"/>
  <c r="M49" i="7"/>
  <c r="D16" i="8" s="1"/>
  <c r="K49" i="7"/>
  <c r="C16" i="8" s="1"/>
  <c r="J49" i="7"/>
  <c r="AG48" i="7"/>
  <c r="AC48" i="7"/>
  <c r="Y48" i="7"/>
  <c r="U48" i="7"/>
  <c r="AH48" i="7" s="1"/>
  <c r="AG47" i="7"/>
  <c r="AG49" i="7" s="1"/>
  <c r="V16" i="8" s="1"/>
  <c r="AC47" i="7"/>
  <c r="AC49" i="7" s="1"/>
  <c r="Y47" i="7"/>
  <c r="Y49" i="7" s="1"/>
  <c r="N16" i="8" s="1"/>
  <c r="U47" i="7"/>
  <c r="U49" i="7" s="1"/>
  <c r="J16" i="8" s="1"/>
  <c r="AF45" i="7"/>
  <c r="U15" i="8" s="1"/>
  <c r="AE45" i="7"/>
  <c r="T15" i="8" s="1"/>
  <c r="AD45" i="7"/>
  <c r="S15" i="8" s="1"/>
  <c r="AB45" i="7"/>
  <c r="Q15" i="8" s="1"/>
  <c r="AA45" i="7"/>
  <c r="P15" i="8" s="1"/>
  <c r="Z45" i="7"/>
  <c r="O15" i="8" s="1"/>
  <c r="X45" i="7"/>
  <c r="M15" i="8" s="1"/>
  <c r="W45" i="7"/>
  <c r="L15" i="8" s="1"/>
  <c r="V45" i="7"/>
  <c r="K15" i="8" s="1"/>
  <c r="T45" i="7"/>
  <c r="I15" i="8" s="1"/>
  <c r="S45" i="7"/>
  <c r="H15" i="8" s="1"/>
  <c r="R45" i="7"/>
  <c r="G15" i="8" s="1"/>
  <c r="O45" i="7"/>
  <c r="N45" i="7"/>
  <c r="E15" i="8" s="1"/>
  <c r="M45" i="7"/>
  <c r="D15" i="8" s="1"/>
  <c r="K45" i="7"/>
  <c r="C15" i="8" s="1"/>
  <c r="J45" i="7"/>
  <c r="AH44" i="7"/>
  <c r="AC44" i="7"/>
  <c r="Y44" i="7"/>
  <c r="U44" i="7"/>
  <c r="AG43" i="7"/>
  <c r="AC43" i="7"/>
  <c r="Y43" i="7"/>
  <c r="U43" i="7"/>
  <c r="AI42" i="7"/>
  <c r="AC42" i="7"/>
  <c r="Y42" i="7"/>
  <c r="U42" i="7"/>
  <c r="AH42" i="7" s="1"/>
  <c r="AG41" i="7"/>
  <c r="AG45" i="7" s="1"/>
  <c r="V15" i="8" s="1"/>
  <c r="W15" i="8" s="1"/>
  <c r="X15" i="8" s="1"/>
  <c r="Y15" i="8" s="1"/>
  <c r="AC41" i="7"/>
  <c r="AC45" i="7" s="1"/>
  <c r="Y41" i="7"/>
  <c r="Y45" i="7" s="1"/>
  <c r="N15" i="8" s="1"/>
  <c r="U41" i="7"/>
  <c r="U45" i="7" s="1"/>
  <c r="J15" i="8" s="1"/>
  <c r="AF39" i="7"/>
  <c r="U14" i="8" s="1"/>
  <c r="AE39" i="7"/>
  <c r="T14" i="8" s="1"/>
  <c r="AD39" i="7"/>
  <c r="S14" i="8" s="1"/>
  <c r="AB39" i="7"/>
  <c r="Q14" i="8" s="1"/>
  <c r="AA39" i="7"/>
  <c r="P14" i="8" s="1"/>
  <c r="Z39" i="7"/>
  <c r="O14" i="8" s="1"/>
  <c r="X39" i="7"/>
  <c r="M14" i="8" s="1"/>
  <c r="W39" i="7"/>
  <c r="L14" i="8" s="1"/>
  <c r="V39" i="7"/>
  <c r="K14" i="8" s="1"/>
  <c r="T39" i="7"/>
  <c r="I14" i="8" s="1"/>
  <c r="S39" i="7"/>
  <c r="H14" i="8" s="1"/>
  <c r="R39" i="7"/>
  <c r="G14" i="8" s="1"/>
  <c r="O39" i="7"/>
  <c r="N39" i="7"/>
  <c r="E14" i="8" s="1"/>
  <c r="M39" i="7"/>
  <c r="D14" i="8" s="1"/>
  <c r="K39" i="7"/>
  <c r="C14" i="8" s="1"/>
  <c r="J39" i="7"/>
  <c r="AG38" i="7"/>
  <c r="AC38" i="7"/>
  <c r="Y38" i="7"/>
  <c r="U38" i="7"/>
  <c r="AI37" i="7"/>
  <c r="AC37" i="7"/>
  <c r="Y37" i="7"/>
  <c r="U37" i="7"/>
  <c r="AH37" i="7" s="1"/>
  <c r="AG36" i="7"/>
  <c r="AG39" i="7" s="1"/>
  <c r="V14" i="8" s="1"/>
  <c r="AC36" i="7"/>
  <c r="AC39" i="7" s="1"/>
  <c r="Y36" i="7"/>
  <c r="Y39" i="7" s="1"/>
  <c r="N14" i="8" s="1"/>
  <c r="U36" i="7"/>
  <c r="U39" i="7" s="1"/>
  <c r="AF34" i="7"/>
  <c r="U13" i="8" s="1"/>
  <c r="AE34" i="7"/>
  <c r="T13" i="8" s="1"/>
  <c r="AD34" i="7"/>
  <c r="S13" i="8" s="1"/>
  <c r="AB34" i="7"/>
  <c r="Q13" i="8" s="1"/>
  <c r="AA34" i="7"/>
  <c r="P13" i="8" s="1"/>
  <c r="R13" i="8" s="1"/>
  <c r="Z34" i="7"/>
  <c r="O13" i="8" s="1"/>
  <c r="X34" i="7"/>
  <c r="M13" i="8" s="1"/>
  <c r="W34" i="7"/>
  <c r="L13" i="8" s="1"/>
  <c r="V34" i="7"/>
  <c r="K13" i="8" s="1"/>
  <c r="T34" i="7"/>
  <c r="I13" i="8" s="1"/>
  <c r="S34" i="7"/>
  <c r="H13" i="8" s="1"/>
  <c r="R34" i="7"/>
  <c r="G13" i="8" s="1"/>
  <c r="O34" i="7"/>
  <c r="N34" i="7"/>
  <c r="E13" i="8" s="1"/>
  <c r="M34" i="7"/>
  <c r="D13" i="8" s="1"/>
  <c r="K34" i="7"/>
  <c r="C13" i="8" s="1"/>
  <c r="J34" i="7"/>
  <c r="AG33" i="7"/>
  <c r="AC33" i="7"/>
  <c r="Y33" i="7"/>
  <c r="U33" i="7"/>
  <c r="AH33" i="7" s="1"/>
  <c r="AI33" i="7" s="1"/>
  <c r="AH32" i="7"/>
  <c r="AI32" i="7" s="1"/>
  <c r="AC32" i="7"/>
  <c r="Y32" i="7"/>
  <c r="U32" i="7"/>
  <c r="AG31" i="7"/>
  <c r="AG34" i="7" s="1"/>
  <c r="V13" i="8" s="1"/>
  <c r="AC31" i="7"/>
  <c r="AC34" i="7" s="1"/>
  <c r="Y31" i="7"/>
  <c r="Y34" i="7" s="1"/>
  <c r="N13" i="8" s="1"/>
  <c r="U31" i="7"/>
  <c r="AF29" i="7"/>
  <c r="U12" i="8" s="1"/>
  <c r="AE29" i="7"/>
  <c r="T12" i="8" s="1"/>
  <c r="AD29" i="7"/>
  <c r="S12" i="8" s="1"/>
  <c r="AB29" i="7"/>
  <c r="Q12" i="8" s="1"/>
  <c r="AA29" i="7"/>
  <c r="P12" i="8" s="1"/>
  <c r="Z29" i="7"/>
  <c r="O12" i="8" s="1"/>
  <c r="R12" i="8" s="1"/>
  <c r="X29" i="7"/>
  <c r="M12" i="8" s="1"/>
  <c r="W29" i="7"/>
  <c r="L12" i="8" s="1"/>
  <c r="V29" i="7"/>
  <c r="K12" i="8" s="1"/>
  <c r="T29" i="7"/>
  <c r="I12" i="8" s="1"/>
  <c r="S29" i="7"/>
  <c r="H12" i="8" s="1"/>
  <c r="R29" i="7"/>
  <c r="G12" i="8" s="1"/>
  <c r="O29" i="7"/>
  <c r="N29" i="7"/>
  <c r="E12" i="8" s="1"/>
  <c r="M29" i="7"/>
  <c r="D12" i="8" s="1"/>
  <c r="K29" i="7"/>
  <c r="C12" i="8" s="1"/>
  <c r="J29" i="7"/>
  <c r="AG28" i="7"/>
  <c r="AC28" i="7"/>
  <c r="Y28" i="7"/>
  <c r="U28" i="7"/>
  <c r="AC27" i="7"/>
  <c r="Y27" i="7"/>
  <c r="U27" i="7"/>
  <c r="AH27" i="7" s="1"/>
  <c r="AC26" i="7"/>
  <c r="Y26" i="7"/>
  <c r="U26" i="7"/>
  <c r="AH26" i="7" s="1"/>
  <c r="AG25" i="7"/>
  <c r="AG29" i="7" s="1"/>
  <c r="V12" i="8" s="1"/>
  <c r="AC25" i="7"/>
  <c r="AC29" i="7" s="1"/>
  <c r="Y25" i="7"/>
  <c r="U25" i="7"/>
  <c r="U29" i="7" s="1"/>
  <c r="J12" i="8" s="1"/>
  <c r="AG23" i="7"/>
  <c r="V11" i="8" s="1"/>
  <c r="AF23" i="7"/>
  <c r="U11" i="8" s="1"/>
  <c r="AE23" i="7"/>
  <c r="T11" i="8" s="1"/>
  <c r="AD23" i="7"/>
  <c r="S11" i="8" s="1"/>
  <c r="AB23" i="7"/>
  <c r="Q11" i="8" s="1"/>
  <c r="AA23" i="7"/>
  <c r="P11" i="8" s="1"/>
  <c r="Z23" i="7"/>
  <c r="O11" i="8" s="1"/>
  <c r="Y23" i="7"/>
  <c r="N11" i="8" s="1"/>
  <c r="X23" i="7"/>
  <c r="M11" i="8" s="1"/>
  <c r="W23" i="7"/>
  <c r="L11" i="8" s="1"/>
  <c r="V23" i="7"/>
  <c r="K11" i="8" s="1"/>
  <c r="U23" i="7"/>
  <c r="J11" i="8" s="1"/>
  <c r="T23" i="7"/>
  <c r="I11" i="8" s="1"/>
  <c r="S23" i="7"/>
  <c r="H11" i="8" s="1"/>
  <c r="R23" i="7"/>
  <c r="G11" i="8" s="1"/>
  <c r="O23" i="7"/>
  <c r="F11" i="8" s="1"/>
  <c r="N23" i="7"/>
  <c r="E11" i="8" s="1"/>
  <c r="M23" i="7"/>
  <c r="D11" i="8" s="1"/>
  <c r="K23" i="7"/>
  <c r="C11" i="8" s="1"/>
  <c r="J23" i="7"/>
  <c r="AG22" i="7"/>
  <c r="AC22" i="7"/>
  <c r="Y22" i="7"/>
  <c r="U22" i="7"/>
  <c r="AH22" i="7" s="1"/>
  <c r="AG21" i="7"/>
  <c r="AC21" i="7"/>
  <c r="AC23" i="7" s="1"/>
  <c r="Y21" i="7"/>
  <c r="U21" i="7"/>
  <c r="AF19" i="7"/>
  <c r="U10" i="8" s="1"/>
  <c r="AE19" i="7"/>
  <c r="T10" i="8" s="1"/>
  <c r="AD19" i="7"/>
  <c r="S10" i="8" s="1"/>
  <c r="AB19" i="7"/>
  <c r="Q10" i="8" s="1"/>
  <c r="AA19" i="7"/>
  <c r="P10" i="8" s="1"/>
  <c r="Z19" i="7"/>
  <c r="O10" i="8" s="1"/>
  <c r="R10" i="8" s="1"/>
  <c r="X19" i="7"/>
  <c r="M10" i="8" s="1"/>
  <c r="W19" i="7"/>
  <c r="L10" i="8" s="1"/>
  <c r="V19" i="7"/>
  <c r="K10" i="8" s="1"/>
  <c r="T19" i="7"/>
  <c r="I10" i="8" s="1"/>
  <c r="S19" i="7"/>
  <c r="H10" i="8" s="1"/>
  <c r="R19" i="7"/>
  <c r="G10" i="8" s="1"/>
  <c r="O19" i="7"/>
  <c r="N19" i="7"/>
  <c r="E10" i="8" s="1"/>
  <c r="M19" i="7"/>
  <c r="D10" i="8" s="1"/>
  <c r="K19" i="7"/>
  <c r="C10" i="8" s="1"/>
  <c r="J19" i="7"/>
  <c r="AG18" i="7"/>
  <c r="AC18" i="7"/>
  <c r="Y18" i="7"/>
  <c r="U18" i="7"/>
  <c r="AG17" i="7"/>
  <c r="AG19" i="7" s="1"/>
  <c r="V10" i="8" s="1"/>
  <c r="AC17" i="7"/>
  <c r="AC19" i="7" s="1"/>
  <c r="Y17" i="7"/>
  <c r="U17" i="7"/>
  <c r="U19" i="7" s="1"/>
  <c r="AF15" i="7"/>
  <c r="U9" i="8" s="1"/>
  <c r="AE15" i="7"/>
  <c r="T9" i="8" s="1"/>
  <c r="AD15" i="7"/>
  <c r="S9" i="8" s="1"/>
  <c r="AC15" i="7"/>
  <c r="AB15" i="7"/>
  <c r="Q9" i="8" s="1"/>
  <c r="R9" i="8" s="1"/>
  <c r="AA15" i="7"/>
  <c r="P9" i="8" s="1"/>
  <c r="Z15" i="7"/>
  <c r="O9" i="8" s="1"/>
  <c r="Y15" i="7"/>
  <c r="N9" i="8" s="1"/>
  <c r="X15" i="7"/>
  <c r="M9" i="8" s="1"/>
  <c r="W15" i="7"/>
  <c r="L9" i="8" s="1"/>
  <c r="V15" i="7"/>
  <c r="K9" i="8" s="1"/>
  <c r="U15" i="7"/>
  <c r="J9" i="8" s="1"/>
  <c r="T15" i="7"/>
  <c r="I9" i="8" s="1"/>
  <c r="S15" i="7"/>
  <c r="H9" i="8" s="1"/>
  <c r="R15" i="7"/>
  <c r="G9" i="8" s="1"/>
  <c r="O15" i="7"/>
  <c r="F9" i="8" s="1"/>
  <c r="N15" i="7"/>
  <c r="E9" i="8" s="1"/>
  <c r="M15" i="7"/>
  <c r="D9" i="8" s="1"/>
  <c r="K15" i="7"/>
  <c r="C9" i="8" s="1"/>
  <c r="J15" i="7"/>
  <c r="AG14" i="7"/>
  <c r="AG15" i="7" s="1"/>
  <c r="V9" i="8" s="1"/>
  <c r="AC14" i="7"/>
  <c r="Y14" i="7"/>
  <c r="U14" i="7"/>
  <c r="AG13" i="7"/>
  <c r="AC13" i="7"/>
  <c r="Y13" i="7"/>
  <c r="U13" i="7"/>
  <c r="AH13" i="7" s="1"/>
  <c r="AF11" i="7"/>
  <c r="U8" i="8" s="1"/>
  <c r="AE11" i="7"/>
  <c r="T8" i="8" s="1"/>
  <c r="AD11" i="7"/>
  <c r="AD86" i="7" s="1"/>
  <c r="AB11" i="7"/>
  <c r="Q8" i="8" s="1"/>
  <c r="AA11" i="7"/>
  <c r="P8" i="8" s="1"/>
  <c r="Z11" i="7"/>
  <c r="X11" i="7"/>
  <c r="M8" i="8" s="1"/>
  <c r="W11" i="7"/>
  <c r="L8" i="8" s="1"/>
  <c r="V11" i="7"/>
  <c r="V86" i="7" s="1"/>
  <c r="T11" i="7"/>
  <c r="I8" i="8" s="1"/>
  <c r="S11" i="7"/>
  <c r="R11" i="7"/>
  <c r="O11" i="7"/>
  <c r="N11" i="7"/>
  <c r="E8" i="8" s="1"/>
  <c r="M11" i="7"/>
  <c r="K11" i="7"/>
  <c r="J11" i="7"/>
  <c r="AG10" i="7"/>
  <c r="AC10" i="7"/>
  <c r="Y10" i="7"/>
  <c r="U10" i="7"/>
  <c r="AH10" i="7" s="1"/>
  <c r="AG9" i="7"/>
  <c r="AG11" i="7" s="1"/>
  <c r="AC9" i="7"/>
  <c r="AC11" i="7" s="1"/>
  <c r="Y9" i="7"/>
  <c r="Y11" i="7" s="1"/>
  <c r="U9" i="7"/>
  <c r="U11" i="7" s="1"/>
  <c r="J8" i="8" s="1"/>
  <c r="A25" i="6"/>
  <c r="G24" i="6"/>
  <c r="O23" i="6"/>
  <c r="G22" i="6"/>
  <c r="O21" i="6"/>
  <c r="G20" i="6"/>
  <c r="O19" i="6"/>
  <c r="G18" i="6"/>
  <c r="O17" i="6"/>
  <c r="G16" i="6"/>
  <c r="O15" i="6"/>
  <c r="G14" i="6"/>
  <c r="O13" i="6"/>
  <c r="G12" i="6"/>
  <c r="O11" i="6"/>
  <c r="G10" i="6"/>
  <c r="O9" i="6"/>
  <c r="C9" i="6"/>
  <c r="S8" i="6"/>
  <c r="O8" i="6"/>
  <c r="K8" i="6"/>
  <c r="G8" i="6"/>
  <c r="C8" i="6"/>
  <c r="A3" i="6"/>
  <c r="A1" i="6"/>
  <c r="AF76" i="5"/>
  <c r="AB76" i="5"/>
  <c r="X76" i="5"/>
  <c r="T76" i="5"/>
  <c r="N76" i="5"/>
  <c r="A76" i="5"/>
  <c r="AF75" i="5"/>
  <c r="U24" i="6" s="1"/>
  <c r="AE75" i="5"/>
  <c r="T24" i="6" s="1"/>
  <c r="AD75" i="5"/>
  <c r="S24" i="6" s="1"/>
  <c r="AB75" i="5"/>
  <c r="Q24" i="6" s="1"/>
  <c r="AA75" i="5"/>
  <c r="P24" i="6" s="1"/>
  <c r="Z75" i="5"/>
  <c r="O24" i="6" s="1"/>
  <c r="Y75" i="5"/>
  <c r="N24" i="6" s="1"/>
  <c r="X75" i="5"/>
  <c r="M24" i="6" s="1"/>
  <c r="W75" i="5"/>
  <c r="L24" i="6" s="1"/>
  <c r="V75" i="5"/>
  <c r="K24" i="6" s="1"/>
  <c r="U75" i="5"/>
  <c r="J24" i="6" s="1"/>
  <c r="T75" i="5"/>
  <c r="I24" i="6" s="1"/>
  <c r="S75" i="5"/>
  <c r="H24" i="6" s="1"/>
  <c r="R75" i="5"/>
  <c r="O75" i="5"/>
  <c r="F24" i="6" s="1"/>
  <c r="N75" i="5"/>
  <c r="E24" i="6" s="1"/>
  <c r="M75" i="5"/>
  <c r="D24" i="6" s="1"/>
  <c r="K75" i="5"/>
  <c r="C24" i="6" s="1"/>
  <c r="J75" i="5"/>
  <c r="B24" i="6" s="1"/>
  <c r="AG74" i="5"/>
  <c r="AG75" i="5" s="1"/>
  <c r="V24" i="6" s="1"/>
  <c r="AC74" i="5"/>
  <c r="Y74" i="5"/>
  <c r="U74" i="5"/>
  <c r="AG73" i="5"/>
  <c r="AC73" i="5"/>
  <c r="AC75" i="5" s="1"/>
  <c r="R24" i="6" s="1"/>
  <c r="Y73" i="5"/>
  <c r="U73" i="5"/>
  <c r="AF71" i="5"/>
  <c r="U23" i="6" s="1"/>
  <c r="AE71" i="5"/>
  <c r="T23" i="6" s="1"/>
  <c r="AD71" i="5"/>
  <c r="S23" i="6" s="1"/>
  <c r="AB71" i="5"/>
  <c r="Q23" i="6" s="1"/>
  <c r="AA71" i="5"/>
  <c r="P23" i="6" s="1"/>
  <c r="Z71" i="5"/>
  <c r="X71" i="5"/>
  <c r="M23" i="6" s="1"/>
  <c r="W71" i="5"/>
  <c r="L23" i="6" s="1"/>
  <c r="V71" i="5"/>
  <c r="K23" i="6" s="1"/>
  <c r="T71" i="5"/>
  <c r="I23" i="6" s="1"/>
  <c r="S71" i="5"/>
  <c r="H23" i="6" s="1"/>
  <c r="R71" i="5"/>
  <c r="G23" i="6" s="1"/>
  <c r="O71" i="5"/>
  <c r="F23" i="6" s="1"/>
  <c r="N71" i="5"/>
  <c r="E23" i="6" s="1"/>
  <c r="M71" i="5"/>
  <c r="D23" i="6" s="1"/>
  <c r="K71" i="5"/>
  <c r="C23" i="6" s="1"/>
  <c r="J71" i="5"/>
  <c r="B23" i="6" s="1"/>
  <c r="AG70" i="5"/>
  <c r="AG71" i="5" s="1"/>
  <c r="V23" i="6" s="1"/>
  <c r="AC70" i="5"/>
  <c r="Y70" i="5"/>
  <c r="Y71" i="5" s="1"/>
  <c r="N23" i="6" s="1"/>
  <c r="U70" i="5"/>
  <c r="AG69" i="5"/>
  <c r="AC69" i="5"/>
  <c r="AC71" i="5" s="1"/>
  <c r="R23" i="6" s="1"/>
  <c r="Y69" i="5"/>
  <c r="U69" i="5"/>
  <c r="U71" i="5" s="1"/>
  <c r="J23" i="6" s="1"/>
  <c r="AF67" i="5"/>
  <c r="U22" i="6" s="1"/>
  <c r="AE67" i="5"/>
  <c r="T22" i="6" s="1"/>
  <c r="AD67" i="5"/>
  <c r="S22" i="6" s="1"/>
  <c r="AB67" i="5"/>
  <c r="Q22" i="6" s="1"/>
  <c r="AA67" i="5"/>
  <c r="P22" i="6" s="1"/>
  <c r="Z67" i="5"/>
  <c r="O22" i="6" s="1"/>
  <c r="Y67" i="5"/>
  <c r="N22" i="6" s="1"/>
  <c r="X67" i="5"/>
  <c r="M22" i="6" s="1"/>
  <c r="W67" i="5"/>
  <c r="L22" i="6" s="1"/>
  <c r="V67" i="5"/>
  <c r="K22" i="6" s="1"/>
  <c r="U67" i="5"/>
  <c r="J22" i="6" s="1"/>
  <c r="T67" i="5"/>
  <c r="I22" i="6" s="1"/>
  <c r="S67" i="5"/>
  <c r="H22" i="6" s="1"/>
  <c r="R67" i="5"/>
  <c r="O67" i="5"/>
  <c r="F22" i="6" s="1"/>
  <c r="N67" i="5"/>
  <c r="E22" i="6" s="1"/>
  <c r="M67" i="5"/>
  <c r="D22" i="6" s="1"/>
  <c r="K67" i="5"/>
  <c r="C22" i="6" s="1"/>
  <c r="J67" i="5"/>
  <c r="B22" i="6" s="1"/>
  <c r="AG66" i="5"/>
  <c r="AG67" i="5" s="1"/>
  <c r="V22" i="6" s="1"/>
  <c r="AC66" i="5"/>
  <c r="Y66" i="5"/>
  <c r="U66" i="5"/>
  <c r="AG65" i="5"/>
  <c r="AC65" i="5"/>
  <c r="AC67" i="5" s="1"/>
  <c r="R22" i="6" s="1"/>
  <c r="Y65" i="5"/>
  <c r="U65" i="5"/>
  <c r="AH65" i="5" s="1"/>
  <c r="AF63" i="5"/>
  <c r="U21" i="6" s="1"/>
  <c r="AE63" i="5"/>
  <c r="T21" i="6" s="1"/>
  <c r="AD63" i="5"/>
  <c r="S21" i="6" s="1"/>
  <c r="AB63" i="5"/>
  <c r="Q21" i="6" s="1"/>
  <c r="AA63" i="5"/>
  <c r="P21" i="6" s="1"/>
  <c r="Z63" i="5"/>
  <c r="X63" i="5"/>
  <c r="M21" i="6" s="1"/>
  <c r="W63" i="5"/>
  <c r="L21" i="6" s="1"/>
  <c r="V63" i="5"/>
  <c r="K21" i="6" s="1"/>
  <c r="T63" i="5"/>
  <c r="I21" i="6" s="1"/>
  <c r="S63" i="5"/>
  <c r="H21" i="6" s="1"/>
  <c r="R63" i="5"/>
  <c r="G21" i="6" s="1"/>
  <c r="O63" i="5"/>
  <c r="F21" i="6" s="1"/>
  <c r="N63" i="5"/>
  <c r="E21" i="6" s="1"/>
  <c r="M63" i="5"/>
  <c r="D21" i="6" s="1"/>
  <c r="K63" i="5"/>
  <c r="C21" i="6" s="1"/>
  <c r="J63" i="5"/>
  <c r="B21" i="6" s="1"/>
  <c r="AG62" i="5"/>
  <c r="AG63" i="5" s="1"/>
  <c r="V21" i="6" s="1"/>
  <c r="AC62" i="5"/>
  <c r="Y62" i="5"/>
  <c r="Y63" i="5" s="1"/>
  <c r="N21" i="6" s="1"/>
  <c r="U62" i="5"/>
  <c r="AG61" i="5"/>
  <c r="AC61" i="5"/>
  <c r="AC63" i="5" s="1"/>
  <c r="R21" i="6" s="1"/>
  <c r="Y61" i="5"/>
  <c r="U61" i="5"/>
  <c r="U63" i="5" s="1"/>
  <c r="J21" i="6" s="1"/>
  <c r="AF59" i="5"/>
  <c r="U20" i="6" s="1"/>
  <c r="AE59" i="5"/>
  <c r="T20" i="6" s="1"/>
  <c r="AD59" i="5"/>
  <c r="S20" i="6" s="1"/>
  <c r="AB59" i="5"/>
  <c r="Q20" i="6" s="1"/>
  <c r="AA59" i="5"/>
  <c r="P20" i="6" s="1"/>
  <c r="Z59" i="5"/>
  <c r="O20" i="6" s="1"/>
  <c r="Y59" i="5"/>
  <c r="N20" i="6" s="1"/>
  <c r="X59" i="5"/>
  <c r="M20" i="6" s="1"/>
  <c r="W59" i="5"/>
  <c r="L20" i="6" s="1"/>
  <c r="V59" i="5"/>
  <c r="K20" i="6" s="1"/>
  <c r="U59" i="5"/>
  <c r="J20" i="6" s="1"/>
  <c r="T59" i="5"/>
  <c r="I20" i="6" s="1"/>
  <c r="S59" i="5"/>
  <c r="H20" i="6" s="1"/>
  <c r="R59" i="5"/>
  <c r="O59" i="5"/>
  <c r="F20" i="6" s="1"/>
  <c r="N59" i="5"/>
  <c r="E20" i="6" s="1"/>
  <c r="M59" i="5"/>
  <c r="D20" i="6" s="1"/>
  <c r="K59" i="5"/>
  <c r="C20" i="6" s="1"/>
  <c r="J59" i="5"/>
  <c r="B20" i="6" s="1"/>
  <c r="AG58" i="5"/>
  <c r="AG59" i="5" s="1"/>
  <c r="V20" i="6" s="1"/>
  <c r="AC58" i="5"/>
  <c r="Y58" i="5"/>
  <c r="U58" i="5"/>
  <c r="AG57" i="5"/>
  <c r="AC57" i="5"/>
  <c r="AC59" i="5" s="1"/>
  <c r="R20" i="6" s="1"/>
  <c r="Y57" i="5"/>
  <c r="U57" i="5"/>
  <c r="AF55" i="5"/>
  <c r="U19" i="6" s="1"/>
  <c r="AE55" i="5"/>
  <c r="T19" i="6" s="1"/>
  <c r="AD55" i="5"/>
  <c r="S19" i="6" s="1"/>
  <c r="AB55" i="5"/>
  <c r="Q19" i="6" s="1"/>
  <c r="AA55" i="5"/>
  <c r="P19" i="6" s="1"/>
  <c r="Z55" i="5"/>
  <c r="X55" i="5"/>
  <c r="M19" i="6" s="1"/>
  <c r="W55" i="5"/>
  <c r="L19" i="6" s="1"/>
  <c r="V55" i="5"/>
  <c r="K19" i="6" s="1"/>
  <c r="T55" i="5"/>
  <c r="I19" i="6" s="1"/>
  <c r="S55" i="5"/>
  <c r="H19" i="6" s="1"/>
  <c r="R55" i="5"/>
  <c r="G19" i="6" s="1"/>
  <c r="O55" i="5"/>
  <c r="F19" i="6" s="1"/>
  <c r="N55" i="5"/>
  <c r="E19" i="6" s="1"/>
  <c r="M55" i="5"/>
  <c r="D19" i="6" s="1"/>
  <c r="K55" i="5"/>
  <c r="C19" i="6" s="1"/>
  <c r="J55" i="5"/>
  <c r="B19" i="6" s="1"/>
  <c r="AG54" i="5"/>
  <c r="AG55" i="5" s="1"/>
  <c r="V19" i="6" s="1"/>
  <c r="AC54" i="5"/>
  <c r="Y54" i="5"/>
  <c r="Y55" i="5" s="1"/>
  <c r="N19" i="6" s="1"/>
  <c r="U54" i="5"/>
  <c r="AG53" i="5"/>
  <c r="AC53" i="5"/>
  <c r="AC55" i="5" s="1"/>
  <c r="R19" i="6" s="1"/>
  <c r="Y53" i="5"/>
  <c r="U53" i="5"/>
  <c r="U55" i="5" s="1"/>
  <c r="J19" i="6" s="1"/>
  <c r="AF51" i="5"/>
  <c r="U18" i="6" s="1"/>
  <c r="AE51" i="5"/>
  <c r="T18" i="6" s="1"/>
  <c r="AD51" i="5"/>
  <c r="S18" i="6" s="1"/>
  <c r="AB51" i="5"/>
  <c r="Q18" i="6" s="1"/>
  <c r="AA51" i="5"/>
  <c r="P18" i="6" s="1"/>
  <c r="Z51" i="5"/>
  <c r="O18" i="6" s="1"/>
  <c r="Y51" i="5"/>
  <c r="N18" i="6" s="1"/>
  <c r="X51" i="5"/>
  <c r="M18" i="6" s="1"/>
  <c r="W51" i="5"/>
  <c r="L18" i="6" s="1"/>
  <c r="V51" i="5"/>
  <c r="K18" i="6" s="1"/>
  <c r="U51" i="5"/>
  <c r="J18" i="6" s="1"/>
  <c r="T51" i="5"/>
  <c r="I18" i="6" s="1"/>
  <c r="S51" i="5"/>
  <c r="H18" i="6" s="1"/>
  <c r="R51" i="5"/>
  <c r="O51" i="5"/>
  <c r="F18" i="6" s="1"/>
  <c r="N51" i="5"/>
  <c r="E18" i="6" s="1"/>
  <c r="M51" i="5"/>
  <c r="D18" i="6" s="1"/>
  <c r="K51" i="5"/>
  <c r="C18" i="6" s="1"/>
  <c r="J51" i="5"/>
  <c r="B18" i="6" s="1"/>
  <c r="AG50" i="5"/>
  <c r="AG51" i="5" s="1"/>
  <c r="V18" i="6" s="1"/>
  <c r="AC50" i="5"/>
  <c r="Y50" i="5"/>
  <c r="U50" i="5"/>
  <c r="AG49" i="5"/>
  <c r="AC49" i="5"/>
  <c r="AC51" i="5" s="1"/>
  <c r="R18" i="6" s="1"/>
  <c r="Y49" i="5"/>
  <c r="U49" i="5"/>
  <c r="AH49" i="5" s="1"/>
  <c r="AF47" i="5"/>
  <c r="U17" i="6" s="1"/>
  <c r="AE47" i="5"/>
  <c r="T17" i="6" s="1"/>
  <c r="AD47" i="5"/>
  <c r="S17" i="6" s="1"/>
  <c r="AB47" i="5"/>
  <c r="Q17" i="6" s="1"/>
  <c r="AA47" i="5"/>
  <c r="P17" i="6" s="1"/>
  <c r="Z47" i="5"/>
  <c r="X47" i="5"/>
  <c r="M17" i="6" s="1"/>
  <c r="W47" i="5"/>
  <c r="L17" i="6" s="1"/>
  <c r="V47" i="5"/>
  <c r="K17" i="6" s="1"/>
  <c r="T47" i="5"/>
  <c r="I17" i="6" s="1"/>
  <c r="S47" i="5"/>
  <c r="H17" i="6" s="1"/>
  <c r="R47" i="5"/>
  <c r="G17" i="6" s="1"/>
  <c r="O47" i="5"/>
  <c r="F17" i="6" s="1"/>
  <c r="N47" i="5"/>
  <c r="E17" i="6" s="1"/>
  <c r="M47" i="5"/>
  <c r="D17" i="6" s="1"/>
  <c r="K47" i="5"/>
  <c r="C17" i="6" s="1"/>
  <c r="J47" i="5"/>
  <c r="B17" i="6" s="1"/>
  <c r="AG46" i="5"/>
  <c r="AG47" i="5" s="1"/>
  <c r="V17" i="6" s="1"/>
  <c r="AC46" i="5"/>
  <c r="Y46" i="5"/>
  <c r="Y47" i="5" s="1"/>
  <c r="N17" i="6" s="1"/>
  <c r="U46" i="5"/>
  <c r="AG45" i="5"/>
  <c r="AC45" i="5"/>
  <c r="AC47" i="5" s="1"/>
  <c r="R17" i="6" s="1"/>
  <c r="Y45" i="5"/>
  <c r="U45" i="5"/>
  <c r="U47" i="5" s="1"/>
  <c r="J17" i="6" s="1"/>
  <c r="AF43" i="5"/>
  <c r="U16" i="6" s="1"/>
  <c r="AE43" i="5"/>
  <c r="T16" i="6" s="1"/>
  <c r="AD43" i="5"/>
  <c r="S16" i="6" s="1"/>
  <c r="AB43" i="5"/>
  <c r="Q16" i="6" s="1"/>
  <c r="AA43" i="5"/>
  <c r="P16" i="6" s="1"/>
  <c r="Z43" i="5"/>
  <c r="O16" i="6" s="1"/>
  <c r="Y43" i="5"/>
  <c r="N16" i="6" s="1"/>
  <c r="X43" i="5"/>
  <c r="M16" i="6" s="1"/>
  <c r="W43" i="5"/>
  <c r="L16" i="6" s="1"/>
  <c r="V43" i="5"/>
  <c r="K16" i="6" s="1"/>
  <c r="U43" i="5"/>
  <c r="J16" i="6" s="1"/>
  <c r="T43" i="5"/>
  <c r="I16" i="6" s="1"/>
  <c r="S43" i="5"/>
  <c r="H16" i="6" s="1"/>
  <c r="R43" i="5"/>
  <c r="O43" i="5"/>
  <c r="F16" i="6" s="1"/>
  <c r="N43" i="5"/>
  <c r="E16" i="6" s="1"/>
  <c r="M43" i="5"/>
  <c r="D16" i="6" s="1"/>
  <c r="K43" i="5"/>
  <c r="C16" i="6" s="1"/>
  <c r="J43" i="5"/>
  <c r="B16" i="6" s="1"/>
  <c r="AG42" i="5"/>
  <c r="AG43" i="5" s="1"/>
  <c r="V16" i="6" s="1"/>
  <c r="AC42" i="5"/>
  <c r="Y42" i="5"/>
  <c r="U42" i="5"/>
  <c r="AG41" i="5"/>
  <c r="AC41" i="5"/>
  <c r="AC43" i="5" s="1"/>
  <c r="R16" i="6" s="1"/>
  <c r="Y41" i="5"/>
  <c r="U41" i="5"/>
  <c r="AF39" i="5"/>
  <c r="U15" i="6" s="1"/>
  <c r="AE39" i="5"/>
  <c r="T15" i="6" s="1"/>
  <c r="AD39" i="5"/>
  <c r="S15" i="6" s="1"/>
  <c r="AB39" i="5"/>
  <c r="Q15" i="6" s="1"/>
  <c r="AA39" i="5"/>
  <c r="P15" i="6" s="1"/>
  <c r="Z39" i="5"/>
  <c r="X39" i="5"/>
  <c r="M15" i="6" s="1"/>
  <c r="W39" i="5"/>
  <c r="L15" i="6" s="1"/>
  <c r="V39" i="5"/>
  <c r="K15" i="6" s="1"/>
  <c r="T39" i="5"/>
  <c r="I15" i="6" s="1"/>
  <c r="S39" i="5"/>
  <c r="H15" i="6" s="1"/>
  <c r="R39" i="5"/>
  <c r="G15" i="6" s="1"/>
  <c r="O39" i="5"/>
  <c r="F15" i="6" s="1"/>
  <c r="N39" i="5"/>
  <c r="E15" i="6" s="1"/>
  <c r="M39" i="5"/>
  <c r="D15" i="6" s="1"/>
  <c r="K39" i="5"/>
  <c r="C15" i="6" s="1"/>
  <c r="J39" i="5"/>
  <c r="B15" i="6" s="1"/>
  <c r="AG38" i="5"/>
  <c r="AG39" i="5" s="1"/>
  <c r="V15" i="6" s="1"/>
  <c r="AC38" i="5"/>
  <c r="Y38" i="5"/>
  <c r="Y39" i="5" s="1"/>
  <c r="N15" i="6" s="1"/>
  <c r="U38" i="5"/>
  <c r="AG37" i="5"/>
  <c r="AC37" i="5"/>
  <c r="AC39" i="5" s="1"/>
  <c r="R15" i="6" s="1"/>
  <c r="Y37" i="5"/>
  <c r="U37" i="5"/>
  <c r="U39" i="5" s="1"/>
  <c r="J15" i="6" s="1"/>
  <c r="AF35" i="5"/>
  <c r="U14" i="6" s="1"/>
  <c r="AE35" i="5"/>
  <c r="T14" i="6" s="1"/>
  <c r="AD35" i="5"/>
  <c r="S14" i="6" s="1"/>
  <c r="AB35" i="5"/>
  <c r="Q14" i="6" s="1"/>
  <c r="AA35" i="5"/>
  <c r="P14" i="6" s="1"/>
  <c r="Z35" i="5"/>
  <c r="O14" i="6" s="1"/>
  <c r="Y35" i="5"/>
  <c r="N14" i="6" s="1"/>
  <c r="X35" i="5"/>
  <c r="M14" i="6" s="1"/>
  <c r="W35" i="5"/>
  <c r="L14" i="6" s="1"/>
  <c r="V35" i="5"/>
  <c r="K14" i="6" s="1"/>
  <c r="U35" i="5"/>
  <c r="J14" i="6" s="1"/>
  <c r="T35" i="5"/>
  <c r="I14" i="6" s="1"/>
  <c r="S35" i="5"/>
  <c r="H14" i="6" s="1"/>
  <c r="R35" i="5"/>
  <c r="O35" i="5"/>
  <c r="F14" i="6" s="1"/>
  <c r="N35" i="5"/>
  <c r="E14" i="6" s="1"/>
  <c r="M35" i="5"/>
  <c r="D14" i="6" s="1"/>
  <c r="K35" i="5"/>
  <c r="C14" i="6" s="1"/>
  <c r="J35" i="5"/>
  <c r="B14" i="6" s="1"/>
  <c r="AG34" i="5"/>
  <c r="AG35" i="5" s="1"/>
  <c r="V14" i="6" s="1"/>
  <c r="AC34" i="5"/>
  <c r="Y34" i="5"/>
  <c r="U34" i="5"/>
  <c r="AG33" i="5"/>
  <c r="AC33" i="5"/>
  <c r="AC35" i="5" s="1"/>
  <c r="R14" i="6" s="1"/>
  <c r="Y33" i="5"/>
  <c r="U33" i="5"/>
  <c r="AH33" i="5" s="1"/>
  <c r="AF31" i="5"/>
  <c r="U13" i="6" s="1"/>
  <c r="AE31" i="5"/>
  <c r="T13" i="6" s="1"/>
  <c r="AD31" i="5"/>
  <c r="S13" i="6" s="1"/>
  <c r="AB31" i="5"/>
  <c r="Q13" i="6" s="1"/>
  <c r="AA31" i="5"/>
  <c r="P13" i="6" s="1"/>
  <c r="Z31" i="5"/>
  <c r="X31" i="5"/>
  <c r="M13" i="6" s="1"/>
  <c r="W31" i="5"/>
  <c r="L13" i="6" s="1"/>
  <c r="V31" i="5"/>
  <c r="K13" i="6" s="1"/>
  <c r="T31" i="5"/>
  <c r="I13" i="6" s="1"/>
  <c r="S31" i="5"/>
  <c r="H13" i="6" s="1"/>
  <c r="R31" i="5"/>
  <c r="G13" i="6" s="1"/>
  <c r="O31" i="5"/>
  <c r="F13" i="6" s="1"/>
  <c r="N31" i="5"/>
  <c r="E13" i="6" s="1"/>
  <c r="M31" i="5"/>
  <c r="D13" i="6" s="1"/>
  <c r="K31" i="5"/>
  <c r="C13" i="6" s="1"/>
  <c r="J31" i="5"/>
  <c r="B13" i="6" s="1"/>
  <c r="AG30" i="5"/>
  <c r="AG31" i="5" s="1"/>
  <c r="V13" i="6" s="1"/>
  <c r="AC30" i="5"/>
  <c r="Y30" i="5"/>
  <c r="Y31" i="5" s="1"/>
  <c r="N13" i="6" s="1"/>
  <c r="U30" i="5"/>
  <c r="AG29" i="5"/>
  <c r="AC29" i="5"/>
  <c r="AC31" i="5" s="1"/>
  <c r="R13" i="6" s="1"/>
  <c r="Y29" i="5"/>
  <c r="U29" i="5"/>
  <c r="U31" i="5" s="1"/>
  <c r="J13" i="6" s="1"/>
  <c r="AF27" i="5"/>
  <c r="U12" i="6" s="1"/>
  <c r="AE27" i="5"/>
  <c r="T12" i="6" s="1"/>
  <c r="AD27" i="5"/>
  <c r="S12" i="6" s="1"/>
  <c r="AB27" i="5"/>
  <c r="Q12" i="6" s="1"/>
  <c r="AA27" i="5"/>
  <c r="P12" i="6" s="1"/>
  <c r="Z27" i="5"/>
  <c r="O12" i="6" s="1"/>
  <c r="Y27" i="5"/>
  <c r="N12" i="6" s="1"/>
  <c r="X27" i="5"/>
  <c r="M12" i="6" s="1"/>
  <c r="W27" i="5"/>
  <c r="L12" i="6" s="1"/>
  <c r="V27" i="5"/>
  <c r="K12" i="6" s="1"/>
  <c r="U27" i="5"/>
  <c r="J12" i="6" s="1"/>
  <c r="T27" i="5"/>
  <c r="I12" i="6" s="1"/>
  <c r="S27" i="5"/>
  <c r="H12" i="6" s="1"/>
  <c r="R27" i="5"/>
  <c r="O27" i="5"/>
  <c r="F12" i="6" s="1"/>
  <c r="N27" i="5"/>
  <c r="E12" i="6" s="1"/>
  <c r="M27" i="5"/>
  <c r="D12" i="6" s="1"/>
  <c r="K27" i="5"/>
  <c r="C12" i="6" s="1"/>
  <c r="J27" i="5"/>
  <c r="B12" i="6" s="1"/>
  <c r="AG26" i="5"/>
  <c r="AG27" i="5" s="1"/>
  <c r="V12" i="6" s="1"/>
  <c r="AC26" i="5"/>
  <c r="Y26" i="5"/>
  <c r="U26" i="5"/>
  <c r="AG25" i="5"/>
  <c r="AC25" i="5"/>
  <c r="AC27" i="5" s="1"/>
  <c r="R12" i="6" s="1"/>
  <c r="Y25" i="5"/>
  <c r="U25" i="5"/>
  <c r="AF23" i="5"/>
  <c r="U11" i="6" s="1"/>
  <c r="AE23" i="5"/>
  <c r="T11" i="6" s="1"/>
  <c r="AD23" i="5"/>
  <c r="S11" i="6" s="1"/>
  <c r="AB23" i="5"/>
  <c r="Q11" i="6" s="1"/>
  <c r="AA23" i="5"/>
  <c r="P11" i="6" s="1"/>
  <c r="Z23" i="5"/>
  <c r="X23" i="5"/>
  <c r="M11" i="6" s="1"/>
  <c r="W23" i="5"/>
  <c r="L11" i="6" s="1"/>
  <c r="V23" i="5"/>
  <c r="K11" i="6" s="1"/>
  <c r="T23" i="5"/>
  <c r="I11" i="6" s="1"/>
  <c r="S23" i="5"/>
  <c r="H11" i="6" s="1"/>
  <c r="R23" i="5"/>
  <c r="G11" i="6" s="1"/>
  <c r="O23" i="5"/>
  <c r="F11" i="6" s="1"/>
  <c r="N23" i="5"/>
  <c r="E11" i="6" s="1"/>
  <c r="M23" i="5"/>
  <c r="D11" i="6" s="1"/>
  <c r="K23" i="5"/>
  <c r="C11" i="6" s="1"/>
  <c r="J23" i="5"/>
  <c r="B11" i="6" s="1"/>
  <c r="AG22" i="5"/>
  <c r="AG23" i="5" s="1"/>
  <c r="V11" i="6" s="1"/>
  <c r="AC22" i="5"/>
  <c r="Y22" i="5"/>
  <c r="Y23" i="5" s="1"/>
  <c r="N11" i="6" s="1"/>
  <c r="U22" i="5"/>
  <c r="AG21" i="5"/>
  <c r="AC21" i="5"/>
  <c r="AC23" i="5" s="1"/>
  <c r="R11" i="6" s="1"/>
  <c r="Y21" i="5"/>
  <c r="U21" i="5"/>
  <c r="U23" i="5" s="1"/>
  <c r="J11" i="6" s="1"/>
  <c r="AF19" i="5"/>
  <c r="U10" i="6" s="1"/>
  <c r="AE19" i="5"/>
  <c r="T10" i="6" s="1"/>
  <c r="AD19" i="5"/>
  <c r="S10" i="6" s="1"/>
  <c r="AB19" i="5"/>
  <c r="Q10" i="6" s="1"/>
  <c r="AA19" i="5"/>
  <c r="P10" i="6" s="1"/>
  <c r="Z19" i="5"/>
  <c r="O10" i="6" s="1"/>
  <c r="Y19" i="5"/>
  <c r="N10" i="6" s="1"/>
  <c r="X19" i="5"/>
  <c r="M10" i="6" s="1"/>
  <c r="W19" i="5"/>
  <c r="L10" i="6" s="1"/>
  <c r="V19" i="5"/>
  <c r="K10" i="6" s="1"/>
  <c r="U19" i="5"/>
  <c r="J10" i="6" s="1"/>
  <c r="T19" i="5"/>
  <c r="I10" i="6" s="1"/>
  <c r="S19" i="5"/>
  <c r="H10" i="6" s="1"/>
  <c r="R19" i="5"/>
  <c r="O19" i="5"/>
  <c r="F10" i="6" s="1"/>
  <c r="N19" i="5"/>
  <c r="E10" i="6" s="1"/>
  <c r="M19" i="5"/>
  <c r="D10" i="6" s="1"/>
  <c r="K19" i="5"/>
  <c r="C10" i="6" s="1"/>
  <c r="J19" i="5"/>
  <c r="B10" i="6" s="1"/>
  <c r="AG18" i="5"/>
  <c r="AG19" i="5" s="1"/>
  <c r="V10" i="6" s="1"/>
  <c r="AC18" i="5"/>
  <c r="Y18" i="5"/>
  <c r="U18" i="5"/>
  <c r="AG17" i="5"/>
  <c r="AC17" i="5"/>
  <c r="AC19" i="5" s="1"/>
  <c r="R10" i="6" s="1"/>
  <c r="Y17" i="5"/>
  <c r="U17" i="5"/>
  <c r="AH17" i="5" s="1"/>
  <c r="AF15" i="5"/>
  <c r="U9" i="6" s="1"/>
  <c r="AE15" i="5"/>
  <c r="T9" i="6" s="1"/>
  <c r="AD15" i="5"/>
  <c r="S9" i="6" s="1"/>
  <c r="AB15" i="5"/>
  <c r="Q9" i="6" s="1"/>
  <c r="AA15" i="5"/>
  <c r="P9" i="6" s="1"/>
  <c r="Z15" i="5"/>
  <c r="X15" i="5"/>
  <c r="M9" i="6" s="1"/>
  <c r="W15" i="5"/>
  <c r="L9" i="6" s="1"/>
  <c r="V15" i="5"/>
  <c r="K9" i="6" s="1"/>
  <c r="T15" i="5"/>
  <c r="I9" i="6" s="1"/>
  <c r="S15" i="5"/>
  <c r="H9" i="6" s="1"/>
  <c r="R15" i="5"/>
  <c r="G9" i="6" s="1"/>
  <c r="O15" i="5"/>
  <c r="F9" i="6" s="1"/>
  <c r="N15" i="5"/>
  <c r="E9" i="6" s="1"/>
  <c r="M15" i="5"/>
  <c r="D9" i="6" s="1"/>
  <c r="K15" i="5"/>
  <c r="J15" i="5"/>
  <c r="B9" i="6" s="1"/>
  <c r="AG14" i="5"/>
  <c r="AG15" i="5" s="1"/>
  <c r="V9" i="6" s="1"/>
  <c r="AC14" i="5"/>
  <c r="Y14" i="5"/>
  <c r="Y15" i="5" s="1"/>
  <c r="N9" i="6" s="1"/>
  <c r="U14" i="5"/>
  <c r="AH14" i="5" s="1"/>
  <c r="AG13" i="5"/>
  <c r="AC13" i="5"/>
  <c r="AC15" i="5" s="1"/>
  <c r="R9" i="6" s="1"/>
  <c r="Y13" i="5"/>
  <c r="U13" i="5"/>
  <c r="U15" i="5" s="1"/>
  <c r="J9" i="6" s="1"/>
  <c r="AF11" i="5"/>
  <c r="U8" i="6" s="1"/>
  <c r="U25" i="6" s="1"/>
  <c r="AE11" i="5"/>
  <c r="AE76" i="5" s="1"/>
  <c r="AD11" i="5"/>
  <c r="AD76" i="5" s="1"/>
  <c r="AB11" i="5"/>
  <c r="Q8" i="6" s="1"/>
  <c r="Q25" i="6" s="1"/>
  <c r="AA11" i="5"/>
  <c r="Z11" i="5"/>
  <c r="Z76" i="5" s="1"/>
  <c r="Y11" i="5"/>
  <c r="X11" i="5"/>
  <c r="M8" i="6" s="1"/>
  <c r="M25" i="6" s="1"/>
  <c r="W11" i="5"/>
  <c r="W76" i="5" s="1"/>
  <c r="V11" i="5"/>
  <c r="V76" i="5" s="1"/>
  <c r="U11" i="5"/>
  <c r="T11" i="5"/>
  <c r="I8" i="6" s="1"/>
  <c r="I25" i="6" s="1"/>
  <c r="S11" i="5"/>
  <c r="R11" i="5"/>
  <c r="R76" i="5" s="1"/>
  <c r="O11" i="5"/>
  <c r="N11" i="5"/>
  <c r="E8" i="6" s="1"/>
  <c r="E25" i="6" s="1"/>
  <c r="M11" i="5"/>
  <c r="K11" i="5"/>
  <c r="K76" i="5" s="1"/>
  <c r="J11" i="5"/>
  <c r="AG10" i="5"/>
  <c r="AG11" i="5" s="1"/>
  <c r="AC10" i="5"/>
  <c r="Y10" i="5"/>
  <c r="U10" i="5"/>
  <c r="AG9" i="5"/>
  <c r="AC9" i="5"/>
  <c r="AC11" i="5" s="1"/>
  <c r="Y9" i="5"/>
  <c r="U9" i="5"/>
  <c r="A25" i="4"/>
  <c r="U24" i="4"/>
  <c r="Q24" i="4"/>
  <c r="M24" i="4"/>
  <c r="I24" i="4"/>
  <c r="E24" i="4"/>
  <c r="U23" i="4"/>
  <c r="Q23" i="4"/>
  <c r="M23" i="4"/>
  <c r="I23" i="4"/>
  <c r="E23" i="4"/>
  <c r="U22" i="4"/>
  <c r="Q22" i="4"/>
  <c r="M22" i="4"/>
  <c r="I22" i="4"/>
  <c r="E22" i="4"/>
  <c r="U21" i="4"/>
  <c r="Q21" i="4"/>
  <c r="M21" i="4"/>
  <c r="I21" i="4"/>
  <c r="E21" i="4"/>
  <c r="U20" i="4"/>
  <c r="Q20" i="4"/>
  <c r="M20" i="4"/>
  <c r="I20" i="4"/>
  <c r="E20" i="4"/>
  <c r="U19" i="4"/>
  <c r="Q19" i="4"/>
  <c r="M19" i="4"/>
  <c r="I19" i="4"/>
  <c r="E19" i="4"/>
  <c r="U18" i="4"/>
  <c r="Q18" i="4"/>
  <c r="M18" i="4"/>
  <c r="I18" i="4"/>
  <c r="E18" i="4"/>
  <c r="C18" i="4"/>
  <c r="U17" i="4"/>
  <c r="M17" i="4"/>
  <c r="U16" i="4"/>
  <c r="Q16" i="4"/>
  <c r="M16" i="4"/>
  <c r="I16" i="4"/>
  <c r="E16" i="4"/>
  <c r="M15" i="4"/>
  <c r="E15" i="4"/>
  <c r="U14" i="4"/>
  <c r="Q14" i="4"/>
  <c r="M14" i="4"/>
  <c r="I14" i="4"/>
  <c r="E14" i="4"/>
  <c r="M13" i="4"/>
  <c r="U12" i="4"/>
  <c r="Q12" i="4"/>
  <c r="M12" i="4"/>
  <c r="I12" i="4"/>
  <c r="E12" i="4"/>
  <c r="M11" i="4"/>
  <c r="U10" i="4"/>
  <c r="Q10" i="4"/>
  <c r="M10" i="4"/>
  <c r="I10" i="4"/>
  <c r="E10" i="4"/>
  <c r="M9" i="4"/>
  <c r="U8" i="4"/>
  <c r="A3" i="4"/>
  <c r="A1" i="4"/>
  <c r="AD80" i="3"/>
  <c r="A80" i="3"/>
  <c r="AF79" i="3"/>
  <c r="AE79" i="3"/>
  <c r="T24" i="4" s="1"/>
  <c r="AD79" i="3"/>
  <c r="S24" i="4" s="1"/>
  <c r="AB79" i="3"/>
  <c r="AA79" i="3"/>
  <c r="P24" i="4" s="1"/>
  <c r="Z79" i="3"/>
  <c r="O24" i="4" s="1"/>
  <c r="X79" i="3"/>
  <c r="W79" i="3"/>
  <c r="L24" i="4" s="1"/>
  <c r="V79" i="3"/>
  <c r="K24" i="4" s="1"/>
  <c r="T79" i="3"/>
  <c r="S79" i="3"/>
  <c r="H24" i="4" s="1"/>
  <c r="R79" i="3"/>
  <c r="G24" i="4" s="1"/>
  <c r="O79" i="3"/>
  <c r="F24" i="4" s="1"/>
  <c r="N79" i="3"/>
  <c r="M79" i="3"/>
  <c r="D24" i="4" s="1"/>
  <c r="K79" i="3"/>
  <c r="C24" i="4" s="1"/>
  <c r="J79" i="3"/>
  <c r="B24" i="4" s="1"/>
  <c r="AG78" i="3"/>
  <c r="AG79" i="3" s="1"/>
  <c r="V24" i="4" s="1"/>
  <c r="AC78" i="3"/>
  <c r="Y78" i="3"/>
  <c r="Y79" i="3" s="1"/>
  <c r="N24" i="4" s="1"/>
  <c r="U78" i="3"/>
  <c r="AH78" i="3" s="1"/>
  <c r="AI78" i="3" s="1"/>
  <c r="AG77" i="3"/>
  <c r="AC77" i="3"/>
  <c r="AC79" i="3" s="1"/>
  <c r="R24" i="4" s="1"/>
  <c r="Y77" i="3"/>
  <c r="U77" i="3"/>
  <c r="U79" i="3" s="1"/>
  <c r="J24" i="4" s="1"/>
  <c r="AG75" i="3"/>
  <c r="V23" i="4" s="1"/>
  <c r="AF75" i="3"/>
  <c r="AE75" i="3"/>
  <c r="T23" i="4" s="1"/>
  <c r="AD75" i="3"/>
  <c r="S23" i="4" s="1"/>
  <c r="AC75" i="3"/>
  <c r="R23" i="4" s="1"/>
  <c r="AB75" i="3"/>
  <c r="AA75" i="3"/>
  <c r="P23" i="4" s="1"/>
  <c r="Z75" i="3"/>
  <c r="O23" i="4" s="1"/>
  <c r="Y75" i="3"/>
  <c r="N23" i="4" s="1"/>
  <c r="X75" i="3"/>
  <c r="W75" i="3"/>
  <c r="L23" i="4" s="1"/>
  <c r="V75" i="3"/>
  <c r="K23" i="4" s="1"/>
  <c r="U75" i="3"/>
  <c r="J23" i="4" s="1"/>
  <c r="T75" i="3"/>
  <c r="S75" i="3"/>
  <c r="H23" i="4" s="1"/>
  <c r="R75" i="3"/>
  <c r="G23" i="4" s="1"/>
  <c r="O75" i="3"/>
  <c r="F23" i="4" s="1"/>
  <c r="N75" i="3"/>
  <c r="M75" i="3"/>
  <c r="D23" i="4" s="1"/>
  <c r="D25" i="4" s="1"/>
  <c r="K75" i="3"/>
  <c r="C23" i="4" s="1"/>
  <c r="J75" i="3"/>
  <c r="B23" i="4" s="1"/>
  <c r="AG74" i="3"/>
  <c r="AC74" i="3"/>
  <c r="Y74" i="3"/>
  <c r="U74" i="3"/>
  <c r="AH74" i="3" s="1"/>
  <c r="AG73" i="3"/>
  <c r="AC73" i="3"/>
  <c r="Y73" i="3"/>
  <c r="U73" i="3"/>
  <c r="AH73" i="3" s="1"/>
  <c r="AF71" i="3"/>
  <c r="AE71" i="3"/>
  <c r="T22" i="4" s="1"/>
  <c r="AD71" i="3"/>
  <c r="S22" i="4" s="1"/>
  <c r="AB71" i="3"/>
  <c r="AA71" i="3"/>
  <c r="P22" i="4" s="1"/>
  <c r="Z71" i="3"/>
  <c r="O22" i="4" s="1"/>
  <c r="X71" i="3"/>
  <c r="W71" i="3"/>
  <c r="L22" i="4" s="1"/>
  <c r="V71" i="3"/>
  <c r="K22" i="4" s="1"/>
  <c r="T71" i="3"/>
  <c r="S71" i="3"/>
  <c r="H22" i="4" s="1"/>
  <c r="R71" i="3"/>
  <c r="G22" i="4" s="1"/>
  <c r="O71" i="3"/>
  <c r="F22" i="4" s="1"/>
  <c r="N71" i="3"/>
  <c r="M71" i="3"/>
  <c r="D22" i="4" s="1"/>
  <c r="K71" i="3"/>
  <c r="C22" i="4" s="1"/>
  <c r="J71" i="3"/>
  <c r="B22" i="4" s="1"/>
  <c r="AG70" i="3"/>
  <c r="AC70" i="3"/>
  <c r="Y70" i="3"/>
  <c r="U70" i="3"/>
  <c r="AH70" i="3" s="1"/>
  <c r="AG69" i="3"/>
  <c r="AG71" i="3" s="1"/>
  <c r="V22" i="4" s="1"/>
  <c r="AC69" i="3"/>
  <c r="AC71" i="3" s="1"/>
  <c r="R22" i="4" s="1"/>
  <c r="Y69" i="3"/>
  <c r="Y71" i="3" s="1"/>
  <c r="N22" i="4" s="1"/>
  <c r="U69" i="3"/>
  <c r="U71" i="3" s="1"/>
  <c r="J22" i="4" s="1"/>
  <c r="AG67" i="3"/>
  <c r="V21" i="4" s="1"/>
  <c r="AF67" i="3"/>
  <c r="AE67" i="3"/>
  <c r="T21" i="4" s="1"/>
  <c r="AD67" i="3"/>
  <c r="S21" i="4" s="1"/>
  <c r="AC67" i="3"/>
  <c r="R21" i="4" s="1"/>
  <c r="AB67" i="3"/>
  <c r="AA67" i="3"/>
  <c r="P21" i="4" s="1"/>
  <c r="Z67" i="3"/>
  <c r="O21" i="4" s="1"/>
  <c r="Y67" i="3"/>
  <c r="N21" i="4" s="1"/>
  <c r="X67" i="3"/>
  <c r="W67" i="3"/>
  <c r="L21" i="4" s="1"/>
  <c r="V67" i="3"/>
  <c r="K21" i="4" s="1"/>
  <c r="U67" i="3"/>
  <c r="J21" i="4" s="1"/>
  <c r="T67" i="3"/>
  <c r="S67" i="3"/>
  <c r="H21" i="4" s="1"/>
  <c r="R67" i="3"/>
  <c r="G21" i="4" s="1"/>
  <c r="O67" i="3"/>
  <c r="F21" i="4" s="1"/>
  <c r="N67" i="3"/>
  <c r="M67" i="3"/>
  <c r="D21" i="4" s="1"/>
  <c r="K67" i="3"/>
  <c r="C21" i="4" s="1"/>
  <c r="J67" i="3"/>
  <c r="B21" i="4" s="1"/>
  <c r="AG66" i="3"/>
  <c r="AC66" i="3"/>
  <c r="Y66" i="3"/>
  <c r="U66" i="3"/>
  <c r="AH66" i="3" s="1"/>
  <c r="AC65" i="3"/>
  <c r="AH65" i="3" s="1"/>
  <c r="AG64" i="3"/>
  <c r="AC64" i="3"/>
  <c r="Y64" i="3"/>
  <c r="U64" i="3"/>
  <c r="AH64" i="3" s="1"/>
  <c r="AF62" i="3"/>
  <c r="AE62" i="3"/>
  <c r="T20" i="4" s="1"/>
  <c r="AD62" i="3"/>
  <c r="S20" i="4" s="1"/>
  <c r="AB62" i="3"/>
  <c r="AA62" i="3"/>
  <c r="P20" i="4" s="1"/>
  <c r="Z62" i="3"/>
  <c r="O20" i="4" s="1"/>
  <c r="X62" i="3"/>
  <c r="W62" i="3"/>
  <c r="L20" i="4" s="1"/>
  <c r="V62" i="3"/>
  <c r="K20" i="4" s="1"/>
  <c r="T62" i="3"/>
  <c r="S62" i="3"/>
  <c r="H20" i="4" s="1"/>
  <c r="R62" i="3"/>
  <c r="G20" i="4" s="1"/>
  <c r="O62" i="3"/>
  <c r="F20" i="4" s="1"/>
  <c r="N62" i="3"/>
  <c r="M62" i="3"/>
  <c r="D20" i="4" s="1"/>
  <c r="K62" i="3"/>
  <c r="C20" i="4" s="1"/>
  <c r="J62" i="3"/>
  <c r="B20" i="4" s="1"/>
  <c r="AG61" i="3"/>
  <c r="AC61" i="3"/>
  <c r="Y61" i="3"/>
  <c r="U61" i="3"/>
  <c r="AH61" i="3" s="1"/>
  <c r="AG60" i="3"/>
  <c r="AG62" i="3" s="1"/>
  <c r="V20" i="4" s="1"/>
  <c r="AC60" i="3"/>
  <c r="AC62" i="3" s="1"/>
  <c r="R20" i="4" s="1"/>
  <c r="Y60" i="3"/>
  <c r="Y62" i="3" s="1"/>
  <c r="N20" i="4" s="1"/>
  <c r="U60" i="3"/>
  <c r="U62" i="3" s="1"/>
  <c r="J20" i="4" s="1"/>
  <c r="AG58" i="3"/>
  <c r="V19" i="4" s="1"/>
  <c r="AF58" i="3"/>
  <c r="AE58" i="3"/>
  <c r="T19" i="4" s="1"/>
  <c r="AD58" i="3"/>
  <c r="S19" i="4" s="1"/>
  <c r="AC58" i="3"/>
  <c r="R19" i="4" s="1"/>
  <c r="AB58" i="3"/>
  <c r="AA58" i="3"/>
  <c r="P19" i="4" s="1"/>
  <c r="Z58" i="3"/>
  <c r="O19" i="4" s="1"/>
  <c r="Y58" i="3"/>
  <c r="N19" i="4" s="1"/>
  <c r="X58" i="3"/>
  <c r="W58" i="3"/>
  <c r="L19" i="4" s="1"/>
  <c r="V58" i="3"/>
  <c r="K19" i="4" s="1"/>
  <c r="U58" i="3"/>
  <c r="J19" i="4" s="1"/>
  <c r="T58" i="3"/>
  <c r="S58" i="3"/>
  <c r="H19" i="4" s="1"/>
  <c r="R58" i="3"/>
  <c r="G19" i="4" s="1"/>
  <c r="O58" i="3"/>
  <c r="F19" i="4" s="1"/>
  <c r="N58" i="3"/>
  <c r="M58" i="3"/>
  <c r="D19" i="4" s="1"/>
  <c r="K58" i="3"/>
  <c r="C19" i="4" s="1"/>
  <c r="J58" i="3"/>
  <c r="B19" i="4" s="1"/>
  <c r="AG57" i="3"/>
  <c r="AC57" i="3"/>
  <c r="Y57" i="3"/>
  <c r="U57" i="3"/>
  <c r="AH57" i="3" s="1"/>
  <c r="AG56" i="3"/>
  <c r="AC56" i="3"/>
  <c r="Y56" i="3"/>
  <c r="U56" i="3"/>
  <c r="AF54" i="3"/>
  <c r="AE54" i="3"/>
  <c r="T18" i="4" s="1"/>
  <c r="AD54" i="3"/>
  <c r="S18" i="4" s="1"/>
  <c r="AB54" i="3"/>
  <c r="AA54" i="3"/>
  <c r="P18" i="4" s="1"/>
  <c r="Z54" i="3"/>
  <c r="O18" i="4" s="1"/>
  <c r="X54" i="3"/>
  <c r="W54" i="3"/>
  <c r="L18" i="4" s="1"/>
  <c r="V54" i="3"/>
  <c r="K18" i="4" s="1"/>
  <c r="T54" i="3"/>
  <c r="S54" i="3"/>
  <c r="H18" i="4" s="1"/>
  <c r="R54" i="3"/>
  <c r="G18" i="4" s="1"/>
  <c r="O54" i="3"/>
  <c r="F18" i="4" s="1"/>
  <c r="N54" i="3"/>
  <c r="M54" i="3"/>
  <c r="D18" i="4" s="1"/>
  <c r="J54" i="3"/>
  <c r="B18" i="4" s="1"/>
  <c r="AG53" i="3"/>
  <c r="AC53" i="3"/>
  <c r="AC54" i="3" s="1"/>
  <c r="R18" i="4" s="1"/>
  <c r="Y53" i="3"/>
  <c r="U53" i="3"/>
  <c r="AH53" i="3" s="1"/>
  <c r="AG52" i="3"/>
  <c r="AG54" i="3" s="1"/>
  <c r="V18" i="4" s="1"/>
  <c r="AC52" i="3"/>
  <c r="Y52" i="3"/>
  <c r="Y54" i="3" s="1"/>
  <c r="N18" i="4" s="1"/>
  <c r="U52" i="3"/>
  <c r="U54" i="3" s="1"/>
  <c r="J18" i="4" s="1"/>
  <c r="AF50" i="3"/>
  <c r="AE50" i="3"/>
  <c r="T17" i="4" s="1"/>
  <c r="AD50" i="3"/>
  <c r="S17" i="4" s="1"/>
  <c r="AB50" i="3"/>
  <c r="Q17" i="4" s="1"/>
  <c r="AA50" i="3"/>
  <c r="P17" i="4" s="1"/>
  <c r="Z50" i="3"/>
  <c r="O17" i="4" s="1"/>
  <c r="X50" i="3"/>
  <c r="W50" i="3"/>
  <c r="L17" i="4" s="1"/>
  <c r="V50" i="3"/>
  <c r="K17" i="4" s="1"/>
  <c r="T50" i="3"/>
  <c r="I17" i="4" s="1"/>
  <c r="S50" i="3"/>
  <c r="H17" i="4" s="1"/>
  <c r="R50" i="3"/>
  <c r="G17" i="4" s="1"/>
  <c r="O50" i="3"/>
  <c r="F17" i="4" s="1"/>
  <c r="N50" i="3"/>
  <c r="E17" i="4" s="1"/>
  <c r="M50" i="3"/>
  <c r="D17" i="4" s="1"/>
  <c r="K50" i="3"/>
  <c r="C17" i="4" s="1"/>
  <c r="J50" i="3"/>
  <c r="B17" i="4" s="1"/>
  <c r="AG49" i="3"/>
  <c r="AC49" i="3"/>
  <c r="Y49" i="3"/>
  <c r="U49" i="3"/>
  <c r="AG48" i="3"/>
  <c r="AG50" i="3" s="1"/>
  <c r="V17" i="4" s="1"/>
  <c r="AC48" i="3"/>
  <c r="Y48" i="3"/>
  <c r="Y50" i="3" s="1"/>
  <c r="N17" i="4" s="1"/>
  <c r="U48" i="3"/>
  <c r="AF46" i="3"/>
  <c r="AE46" i="3"/>
  <c r="T16" i="4" s="1"/>
  <c r="AD46" i="3"/>
  <c r="S16" i="4" s="1"/>
  <c r="AB46" i="3"/>
  <c r="AA46" i="3"/>
  <c r="P16" i="4" s="1"/>
  <c r="Z46" i="3"/>
  <c r="O16" i="4" s="1"/>
  <c r="X46" i="3"/>
  <c r="W46" i="3"/>
  <c r="L16" i="4" s="1"/>
  <c r="V46" i="3"/>
  <c r="K16" i="4" s="1"/>
  <c r="T46" i="3"/>
  <c r="S46" i="3"/>
  <c r="H16" i="4" s="1"/>
  <c r="R46" i="3"/>
  <c r="G16" i="4" s="1"/>
  <c r="O46" i="3"/>
  <c r="F16" i="4" s="1"/>
  <c r="N46" i="3"/>
  <c r="M46" i="3"/>
  <c r="D16" i="4" s="1"/>
  <c r="K46" i="3"/>
  <c r="C16" i="4" s="1"/>
  <c r="J46" i="3"/>
  <c r="B16" i="4" s="1"/>
  <c r="AG45" i="3"/>
  <c r="AC45" i="3"/>
  <c r="Y45" i="3"/>
  <c r="U45" i="3"/>
  <c r="AH45" i="3" s="1"/>
  <c r="AG44" i="3"/>
  <c r="AG46" i="3" s="1"/>
  <c r="V16" i="4" s="1"/>
  <c r="AC44" i="3"/>
  <c r="AC46" i="3" s="1"/>
  <c r="R16" i="4" s="1"/>
  <c r="Y44" i="3"/>
  <c r="Y46" i="3" s="1"/>
  <c r="N16" i="4" s="1"/>
  <c r="U44" i="3"/>
  <c r="U46" i="3" s="1"/>
  <c r="J16" i="4" s="1"/>
  <c r="AF42" i="3"/>
  <c r="U15" i="4" s="1"/>
  <c r="AE42" i="3"/>
  <c r="T15" i="4" s="1"/>
  <c r="AD42" i="3"/>
  <c r="S15" i="4" s="1"/>
  <c r="AB42" i="3"/>
  <c r="Q15" i="4" s="1"/>
  <c r="AA42" i="3"/>
  <c r="P15" i="4" s="1"/>
  <c r="Z42" i="3"/>
  <c r="O15" i="4" s="1"/>
  <c r="X42" i="3"/>
  <c r="W42" i="3"/>
  <c r="L15" i="4" s="1"/>
  <c r="V42" i="3"/>
  <c r="K15" i="4" s="1"/>
  <c r="T42" i="3"/>
  <c r="I15" i="4" s="1"/>
  <c r="S42" i="3"/>
  <c r="H15" i="4" s="1"/>
  <c r="R42" i="3"/>
  <c r="G15" i="4" s="1"/>
  <c r="O42" i="3"/>
  <c r="F15" i="4" s="1"/>
  <c r="N42" i="3"/>
  <c r="M42" i="3"/>
  <c r="D15" i="4" s="1"/>
  <c r="K42" i="3"/>
  <c r="C15" i="4" s="1"/>
  <c r="J42" i="3"/>
  <c r="B15" i="4" s="1"/>
  <c r="AG41" i="3"/>
  <c r="AC41" i="3"/>
  <c r="Y41" i="3"/>
  <c r="U41" i="3"/>
  <c r="AG40" i="3"/>
  <c r="AG42" i="3" s="1"/>
  <c r="V15" i="4" s="1"/>
  <c r="AC40" i="3"/>
  <c r="AC42" i="3" s="1"/>
  <c r="R15" i="4" s="1"/>
  <c r="Y40" i="3"/>
  <c r="Y42" i="3" s="1"/>
  <c r="N15" i="4" s="1"/>
  <c r="U40" i="3"/>
  <c r="AH40" i="3" s="1"/>
  <c r="AF38" i="3"/>
  <c r="AE38" i="3"/>
  <c r="T14" i="4" s="1"/>
  <c r="AD38" i="3"/>
  <c r="S14" i="4" s="1"/>
  <c r="AB38" i="3"/>
  <c r="AA38" i="3"/>
  <c r="P14" i="4" s="1"/>
  <c r="Z38" i="3"/>
  <c r="O14" i="4" s="1"/>
  <c r="X38" i="3"/>
  <c r="W38" i="3"/>
  <c r="L14" i="4" s="1"/>
  <c r="V38" i="3"/>
  <c r="K14" i="4" s="1"/>
  <c r="T38" i="3"/>
  <c r="S38" i="3"/>
  <c r="H14" i="4" s="1"/>
  <c r="R38" i="3"/>
  <c r="G14" i="4" s="1"/>
  <c r="O38" i="3"/>
  <c r="F14" i="4" s="1"/>
  <c r="N38" i="3"/>
  <c r="M38" i="3"/>
  <c r="D14" i="4" s="1"/>
  <c r="K38" i="3"/>
  <c r="C14" i="4" s="1"/>
  <c r="J38" i="3"/>
  <c r="B14" i="4" s="1"/>
  <c r="AG37" i="3"/>
  <c r="AC37" i="3"/>
  <c r="Y37" i="3"/>
  <c r="U37" i="3"/>
  <c r="AH37" i="3" s="1"/>
  <c r="AG36" i="3"/>
  <c r="AG38" i="3" s="1"/>
  <c r="V14" i="4" s="1"/>
  <c r="AC36" i="3"/>
  <c r="AC38" i="3" s="1"/>
  <c r="R14" i="4" s="1"/>
  <c r="Y36" i="3"/>
  <c r="Y38" i="3" s="1"/>
  <c r="N14" i="4" s="1"/>
  <c r="U36" i="3"/>
  <c r="U38" i="3" s="1"/>
  <c r="J14" i="4" s="1"/>
  <c r="AF34" i="3"/>
  <c r="U13" i="4" s="1"/>
  <c r="AE34" i="3"/>
  <c r="T13" i="4" s="1"/>
  <c r="AD34" i="3"/>
  <c r="S13" i="4" s="1"/>
  <c r="AB34" i="3"/>
  <c r="Q13" i="4" s="1"/>
  <c r="AA34" i="3"/>
  <c r="P13" i="4" s="1"/>
  <c r="Z34" i="3"/>
  <c r="O13" i="4" s="1"/>
  <c r="X34" i="3"/>
  <c r="W34" i="3"/>
  <c r="L13" i="4" s="1"/>
  <c r="V34" i="3"/>
  <c r="K13" i="4" s="1"/>
  <c r="T34" i="3"/>
  <c r="I13" i="4" s="1"/>
  <c r="S34" i="3"/>
  <c r="H13" i="4" s="1"/>
  <c r="R34" i="3"/>
  <c r="G13" i="4" s="1"/>
  <c r="O34" i="3"/>
  <c r="F13" i="4" s="1"/>
  <c r="N34" i="3"/>
  <c r="E13" i="4" s="1"/>
  <c r="M34" i="3"/>
  <c r="D13" i="4" s="1"/>
  <c r="K34" i="3"/>
  <c r="C13" i="4" s="1"/>
  <c r="J34" i="3"/>
  <c r="B13" i="4" s="1"/>
  <c r="AG33" i="3"/>
  <c r="AC33" i="3"/>
  <c r="Y33" i="3"/>
  <c r="U33" i="3"/>
  <c r="AH33" i="3" s="1"/>
  <c r="AI33" i="3" s="1"/>
  <c r="AC32" i="3"/>
  <c r="AH32" i="3" s="1"/>
  <c r="AG31" i="3"/>
  <c r="AG34" i="3" s="1"/>
  <c r="V13" i="4" s="1"/>
  <c r="AC31" i="3"/>
  <c r="Y31" i="3"/>
  <c r="Y34" i="3" s="1"/>
  <c r="N13" i="4" s="1"/>
  <c r="U31" i="3"/>
  <c r="AF29" i="3"/>
  <c r="AE29" i="3"/>
  <c r="T12" i="4" s="1"/>
  <c r="AD29" i="3"/>
  <c r="S12" i="4" s="1"/>
  <c r="AB29" i="3"/>
  <c r="AA29" i="3"/>
  <c r="P12" i="4" s="1"/>
  <c r="Z29" i="3"/>
  <c r="O12" i="4" s="1"/>
  <c r="X29" i="3"/>
  <c r="W29" i="3"/>
  <c r="L12" i="4" s="1"/>
  <c r="V29" i="3"/>
  <c r="K12" i="4" s="1"/>
  <c r="T29" i="3"/>
  <c r="S29" i="3"/>
  <c r="H12" i="4" s="1"/>
  <c r="R29" i="3"/>
  <c r="G12" i="4" s="1"/>
  <c r="O29" i="3"/>
  <c r="F12" i="4" s="1"/>
  <c r="N29" i="3"/>
  <c r="M29" i="3"/>
  <c r="D12" i="4" s="1"/>
  <c r="K29" i="3"/>
  <c r="C12" i="4" s="1"/>
  <c r="J29" i="3"/>
  <c r="B12" i="4" s="1"/>
  <c r="AG28" i="3"/>
  <c r="AC28" i="3"/>
  <c r="Y28" i="3"/>
  <c r="U28" i="3"/>
  <c r="AH28" i="3" s="1"/>
  <c r="AC27" i="3"/>
  <c r="AH27" i="3" s="1"/>
  <c r="AG26" i="3"/>
  <c r="AG29" i="3" s="1"/>
  <c r="V12" i="4" s="1"/>
  <c r="AC26" i="3"/>
  <c r="Y26" i="3"/>
  <c r="Y29" i="3" s="1"/>
  <c r="N12" i="4" s="1"/>
  <c r="U26" i="3"/>
  <c r="AF24" i="3"/>
  <c r="U11" i="4" s="1"/>
  <c r="AE24" i="3"/>
  <c r="T11" i="4" s="1"/>
  <c r="AD24" i="3"/>
  <c r="S11" i="4" s="1"/>
  <c r="AB24" i="3"/>
  <c r="Q11" i="4" s="1"/>
  <c r="AA24" i="3"/>
  <c r="P11" i="4" s="1"/>
  <c r="Z24" i="3"/>
  <c r="O11" i="4" s="1"/>
  <c r="X24" i="3"/>
  <c r="W24" i="3"/>
  <c r="L11" i="4" s="1"/>
  <c r="V24" i="3"/>
  <c r="K11" i="4" s="1"/>
  <c r="T24" i="3"/>
  <c r="I11" i="4" s="1"/>
  <c r="S24" i="3"/>
  <c r="H11" i="4" s="1"/>
  <c r="R24" i="3"/>
  <c r="G11" i="4" s="1"/>
  <c r="O24" i="3"/>
  <c r="F11" i="4" s="1"/>
  <c r="N24" i="3"/>
  <c r="E11" i="4" s="1"/>
  <c r="M24" i="3"/>
  <c r="D11" i="4" s="1"/>
  <c r="K24" i="3"/>
  <c r="C11" i="4" s="1"/>
  <c r="J24" i="3"/>
  <c r="B11" i="4" s="1"/>
  <c r="AG23" i="3"/>
  <c r="AC23" i="3"/>
  <c r="Y23" i="3"/>
  <c r="U23" i="3"/>
  <c r="AG22" i="3"/>
  <c r="AG24" i="3" s="1"/>
  <c r="V11" i="4" s="1"/>
  <c r="AC22" i="3"/>
  <c r="Y22" i="3"/>
  <c r="Y24" i="3" s="1"/>
  <c r="N11" i="4" s="1"/>
  <c r="U22" i="3"/>
  <c r="AF20" i="3"/>
  <c r="AE20" i="3"/>
  <c r="T10" i="4" s="1"/>
  <c r="AD20" i="3"/>
  <c r="S10" i="4" s="1"/>
  <c r="AB20" i="3"/>
  <c r="AA20" i="3"/>
  <c r="P10" i="4" s="1"/>
  <c r="Z20" i="3"/>
  <c r="O10" i="4" s="1"/>
  <c r="X20" i="3"/>
  <c r="W20" i="3"/>
  <c r="L10" i="4" s="1"/>
  <c r="V20" i="3"/>
  <c r="K10" i="4" s="1"/>
  <c r="T20" i="3"/>
  <c r="S20" i="3"/>
  <c r="H10" i="4" s="1"/>
  <c r="R20" i="3"/>
  <c r="G10" i="4" s="1"/>
  <c r="O20" i="3"/>
  <c r="F10" i="4" s="1"/>
  <c r="N20" i="3"/>
  <c r="M20" i="3"/>
  <c r="D10" i="4" s="1"/>
  <c r="K20" i="3"/>
  <c r="C10" i="4" s="1"/>
  <c r="J20" i="3"/>
  <c r="B10" i="4" s="1"/>
  <c r="AG19" i="3"/>
  <c r="AC19" i="3"/>
  <c r="Y19" i="3"/>
  <c r="U19" i="3"/>
  <c r="AH19" i="3" s="1"/>
  <c r="AG18" i="3"/>
  <c r="AG20" i="3" s="1"/>
  <c r="V10" i="4" s="1"/>
  <c r="AC18" i="3"/>
  <c r="AC20" i="3" s="1"/>
  <c r="R10" i="4" s="1"/>
  <c r="Y18" i="3"/>
  <c r="Y20" i="3" s="1"/>
  <c r="N10" i="4" s="1"/>
  <c r="U18" i="3"/>
  <c r="U20" i="3" s="1"/>
  <c r="J10" i="4" s="1"/>
  <c r="AF16" i="3"/>
  <c r="U9" i="4" s="1"/>
  <c r="AE16" i="3"/>
  <c r="T9" i="4" s="1"/>
  <c r="AD16" i="3"/>
  <c r="S9" i="4" s="1"/>
  <c r="AB16" i="3"/>
  <c r="Q9" i="4" s="1"/>
  <c r="AA16" i="3"/>
  <c r="P9" i="4" s="1"/>
  <c r="Z16" i="3"/>
  <c r="O9" i="4" s="1"/>
  <c r="X16" i="3"/>
  <c r="W16" i="3"/>
  <c r="L9" i="4" s="1"/>
  <c r="V16" i="3"/>
  <c r="K9" i="4" s="1"/>
  <c r="T16" i="3"/>
  <c r="I9" i="4" s="1"/>
  <c r="S16" i="3"/>
  <c r="H9" i="4" s="1"/>
  <c r="R16" i="3"/>
  <c r="G9" i="4" s="1"/>
  <c r="O16" i="3"/>
  <c r="F9" i="4" s="1"/>
  <c r="N16" i="3"/>
  <c r="E9" i="4" s="1"/>
  <c r="M16" i="3"/>
  <c r="D9" i="4" s="1"/>
  <c r="K16" i="3"/>
  <c r="C9" i="4" s="1"/>
  <c r="J16" i="3"/>
  <c r="B9" i="4" s="1"/>
  <c r="AG15" i="3"/>
  <c r="AC15" i="3"/>
  <c r="Y15" i="3"/>
  <c r="AH15" i="3" s="1"/>
  <c r="AI15" i="3" s="1"/>
  <c r="AC14" i="3"/>
  <c r="AH14" i="3" s="1"/>
  <c r="AI14" i="3" s="1"/>
  <c r="AG13" i="3"/>
  <c r="AG16" i="3" s="1"/>
  <c r="V9" i="4" s="1"/>
  <c r="AC13" i="3"/>
  <c r="AC16" i="3" s="1"/>
  <c r="R9" i="4" s="1"/>
  <c r="Y13" i="3"/>
  <c r="Y16" i="3" s="1"/>
  <c r="N9" i="4" s="1"/>
  <c r="U13" i="3"/>
  <c r="U16" i="3" s="1"/>
  <c r="J9" i="4" s="1"/>
  <c r="AF11" i="3"/>
  <c r="AE11" i="3"/>
  <c r="T8" i="4" s="1"/>
  <c r="T25" i="4" s="1"/>
  <c r="AD11" i="3"/>
  <c r="S8" i="4" s="1"/>
  <c r="AB11" i="3"/>
  <c r="AA11" i="3"/>
  <c r="P8" i="4" s="1"/>
  <c r="P25" i="4" s="1"/>
  <c r="Z11" i="3"/>
  <c r="O8" i="4" s="1"/>
  <c r="O25" i="4" s="1"/>
  <c r="X11" i="3"/>
  <c r="M8" i="4" s="1"/>
  <c r="M25" i="4" s="1"/>
  <c r="W11" i="3"/>
  <c r="L8" i="4" s="1"/>
  <c r="L25" i="4" s="1"/>
  <c r="V11" i="3"/>
  <c r="K8" i="4" s="1"/>
  <c r="T11" i="3"/>
  <c r="T80" i="3" s="1"/>
  <c r="S11" i="3"/>
  <c r="H8" i="4" s="1"/>
  <c r="H25" i="4" s="1"/>
  <c r="R11" i="3"/>
  <c r="G8" i="4" s="1"/>
  <c r="O11" i="3"/>
  <c r="N11" i="3"/>
  <c r="N80" i="3" s="1"/>
  <c r="M11" i="3"/>
  <c r="D8" i="4" s="1"/>
  <c r="K11" i="3"/>
  <c r="C8" i="4" s="1"/>
  <c r="J11" i="3"/>
  <c r="AG10" i="3"/>
  <c r="AC10" i="3"/>
  <c r="Y10" i="3"/>
  <c r="U10" i="3"/>
  <c r="AH10" i="3" s="1"/>
  <c r="AG9" i="3"/>
  <c r="AG11" i="3" s="1"/>
  <c r="AC9" i="3"/>
  <c r="AC11" i="3" s="1"/>
  <c r="Y9" i="3"/>
  <c r="Y11" i="3" s="1"/>
  <c r="U9" i="3"/>
  <c r="F24" i="2"/>
  <c r="F22" i="2"/>
  <c r="U21" i="2"/>
  <c r="Q21" i="2"/>
  <c r="M21" i="2"/>
  <c r="I21" i="2"/>
  <c r="E21" i="2"/>
  <c r="U20" i="2"/>
  <c r="Q20" i="2"/>
  <c r="M20" i="2"/>
  <c r="I20" i="2"/>
  <c r="E20" i="2"/>
  <c r="U19" i="2"/>
  <c r="Q19" i="2"/>
  <c r="M19" i="2"/>
  <c r="I19" i="2"/>
  <c r="E19" i="2"/>
  <c r="E18" i="2"/>
  <c r="U14" i="2"/>
  <c r="Q14" i="2"/>
  <c r="M14" i="2"/>
  <c r="I14" i="2"/>
  <c r="E14" i="2"/>
  <c r="U12" i="2"/>
  <c r="Q12" i="2"/>
  <c r="M12" i="2"/>
  <c r="I12" i="2"/>
  <c r="E12" i="2"/>
  <c r="U11" i="2"/>
  <c r="Q11" i="2"/>
  <c r="M11" i="2"/>
  <c r="I11" i="2"/>
  <c r="E11" i="2"/>
  <c r="U10" i="2"/>
  <c r="Q10" i="2"/>
  <c r="M10" i="2"/>
  <c r="I10" i="2"/>
  <c r="E10" i="2"/>
  <c r="U9" i="2"/>
  <c r="Q9" i="2"/>
  <c r="M9" i="2"/>
  <c r="I9" i="2"/>
  <c r="E9" i="2"/>
  <c r="U8" i="2"/>
  <c r="Q8" i="2"/>
  <c r="M8" i="2"/>
  <c r="I8" i="2"/>
  <c r="E8" i="2"/>
  <c r="A5" i="2"/>
  <c r="A25" i="2" s="1"/>
  <c r="A3" i="2"/>
  <c r="A1" i="2"/>
  <c r="A253" i="1"/>
  <c r="AF252" i="1"/>
  <c r="U24" i="2" s="1"/>
  <c r="AE252" i="1"/>
  <c r="T24" i="2" s="1"/>
  <c r="AD252" i="1"/>
  <c r="S24" i="2" s="1"/>
  <c r="AB252" i="1"/>
  <c r="Q24" i="2" s="1"/>
  <c r="AA252" i="1"/>
  <c r="P24" i="2" s="1"/>
  <c r="Z252" i="1"/>
  <c r="O24" i="2" s="1"/>
  <c r="X252" i="1"/>
  <c r="M24" i="2" s="1"/>
  <c r="W252" i="1"/>
  <c r="L24" i="2" s="1"/>
  <c r="V252" i="1"/>
  <c r="K24" i="2" s="1"/>
  <c r="T252" i="1"/>
  <c r="I24" i="2" s="1"/>
  <c r="S252" i="1"/>
  <c r="H24" i="2" s="1"/>
  <c r="R252" i="1"/>
  <c r="G24" i="2" s="1"/>
  <c r="O252" i="1"/>
  <c r="N252" i="1"/>
  <c r="E24" i="2" s="1"/>
  <c r="M252" i="1"/>
  <c r="D24" i="2" s="1"/>
  <c r="K252" i="1"/>
  <c r="C24" i="2" s="1"/>
  <c r="J252" i="1"/>
  <c r="B24" i="2" s="1"/>
  <c r="AG251" i="1"/>
  <c r="AC251" i="1"/>
  <c r="Y251" i="1"/>
  <c r="U251" i="1"/>
  <c r="AH251" i="1" s="1"/>
  <c r="AG250" i="1"/>
  <c r="AG252" i="1" s="1"/>
  <c r="V24" i="2" s="1"/>
  <c r="AC250" i="1"/>
  <c r="AC252" i="1" s="1"/>
  <c r="R24" i="2" s="1"/>
  <c r="Y250" i="1"/>
  <c r="Y252" i="1" s="1"/>
  <c r="N24" i="2" s="1"/>
  <c r="U250" i="1"/>
  <c r="AH250" i="1" s="1"/>
  <c r="AF248" i="1"/>
  <c r="U23" i="2" s="1"/>
  <c r="AE248" i="1"/>
  <c r="T23" i="2" s="1"/>
  <c r="AD248" i="1"/>
  <c r="S23" i="2" s="1"/>
  <c r="AB248" i="1"/>
  <c r="Q23" i="2" s="1"/>
  <c r="AA248" i="1"/>
  <c r="P23" i="2" s="1"/>
  <c r="Z248" i="1"/>
  <c r="O23" i="2" s="1"/>
  <c r="X248" i="1"/>
  <c r="M23" i="2" s="1"/>
  <c r="W248" i="1"/>
  <c r="L23" i="2" s="1"/>
  <c r="V248" i="1"/>
  <c r="K23" i="2" s="1"/>
  <c r="T248" i="1"/>
  <c r="I23" i="2" s="1"/>
  <c r="R248" i="1"/>
  <c r="G23" i="2" s="1"/>
  <c r="O248" i="1"/>
  <c r="F23" i="2" s="1"/>
  <c r="N248" i="1"/>
  <c r="E23" i="2" s="1"/>
  <c r="M248" i="1"/>
  <c r="D23" i="2" s="1"/>
  <c r="K248" i="1"/>
  <c r="C23" i="2" s="1"/>
  <c r="J248" i="1"/>
  <c r="B23" i="2" s="1"/>
  <c r="AG247" i="1"/>
  <c r="AC247" i="1"/>
  <c r="AH247" i="1" s="1"/>
  <c r="AG246" i="1"/>
  <c r="AC246" i="1"/>
  <c r="AH246" i="1" s="1"/>
  <c r="AH245" i="1"/>
  <c r="AG245" i="1"/>
  <c r="AC245" i="1"/>
  <c r="AG244" i="1"/>
  <c r="AH244" i="1" s="1"/>
  <c r="AC244" i="1"/>
  <c r="AG243" i="1"/>
  <c r="AC243" i="1"/>
  <c r="AH243" i="1" s="1"/>
  <c r="AG242" i="1"/>
  <c r="AC242" i="1"/>
  <c r="Y242" i="1"/>
  <c r="U242" i="1"/>
  <c r="AH242" i="1" s="1"/>
  <c r="AG241" i="1"/>
  <c r="AC241" i="1"/>
  <c r="Y241" i="1"/>
  <c r="U241" i="1"/>
  <c r="AH241" i="1" s="1"/>
  <c r="AG240" i="1"/>
  <c r="AC240" i="1"/>
  <c r="Y240" i="1"/>
  <c r="U240" i="1"/>
  <c r="AH240" i="1" s="1"/>
  <c r="AG239" i="1"/>
  <c r="AC239" i="1"/>
  <c r="Y239" i="1"/>
  <c r="U239" i="1"/>
  <c r="AH239" i="1" s="1"/>
  <c r="AG238" i="1"/>
  <c r="AC238" i="1"/>
  <c r="Y238" i="1"/>
  <c r="U238" i="1"/>
  <c r="AH238" i="1" s="1"/>
  <c r="AG237" i="1"/>
  <c r="AC237" i="1"/>
  <c r="Y237" i="1"/>
  <c r="U237" i="1"/>
  <c r="AH237" i="1" s="1"/>
  <c r="AG236" i="1"/>
  <c r="AC236" i="1"/>
  <c r="Y236" i="1"/>
  <c r="U236" i="1"/>
  <c r="AH236" i="1" s="1"/>
  <c r="AG235" i="1"/>
  <c r="AC235" i="1"/>
  <c r="Y235" i="1"/>
  <c r="U235" i="1"/>
  <c r="AH235" i="1" s="1"/>
  <c r="AG234" i="1"/>
  <c r="AC234" i="1"/>
  <c r="Y234" i="1"/>
  <c r="U234" i="1"/>
  <c r="AH234" i="1" s="1"/>
  <c r="AG233" i="1"/>
  <c r="AC233" i="1"/>
  <c r="Y233" i="1"/>
  <c r="U233" i="1"/>
  <c r="AH233" i="1" s="1"/>
  <c r="AG232" i="1"/>
  <c r="AC232" i="1"/>
  <c r="Y232" i="1"/>
  <c r="U232" i="1"/>
  <c r="AH232" i="1" s="1"/>
  <c r="K232" i="1"/>
  <c r="AG231" i="1"/>
  <c r="AG248" i="1" s="1"/>
  <c r="V23" i="2" s="1"/>
  <c r="AC231" i="1"/>
  <c r="AC248" i="1" s="1"/>
  <c r="R23" i="2" s="1"/>
  <c r="Y231" i="1"/>
  <c r="Y248" i="1" s="1"/>
  <c r="N23" i="2" s="1"/>
  <c r="S231" i="1"/>
  <c r="U231" i="1" s="1"/>
  <c r="K231" i="1"/>
  <c r="AF229" i="1"/>
  <c r="U22" i="2" s="1"/>
  <c r="AE229" i="1"/>
  <c r="T22" i="2" s="1"/>
  <c r="AD229" i="1"/>
  <c r="S22" i="2" s="1"/>
  <c r="AB229" i="1"/>
  <c r="Q22" i="2" s="1"/>
  <c r="AA229" i="1"/>
  <c r="P22" i="2" s="1"/>
  <c r="Z229" i="1"/>
  <c r="O22" i="2" s="1"/>
  <c r="X229" i="1"/>
  <c r="M22" i="2" s="1"/>
  <c r="W229" i="1"/>
  <c r="L22" i="2" s="1"/>
  <c r="V229" i="1"/>
  <c r="K22" i="2" s="1"/>
  <c r="T229" i="1"/>
  <c r="I22" i="2" s="1"/>
  <c r="S229" i="1"/>
  <c r="H22" i="2" s="1"/>
  <c r="R229" i="1"/>
  <c r="G22" i="2" s="1"/>
  <c r="Q229" i="1"/>
  <c r="P229" i="1"/>
  <c r="O229" i="1"/>
  <c r="N229" i="1"/>
  <c r="E22" i="2" s="1"/>
  <c r="M229" i="1"/>
  <c r="D22" i="2" s="1"/>
  <c r="L229" i="1"/>
  <c r="J229" i="1"/>
  <c r="B22" i="2" s="1"/>
  <c r="AC228" i="1"/>
  <c r="AH228" i="1" s="1"/>
  <c r="AC227" i="1"/>
  <c r="AH227" i="1" s="1"/>
  <c r="AC226" i="1"/>
  <c r="AH226" i="1" s="1"/>
  <c r="AC225" i="1"/>
  <c r="AH225" i="1" s="1"/>
  <c r="AC224" i="1"/>
  <c r="AH224" i="1" s="1"/>
  <c r="AC223" i="1"/>
  <c r="AH223" i="1" s="1"/>
  <c r="AC222" i="1"/>
  <c r="AH222" i="1" s="1"/>
  <c r="AC221" i="1"/>
  <c r="AH221" i="1" s="1"/>
  <c r="AC220" i="1"/>
  <c r="AH220" i="1" s="1"/>
  <c r="AC219" i="1"/>
  <c r="AH219" i="1" s="1"/>
  <c r="AG218" i="1"/>
  <c r="AG229" i="1" s="1"/>
  <c r="V22" i="2" s="1"/>
  <c r="AC218" i="1"/>
  <c r="Y218" i="1"/>
  <c r="U218" i="1"/>
  <c r="AH218" i="1" s="1"/>
  <c r="AG217" i="1"/>
  <c r="AC217" i="1"/>
  <c r="Y217" i="1"/>
  <c r="U217" i="1"/>
  <c r="AH217" i="1" s="1"/>
  <c r="K217" i="1"/>
  <c r="AG216" i="1"/>
  <c r="AC216" i="1"/>
  <c r="AC229" i="1" s="1"/>
  <c r="R22" i="2" s="1"/>
  <c r="Y216" i="1"/>
  <c r="Y229" i="1" s="1"/>
  <c r="N22" i="2" s="1"/>
  <c r="U216" i="1"/>
  <c r="AH216" i="1" s="1"/>
  <c r="K216" i="1"/>
  <c r="K229" i="1" s="1"/>
  <c r="C22" i="2" s="1"/>
  <c r="AF214" i="1"/>
  <c r="AE214" i="1"/>
  <c r="T21" i="2" s="1"/>
  <c r="AD214" i="1"/>
  <c r="S21" i="2" s="1"/>
  <c r="AB214" i="1"/>
  <c r="AA214" i="1"/>
  <c r="P21" i="2" s="1"/>
  <c r="Z214" i="1"/>
  <c r="O21" i="2" s="1"/>
  <c r="X214" i="1"/>
  <c r="W214" i="1"/>
  <c r="L21" i="2" s="1"/>
  <c r="V214" i="1"/>
  <c r="K21" i="2" s="1"/>
  <c r="T214" i="1"/>
  <c r="S214" i="1"/>
  <c r="H21" i="2" s="1"/>
  <c r="R214" i="1"/>
  <c r="G21" i="2" s="1"/>
  <c r="O214" i="1"/>
  <c r="F21" i="2" s="1"/>
  <c r="N214" i="1"/>
  <c r="M214" i="1"/>
  <c r="D21" i="2" s="1"/>
  <c r="K214" i="1"/>
  <c r="C21" i="2" s="1"/>
  <c r="J214" i="1"/>
  <c r="B21" i="2" s="1"/>
  <c r="AH213" i="1"/>
  <c r="AC212" i="1"/>
  <c r="AH212" i="1" s="1"/>
  <c r="AC211" i="1"/>
  <c r="AH211" i="1" s="1"/>
  <c r="AC210" i="1"/>
  <c r="AH210" i="1" s="1"/>
  <c r="AC209" i="1"/>
  <c r="AH209" i="1" s="1"/>
  <c r="AC208" i="1"/>
  <c r="AH208" i="1" s="1"/>
  <c r="AC207" i="1"/>
  <c r="AH207" i="1" s="1"/>
  <c r="AC206" i="1"/>
  <c r="AH206" i="1" s="1"/>
  <c r="AC205" i="1"/>
  <c r="AH205" i="1" s="1"/>
  <c r="AC204" i="1"/>
  <c r="AH204" i="1" s="1"/>
  <c r="AC203" i="1"/>
  <c r="AH203" i="1" s="1"/>
  <c r="AC202" i="1"/>
  <c r="AH202" i="1" s="1"/>
  <c r="AC201" i="1"/>
  <c r="AH201" i="1" s="1"/>
  <c r="AC200" i="1"/>
  <c r="AH200" i="1" s="1"/>
  <c r="AC199" i="1"/>
  <c r="AH199" i="1" s="1"/>
  <c r="AC198" i="1"/>
  <c r="AH198" i="1" s="1"/>
  <c r="AC197" i="1"/>
  <c r="AH197" i="1" s="1"/>
  <c r="AG196" i="1"/>
  <c r="AC196" i="1"/>
  <c r="Y196" i="1"/>
  <c r="U196" i="1"/>
  <c r="AH196" i="1" s="1"/>
  <c r="AG195" i="1"/>
  <c r="AC195" i="1"/>
  <c r="Y195" i="1"/>
  <c r="U195" i="1"/>
  <c r="AH195" i="1" s="1"/>
  <c r="AG194" i="1"/>
  <c r="AC194" i="1"/>
  <c r="Y194" i="1"/>
  <c r="U194" i="1"/>
  <c r="AH194" i="1" s="1"/>
  <c r="AG193" i="1"/>
  <c r="AG214" i="1" s="1"/>
  <c r="V21" i="2" s="1"/>
  <c r="AC193" i="1"/>
  <c r="AC214" i="1" s="1"/>
  <c r="R21" i="2" s="1"/>
  <c r="Y193" i="1"/>
  <c r="Y214" i="1" s="1"/>
  <c r="N21" i="2" s="1"/>
  <c r="U193" i="1"/>
  <c r="U214" i="1" s="1"/>
  <c r="K193" i="1"/>
  <c r="AF191" i="1"/>
  <c r="AE191" i="1"/>
  <c r="T20" i="2" s="1"/>
  <c r="AD191" i="1"/>
  <c r="S20" i="2" s="1"/>
  <c r="AB191" i="1"/>
  <c r="AA191" i="1"/>
  <c r="P20" i="2" s="1"/>
  <c r="Z191" i="1"/>
  <c r="O20" i="2" s="1"/>
  <c r="X191" i="1"/>
  <c r="W191" i="1"/>
  <c r="L20" i="2" s="1"/>
  <c r="V191" i="1"/>
  <c r="K20" i="2" s="1"/>
  <c r="T191" i="1"/>
  <c r="S191" i="1"/>
  <c r="H20" i="2" s="1"/>
  <c r="R191" i="1"/>
  <c r="G20" i="2" s="1"/>
  <c r="O191" i="1"/>
  <c r="F20" i="2" s="1"/>
  <c r="N191" i="1"/>
  <c r="M191" i="1"/>
  <c r="D20" i="2" s="1"/>
  <c r="J191" i="1"/>
  <c r="B20" i="2" s="1"/>
  <c r="AH190" i="1"/>
  <c r="AC190" i="1"/>
  <c r="AH189" i="1"/>
  <c r="AC189" i="1"/>
  <c r="AH188" i="1"/>
  <c r="AC188" i="1"/>
  <c r="AH187" i="1"/>
  <c r="AC187" i="1"/>
  <c r="AH186" i="1"/>
  <c r="AC186" i="1"/>
  <c r="AH185" i="1"/>
  <c r="AC185" i="1"/>
  <c r="AH184" i="1"/>
  <c r="AC184" i="1"/>
  <c r="AG183" i="1"/>
  <c r="AC183" i="1"/>
  <c r="Y183" i="1"/>
  <c r="U183" i="1"/>
  <c r="AH183" i="1" s="1"/>
  <c r="AG182" i="1"/>
  <c r="AG191" i="1" s="1"/>
  <c r="V20" i="2" s="1"/>
  <c r="AC182" i="1"/>
  <c r="AC191" i="1" s="1"/>
  <c r="R20" i="2" s="1"/>
  <c r="Y182" i="1"/>
  <c r="Y191" i="1" s="1"/>
  <c r="N20" i="2" s="1"/>
  <c r="U182" i="1"/>
  <c r="U191" i="1" s="1"/>
  <c r="J20" i="2" s="1"/>
  <c r="K182" i="1"/>
  <c r="K191" i="1" s="1"/>
  <c r="C20" i="2" s="1"/>
  <c r="AF180" i="1"/>
  <c r="AE180" i="1"/>
  <c r="T19" i="2" s="1"/>
  <c r="AD180" i="1"/>
  <c r="S19" i="2" s="1"/>
  <c r="AB180" i="1"/>
  <c r="AA180" i="1"/>
  <c r="P19" i="2" s="1"/>
  <c r="Z180" i="1"/>
  <c r="O19" i="2" s="1"/>
  <c r="X180" i="1"/>
  <c r="W180" i="1"/>
  <c r="L19" i="2" s="1"/>
  <c r="V180" i="1"/>
  <c r="K19" i="2" s="1"/>
  <c r="T180" i="1"/>
  <c r="S180" i="1"/>
  <c r="H19" i="2" s="1"/>
  <c r="R180" i="1"/>
  <c r="G19" i="2" s="1"/>
  <c r="Q180" i="1"/>
  <c r="P180" i="1"/>
  <c r="O180" i="1"/>
  <c r="F19" i="2" s="1"/>
  <c r="N180" i="1"/>
  <c r="M180" i="1"/>
  <c r="D19" i="2" s="1"/>
  <c r="L180" i="1"/>
  <c r="K180" i="1"/>
  <c r="C19" i="2" s="1"/>
  <c r="J180" i="1"/>
  <c r="B19" i="2" s="1"/>
  <c r="AG179" i="1"/>
  <c r="AC179" i="1"/>
  <c r="AC180" i="1" s="1"/>
  <c r="R19" i="2" s="1"/>
  <c r="Y179" i="1"/>
  <c r="U179" i="1"/>
  <c r="AH179" i="1" s="1"/>
  <c r="AG178" i="1"/>
  <c r="AC178" i="1"/>
  <c r="Y178" i="1"/>
  <c r="Y180" i="1" s="1"/>
  <c r="N19" i="2" s="1"/>
  <c r="U178" i="1"/>
  <c r="AH178" i="1" s="1"/>
  <c r="AG177" i="1"/>
  <c r="AC177" i="1"/>
  <c r="Y177" i="1"/>
  <c r="U177" i="1"/>
  <c r="AH177" i="1" s="1"/>
  <c r="AG176" i="1"/>
  <c r="AG180" i="1" s="1"/>
  <c r="V19" i="2" s="1"/>
  <c r="AC176" i="1"/>
  <c r="Y176" i="1"/>
  <c r="U176" i="1"/>
  <c r="AH176" i="1" s="1"/>
  <c r="AF174" i="1"/>
  <c r="U18" i="2" s="1"/>
  <c r="AE174" i="1"/>
  <c r="T18" i="2" s="1"/>
  <c r="AD174" i="1"/>
  <c r="S18" i="2" s="1"/>
  <c r="AB174" i="1"/>
  <c r="Q18" i="2" s="1"/>
  <c r="AA174" i="1"/>
  <c r="P18" i="2" s="1"/>
  <c r="Z174" i="1"/>
  <c r="O18" i="2" s="1"/>
  <c r="Y174" i="1"/>
  <c r="N18" i="2" s="1"/>
  <c r="X174" i="1"/>
  <c r="M18" i="2" s="1"/>
  <c r="W174" i="1"/>
  <c r="L18" i="2" s="1"/>
  <c r="V174" i="1"/>
  <c r="K18" i="2" s="1"/>
  <c r="T174" i="1"/>
  <c r="I18" i="2" s="1"/>
  <c r="S174" i="1"/>
  <c r="H18" i="2" s="1"/>
  <c r="R174" i="1"/>
  <c r="G18" i="2" s="1"/>
  <c r="Q174" i="1"/>
  <c r="P174" i="1"/>
  <c r="O174" i="1"/>
  <c r="F18" i="2" s="1"/>
  <c r="N174" i="1"/>
  <c r="M174" i="1"/>
  <c r="D18" i="2" s="1"/>
  <c r="L174" i="1"/>
  <c r="J174" i="1"/>
  <c r="B18" i="2" s="1"/>
  <c r="AI173" i="1"/>
  <c r="AC172" i="1"/>
  <c r="AH172" i="1" s="1"/>
  <c r="AC171" i="1"/>
  <c r="AH171" i="1" s="1"/>
  <c r="AC170" i="1"/>
  <c r="AH170" i="1" s="1"/>
  <c r="AC169" i="1"/>
  <c r="AH169" i="1" s="1"/>
  <c r="AC168" i="1"/>
  <c r="AH168" i="1" s="1"/>
  <c r="AC167" i="1"/>
  <c r="AH167" i="1" s="1"/>
  <c r="AC166" i="1"/>
  <c r="AH166" i="1" s="1"/>
  <c r="AC165" i="1"/>
  <c r="AH165" i="1" s="1"/>
  <c r="AC164" i="1"/>
  <c r="AH164" i="1" s="1"/>
  <c r="AG163" i="1"/>
  <c r="AC163" i="1"/>
  <c r="Y163" i="1"/>
  <c r="U163" i="1"/>
  <c r="AH163" i="1" s="1"/>
  <c r="AG162" i="1"/>
  <c r="AG174" i="1" s="1"/>
  <c r="V18" i="2" s="1"/>
  <c r="AC162" i="1"/>
  <c r="AC174" i="1" s="1"/>
  <c r="R18" i="2" s="1"/>
  <c r="Y162" i="1"/>
  <c r="U162" i="1"/>
  <c r="AH162" i="1" s="1"/>
  <c r="K162" i="1"/>
  <c r="K174" i="1" s="1"/>
  <c r="C18" i="2" s="1"/>
  <c r="AF160" i="1"/>
  <c r="U17" i="2" s="1"/>
  <c r="AE160" i="1"/>
  <c r="T17" i="2" s="1"/>
  <c r="AD160" i="1"/>
  <c r="S17" i="2" s="1"/>
  <c r="AB160" i="1"/>
  <c r="Q17" i="2" s="1"/>
  <c r="AA160" i="1"/>
  <c r="P17" i="2" s="1"/>
  <c r="Z160" i="1"/>
  <c r="O17" i="2" s="1"/>
  <c r="X160" i="1"/>
  <c r="M17" i="2" s="1"/>
  <c r="W160" i="1"/>
  <c r="L17" i="2" s="1"/>
  <c r="V160" i="1"/>
  <c r="K17" i="2" s="1"/>
  <c r="T160" i="1"/>
  <c r="I17" i="2" s="1"/>
  <c r="S160" i="1"/>
  <c r="H17" i="2" s="1"/>
  <c r="R160" i="1"/>
  <c r="G17" i="2" s="1"/>
  <c r="O160" i="1"/>
  <c r="F17" i="2" s="1"/>
  <c r="N160" i="1"/>
  <c r="E17" i="2" s="1"/>
  <c r="M160" i="1"/>
  <c r="D17" i="2" s="1"/>
  <c r="J160" i="1"/>
  <c r="B17" i="2" s="1"/>
  <c r="AC156" i="1"/>
  <c r="AH156" i="1" s="1"/>
  <c r="AC155" i="1"/>
  <c r="AH155" i="1" s="1"/>
  <c r="AC154" i="1"/>
  <c r="AH154" i="1" s="1"/>
  <c r="AC153" i="1"/>
  <c r="AH153" i="1" s="1"/>
  <c r="AC152" i="1"/>
  <c r="AH152" i="1" s="1"/>
  <c r="AC151" i="1"/>
  <c r="AH151" i="1" s="1"/>
  <c r="AC150" i="1"/>
  <c r="AH150" i="1" s="1"/>
  <c r="AC149" i="1"/>
  <c r="AH149" i="1" s="1"/>
  <c r="AC148" i="1"/>
  <c r="AH148" i="1" s="1"/>
  <c r="AC147" i="1"/>
  <c r="AH147" i="1" s="1"/>
  <c r="AG146" i="1"/>
  <c r="AC146" i="1"/>
  <c r="Y146" i="1"/>
  <c r="U146" i="1"/>
  <c r="AH146" i="1" s="1"/>
  <c r="AG145" i="1"/>
  <c r="AC145" i="1"/>
  <c r="Y145" i="1"/>
  <c r="U145" i="1"/>
  <c r="AH145" i="1" s="1"/>
  <c r="AG144" i="1"/>
  <c r="AC144" i="1"/>
  <c r="Y144" i="1"/>
  <c r="U144" i="1"/>
  <c r="AH144" i="1" s="1"/>
  <c r="AG143" i="1"/>
  <c r="AC143" i="1"/>
  <c r="Y143" i="1"/>
  <c r="U143" i="1"/>
  <c r="AH143" i="1" s="1"/>
  <c r="AG142" i="1"/>
  <c r="AC142" i="1"/>
  <c r="Y142" i="1"/>
  <c r="U142" i="1"/>
  <c r="AH142" i="1" s="1"/>
  <c r="K142" i="1"/>
  <c r="AG141" i="1"/>
  <c r="AG160" i="1" s="1"/>
  <c r="V17" i="2" s="1"/>
  <c r="AC141" i="1"/>
  <c r="AC160" i="1" s="1"/>
  <c r="R17" i="2" s="1"/>
  <c r="Y141" i="1"/>
  <c r="Y160" i="1" s="1"/>
  <c r="N17" i="2" s="1"/>
  <c r="U141" i="1"/>
  <c r="AH141" i="1" s="1"/>
  <c r="K141" i="1"/>
  <c r="K160" i="1" s="1"/>
  <c r="C17" i="2" s="1"/>
  <c r="AF139" i="1"/>
  <c r="U16" i="2" s="1"/>
  <c r="AE139" i="1"/>
  <c r="T16" i="2" s="1"/>
  <c r="AD139" i="1"/>
  <c r="S16" i="2" s="1"/>
  <c r="AB139" i="1"/>
  <c r="Q16" i="2" s="1"/>
  <c r="AA139" i="1"/>
  <c r="P16" i="2" s="1"/>
  <c r="Z139" i="1"/>
  <c r="O16" i="2" s="1"/>
  <c r="X139" i="1"/>
  <c r="M16" i="2" s="1"/>
  <c r="W139" i="1"/>
  <c r="L16" i="2" s="1"/>
  <c r="V139" i="1"/>
  <c r="K16" i="2" s="1"/>
  <c r="T139" i="1"/>
  <c r="I16" i="2" s="1"/>
  <c r="S139" i="1"/>
  <c r="H16" i="2" s="1"/>
  <c r="R139" i="1"/>
  <c r="G16" i="2" s="1"/>
  <c r="O139" i="1"/>
  <c r="F16" i="2" s="1"/>
  <c r="N139" i="1"/>
  <c r="E16" i="2" s="1"/>
  <c r="M139" i="1"/>
  <c r="D16" i="2" s="1"/>
  <c r="J139" i="1"/>
  <c r="B16" i="2" s="1"/>
  <c r="AC138" i="1"/>
  <c r="Y138" i="1"/>
  <c r="U138" i="1"/>
  <c r="AC137" i="1"/>
  <c r="Y137" i="1"/>
  <c r="U137" i="1"/>
  <c r="AC136" i="1"/>
  <c r="Y136" i="1"/>
  <c r="U136" i="1"/>
  <c r="AC135" i="1"/>
  <c r="Y135" i="1"/>
  <c r="U135" i="1"/>
  <c r="AC134" i="1"/>
  <c r="Y134" i="1"/>
  <c r="U134" i="1"/>
  <c r="AG133" i="1"/>
  <c r="AC133" i="1"/>
  <c r="Y133" i="1"/>
  <c r="U133" i="1"/>
  <c r="AH133" i="1" s="1"/>
  <c r="AG132" i="1"/>
  <c r="AC132" i="1"/>
  <c r="Y132" i="1"/>
  <c r="U132" i="1"/>
  <c r="AH132" i="1" s="1"/>
  <c r="AG131" i="1"/>
  <c r="AC131" i="1"/>
  <c r="Y131" i="1"/>
  <c r="Y139" i="1" s="1"/>
  <c r="N16" i="2" s="1"/>
  <c r="U131" i="1"/>
  <c r="U139" i="1" s="1"/>
  <c r="J16" i="2" s="1"/>
  <c r="AG130" i="1"/>
  <c r="AC130" i="1"/>
  <c r="Y130" i="1"/>
  <c r="U130" i="1"/>
  <c r="AH130" i="1" s="1"/>
  <c r="K130" i="1"/>
  <c r="AG129" i="1"/>
  <c r="AG139" i="1" s="1"/>
  <c r="V16" i="2" s="1"/>
  <c r="AC129" i="1"/>
  <c r="AC139" i="1" s="1"/>
  <c r="R16" i="2" s="1"/>
  <c r="Y129" i="1"/>
  <c r="U129" i="1"/>
  <c r="AH129" i="1" s="1"/>
  <c r="K129" i="1"/>
  <c r="K139" i="1" s="1"/>
  <c r="C16" i="2" s="1"/>
  <c r="AF127" i="1"/>
  <c r="U15" i="2" s="1"/>
  <c r="AE127" i="1"/>
  <c r="T15" i="2" s="1"/>
  <c r="AD127" i="1"/>
  <c r="S15" i="2" s="1"/>
  <c r="AB127" i="1"/>
  <c r="Q15" i="2" s="1"/>
  <c r="AA127" i="1"/>
  <c r="P15" i="2" s="1"/>
  <c r="Z127" i="1"/>
  <c r="O15" i="2" s="1"/>
  <c r="X127" i="1"/>
  <c r="M15" i="2" s="1"/>
  <c r="W127" i="1"/>
  <c r="L15" i="2" s="1"/>
  <c r="V127" i="1"/>
  <c r="K15" i="2" s="1"/>
  <c r="T127" i="1"/>
  <c r="I15" i="2" s="1"/>
  <c r="S127" i="1"/>
  <c r="H15" i="2" s="1"/>
  <c r="R127" i="1"/>
  <c r="G15" i="2" s="1"/>
  <c r="O127" i="1"/>
  <c r="F15" i="2" s="1"/>
  <c r="N127" i="1"/>
  <c r="E15" i="2" s="1"/>
  <c r="M127" i="1"/>
  <c r="D15" i="2" s="1"/>
  <c r="J127" i="1"/>
  <c r="B15" i="2" s="1"/>
  <c r="AC126" i="1"/>
  <c r="Y126" i="1"/>
  <c r="AH126" i="1" s="1"/>
  <c r="U126" i="1"/>
  <c r="AH125" i="1"/>
  <c r="AC125" i="1"/>
  <c r="Y125" i="1"/>
  <c r="U125" i="1"/>
  <c r="AC124" i="1"/>
  <c r="Y124" i="1"/>
  <c r="AH124" i="1" s="1"/>
  <c r="U124" i="1"/>
  <c r="AH123" i="1"/>
  <c r="AC123" i="1"/>
  <c r="Y123" i="1"/>
  <c r="U123" i="1"/>
  <c r="AC122" i="1"/>
  <c r="Y122" i="1"/>
  <c r="AH122" i="1" s="1"/>
  <c r="U122" i="1"/>
  <c r="AH121" i="1"/>
  <c r="AC121" i="1"/>
  <c r="Y121" i="1"/>
  <c r="U121" i="1"/>
  <c r="AG120" i="1"/>
  <c r="AC120" i="1"/>
  <c r="Y120" i="1"/>
  <c r="U120" i="1"/>
  <c r="AH120" i="1" s="1"/>
  <c r="AG119" i="1"/>
  <c r="AC119" i="1"/>
  <c r="Y119" i="1"/>
  <c r="U119" i="1"/>
  <c r="AH119" i="1" s="1"/>
  <c r="AH118" i="1"/>
  <c r="AG118" i="1"/>
  <c r="AC118" i="1"/>
  <c r="Y118" i="1"/>
  <c r="U118" i="1"/>
  <c r="AG117" i="1"/>
  <c r="AC117" i="1"/>
  <c r="Y117" i="1"/>
  <c r="U117" i="1"/>
  <c r="AH117" i="1" s="1"/>
  <c r="AG116" i="1"/>
  <c r="AC116" i="1"/>
  <c r="Y116" i="1"/>
  <c r="U116" i="1"/>
  <c r="AH116" i="1" s="1"/>
  <c r="AG115" i="1"/>
  <c r="AC115" i="1"/>
  <c r="Y115" i="1"/>
  <c r="U115" i="1"/>
  <c r="AH115" i="1" s="1"/>
  <c r="AG114" i="1"/>
  <c r="AC114" i="1"/>
  <c r="Y114" i="1"/>
  <c r="U114" i="1"/>
  <c r="AH114" i="1" s="1"/>
  <c r="K114" i="1"/>
  <c r="AH113" i="1"/>
  <c r="AG113" i="1"/>
  <c r="AG127" i="1" s="1"/>
  <c r="V15" i="2" s="1"/>
  <c r="AC113" i="1"/>
  <c r="AC127" i="1" s="1"/>
  <c r="R15" i="2" s="1"/>
  <c r="Y113" i="1"/>
  <c r="Y127" i="1" s="1"/>
  <c r="N15" i="2" s="1"/>
  <c r="U113" i="1"/>
  <c r="U127" i="1" s="1"/>
  <c r="J15" i="2" s="1"/>
  <c r="K113" i="1"/>
  <c r="K127" i="1" s="1"/>
  <c r="C15" i="2" s="1"/>
  <c r="AF111" i="1"/>
  <c r="AE111" i="1"/>
  <c r="T14" i="2" s="1"/>
  <c r="AD111" i="1"/>
  <c r="S14" i="2" s="1"/>
  <c r="AB111" i="1"/>
  <c r="AA111" i="1"/>
  <c r="P14" i="2" s="1"/>
  <c r="Z111" i="1"/>
  <c r="O14" i="2" s="1"/>
  <c r="X111" i="1"/>
  <c r="W111" i="1"/>
  <c r="L14" i="2" s="1"/>
  <c r="V111" i="1"/>
  <c r="K14" i="2" s="1"/>
  <c r="T111" i="1"/>
  <c r="S111" i="1"/>
  <c r="H14" i="2" s="1"/>
  <c r="R111" i="1"/>
  <c r="G14" i="2" s="1"/>
  <c r="O111" i="1"/>
  <c r="F14" i="2" s="1"/>
  <c r="N111" i="1"/>
  <c r="M111" i="1"/>
  <c r="D14" i="2" s="1"/>
  <c r="K111" i="1"/>
  <c r="C14" i="2" s="1"/>
  <c r="J111" i="1"/>
  <c r="B14" i="2" s="1"/>
  <c r="AH110" i="1"/>
  <c r="AG110" i="1"/>
  <c r="AC110" i="1"/>
  <c r="Y110" i="1"/>
  <c r="U110" i="1"/>
  <c r="AG109" i="1"/>
  <c r="AC109" i="1"/>
  <c r="Y109" i="1"/>
  <c r="U109" i="1"/>
  <c r="AH109" i="1" s="1"/>
  <c r="AG108" i="1"/>
  <c r="AC108" i="1"/>
  <c r="Y108" i="1"/>
  <c r="U108" i="1"/>
  <c r="AH108" i="1" s="1"/>
  <c r="AG107" i="1"/>
  <c r="AC107" i="1"/>
  <c r="Y107" i="1"/>
  <c r="U107" i="1"/>
  <c r="AH107" i="1" s="1"/>
  <c r="AH106" i="1"/>
  <c r="AG106" i="1"/>
  <c r="AC106" i="1"/>
  <c r="Y106" i="1"/>
  <c r="U106" i="1"/>
  <c r="AG105" i="1"/>
  <c r="AC105" i="1"/>
  <c r="Y105" i="1"/>
  <c r="U105" i="1"/>
  <c r="AH105" i="1" s="1"/>
  <c r="AG104" i="1"/>
  <c r="AC104" i="1"/>
  <c r="Y104" i="1"/>
  <c r="U104" i="1"/>
  <c r="AH104" i="1" s="1"/>
  <c r="AG103" i="1"/>
  <c r="AC103" i="1"/>
  <c r="Y103" i="1"/>
  <c r="U103" i="1"/>
  <c r="AH103" i="1" s="1"/>
  <c r="AG102" i="1"/>
  <c r="AC102" i="1"/>
  <c r="Y102" i="1"/>
  <c r="U102" i="1"/>
  <c r="AH102" i="1" s="1"/>
  <c r="AG101" i="1"/>
  <c r="AC101" i="1"/>
  <c r="Y101" i="1"/>
  <c r="U101" i="1"/>
  <c r="AH101" i="1" s="1"/>
  <c r="AG100" i="1"/>
  <c r="AC100" i="1"/>
  <c r="Y100" i="1"/>
  <c r="U100" i="1"/>
  <c r="AH100" i="1" s="1"/>
  <c r="K100" i="1"/>
  <c r="AG99" i="1"/>
  <c r="AG111" i="1" s="1"/>
  <c r="V14" i="2" s="1"/>
  <c r="AC99" i="1"/>
  <c r="AC111" i="1" s="1"/>
  <c r="R14" i="2" s="1"/>
  <c r="Y99" i="1"/>
  <c r="Y111" i="1" s="1"/>
  <c r="N14" i="2" s="1"/>
  <c r="U99" i="1"/>
  <c r="U111" i="1" s="1"/>
  <c r="J14" i="2" s="1"/>
  <c r="K99" i="1"/>
  <c r="AF97" i="1"/>
  <c r="U13" i="2" s="1"/>
  <c r="AE97" i="1"/>
  <c r="T13" i="2" s="1"/>
  <c r="AD97" i="1"/>
  <c r="S13" i="2" s="1"/>
  <c r="AB97" i="1"/>
  <c r="Q13" i="2" s="1"/>
  <c r="AA97" i="1"/>
  <c r="P13" i="2" s="1"/>
  <c r="Z97" i="1"/>
  <c r="O13" i="2" s="1"/>
  <c r="X97" i="1"/>
  <c r="M13" i="2" s="1"/>
  <c r="W97" i="1"/>
  <c r="L13" i="2" s="1"/>
  <c r="V97" i="1"/>
  <c r="K13" i="2" s="1"/>
  <c r="T97" i="1"/>
  <c r="I13" i="2" s="1"/>
  <c r="S97" i="1"/>
  <c r="H13" i="2" s="1"/>
  <c r="R97" i="1"/>
  <c r="G13" i="2" s="1"/>
  <c r="O97" i="1"/>
  <c r="F13" i="2" s="1"/>
  <c r="N97" i="1"/>
  <c r="E13" i="2" s="1"/>
  <c r="M97" i="1"/>
  <c r="D13" i="2" s="1"/>
  <c r="J97" i="1"/>
  <c r="B13" i="2" s="1"/>
  <c r="AI96" i="1"/>
  <c r="AH96" i="1"/>
  <c r="AC96" i="1"/>
  <c r="AH95" i="1"/>
  <c r="AC95" i="1"/>
  <c r="AH94" i="1"/>
  <c r="AC94" i="1"/>
  <c r="AH93" i="1"/>
  <c r="AC93" i="1"/>
  <c r="AH92" i="1"/>
  <c r="AC92" i="1"/>
  <c r="AH91" i="1"/>
  <c r="AC91" i="1"/>
  <c r="AH90" i="1"/>
  <c r="AC90" i="1"/>
  <c r="AG89" i="1"/>
  <c r="AC89" i="1"/>
  <c r="Y89" i="1"/>
  <c r="U89" i="1"/>
  <c r="AH89" i="1" s="1"/>
  <c r="AG88" i="1"/>
  <c r="AC88" i="1"/>
  <c r="Y88" i="1"/>
  <c r="U88" i="1"/>
  <c r="AH88" i="1" s="1"/>
  <c r="AG87" i="1"/>
  <c r="AC87" i="1"/>
  <c r="Y87" i="1"/>
  <c r="U87" i="1"/>
  <c r="AH87" i="1" s="1"/>
  <c r="AG86" i="1"/>
  <c r="AC86" i="1"/>
  <c r="Y86" i="1"/>
  <c r="U86" i="1"/>
  <c r="AH86" i="1" s="1"/>
  <c r="AG85" i="1"/>
  <c r="AC85" i="1"/>
  <c r="Y85" i="1"/>
  <c r="U85" i="1"/>
  <c r="AH85" i="1" s="1"/>
  <c r="K85" i="1"/>
  <c r="AG84" i="1"/>
  <c r="AG97" i="1" s="1"/>
  <c r="V13" i="2" s="1"/>
  <c r="AC84" i="1"/>
  <c r="AC97" i="1" s="1"/>
  <c r="R13" i="2" s="1"/>
  <c r="Y84" i="1"/>
  <c r="Y97" i="1" s="1"/>
  <c r="N13" i="2" s="1"/>
  <c r="U84" i="1"/>
  <c r="AH84" i="1" s="1"/>
  <c r="K84" i="1"/>
  <c r="K97" i="1" s="1"/>
  <c r="C13" i="2" s="1"/>
  <c r="AF82" i="1"/>
  <c r="AE82" i="1"/>
  <c r="T12" i="2" s="1"/>
  <c r="AD82" i="1"/>
  <c r="S12" i="2" s="1"/>
  <c r="AB82" i="1"/>
  <c r="AA82" i="1"/>
  <c r="P12" i="2" s="1"/>
  <c r="Z82" i="1"/>
  <c r="O12" i="2" s="1"/>
  <c r="X82" i="1"/>
  <c r="W82" i="1"/>
  <c r="L12" i="2" s="1"/>
  <c r="V82" i="1"/>
  <c r="K12" i="2" s="1"/>
  <c r="T82" i="1"/>
  <c r="S82" i="1"/>
  <c r="H12" i="2" s="1"/>
  <c r="R82" i="1"/>
  <c r="G12" i="2" s="1"/>
  <c r="O82" i="1"/>
  <c r="F12" i="2" s="1"/>
  <c r="N82" i="1"/>
  <c r="M82" i="1"/>
  <c r="D12" i="2" s="1"/>
  <c r="K82" i="1"/>
  <c r="C12" i="2" s="1"/>
  <c r="J82" i="1"/>
  <c r="B12" i="2" s="1"/>
  <c r="AH81" i="1"/>
  <c r="AC80" i="1"/>
  <c r="AH80" i="1" s="1"/>
  <c r="AC79" i="1"/>
  <c r="AH79" i="1" s="1"/>
  <c r="AC78" i="1"/>
  <c r="AH78" i="1" s="1"/>
  <c r="AC77" i="1"/>
  <c r="AH77" i="1" s="1"/>
  <c r="AC76" i="1"/>
  <c r="AH76" i="1" s="1"/>
  <c r="AC75" i="1"/>
  <c r="AH75" i="1" s="1"/>
  <c r="AC74" i="1"/>
  <c r="AH74" i="1" s="1"/>
  <c r="AC73" i="1"/>
  <c r="AH73" i="1" s="1"/>
  <c r="AC72" i="1"/>
  <c r="AH72" i="1" s="1"/>
  <c r="AG71" i="1"/>
  <c r="AC71" i="1"/>
  <c r="Y71" i="1"/>
  <c r="U71" i="1"/>
  <c r="AH71" i="1" s="1"/>
  <c r="AG70" i="1"/>
  <c r="AC70" i="1"/>
  <c r="Y70" i="1"/>
  <c r="AH70" i="1" s="1"/>
  <c r="AH69" i="1"/>
  <c r="AG69" i="1"/>
  <c r="AC69" i="1"/>
  <c r="Y69" i="1"/>
  <c r="AG68" i="1"/>
  <c r="AC68" i="1"/>
  <c r="Y68" i="1"/>
  <c r="U68" i="1"/>
  <c r="AH68" i="1" s="1"/>
  <c r="AG67" i="1"/>
  <c r="AG82" i="1" s="1"/>
  <c r="V12" i="2" s="1"/>
  <c r="AC67" i="1"/>
  <c r="AC82" i="1" s="1"/>
  <c r="R12" i="2" s="1"/>
  <c r="Y67" i="1"/>
  <c r="Y82" i="1" s="1"/>
  <c r="N12" i="2" s="1"/>
  <c r="U67" i="1"/>
  <c r="U82" i="1" s="1"/>
  <c r="J12" i="2" s="1"/>
  <c r="K67" i="1"/>
  <c r="AF65" i="1"/>
  <c r="AE65" i="1"/>
  <c r="T11" i="2" s="1"/>
  <c r="AD65" i="1"/>
  <c r="S11" i="2" s="1"/>
  <c r="AB65" i="1"/>
  <c r="AA65" i="1"/>
  <c r="P11" i="2" s="1"/>
  <c r="Z65" i="1"/>
  <c r="O11" i="2" s="1"/>
  <c r="X65" i="1"/>
  <c r="W65" i="1"/>
  <c r="L11" i="2" s="1"/>
  <c r="V65" i="1"/>
  <c r="K11" i="2" s="1"/>
  <c r="T65" i="1"/>
  <c r="S65" i="1"/>
  <c r="H11" i="2" s="1"/>
  <c r="R65" i="1"/>
  <c r="G11" i="2" s="1"/>
  <c r="O65" i="1"/>
  <c r="F11" i="2" s="1"/>
  <c r="N65" i="1"/>
  <c r="M65" i="1"/>
  <c r="D11" i="2" s="1"/>
  <c r="J65" i="1"/>
  <c r="B11" i="2" s="1"/>
  <c r="AG64" i="1"/>
  <c r="AC64" i="1"/>
  <c r="Y64" i="1"/>
  <c r="U64" i="1"/>
  <c r="AH64" i="1" s="1"/>
  <c r="AH63" i="1"/>
  <c r="AC63" i="1"/>
  <c r="AH62" i="1"/>
  <c r="AC62" i="1"/>
  <c r="AH61" i="1"/>
  <c r="AC61" i="1"/>
  <c r="AH60" i="1"/>
  <c r="AC60" i="1"/>
  <c r="AH59" i="1"/>
  <c r="AC59" i="1"/>
  <c r="AH58" i="1"/>
  <c r="AC58" i="1"/>
  <c r="AH57" i="1"/>
  <c r="AC57" i="1"/>
  <c r="AH56" i="1"/>
  <c r="AC56" i="1"/>
  <c r="AH55" i="1"/>
  <c r="AC55" i="1"/>
  <c r="AH54" i="1"/>
  <c r="AC54" i="1"/>
  <c r="AH53" i="1"/>
  <c r="AC53" i="1"/>
  <c r="AH52" i="1"/>
  <c r="AC52" i="1"/>
  <c r="AH51" i="1"/>
  <c r="AC51" i="1"/>
  <c r="AH50" i="1"/>
  <c r="AC50" i="1"/>
  <c r="AH49" i="1"/>
  <c r="AC49" i="1"/>
  <c r="AH48" i="1"/>
  <c r="AC48" i="1"/>
  <c r="U48" i="1"/>
  <c r="AG47" i="1"/>
  <c r="AG65" i="1" s="1"/>
  <c r="V11" i="2" s="1"/>
  <c r="AC47" i="1"/>
  <c r="AC65" i="1" s="1"/>
  <c r="R11" i="2" s="1"/>
  <c r="Y47" i="1"/>
  <c r="Y65" i="1" s="1"/>
  <c r="N11" i="2" s="1"/>
  <c r="U47" i="1"/>
  <c r="AH47" i="1" s="1"/>
  <c r="K47" i="1"/>
  <c r="K65" i="1" s="1"/>
  <c r="C11" i="2" s="1"/>
  <c r="AF45" i="1"/>
  <c r="AE45" i="1"/>
  <c r="T10" i="2" s="1"/>
  <c r="AD45" i="1"/>
  <c r="S10" i="2" s="1"/>
  <c r="AB45" i="1"/>
  <c r="AA45" i="1"/>
  <c r="P10" i="2" s="1"/>
  <c r="Z45" i="1"/>
  <c r="O10" i="2" s="1"/>
  <c r="X45" i="1"/>
  <c r="W45" i="1"/>
  <c r="L10" i="2" s="1"/>
  <c r="V45" i="1"/>
  <c r="K10" i="2" s="1"/>
  <c r="T45" i="1"/>
  <c r="S45" i="1"/>
  <c r="H10" i="2" s="1"/>
  <c r="R45" i="1"/>
  <c r="G10" i="2" s="1"/>
  <c r="O45" i="1"/>
  <c r="F10" i="2" s="1"/>
  <c r="N45" i="1"/>
  <c r="M45" i="1"/>
  <c r="D10" i="2" s="1"/>
  <c r="J45" i="1"/>
  <c r="B10" i="2" s="1"/>
  <c r="AG44" i="1"/>
  <c r="AC44" i="1"/>
  <c r="Y44" i="1"/>
  <c r="U44" i="1"/>
  <c r="AH44" i="1" s="1"/>
  <c r="AC43" i="1"/>
  <c r="AH43" i="1" s="1"/>
  <c r="AH42" i="1"/>
  <c r="AC42" i="1"/>
  <c r="AC41" i="1"/>
  <c r="AH41" i="1" s="1"/>
  <c r="AC40" i="1"/>
  <c r="AH40" i="1" s="1"/>
  <c r="AC39" i="1"/>
  <c r="AH39" i="1" s="1"/>
  <c r="AC38" i="1"/>
  <c r="AH38" i="1" s="1"/>
  <c r="AC37" i="1"/>
  <c r="AH37" i="1" s="1"/>
  <c r="AC36" i="1"/>
  <c r="AH36" i="1" s="1"/>
  <c r="AC35" i="1"/>
  <c r="AH35" i="1" s="1"/>
  <c r="AC34" i="1"/>
  <c r="AH34" i="1" s="1"/>
  <c r="AG33" i="1"/>
  <c r="AC33" i="1"/>
  <c r="Y33" i="1"/>
  <c r="AH33" i="1" s="1"/>
  <c r="AH32" i="1"/>
  <c r="AG32" i="1"/>
  <c r="AC32" i="1"/>
  <c r="Y32" i="1"/>
  <c r="AG31" i="1"/>
  <c r="AC31" i="1"/>
  <c r="AH31" i="1" s="1"/>
  <c r="Y31" i="1"/>
  <c r="AG30" i="1"/>
  <c r="AG45" i="1" s="1"/>
  <c r="V10" i="2" s="1"/>
  <c r="AC30" i="1"/>
  <c r="AC45" i="1" s="1"/>
  <c r="R10" i="2" s="1"/>
  <c r="Y30" i="1"/>
  <c r="Y45" i="1" s="1"/>
  <c r="N10" i="2" s="1"/>
  <c r="U30" i="1"/>
  <c r="U45" i="1" s="1"/>
  <c r="J10" i="2" s="1"/>
  <c r="K30" i="1"/>
  <c r="K45" i="1" s="1"/>
  <c r="C10" i="2" s="1"/>
  <c r="AF28" i="1"/>
  <c r="AE28" i="1"/>
  <c r="T9" i="2" s="1"/>
  <c r="AD28" i="1"/>
  <c r="S9" i="2" s="1"/>
  <c r="AB28" i="1"/>
  <c r="AA28" i="1"/>
  <c r="P9" i="2" s="1"/>
  <c r="Z28" i="1"/>
  <c r="O9" i="2" s="1"/>
  <c r="X28" i="1"/>
  <c r="W28" i="1"/>
  <c r="L9" i="2" s="1"/>
  <c r="V28" i="1"/>
  <c r="K9" i="2" s="1"/>
  <c r="T28" i="1"/>
  <c r="S28" i="1"/>
  <c r="H9" i="2" s="1"/>
  <c r="R28" i="1"/>
  <c r="G9" i="2" s="1"/>
  <c r="O28" i="1"/>
  <c r="F9" i="2" s="1"/>
  <c r="N28" i="1"/>
  <c r="M28" i="1"/>
  <c r="D9" i="2" s="1"/>
  <c r="K28" i="1"/>
  <c r="C9" i="2" s="1"/>
  <c r="J28" i="1"/>
  <c r="B9" i="2" s="1"/>
  <c r="AC27" i="1"/>
  <c r="AC26" i="1"/>
  <c r="AH26" i="1" s="1"/>
  <c r="AC25" i="1"/>
  <c r="AH25" i="1" s="1"/>
  <c r="AC24" i="1"/>
  <c r="AH24" i="1" s="1"/>
  <c r="AG23" i="1"/>
  <c r="AC23" i="1"/>
  <c r="Y23" i="1"/>
  <c r="U23" i="1"/>
  <c r="AH23" i="1" s="1"/>
  <c r="AH22" i="1"/>
  <c r="AI22" i="1" s="1"/>
  <c r="AC22" i="1"/>
  <c r="AC21" i="1"/>
  <c r="U21" i="1"/>
  <c r="AH21" i="1" s="1"/>
  <c r="AC20" i="1"/>
  <c r="AH20" i="1" s="1"/>
  <c r="U20" i="1"/>
  <c r="AH19" i="1"/>
  <c r="AC19" i="1"/>
  <c r="U19" i="1"/>
  <c r="AC18" i="1"/>
  <c r="U18" i="1"/>
  <c r="AH18" i="1" s="1"/>
  <c r="AC17" i="1"/>
  <c r="U17" i="1"/>
  <c r="AH17" i="1" s="1"/>
  <c r="AC16" i="1"/>
  <c r="AH16" i="1" s="1"/>
  <c r="U16" i="1"/>
  <c r="AG15" i="1"/>
  <c r="AG28" i="1" s="1"/>
  <c r="V9" i="2" s="1"/>
  <c r="AC15" i="1"/>
  <c r="AC28" i="1" s="1"/>
  <c r="R9" i="2" s="1"/>
  <c r="Y15" i="1"/>
  <c r="Y28" i="1" s="1"/>
  <c r="N9" i="2" s="1"/>
  <c r="U15" i="1"/>
  <c r="U28" i="1" s="1"/>
  <c r="J9" i="2" s="1"/>
  <c r="AG13" i="1"/>
  <c r="AF13" i="1"/>
  <c r="AF253" i="1" s="1"/>
  <c r="AE13" i="1"/>
  <c r="T8" i="2" s="1"/>
  <c r="T25" i="2" s="1"/>
  <c r="AD13" i="1"/>
  <c r="AD253" i="1" s="1"/>
  <c r="AC13" i="1"/>
  <c r="AC253" i="1" s="1"/>
  <c r="AB13" i="1"/>
  <c r="AB253" i="1" s="1"/>
  <c r="AA13" i="1"/>
  <c r="P8" i="2" s="1"/>
  <c r="P25" i="2" s="1"/>
  <c r="Z13" i="1"/>
  <c r="Z253" i="1" s="1"/>
  <c r="X13" i="1"/>
  <c r="X253" i="1" s="1"/>
  <c r="W13" i="1"/>
  <c r="L8" i="2" s="1"/>
  <c r="V13" i="1"/>
  <c r="V253" i="1" s="1"/>
  <c r="T13" i="1"/>
  <c r="T253" i="1" s="1"/>
  <c r="S13" i="1"/>
  <c r="H8" i="2" s="1"/>
  <c r="R13" i="1"/>
  <c r="R253" i="1" s="1"/>
  <c r="O13" i="1"/>
  <c r="O253" i="1" s="1"/>
  <c r="N13" i="1"/>
  <c r="N253" i="1" s="1"/>
  <c r="M13" i="1"/>
  <c r="D8" i="2" s="1"/>
  <c r="D25" i="2" s="1"/>
  <c r="K13" i="1"/>
  <c r="J13" i="1"/>
  <c r="J253" i="1" s="1"/>
  <c r="U12" i="1"/>
  <c r="U11" i="1"/>
  <c r="AG10" i="1"/>
  <c r="AC10" i="1"/>
  <c r="Y10" i="1"/>
  <c r="Y13" i="1" s="1"/>
  <c r="U10" i="1"/>
  <c r="AH10" i="1" s="1"/>
  <c r="AG9" i="1"/>
  <c r="AC9" i="1"/>
  <c r="Y9" i="1"/>
  <c r="U9" i="1"/>
  <c r="U13" i="1" s="1"/>
  <c r="J8" i="2" l="1"/>
  <c r="AI10" i="1"/>
  <c r="AG253" i="1"/>
  <c r="AI21" i="1"/>
  <c r="AI23" i="1"/>
  <c r="AI24" i="1"/>
  <c r="AI34" i="1"/>
  <c r="AI38" i="1"/>
  <c r="AH65" i="1"/>
  <c r="AI47" i="1"/>
  <c r="AI75" i="1"/>
  <c r="AI79" i="1"/>
  <c r="AI107" i="1"/>
  <c r="AI108" i="1"/>
  <c r="AI109" i="1"/>
  <c r="AI129" i="1"/>
  <c r="AI149" i="1"/>
  <c r="AI153" i="1"/>
  <c r="AI167" i="1"/>
  <c r="AI171" i="1"/>
  <c r="AI183" i="1"/>
  <c r="AI198" i="1"/>
  <c r="AI202" i="1"/>
  <c r="AI206" i="1"/>
  <c r="AI210" i="1"/>
  <c r="M25" i="2"/>
  <c r="AI19" i="3"/>
  <c r="AI45" i="3"/>
  <c r="R8" i="6"/>
  <c r="R25" i="6" s="1"/>
  <c r="AC76" i="5"/>
  <c r="AI48" i="7"/>
  <c r="AI18" i="1"/>
  <c r="AI25" i="1"/>
  <c r="AI33" i="1"/>
  <c r="AI35" i="1"/>
  <c r="AI39" i="1"/>
  <c r="AI64" i="1"/>
  <c r="AI71" i="1"/>
  <c r="AI72" i="1"/>
  <c r="AI76" i="1"/>
  <c r="AI80" i="1"/>
  <c r="AH97" i="1"/>
  <c r="AI84" i="1"/>
  <c r="AI114" i="1"/>
  <c r="AI115" i="1"/>
  <c r="AI116" i="1"/>
  <c r="AI117" i="1"/>
  <c r="AI126" i="1"/>
  <c r="AI130" i="1"/>
  <c r="AI132" i="1"/>
  <c r="AI133" i="1"/>
  <c r="AI141" i="1"/>
  <c r="AH160" i="1"/>
  <c r="AI150" i="1"/>
  <c r="AI154" i="1"/>
  <c r="AI162" i="1"/>
  <c r="AH174" i="1"/>
  <c r="AI163" i="1"/>
  <c r="AI164" i="1"/>
  <c r="AI168" i="1"/>
  <c r="AI172" i="1"/>
  <c r="AI199" i="1"/>
  <c r="AI203" i="1"/>
  <c r="AI207" i="1"/>
  <c r="AI211" i="1"/>
  <c r="U248" i="1"/>
  <c r="J23" i="2" s="1"/>
  <c r="AH231" i="1"/>
  <c r="AH252" i="1"/>
  <c r="AI250" i="1"/>
  <c r="AI251" i="1"/>
  <c r="Q25" i="2"/>
  <c r="V8" i="6"/>
  <c r="V25" i="6" s="1"/>
  <c r="AG76" i="5"/>
  <c r="AI52" i="11"/>
  <c r="AI16" i="1"/>
  <c r="AI36" i="1"/>
  <c r="AI40" i="1"/>
  <c r="AI68" i="1"/>
  <c r="AI70" i="1"/>
  <c r="AI73" i="1"/>
  <c r="AI77" i="1"/>
  <c r="AI85" i="1"/>
  <c r="AI86" i="1"/>
  <c r="AI87" i="1"/>
  <c r="AI88" i="1"/>
  <c r="AI89" i="1"/>
  <c r="AI119" i="1"/>
  <c r="AI120" i="1"/>
  <c r="AI124" i="1"/>
  <c r="AI142" i="1"/>
  <c r="AI143" i="1"/>
  <c r="AI144" i="1"/>
  <c r="AI145" i="1"/>
  <c r="AI146" i="1"/>
  <c r="AI147" i="1"/>
  <c r="AI151" i="1"/>
  <c r="AI155" i="1"/>
  <c r="AI165" i="1"/>
  <c r="AI169" i="1"/>
  <c r="AI200" i="1"/>
  <c r="AI204" i="1"/>
  <c r="AI208" i="1"/>
  <c r="AI212" i="1"/>
  <c r="AH229" i="1"/>
  <c r="AI216" i="1"/>
  <c r="AI232" i="1"/>
  <c r="AI233" i="1"/>
  <c r="AI234" i="1"/>
  <c r="AI235" i="1"/>
  <c r="AI236" i="1"/>
  <c r="AI237" i="1"/>
  <c r="AI238" i="1"/>
  <c r="AI239" i="1"/>
  <c r="AI240" i="1"/>
  <c r="AI241" i="1"/>
  <c r="AI242" i="1"/>
  <c r="E25" i="2"/>
  <c r="U25" i="2"/>
  <c r="AI37" i="3"/>
  <c r="AI53" i="3"/>
  <c r="Y253" i="1"/>
  <c r="N8" i="2"/>
  <c r="N25" i="2" s="1"/>
  <c r="K253" i="1"/>
  <c r="L25" i="2"/>
  <c r="AI17" i="1"/>
  <c r="AI20" i="1"/>
  <c r="AI31" i="1"/>
  <c r="AI37" i="1"/>
  <c r="AI44" i="1"/>
  <c r="AI74" i="1"/>
  <c r="AI78" i="1"/>
  <c r="AI100" i="1"/>
  <c r="AI101" i="1"/>
  <c r="AI102" i="1"/>
  <c r="AI103" i="1"/>
  <c r="AI104" i="1"/>
  <c r="AI105" i="1"/>
  <c r="AH127" i="1"/>
  <c r="AI122" i="1"/>
  <c r="AI148" i="1"/>
  <c r="AI152" i="1"/>
  <c r="AI156" i="1"/>
  <c r="AI166" i="1"/>
  <c r="AI170" i="1"/>
  <c r="AI176" i="1"/>
  <c r="AH180" i="1"/>
  <c r="AI177" i="1"/>
  <c r="AI178" i="1"/>
  <c r="AI179" i="1"/>
  <c r="AH214" i="1"/>
  <c r="J21" i="2"/>
  <c r="AI194" i="1"/>
  <c r="AI195" i="1"/>
  <c r="AI196" i="1"/>
  <c r="AI197" i="1"/>
  <c r="AI201" i="1"/>
  <c r="AI205" i="1"/>
  <c r="AI209" i="1"/>
  <c r="AI217" i="1"/>
  <c r="AI218" i="1"/>
  <c r="I25" i="2"/>
  <c r="AI28" i="3"/>
  <c r="AH15" i="1"/>
  <c r="AH30" i="1"/>
  <c r="U180" i="1"/>
  <c r="J19" i="2" s="1"/>
  <c r="AH193" i="1"/>
  <c r="U11" i="3"/>
  <c r="AH45" i="5"/>
  <c r="AI65" i="5"/>
  <c r="W9" i="8"/>
  <c r="X9" i="8" s="1"/>
  <c r="Y9" i="8" s="1"/>
  <c r="E18" i="8"/>
  <c r="E17" i="8"/>
  <c r="W21" i="8"/>
  <c r="X21" i="8" s="1"/>
  <c r="Y21" i="8" s="1"/>
  <c r="AI22" i="9"/>
  <c r="AI19" i="1"/>
  <c r="AI32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9" i="1"/>
  <c r="AI81" i="1"/>
  <c r="AI90" i="1"/>
  <c r="AI91" i="1"/>
  <c r="AI92" i="1"/>
  <c r="AI93" i="1"/>
  <c r="AI94" i="1"/>
  <c r="U97" i="1"/>
  <c r="J13" i="2" s="1"/>
  <c r="AI106" i="1"/>
  <c r="AI110" i="1"/>
  <c r="AI113" i="1"/>
  <c r="AI118" i="1"/>
  <c r="AI121" i="1"/>
  <c r="AI123" i="1"/>
  <c r="AI125" i="1"/>
  <c r="AH131" i="1"/>
  <c r="U160" i="1"/>
  <c r="J17" i="2" s="1"/>
  <c r="U174" i="1"/>
  <c r="J18" i="2" s="1"/>
  <c r="AH182" i="1"/>
  <c r="AI184" i="1"/>
  <c r="AI185" i="1"/>
  <c r="AI186" i="1"/>
  <c r="AI187" i="1"/>
  <c r="AI188" i="1"/>
  <c r="AI189" i="1"/>
  <c r="AI190" i="1"/>
  <c r="AI213" i="1"/>
  <c r="U229" i="1"/>
  <c r="J22" i="2" s="1"/>
  <c r="S248" i="1"/>
  <c r="H23" i="2" s="1"/>
  <c r="H25" i="2" s="1"/>
  <c r="U252" i="1"/>
  <c r="J24" i="2" s="1"/>
  <c r="B8" i="2"/>
  <c r="B25" i="2" s="1"/>
  <c r="F8" i="2"/>
  <c r="F25" i="2" s="1"/>
  <c r="R8" i="2"/>
  <c r="R25" i="2" s="1"/>
  <c r="V8" i="2"/>
  <c r="V25" i="2" s="1"/>
  <c r="Y80" i="3"/>
  <c r="N8" i="4"/>
  <c r="N25" i="4" s="1"/>
  <c r="J80" i="3"/>
  <c r="O80" i="3"/>
  <c r="K25" i="4"/>
  <c r="AF80" i="3"/>
  <c r="AH22" i="3"/>
  <c r="U29" i="3"/>
  <c r="J12" i="4" s="1"/>
  <c r="AI27" i="3"/>
  <c r="AH31" i="3"/>
  <c r="AH48" i="3"/>
  <c r="AH60" i="3"/>
  <c r="AI64" i="3"/>
  <c r="AH67" i="3"/>
  <c r="AH69" i="3"/>
  <c r="AI73" i="3"/>
  <c r="AH75" i="3"/>
  <c r="R80" i="3"/>
  <c r="I8" i="4"/>
  <c r="I25" i="4" s="1"/>
  <c r="M76" i="5"/>
  <c r="S76" i="5"/>
  <c r="AA76" i="5"/>
  <c r="AI14" i="5"/>
  <c r="AH18" i="5"/>
  <c r="AH30" i="5"/>
  <c r="AH34" i="5"/>
  <c r="AH46" i="5"/>
  <c r="AH50" i="5"/>
  <c r="AH62" i="5"/>
  <c r="AH66" i="5"/>
  <c r="C25" i="6"/>
  <c r="S25" i="6"/>
  <c r="D8" i="8"/>
  <c r="M86" i="7"/>
  <c r="H8" i="8"/>
  <c r="S86" i="7"/>
  <c r="M25" i="8"/>
  <c r="W11" i="8"/>
  <c r="X11" i="8" s="1"/>
  <c r="Y11" i="8" s="1"/>
  <c r="W16" i="8"/>
  <c r="X16" i="8" s="1"/>
  <c r="Y16" i="8" s="1"/>
  <c r="N17" i="8"/>
  <c r="N18" i="8"/>
  <c r="W20" i="8"/>
  <c r="X20" i="8" s="1"/>
  <c r="Y20" i="8" s="1"/>
  <c r="AI77" i="9"/>
  <c r="AI33" i="11"/>
  <c r="C25" i="12"/>
  <c r="AH9" i="1"/>
  <c r="S253" i="1"/>
  <c r="AA253" i="1"/>
  <c r="AI66" i="3"/>
  <c r="E8" i="4"/>
  <c r="E25" i="4" s="1"/>
  <c r="AI17" i="5"/>
  <c r="AH19" i="5"/>
  <c r="AH61" i="5"/>
  <c r="AI13" i="7"/>
  <c r="I18" i="8"/>
  <c r="I17" i="8"/>
  <c r="N25" i="10"/>
  <c r="U65" i="1"/>
  <c r="J11" i="2" s="1"/>
  <c r="AH99" i="1"/>
  <c r="C8" i="2"/>
  <c r="C25" i="2" s="1"/>
  <c r="G8" i="2"/>
  <c r="G25" i="2" s="1"/>
  <c r="K8" i="2"/>
  <c r="K25" i="2" s="1"/>
  <c r="O8" i="2"/>
  <c r="O25" i="2" s="1"/>
  <c r="S8" i="2"/>
  <c r="S25" i="2" s="1"/>
  <c r="R8" i="4"/>
  <c r="C25" i="4"/>
  <c r="G25" i="4"/>
  <c r="AB80" i="3"/>
  <c r="AH23" i="3"/>
  <c r="AI40" i="3"/>
  <c r="AH49" i="3"/>
  <c r="AI61" i="3"/>
  <c r="AI65" i="3"/>
  <c r="AI70" i="3"/>
  <c r="AI74" i="3"/>
  <c r="V80" i="3"/>
  <c r="AH9" i="5"/>
  <c r="AH21" i="5"/>
  <c r="AH25" i="5"/>
  <c r="AH37" i="5"/>
  <c r="AH41" i="5"/>
  <c r="AH53" i="5"/>
  <c r="AH57" i="5"/>
  <c r="AH69" i="5"/>
  <c r="AH73" i="5"/>
  <c r="G25" i="6"/>
  <c r="AH9" i="7"/>
  <c r="AH25" i="7"/>
  <c r="R14" i="8"/>
  <c r="W14" i="8" s="1"/>
  <c r="X14" i="8" s="1"/>
  <c r="Y14" i="8" s="1"/>
  <c r="AI56" i="7"/>
  <c r="W19" i="8"/>
  <c r="X19" i="8" s="1"/>
  <c r="Y19" i="8" s="1"/>
  <c r="AI64" i="7"/>
  <c r="AI43" i="9"/>
  <c r="AI52" i="9"/>
  <c r="R10" i="12"/>
  <c r="AH19" i="11"/>
  <c r="N85" i="11"/>
  <c r="T12" i="14"/>
  <c r="AE102" i="13"/>
  <c r="M253" i="1"/>
  <c r="W253" i="1"/>
  <c r="AE253" i="1"/>
  <c r="AI57" i="3"/>
  <c r="K80" i="3"/>
  <c r="U25" i="4"/>
  <c r="AH13" i="5"/>
  <c r="AH29" i="5"/>
  <c r="AI33" i="5"/>
  <c r="AH35" i="5"/>
  <c r="AI49" i="5"/>
  <c r="AH51" i="5"/>
  <c r="O25" i="6"/>
  <c r="AI68" i="7"/>
  <c r="E8" i="10"/>
  <c r="E25" i="10" s="1"/>
  <c r="N84" i="9"/>
  <c r="I8" i="10"/>
  <c r="I25" i="10" s="1"/>
  <c r="T84" i="9"/>
  <c r="AH67" i="1"/>
  <c r="AG80" i="3"/>
  <c r="V8" i="4"/>
  <c r="V25" i="4" s="1"/>
  <c r="X80" i="3"/>
  <c r="S25" i="4"/>
  <c r="AC24" i="3"/>
  <c r="R11" i="4" s="1"/>
  <c r="AC29" i="3"/>
  <c r="R12" i="4" s="1"/>
  <c r="AC34" i="3"/>
  <c r="R13" i="4" s="1"/>
  <c r="AI32" i="3"/>
  <c r="AH41" i="3"/>
  <c r="AH42" i="3" s="1"/>
  <c r="AC50" i="3"/>
  <c r="R17" i="4" s="1"/>
  <c r="AH56" i="3"/>
  <c r="AH77" i="3"/>
  <c r="Z80" i="3"/>
  <c r="Q8" i="4"/>
  <c r="Q25" i="4" s="1"/>
  <c r="AH10" i="5"/>
  <c r="B8" i="6"/>
  <c r="B25" i="6" s="1"/>
  <c r="J76" i="5"/>
  <c r="F8" i="6"/>
  <c r="F25" i="6" s="1"/>
  <c r="O76" i="5"/>
  <c r="J8" i="6"/>
  <c r="J25" i="6" s="1"/>
  <c r="U76" i="5"/>
  <c r="N8" i="6"/>
  <c r="N25" i="6" s="1"/>
  <c r="Y76" i="5"/>
  <c r="AH22" i="5"/>
  <c r="AH26" i="5"/>
  <c r="AH38" i="5"/>
  <c r="AH42" i="5"/>
  <c r="AH54" i="5"/>
  <c r="AH58" i="5"/>
  <c r="AH70" i="5"/>
  <c r="AH74" i="5"/>
  <c r="K25" i="6"/>
  <c r="R8" i="12"/>
  <c r="AH11" i="11"/>
  <c r="AI42" i="11"/>
  <c r="AI89" i="13"/>
  <c r="AH9" i="3"/>
  <c r="AH13" i="3"/>
  <c r="AH18" i="3"/>
  <c r="U24" i="3"/>
  <c r="J11" i="4" s="1"/>
  <c r="AH26" i="3"/>
  <c r="U34" i="3"/>
  <c r="J13" i="4" s="1"/>
  <c r="AH36" i="3"/>
  <c r="U42" i="3"/>
  <c r="J15" i="4" s="1"/>
  <c r="AH44" i="3"/>
  <c r="U50" i="3"/>
  <c r="J17" i="4" s="1"/>
  <c r="AH52" i="3"/>
  <c r="M80" i="3"/>
  <c r="S80" i="3"/>
  <c r="W80" i="3"/>
  <c r="AA80" i="3"/>
  <c r="AE80" i="3"/>
  <c r="B8" i="4"/>
  <c r="B25" i="4" s="1"/>
  <c r="F8" i="4"/>
  <c r="F25" i="4" s="1"/>
  <c r="D8" i="6"/>
  <c r="D25" i="6" s="1"/>
  <c r="H8" i="6"/>
  <c r="H25" i="6" s="1"/>
  <c r="L8" i="6"/>
  <c r="L25" i="6" s="1"/>
  <c r="P8" i="6"/>
  <c r="P25" i="6" s="1"/>
  <c r="T8" i="6"/>
  <c r="T25" i="6" s="1"/>
  <c r="AI10" i="7"/>
  <c r="E25" i="8"/>
  <c r="I25" i="8"/>
  <c r="Z86" i="7"/>
  <c r="AH14" i="7"/>
  <c r="Y29" i="7"/>
  <c r="N12" i="8" s="1"/>
  <c r="W12" i="8" s="1"/>
  <c r="X12" i="8" s="1"/>
  <c r="Y12" i="8" s="1"/>
  <c r="AH43" i="7"/>
  <c r="U18" i="8"/>
  <c r="U17" i="8"/>
  <c r="U25" i="8" s="1"/>
  <c r="AH59" i="7"/>
  <c r="AH71" i="7"/>
  <c r="AI76" i="7"/>
  <c r="AI83" i="7"/>
  <c r="AA86" i="7"/>
  <c r="N8" i="8"/>
  <c r="V17" i="8"/>
  <c r="Y84" i="9"/>
  <c r="AH57" i="9"/>
  <c r="AI55" i="9"/>
  <c r="AI60" i="9"/>
  <c r="AI78" i="9"/>
  <c r="AI36" i="11"/>
  <c r="AF85" i="11"/>
  <c r="S25" i="12"/>
  <c r="J86" i="7"/>
  <c r="O86" i="7"/>
  <c r="P25" i="8"/>
  <c r="AH17" i="7"/>
  <c r="AH21" i="7"/>
  <c r="AH31" i="7"/>
  <c r="AH38" i="7"/>
  <c r="AH60" i="7"/>
  <c r="Y73" i="7"/>
  <c r="N22" i="8" s="1"/>
  <c r="W22" i="8" s="1"/>
  <c r="X22" i="8" s="1"/>
  <c r="Y22" i="8" s="1"/>
  <c r="AH72" i="7"/>
  <c r="Y81" i="7"/>
  <c r="N23" i="8" s="1"/>
  <c r="W23" i="8" s="1"/>
  <c r="X23" i="8" s="1"/>
  <c r="Y23" i="8" s="1"/>
  <c r="AH77" i="7"/>
  <c r="AH84" i="7"/>
  <c r="AH85" i="7" s="1"/>
  <c r="R24" i="8"/>
  <c r="AE86" i="7"/>
  <c r="B25" i="8"/>
  <c r="AI14" i="9"/>
  <c r="AH65" i="9"/>
  <c r="AI63" i="9"/>
  <c r="AI68" i="9"/>
  <c r="AI10" i="11"/>
  <c r="K25" i="12"/>
  <c r="AI18" i="11"/>
  <c r="AI68" i="11"/>
  <c r="AI77" i="11"/>
  <c r="G25" i="14"/>
  <c r="U8" i="14"/>
  <c r="U25" i="14" s="1"/>
  <c r="AF102" i="13"/>
  <c r="AI81" i="13"/>
  <c r="AG86" i="7"/>
  <c r="K86" i="7"/>
  <c r="R86" i="7"/>
  <c r="L25" i="8"/>
  <c r="Q25" i="8"/>
  <c r="Y19" i="7"/>
  <c r="N10" i="8" s="1"/>
  <c r="W10" i="8" s="1"/>
  <c r="X10" i="8" s="1"/>
  <c r="Y10" i="8" s="1"/>
  <c r="AH18" i="7"/>
  <c r="AI22" i="7"/>
  <c r="AH28" i="7"/>
  <c r="AH51" i="7"/>
  <c r="AH63" i="7"/>
  <c r="AI67" i="7"/>
  <c r="AH69" i="7"/>
  <c r="AC85" i="7"/>
  <c r="AC86" i="7" s="1"/>
  <c r="F25" i="8"/>
  <c r="V8" i="8"/>
  <c r="AH73" i="9"/>
  <c r="AI71" i="9"/>
  <c r="R85" i="11"/>
  <c r="G8" i="12"/>
  <c r="G25" i="12" s="1"/>
  <c r="W85" i="11"/>
  <c r="AI32" i="11"/>
  <c r="U34" i="7"/>
  <c r="J13" i="8" s="1"/>
  <c r="AH36" i="7"/>
  <c r="AH41" i="7"/>
  <c r="AH47" i="7"/>
  <c r="U53" i="7"/>
  <c r="AH55" i="7"/>
  <c r="U85" i="7"/>
  <c r="J24" i="8" s="1"/>
  <c r="W24" i="8" s="1"/>
  <c r="X24" i="8" s="1"/>
  <c r="Y24" i="8" s="1"/>
  <c r="N86" i="7"/>
  <c r="T86" i="7"/>
  <c r="X86" i="7"/>
  <c r="AB86" i="7"/>
  <c r="AF86" i="7"/>
  <c r="C8" i="8"/>
  <c r="C25" i="8" s="1"/>
  <c r="G8" i="8"/>
  <c r="K8" i="8"/>
  <c r="K25" i="8" s="1"/>
  <c r="O8" i="8"/>
  <c r="S8" i="8"/>
  <c r="C17" i="8"/>
  <c r="G17" i="8"/>
  <c r="S17" i="8"/>
  <c r="AC11" i="9"/>
  <c r="V84" i="9"/>
  <c r="P25" i="10"/>
  <c r="U8" i="10"/>
  <c r="U25" i="10" s="1"/>
  <c r="AF84" i="9"/>
  <c r="AH25" i="9"/>
  <c r="AC34" i="9"/>
  <c r="R13" i="10" s="1"/>
  <c r="AC39" i="9"/>
  <c r="R14" i="10" s="1"/>
  <c r="AH47" i="9"/>
  <c r="U79" i="9"/>
  <c r="J23" i="10" s="1"/>
  <c r="AI76" i="9"/>
  <c r="AC83" i="9"/>
  <c r="R24" i="10" s="1"/>
  <c r="V8" i="12"/>
  <c r="M25" i="12"/>
  <c r="AD85" i="11"/>
  <c r="AH13" i="11"/>
  <c r="V9" i="12"/>
  <c r="AH21" i="11"/>
  <c r="V11" i="12"/>
  <c r="V12" i="12"/>
  <c r="AH29" i="11"/>
  <c r="Y45" i="11"/>
  <c r="N15" i="12" s="1"/>
  <c r="AC49" i="11"/>
  <c r="R16" i="12" s="1"/>
  <c r="AH59" i="11"/>
  <c r="AI63" i="11"/>
  <c r="AH65" i="11"/>
  <c r="AG74" i="11"/>
  <c r="V22" i="12" s="1"/>
  <c r="AH71" i="11"/>
  <c r="AC80" i="11"/>
  <c r="R23" i="12" s="1"/>
  <c r="AI82" i="11"/>
  <c r="AH84" i="11"/>
  <c r="T85" i="11"/>
  <c r="AI14" i="13"/>
  <c r="AI22" i="13"/>
  <c r="N12" i="16"/>
  <c r="Y76" i="15"/>
  <c r="AH75" i="7"/>
  <c r="D17" i="8"/>
  <c r="H17" i="8"/>
  <c r="T17" i="8"/>
  <c r="T25" i="8" s="1"/>
  <c r="AG84" i="9"/>
  <c r="K84" i="9"/>
  <c r="R84" i="9"/>
  <c r="L25" i="10"/>
  <c r="Q8" i="10"/>
  <c r="Q25" i="10" s="1"/>
  <c r="AB84" i="9"/>
  <c r="AI17" i="9"/>
  <c r="AI44" i="9"/>
  <c r="AH48" i="9"/>
  <c r="F25" i="10"/>
  <c r="V8" i="10"/>
  <c r="V25" i="10" s="1"/>
  <c r="J8" i="12"/>
  <c r="J25" i="12" s="1"/>
  <c r="U85" i="11"/>
  <c r="E25" i="12"/>
  <c r="I25" i="12"/>
  <c r="Z85" i="11"/>
  <c r="AE85" i="11"/>
  <c r="AH14" i="11"/>
  <c r="AH22" i="11"/>
  <c r="AC34" i="11"/>
  <c r="R13" i="12" s="1"/>
  <c r="AI60" i="11"/>
  <c r="AI64" i="11"/>
  <c r="AI78" i="11"/>
  <c r="AI83" i="11"/>
  <c r="X85" i="11"/>
  <c r="AI25" i="13"/>
  <c r="AJ18" i="15"/>
  <c r="AI18" i="15"/>
  <c r="AJ50" i="15"/>
  <c r="AI50" i="15"/>
  <c r="AJ66" i="15"/>
  <c r="AI66" i="15"/>
  <c r="AH9" i="9"/>
  <c r="D25" i="10"/>
  <c r="H25" i="10"/>
  <c r="M8" i="10"/>
  <c r="M25" i="10" s="1"/>
  <c r="X84" i="9"/>
  <c r="AD84" i="9"/>
  <c r="AH18" i="9"/>
  <c r="AH19" i="9" s="1"/>
  <c r="AC29" i="9"/>
  <c r="R12" i="10" s="1"/>
  <c r="U45" i="9"/>
  <c r="J15" i="10" s="1"/>
  <c r="AI42" i="9"/>
  <c r="AC49" i="9"/>
  <c r="R16" i="10" s="1"/>
  <c r="AC79" i="9"/>
  <c r="R23" i="10" s="1"/>
  <c r="AH81" i="9"/>
  <c r="N8" i="12"/>
  <c r="B25" i="12"/>
  <c r="F25" i="12"/>
  <c r="V85" i="11"/>
  <c r="U25" i="12"/>
  <c r="AC15" i="11"/>
  <c r="R9" i="12" s="1"/>
  <c r="AC23" i="11"/>
  <c r="R11" i="12" s="1"/>
  <c r="AH34" i="11"/>
  <c r="V14" i="12"/>
  <c r="AH39" i="11"/>
  <c r="AG45" i="11"/>
  <c r="V15" i="12" s="1"/>
  <c r="AH43" i="11"/>
  <c r="AH47" i="11"/>
  <c r="AH55" i="11"/>
  <c r="AH67" i="11"/>
  <c r="Y74" i="11"/>
  <c r="N22" i="12" s="1"/>
  <c r="AH73" i="11"/>
  <c r="AB85" i="11"/>
  <c r="O8" i="12"/>
  <c r="O25" i="12" s="1"/>
  <c r="AI28" i="13"/>
  <c r="AI77" i="13"/>
  <c r="AI78" i="13"/>
  <c r="U11" i="9"/>
  <c r="AH13" i="9"/>
  <c r="U19" i="9"/>
  <c r="J10" i="10" s="1"/>
  <c r="AH21" i="9"/>
  <c r="U29" i="9"/>
  <c r="J12" i="10" s="1"/>
  <c r="AH31" i="9"/>
  <c r="AH36" i="9"/>
  <c r="AH41" i="9"/>
  <c r="U49" i="9"/>
  <c r="J16" i="10" s="1"/>
  <c r="AH51" i="9"/>
  <c r="AH59" i="9"/>
  <c r="AH67" i="9"/>
  <c r="AH75" i="9"/>
  <c r="C8" i="10"/>
  <c r="C25" i="10" s="1"/>
  <c r="G8" i="10"/>
  <c r="G25" i="10" s="1"/>
  <c r="K8" i="10"/>
  <c r="K25" i="10" s="1"/>
  <c r="O8" i="10"/>
  <c r="O25" i="10" s="1"/>
  <c r="S8" i="10"/>
  <c r="S25" i="10" s="1"/>
  <c r="AH9" i="11"/>
  <c r="AH17" i="11"/>
  <c r="AH25" i="11"/>
  <c r="AH31" i="11"/>
  <c r="AH41" i="11"/>
  <c r="AH51" i="11"/>
  <c r="J85" i="11"/>
  <c r="O85" i="11"/>
  <c r="D8" i="12"/>
  <c r="D25" i="12" s="1"/>
  <c r="H8" i="12"/>
  <c r="H25" i="12" s="1"/>
  <c r="L8" i="12"/>
  <c r="L25" i="12" s="1"/>
  <c r="P8" i="12"/>
  <c r="P25" i="12" s="1"/>
  <c r="T8" i="12"/>
  <c r="T25" i="12" s="1"/>
  <c r="AI9" i="13"/>
  <c r="Q8" i="14"/>
  <c r="Q25" i="14" s="1"/>
  <c r="AB102" i="13"/>
  <c r="AI17" i="13"/>
  <c r="AI34" i="13"/>
  <c r="K59" i="13"/>
  <c r="C19" i="14" s="1"/>
  <c r="AI90" i="13"/>
  <c r="V8" i="16"/>
  <c r="V25" i="16" s="1"/>
  <c r="AG76" i="15"/>
  <c r="AH23" i="15"/>
  <c r="AJ21" i="15"/>
  <c r="AI21" i="15"/>
  <c r="AH76" i="11"/>
  <c r="AH10" i="13"/>
  <c r="AH11" i="13" s="1"/>
  <c r="E8" i="14"/>
  <c r="E25" i="14" s="1"/>
  <c r="N102" i="13"/>
  <c r="I8" i="14"/>
  <c r="I25" i="14" s="1"/>
  <c r="T102" i="13"/>
  <c r="M8" i="14"/>
  <c r="M25" i="14" s="1"/>
  <c r="X102" i="13"/>
  <c r="AH18" i="13"/>
  <c r="AH27" i="13"/>
  <c r="AH38" i="13"/>
  <c r="AI45" i="13"/>
  <c r="AC63" i="13"/>
  <c r="R20" i="14" s="1"/>
  <c r="U97" i="13"/>
  <c r="J23" i="14" s="1"/>
  <c r="AH73" i="13"/>
  <c r="AI82" i="13"/>
  <c r="AI91" i="13"/>
  <c r="W102" i="13"/>
  <c r="F25" i="14"/>
  <c r="AJ58" i="15"/>
  <c r="AI58" i="15"/>
  <c r="AI74" i="15"/>
  <c r="AC11" i="13"/>
  <c r="O25" i="14"/>
  <c r="AC19" i="13"/>
  <c r="R10" i="14" s="1"/>
  <c r="AH36" i="13"/>
  <c r="U38" i="13"/>
  <c r="J14" i="14" s="1"/>
  <c r="K53" i="13"/>
  <c r="Y55" i="13"/>
  <c r="N18" i="14" s="1"/>
  <c r="AI69" i="13"/>
  <c r="AI74" i="13"/>
  <c r="AI85" i="13"/>
  <c r="AH86" i="13"/>
  <c r="N8" i="14"/>
  <c r="AJ26" i="15"/>
  <c r="AI26" i="15"/>
  <c r="J102" i="13"/>
  <c r="O102" i="13"/>
  <c r="AH13" i="13"/>
  <c r="U19" i="13"/>
  <c r="J10" i="14" s="1"/>
  <c r="AH21" i="13"/>
  <c r="AC29" i="13"/>
  <c r="R12" i="14" s="1"/>
  <c r="AH31" i="13"/>
  <c r="U33" i="13"/>
  <c r="J13" i="14" s="1"/>
  <c r="AH37" i="13"/>
  <c r="AC42" i="13"/>
  <c r="R15" i="14" s="1"/>
  <c r="AH41" i="13"/>
  <c r="AH54" i="13"/>
  <c r="AH57" i="13"/>
  <c r="AH66" i="13"/>
  <c r="AC67" i="13"/>
  <c r="R21" i="14" s="1"/>
  <c r="Y97" i="13"/>
  <c r="N23" i="14" s="1"/>
  <c r="AH76" i="13"/>
  <c r="AH79" i="13"/>
  <c r="AH84" i="13"/>
  <c r="AH87" i="13"/>
  <c r="AJ10" i="15"/>
  <c r="AI10" i="15"/>
  <c r="AJ22" i="15"/>
  <c r="AJ30" i="15"/>
  <c r="AJ45" i="15"/>
  <c r="AI45" i="15"/>
  <c r="R102" i="13"/>
  <c r="V102" i="13"/>
  <c r="Z102" i="13"/>
  <c r="AD102" i="13"/>
  <c r="AH44" i="13"/>
  <c r="K54" i="13"/>
  <c r="AH61" i="13"/>
  <c r="AH70" i="13"/>
  <c r="AC97" i="13"/>
  <c r="R23" i="14" s="1"/>
  <c r="AH92" i="13"/>
  <c r="AI96" i="13"/>
  <c r="AH99" i="13"/>
  <c r="S102" i="13"/>
  <c r="AA102" i="13"/>
  <c r="B8" i="14"/>
  <c r="B25" i="14" s="1"/>
  <c r="J8" i="14"/>
  <c r="J25" i="14" s="1"/>
  <c r="C8" i="16"/>
  <c r="C25" i="16" s="1"/>
  <c r="K76" i="15"/>
  <c r="G8" i="16"/>
  <c r="G25" i="16" s="1"/>
  <c r="R76" i="15"/>
  <c r="AB76" i="15"/>
  <c r="AH53" i="15"/>
  <c r="D25" i="16"/>
  <c r="T25" i="16"/>
  <c r="D25" i="14"/>
  <c r="H25" i="14"/>
  <c r="L25" i="14"/>
  <c r="P25" i="14"/>
  <c r="T25" i="14"/>
  <c r="AI35" i="13"/>
  <c r="AH40" i="13"/>
  <c r="Y46" i="13"/>
  <c r="N16" i="14" s="1"/>
  <c r="K44" i="13"/>
  <c r="K46" i="13" s="1"/>
  <c r="C16" i="14" s="1"/>
  <c r="Y51" i="13"/>
  <c r="N17" i="14" s="1"/>
  <c r="AH50" i="13"/>
  <c r="AH53" i="13"/>
  <c r="AI58" i="13"/>
  <c r="AH65" i="13"/>
  <c r="K71" i="13"/>
  <c r="C22" i="14" s="1"/>
  <c r="AG97" i="13"/>
  <c r="V23" i="14" s="1"/>
  <c r="V25" i="14" s="1"/>
  <c r="AH75" i="13"/>
  <c r="AH83" i="13"/>
  <c r="C8" i="14"/>
  <c r="K8" i="14"/>
  <c r="K25" i="14" s="1"/>
  <c r="S8" i="14"/>
  <c r="S25" i="14" s="1"/>
  <c r="R8" i="16"/>
  <c r="X76" i="15"/>
  <c r="S8" i="16"/>
  <c r="S25" i="16" s="1"/>
  <c r="AD76" i="15"/>
  <c r="AJ13" i="15"/>
  <c r="AI13" i="15"/>
  <c r="AJ34" i="15"/>
  <c r="AI34" i="15"/>
  <c r="AJ42" i="15"/>
  <c r="AI42" i="15"/>
  <c r="AJ54" i="15"/>
  <c r="AI70" i="17"/>
  <c r="AH48" i="13"/>
  <c r="N76" i="15"/>
  <c r="T76" i="15"/>
  <c r="O8" i="16"/>
  <c r="O25" i="16" s="1"/>
  <c r="Z76" i="15"/>
  <c r="AH14" i="15"/>
  <c r="AH39" i="15"/>
  <c r="AJ37" i="15"/>
  <c r="AI37" i="15"/>
  <c r="AH46" i="15"/>
  <c r="AJ69" i="15"/>
  <c r="AI69" i="15"/>
  <c r="P8" i="18"/>
  <c r="P25" i="18" s="1"/>
  <c r="AA76" i="17"/>
  <c r="N25" i="16"/>
  <c r="B25" i="16"/>
  <c r="F25" i="16"/>
  <c r="K8" i="16"/>
  <c r="K25" i="16" s="1"/>
  <c r="V76" i="15"/>
  <c r="AF76" i="15"/>
  <c r="AC15" i="15"/>
  <c r="R9" i="16" s="1"/>
  <c r="AH29" i="15"/>
  <c r="AH38" i="15"/>
  <c r="AC47" i="15"/>
  <c r="R17" i="16" s="1"/>
  <c r="AH61" i="15"/>
  <c r="AH70" i="15"/>
  <c r="L25" i="16"/>
  <c r="AJ62" i="15"/>
  <c r="AC71" i="15"/>
  <c r="R23" i="16" s="1"/>
  <c r="U76" i="15"/>
  <c r="P25" i="16"/>
  <c r="AI54" i="17"/>
  <c r="AH9" i="15"/>
  <c r="U15" i="15"/>
  <c r="J9" i="16" s="1"/>
  <c r="AH17" i="15"/>
  <c r="U23" i="15"/>
  <c r="J11" i="16" s="1"/>
  <c r="AH25" i="15"/>
  <c r="U31" i="15"/>
  <c r="J13" i="16" s="1"/>
  <c r="AH33" i="15"/>
  <c r="U39" i="15"/>
  <c r="J15" i="16" s="1"/>
  <c r="AH41" i="15"/>
  <c r="U47" i="15"/>
  <c r="J17" i="16" s="1"/>
  <c r="AH49" i="15"/>
  <c r="U55" i="15"/>
  <c r="J19" i="16" s="1"/>
  <c r="AH57" i="15"/>
  <c r="U63" i="15"/>
  <c r="J21" i="16" s="1"/>
  <c r="AH65" i="15"/>
  <c r="U71" i="15"/>
  <c r="J23" i="16" s="1"/>
  <c r="AH73" i="15"/>
  <c r="E8" i="16"/>
  <c r="E25" i="16" s="1"/>
  <c r="I8" i="16"/>
  <c r="I25" i="16" s="1"/>
  <c r="M8" i="16"/>
  <c r="M25" i="16" s="1"/>
  <c r="Q8" i="16"/>
  <c r="Q25" i="16" s="1"/>
  <c r="U8" i="16"/>
  <c r="U25" i="16" s="1"/>
  <c r="R8" i="18"/>
  <c r="R25" i="18" s="1"/>
  <c r="AC76" i="17"/>
  <c r="N8" i="18"/>
  <c r="L8" i="18"/>
  <c r="L25" i="18" s="1"/>
  <c r="W76" i="17"/>
  <c r="AI14" i="17"/>
  <c r="AI30" i="17"/>
  <c r="AI46" i="17"/>
  <c r="D8" i="18"/>
  <c r="D25" i="18" s="1"/>
  <c r="M76" i="17"/>
  <c r="H8" i="18"/>
  <c r="H25" i="18" s="1"/>
  <c r="S76" i="17"/>
  <c r="AI62" i="17"/>
  <c r="AH11" i="17"/>
  <c r="AI9" i="17"/>
  <c r="V8" i="18"/>
  <c r="V25" i="18" s="1"/>
  <c r="AG76" i="17"/>
  <c r="T8" i="18"/>
  <c r="T25" i="18" s="1"/>
  <c r="AE76" i="17"/>
  <c r="AI26" i="17"/>
  <c r="AI42" i="17"/>
  <c r="AH10" i="17"/>
  <c r="E25" i="18"/>
  <c r="T76" i="17"/>
  <c r="M25" i="18"/>
  <c r="Q25" i="18"/>
  <c r="U25" i="18"/>
  <c r="AH17" i="17"/>
  <c r="AI21" i="17"/>
  <c r="AH33" i="17"/>
  <c r="AH37" i="17"/>
  <c r="AH49" i="17"/>
  <c r="AH75" i="17"/>
  <c r="AI73" i="17"/>
  <c r="AI74" i="17"/>
  <c r="B8" i="18"/>
  <c r="B25" i="18" s="1"/>
  <c r="J76" i="17"/>
  <c r="F8" i="18"/>
  <c r="F25" i="18" s="1"/>
  <c r="O76" i="17"/>
  <c r="U11" i="17"/>
  <c r="Y19" i="17"/>
  <c r="N10" i="18" s="1"/>
  <c r="AH18" i="17"/>
  <c r="AH22" i="17"/>
  <c r="Y35" i="17"/>
  <c r="N14" i="18" s="1"/>
  <c r="AH34" i="17"/>
  <c r="AH38" i="17"/>
  <c r="Y51" i="17"/>
  <c r="N18" i="18" s="1"/>
  <c r="AH50" i="17"/>
  <c r="AH65" i="17"/>
  <c r="AI13" i="17"/>
  <c r="AH15" i="17"/>
  <c r="AH25" i="17"/>
  <c r="AH29" i="17"/>
  <c r="AH41" i="17"/>
  <c r="AH45" i="17"/>
  <c r="AH57" i="17"/>
  <c r="AH66" i="17"/>
  <c r="I8" i="18"/>
  <c r="I25" i="18" s="1"/>
  <c r="AH53" i="17"/>
  <c r="U59" i="17"/>
  <c r="J20" i="18" s="1"/>
  <c r="AH61" i="17"/>
  <c r="U67" i="17"/>
  <c r="J22" i="18" s="1"/>
  <c r="AH69" i="17"/>
  <c r="U75" i="17"/>
  <c r="J24" i="18" s="1"/>
  <c r="N76" i="17"/>
  <c r="X76" i="17"/>
  <c r="AB76" i="17"/>
  <c r="AF76" i="17"/>
  <c r="C25" i="18"/>
  <c r="G25" i="18"/>
  <c r="K25" i="18"/>
  <c r="O25" i="18"/>
  <c r="S25" i="18"/>
  <c r="K76" i="17"/>
  <c r="R76" i="17"/>
  <c r="V76" i="17"/>
  <c r="Z76" i="17"/>
  <c r="AD76" i="17"/>
  <c r="AI85" i="7" l="1"/>
  <c r="AI11" i="13"/>
  <c r="X8" i="14" s="1"/>
  <c r="W8" i="14"/>
  <c r="AI19" i="9"/>
  <c r="X10" i="10" s="1"/>
  <c r="W10" i="10"/>
  <c r="AI42" i="3"/>
  <c r="X15" i="4" s="1"/>
  <c r="W15" i="4"/>
  <c r="W24" i="18"/>
  <c r="AI75" i="17"/>
  <c r="X24" i="18" s="1"/>
  <c r="AH59" i="17"/>
  <c r="AI57" i="17"/>
  <c r="AH27" i="17"/>
  <c r="AI25" i="17"/>
  <c r="AH67" i="17"/>
  <c r="AJ65" i="17"/>
  <c r="AI65" i="17"/>
  <c r="AI34" i="17"/>
  <c r="AI37" i="17"/>
  <c r="AH39" i="17"/>
  <c r="AJ65" i="15"/>
  <c r="AI65" i="15"/>
  <c r="AH67" i="15"/>
  <c r="AJ49" i="15"/>
  <c r="AI49" i="15"/>
  <c r="AH51" i="15"/>
  <c r="AJ33" i="15"/>
  <c r="AI33" i="15"/>
  <c r="AH35" i="15"/>
  <c r="AJ17" i="15"/>
  <c r="AI17" i="15"/>
  <c r="AH19" i="15"/>
  <c r="AH51" i="13"/>
  <c r="AI48" i="13"/>
  <c r="R25" i="16"/>
  <c r="AI75" i="13"/>
  <c r="AI70" i="13"/>
  <c r="K102" i="13"/>
  <c r="AI76" i="13"/>
  <c r="AI57" i="13"/>
  <c r="AH59" i="13"/>
  <c r="AI37" i="13"/>
  <c r="AI21" i="13"/>
  <c r="AH23" i="13"/>
  <c r="N25" i="14"/>
  <c r="AI36" i="13"/>
  <c r="AC102" i="13"/>
  <c r="R8" i="14"/>
  <c r="R25" i="14" s="1"/>
  <c r="AH80" i="11"/>
  <c r="AI76" i="11"/>
  <c r="AI25" i="11"/>
  <c r="AI75" i="9"/>
  <c r="AH79" i="9"/>
  <c r="U84" i="9"/>
  <c r="J8" i="10"/>
  <c r="J25" i="10" s="1"/>
  <c r="AH57" i="11"/>
  <c r="AI55" i="11"/>
  <c r="AI39" i="11"/>
  <c r="X14" i="12" s="1"/>
  <c r="W14" i="12"/>
  <c r="AH11" i="9"/>
  <c r="AI9" i="9"/>
  <c r="AH23" i="11"/>
  <c r="AG85" i="11"/>
  <c r="AH29" i="9"/>
  <c r="AI25" i="9"/>
  <c r="G25" i="8"/>
  <c r="AH57" i="7"/>
  <c r="AI55" i="7"/>
  <c r="AH39" i="7"/>
  <c r="AI36" i="7"/>
  <c r="V25" i="8"/>
  <c r="AI69" i="7"/>
  <c r="AI18" i="7"/>
  <c r="AI72" i="7"/>
  <c r="N25" i="8"/>
  <c r="AI59" i="7"/>
  <c r="AH61" i="7"/>
  <c r="AI44" i="3"/>
  <c r="AH46" i="3"/>
  <c r="AI26" i="3"/>
  <c r="AH29" i="3"/>
  <c r="AH11" i="3"/>
  <c r="AI9" i="3"/>
  <c r="AI70" i="5"/>
  <c r="AI38" i="5"/>
  <c r="AI56" i="3"/>
  <c r="AH58" i="3"/>
  <c r="AI67" i="1"/>
  <c r="AI82" i="1" s="1"/>
  <c r="X12" i="2" s="1"/>
  <c r="AH82" i="1"/>
  <c r="W12" i="2" s="1"/>
  <c r="AH55" i="5"/>
  <c r="AI53" i="5"/>
  <c r="AH23" i="5"/>
  <c r="AI21" i="5"/>
  <c r="AC80" i="3"/>
  <c r="AH63" i="5"/>
  <c r="AI61" i="5"/>
  <c r="W13" i="8"/>
  <c r="X13" i="8" s="1"/>
  <c r="Y13" i="8" s="1"/>
  <c r="AI50" i="5"/>
  <c r="AI18" i="5"/>
  <c r="AH50" i="3"/>
  <c r="AI48" i="3"/>
  <c r="AH47" i="5"/>
  <c r="AI45" i="5"/>
  <c r="AH45" i="1"/>
  <c r="AI30" i="1"/>
  <c r="AI231" i="1"/>
  <c r="AH248" i="1"/>
  <c r="AI69" i="17"/>
  <c r="AH71" i="17"/>
  <c r="AI53" i="17"/>
  <c r="AH55" i="17"/>
  <c r="AI45" i="17"/>
  <c r="AH47" i="17"/>
  <c r="AI50" i="17"/>
  <c r="J8" i="18"/>
  <c r="J25" i="18" s="1"/>
  <c r="U76" i="17"/>
  <c r="AH35" i="17"/>
  <c r="AI33" i="17"/>
  <c r="AH19" i="17"/>
  <c r="AI17" i="17"/>
  <c r="Y76" i="17"/>
  <c r="J25" i="16"/>
  <c r="AI38" i="15"/>
  <c r="AJ38" i="15"/>
  <c r="AH55" i="15"/>
  <c r="AJ53" i="15"/>
  <c r="AI53" i="15"/>
  <c r="AI61" i="13"/>
  <c r="AH63" i="13"/>
  <c r="AI87" i="13"/>
  <c r="AI54" i="13"/>
  <c r="AI86" i="13"/>
  <c r="AI38" i="13"/>
  <c r="X14" i="14" s="1"/>
  <c r="W14" i="14"/>
  <c r="AI51" i="11"/>
  <c r="AH53" i="11"/>
  <c r="AI17" i="11"/>
  <c r="AI67" i="9"/>
  <c r="AH69" i="9"/>
  <c r="AI41" i="9"/>
  <c r="AH45" i="9"/>
  <c r="AI21" i="9"/>
  <c r="AH23" i="9"/>
  <c r="AI73" i="11"/>
  <c r="AH49" i="11"/>
  <c r="AI47" i="11"/>
  <c r="Y85" i="11"/>
  <c r="AI22" i="11"/>
  <c r="W20" i="12"/>
  <c r="AI65" i="11"/>
  <c r="X20" i="12" s="1"/>
  <c r="AI13" i="11"/>
  <c r="V25" i="12"/>
  <c r="AH49" i="9"/>
  <c r="AI47" i="9"/>
  <c r="AC84" i="9"/>
  <c r="R8" i="10"/>
  <c r="R25" i="10" s="1"/>
  <c r="S25" i="8"/>
  <c r="J17" i="8"/>
  <c r="J25" i="8" s="1"/>
  <c r="J18" i="8"/>
  <c r="W18" i="8" s="1"/>
  <c r="X18" i="8" s="1"/>
  <c r="Y18" i="8" s="1"/>
  <c r="AI28" i="7"/>
  <c r="AI84" i="7"/>
  <c r="AI31" i="7"/>
  <c r="AH34" i="7"/>
  <c r="AI57" i="9"/>
  <c r="X18" i="10" s="1"/>
  <c r="W18" i="10"/>
  <c r="Y86" i="7"/>
  <c r="AI11" i="11"/>
  <c r="X8" i="12" s="1"/>
  <c r="W8" i="12"/>
  <c r="AI58" i="5"/>
  <c r="AI26" i="5"/>
  <c r="AI51" i="5"/>
  <c r="X18" i="6" s="1"/>
  <c r="W18" i="6"/>
  <c r="AH31" i="5"/>
  <c r="AI29" i="5"/>
  <c r="AH29" i="7"/>
  <c r="AI25" i="7"/>
  <c r="AI73" i="5"/>
  <c r="AH75" i="5"/>
  <c r="AI41" i="5"/>
  <c r="AH43" i="5"/>
  <c r="AI9" i="5"/>
  <c r="AH11" i="5"/>
  <c r="AI19" i="5"/>
  <c r="X10" i="6" s="1"/>
  <c r="W10" i="6"/>
  <c r="AH13" i="1"/>
  <c r="AI9" i="1"/>
  <c r="H25" i="8"/>
  <c r="AI46" i="5"/>
  <c r="W23" i="4"/>
  <c r="AI75" i="3"/>
  <c r="X23" i="4" s="1"/>
  <c r="W21" i="4"/>
  <c r="AI67" i="3"/>
  <c r="X21" i="4" s="1"/>
  <c r="AH34" i="3"/>
  <c r="AI31" i="3"/>
  <c r="AH24" i="3"/>
  <c r="AI22" i="3"/>
  <c r="U80" i="3"/>
  <c r="J8" i="4"/>
  <c r="J25" i="4" s="1"/>
  <c r="AH28" i="1"/>
  <c r="AI15" i="1"/>
  <c r="W21" i="2"/>
  <c r="AI214" i="1"/>
  <c r="X21" i="2" s="1"/>
  <c r="AI160" i="1"/>
  <c r="X17" i="2" s="1"/>
  <c r="W17" i="2"/>
  <c r="W8" i="18"/>
  <c r="AI11" i="17"/>
  <c r="X8" i="18" s="1"/>
  <c r="N25" i="18"/>
  <c r="AI73" i="15"/>
  <c r="AH75" i="15"/>
  <c r="AJ57" i="15"/>
  <c r="AI57" i="15"/>
  <c r="AH59" i="15"/>
  <c r="AJ41" i="15"/>
  <c r="AI41" i="15"/>
  <c r="AH43" i="15"/>
  <c r="AJ25" i="15"/>
  <c r="AI25" i="15"/>
  <c r="AH27" i="15"/>
  <c r="AJ9" i="15"/>
  <c r="AI9" i="15"/>
  <c r="AH11" i="15"/>
  <c r="AI70" i="15"/>
  <c r="AJ70" i="15"/>
  <c r="AH31" i="15"/>
  <c r="AJ29" i="15"/>
  <c r="AI29" i="15"/>
  <c r="AH71" i="15"/>
  <c r="W15" i="16"/>
  <c r="AI39" i="15"/>
  <c r="X15" i="16" s="1"/>
  <c r="AJ39" i="15"/>
  <c r="Y15" i="16" s="1"/>
  <c r="AI83" i="13"/>
  <c r="AH55" i="13"/>
  <c r="AI53" i="13"/>
  <c r="AI92" i="13"/>
  <c r="AI84" i="13"/>
  <c r="AI41" i="13"/>
  <c r="AH33" i="13"/>
  <c r="AI31" i="13"/>
  <c r="AI13" i="13"/>
  <c r="AH15" i="13"/>
  <c r="AI27" i="13"/>
  <c r="AI10" i="13"/>
  <c r="AG102" i="13"/>
  <c r="AI41" i="11"/>
  <c r="AH45" i="11"/>
  <c r="AI9" i="11"/>
  <c r="AI59" i="9"/>
  <c r="AH61" i="9"/>
  <c r="AH39" i="9"/>
  <c r="AI36" i="9"/>
  <c r="AI43" i="11"/>
  <c r="AI34" i="11"/>
  <c r="X13" i="12" s="1"/>
  <c r="W13" i="12"/>
  <c r="N25" i="12"/>
  <c r="AI18" i="9"/>
  <c r="AH29" i="13"/>
  <c r="AI14" i="11"/>
  <c r="AI75" i="7"/>
  <c r="AH81" i="7"/>
  <c r="AH74" i="11"/>
  <c r="AI71" i="11"/>
  <c r="AI29" i="11"/>
  <c r="X12" i="12" s="1"/>
  <c r="W12" i="12"/>
  <c r="AI21" i="11"/>
  <c r="O25" i="8"/>
  <c r="R8" i="8"/>
  <c r="R25" i="8" s="1"/>
  <c r="AI47" i="7"/>
  <c r="AH49" i="7"/>
  <c r="AI73" i="9"/>
  <c r="X22" i="10" s="1"/>
  <c r="W22" i="10"/>
  <c r="AH65" i="7"/>
  <c r="AI63" i="7"/>
  <c r="AI65" i="9"/>
  <c r="X20" i="10" s="1"/>
  <c r="W20" i="10"/>
  <c r="AI77" i="7"/>
  <c r="AI60" i="7"/>
  <c r="AI21" i="7"/>
  <c r="AH23" i="7"/>
  <c r="AI14" i="7"/>
  <c r="AH54" i="3"/>
  <c r="AI52" i="3"/>
  <c r="AI36" i="3"/>
  <c r="AH38" i="3"/>
  <c r="AI18" i="3"/>
  <c r="AH20" i="3"/>
  <c r="AC85" i="11"/>
  <c r="AI54" i="5"/>
  <c r="AI22" i="5"/>
  <c r="AH79" i="3"/>
  <c r="AI77" i="3"/>
  <c r="AI41" i="3"/>
  <c r="AH11" i="7"/>
  <c r="AI9" i="7"/>
  <c r="AH71" i="5"/>
  <c r="AI69" i="5"/>
  <c r="AH39" i="5"/>
  <c r="AI37" i="5"/>
  <c r="AI49" i="3"/>
  <c r="AH15" i="7"/>
  <c r="AI66" i="5"/>
  <c r="AI34" i="5"/>
  <c r="AI131" i="1"/>
  <c r="AH67" i="5"/>
  <c r="AI193" i="1"/>
  <c r="W22" i="2"/>
  <c r="AI229" i="1"/>
  <c r="X22" i="2" s="1"/>
  <c r="AI174" i="1"/>
  <c r="X18" i="2" s="1"/>
  <c r="W18" i="2"/>
  <c r="AI97" i="1"/>
  <c r="X13" i="2" s="1"/>
  <c r="W13" i="2"/>
  <c r="AH139" i="1"/>
  <c r="AI65" i="1"/>
  <c r="X11" i="2" s="1"/>
  <c r="W11" i="2"/>
  <c r="J25" i="2"/>
  <c r="AH43" i="17"/>
  <c r="AI41" i="17"/>
  <c r="W9" i="18"/>
  <c r="AI15" i="17"/>
  <c r="X9" i="18" s="1"/>
  <c r="AI22" i="17"/>
  <c r="AI61" i="17"/>
  <c r="AH63" i="17"/>
  <c r="AI66" i="17"/>
  <c r="AJ66" i="17"/>
  <c r="AI29" i="17"/>
  <c r="AH31" i="17"/>
  <c r="AI38" i="17"/>
  <c r="AI18" i="17"/>
  <c r="AH51" i="17"/>
  <c r="AI49" i="17"/>
  <c r="AH23" i="17"/>
  <c r="AH76" i="17" s="1"/>
  <c r="AI10" i="17"/>
  <c r="AH63" i="15"/>
  <c r="AJ61" i="15"/>
  <c r="AI61" i="15"/>
  <c r="AI46" i="15"/>
  <c r="AJ46" i="15"/>
  <c r="AI14" i="15"/>
  <c r="AJ14" i="15"/>
  <c r="AH15" i="15"/>
  <c r="AC76" i="15"/>
  <c r="C25" i="14"/>
  <c r="AI65" i="13"/>
  <c r="AH67" i="13"/>
  <c r="AI50" i="13"/>
  <c r="AH42" i="13"/>
  <c r="AI40" i="13"/>
  <c r="AH101" i="13"/>
  <c r="AI99" i="13"/>
  <c r="AH46" i="13"/>
  <c r="AI44" i="13"/>
  <c r="AH47" i="15"/>
  <c r="AI79" i="13"/>
  <c r="AI66" i="13"/>
  <c r="U102" i="13"/>
  <c r="AH71" i="13"/>
  <c r="AI73" i="13"/>
  <c r="AH97" i="13"/>
  <c r="AI18" i="13"/>
  <c r="Y102" i="13"/>
  <c r="W11" i="16"/>
  <c r="AI23" i="15"/>
  <c r="X11" i="16" s="1"/>
  <c r="AJ23" i="15"/>
  <c r="Y11" i="16" s="1"/>
  <c r="AH19" i="13"/>
  <c r="AI31" i="11"/>
  <c r="AI51" i="9"/>
  <c r="AH53" i="9"/>
  <c r="AH34" i="9"/>
  <c r="AI31" i="9"/>
  <c r="AI13" i="9"/>
  <c r="AH15" i="9"/>
  <c r="AH69" i="11"/>
  <c r="AI67" i="11"/>
  <c r="AH83" i="9"/>
  <c r="AI81" i="9"/>
  <c r="AI48" i="9"/>
  <c r="W24" i="12"/>
  <c r="AI84" i="11"/>
  <c r="X24" i="12" s="1"/>
  <c r="AH61" i="11"/>
  <c r="AI59" i="11"/>
  <c r="AH15" i="11"/>
  <c r="AH45" i="7"/>
  <c r="AI41" i="7"/>
  <c r="AH53" i="7"/>
  <c r="AI51" i="7"/>
  <c r="AI38" i="7"/>
  <c r="AH19" i="7"/>
  <c r="AI17" i="7"/>
  <c r="W17" i="8"/>
  <c r="X17" i="8" s="1"/>
  <c r="Y17" i="8" s="1"/>
  <c r="AH73" i="7"/>
  <c r="AI71" i="7"/>
  <c r="AI43" i="7"/>
  <c r="AH16" i="3"/>
  <c r="AI13" i="3"/>
  <c r="R25" i="12"/>
  <c r="AI74" i="5"/>
  <c r="AI42" i="5"/>
  <c r="AI10" i="5"/>
  <c r="AI35" i="5"/>
  <c r="X14" i="6" s="1"/>
  <c r="W14" i="6"/>
  <c r="AH15" i="5"/>
  <c r="AI13" i="5"/>
  <c r="AI19" i="11"/>
  <c r="X10" i="12" s="1"/>
  <c r="W10" i="12"/>
  <c r="U86" i="7"/>
  <c r="AI57" i="5"/>
  <c r="AH59" i="5"/>
  <c r="AI25" i="5"/>
  <c r="AH27" i="5"/>
  <c r="AI23" i="3"/>
  <c r="R25" i="4"/>
  <c r="AI99" i="1"/>
  <c r="AH111" i="1"/>
  <c r="D25" i="8"/>
  <c r="AI62" i="5"/>
  <c r="AI30" i="5"/>
  <c r="AH71" i="3"/>
  <c r="AI69" i="3"/>
  <c r="AH62" i="3"/>
  <c r="AI60" i="3"/>
  <c r="AI182" i="1"/>
  <c r="AH191" i="1"/>
  <c r="W19" i="2"/>
  <c r="AI180" i="1"/>
  <c r="X19" i="2" s="1"/>
  <c r="AI127" i="1"/>
  <c r="X15" i="2" s="1"/>
  <c r="W15" i="2"/>
  <c r="W24" i="2"/>
  <c r="AI252" i="1"/>
  <c r="X24" i="2" s="1"/>
  <c r="U253" i="1"/>
  <c r="AI76" i="17" l="1"/>
  <c r="AJ76" i="17"/>
  <c r="AJ58" i="17"/>
  <c r="AJ26" i="17"/>
  <c r="AJ70" i="17"/>
  <c r="AJ14" i="17"/>
  <c r="AJ74" i="17"/>
  <c r="AJ42" i="17"/>
  <c r="AJ73" i="17"/>
  <c r="AJ13" i="17"/>
  <c r="AJ54" i="17"/>
  <c r="AJ30" i="17"/>
  <c r="AJ62" i="17"/>
  <c r="AJ9" i="17"/>
  <c r="AJ46" i="17"/>
  <c r="AJ21" i="17"/>
  <c r="AJ25" i="17"/>
  <c r="AJ50" i="17"/>
  <c r="AJ17" i="17"/>
  <c r="AJ11" i="17"/>
  <c r="Y8" i="18" s="1"/>
  <c r="AJ41" i="17"/>
  <c r="AJ49" i="17"/>
  <c r="AJ18" i="17"/>
  <c r="AJ57" i="17"/>
  <c r="AJ34" i="17"/>
  <c r="AJ37" i="17"/>
  <c r="AJ33" i="17"/>
  <c r="AJ22" i="17"/>
  <c r="AJ53" i="17"/>
  <c r="AJ29" i="17"/>
  <c r="AJ75" i="17"/>
  <c r="Y24" i="18" s="1"/>
  <c r="AJ69" i="17"/>
  <c r="AJ45" i="17"/>
  <c r="AJ15" i="17"/>
  <c r="Y9" i="18" s="1"/>
  <c r="AJ61" i="17"/>
  <c r="AJ38" i="17"/>
  <c r="AJ10" i="17"/>
  <c r="AI53" i="7"/>
  <c r="AI15" i="11"/>
  <c r="X9" i="12" s="1"/>
  <c r="W9" i="12"/>
  <c r="AI71" i="13"/>
  <c r="X22" i="14" s="1"/>
  <c r="W22" i="14"/>
  <c r="AI101" i="13"/>
  <c r="X24" i="14" s="1"/>
  <c r="W24" i="14"/>
  <c r="AI51" i="17"/>
  <c r="X18" i="18" s="1"/>
  <c r="W18" i="18"/>
  <c r="AJ51" i="17"/>
  <c r="Y18" i="18" s="1"/>
  <c r="AJ43" i="17"/>
  <c r="Y16" i="18" s="1"/>
  <c r="W16" i="18"/>
  <c r="AI43" i="17"/>
  <c r="X16" i="18" s="1"/>
  <c r="AI15" i="7"/>
  <c r="W23" i="6"/>
  <c r="AI71" i="5"/>
  <c r="X23" i="6" s="1"/>
  <c r="W24" i="4"/>
  <c r="AI79" i="3"/>
  <c r="X24" i="4" s="1"/>
  <c r="W15" i="12"/>
  <c r="AI45" i="11"/>
  <c r="X15" i="12" s="1"/>
  <c r="W9" i="14"/>
  <c r="AI15" i="13"/>
  <c r="X9" i="14" s="1"/>
  <c r="W23" i="16"/>
  <c r="AI71" i="15"/>
  <c r="X23" i="16" s="1"/>
  <c r="AJ71" i="15"/>
  <c r="Y23" i="16" s="1"/>
  <c r="W16" i="16"/>
  <c r="AJ43" i="15"/>
  <c r="Y16" i="16" s="1"/>
  <c r="AI43" i="15"/>
  <c r="X16" i="16" s="1"/>
  <c r="W13" i="6"/>
  <c r="AI31" i="5"/>
  <c r="X13" i="6" s="1"/>
  <c r="W15" i="10"/>
  <c r="AI45" i="9"/>
  <c r="X15" i="10" s="1"/>
  <c r="W17" i="12"/>
  <c r="AI53" i="11"/>
  <c r="X17" i="12" s="1"/>
  <c r="W10" i="18"/>
  <c r="AJ19" i="17"/>
  <c r="Y10" i="18" s="1"/>
  <c r="AI19" i="17"/>
  <c r="X10" i="18" s="1"/>
  <c r="AI50" i="3"/>
  <c r="X17" i="4" s="1"/>
  <c r="W17" i="4"/>
  <c r="W21" i="6"/>
  <c r="AI63" i="5"/>
  <c r="X21" i="6" s="1"/>
  <c r="W11" i="6"/>
  <c r="AI23" i="5"/>
  <c r="X11" i="6" s="1"/>
  <c r="W19" i="4"/>
  <c r="AI58" i="3"/>
  <c r="X19" i="4" s="1"/>
  <c r="W16" i="4"/>
  <c r="AI46" i="3"/>
  <c r="X16" i="4" s="1"/>
  <c r="AI61" i="7"/>
  <c r="AI39" i="7"/>
  <c r="AI57" i="7"/>
  <c r="AI29" i="9"/>
  <c r="X12" i="10" s="1"/>
  <c r="W12" i="10"/>
  <c r="W18" i="16"/>
  <c r="AJ51" i="15"/>
  <c r="Y18" i="16" s="1"/>
  <c r="AI51" i="15"/>
  <c r="X18" i="16" s="1"/>
  <c r="W12" i="18"/>
  <c r="AJ27" i="17"/>
  <c r="Y12" i="18" s="1"/>
  <c r="AI27" i="17"/>
  <c r="X12" i="18" s="1"/>
  <c r="AH102" i="13"/>
  <c r="AJ71" i="13" s="1"/>
  <c r="Y22" i="14" s="1"/>
  <c r="AI59" i="5"/>
  <c r="X20" i="6" s="1"/>
  <c r="W20" i="6"/>
  <c r="W9" i="6"/>
  <c r="AI15" i="5"/>
  <c r="X9" i="6" s="1"/>
  <c r="AI16" i="3"/>
  <c r="X9" i="4" s="1"/>
  <c r="W9" i="4"/>
  <c r="W17" i="10"/>
  <c r="AI53" i="9"/>
  <c r="X17" i="10" s="1"/>
  <c r="W23" i="14"/>
  <c r="AJ97" i="13"/>
  <c r="Y23" i="14" s="1"/>
  <c r="AI97" i="13"/>
  <c r="X23" i="14" s="1"/>
  <c r="AI46" i="13"/>
  <c r="X16" i="14" s="1"/>
  <c r="W16" i="14"/>
  <c r="AJ46" i="13"/>
  <c r="Y16" i="14" s="1"/>
  <c r="W11" i="18"/>
  <c r="AJ23" i="17"/>
  <c r="Y11" i="18" s="1"/>
  <c r="AI23" i="17"/>
  <c r="X11" i="18" s="1"/>
  <c r="AI139" i="1"/>
  <c r="X16" i="2" s="1"/>
  <c r="W16" i="2"/>
  <c r="AI67" i="5"/>
  <c r="X22" i="6" s="1"/>
  <c r="W22" i="6"/>
  <c r="W15" i="6"/>
  <c r="AI39" i="5"/>
  <c r="X15" i="6" s="1"/>
  <c r="W14" i="4"/>
  <c r="AI38" i="3"/>
  <c r="X14" i="4" s="1"/>
  <c r="AI65" i="7"/>
  <c r="AI49" i="7"/>
  <c r="W22" i="12"/>
  <c r="AI74" i="11"/>
  <c r="X22" i="12" s="1"/>
  <c r="AI39" i="9"/>
  <c r="X14" i="10" s="1"/>
  <c r="W14" i="10"/>
  <c r="AI33" i="13"/>
  <c r="X13" i="14" s="1"/>
  <c r="AJ33" i="13"/>
  <c r="Y13" i="14" s="1"/>
  <c r="W13" i="14"/>
  <c r="W12" i="16"/>
  <c r="AJ27" i="15"/>
  <c r="Y12" i="16" s="1"/>
  <c r="AI27" i="15"/>
  <c r="X12" i="16" s="1"/>
  <c r="AH253" i="1"/>
  <c r="AJ13" i="1"/>
  <c r="Y8" i="2" s="1"/>
  <c r="W8" i="2"/>
  <c r="AI13" i="1"/>
  <c r="X8" i="2" s="1"/>
  <c r="AI75" i="5"/>
  <c r="X24" i="6" s="1"/>
  <c r="W24" i="6"/>
  <c r="AI29" i="7"/>
  <c r="AI34" i="7"/>
  <c r="AJ23" i="9"/>
  <c r="Y11" i="10" s="1"/>
  <c r="W11" i="10"/>
  <c r="AI23" i="9"/>
  <c r="X11" i="10" s="1"/>
  <c r="AI63" i="13"/>
  <c r="X20" i="14" s="1"/>
  <c r="W20" i="14"/>
  <c r="AJ63" i="13"/>
  <c r="Y20" i="14" s="1"/>
  <c r="W19" i="16"/>
  <c r="AI55" i="15"/>
  <c r="X19" i="16" s="1"/>
  <c r="AJ55" i="15"/>
  <c r="Y19" i="16" s="1"/>
  <c r="W17" i="18"/>
  <c r="AJ47" i="17"/>
  <c r="Y17" i="18" s="1"/>
  <c r="AI47" i="17"/>
  <c r="X17" i="18" s="1"/>
  <c r="W17" i="6"/>
  <c r="AI47" i="5"/>
  <c r="X17" i="6" s="1"/>
  <c r="W12" i="4"/>
  <c r="AI29" i="3"/>
  <c r="X12" i="4" s="1"/>
  <c r="W8" i="8"/>
  <c r="AH84" i="9"/>
  <c r="AJ53" i="9" s="1"/>
  <c r="Y17" i="10" s="1"/>
  <c r="AI11" i="9"/>
  <c r="X8" i="10" s="1"/>
  <c r="W8" i="10"/>
  <c r="AJ11" i="9"/>
  <c r="Y8" i="10" s="1"/>
  <c r="W23" i="12"/>
  <c r="AI80" i="11"/>
  <c r="X23" i="12" s="1"/>
  <c r="AI59" i="13"/>
  <c r="X19" i="14" s="1"/>
  <c r="W19" i="14"/>
  <c r="AJ59" i="13"/>
  <c r="Y19" i="14" s="1"/>
  <c r="AJ51" i="13"/>
  <c r="Y17" i="14" s="1"/>
  <c r="W17" i="14"/>
  <c r="AI51" i="13"/>
  <c r="X17" i="14" s="1"/>
  <c r="W14" i="16"/>
  <c r="AJ35" i="15"/>
  <c r="Y14" i="16" s="1"/>
  <c r="AI35" i="15"/>
  <c r="X14" i="16" s="1"/>
  <c r="AI67" i="17"/>
  <c r="X22" i="18" s="1"/>
  <c r="W22" i="18"/>
  <c r="AJ67" i="17"/>
  <c r="Y22" i="18" s="1"/>
  <c r="W21" i="16"/>
  <c r="AI63" i="15"/>
  <c r="X21" i="16" s="1"/>
  <c r="AJ63" i="15"/>
  <c r="Y21" i="16" s="1"/>
  <c r="W13" i="18"/>
  <c r="AJ31" i="17"/>
  <c r="Y13" i="18" s="1"/>
  <c r="AI31" i="17"/>
  <c r="X13" i="18" s="1"/>
  <c r="W21" i="18"/>
  <c r="AJ63" i="17"/>
  <c r="Y21" i="18" s="1"/>
  <c r="AI63" i="17"/>
  <c r="X21" i="18" s="1"/>
  <c r="W10" i="4"/>
  <c r="AI20" i="3"/>
  <c r="X10" i="4" s="1"/>
  <c r="W18" i="4"/>
  <c r="AI54" i="3"/>
  <c r="X18" i="4" s="1"/>
  <c r="AI23" i="7"/>
  <c r="AI81" i="7"/>
  <c r="AI55" i="13"/>
  <c r="X18" i="14" s="1"/>
  <c r="AJ55" i="13"/>
  <c r="Y18" i="14" s="1"/>
  <c r="W18" i="14"/>
  <c r="W8" i="16"/>
  <c r="AJ11" i="15"/>
  <c r="Y8" i="16" s="1"/>
  <c r="AH76" i="15"/>
  <c r="AI11" i="15"/>
  <c r="X8" i="16" s="1"/>
  <c r="W24" i="16"/>
  <c r="AI75" i="15"/>
  <c r="X24" i="16" s="1"/>
  <c r="W9" i="2"/>
  <c r="AJ28" i="1"/>
  <c r="Y9" i="2" s="1"/>
  <c r="AI28" i="1"/>
  <c r="X9" i="2" s="1"/>
  <c r="AI34" i="3"/>
  <c r="X13" i="4" s="1"/>
  <c r="W13" i="4"/>
  <c r="AI43" i="5"/>
  <c r="X16" i="6" s="1"/>
  <c r="W16" i="6"/>
  <c r="AI49" i="9"/>
  <c r="X16" i="10" s="1"/>
  <c r="W16" i="10"/>
  <c r="AJ49" i="9"/>
  <c r="Y16" i="10" s="1"/>
  <c r="W16" i="12"/>
  <c r="AI49" i="11"/>
  <c r="X16" i="12" s="1"/>
  <c r="W23" i="18"/>
  <c r="AJ71" i="17"/>
  <c r="Y23" i="18" s="1"/>
  <c r="AI71" i="17"/>
  <c r="X23" i="18" s="1"/>
  <c r="W23" i="2"/>
  <c r="AJ248" i="1"/>
  <c r="Y23" i="2" s="1"/>
  <c r="AI248" i="1"/>
  <c r="X23" i="2" s="1"/>
  <c r="W10" i="2"/>
  <c r="AJ45" i="1"/>
  <c r="Y10" i="2" s="1"/>
  <c r="AI45" i="1"/>
  <c r="X10" i="2" s="1"/>
  <c r="AI23" i="11"/>
  <c r="X11" i="12" s="1"/>
  <c r="W11" i="12"/>
  <c r="W25" i="12" s="1"/>
  <c r="AJ79" i="9"/>
  <c r="Y23" i="10" s="1"/>
  <c r="W23" i="10"/>
  <c r="AI79" i="9"/>
  <c r="X23" i="10" s="1"/>
  <c r="W10" i="16"/>
  <c r="AJ19" i="15"/>
  <c r="Y10" i="16" s="1"/>
  <c r="AI19" i="15"/>
  <c r="X10" i="16" s="1"/>
  <c r="W20" i="2"/>
  <c r="AJ191" i="1"/>
  <c r="Y20" i="2" s="1"/>
  <c r="AI191" i="1"/>
  <c r="X20" i="2" s="1"/>
  <c r="W22" i="4"/>
  <c r="AI71" i="3"/>
  <c r="X22" i="4" s="1"/>
  <c r="W20" i="4"/>
  <c r="AI62" i="3"/>
  <c r="X20" i="4" s="1"/>
  <c r="AJ27" i="5"/>
  <c r="Y12" i="6" s="1"/>
  <c r="AI27" i="5"/>
  <c r="X12" i="6" s="1"/>
  <c r="W12" i="6"/>
  <c r="AI45" i="7"/>
  <c r="W21" i="12"/>
  <c r="AI69" i="11"/>
  <c r="X21" i="12" s="1"/>
  <c r="AI19" i="13"/>
  <c r="X10" i="14" s="1"/>
  <c r="W10" i="14"/>
  <c r="AJ19" i="13"/>
  <c r="Y10" i="14" s="1"/>
  <c r="W17" i="16"/>
  <c r="AI47" i="15"/>
  <c r="X17" i="16" s="1"/>
  <c r="AJ47" i="15"/>
  <c r="Y17" i="16" s="1"/>
  <c r="W14" i="2"/>
  <c r="AJ111" i="1"/>
  <c r="Y14" i="2" s="1"/>
  <c r="AI111" i="1"/>
  <c r="X14" i="2" s="1"/>
  <c r="AI73" i="7"/>
  <c r="AI19" i="7"/>
  <c r="W19" i="12"/>
  <c r="AI61" i="11"/>
  <c r="X19" i="12" s="1"/>
  <c r="AI83" i="9"/>
  <c r="X24" i="10" s="1"/>
  <c r="W24" i="10"/>
  <c r="AJ83" i="9"/>
  <c r="Y24" i="10" s="1"/>
  <c r="AJ15" i="9"/>
  <c r="Y9" i="10" s="1"/>
  <c r="W9" i="10"/>
  <c r="AI15" i="9"/>
  <c r="X9" i="10" s="1"/>
  <c r="AI34" i="9"/>
  <c r="X13" i="10" s="1"/>
  <c r="W13" i="10"/>
  <c r="AJ34" i="9"/>
  <c r="Y13" i="10" s="1"/>
  <c r="W15" i="14"/>
  <c r="AJ42" i="13"/>
  <c r="Y15" i="14" s="1"/>
  <c r="AI42" i="13"/>
  <c r="X15" i="14" s="1"/>
  <c r="W21" i="14"/>
  <c r="AI67" i="13"/>
  <c r="X21" i="14" s="1"/>
  <c r="AJ67" i="13"/>
  <c r="Y21" i="14" s="1"/>
  <c r="W9" i="16"/>
  <c r="AI15" i="15"/>
  <c r="X9" i="16" s="1"/>
  <c r="AJ15" i="15"/>
  <c r="Y9" i="16" s="1"/>
  <c r="AH86" i="7"/>
  <c r="AJ65" i="7" s="1"/>
  <c r="AI11" i="7"/>
  <c r="AI29" i="13"/>
  <c r="X12" i="14" s="1"/>
  <c r="W12" i="14"/>
  <c r="W25" i="14" s="1"/>
  <c r="AJ29" i="13"/>
  <c r="Y12" i="14" s="1"/>
  <c r="AJ61" i="9"/>
  <c r="Y19" i="10" s="1"/>
  <c r="W19" i="10"/>
  <c r="AI61" i="9"/>
  <c r="X19" i="10" s="1"/>
  <c r="W13" i="16"/>
  <c r="AI31" i="15"/>
  <c r="X13" i="16" s="1"/>
  <c r="AJ31" i="15"/>
  <c r="Y13" i="16" s="1"/>
  <c r="W20" i="16"/>
  <c r="AJ59" i="15"/>
  <c r="Y20" i="16" s="1"/>
  <c r="AI59" i="15"/>
  <c r="X20" i="16" s="1"/>
  <c r="AI24" i="3"/>
  <c r="X11" i="4" s="1"/>
  <c r="W11" i="4"/>
  <c r="AJ11" i="5"/>
  <c r="Y8" i="6" s="1"/>
  <c r="AH76" i="5"/>
  <c r="AJ31" i="5" s="1"/>
  <c r="Y13" i="6" s="1"/>
  <c r="AI11" i="5"/>
  <c r="X8" i="6" s="1"/>
  <c r="W8" i="6"/>
  <c r="AH85" i="11"/>
  <c r="AJ53" i="11" s="1"/>
  <c r="Y17" i="12" s="1"/>
  <c r="AJ69" i="9"/>
  <c r="Y21" i="10" s="1"/>
  <c r="W21" i="10"/>
  <c r="AI69" i="9"/>
  <c r="X21" i="10" s="1"/>
  <c r="W14" i="18"/>
  <c r="W25" i="18" s="1"/>
  <c r="AJ35" i="17"/>
  <c r="Y14" i="18" s="1"/>
  <c r="AI35" i="17"/>
  <c r="X14" i="18" s="1"/>
  <c r="W19" i="18"/>
  <c r="AJ55" i="17"/>
  <c r="Y19" i="18" s="1"/>
  <c r="AI55" i="17"/>
  <c r="X19" i="18" s="1"/>
  <c r="W19" i="6"/>
  <c r="AJ55" i="5"/>
  <c r="Y19" i="6" s="1"/>
  <c r="AI55" i="5"/>
  <c r="X19" i="6" s="1"/>
  <c r="AI11" i="3"/>
  <c r="X8" i="4" s="1"/>
  <c r="W8" i="4"/>
  <c r="W25" i="4" s="1"/>
  <c r="AH80" i="3"/>
  <c r="AJ16" i="3" s="1"/>
  <c r="Y9" i="4" s="1"/>
  <c r="W18" i="12"/>
  <c r="AJ57" i="11"/>
  <c r="Y18" i="12" s="1"/>
  <c r="AI57" i="11"/>
  <c r="X18" i="12" s="1"/>
  <c r="AJ23" i="13"/>
  <c r="Y11" i="14" s="1"/>
  <c r="W11" i="14"/>
  <c r="AI23" i="13"/>
  <c r="X11" i="14" s="1"/>
  <c r="W22" i="16"/>
  <c r="AJ67" i="15"/>
  <c r="Y22" i="16" s="1"/>
  <c r="AI67" i="15"/>
  <c r="X22" i="16" s="1"/>
  <c r="W15" i="18"/>
  <c r="AJ39" i="17"/>
  <c r="Y15" i="18" s="1"/>
  <c r="AI39" i="17"/>
  <c r="X15" i="18" s="1"/>
  <c r="W20" i="18"/>
  <c r="AI59" i="17"/>
  <c r="X20" i="18" s="1"/>
  <c r="AJ59" i="17"/>
  <c r="Y20" i="18" s="1"/>
  <c r="AJ61" i="11" l="1"/>
  <c r="Y19" i="12" s="1"/>
  <c r="AJ69" i="11"/>
  <c r="Y21" i="12" s="1"/>
  <c r="AJ62" i="3"/>
  <c r="Y20" i="4" s="1"/>
  <c r="AJ34" i="3"/>
  <c r="Y13" i="4" s="1"/>
  <c r="W25" i="16"/>
  <c r="AJ20" i="3"/>
  <c r="Y10" i="4" s="1"/>
  <c r="AJ80" i="11"/>
  <c r="Y23" i="12" s="1"/>
  <c r="AJ29" i="3"/>
  <c r="Y12" i="4" s="1"/>
  <c r="AJ29" i="7"/>
  <c r="AJ63" i="5"/>
  <c r="Y21" i="6" s="1"/>
  <c r="AJ45" i="11"/>
  <c r="Y15" i="12" s="1"/>
  <c r="AJ101" i="13"/>
  <c r="Y24" i="14" s="1"/>
  <c r="AJ86" i="7"/>
  <c r="AI86" i="7"/>
  <c r="AJ64" i="7"/>
  <c r="AJ83" i="7"/>
  <c r="AJ22" i="7"/>
  <c r="AJ67" i="7"/>
  <c r="AJ48" i="7"/>
  <c r="AJ56" i="7"/>
  <c r="AJ13" i="7"/>
  <c r="AJ76" i="7"/>
  <c r="AJ52" i="7"/>
  <c r="AJ68" i="7"/>
  <c r="AJ10" i="7"/>
  <c r="AJ42" i="7"/>
  <c r="AJ37" i="7"/>
  <c r="AJ33" i="7"/>
  <c r="AJ55" i="7"/>
  <c r="AJ59" i="7"/>
  <c r="AJ84" i="7"/>
  <c r="AJ75" i="7"/>
  <c r="AJ47" i="7"/>
  <c r="AJ77" i="7"/>
  <c r="AJ41" i="7"/>
  <c r="AJ51" i="7"/>
  <c r="AJ43" i="7"/>
  <c r="AJ71" i="7"/>
  <c r="AJ85" i="7"/>
  <c r="AJ18" i="7"/>
  <c r="AJ28" i="7"/>
  <c r="AJ9" i="7"/>
  <c r="AJ17" i="7"/>
  <c r="AJ36" i="7"/>
  <c r="AJ60" i="7"/>
  <c r="AJ21" i="7"/>
  <c r="AJ69" i="7"/>
  <c r="AJ72" i="7"/>
  <c r="AJ31" i="7"/>
  <c r="AJ25" i="7"/>
  <c r="AJ63" i="7"/>
  <c r="AJ14" i="7"/>
  <c r="AJ38" i="7"/>
  <c r="AI76" i="5"/>
  <c r="AJ76" i="5"/>
  <c r="AJ33" i="5"/>
  <c r="AJ49" i="5"/>
  <c r="AJ14" i="5"/>
  <c r="AJ17" i="5"/>
  <c r="AJ65" i="5"/>
  <c r="AJ38" i="5"/>
  <c r="AJ21" i="5"/>
  <c r="AJ61" i="5"/>
  <c r="AJ58" i="5"/>
  <c r="AJ51" i="5"/>
  <c r="Y18" i="6" s="1"/>
  <c r="AJ29" i="5"/>
  <c r="AJ69" i="5"/>
  <c r="AJ66" i="5"/>
  <c r="AJ30" i="5"/>
  <c r="AJ74" i="5"/>
  <c r="AJ10" i="5"/>
  <c r="AJ53" i="5"/>
  <c r="AJ18" i="5"/>
  <c r="AJ9" i="5"/>
  <c r="AJ46" i="5"/>
  <c r="AJ22" i="5"/>
  <c r="AJ62" i="5"/>
  <c r="AJ70" i="5"/>
  <c r="AJ26" i="5"/>
  <c r="AJ41" i="5"/>
  <c r="AJ19" i="5"/>
  <c r="Y10" i="6" s="1"/>
  <c r="AJ34" i="5"/>
  <c r="AJ25" i="5"/>
  <c r="AJ50" i="5"/>
  <c r="AJ45" i="5"/>
  <c r="AJ73" i="5"/>
  <c r="AJ54" i="5"/>
  <c r="AJ37" i="5"/>
  <c r="AJ42" i="5"/>
  <c r="AJ35" i="5"/>
  <c r="Y14" i="6" s="1"/>
  <c r="AJ13" i="5"/>
  <c r="AJ57" i="5"/>
  <c r="AJ73" i="7"/>
  <c r="AJ81" i="7"/>
  <c r="AJ54" i="3"/>
  <c r="Y18" i="4" s="1"/>
  <c r="AJ84" i="9"/>
  <c r="AI84" i="9"/>
  <c r="AJ77" i="9"/>
  <c r="AJ38" i="9"/>
  <c r="AJ68" i="9"/>
  <c r="AJ33" i="9"/>
  <c r="AJ82" i="9"/>
  <c r="AJ64" i="9"/>
  <c r="AJ17" i="9"/>
  <c r="AJ42" i="9"/>
  <c r="AJ52" i="9"/>
  <c r="AJ60" i="9"/>
  <c r="AJ72" i="9"/>
  <c r="AJ22" i="9"/>
  <c r="AJ10" i="9"/>
  <c r="AJ14" i="9"/>
  <c r="AJ63" i="9"/>
  <c r="AJ71" i="9"/>
  <c r="AJ44" i="9"/>
  <c r="AJ43" i="9"/>
  <c r="AJ28" i="9"/>
  <c r="AJ55" i="9"/>
  <c r="AJ78" i="9"/>
  <c r="AJ56" i="9"/>
  <c r="AJ76" i="9"/>
  <c r="AJ25" i="9"/>
  <c r="AJ21" i="9"/>
  <c r="AJ51" i="9"/>
  <c r="AJ48" i="9"/>
  <c r="AJ81" i="9"/>
  <c r="AJ19" i="9"/>
  <c r="Y10" i="10" s="1"/>
  <c r="AJ41" i="9"/>
  <c r="AJ36" i="9"/>
  <c r="AJ73" i="9"/>
  <c r="Y22" i="10" s="1"/>
  <c r="AJ67" i="9"/>
  <c r="AJ47" i="9"/>
  <c r="AJ57" i="9"/>
  <c r="Y18" i="10" s="1"/>
  <c r="AJ59" i="9"/>
  <c r="AJ13" i="9"/>
  <c r="AJ75" i="9"/>
  <c r="AJ9" i="9"/>
  <c r="AJ18" i="9"/>
  <c r="AJ65" i="9"/>
  <c r="Y20" i="10" s="1"/>
  <c r="AJ31" i="9"/>
  <c r="AJ34" i="7"/>
  <c r="W25" i="2"/>
  <c r="AJ39" i="5"/>
  <c r="Y15" i="6" s="1"/>
  <c r="AJ67" i="5"/>
  <c r="Y22" i="6" s="1"/>
  <c r="AJ15" i="5"/>
  <c r="Y9" i="6" s="1"/>
  <c r="AJ59" i="5"/>
  <c r="Y20" i="6" s="1"/>
  <c r="AJ29" i="9"/>
  <c r="Y12" i="10" s="1"/>
  <c r="AJ57" i="7"/>
  <c r="AJ61" i="7"/>
  <c r="AJ23" i="5"/>
  <c r="Y11" i="6" s="1"/>
  <c r="AJ45" i="9"/>
  <c r="Y15" i="10" s="1"/>
  <c r="AJ15" i="7"/>
  <c r="AJ53" i="7"/>
  <c r="AJ80" i="3"/>
  <c r="AI80" i="3"/>
  <c r="AJ45" i="3"/>
  <c r="AJ37" i="3"/>
  <c r="AJ28" i="3"/>
  <c r="AJ27" i="3"/>
  <c r="AJ15" i="3"/>
  <c r="AJ65" i="3"/>
  <c r="AJ33" i="3"/>
  <c r="AJ32" i="3"/>
  <c r="AJ70" i="3"/>
  <c r="AJ78" i="3"/>
  <c r="AJ19" i="3"/>
  <c r="AJ53" i="3"/>
  <c r="AJ66" i="3"/>
  <c r="AJ61" i="3"/>
  <c r="AJ64" i="3"/>
  <c r="AJ73" i="3"/>
  <c r="AJ40" i="3"/>
  <c r="AJ74" i="3"/>
  <c r="AJ57" i="3"/>
  <c r="AJ42" i="3"/>
  <c r="Y15" i="4" s="1"/>
  <c r="AJ26" i="3"/>
  <c r="AJ56" i="3"/>
  <c r="AJ48" i="3"/>
  <c r="AJ36" i="3"/>
  <c r="AJ77" i="3"/>
  <c r="AJ23" i="3"/>
  <c r="AJ69" i="3"/>
  <c r="AJ44" i="3"/>
  <c r="AJ22" i="3"/>
  <c r="AJ13" i="3"/>
  <c r="AJ60" i="3"/>
  <c r="AJ67" i="3"/>
  <c r="Y21" i="4" s="1"/>
  <c r="AJ31" i="3"/>
  <c r="AJ52" i="3"/>
  <c r="AJ49" i="3"/>
  <c r="AJ9" i="3"/>
  <c r="AJ75" i="3"/>
  <c r="Y23" i="4" s="1"/>
  <c r="AJ18" i="3"/>
  <c r="AJ41" i="3"/>
  <c r="AI85" i="11"/>
  <c r="AJ37" i="11"/>
  <c r="AJ85" i="11"/>
  <c r="AJ52" i="11"/>
  <c r="AJ42" i="11"/>
  <c r="AJ48" i="11"/>
  <c r="AJ68" i="11"/>
  <c r="AJ32" i="11"/>
  <c r="AJ60" i="11"/>
  <c r="AJ78" i="11"/>
  <c r="AJ36" i="11"/>
  <c r="AJ18" i="11"/>
  <c r="AJ82" i="11"/>
  <c r="AJ28" i="11"/>
  <c r="AJ10" i="11"/>
  <c r="AJ64" i="11"/>
  <c r="AJ83" i="11"/>
  <c r="AJ33" i="11"/>
  <c r="AJ38" i="11"/>
  <c r="AJ56" i="11"/>
  <c r="AJ77" i="11"/>
  <c r="AJ63" i="11"/>
  <c r="AJ76" i="11"/>
  <c r="AJ39" i="11"/>
  <c r="Y14" i="12" s="1"/>
  <c r="AJ17" i="11"/>
  <c r="AJ65" i="11"/>
  <c r="Y20" i="12" s="1"/>
  <c r="AJ9" i="11"/>
  <c r="AJ43" i="11"/>
  <c r="AJ21" i="11"/>
  <c r="AJ59" i="11"/>
  <c r="AJ19" i="11"/>
  <c r="Y10" i="12" s="1"/>
  <c r="AJ25" i="11"/>
  <c r="AJ55" i="11"/>
  <c r="AJ51" i="11"/>
  <c r="AJ11" i="11"/>
  <c r="Y8" i="12" s="1"/>
  <c r="AJ41" i="11"/>
  <c r="AJ47" i="11"/>
  <c r="AJ22" i="11"/>
  <c r="AJ13" i="11"/>
  <c r="AJ34" i="11"/>
  <c r="Y13" i="12" s="1"/>
  <c r="AJ14" i="11"/>
  <c r="AJ29" i="11"/>
  <c r="Y12" i="12" s="1"/>
  <c r="AJ31" i="11"/>
  <c r="AJ67" i="11"/>
  <c r="AJ84" i="11"/>
  <c r="Y24" i="12" s="1"/>
  <c r="AJ73" i="11"/>
  <c r="AJ71" i="11"/>
  <c r="AJ45" i="7"/>
  <c r="AJ76" i="15"/>
  <c r="AI76" i="15"/>
  <c r="AJ74" i="15"/>
  <c r="AJ73" i="15"/>
  <c r="W25" i="8"/>
  <c r="X8" i="8"/>
  <c r="Y8" i="8" s="1"/>
  <c r="AJ49" i="7"/>
  <c r="AJ38" i="3"/>
  <c r="Y14" i="4" s="1"/>
  <c r="AJ102" i="13"/>
  <c r="AI102" i="13"/>
  <c r="AJ93" i="13"/>
  <c r="AJ34" i="13"/>
  <c r="AJ85" i="13"/>
  <c r="AJ80" i="13"/>
  <c r="AJ89" i="13"/>
  <c r="AJ22" i="13"/>
  <c r="AJ28" i="13"/>
  <c r="AJ78" i="13"/>
  <c r="AJ17" i="13"/>
  <c r="AJ100" i="13"/>
  <c r="AJ62" i="13"/>
  <c r="AJ82" i="13"/>
  <c r="AJ69" i="13"/>
  <c r="AJ25" i="13"/>
  <c r="AJ32" i="13"/>
  <c r="AJ74" i="13"/>
  <c r="AJ95" i="13"/>
  <c r="AJ35" i="13"/>
  <c r="AJ88" i="13"/>
  <c r="AJ81" i="13"/>
  <c r="AJ14" i="13"/>
  <c r="AJ77" i="13"/>
  <c r="AJ9" i="13"/>
  <c r="AJ26" i="13"/>
  <c r="AJ90" i="13"/>
  <c r="AJ45" i="13"/>
  <c r="AJ91" i="13"/>
  <c r="AJ96" i="13"/>
  <c r="AJ58" i="13"/>
  <c r="AJ94" i="13"/>
  <c r="AJ48" i="13"/>
  <c r="AJ76" i="13"/>
  <c r="AJ87" i="13"/>
  <c r="AJ86" i="13"/>
  <c r="AJ83" i="13"/>
  <c r="AJ41" i="13"/>
  <c r="AJ27" i="13"/>
  <c r="AJ99" i="13"/>
  <c r="AJ73" i="13"/>
  <c r="AJ18" i="13"/>
  <c r="AJ70" i="13"/>
  <c r="AJ37" i="13"/>
  <c r="AJ92" i="13"/>
  <c r="AJ13" i="13"/>
  <c r="AJ65" i="13"/>
  <c r="AJ40" i="13"/>
  <c r="AJ66" i="13"/>
  <c r="AJ11" i="13"/>
  <c r="Y8" i="14" s="1"/>
  <c r="AJ21" i="13"/>
  <c r="AJ54" i="13"/>
  <c r="AJ38" i="13"/>
  <c r="Y14" i="14" s="1"/>
  <c r="AJ79" i="13"/>
  <c r="AJ75" i="13"/>
  <c r="AJ57" i="13"/>
  <c r="AJ36" i="13"/>
  <c r="AJ61" i="13"/>
  <c r="AJ53" i="13"/>
  <c r="AJ84" i="13"/>
  <c r="AJ31" i="13"/>
  <c r="AJ10" i="13"/>
  <c r="AJ50" i="13"/>
  <c r="AJ44" i="13"/>
  <c r="AJ39" i="7"/>
  <c r="AJ50" i="3"/>
  <c r="Y17" i="4" s="1"/>
  <c r="AJ15" i="13"/>
  <c r="Y9" i="14" s="1"/>
  <c r="AJ71" i="5"/>
  <c r="Y23" i="6" s="1"/>
  <c r="AJ15" i="11"/>
  <c r="Y9" i="12" s="1"/>
  <c r="AJ11" i="3"/>
  <c r="Y8" i="4" s="1"/>
  <c r="W25" i="6"/>
  <c r="AJ24" i="3"/>
  <c r="Y11" i="4" s="1"/>
  <c r="AJ11" i="7"/>
  <c r="AJ19" i="7"/>
  <c r="AJ71" i="3"/>
  <c r="Y22" i="4" s="1"/>
  <c r="AJ23" i="11"/>
  <c r="Y11" i="12" s="1"/>
  <c r="AJ49" i="11"/>
  <c r="Y16" i="12" s="1"/>
  <c r="AJ43" i="5"/>
  <c r="Y16" i="6" s="1"/>
  <c r="AJ75" i="15"/>
  <c r="Y24" i="16" s="1"/>
  <c r="AJ23" i="7"/>
  <c r="W25" i="10"/>
  <c r="AJ47" i="5"/>
  <c r="Y17" i="6" s="1"/>
  <c r="AJ75" i="5"/>
  <c r="Y24" i="6" s="1"/>
  <c r="AI253" i="1"/>
  <c r="AJ96" i="1"/>
  <c r="AJ22" i="1"/>
  <c r="AJ253" i="1"/>
  <c r="AJ173" i="1"/>
  <c r="AJ23" i="1"/>
  <c r="AJ32" i="1"/>
  <c r="AJ38" i="1"/>
  <c r="AJ49" i="1"/>
  <c r="AJ57" i="1"/>
  <c r="AJ75" i="1"/>
  <c r="AJ107" i="1"/>
  <c r="AJ109" i="1"/>
  <c r="AJ149" i="1"/>
  <c r="AJ69" i="1"/>
  <c r="AJ91" i="1"/>
  <c r="AJ117" i="1"/>
  <c r="AJ132" i="1"/>
  <c r="AJ150" i="1"/>
  <c r="AJ162" i="1"/>
  <c r="AJ164" i="1"/>
  <c r="AJ172" i="1"/>
  <c r="AJ188" i="1"/>
  <c r="AJ203" i="1"/>
  <c r="AJ211" i="1"/>
  <c r="AJ251" i="1"/>
  <c r="AJ48" i="1"/>
  <c r="AJ56" i="1"/>
  <c r="AJ73" i="1"/>
  <c r="AJ81" i="1"/>
  <c r="AJ86" i="1"/>
  <c r="AJ119" i="1"/>
  <c r="AJ124" i="1"/>
  <c r="AJ145" i="1"/>
  <c r="AJ147" i="1"/>
  <c r="AJ155" i="1"/>
  <c r="AJ234" i="1"/>
  <c r="AJ238" i="1"/>
  <c r="AJ240" i="1"/>
  <c r="AJ242" i="1"/>
  <c r="AJ20" i="1"/>
  <c r="AJ74" i="1"/>
  <c r="AJ90" i="1"/>
  <c r="AJ100" i="1"/>
  <c r="AJ104" i="1"/>
  <c r="AJ170" i="1"/>
  <c r="AJ178" i="1"/>
  <c r="AJ187" i="1"/>
  <c r="AJ196" i="1"/>
  <c r="AJ201" i="1"/>
  <c r="AJ209" i="1"/>
  <c r="AJ51" i="1"/>
  <c r="AJ59" i="1"/>
  <c r="AJ171" i="1"/>
  <c r="AJ198" i="1"/>
  <c r="AJ206" i="1"/>
  <c r="AJ19" i="1"/>
  <c r="AJ33" i="1"/>
  <c r="AJ39" i="1"/>
  <c r="AJ71" i="1"/>
  <c r="AJ76" i="1"/>
  <c r="AJ93" i="1"/>
  <c r="AJ115" i="1"/>
  <c r="AJ126" i="1"/>
  <c r="AJ141" i="1"/>
  <c r="AJ190" i="1"/>
  <c r="AJ250" i="1"/>
  <c r="AJ36" i="1"/>
  <c r="AJ50" i="1"/>
  <c r="AJ58" i="1"/>
  <c r="AJ68" i="1"/>
  <c r="AJ85" i="1"/>
  <c r="AJ89" i="1"/>
  <c r="AJ144" i="1"/>
  <c r="AJ165" i="1"/>
  <c r="AJ200" i="1"/>
  <c r="AJ208" i="1"/>
  <c r="AJ232" i="1"/>
  <c r="AJ236" i="1"/>
  <c r="AJ37" i="1"/>
  <c r="AJ92" i="1"/>
  <c r="AJ101" i="1"/>
  <c r="AJ105" i="1"/>
  <c r="AJ148" i="1"/>
  <c r="AJ156" i="1"/>
  <c r="AJ177" i="1"/>
  <c r="AJ189" i="1"/>
  <c r="AJ194" i="1"/>
  <c r="AJ113" i="1"/>
  <c r="AJ10" i="1"/>
  <c r="AJ24" i="1"/>
  <c r="AJ34" i="1"/>
  <c r="AJ53" i="1"/>
  <c r="AJ61" i="1"/>
  <c r="AJ79" i="1"/>
  <c r="AJ110" i="1"/>
  <c r="AJ129" i="1"/>
  <c r="AJ153" i="1"/>
  <c r="AJ25" i="1"/>
  <c r="AJ64" i="1"/>
  <c r="AJ84" i="1"/>
  <c r="AJ114" i="1"/>
  <c r="AJ118" i="1"/>
  <c r="AJ133" i="1"/>
  <c r="AJ154" i="1"/>
  <c r="AJ163" i="1"/>
  <c r="AJ168" i="1"/>
  <c r="AJ184" i="1"/>
  <c r="AJ199" i="1"/>
  <c r="AJ207" i="1"/>
  <c r="AJ16" i="1"/>
  <c r="AJ52" i="1"/>
  <c r="AJ60" i="1"/>
  <c r="AJ77" i="1"/>
  <c r="AJ87" i="1"/>
  <c r="AJ120" i="1"/>
  <c r="AJ142" i="1"/>
  <c r="AJ146" i="1"/>
  <c r="AJ151" i="1"/>
  <c r="AJ216" i="1"/>
  <c r="AJ235" i="1"/>
  <c r="AJ239" i="1"/>
  <c r="AJ44" i="1"/>
  <c r="AJ78" i="1"/>
  <c r="AJ94" i="1"/>
  <c r="AJ103" i="1"/>
  <c r="AJ122" i="1"/>
  <c r="AJ166" i="1"/>
  <c r="AJ176" i="1"/>
  <c r="AJ179" i="1"/>
  <c r="AJ197" i="1"/>
  <c r="AJ205" i="1"/>
  <c r="AJ213" i="1"/>
  <c r="AJ218" i="1"/>
  <c r="AJ21" i="1"/>
  <c r="AJ47" i="1"/>
  <c r="AJ55" i="1"/>
  <c r="AJ63" i="1"/>
  <c r="AJ108" i="1"/>
  <c r="AJ123" i="1"/>
  <c r="AJ167" i="1"/>
  <c r="AJ183" i="1"/>
  <c r="AJ202" i="1"/>
  <c r="AJ210" i="1"/>
  <c r="AJ18" i="1"/>
  <c r="AJ35" i="1"/>
  <c r="AJ72" i="1"/>
  <c r="AJ80" i="1"/>
  <c r="AJ116" i="1"/>
  <c r="AJ121" i="1"/>
  <c r="AJ130" i="1"/>
  <c r="AJ186" i="1"/>
  <c r="AJ40" i="1"/>
  <c r="AJ54" i="1"/>
  <c r="AJ62" i="1"/>
  <c r="AJ70" i="1"/>
  <c r="AJ88" i="1"/>
  <c r="AJ143" i="1"/>
  <c r="AJ169" i="1"/>
  <c r="AJ204" i="1"/>
  <c r="AJ212" i="1"/>
  <c r="AJ233" i="1"/>
  <c r="AJ237" i="1"/>
  <c r="AJ241" i="1"/>
  <c r="AJ17" i="1"/>
  <c r="AJ31" i="1"/>
  <c r="AJ102" i="1"/>
  <c r="AJ106" i="1"/>
  <c r="AJ125" i="1"/>
  <c r="AJ152" i="1"/>
  <c r="AJ185" i="1"/>
  <c r="AJ195" i="1"/>
  <c r="AJ217" i="1"/>
  <c r="AJ131" i="1"/>
  <c r="AJ97" i="1"/>
  <c r="Y13" i="2" s="1"/>
  <c r="AJ182" i="1"/>
  <c r="AJ127" i="1"/>
  <c r="Y15" i="2" s="1"/>
  <c r="AJ99" i="1"/>
  <c r="AJ252" i="1"/>
  <c r="Y24" i="2" s="1"/>
  <c r="AJ9" i="1"/>
  <c r="AJ214" i="1"/>
  <c r="Y21" i="2" s="1"/>
  <c r="AJ160" i="1"/>
  <c r="Y17" i="2" s="1"/>
  <c r="AJ65" i="1"/>
  <c r="Y11" i="2" s="1"/>
  <c r="AJ67" i="1"/>
  <c r="AJ82" i="1" s="1"/>
  <c r="Y12" i="2" s="1"/>
  <c r="AJ30" i="1"/>
  <c r="AJ231" i="1"/>
  <c r="AJ15" i="1"/>
  <c r="AJ174" i="1"/>
  <c r="Y18" i="2" s="1"/>
  <c r="AJ193" i="1"/>
  <c r="AJ229" i="1"/>
  <c r="Y22" i="2" s="1"/>
  <c r="AJ180" i="1"/>
  <c r="Y19" i="2" s="1"/>
  <c r="AJ39" i="9"/>
  <c r="Y14" i="10" s="1"/>
  <c r="AJ74" i="11"/>
  <c r="Y22" i="12" s="1"/>
  <c r="AJ139" i="1"/>
  <c r="Y16" i="2" s="1"/>
  <c r="AJ46" i="3"/>
  <c r="Y16" i="4" s="1"/>
  <c r="AJ58" i="3"/>
  <c r="Y19" i="4" s="1"/>
  <c r="AJ79" i="3"/>
  <c r="Y24" i="4" s="1"/>
  <c r="Y25" i="18" l="1"/>
  <c r="Y25" i="16"/>
  <c r="Y25" i="14"/>
  <c r="Y25" i="12"/>
  <c r="Y25" i="8"/>
  <c r="Y25" i="6"/>
  <c r="Y25" i="10"/>
  <c r="Y25" i="4"/>
  <c r="Y25" i="2"/>
  <c r="X25" i="18"/>
  <c r="X25" i="16"/>
  <c r="X25" i="14"/>
  <c r="X25" i="12"/>
  <c r="X25" i="10"/>
  <c r="X25" i="8"/>
  <c r="X25" i="6"/>
  <c r="X25" i="2"/>
  <c r="X25" i="4"/>
</calcChain>
</file>

<file path=xl/sharedStrings.xml><?xml version="1.0" encoding="utf-8"?>
<sst xmlns="http://schemas.openxmlformats.org/spreadsheetml/2006/main" count="1553" uniqueCount="165">
  <si>
    <t>PARTIDA 21 -07 - 01 "SERVICIO NACIONAL DE LA DISCAPACIDAD"</t>
  </si>
  <si>
    <t>INDIVIDUALIZACIÓN DE LOS PROYECTOS POR ASIGNACIÓN PRESUPUESTARIA</t>
  </si>
  <si>
    <t>EJECUCIÓN AL 31 DE MARZO DEL 2024</t>
  </si>
  <si>
    <t>En pesos</t>
  </si>
  <si>
    <t>24 - 01 - 581 "APLICACIÓN LEY 20.422"</t>
  </si>
  <si>
    <t>Nº</t>
  </si>
  <si>
    <t>Código Proyecto</t>
  </si>
  <si>
    <t>Resolución o Decreto</t>
  </si>
  <si>
    <t>Fecha</t>
  </si>
  <si>
    <t>Nombre y Razón Social del Ejecutor</t>
  </si>
  <si>
    <t>Denominación del Programa- Convenio o Transferencia</t>
  </si>
  <si>
    <t xml:space="preserve">Modalidad de Asignación </t>
  </si>
  <si>
    <t xml:space="preserve">Vigencia del Convenio </t>
  </si>
  <si>
    <t>Presupuesto por región</t>
  </si>
  <si>
    <t>Monto del convenio</t>
  </si>
  <si>
    <t>Productos/y/o Actividades</t>
  </si>
  <si>
    <t>Beneficiarios</t>
  </si>
  <si>
    <t>Modalidad de Pago</t>
  </si>
  <si>
    <t>Observaciones</t>
  </si>
  <si>
    <t>EJECUCION DEVENGADA</t>
  </si>
  <si>
    <t>1er. Trimestre</t>
  </si>
  <si>
    <t>2do. Trimestre</t>
  </si>
  <si>
    <t>3er. Trimestre</t>
  </si>
  <si>
    <t>4to. Trimestre</t>
  </si>
  <si>
    <t>Total Anual</t>
  </si>
  <si>
    <t>Porcentaje de Participación:</t>
  </si>
  <si>
    <t>Inicio</t>
  </si>
  <si>
    <t>Término</t>
  </si>
  <si>
    <t>Cobertura</t>
  </si>
  <si>
    <t>Universo</t>
  </si>
  <si>
    <t>Tipo de Beneficiarios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</si>
  <si>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</si>
  <si>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</si>
  <si>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</si>
  <si>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</si>
  <si>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</si>
  <si>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</si>
  <si>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</si>
  <si>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</si>
  <si>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</si>
  <si>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</si>
  <si>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</si>
  <si>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</si>
  <si>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Ejecución</t>
  </si>
  <si>
    <t>Del Gasto</t>
  </si>
  <si>
    <t>TARAPACÁ</t>
  </si>
  <si>
    <t>24-01-581-01-01</t>
  </si>
  <si>
    <t>Programa Regular de Ayudas Tecnicas</t>
  </si>
  <si>
    <t>Tranferecias</t>
  </si>
  <si>
    <t>Convocatoria Publica</t>
  </si>
  <si>
    <t>Pers. Naturales</t>
  </si>
  <si>
    <t>24-01-581-01-02</t>
  </si>
  <si>
    <t>Programa Seguridad y Oportunidades de Ayudas Tecnicas</t>
  </si>
  <si>
    <t>Directa</t>
  </si>
  <si>
    <t>TOTAL  REGIÓN DE TARAPACÁ</t>
  </si>
  <si>
    <t>ANTOFAGASTA</t>
  </si>
  <si>
    <t>TOTAL  REGIÓN DE ANTOFAGASTA</t>
  </si>
  <si>
    <t>ATACAMA</t>
  </si>
  <si>
    <t>TOTAL  REGIÓN DE ATACAMA</t>
  </si>
  <si>
    <t>COQUIMBO</t>
  </si>
  <si>
    <t>TOTAL  REGIÓN DE COQUIMBO</t>
  </si>
  <si>
    <t>VALPARAÍSO</t>
  </si>
  <si>
    <t>TOTAL  REGIÓN DE VALPARAÍSO</t>
  </si>
  <si>
    <t>LIBERTADOR B. O HIGGINS</t>
  </si>
  <si>
    <t>TOTAL  REGIÓN DEL LIBERTADOR GENERAL BERNARDO O'HIGGINS</t>
  </si>
  <si>
    <t>MAULE</t>
  </si>
  <si>
    <t>TOTAL  REGIÓN DEL MAULE</t>
  </si>
  <si>
    <t>BIOBÍO</t>
  </si>
  <si>
    <t>Transferencias</t>
  </si>
  <si>
    <t>TOTAL  REGIÓN DEL BIOBÍO</t>
  </si>
  <si>
    <t>ARAUCANÍA</t>
  </si>
  <si>
    <t>TOTAL  REGIÓN DE LA ARAUCANÍA</t>
  </si>
  <si>
    <t>LOS LAGOS</t>
  </si>
  <si>
    <t>TOTAL  REGIÓN DE LOS LAGOS</t>
  </si>
  <si>
    <t>AYSÉN</t>
  </si>
  <si>
    <t>TOTAL  REGIÓN AYSÉN DEL GENERAL CARLOS IBAÑEZ DEL CAMPO</t>
  </si>
  <si>
    <t>MAGALLANES</t>
  </si>
  <si>
    <t>TOTAL  REGIÓN DE MAGALLANES Y ANTÁRTICA CHILENA</t>
  </si>
  <si>
    <t xml:space="preserve">LOS RIOS </t>
  </si>
  <si>
    <t>TOTAL  REGIÓN DE LOS RÍOS</t>
  </si>
  <si>
    <t>ARICA Y PARINACOTA</t>
  </si>
  <si>
    <t>TOTAL  REGIÓN DE ARICA Y PARINACOTA</t>
  </si>
  <si>
    <t xml:space="preserve">ÑUBLE </t>
  </si>
  <si>
    <t>TOTAL  REGIÓN DE ÑUBLE</t>
  </si>
  <si>
    <t>METROPOLITANA</t>
  </si>
  <si>
    <t>TOTAL  REGIÓN METROPOLITANA</t>
  </si>
  <si>
    <t>NIVEL CENTRAL</t>
  </si>
  <si>
    <t>TOTAL  NIVEL CENTRAL</t>
  </si>
  <si>
    <t>INFORME POR PROGRAMA Y REGIÓN</t>
  </si>
  <si>
    <t>REGION</t>
  </si>
  <si>
    <t>Total Convenios</t>
  </si>
  <si>
    <t>Porcentaje de:</t>
  </si>
  <si>
    <t>Participación del Gasto</t>
  </si>
  <si>
    <t>LOS RÍOS</t>
  </si>
  <si>
    <t>ÑUBLE</t>
  </si>
  <si>
    <t>24 - 01 - 583 "PROGRAMA DE ATENCIÓN TEMPRANA"</t>
  </si>
  <si>
    <t>24 - 01 - 587 "ACCESO A LA JUSTICIA DE LAS PERSONAS CON DISCAPACIDAD"</t>
  </si>
  <si>
    <t>24-01-0587</t>
  </si>
  <si>
    <t>316-2024</t>
  </si>
  <si>
    <t>CORP. DE ASISTENCIA JUDICIAL DE LA REGION DE TARAPACA Y ANTOFAGASTA</t>
  </si>
  <si>
    <t>CONVENIO</t>
  </si>
  <si>
    <t>DIRECTA</t>
  </si>
  <si>
    <t>Brindar orientación y/o representación judicial gratuita, oportuna y eficaz, así como las herramientas jurídicas necesarias para reclamar y defender los derechos de las personas con discapacidad (PcD)</t>
  </si>
  <si>
    <t>Corporaciones de Asistencia Judicial del Pais</t>
  </si>
  <si>
    <t>Transferencia</t>
  </si>
  <si>
    <t>CORP. DE ASISTENCIA JUDICIAL DE LA REGION DEL BIOBIO</t>
  </si>
  <si>
    <t>315-2024</t>
  </si>
  <si>
    <t>165</t>
  </si>
  <si>
    <t>47</t>
  </si>
  <si>
    <t>395-2024</t>
  </si>
  <si>
    <t>CORPORACION DE ASISTENCIA JUDICIAL DE LA REGION METROPOLITANA</t>
  </si>
  <si>
    <t xml:space="preserve">  </t>
  </si>
  <si>
    <t>24- 01 - 588 "PARTICIPACIÓN INCLUSIVA TERRITORIAL"</t>
  </si>
  <si>
    <t>24 - 01 - 590 "PROGRAMA DE DESARROLLO DE ORGANIZACIONES INCLUSIVAS"</t>
  </si>
  <si>
    <t>24 - 01 - 591 "PROGRAMA DE TRANSITO A LA VIDA INDEPENDIENTE"</t>
  </si>
  <si>
    <t>24-01-0591</t>
  </si>
  <si>
    <t>824-2024</t>
  </si>
  <si>
    <t>LUISA GISELE MONTOYA LARA</t>
  </si>
  <si>
    <t>Transferencia corriente / Depósito Bancario</t>
  </si>
  <si>
    <t>612-2024</t>
  </si>
  <si>
    <t>VALERIA RIVEROS AGUSRTO</t>
  </si>
  <si>
    <t>615-2024</t>
  </si>
  <si>
    <t>VIOLETA DEL ROSARIO SOTO URRUTIA</t>
  </si>
  <si>
    <t>613-2024</t>
  </si>
  <si>
    <t>BERTA ALICIA CUEVAS BASTIAS</t>
  </si>
  <si>
    <t>PARTIDA 21 -07 - 001 "SERVICIO NACIONAL DE LA DISCAPACIDAD"</t>
  </si>
  <si>
    <t>24 - 01 - 592 "ADULTOS CON DISCAPACIDAD EN RESIDENCIAS"</t>
  </si>
  <si>
    <t>24-01-0592</t>
  </si>
  <si>
    <t>563-2024</t>
  </si>
  <si>
    <t>CONGREGACION PEQUEÑAS HERMANAS MISIONERAS DE LA CARIDAD DON ORIONE</t>
  </si>
  <si>
    <t>CONVOCATORIA</t>
  </si>
  <si>
    <t>Brindar una respuesta integral a la necesidad de vivienda, apoyos e inclusión social que requieren las personas adultas con discapacidad y dependencia</t>
  </si>
  <si>
    <t>Persona Natural</t>
  </si>
  <si>
    <t>Transferencia a Cuena Corriente</t>
  </si>
  <si>
    <t>La REX 563-2024 hace referencia también a la transferencia a la misma residencia, pero en sede de Buin, RM</t>
  </si>
  <si>
    <t>616-2024</t>
  </si>
  <si>
    <t>FUNDACION PARA LA INFANCIA DE COQUIMBO - RESIDENCIA AYELEN</t>
  </si>
  <si>
    <t>Transferencia a Cuenta Corriente</t>
  </si>
  <si>
    <t>564-2024</t>
  </si>
  <si>
    <t>FUNDACION AMIGOS DE JESUS - RESIDENCIA SAGRADA FAMILIA</t>
  </si>
  <si>
    <t>-</t>
  </si>
  <si>
    <t>507-2024</t>
  </si>
  <si>
    <t>FUNDACION RONDA RESIDENCIA TRANSFORMARSE</t>
  </si>
  <si>
    <t xml:space="preserve">Brindar una respuesta integral a la necesidad de vivienda, apoyos e inclusión social que requieren las personas adultas con discapacidad y dependencia </t>
  </si>
  <si>
    <t>La modalidad del programa para esta residencia se enfoca en el apartado "Adaptaciones del entorno".</t>
  </si>
  <si>
    <t>558-2024</t>
  </si>
  <si>
    <t>FUNDACION DIMPNA</t>
  </si>
  <si>
    <t>Convenio</t>
  </si>
  <si>
    <t>559-2024</t>
  </si>
  <si>
    <t>FUNDACION VILLA DE ANCIANOS PADRE ALBERTO HURTADO CUOTA 1</t>
  </si>
  <si>
    <t>560/2024</t>
  </si>
  <si>
    <t>FUNDACION PARA LA AYUDA Y REHABILITACION DE DISCAPACITADOS</t>
  </si>
  <si>
    <t>ORGANZACION NO GUBERNAMENTAL DE DESARROLLO PATHER NOSTRUM</t>
  </si>
  <si>
    <t>562-2024</t>
  </si>
  <si>
    <t>FUNDACION VIDA NUEVA</t>
  </si>
  <si>
    <t>565-2024</t>
  </si>
  <si>
    <t>CORPORACION HOGAR BELEN</t>
  </si>
  <si>
    <t>566-2024</t>
  </si>
  <si>
    <t xml:space="preserve">FUNDACION VOLVER A VIVIR </t>
  </si>
  <si>
    <t>617-2024</t>
  </si>
  <si>
    <t>FUNDACION FENIX</t>
  </si>
  <si>
    <t>FUNDACION VILLA DE ANCIANOS PADRE ALBERTO HURTADO</t>
  </si>
  <si>
    <t>24 - 01 - 593 "PROGRAMA DE APOYO AL CUMPLIMIENTO DE LA LEY DE INSERCIÓN LABORAL DE PERSONAS EN SITUACION DE DISCAPACIDAD"</t>
  </si>
  <si>
    <t>TOTAL  ÑUBLE</t>
  </si>
  <si>
    <t>24 - 07 - 002 "CEDDIS"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</si>
</sst>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 &quot;$&quot;* #,##0_ ;_ &quot;$&quot;* \-#,##0_ ;_ &quot;$&quot;* &quot;-&quot;_ ;_ @_ "/>
    <numFmt numFmtId="41" formatCode="_ * #,##0_ ;_ * \-#,##0_ ;_ * &quot;-&quot;_ ;_ @_ "/>
    <numFmt numFmtId="164" formatCode="dd/mm/yy"/>
    <numFmt numFmtId="165" formatCode="d/m/yyyy"/>
    <numFmt numFmtId="166" formatCode="yyyy/mm/dd"/>
    <numFmt numFmtId="167" formatCode="dd\-mm\-yyyy"/>
  </numFmts>
  <fonts count="12">
    <font>
      <sz val="11"/>
      <color theme="1"/>
      <name val="Calibri"/>
      <scheme val="minor"/>
    </font>
    <font>
      <b/>
      <sz val="13"/>
      <color theme="1"/>
      <name val="Arial"/>
    </font>
    <font>
      <b/>
      <sz val="8"/>
      <color theme="1"/>
      <name val="Arial"/>
    </font>
    <font>
      <sz val="11"/>
      <name val="Calibri"/>
    </font>
    <font>
      <sz val="8"/>
      <color theme="1"/>
      <name val="Arial"/>
    </font>
    <font>
      <sz val="8"/>
      <color rgb="FF000000"/>
      <name val="Arial"/>
    </font>
    <font>
      <sz val="8"/>
      <color rgb="FF2F3D44"/>
      <name val="Arial"/>
    </font>
    <font>
      <sz val="7"/>
      <color theme="1"/>
      <name val="Trebuchet MS"/>
    </font>
    <font>
      <sz val="7"/>
      <color rgb="FFFFFF00"/>
      <name val="Trebuchet MS"/>
    </font>
    <font>
      <sz val="8"/>
      <color theme="1"/>
      <name val="Trebuchet MS"/>
    </font>
    <font>
      <sz val="9"/>
      <color theme="1"/>
      <name val="Trebuchet MS"/>
    </font>
    <font>
      <sz val="9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007DB5"/>
        <bgColor rgb="FF007DB5"/>
      </patternFill>
    </fill>
    <fill>
      <patternFill patternType="solid">
        <fgColor theme="0"/>
        <bgColor theme="0"/>
      </patternFill>
    </fill>
    <fill>
      <patternFill patternType="solid">
        <fgColor rgb="FF33CCFF"/>
        <bgColor rgb="FF33CCFF"/>
      </patternFill>
    </fill>
    <fill>
      <patternFill patternType="solid">
        <fgColor rgb="FFFFFFFF"/>
        <bgColor rgb="FFFFFFFF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56">
    <xf numFmtId="0" fontId="0" fillId="0" borderId="0" xfId="0" applyFont="1" applyAlignme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center" vertical="center" wrapText="1"/>
    </xf>
    <xf numFmtId="3" fontId="2" fillId="4" borderId="10" xfId="0" applyNumberFormat="1" applyFont="1" applyFill="1" applyBorder="1" applyAlignment="1">
      <alignment horizontal="center" vertical="center" wrapText="1"/>
    </xf>
    <xf numFmtId="10" fontId="2" fillId="2" borderId="10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2" fillId="0" borderId="1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10" fontId="2" fillId="0" borderId="10" xfId="0" applyNumberFormat="1" applyFont="1" applyBorder="1" applyAlignment="1">
      <alignment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left" vertical="center" wrapText="1"/>
    </xf>
    <xf numFmtId="165" fontId="4" fillId="0" borderId="10" xfId="0" applyNumberFormat="1" applyFont="1" applyBorder="1" applyAlignment="1">
      <alignment horizontal="center" vertical="center"/>
    </xf>
    <xf numFmtId="0" fontId="5" fillId="5" borderId="10" xfId="0" applyFont="1" applyFill="1" applyBorder="1" applyAlignment="1">
      <alignment horizontal="left" vertical="center" wrapText="1"/>
    </xf>
    <xf numFmtId="165" fontId="4" fillId="0" borderId="9" xfId="0" applyNumberFormat="1" applyFont="1" applyBorder="1"/>
    <xf numFmtId="165" fontId="4" fillId="0" borderId="11" xfId="0" applyNumberFormat="1" applyFont="1" applyBorder="1"/>
    <xf numFmtId="3" fontId="4" fillId="0" borderId="10" xfId="0" applyNumberFormat="1" applyFont="1" applyBorder="1" applyAlignment="1">
      <alignment vertical="center" wrapText="1"/>
    </xf>
    <xf numFmtId="3" fontId="4" fillId="0" borderId="10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10" fontId="4" fillId="0" borderId="10" xfId="0" applyNumberFormat="1" applyFont="1" applyBorder="1" applyAlignment="1">
      <alignment horizontal="right" vertical="center" wrapText="1"/>
    </xf>
    <xf numFmtId="10" fontId="4" fillId="0" borderId="10" xfId="0" applyNumberFormat="1" applyFont="1" applyBorder="1" applyAlignment="1">
      <alignment vertical="center" wrapText="1"/>
    </xf>
    <xf numFmtId="0" fontId="6" fillId="3" borderId="10" xfId="0" applyFont="1" applyFill="1" applyBorder="1" applyAlignment="1">
      <alignment horizontal="center" vertical="center" wrapText="1"/>
    </xf>
    <xf numFmtId="165" fontId="6" fillId="3" borderId="10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0" xfId="0" applyNumberFormat="1" applyFont="1" applyBorder="1"/>
    <xf numFmtId="3" fontId="4" fillId="0" borderId="3" xfId="0" applyNumberFormat="1" applyFont="1" applyBorder="1" applyAlignment="1">
      <alignment vertical="center" wrapText="1"/>
    </xf>
    <xf numFmtId="3" fontId="5" fillId="5" borderId="10" xfId="0" applyNumberFormat="1" applyFont="1" applyFill="1" applyBorder="1" applyAlignment="1">
      <alignment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3" fontId="2" fillId="4" borderId="10" xfId="0" applyNumberFormat="1" applyFont="1" applyFill="1" applyBorder="1" applyAlignment="1">
      <alignment horizontal="right" vertical="center" wrapText="1"/>
    </xf>
    <xf numFmtId="3" fontId="2" fillId="4" borderId="17" xfId="0" applyNumberFormat="1" applyFont="1" applyFill="1" applyBorder="1" applyAlignment="1">
      <alignment horizontal="right" vertical="center" wrapText="1"/>
    </xf>
    <xf numFmtId="10" fontId="2" fillId="4" borderId="1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horizontal="right" vertical="center" wrapText="1"/>
    </xf>
    <xf numFmtId="165" fontId="4" fillId="0" borderId="10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left" vertical="center"/>
    </xf>
    <xf numFmtId="165" fontId="4" fillId="0" borderId="10" xfId="0" applyNumberFormat="1" applyFont="1" applyBorder="1" applyAlignment="1">
      <alignment horizontal="center" vertical="center"/>
    </xf>
    <xf numFmtId="0" fontId="5" fillId="5" borderId="10" xfId="0" applyFont="1" applyFill="1" applyBorder="1" applyAlignment="1">
      <alignment horizontal="left" vertical="center"/>
    </xf>
    <xf numFmtId="3" fontId="5" fillId="5" borderId="10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2" fillId="3" borderId="10" xfId="0" applyNumberFormat="1" applyFont="1" applyFill="1" applyBorder="1" applyAlignment="1">
      <alignment horizontal="right" vertical="center" wrapText="1"/>
    </xf>
    <xf numFmtId="3" fontId="7" fillId="5" borderId="1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wrapText="1"/>
    </xf>
    <xf numFmtId="3" fontId="5" fillId="5" borderId="10" xfId="0" applyNumberFormat="1" applyFon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165" fontId="6" fillId="0" borderId="10" xfId="0" applyNumberFormat="1" applyFont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49" fontId="5" fillId="5" borderId="10" xfId="0" applyNumberFormat="1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vertical="center" wrapText="1"/>
    </xf>
    <xf numFmtId="3" fontId="5" fillId="5" borderId="17" xfId="0" applyNumberFormat="1" applyFont="1" applyFill="1" applyBorder="1" applyAlignment="1">
      <alignment horizontal="right" vertical="center" wrapText="1"/>
    </xf>
    <xf numFmtId="3" fontId="5" fillId="5" borderId="17" xfId="0" applyNumberFormat="1" applyFont="1" applyFill="1" applyBorder="1" applyAlignment="1">
      <alignment horizontal="right" vertical="center" wrapText="1"/>
    </xf>
    <xf numFmtId="3" fontId="7" fillId="5" borderId="17" xfId="0" applyNumberFormat="1" applyFont="1" applyFill="1" applyBorder="1" applyAlignment="1">
      <alignment horizontal="center" vertical="center" wrapText="1"/>
    </xf>
    <xf numFmtId="165" fontId="7" fillId="5" borderId="10" xfId="0" applyNumberFormat="1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left" vertical="center" wrapText="1"/>
    </xf>
    <xf numFmtId="3" fontId="5" fillId="5" borderId="17" xfId="0" applyNumberFormat="1" applyFont="1" applyFill="1" applyBorder="1" applyAlignment="1">
      <alignment vertical="center" wrapText="1"/>
    </xf>
    <xf numFmtId="3" fontId="7" fillId="5" borderId="10" xfId="0" applyNumberFormat="1" applyFont="1" applyFill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165" fontId="4" fillId="0" borderId="10" xfId="0" applyNumberFormat="1" applyFont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left" vertical="center" wrapText="1"/>
    </xf>
    <xf numFmtId="3" fontId="5" fillId="5" borderId="3" xfId="0" applyNumberFormat="1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165" fontId="4" fillId="3" borderId="10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/>
    </xf>
    <xf numFmtId="3" fontId="5" fillId="5" borderId="3" xfId="0" applyNumberFormat="1" applyFont="1" applyFill="1" applyBorder="1" applyAlignment="1">
      <alignment vertical="center" wrapText="1"/>
    </xf>
    <xf numFmtId="3" fontId="8" fillId="5" borderId="10" xfId="0" applyNumberFormat="1" applyFont="1" applyFill="1" applyBorder="1" applyAlignment="1">
      <alignment horizontal="center" vertical="center" wrapText="1"/>
    </xf>
    <xf numFmtId="3" fontId="5" fillId="5" borderId="17" xfId="0" applyNumberFormat="1" applyFont="1" applyFill="1" applyBorder="1" applyAlignment="1">
      <alignment vertical="center" wrapText="1"/>
    </xf>
    <xf numFmtId="0" fontId="9" fillId="5" borderId="10" xfId="0" applyFont="1" applyFill="1" applyBorder="1" applyAlignment="1">
      <alignment horizontal="center" vertical="center" wrapText="1"/>
    </xf>
    <xf numFmtId="166" fontId="9" fillId="5" borderId="10" xfId="0" applyNumberFormat="1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left" vertical="center" wrapText="1"/>
    </xf>
    <xf numFmtId="3" fontId="10" fillId="5" borderId="10" xfId="0" applyNumberFormat="1" applyFont="1" applyFill="1" applyBorder="1" applyAlignment="1">
      <alignment horizontal="right" vertical="center" wrapText="1"/>
    </xf>
    <xf numFmtId="3" fontId="4" fillId="0" borderId="4" xfId="0" applyNumberFormat="1" applyFont="1" applyBorder="1" applyAlignment="1">
      <alignment vertical="center" wrapText="1"/>
    </xf>
    <xf numFmtId="166" fontId="7" fillId="5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164" fontId="2" fillId="3" borderId="16" xfId="0" applyNumberFormat="1" applyFont="1" applyFill="1" applyBorder="1" applyAlignment="1">
      <alignment horizontal="center" vertical="center" wrapText="1"/>
    </xf>
    <xf numFmtId="3" fontId="4" fillId="3" borderId="10" xfId="0" applyNumberFormat="1" applyFont="1" applyFill="1" applyBorder="1" applyAlignment="1">
      <alignment vertical="center" wrapText="1"/>
    </xf>
    <xf numFmtId="3" fontId="2" fillId="3" borderId="17" xfId="0" applyNumberFormat="1" applyFont="1" applyFill="1" applyBorder="1" applyAlignment="1">
      <alignment horizontal="right" vertical="center" wrapText="1"/>
    </xf>
    <xf numFmtId="3" fontId="2" fillId="3" borderId="10" xfId="0" applyNumberFormat="1" applyFont="1" applyFill="1" applyBorder="1" applyAlignment="1">
      <alignment horizontal="center" vertical="center" wrapText="1"/>
    </xf>
    <xf numFmtId="10" fontId="2" fillId="3" borderId="10" xfId="0" applyNumberFormat="1" applyFont="1" applyFill="1" applyBorder="1" applyAlignment="1">
      <alignment vertical="center" wrapText="1"/>
    </xf>
    <xf numFmtId="165" fontId="6" fillId="3" borderId="10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65" fontId="6" fillId="3" borderId="10" xfId="0" applyNumberFormat="1" applyFont="1" applyFill="1" applyBorder="1" applyAlignment="1">
      <alignment vertical="center"/>
    </xf>
    <xf numFmtId="165" fontId="6" fillId="3" borderId="16" xfId="0" applyNumberFormat="1" applyFont="1" applyFill="1" applyBorder="1" applyAlignment="1">
      <alignment vertical="center" wrapText="1"/>
    </xf>
    <xf numFmtId="3" fontId="5" fillId="3" borderId="17" xfId="0" applyNumberFormat="1" applyFont="1" applyFill="1" applyBorder="1" applyAlignment="1">
      <alignment vertical="center" wrapText="1"/>
    </xf>
    <xf numFmtId="3" fontId="4" fillId="3" borderId="10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3" fontId="4" fillId="3" borderId="10" xfId="0" applyNumberFormat="1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165" fontId="6" fillId="3" borderId="10" xfId="0" applyNumberFormat="1" applyFont="1" applyFill="1" applyBorder="1" applyAlignment="1">
      <alignment horizontal="center" vertical="center"/>
    </xf>
    <xf numFmtId="165" fontId="6" fillId="3" borderId="16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3" fontId="2" fillId="2" borderId="13" xfId="0" applyNumberFormat="1" applyFont="1" applyFill="1" applyBorder="1" applyAlignment="1">
      <alignment horizontal="right" vertical="center" wrapText="1"/>
    </xf>
    <xf numFmtId="3" fontId="2" fillId="2" borderId="10" xfId="0" applyNumberFormat="1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center" vertical="center" wrapText="1"/>
    </xf>
    <xf numFmtId="10" fontId="2" fillId="2" borderId="1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2" fillId="4" borderId="10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/>
    </xf>
    <xf numFmtId="10" fontId="2" fillId="3" borderId="10" xfId="0" applyNumberFormat="1" applyFont="1" applyFill="1" applyBorder="1" applyAlignment="1">
      <alignment horizontal="righ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3" fontId="2" fillId="2" borderId="16" xfId="0" applyNumberFormat="1" applyFont="1" applyFill="1" applyBorder="1" applyAlignment="1">
      <alignment horizontal="right" vertical="center" wrapText="1"/>
    </xf>
    <xf numFmtId="3" fontId="2" fillId="2" borderId="10" xfId="0" applyNumberFormat="1" applyFont="1" applyFill="1" applyBorder="1" applyAlignment="1">
      <alignment vertical="center" wrapText="1"/>
    </xf>
    <xf numFmtId="3" fontId="2" fillId="2" borderId="17" xfId="0" applyNumberFormat="1" applyFont="1" applyFill="1" applyBorder="1" applyAlignment="1">
      <alignment horizontal="righ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horizontal="left" vertical="center" wrapText="1"/>
    </xf>
    <xf numFmtId="3" fontId="5" fillId="5" borderId="3" xfId="0" applyNumberFormat="1" applyFont="1" applyFill="1" applyBorder="1" applyAlignment="1">
      <alignment wrapText="1"/>
    </xf>
    <xf numFmtId="3" fontId="4" fillId="0" borderId="9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3" fontId="5" fillId="5" borderId="17" xfId="0" applyNumberFormat="1" applyFont="1" applyFill="1" applyBorder="1" applyAlignment="1">
      <alignment wrapText="1"/>
    </xf>
    <xf numFmtId="0" fontId="2" fillId="4" borderId="24" xfId="0" applyFont="1" applyFill="1" applyBorder="1" applyAlignment="1">
      <alignment horizontal="left" vertical="center" wrapText="1"/>
    </xf>
    <xf numFmtId="0" fontId="2" fillId="4" borderId="24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vertical="center" wrapText="1"/>
    </xf>
    <xf numFmtId="3" fontId="4" fillId="0" borderId="9" xfId="0" applyNumberFormat="1" applyFont="1" applyBorder="1" applyAlignment="1">
      <alignment vertical="center" wrapText="1"/>
    </xf>
    <xf numFmtId="165" fontId="4" fillId="0" borderId="1" xfId="0" applyNumberFormat="1" applyFont="1" applyBorder="1"/>
    <xf numFmtId="0" fontId="5" fillId="5" borderId="13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left" vertical="center" wrapText="1"/>
    </xf>
    <xf numFmtId="3" fontId="2" fillId="3" borderId="13" xfId="0" applyNumberFormat="1" applyFont="1" applyFill="1" applyBorder="1" applyAlignment="1">
      <alignment horizontal="right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3" fontId="5" fillId="5" borderId="12" xfId="0" applyNumberFormat="1" applyFont="1" applyFill="1" applyBorder="1" applyAlignment="1">
      <alignment wrapText="1"/>
    </xf>
    <xf numFmtId="3" fontId="5" fillId="5" borderId="8" xfId="0" applyNumberFormat="1" applyFont="1" applyFill="1" applyBorder="1" applyAlignment="1">
      <alignment vertical="center" wrapText="1"/>
    </xf>
    <xf numFmtId="165" fontId="6" fillId="0" borderId="10" xfId="0" applyNumberFormat="1" applyFont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 wrapText="1"/>
    </xf>
    <xf numFmtId="165" fontId="4" fillId="0" borderId="9" xfId="0" applyNumberFormat="1" applyFont="1" applyBorder="1" applyAlignment="1">
      <alignment horizontal="center" vertical="center"/>
    </xf>
    <xf numFmtId="0" fontId="2" fillId="4" borderId="17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0" fontId="6" fillId="5" borderId="10" xfId="0" applyFont="1" applyFill="1" applyBorder="1" applyAlignment="1">
      <alignment horizontal="center" vertical="center" wrapText="1"/>
    </xf>
    <xf numFmtId="165" fontId="6" fillId="5" borderId="10" xfId="0" applyNumberFormat="1" applyFont="1" applyFill="1" applyBorder="1" applyAlignment="1">
      <alignment horizontal="center" vertical="center" wrapText="1"/>
    </xf>
    <xf numFmtId="3" fontId="5" fillId="5" borderId="10" xfId="0" applyNumberFormat="1" applyFont="1" applyFill="1" applyBorder="1" applyAlignment="1">
      <alignment wrapText="1"/>
    </xf>
    <xf numFmtId="3" fontId="2" fillId="0" borderId="4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3" fontId="5" fillId="5" borderId="13" xfId="0" applyNumberFormat="1" applyFont="1" applyFill="1" applyBorder="1" applyAlignment="1">
      <alignment wrapText="1"/>
    </xf>
    <xf numFmtId="0" fontId="2" fillId="4" borderId="28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3" fontId="2" fillId="4" borderId="13" xfId="0" applyNumberFormat="1" applyFont="1" applyFill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/>
    </xf>
    <xf numFmtId="0" fontId="2" fillId="4" borderId="28" xfId="0" applyFont="1" applyFill="1" applyBorder="1" applyAlignment="1">
      <alignment horizontal="center" vertical="center" wrapText="1"/>
    </xf>
    <xf numFmtId="3" fontId="4" fillId="3" borderId="29" xfId="0" applyNumberFormat="1" applyFont="1" applyFill="1" applyBorder="1" applyAlignment="1">
      <alignment vertical="center" wrapText="1"/>
    </xf>
    <xf numFmtId="165" fontId="6" fillId="3" borderId="10" xfId="0" applyNumberFormat="1" applyFont="1" applyFill="1" applyBorder="1" applyAlignment="1">
      <alignment vertical="center" wrapText="1"/>
    </xf>
    <xf numFmtId="3" fontId="5" fillId="3" borderId="28" xfId="0" applyNumberFormat="1" applyFont="1" applyFill="1" applyBorder="1" applyAlignment="1">
      <alignment vertical="center" wrapText="1"/>
    </xf>
    <xf numFmtId="3" fontId="4" fillId="3" borderId="13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3" fontId="4" fillId="3" borderId="13" xfId="0" applyNumberFormat="1" applyFont="1" applyFill="1" applyBorder="1" applyAlignment="1">
      <alignment horizontal="right" vertical="center" wrapText="1"/>
    </xf>
    <xf numFmtId="0" fontId="5" fillId="3" borderId="17" xfId="0" applyFont="1" applyFill="1" applyBorder="1" applyAlignment="1">
      <alignment horizontal="left" vertical="center" wrapText="1"/>
    </xf>
    <xf numFmtId="3" fontId="5" fillId="3" borderId="24" xfId="0" applyNumberFormat="1" applyFont="1" applyFill="1" applyBorder="1" applyAlignment="1">
      <alignment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7" fontId="2" fillId="0" borderId="10" xfId="0" applyNumberFormat="1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165" fontId="4" fillId="0" borderId="10" xfId="0" applyNumberFormat="1" applyFont="1" applyBorder="1" applyAlignment="1">
      <alignment vertical="center" wrapText="1"/>
    </xf>
    <xf numFmtId="0" fontId="5" fillId="5" borderId="13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/>
    </xf>
    <xf numFmtId="3" fontId="5" fillId="5" borderId="12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vertical="center" wrapText="1"/>
    </xf>
    <xf numFmtId="0" fontId="5" fillId="5" borderId="13" xfId="0" applyFont="1" applyFill="1" applyBorder="1" applyAlignment="1">
      <alignment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3" fontId="4" fillId="0" borderId="9" xfId="0" applyNumberFormat="1" applyFont="1" applyBorder="1" applyAlignment="1">
      <alignment horizontal="right" vertical="center" wrapText="1"/>
    </xf>
    <xf numFmtId="165" fontId="4" fillId="0" borderId="11" xfId="0" applyNumberFormat="1" applyFont="1" applyBorder="1" applyAlignment="1">
      <alignment horizontal="center" vertical="center"/>
    </xf>
    <xf numFmtId="3" fontId="5" fillId="5" borderId="12" xfId="0" applyNumberFormat="1" applyFont="1" applyFill="1" applyBorder="1" applyAlignment="1">
      <alignment vertical="center" wrapText="1"/>
    </xf>
    <xf numFmtId="3" fontId="5" fillId="5" borderId="12" xfId="0" applyNumberFormat="1" applyFont="1" applyFill="1" applyBorder="1" applyAlignment="1">
      <alignment horizontal="right" vertical="center" wrapText="1"/>
    </xf>
    <xf numFmtId="0" fontId="6" fillId="5" borderId="10" xfId="0" applyFont="1" applyFill="1" applyBorder="1" applyAlignment="1">
      <alignment horizontal="center" vertical="center"/>
    </xf>
    <xf numFmtId="165" fontId="6" fillId="5" borderId="10" xfId="0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3" fontId="5" fillId="5" borderId="24" xfId="0" applyNumberFormat="1" applyFont="1" applyFill="1" applyBorder="1" applyAlignment="1">
      <alignment vertical="center" wrapText="1"/>
    </xf>
    <xf numFmtId="167" fontId="2" fillId="0" borderId="10" xfId="0" applyNumberFormat="1" applyFont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165" fontId="4" fillId="0" borderId="9" xfId="0" applyNumberFormat="1" applyFont="1" applyBorder="1" applyAlignment="1">
      <alignment horizontal="center" vertical="center"/>
    </xf>
    <xf numFmtId="0" fontId="2" fillId="4" borderId="13" xfId="0" applyFont="1" applyFill="1" applyBorder="1" applyAlignment="1">
      <alignment horizontal="left" vertical="center" wrapText="1"/>
    </xf>
    <xf numFmtId="3" fontId="5" fillId="5" borderId="10" xfId="0" applyNumberFormat="1" applyFont="1" applyFill="1" applyBorder="1" applyAlignment="1">
      <alignment vertical="center" wrapText="1"/>
    </xf>
    <xf numFmtId="49" fontId="5" fillId="5" borderId="10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3" fontId="5" fillId="5" borderId="12" xfId="0" applyNumberFormat="1" applyFont="1" applyFill="1" applyBorder="1" applyAlignment="1">
      <alignment wrapText="1"/>
    </xf>
    <xf numFmtId="165" fontId="6" fillId="3" borderId="16" xfId="0" applyNumberFormat="1" applyFont="1" applyFill="1" applyBorder="1" applyAlignment="1">
      <alignment vertical="center"/>
    </xf>
    <xf numFmtId="165" fontId="6" fillId="3" borderId="16" xfId="0" applyNumberFormat="1" applyFont="1" applyFill="1" applyBorder="1" applyAlignment="1">
      <alignment horizontal="center" vertical="center"/>
    </xf>
    <xf numFmtId="3" fontId="9" fillId="5" borderId="10" xfId="0" applyNumberFormat="1" applyFont="1" applyFill="1" applyBorder="1" applyAlignment="1">
      <alignment horizontal="center" vertical="center" wrapText="1"/>
    </xf>
    <xf numFmtId="3" fontId="5" fillId="5" borderId="28" xfId="0" applyNumberFormat="1" applyFont="1" applyFill="1" applyBorder="1" applyAlignment="1">
      <alignment vertical="center" wrapText="1"/>
    </xf>
    <xf numFmtId="3" fontId="9" fillId="5" borderId="4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5" fontId="4" fillId="0" borderId="2" xfId="0" applyNumberFormat="1" applyFont="1" applyBorder="1"/>
    <xf numFmtId="165" fontId="4" fillId="0" borderId="3" xfId="0" applyNumberFormat="1" applyFont="1" applyBorder="1"/>
    <xf numFmtId="0" fontId="5" fillId="5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5" fontId="6" fillId="0" borderId="0" xfId="0" applyNumberFormat="1" applyFont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left" vertical="center" wrapText="1"/>
    </xf>
    <xf numFmtId="3" fontId="4" fillId="0" borderId="14" xfId="0" applyNumberFormat="1" applyFont="1" applyBorder="1" applyAlignment="1">
      <alignment horizontal="right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166" fontId="7" fillId="5" borderId="29" xfId="0" applyNumberFormat="1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left" vertical="center" wrapText="1"/>
    </xf>
    <xf numFmtId="165" fontId="4" fillId="0" borderId="33" xfId="0" applyNumberFormat="1" applyFont="1" applyBorder="1"/>
    <xf numFmtId="165" fontId="4" fillId="0" borderId="18" xfId="0" applyNumberFormat="1" applyFont="1" applyBorder="1"/>
    <xf numFmtId="3" fontId="10" fillId="5" borderId="10" xfId="0" applyNumberFormat="1" applyFont="1" applyFill="1" applyBorder="1" applyAlignment="1">
      <alignment horizontal="center" vertical="center" wrapText="1"/>
    </xf>
    <xf numFmtId="3" fontId="11" fillId="0" borderId="10" xfId="0" applyNumberFormat="1" applyFont="1" applyBorder="1" applyAlignment="1">
      <alignment vertical="center" wrapText="1"/>
    </xf>
    <xf numFmtId="3" fontId="5" fillId="3" borderId="35" xfId="0" applyNumberFormat="1" applyFont="1" applyFill="1" applyBorder="1" applyAlignment="1">
      <alignment vertical="center" wrapText="1"/>
    </xf>
    <xf numFmtId="0" fontId="6" fillId="3" borderId="29" xfId="0" applyFont="1" applyFill="1" applyBorder="1" applyAlignment="1">
      <alignment horizontal="center" vertical="center" wrapText="1"/>
    </xf>
    <xf numFmtId="3" fontId="4" fillId="3" borderId="31" xfId="0" applyNumberFormat="1" applyFont="1" applyFill="1" applyBorder="1" applyAlignment="1">
      <alignment horizontal="center" vertical="center" wrapText="1"/>
    </xf>
    <xf numFmtId="49" fontId="5" fillId="3" borderId="29" xfId="0" applyNumberFormat="1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3" fontId="4" fillId="3" borderId="31" xfId="0" applyNumberFormat="1" applyFont="1" applyFill="1" applyBorder="1" applyAlignment="1">
      <alignment horizontal="right" vertical="center" wrapText="1"/>
    </xf>
    <xf numFmtId="3" fontId="7" fillId="5" borderId="9" xfId="0" applyNumberFormat="1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166" fontId="7" fillId="5" borderId="10" xfId="0" applyNumberFormat="1" applyFont="1" applyFill="1" applyBorder="1" applyAlignment="1">
      <alignment horizontal="center" vertical="center" wrapText="1"/>
    </xf>
    <xf numFmtId="3" fontId="5" fillId="5" borderId="10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3" fontId="7" fillId="5" borderId="8" xfId="0" applyNumberFormat="1" applyFont="1" applyFill="1" applyBorder="1" applyAlignment="1">
      <alignment horizontal="center" vertical="center" wrapText="1"/>
    </xf>
    <xf numFmtId="3" fontId="5" fillId="3" borderId="10" xfId="0" applyNumberFormat="1" applyFont="1" applyFill="1" applyBorder="1" applyAlignment="1">
      <alignment vertical="center" wrapText="1"/>
    </xf>
    <xf numFmtId="165" fontId="4" fillId="0" borderId="9" xfId="0" applyNumberFormat="1" applyFont="1" applyBorder="1" applyAlignment="1"/>
    <xf numFmtId="165" fontId="4" fillId="0" borderId="11" xfId="0" applyNumberFormat="1" applyFont="1" applyBorder="1" applyAlignment="1"/>
    <xf numFmtId="3" fontId="5" fillId="5" borderId="13" xfId="0" applyNumberFormat="1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left" vertical="center" wrapText="1"/>
    </xf>
    <xf numFmtId="165" fontId="4" fillId="0" borderId="9" xfId="0" applyNumberFormat="1" applyFont="1" applyBorder="1" applyAlignment="1">
      <alignment horizontal="center"/>
    </xf>
    <xf numFmtId="3" fontId="5" fillId="5" borderId="30" xfId="0" applyNumberFormat="1" applyFont="1" applyFill="1" applyBorder="1" applyAlignment="1">
      <alignment wrapText="1"/>
    </xf>
    <xf numFmtId="0" fontId="2" fillId="0" borderId="36" xfId="0" applyFont="1" applyBorder="1" applyAlignment="1">
      <alignment horizontal="center" vertical="center" wrapText="1"/>
    </xf>
    <xf numFmtId="165" fontId="4" fillId="0" borderId="14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3" fontId="5" fillId="5" borderId="12" xfId="0" applyNumberFormat="1" applyFont="1" applyFill="1" applyBorder="1" applyAlignment="1">
      <alignment horizontal="left" vertical="center" wrapText="1"/>
    </xf>
    <xf numFmtId="0" fontId="5" fillId="5" borderId="37" xfId="0" applyFont="1" applyFill="1" applyBorder="1" applyAlignment="1">
      <alignment horizontal="left" vertical="center" wrapText="1"/>
    </xf>
    <xf numFmtId="165" fontId="4" fillId="0" borderId="38" xfId="0" applyNumberFormat="1" applyFont="1" applyBorder="1"/>
    <xf numFmtId="3" fontId="5" fillId="5" borderId="10" xfId="0" applyNumberFormat="1" applyFont="1" applyFill="1" applyBorder="1" applyAlignment="1">
      <alignment horizontal="left" vertical="center" wrapText="1"/>
    </xf>
    <xf numFmtId="3" fontId="7" fillId="5" borderId="29" xfId="0" applyNumberFormat="1" applyFont="1" applyFill="1" applyBorder="1" applyAlignment="1">
      <alignment vertical="center" wrapText="1"/>
    </xf>
    <xf numFmtId="3" fontId="5" fillId="5" borderId="13" xfId="0" applyNumberFormat="1" applyFont="1" applyFill="1" applyBorder="1" applyAlignment="1">
      <alignment horizontal="left" vertical="center" wrapText="1"/>
    </xf>
    <xf numFmtId="3" fontId="7" fillId="5" borderId="13" xfId="0" applyNumberFormat="1" applyFont="1" applyFill="1" applyBorder="1" applyAlignment="1">
      <alignment vertical="center" wrapText="1"/>
    </xf>
    <xf numFmtId="3" fontId="7" fillId="0" borderId="4" xfId="0" applyNumberFormat="1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3" fontId="7" fillId="0" borderId="14" xfId="0" applyNumberFormat="1" applyFont="1" applyBorder="1" applyAlignment="1">
      <alignment horizontal="center" vertical="center" wrapText="1"/>
    </xf>
    <xf numFmtId="3" fontId="7" fillId="5" borderId="13" xfId="0" applyNumberFormat="1" applyFont="1" applyFill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3" fontId="2" fillId="4" borderId="10" xfId="0" applyNumberFormat="1" applyFont="1" applyFill="1" applyBorder="1" applyAlignment="1">
      <alignment horizontal="right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left" vertical="center" wrapText="1"/>
    </xf>
    <xf numFmtId="165" fontId="6" fillId="0" borderId="9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49" fontId="5" fillId="5" borderId="13" xfId="0" applyNumberFormat="1" applyFont="1" applyFill="1" applyBorder="1" applyAlignment="1">
      <alignment horizontal="center" vertical="center" wrapText="1"/>
    </xf>
    <xf numFmtId="165" fontId="7" fillId="5" borderId="10" xfId="0" applyNumberFormat="1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left" vertical="center" wrapText="1"/>
    </xf>
    <xf numFmtId="165" fontId="4" fillId="0" borderId="20" xfId="0" applyNumberFormat="1" applyFont="1" applyBorder="1"/>
    <xf numFmtId="42" fontId="2" fillId="0" borderId="0" xfId="0" applyNumberFormat="1" applyFont="1" applyAlignment="1">
      <alignment horizontal="left" vertical="center" wrapText="1"/>
    </xf>
    <xf numFmtId="3" fontId="4" fillId="0" borderId="0" xfId="0" applyNumberFormat="1" applyFont="1" applyAlignment="1">
      <alignment horizontal="left" vertical="center" wrapText="1"/>
    </xf>
    <xf numFmtId="42" fontId="4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center" vertical="center" wrapText="1"/>
    </xf>
    <xf numFmtId="41" fontId="5" fillId="5" borderId="13" xfId="0" applyNumberFormat="1" applyFont="1" applyFill="1" applyBorder="1" applyAlignment="1">
      <alignment horizontal="left" vertical="center" wrapText="1"/>
    </xf>
    <xf numFmtId="41" fontId="5" fillId="5" borderId="13" xfId="0" applyNumberFormat="1" applyFont="1" applyFill="1" applyBorder="1" applyAlignment="1">
      <alignment horizontal="left" vertical="center" wrapText="1"/>
    </xf>
    <xf numFmtId="41" fontId="5" fillId="5" borderId="12" xfId="0" applyNumberFormat="1" applyFont="1" applyFill="1" applyBorder="1" applyAlignment="1">
      <alignment horizontal="left" vertical="center" wrapText="1"/>
    </xf>
    <xf numFmtId="41" fontId="5" fillId="5" borderId="10" xfId="0" applyNumberFormat="1" applyFont="1" applyFill="1" applyBorder="1" applyAlignment="1">
      <alignment horizontal="left" vertical="center" wrapText="1"/>
    </xf>
    <xf numFmtId="0" fontId="2" fillId="3" borderId="29" xfId="0" applyFont="1" applyFill="1" applyBorder="1" applyAlignment="1">
      <alignment horizontal="left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left" vertical="center" wrapText="1"/>
    </xf>
    <xf numFmtId="3" fontId="2" fillId="3" borderId="29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3" fontId="5" fillId="5" borderId="17" xfId="0" applyNumberFormat="1" applyFont="1" applyFill="1" applyBorder="1" applyAlignment="1">
      <alignment horizontal="left" vertical="center" wrapText="1"/>
    </xf>
    <xf numFmtId="0" fontId="5" fillId="5" borderId="28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center" vertical="center" wrapText="1"/>
    </xf>
    <xf numFmtId="164" fontId="2" fillId="3" borderId="29" xfId="0" applyNumberFormat="1" applyFont="1" applyFill="1" applyBorder="1" applyAlignment="1">
      <alignment horizontal="center" vertical="center" wrapText="1"/>
    </xf>
    <xf numFmtId="3" fontId="2" fillId="3" borderId="29" xfId="0" applyNumberFormat="1" applyFont="1" applyFill="1" applyBorder="1" applyAlignment="1">
      <alignment horizontal="right" vertical="center" wrapText="1"/>
    </xf>
    <xf numFmtId="0" fontId="5" fillId="5" borderId="13" xfId="0" applyFont="1" applyFill="1" applyBorder="1" applyAlignment="1">
      <alignment horizontal="center" vertical="center"/>
    </xf>
    <xf numFmtId="165" fontId="4" fillId="3" borderId="10" xfId="0" applyNumberFormat="1" applyFont="1" applyFill="1" applyBorder="1" applyAlignment="1">
      <alignment horizontal="center" vertical="center" wrapText="1"/>
    </xf>
    <xf numFmtId="3" fontId="4" fillId="3" borderId="10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3" fontId="2" fillId="2" borderId="4" xfId="0" applyNumberFormat="1" applyFont="1" applyFill="1" applyBorder="1" applyAlignment="1">
      <alignment horizontal="center" vertical="center" wrapText="1"/>
    </xf>
    <xf numFmtId="0" fontId="3" fillId="0" borderId="9" xfId="0" applyFont="1" applyBorder="1"/>
    <xf numFmtId="10" fontId="2" fillId="2" borderId="5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16" fontId="2" fillId="2" borderId="1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4" fillId="5" borderId="4" xfId="0" applyNumberFormat="1" applyFont="1" applyFill="1" applyBorder="1" applyAlignment="1">
      <alignment horizontal="center" vertical="center" wrapText="1"/>
    </xf>
    <xf numFmtId="0" fontId="3" fillId="0" borderId="14" xfId="0" applyFont="1" applyBorder="1"/>
    <xf numFmtId="0" fontId="3" fillId="0" borderId="15" xfId="0" applyFont="1" applyBorder="1"/>
    <xf numFmtId="3" fontId="4" fillId="0" borderId="4" xfId="0" applyNumberFormat="1" applyFont="1" applyBorder="1" applyAlignment="1">
      <alignment horizontal="center" vertical="center" wrapText="1"/>
    </xf>
    <xf numFmtId="3" fontId="4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/>
    <xf numFmtId="0" fontId="3" fillId="0" borderId="20" xfId="0" applyFont="1" applyBorder="1"/>
    <xf numFmtId="3" fontId="4" fillId="0" borderId="4" xfId="0" applyNumberFormat="1" applyFont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3" fillId="0" borderId="6" xfId="0" applyFont="1" applyBorder="1"/>
    <xf numFmtId="0" fontId="2" fillId="4" borderId="21" xfId="0" applyFont="1" applyFill="1" applyBorder="1" applyAlignment="1">
      <alignment horizontal="left" vertical="center" wrapText="1"/>
    </xf>
    <xf numFmtId="0" fontId="3" fillId="0" borderId="22" xfId="0" applyFont="1" applyBorder="1"/>
    <xf numFmtId="0" fontId="3" fillId="0" borderId="23" xfId="0" applyFont="1" applyBorder="1"/>
    <xf numFmtId="0" fontId="2" fillId="2" borderId="5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3" fillId="0" borderId="26" xfId="0" applyFont="1" applyBorder="1"/>
    <xf numFmtId="0" fontId="3" fillId="0" borderId="27" xfId="0" applyFont="1" applyBorder="1"/>
    <xf numFmtId="0" fontId="2" fillId="2" borderId="21" xfId="0" applyFont="1" applyFill="1" applyBorder="1" applyAlignment="1">
      <alignment horizontal="left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0" fontId="3" fillId="0" borderId="30" xfId="0" applyFont="1" applyBorder="1"/>
    <xf numFmtId="3" fontId="9" fillId="5" borderId="4" xfId="0" applyNumberFormat="1" applyFont="1" applyFill="1" applyBorder="1" applyAlignment="1">
      <alignment horizontal="center" vertical="center" wrapText="1"/>
    </xf>
    <xf numFmtId="3" fontId="2" fillId="2" borderId="34" xfId="0" applyNumberFormat="1" applyFont="1" applyFill="1" applyBorder="1" applyAlignment="1">
      <alignment horizontal="center" vertical="center" wrapText="1"/>
    </xf>
    <xf numFmtId="3" fontId="2" fillId="2" borderId="25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10" fontId="2" fillId="2" borderId="25" xfId="0" applyNumberFormat="1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3" fontId="10" fillId="5" borderId="4" xfId="0" applyNumberFormat="1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3" fontId="10" fillId="5" borderId="4" xfId="0" applyNumberFormat="1" applyFont="1" applyFill="1" applyBorder="1" applyAlignment="1">
      <alignment vertical="center" wrapText="1"/>
    </xf>
    <xf numFmtId="3" fontId="7" fillId="5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right" vertical="center" wrapText="1"/>
    </xf>
    <xf numFmtId="16" fontId="2" fillId="2" borderId="2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DB5"/>
  </sheetPr>
  <dimension ref="A1:AR1000"/>
  <sheetViews>
    <sheetView tabSelected="1" workbookViewId="0">
      <pane ySplit="7" topLeftCell="A8" activePane="bottomLeft" state="frozen"/>
      <selection pane="bottomLeft" activeCell="B9" sqref="B9"/>
    </sheetView>
  </sheetViews>
  <sheetFormatPr baseColWidth="10" defaultColWidth="14.42578125" defaultRowHeight="15" customHeight="1" outlineLevelRow="2" outlineLevelCol="1"/>
  <cols>
    <col min="1" max="1" width="4.42578125" customWidth="1"/>
    <col min="2" max="2" width="15.42578125" customWidth="1"/>
    <col min="3" max="3" width="11.85546875" customWidth="1"/>
    <col min="4" max="4" width="10.42578125" customWidth="1"/>
    <col min="5" max="5" width="41.85546875" customWidth="1"/>
    <col min="6" max="6" width="21.85546875" customWidth="1"/>
    <col min="7" max="15" width="12.7109375" customWidth="1"/>
    <col min="16" max="16" width="12.7109375" hidden="1" customWidth="1"/>
    <col min="17" max="17" width="14.5703125" customWidth="1"/>
    <col min="18" max="20" width="12.7109375" customWidth="1" outlineLevel="1"/>
    <col min="21" max="21" width="12.7109375" customWidth="1"/>
    <col min="22" max="24" width="12.7109375" hidden="1" customWidth="1" outlineLevel="1"/>
    <col min="25" max="25" width="12.7109375" customWidth="1"/>
    <col min="26" max="26" width="9.5703125" hidden="1" customWidth="1" outlineLevel="1"/>
    <col min="27" max="28" width="12.7109375" hidden="1" customWidth="1" outlineLevel="1"/>
    <col min="29" max="29" width="12.7109375" customWidth="1"/>
    <col min="30" max="32" width="12.7109375" hidden="1" customWidth="1" outlineLevel="1"/>
    <col min="33" max="36" width="12.7109375" customWidth="1"/>
    <col min="37" max="44" width="11.42578125" customWidth="1"/>
  </cols>
  <sheetData>
    <row r="1" spans="1:44" ht="11.25" customHeight="1">
      <c r="A1" s="317" t="s">
        <v>0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18"/>
      <c r="AI1" s="318"/>
      <c r="AJ1" s="318"/>
      <c r="AK1" s="1"/>
      <c r="AL1" s="1"/>
      <c r="AM1" s="1"/>
      <c r="AN1" s="1"/>
      <c r="AO1" s="1"/>
      <c r="AP1" s="1"/>
      <c r="AQ1" s="1"/>
      <c r="AR1" s="1"/>
    </row>
    <row r="2" spans="1:44" ht="11.25" customHeight="1">
      <c r="A2" s="317" t="s">
        <v>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1"/>
      <c r="AL2" s="1"/>
      <c r="AM2" s="1"/>
      <c r="AN2" s="1"/>
      <c r="AO2" s="1"/>
      <c r="AP2" s="1"/>
      <c r="AQ2" s="1"/>
      <c r="AR2" s="1"/>
    </row>
    <row r="3" spans="1:44" ht="11.25" customHeight="1">
      <c r="A3" s="317" t="s">
        <v>2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  <c r="AJ3" s="318"/>
      <c r="AK3" s="1"/>
      <c r="AL3" s="1"/>
      <c r="AM3" s="1"/>
      <c r="AN3" s="1"/>
      <c r="AO3" s="1"/>
      <c r="AP3" s="1"/>
      <c r="AQ3" s="1"/>
      <c r="AR3" s="1"/>
    </row>
    <row r="4" spans="1:44" ht="11.25" customHeight="1">
      <c r="A4" s="317" t="s">
        <v>3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1"/>
      <c r="AL4" s="1"/>
      <c r="AM4" s="1"/>
      <c r="AN4" s="1"/>
      <c r="AO4" s="1"/>
      <c r="AP4" s="1"/>
      <c r="AQ4" s="1"/>
      <c r="AR4" s="1"/>
    </row>
    <row r="5" spans="1:44" ht="24.75" customHeight="1">
      <c r="A5" s="319" t="s">
        <v>4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2"/>
      <c r="AK5" s="2"/>
      <c r="AL5" s="2"/>
      <c r="AM5" s="2"/>
      <c r="AN5" s="2"/>
      <c r="AO5" s="2"/>
      <c r="AP5" s="2"/>
      <c r="AQ5" s="2"/>
      <c r="AR5" s="2"/>
    </row>
    <row r="6" spans="1:44" ht="24" customHeight="1">
      <c r="A6" s="320" t="s">
        <v>5</v>
      </c>
      <c r="B6" s="320" t="s">
        <v>6</v>
      </c>
      <c r="C6" s="320" t="s">
        <v>7</v>
      </c>
      <c r="D6" s="320" t="s">
        <v>8</v>
      </c>
      <c r="E6" s="320" t="s">
        <v>9</v>
      </c>
      <c r="F6" s="320" t="s">
        <v>10</v>
      </c>
      <c r="G6" s="320" t="s">
        <v>11</v>
      </c>
      <c r="H6" s="331" t="s">
        <v>12</v>
      </c>
      <c r="I6" s="312"/>
      <c r="J6" s="313" t="s">
        <v>13</v>
      </c>
      <c r="K6" s="313" t="s">
        <v>14</v>
      </c>
      <c r="L6" s="320" t="s">
        <v>15</v>
      </c>
      <c r="M6" s="332" t="s">
        <v>16</v>
      </c>
      <c r="N6" s="333"/>
      <c r="O6" s="316"/>
      <c r="P6" s="320" t="s">
        <v>17</v>
      </c>
      <c r="Q6" s="320" t="s">
        <v>18</v>
      </c>
      <c r="R6" s="310" t="s">
        <v>19</v>
      </c>
      <c r="S6" s="311"/>
      <c r="T6" s="312"/>
      <c r="U6" s="313" t="s">
        <v>20</v>
      </c>
      <c r="V6" s="310" t="s">
        <v>19</v>
      </c>
      <c r="W6" s="311"/>
      <c r="X6" s="312"/>
      <c r="Y6" s="313" t="s">
        <v>21</v>
      </c>
      <c r="Z6" s="310" t="s">
        <v>19</v>
      </c>
      <c r="AA6" s="311"/>
      <c r="AB6" s="312"/>
      <c r="AC6" s="313" t="s">
        <v>22</v>
      </c>
      <c r="AD6" s="310" t="s">
        <v>19</v>
      </c>
      <c r="AE6" s="311"/>
      <c r="AF6" s="312"/>
      <c r="AG6" s="313" t="s">
        <v>23</v>
      </c>
      <c r="AH6" s="313" t="s">
        <v>24</v>
      </c>
      <c r="AI6" s="315" t="s">
        <v>25</v>
      </c>
      <c r="AJ6" s="316"/>
      <c r="AK6" s="1"/>
      <c r="AL6" s="1"/>
      <c r="AM6" s="1"/>
      <c r="AN6" s="1"/>
      <c r="AO6" s="1"/>
      <c r="AP6" s="1"/>
      <c r="AQ6" s="1"/>
      <c r="AR6" s="3"/>
    </row>
    <row r="7" spans="1:44" ht="11.25" customHeight="1">
      <c r="A7" s="314"/>
      <c r="B7" s="314"/>
      <c r="C7" s="314"/>
      <c r="D7" s="314"/>
      <c r="E7" s="314"/>
      <c r="F7" s="314"/>
      <c r="G7" s="314"/>
      <c r="H7" s="4" t="s">
        <v>26</v>
      </c>
      <c r="I7" s="4" t="s">
        <v>27</v>
      </c>
      <c r="J7" s="314"/>
      <c r="K7" s="314"/>
      <c r="L7" s="314"/>
      <c r="M7" s="5" t="s">
        <v>28</v>
      </c>
      <c r="N7" s="5" t="s">
        <v>29</v>
      </c>
      <c r="O7" s="5" t="s">
        <v>30</v>
      </c>
      <c r="P7" s="314"/>
      <c r="Q7" s="314"/>
      <c r="R7" s="5" t="s">
        <v>31</v>
      </c>
      <c r="S7" s="5" t="s">
        <v>32</v>
      </c>
      <c r="T7" s="5" t="s">
        <v>33</v>
      </c>
      <c r="U7" s="314"/>
      <c r="V7" s="5" t="s">
        <v>34</v>
      </c>
      <c r="W7" s="5" t="s">
        <v>35</v>
      </c>
      <c r="X7" s="5" t="s">
        <v>36</v>
      </c>
      <c r="Y7" s="314"/>
      <c r="Z7" s="5" t="s">
        <v>37</v>
      </c>
      <c r="AA7" s="5" t="s">
        <v>38</v>
      </c>
      <c r="AB7" s="5" t="s">
        <v>39</v>
      </c>
      <c r="AC7" s="314"/>
      <c r="AD7" s="5" t="s">
        <v>40</v>
      </c>
      <c r="AE7" s="5" t="s">
        <v>41</v>
      </c>
      <c r="AF7" s="5" t="s">
        <v>42</v>
      </c>
      <c r="AG7" s="314"/>
      <c r="AH7" s="314"/>
      <c r="AI7" s="6" t="s">
        <v>43</v>
      </c>
      <c r="AJ7" s="6" t="s">
        <v>44</v>
      </c>
      <c r="AK7" s="1"/>
      <c r="AL7" s="1"/>
      <c r="AM7" s="1"/>
      <c r="AN7" s="1"/>
      <c r="AO7" s="1"/>
      <c r="AP7" s="1"/>
      <c r="AQ7" s="1"/>
      <c r="AR7" s="3"/>
    </row>
    <row r="8" spans="1:44" ht="14.25" customHeight="1">
      <c r="A8" s="330" t="s">
        <v>45</v>
      </c>
      <c r="B8" s="311"/>
      <c r="C8" s="311"/>
      <c r="D8" s="311"/>
      <c r="E8" s="312"/>
      <c r="F8" s="7"/>
      <c r="G8" s="8"/>
      <c r="H8" s="9"/>
      <c r="I8" s="9"/>
      <c r="J8" s="10"/>
      <c r="K8" s="11"/>
      <c r="L8" s="12"/>
      <c r="M8" s="13"/>
      <c r="N8" s="13"/>
      <c r="O8" s="13"/>
      <c r="P8" s="8"/>
      <c r="Q8" s="7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4"/>
      <c r="AJ8" s="14"/>
      <c r="AK8" s="2"/>
      <c r="AL8" s="2"/>
      <c r="AM8" s="2"/>
      <c r="AN8" s="2"/>
      <c r="AO8" s="2"/>
      <c r="AP8" s="2"/>
      <c r="AQ8" s="2"/>
      <c r="AR8" s="15"/>
    </row>
    <row r="9" spans="1:44" ht="21" customHeight="1" outlineLevel="1">
      <c r="A9" s="16">
        <v>1</v>
      </c>
      <c r="B9" s="17" t="s">
        <v>46</v>
      </c>
      <c r="C9" s="18"/>
      <c r="D9" s="19">
        <v>44957</v>
      </c>
      <c r="E9" s="20" t="s">
        <v>47</v>
      </c>
      <c r="F9" s="20" t="s">
        <v>48</v>
      </c>
      <c r="G9" s="20" t="s">
        <v>49</v>
      </c>
      <c r="H9" s="21"/>
      <c r="I9" s="22"/>
      <c r="J9" s="321">
        <v>274610778</v>
      </c>
      <c r="K9" s="23">
        <v>424342</v>
      </c>
      <c r="L9" s="18"/>
      <c r="M9" s="24"/>
      <c r="N9" s="24"/>
      <c r="O9" s="25" t="s">
        <v>50</v>
      </c>
      <c r="P9" s="18"/>
      <c r="Q9" s="18"/>
      <c r="R9" s="24"/>
      <c r="S9" s="24"/>
      <c r="T9" s="26">
        <v>424342</v>
      </c>
      <c r="U9" s="11">
        <f t="shared" ref="U9:U12" si="0">R9+S9+T9</f>
        <v>424342</v>
      </c>
      <c r="V9" s="24"/>
      <c r="W9" s="24"/>
      <c r="X9" s="24"/>
      <c r="Y9" s="11">
        <f t="shared" ref="Y9:Y10" si="1">SUM(V9:X9)</f>
        <v>0</v>
      </c>
      <c r="Z9" s="24"/>
      <c r="AA9" s="24"/>
      <c r="AB9" s="24"/>
      <c r="AC9" s="11">
        <f t="shared" ref="AC9:AC10" si="2">SUM(Z9:AB9)</f>
        <v>0</v>
      </c>
      <c r="AD9" s="24"/>
      <c r="AE9" s="24"/>
      <c r="AF9" s="24"/>
      <c r="AG9" s="11">
        <f t="shared" ref="AG9:AG10" si="3">SUM(AD9:AF9)</f>
        <v>0</v>
      </c>
      <c r="AH9" s="11">
        <f t="shared" ref="AH9:AH10" si="4">SUM(U9,Y9,AC9,AG9)</f>
        <v>424342</v>
      </c>
      <c r="AI9" s="27">
        <f t="shared" ref="AI9:AI10" si="5">IF(ISERROR(AH9/$J$13),0,AH9/$J$13)</f>
        <v>1.5452488904131795E-3</v>
      </c>
      <c r="AJ9" s="28">
        <f t="shared" ref="AJ9:AJ10" si="6">IF(ISERROR(AH9/$AH$253),"-",AH9/$AH$253)</f>
        <v>1.3899808331999939E-3</v>
      </c>
      <c r="AK9" s="1"/>
      <c r="AL9" s="1"/>
      <c r="AM9" s="1"/>
      <c r="AN9" s="1"/>
      <c r="AO9" s="1"/>
      <c r="AP9" s="1"/>
      <c r="AQ9" s="1"/>
      <c r="AR9" s="3"/>
    </row>
    <row r="10" spans="1:44" ht="14.25" customHeight="1" outlineLevel="1">
      <c r="A10" s="16">
        <v>2</v>
      </c>
      <c r="B10" s="17" t="s">
        <v>51</v>
      </c>
      <c r="C10" s="29"/>
      <c r="D10" s="30">
        <v>44957</v>
      </c>
      <c r="E10" s="31" t="s">
        <v>52</v>
      </c>
      <c r="F10" s="32" t="s">
        <v>48</v>
      </c>
      <c r="G10" s="32" t="s">
        <v>53</v>
      </c>
      <c r="H10" s="21"/>
      <c r="I10" s="22"/>
      <c r="J10" s="322"/>
      <c r="K10" s="23">
        <v>333795</v>
      </c>
      <c r="L10" s="18"/>
      <c r="M10" s="24"/>
      <c r="N10" s="24"/>
      <c r="O10" s="26" t="s">
        <v>50</v>
      </c>
      <c r="P10" s="18"/>
      <c r="Q10" s="18"/>
      <c r="R10" s="24"/>
      <c r="S10" s="23">
        <v>333795</v>
      </c>
      <c r="T10" s="24"/>
      <c r="U10" s="11">
        <f t="shared" si="0"/>
        <v>333795</v>
      </c>
      <c r="V10" s="24"/>
      <c r="W10" s="24"/>
      <c r="X10" s="24"/>
      <c r="Y10" s="11">
        <f t="shared" si="1"/>
        <v>0</v>
      </c>
      <c r="Z10" s="24"/>
      <c r="AA10" s="24"/>
      <c r="AB10" s="24"/>
      <c r="AC10" s="11">
        <f t="shared" si="2"/>
        <v>0</v>
      </c>
      <c r="AD10" s="24"/>
      <c r="AE10" s="24"/>
      <c r="AF10" s="24"/>
      <c r="AG10" s="11">
        <f t="shared" si="3"/>
        <v>0</v>
      </c>
      <c r="AH10" s="11">
        <f t="shared" si="4"/>
        <v>333795</v>
      </c>
      <c r="AI10" s="27">
        <f t="shared" si="5"/>
        <v>1.2155203900991824E-3</v>
      </c>
      <c r="AJ10" s="28">
        <f t="shared" si="6"/>
        <v>1.0933837617251934E-3</v>
      </c>
      <c r="AK10" s="1"/>
      <c r="AL10" s="1"/>
      <c r="AM10" s="1"/>
      <c r="AN10" s="1"/>
      <c r="AO10" s="1"/>
      <c r="AP10" s="1"/>
      <c r="AQ10" s="1"/>
      <c r="AR10" s="3"/>
    </row>
    <row r="11" spans="1:44" ht="14.25" customHeight="1" outlineLevel="1">
      <c r="A11" s="33">
        <v>3</v>
      </c>
      <c r="B11" s="34"/>
      <c r="C11" s="18"/>
      <c r="D11" s="35"/>
      <c r="E11" s="18"/>
      <c r="F11" s="18"/>
      <c r="G11" s="18"/>
      <c r="H11" s="36"/>
      <c r="I11" s="36"/>
      <c r="J11" s="322"/>
      <c r="K11" s="37"/>
      <c r="L11" s="12"/>
      <c r="M11" s="8"/>
      <c r="N11" s="8"/>
      <c r="O11" s="8"/>
      <c r="P11" s="18"/>
      <c r="Q11" s="12"/>
      <c r="R11" s="24"/>
      <c r="S11" s="24"/>
      <c r="T11" s="24"/>
      <c r="U11" s="11">
        <f t="shared" si="0"/>
        <v>0</v>
      </c>
      <c r="V11" s="24"/>
      <c r="W11" s="24"/>
      <c r="X11" s="38"/>
      <c r="Y11" s="11"/>
      <c r="Z11" s="24"/>
      <c r="AA11" s="24"/>
      <c r="AB11" s="24"/>
      <c r="AC11" s="11"/>
      <c r="AD11" s="24"/>
      <c r="AE11" s="24"/>
      <c r="AF11" s="24"/>
      <c r="AG11" s="11"/>
      <c r="AH11" s="11"/>
      <c r="AI11" s="27"/>
      <c r="AJ11" s="28"/>
      <c r="AK11" s="1"/>
      <c r="AL11" s="1"/>
      <c r="AM11" s="1"/>
      <c r="AN11" s="1"/>
      <c r="AO11" s="1"/>
      <c r="AP11" s="1"/>
      <c r="AQ11" s="1"/>
      <c r="AR11" s="3"/>
    </row>
    <row r="12" spans="1:44" ht="14.25" customHeight="1" outlineLevel="1">
      <c r="A12" s="33">
        <v>4</v>
      </c>
      <c r="B12" s="34"/>
      <c r="C12" s="18"/>
      <c r="D12" s="35"/>
      <c r="E12" s="18"/>
      <c r="F12" s="18"/>
      <c r="G12" s="18"/>
      <c r="H12" s="36"/>
      <c r="I12" s="36"/>
      <c r="J12" s="323"/>
      <c r="K12" s="37"/>
      <c r="L12" s="12"/>
      <c r="M12" s="8"/>
      <c r="N12" s="8"/>
      <c r="O12" s="8"/>
      <c r="P12" s="18"/>
      <c r="Q12" s="12"/>
      <c r="R12" s="24"/>
      <c r="S12" s="24"/>
      <c r="T12" s="24"/>
      <c r="U12" s="11">
        <f t="shared" si="0"/>
        <v>0</v>
      </c>
      <c r="V12" s="24"/>
      <c r="W12" s="24"/>
      <c r="X12" s="38"/>
      <c r="Y12" s="11"/>
      <c r="Z12" s="24"/>
      <c r="AA12" s="24"/>
      <c r="AB12" s="24"/>
      <c r="AC12" s="11"/>
      <c r="AD12" s="24"/>
      <c r="AE12" s="24"/>
      <c r="AF12" s="24"/>
      <c r="AG12" s="11"/>
      <c r="AH12" s="11"/>
      <c r="AI12" s="27"/>
      <c r="AJ12" s="28"/>
      <c r="AK12" s="1"/>
      <c r="AL12" s="1"/>
      <c r="AM12" s="1"/>
      <c r="AN12" s="1"/>
      <c r="AO12" s="1"/>
      <c r="AP12" s="1"/>
      <c r="AQ12" s="1"/>
      <c r="AR12" s="3"/>
    </row>
    <row r="13" spans="1:44" ht="14.25" customHeight="1">
      <c r="A13" s="329" t="s">
        <v>54</v>
      </c>
      <c r="B13" s="311"/>
      <c r="C13" s="311"/>
      <c r="D13" s="311"/>
      <c r="E13" s="312"/>
      <c r="F13" s="39"/>
      <c r="G13" s="39"/>
      <c r="H13" s="39"/>
      <c r="I13" s="40"/>
      <c r="J13" s="41">
        <f t="shared" ref="J13:K13" si="7">SUM(J9:J12)</f>
        <v>274610778</v>
      </c>
      <c r="K13" s="42">
        <f t="shared" si="7"/>
        <v>758137</v>
      </c>
      <c r="L13" s="39"/>
      <c r="M13" s="41">
        <f t="shared" ref="M13:O13" si="8">SUM(M9:M10)</f>
        <v>0</v>
      </c>
      <c r="N13" s="41">
        <f t="shared" si="8"/>
        <v>0</v>
      </c>
      <c r="O13" s="41">
        <f t="shared" si="8"/>
        <v>0</v>
      </c>
      <c r="P13" s="4"/>
      <c r="Q13" s="39"/>
      <c r="R13" s="41">
        <f t="shared" ref="R13:X13" si="9">SUM(R9:R10)</f>
        <v>0</v>
      </c>
      <c r="S13" s="41">
        <f t="shared" si="9"/>
        <v>333795</v>
      </c>
      <c r="T13" s="41">
        <f t="shared" si="9"/>
        <v>424342</v>
      </c>
      <c r="U13" s="41">
        <f t="shared" si="9"/>
        <v>758137</v>
      </c>
      <c r="V13" s="41">
        <f t="shared" si="9"/>
        <v>0</v>
      </c>
      <c r="W13" s="41">
        <f t="shared" si="9"/>
        <v>0</v>
      </c>
      <c r="X13" s="41">
        <f t="shared" si="9"/>
        <v>0</v>
      </c>
      <c r="Y13" s="41">
        <f t="shared" ref="Y13:AH13" si="10">SUM(Y9:Y12)</f>
        <v>0</v>
      </c>
      <c r="Z13" s="41">
        <f t="shared" si="10"/>
        <v>0</v>
      </c>
      <c r="AA13" s="41">
        <f t="shared" si="10"/>
        <v>0</v>
      </c>
      <c r="AB13" s="41">
        <f t="shared" si="10"/>
        <v>0</v>
      </c>
      <c r="AC13" s="41">
        <f t="shared" si="10"/>
        <v>0</v>
      </c>
      <c r="AD13" s="41">
        <f t="shared" si="10"/>
        <v>0</v>
      </c>
      <c r="AE13" s="41">
        <f t="shared" si="10"/>
        <v>0</v>
      </c>
      <c r="AF13" s="41">
        <f t="shared" si="10"/>
        <v>0</v>
      </c>
      <c r="AG13" s="41">
        <f t="shared" si="10"/>
        <v>0</v>
      </c>
      <c r="AH13" s="41">
        <f t="shared" si="10"/>
        <v>758137</v>
      </c>
      <c r="AI13" s="43">
        <f>IF(ISERROR(AH13/J13),0,AH13/J13)</f>
        <v>2.7607692805123622E-3</v>
      </c>
      <c r="AJ13" s="43">
        <f>IF(ISERROR(AH13/$AH$253),0,AH13/$AH$253)</f>
        <v>2.4833645949251873E-3</v>
      </c>
      <c r="AK13" s="1"/>
      <c r="AL13" s="44"/>
      <c r="AM13" s="1"/>
      <c r="AN13" s="1"/>
      <c r="AO13" s="1"/>
      <c r="AP13" s="1"/>
      <c r="AQ13" s="1"/>
      <c r="AR13" s="3"/>
    </row>
    <row r="14" spans="1:44" ht="14.25" customHeight="1">
      <c r="A14" s="330" t="s">
        <v>55</v>
      </c>
      <c r="B14" s="311"/>
      <c r="C14" s="311"/>
      <c r="D14" s="311"/>
      <c r="E14" s="312"/>
      <c r="F14" s="7"/>
      <c r="G14" s="8"/>
      <c r="H14" s="9"/>
      <c r="I14" s="45"/>
      <c r="J14" s="46"/>
      <c r="K14" s="47"/>
      <c r="L14" s="12"/>
      <c r="M14" s="13"/>
      <c r="N14" s="13"/>
      <c r="O14" s="13"/>
      <c r="P14" s="8"/>
      <c r="Q14" s="7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4"/>
      <c r="AJ14" s="14"/>
      <c r="AK14" s="2"/>
      <c r="AL14" s="44"/>
      <c r="AM14" s="2"/>
      <c r="AN14" s="2"/>
      <c r="AO14" s="2"/>
      <c r="AP14" s="2"/>
      <c r="AQ14" s="2"/>
      <c r="AR14" s="15"/>
    </row>
    <row r="15" spans="1:44" ht="22.5" outlineLevel="1">
      <c r="A15" s="34">
        <v>1</v>
      </c>
      <c r="B15" s="17" t="s">
        <v>46</v>
      </c>
      <c r="C15" s="18"/>
      <c r="D15" s="19">
        <v>44957</v>
      </c>
      <c r="E15" s="20" t="s">
        <v>47</v>
      </c>
      <c r="F15" s="20" t="s">
        <v>48</v>
      </c>
      <c r="G15" s="20" t="s">
        <v>49</v>
      </c>
      <c r="H15" s="48"/>
      <c r="I15" s="49"/>
      <c r="J15" s="324">
        <v>364541051</v>
      </c>
      <c r="K15" s="23">
        <v>1759492</v>
      </c>
      <c r="L15" s="18"/>
      <c r="M15" s="24"/>
      <c r="N15" s="24"/>
      <c r="O15" s="25" t="s">
        <v>50</v>
      </c>
      <c r="P15" s="18"/>
      <c r="Q15" s="18"/>
      <c r="R15" s="24"/>
      <c r="S15" s="23">
        <v>1759492</v>
      </c>
      <c r="T15" s="24"/>
      <c r="U15" s="11">
        <f t="shared" ref="U15:U21" si="11">SUM(R15:T15)</f>
        <v>1759492</v>
      </c>
      <c r="V15" s="24"/>
      <c r="W15" s="46"/>
      <c r="X15" s="24"/>
      <c r="Y15" s="11">
        <f>SUM(V15:X15)</f>
        <v>0</v>
      </c>
      <c r="Z15" s="24"/>
      <c r="AA15" s="24"/>
      <c r="AB15" s="24"/>
      <c r="AC15" s="11">
        <f t="shared" ref="AC15:AC27" si="12">SUM(Z15:AB15)</f>
        <v>0</v>
      </c>
      <c r="AD15" s="24"/>
      <c r="AE15" s="24"/>
      <c r="AF15" s="24"/>
      <c r="AG15" s="11">
        <f>SUM(AD15:AF15)</f>
        <v>0</v>
      </c>
      <c r="AH15" s="11">
        <f t="shared" ref="AH15:AH26" si="13">SUM(U15,Y15,AC15,AG15)</f>
        <v>1759492</v>
      </c>
      <c r="AI15" s="27">
        <f t="shared" ref="AI15:AI25" si="14">IF(ISERROR(AH15/$J$28),0,AH15/$J$28)</f>
        <v>4.826594961454698E-3</v>
      </c>
      <c r="AJ15" s="28">
        <f t="shared" ref="AJ15:AJ25" si="15">IF(ISERROR(AH15/$AH$253),"-",AH15/$AH$253)</f>
        <v>5.7634176116639971E-3</v>
      </c>
      <c r="AK15" s="1"/>
      <c r="AL15" s="44"/>
      <c r="AM15" s="1"/>
      <c r="AN15" s="1"/>
      <c r="AO15" s="1"/>
      <c r="AP15" s="1"/>
      <c r="AQ15" s="1"/>
      <c r="AR15" s="3"/>
    </row>
    <row r="16" spans="1:44" ht="14.25" customHeight="1" outlineLevel="1">
      <c r="A16" s="34">
        <v>2</v>
      </c>
      <c r="B16" s="17" t="s">
        <v>51</v>
      </c>
      <c r="C16" s="18"/>
      <c r="D16" s="19">
        <v>44957</v>
      </c>
      <c r="E16" s="51" t="s">
        <v>52</v>
      </c>
      <c r="F16" s="20" t="s">
        <v>48</v>
      </c>
      <c r="G16" s="20" t="s">
        <v>53</v>
      </c>
      <c r="H16" s="48"/>
      <c r="I16" s="49"/>
      <c r="J16" s="322"/>
      <c r="K16" s="23">
        <v>148762</v>
      </c>
      <c r="L16" s="18"/>
      <c r="M16" s="24"/>
      <c r="N16" s="24"/>
      <c r="O16" s="25" t="s">
        <v>50</v>
      </c>
      <c r="P16" s="18"/>
      <c r="Q16" s="18"/>
      <c r="R16" s="24"/>
      <c r="S16" s="23">
        <v>148762</v>
      </c>
      <c r="T16" s="24"/>
      <c r="U16" s="11">
        <f t="shared" si="11"/>
        <v>148762</v>
      </c>
      <c r="V16" s="24"/>
      <c r="W16" s="46"/>
      <c r="X16" s="24"/>
      <c r="Y16" s="11"/>
      <c r="Z16" s="46"/>
      <c r="AA16" s="24"/>
      <c r="AB16" s="24"/>
      <c r="AC16" s="11">
        <f t="shared" si="12"/>
        <v>0</v>
      </c>
      <c r="AD16" s="24"/>
      <c r="AE16" s="24"/>
      <c r="AF16" s="24"/>
      <c r="AG16" s="11"/>
      <c r="AH16" s="11">
        <f t="shared" si="13"/>
        <v>148762</v>
      </c>
      <c r="AI16" s="27">
        <f t="shared" si="14"/>
        <v>4.0808024114683314E-4</v>
      </c>
      <c r="AJ16" s="28">
        <f t="shared" si="15"/>
        <v>4.8728697302764633E-4</v>
      </c>
      <c r="AK16" s="1"/>
      <c r="AL16" s="44"/>
      <c r="AM16" s="1"/>
      <c r="AN16" s="1"/>
      <c r="AO16" s="1"/>
      <c r="AP16" s="1"/>
      <c r="AQ16" s="1"/>
      <c r="AR16" s="3"/>
    </row>
    <row r="17" spans="1:44" ht="14.25" customHeight="1" outlineLevel="1">
      <c r="A17" s="34">
        <v>3</v>
      </c>
      <c r="B17" s="34"/>
      <c r="C17" s="18"/>
      <c r="D17" s="52"/>
      <c r="E17" s="53"/>
      <c r="F17" s="18"/>
      <c r="G17" s="18"/>
      <c r="H17" s="48"/>
      <c r="I17" s="49"/>
      <c r="J17" s="322"/>
      <c r="K17" s="46"/>
      <c r="L17" s="18"/>
      <c r="M17" s="24"/>
      <c r="N17" s="24"/>
      <c r="O17" s="24"/>
      <c r="P17" s="18"/>
      <c r="Q17" s="18"/>
      <c r="R17" s="24"/>
      <c r="S17" s="24"/>
      <c r="T17" s="24"/>
      <c r="U17" s="11">
        <f t="shared" si="11"/>
        <v>0</v>
      </c>
      <c r="V17" s="24"/>
      <c r="W17" s="46"/>
      <c r="X17" s="24"/>
      <c r="Y17" s="11"/>
      <c r="Z17" s="46"/>
      <c r="AA17" s="24"/>
      <c r="AB17" s="24"/>
      <c r="AC17" s="11">
        <f t="shared" si="12"/>
        <v>0</v>
      </c>
      <c r="AD17" s="24"/>
      <c r="AE17" s="24"/>
      <c r="AF17" s="24"/>
      <c r="AG17" s="11"/>
      <c r="AH17" s="11">
        <f t="shared" si="13"/>
        <v>0</v>
      </c>
      <c r="AI17" s="27">
        <f t="shared" si="14"/>
        <v>0</v>
      </c>
      <c r="AJ17" s="28">
        <f t="shared" si="15"/>
        <v>0</v>
      </c>
      <c r="AK17" s="1"/>
      <c r="AL17" s="44"/>
      <c r="AM17" s="1"/>
      <c r="AN17" s="1"/>
      <c r="AO17" s="1"/>
      <c r="AP17" s="1"/>
      <c r="AQ17" s="1"/>
      <c r="AR17" s="3"/>
    </row>
    <row r="18" spans="1:44" ht="14.25" customHeight="1" outlineLevel="1">
      <c r="A18" s="34">
        <v>4</v>
      </c>
      <c r="B18" s="34"/>
      <c r="C18" s="18"/>
      <c r="D18" s="52"/>
      <c r="E18" s="53"/>
      <c r="F18" s="18"/>
      <c r="G18" s="18"/>
      <c r="H18" s="48"/>
      <c r="I18" s="49"/>
      <c r="J18" s="322"/>
      <c r="K18" s="46"/>
      <c r="L18" s="18"/>
      <c r="M18" s="24"/>
      <c r="N18" s="24"/>
      <c r="O18" s="24"/>
      <c r="P18" s="18"/>
      <c r="Q18" s="18"/>
      <c r="R18" s="24"/>
      <c r="S18" s="24"/>
      <c r="T18" s="24"/>
      <c r="U18" s="11">
        <f t="shared" si="11"/>
        <v>0</v>
      </c>
      <c r="V18" s="24"/>
      <c r="W18" s="46"/>
      <c r="X18" s="24"/>
      <c r="Y18" s="11"/>
      <c r="Z18" s="46"/>
      <c r="AA18" s="24"/>
      <c r="AB18" s="24"/>
      <c r="AC18" s="11">
        <f t="shared" si="12"/>
        <v>0</v>
      </c>
      <c r="AD18" s="24"/>
      <c r="AE18" s="24"/>
      <c r="AF18" s="24"/>
      <c r="AG18" s="11"/>
      <c r="AH18" s="11">
        <f t="shared" si="13"/>
        <v>0</v>
      </c>
      <c r="AI18" s="27">
        <f t="shared" si="14"/>
        <v>0</v>
      </c>
      <c r="AJ18" s="28">
        <f t="shared" si="15"/>
        <v>0</v>
      </c>
      <c r="AK18" s="1"/>
      <c r="AL18" s="44"/>
      <c r="AM18" s="1"/>
      <c r="AN18" s="1"/>
      <c r="AO18" s="1"/>
      <c r="AP18" s="1"/>
      <c r="AQ18" s="1"/>
      <c r="AR18" s="3"/>
    </row>
    <row r="19" spans="1:44" ht="14.25" customHeight="1" outlineLevel="1">
      <c r="A19" s="34">
        <v>5</v>
      </c>
      <c r="B19" s="34"/>
      <c r="C19" s="18"/>
      <c r="D19" s="52"/>
      <c r="E19" s="53"/>
      <c r="F19" s="18"/>
      <c r="G19" s="18"/>
      <c r="H19" s="48"/>
      <c r="I19" s="49"/>
      <c r="J19" s="322"/>
      <c r="K19" s="46"/>
      <c r="L19" s="18"/>
      <c r="M19" s="24"/>
      <c r="N19" s="24"/>
      <c r="O19" s="24"/>
      <c r="P19" s="18"/>
      <c r="Q19" s="18"/>
      <c r="R19" s="24"/>
      <c r="S19" s="24"/>
      <c r="T19" s="24"/>
      <c r="U19" s="11">
        <f t="shared" si="11"/>
        <v>0</v>
      </c>
      <c r="V19" s="24"/>
      <c r="W19" s="46"/>
      <c r="X19" s="24"/>
      <c r="Y19" s="11"/>
      <c r="Z19" s="46"/>
      <c r="AA19" s="24"/>
      <c r="AB19" s="24"/>
      <c r="AC19" s="11">
        <f t="shared" si="12"/>
        <v>0</v>
      </c>
      <c r="AD19" s="24"/>
      <c r="AE19" s="24"/>
      <c r="AF19" s="24"/>
      <c r="AG19" s="11"/>
      <c r="AH19" s="11">
        <f t="shared" si="13"/>
        <v>0</v>
      </c>
      <c r="AI19" s="27">
        <f t="shared" si="14"/>
        <v>0</v>
      </c>
      <c r="AJ19" s="28">
        <f t="shared" si="15"/>
        <v>0</v>
      </c>
      <c r="AK19" s="1"/>
      <c r="AL19" s="44"/>
      <c r="AM19" s="1"/>
      <c r="AN19" s="1"/>
      <c r="AO19" s="1"/>
      <c r="AP19" s="1"/>
      <c r="AQ19" s="1"/>
      <c r="AR19" s="3"/>
    </row>
    <row r="20" spans="1:44" ht="14.25" customHeight="1" outlineLevel="1">
      <c r="A20" s="34">
        <v>6</v>
      </c>
      <c r="B20" s="34"/>
      <c r="C20" s="18"/>
      <c r="D20" s="52"/>
      <c r="E20" s="53"/>
      <c r="F20" s="18"/>
      <c r="G20" s="18"/>
      <c r="H20" s="48"/>
      <c r="I20" s="49"/>
      <c r="J20" s="322"/>
      <c r="K20" s="46"/>
      <c r="L20" s="18"/>
      <c r="M20" s="24"/>
      <c r="N20" s="24"/>
      <c r="O20" s="24"/>
      <c r="P20" s="18"/>
      <c r="Q20" s="18"/>
      <c r="R20" s="24"/>
      <c r="S20" s="24"/>
      <c r="T20" s="24"/>
      <c r="U20" s="11">
        <f t="shared" si="11"/>
        <v>0</v>
      </c>
      <c r="V20" s="24"/>
      <c r="W20" s="46"/>
      <c r="X20" s="24"/>
      <c r="Y20" s="11"/>
      <c r="Z20" s="46"/>
      <c r="AA20" s="24"/>
      <c r="AB20" s="24"/>
      <c r="AC20" s="11">
        <f t="shared" si="12"/>
        <v>0</v>
      </c>
      <c r="AD20" s="24"/>
      <c r="AE20" s="24"/>
      <c r="AF20" s="24"/>
      <c r="AG20" s="11"/>
      <c r="AH20" s="11">
        <f t="shared" si="13"/>
        <v>0</v>
      </c>
      <c r="AI20" s="27">
        <f t="shared" si="14"/>
        <v>0</v>
      </c>
      <c r="AJ20" s="28">
        <f t="shared" si="15"/>
        <v>0</v>
      </c>
      <c r="AK20" s="1"/>
      <c r="AL20" s="44"/>
      <c r="AM20" s="1"/>
      <c r="AN20" s="1"/>
      <c r="AO20" s="1"/>
      <c r="AP20" s="1"/>
      <c r="AQ20" s="1"/>
      <c r="AR20" s="3"/>
    </row>
    <row r="21" spans="1:44" ht="14.25" customHeight="1" outlineLevel="1">
      <c r="A21" s="34">
        <v>7</v>
      </c>
      <c r="B21" s="34"/>
      <c r="C21" s="18"/>
      <c r="D21" s="52"/>
      <c r="E21" s="53"/>
      <c r="F21" s="18"/>
      <c r="G21" s="18"/>
      <c r="H21" s="48"/>
      <c r="I21" s="49"/>
      <c r="J21" s="322"/>
      <c r="K21" s="46"/>
      <c r="L21" s="18"/>
      <c r="M21" s="24"/>
      <c r="N21" s="24"/>
      <c r="O21" s="24"/>
      <c r="P21" s="18"/>
      <c r="Q21" s="18"/>
      <c r="R21" s="24"/>
      <c r="S21" s="24"/>
      <c r="T21" s="24"/>
      <c r="U21" s="11">
        <f t="shared" si="11"/>
        <v>0</v>
      </c>
      <c r="V21" s="24"/>
      <c r="W21" s="46"/>
      <c r="X21" s="24"/>
      <c r="Y21" s="11"/>
      <c r="Z21" s="46"/>
      <c r="AA21" s="24"/>
      <c r="AB21" s="24"/>
      <c r="AC21" s="11">
        <f t="shared" si="12"/>
        <v>0</v>
      </c>
      <c r="AD21" s="24"/>
      <c r="AE21" s="24"/>
      <c r="AF21" s="24"/>
      <c r="AG21" s="11"/>
      <c r="AH21" s="11">
        <f t="shared" si="13"/>
        <v>0</v>
      </c>
      <c r="AI21" s="27">
        <f t="shared" si="14"/>
        <v>0</v>
      </c>
      <c r="AJ21" s="28">
        <f t="shared" si="15"/>
        <v>0</v>
      </c>
      <c r="AK21" s="1"/>
      <c r="AL21" s="44"/>
      <c r="AM21" s="1"/>
      <c r="AN21" s="1"/>
      <c r="AO21" s="1"/>
      <c r="AP21" s="1"/>
      <c r="AQ21" s="1"/>
      <c r="AR21" s="3"/>
    </row>
    <row r="22" spans="1:44" ht="14.25" customHeight="1" outlineLevel="1">
      <c r="A22" s="34">
        <v>8</v>
      </c>
      <c r="B22" s="34"/>
      <c r="C22" s="18"/>
      <c r="D22" s="52"/>
      <c r="E22" s="53"/>
      <c r="F22" s="18"/>
      <c r="G22" s="18"/>
      <c r="H22" s="48"/>
      <c r="I22" s="49"/>
      <c r="J22" s="322"/>
      <c r="K22" s="46"/>
      <c r="L22" s="18"/>
      <c r="M22" s="24"/>
      <c r="N22" s="24"/>
      <c r="O22" s="24"/>
      <c r="P22" s="18"/>
      <c r="Q22" s="18"/>
      <c r="R22" s="24"/>
      <c r="S22" s="24"/>
      <c r="T22" s="24"/>
      <c r="U22" s="11"/>
      <c r="V22" s="24"/>
      <c r="W22" s="46"/>
      <c r="X22" s="24"/>
      <c r="Y22" s="11"/>
      <c r="Z22" s="46"/>
      <c r="AA22" s="24"/>
      <c r="AB22" s="24"/>
      <c r="AC22" s="11">
        <f t="shared" si="12"/>
        <v>0</v>
      </c>
      <c r="AD22" s="24"/>
      <c r="AE22" s="24"/>
      <c r="AF22" s="24"/>
      <c r="AG22" s="11"/>
      <c r="AH22" s="11">
        <f t="shared" si="13"/>
        <v>0</v>
      </c>
      <c r="AI22" s="27">
        <f t="shared" si="14"/>
        <v>0</v>
      </c>
      <c r="AJ22" s="28">
        <f t="shared" si="15"/>
        <v>0</v>
      </c>
      <c r="AK22" s="1"/>
      <c r="AL22" s="44"/>
      <c r="AM22" s="1"/>
      <c r="AN22" s="1"/>
      <c r="AO22" s="1"/>
      <c r="AP22" s="1"/>
      <c r="AQ22" s="1"/>
      <c r="AR22" s="3"/>
    </row>
    <row r="23" spans="1:44" ht="14.25" customHeight="1" outlineLevel="1">
      <c r="A23" s="34">
        <v>9</v>
      </c>
      <c r="B23" s="34"/>
      <c r="C23" s="18"/>
      <c r="D23" s="52"/>
      <c r="E23" s="53"/>
      <c r="F23" s="18"/>
      <c r="G23" s="18"/>
      <c r="H23" s="48"/>
      <c r="I23" s="49"/>
      <c r="J23" s="322"/>
      <c r="K23" s="46"/>
      <c r="L23" s="12"/>
      <c r="M23" s="8"/>
      <c r="N23" s="8"/>
      <c r="O23" s="8"/>
      <c r="P23" s="18"/>
      <c r="Q23" s="18"/>
      <c r="R23" s="24"/>
      <c r="S23" s="24"/>
      <c r="T23" s="24"/>
      <c r="U23" s="11">
        <f>SUM(R23:T23)</f>
        <v>0</v>
      </c>
      <c r="V23" s="24"/>
      <c r="W23" s="54"/>
      <c r="X23" s="24"/>
      <c r="Y23" s="11">
        <f>SUM(V23:X23)</f>
        <v>0</v>
      </c>
      <c r="Z23" s="46"/>
      <c r="AA23" s="24"/>
      <c r="AB23" s="24"/>
      <c r="AC23" s="11">
        <f t="shared" si="12"/>
        <v>0</v>
      </c>
      <c r="AD23" s="24"/>
      <c r="AE23" s="24"/>
      <c r="AF23" s="24"/>
      <c r="AG23" s="11">
        <f>SUM(AD23:AF23)</f>
        <v>0</v>
      </c>
      <c r="AH23" s="11">
        <f t="shared" si="13"/>
        <v>0</v>
      </c>
      <c r="AI23" s="27">
        <f t="shared" si="14"/>
        <v>0</v>
      </c>
      <c r="AJ23" s="28">
        <f t="shared" si="15"/>
        <v>0</v>
      </c>
      <c r="AK23" s="1"/>
      <c r="AL23" s="44"/>
      <c r="AM23" s="1"/>
      <c r="AN23" s="1"/>
      <c r="AO23" s="1"/>
      <c r="AP23" s="1"/>
      <c r="AQ23" s="1"/>
      <c r="AR23" s="3"/>
    </row>
    <row r="24" spans="1:44" ht="14.25" customHeight="1" outlineLevel="1">
      <c r="A24" s="34">
        <v>10</v>
      </c>
      <c r="B24" s="34"/>
      <c r="C24" s="18"/>
      <c r="D24" s="52"/>
      <c r="E24" s="53"/>
      <c r="F24" s="18"/>
      <c r="G24" s="18"/>
      <c r="H24" s="48"/>
      <c r="I24" s="49"/>
      <c r="J24" s="322"/>
      <c r="K24" s="46"/>
      <c r="L24" s="12"/>
      <c r="M24" s="8"/>
      <c r="N24" s="8"/>
      <c r="O24" s="8"/>
      <c r="P24" s="18"/>
      <c r="Q24" s="18"/>
      <c r="R24" s="24"/>
      <c r="S24" s="24"/>
      <c r="T24" s="24"/>
      <c r="U24" s="11"/>
      <c r="V24" s="24"/>
      <c r="W24" s="54"/>
      <c r="X24" s="24"/>
      <c r="Y24" s="11"/>
      <c r="Z24" s="46"/>
      <c r="AA24" s="46"/>
      <c r="AB24" s="24"/>
      <c r="AC24" s="11">
        <f t="shared" si="12"/>
        <v>0</v>
      </c>
      <c r="AD24" s="24"/>
      <c r="AE24" s="24"/>
      <c r="AF24" s="24"/>
      <c r="AG24" s="11"/>
      <c r="AH24" s="11">
        <f t="shared" si="13"/>
        <v>0</v>
      </c>
      <c r="AI24" s="27">
        <f t="shared" si="14"/>
        <v>0</v>
      </c>
      <c r="AJ24" s="28">
        <f t="shared" si="15"/>
        <v>0</v>
      </c>
      <c r="AK24" s="1"/>
      <c r="AL24" s="44"/>
      <c r="AM24" s="1"/>
      <c r="AN24" s="1"/>
      <c r="AO24" s="1"/>
      <c r="AP24" s="1"/>
      <c r="AQ24" s="1"/>
      <c r="AR24" s="3"/>
    </row>
    <row r="25" spans="1:44" ht="14.25" customHeight="1" outlineLevel="1">
      <c r="A25" s="34">
        <v>11</v>
      </c>
      <c r="B25" s="34"/>
      <c r="C25" s="18"/>
      <c r="D25" s="52"/>
      <c r="E25" s="53"/>
      <c r="F25" s="18"/>
      <c r="G25" s="18"/>
      <c r="H25" s="48"/>
      <c r="I25" s="49"/>
      <c r="J25" s="322"/>
      <c r="K25" s="46"/>
      <c r="L25" s="12"/>
      <c r="M25" s="8"/>
      <c r="N25" s="8"/>
      <c r="O25" s="8"/>
      <c r="P25" s="18"/>
      <c r="Q25" s="18"/>
      <c r="R25" s="24"/>
      <c r="S25" s="24"/>
      <c r="T25" s="24"/>
      <c r="U25" s="11"/>
      <c r="V25" s="24"/>
      <c r="W25" s="54"/>
      <c r="X25" s="24"/>
      <c r="Y25" s="11"/>
      <c r="Z25" s="46"/>
      <c r="AA25" s="46"/>
      <c r="AB25" s="24"/>
      <c r="AC25" s="11">
        <f t="shared" si="12"/>
        <v>0</v>
      </c>
      <c r="AD25" s="24"/>
      <c r="AE25" s="24"/>
      <c r="AF25" s="24"/>
      <c r="AG25" s="11"/>
      <c r="AH25" s="11">
        <f t="shared" si="13"/>
        <v>0</v>
      </c>
      <c r="AI25" s="27">
        <f t="shared" si="14"/>
        <v>0</v>
      </c>
      <c r="AJ25" s="28">
        <f t="shared" si="15"/>
        <v>0</v>
      </c>
      <c r="AK25" s="1"/>
      <c r="AL25" s="44"/>
      <c r="AM25" s="1"/>
      <c r="AN25" s="1"/>
      <c r="AO25" s="1"/>
      <c r="AP25" s="1"/>
      <c r="AQ25" s="1"/>
      <c r="AR25" s="3"/>
    </row>
    <row r="26" spans="1:44" ht="14.25" customHeight="1" outlineLevel="1">
      <c r="A26" s="34">
        <v>12</v>
      </c>
      <c r="B26" s="34"/>
      <c r="C26" s="18"/>
      <c r="D26" s="52"/>
      <c r="E26" s="53"/>
      <c r="F26" s="18"/>
      <c r="G26" s="18"/>
      <c r="H26" s="48"/>
      <c r="I26" s="49"/>
      <c r="J26" s="314"/>
      <c r="K26" s="46"/>
      <c r="L26" s="12"/>
      <c r="M26" s="8"/>
      <c r="N26" s="8"/>
      <c r="O26" s="8"/>
      <c r="P26" s="18"/>
      <c r="Q26" s="18"/>
      <c r="R26" s="24"/>
      <c r="S26" s="24"/>
      <c r="T26" s="24"/>
      <c r="U26" s="11"/>
      <c r="V26" s="24"/>
      <c r="W26" s="54"/>
      <c r="X26" s="24"/>
      <c r="Y26" s="11"/>
      <c r="Z26" s="46"/>
      <c r="AA26" s="24"/>
      <c r="AB26" s="24"/>
      <c r="AC26" s="11">
        <f t="shared" si="12"/>
        <v>0</v>
      </c>
      <c r="AD26" s="24"/>
      <c r="AE26" s="24"/>
      <c r="AF26" s="24"/>
      <c r="AG26" s="11"/>
      <c r="AH26" s="11">
        <f t="shared" si="13"/>
        <v>0</v>
      </c>
      <c r="AI26" s="27"/>
      <c r="AJ26" s="28"/>
      <c r="AK26" s="1"/>
      <c r="AL26" s="44"/>
      <c r="AM26" s="1"/>
      <c r="AN26" s="1"/>
      <c r="AO26" s="1"/>
      <c r="AP26" s="1"/>
      <c r="AQ26" s="1"/>
      <c r="AR26" s="3"/>
    </row>
    <row r="27" spans="1:44" ht="14.25" customHeight="1" outlineLevel="1">
      <c r="A27" s="34">
        <v>13</v>
      </c>
      <c r="B27" s="34"/>
      <c r="C27" s="18"/>
      <c r="D27" s="52"/>
      <c r="E27" s="53"/>
      <c r="F27" s="18"/>
      <c r="G27" s="18"/>
      <c r="H27" s="48"/>
      <c r="I27" s="49"/>
      <c r="J27" s="55"/>
      <c r="K27" s="37"/>
      <c r="L27" s="12"/>
      <c r="M27" s="8"/>
      <c r="N27" s="8"/>
      <c r="O27" s="8"/>
      <c r="P27" s="18"/>
      <c r="Q27" s="18"/>
      <c r="R27" s="24"/>
      <c r="S27" s="24"/>
      <c r="T27" s="24"/>
      <c r="U27" s="11"/>
      <c r="V27" s="24"/>
      <c r="W27" s="54"/>
      <c r="X27" s="24"/>
      <c r="Y27" s="11"/>
      <c r="Z27" s="46"/>
      <c r="AA27" s="24"/>
      <c r="AB27" s="24"/>
      <c r="AC27" s="11">
        <f t="shared" si="12"/>
        <v>0</v>
      </c>
      <c r="AD27" s="24"/>
      <c r="AE27" s="24"/>
      <c r="AF27" s="24"/>
      <c r="AG27" s="11"/>
      <c r="AH27" s="11"/>
      <c r="AI27" s="27"/>
      <c r="AJ27" s="28"/>
      <c r="AK27" s="1"/>
      <c r="AL27" s="44"/>
      <c r="AM27" s="1"/>
      <c r="AN27" s="1"/>
      <c r="AO27" s="1"/>
      <c r="AP27" s="1"/>
      <c r="AQ27" s="1"/>
      <c r="AR27" s="3"/>
    </row>
    <row r="28" spans="1:44" ht="14.25" customHeight="1">
      <c r="A28" s="329" t="s">
        <v>56</v>
      </c>
      <c r="B28" s="311"/>
      <c r="C28" s="311"/>
      <c r="D28" s="311"/>
      <c r="E28" s="312"/>
      <c r="F28" s="39"/>
      <c r="G28" s="39"/>
      <c r="H28" s="39"/>
      <c r="I28" s="40"/>
      <c r="J28" s="41">
        <f>SUM(J15:J23)</f>
        <v>364541051</v>
      </c>
      <c r="K28" s="42">
        <f>SUM(K15:K27)</f>
        <v>1908254</v>
      </c>
      <c r="L28" s="39"/>
      <c r="M28" s="41">
        <f t="shared" ref="M28:O28" si="16">SUM(M15:M23)</f>
        <v>0</v>
      </c>
      <c r="N28" s="41">
        <f t="shared" si="16"/>
        <v>0</v>
      </c>
      <c r="O28" s="41">
        <f t="shared" si="16"/>
        <v>0</v>
      </c>
      <c r="P28" s="4"/>
      <c r="Q28" s="39"/>
      <c r="R28" s="41">
        <f t="shared" ref="R28:Y28" si="17">SUM(R15:R23)</f>
        <v>0</v>
      </c>
      <c r="S28" s="41">
        <f t="shared" si="17"/>
        <v>1908254</v>
      </c>
      <c r="T28" s="41">
        <f t="shared" si="17"/>
        <v>0</v>
      </c>
      <c r="U28" s="41">
        <f t="shared" si="17"/>
        <v>1908254</v>
      </c>
      <c r="V28" s="41">
        <f t="shared" si="17"/>
        <v>0</v>
      </c>
      <c r="W28" s="41">
        <f t="shared" si="17"/>
        <v>0</v>
      </c>
      <c r="X28" s="41">
        <f t="shared" si="17"/>
        <v>0</v>
      </c>
      <c r="Y28" s="41">
        <f t="shared" si="17"/>
        <v>0</v>
      </c>
      <c r="Z28" s="41">
        <f t="shared" ref="Z28:AC28" si="18">SUM(Z15:Z27)</f>
        <v>0</v>
      </c>
      <c r="AA28" s="41">
        <f t="shared" si="18"/>
        <v>0</v>
      </c>
      <c r="AB28" s="41">
        <f t="shared" si="18"/>
        <v>0</v>
      </c>
      <c r="AC28" s="41">
        <f t="shared" si="18"/>
        <v>0</v>
      </c>
      <c r="AD28" s="41">
        <f t="shared" ref="AD28:AG28" si="19">SUM(AD15:AD23)</f>
        <v>0</v>
      </c>
      <c r="AE28" s="41">
        <f t="shared" si="19"/>
        <v>0</v>
      </c>
      <c r="AF28" s="41">
        <f t="shared" si="19"/>
        <v>0</v>
      </c>
      <c r="AG28" s="41">
        <f t="shared" si="19"/>
        <v>0</v>
      </c>
      <c r="AH28" s="41">
        <f>SUM(AH15:AH27)</f>
        <v>1908254</v>
      </c>
      <c r="AI28" s="43">
        <f>IF(ISERROR(AH28/J28),0,AH28/J28)</f>
        <v>5.2346752026015313E-3</v>
      </c>
      <c r="AJ28" s="43">
        <f>IF(ISERROR(AH28/$AH$253),0,AH28/$AH$253)</f>
        <v>6.2507045846916433E-3</v>
      </c>
      <c r="AK28" s="1"/>
      <c r="AL28" s="44"/>
      <c r="AM28" s="1"/>
      <c r="AN28" s="1"/>
      <c r="AO28" s="1"/>
      <c r="AP28" s="1"/>
      <c r="AQ28" s="1"/>
      <c r="AR28" s="3"/>
    </row>
    <row r="29" spans="1:44" ht="14.25" customHeight="1">
      <c r="A29" s="330" t="s">
        <v>57</v>
      </c>
      <c r="B29" s="311"/>
      <c r="C29" s="311"/>
      <c r="D29" s="311"/>
      <c r="E29" s="312"/>
      <c r="F29" s="7"/>
      <c r="G29" s="8"/>
      <c r="H29" s="9"/>
      <c r="I29" s="45"/>
      <c r="J29" s="46"/>
      <c r="K29" s="47"/>
      <c r="L29" s="12"/>
      <c r="M29" s="13"/>
      <c r="N29" s="13"/>
      <c r="O29" s="13"/>
      <c r="P29" s="8"/>
      <c r="Q29" s="7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4"/>
      <c r="AJ29" s="14"/>
      <c r="AK29" s="2"/>
      <c r="AL29" s="44"/>
      <c r="AM29" s="2"/>
      <c r="AN29" s="2"/>
      <c r="AO29" s="2"/>
      <c r="AP29" s="2"/>
      <c r="AQ29" s="2"/>
      <c r="AR29" s="15"/>
    </row>
    <row r="30" spans="1:44" ht="22.5" outlineLevel="1">
      <c r="A30" s="34">
        <v>1</v>
      </c>
      <c r="B30" s="17" t="s">
        <v>46</v>
      </c>
      <c r="C30" s="18"/>
      <c r="D30" s="19">
        <v>44957</v>
      </c>
      <c r="E30" s="20" t="s">
        <v>47</v>
      </c>
      <c r="F30" s="20" t="s">
        <v>48</v>
      </c>
      <c r="G30" s="20" t="s">
        <v>49</v>
      </c>
      <c r="H30" s="48"/>
      <c r="I30" s="49"/>
      <c r="J30" s="321">
        <v>318434952</v>
      </c>
      <c r="K30" s="23">
        <f>1385954+1916525</f>
        <v>3302479</v>
      </c>
      <c r="L30" s="18"/>
      <c r="M30" s="24"/>
      <c r="N30" s="24"/>
      <c r="O30" s="25" t="s">
        <v>50</v>
      </c>
      <c r="P30" s="18"/>
      <c r="Q30" s="18"/>
      <c r="R30" s="24"/>
      <c r="S30" s="23">
        <v>1385954</v>
      </c>
      <c r="T30" s="26">
        <v>1916525</v>
      </c>
      <c r="U30" s="11">
        <f>SUM(R30:T30)</f>
        <v>3302479</v>
      </c>
      <c r="V30" s="24"/>
      <c r="W30" s="24"/>
      <c r="X30" s="24"/>
      <c r="Y30" s="11">
        <f t="shared" ref="Y30:Y33" si="20">SUM(V30:X30)</f>
        <v>0</v>
      </c>
      <c r="Z30" s="24"/>
      <c r="AA30" s="24"/>
      <c r="AB30" s="24"/>
      <c r="AC30" s="11">
        <f t="shared" ref="AC30:AC40" si="21">SUM(Z30:AB30)</f>
        <v>0</v>
      </c>
      <c r="AD30" s="24"/>
      <c r="AE30" s="24"/>
      <c r="AF30" s="24"/>
      <c r="AG30" s="56">
        <f t="shared" ref="AG30:AG33" si="22">SUM(AD30:AF30)</f>
        <v>0</v>
      </c>
      <c r="AH30" s="11">
        <f t="shared" ref="AH30:AH44" si="23">SUM(U30,Y30,AC30,AG30)</f>
        <v>3302479</v>
      </c>
      <c r="AI30" s="27">
        <f t="shared" ref="AI30:AI40" si="24">IF(ISERROR(AH30/$J$45),0,AH30/$J$45)</f>
        <v>1.0370968950669711E-2</v>
      </c>
      <c r="AJ30" s="28">
        <f t="shared" ref="AJ30:AJ40" si="25">IF(ISERROR(AH30/$AH$253),"-",AH30/$AH$253)</f>
        <v>1.0817648293229242E-2</v>
      </c>
      <c r="AK30" s="1"/>
      <c r="AL30" s="44"/>
      <c r="AM30" s="1"/>
      <c r="AN30" s="1"/>
      <c r="AO30" s="1"/>
      <c r="AP30" s="1"/>
      <c r="AQ30" s="1"/>
      <c r="AR30" s="3"/>
    </row>
    <row r="31" spans="1:44" ht="14.25" customHeight="1" outlineLevel="1">
      <c r="A31" s="34">
        <v>2</v>
      </c>
      <c r="B31" s="17" t="s">
        <v>51</v>
      </c>
      <c r="C31" s="18"/>
      <c r="D31" s="19">
        <v>44957</v>
      </c>
      <c r="E31" s="51" t="s">
        <v>52</v>
      </c>
      <c r="F31" s="20" t="s">
        <v>48</v>
      </c>
      <c r="G31" s="20" t="s">
        <v>53</v>
      </c>
      <c r="H31" s="48"/>
      <c r="I31" s="49"/>
      <c r="J31" s="322"/>
      <c r="K31" s="46"/>
      <c r="L31" s="18"/>
      <c r="M31" s="24"/>
      <c r="N31" s="24"/>
      <c r="O31" s="25" t="s">
        <v>50</v>
      </c>
      <c r="P31" s="18"/>
      <c r="Q31" s="18"/>
      <c r="R31" s="24"/>
      <c r="S31" s="57"/>
      <c r="T31" s="24"/>
      <c r="U31" s="11"/>
      <c r="V31" s="24"/>
      <c r="W31" s="24"/>
      <c r="X31" s="24"/>
      <c r="Y31" s="11">
        <f t="shared" si="20"/>
        <v>0</v>
      </c>
      <c r="Z31" s="24"/>
      <c r="AA31" s="24"/>
      <c r="AB31" s="24"/>
      <c r="AC31" s="11">
        <f t="shared" si="21"/>
        <v>0</v>
      </c>
      <c r="AD31" s="24"/>
      <c r="AE31" s="24"/>
      <c r="AF31" s="24"/>
      <c r="AG31" s="56">
        <f t="shared" si="22"/>
        <v>0</v>
      </c>
      <c r="AH31" s="11">
        <f t="shared" si="23"/>
        <v>0</v>
      </c>
      <c r="AI31" s="27">
        <f t="shared" si="24"/>
        <v>0</v>
      </c>
      <c r="AJ31" s="28">
        <f t="shared" si="25"/>
        <v>0</v>
      </c>
      <c r="AK31" s="1"/>
      <c r="AL31" s="44"/>
      <c r="AM31" s="1"/>
      <c r="AN31" s="1"/>
      <c r="AO31" s="1"/>
      <c r="AP31" s="1"/>
      <c r="AQ31" s="1"/>
      <c r="AR31" s="3"/>
    </row>
    <row r="32" spans="1:44" ht="14.25" customHeight="1" outlineLevel="1">
      <c r="A32" s="34">
        <v>3</v>
      </c>
      <c r="B32" s="34"/>
      <c r="C32" s="18"/>
      <c r="D32" s="52"/>
      <c r="E32" s="53"/>
      <c r="F32" s="18"/>
      <c r="G32" s="18"/>
      <c r="H32" s="48"/>
      <c r="I32" s="49"/>
      <c r="J32" s="322"/>
      <c r="K32" s="46"/>
      <c r="L32" s="18"/>
      <c r="M32" s="24"/>
      <c r="N32" s="24"/>
      <c r="O32" s="24"/>
      <c r="P32" s="18"/>
      <c r="Q32" s="18"/>
      <c r="R32" s="24"/>
      <c r="S32" s="57"/>
      <c r="T32" s="24"/>
      <c r="U32" s="11"/>
      <c r="V32" s="24"/>
      <c r="W32" s="24"/>
      <c r="X32" s="24"/>
      <c r="Y32" s="11">
        <f t="shared" si="20"/>
        <v>0</v>
      </c>
      <c r="Z32" s="24"/>
      <c r="AA32" s="24"/>
      <c r="AB32" s="24"/>
      <c r="AC32" s="11">
        <f t="shared" si="21"/>
        <v>0</v>
      </c>
      <c r="AD32" s="24"/>
      <c r="AE32" s="24"/>
      <c r="AF32" s="24"/>
      <c r="AG32" s="56">
        <f t="shared" si="22"/>
        <v>0</v>
      </c>
      <c r="AH32" s="11">
        <f t="shared" si="23"/>
        <v>0</v>
      </c>
      <c r="AI32" s="27">
        <f t="shared" si="24"/>
        <v>0</v>
      </c>
      <c r="AJ32" s="28">
        <f t="shared" si="25"/>
        <v>0</v>
      </c>
      <c r="AK32" s="1"/>
      <c r="AL32" s="44"/>
      <c r="AM32" s="1"/>
      <c r="AN32" s="1"/>
      <c r="AO32" s="1"/>
      <c r="AP32" s="1"/>
      <c r="AQ32" s="1"/>
      <c r="AR32" s="3"/>
    </row>
    <row r="33" spans="1:44" ht="14.25" customHeight="1" outlineLevel="1">
      <c r="A33" s="34">
        <v>4</v>
      </c>
      <c r="B33" s="34"/>
      <c r="C33" s="18"/>
      <c r="D33" s="52"/>
      <c r="E33" s="53"/>
      <c r="F33" s="18"/>
      <c r="G33" s="18"/>
      <c r="H33" s="48"/>
      <c r="I33" s="49"/>
      <c r="J33" s="322"/>
      <c r="K33" s="46"/>
      <c r="L33" s="18"/>
      <c r="M33" s="24"/>
      <c r="N33" s="24"/>
      <c r="O33" s="24"/>
      <c r="P33" s="18"/>
      <c r="Q33" s="18"/>
      <c r="R33" s="24"/>
      <c r="S33" s="57"/>
      <c r="T33" s="24"/>
      <c r="U33" s="11"/>
      <c r="V33" s="24"/>
      <c r="W33" s="24"/>
      <c r="X33" s="24"/>
      <c r="Y33" s="11">
        <f t="shared" si="20"/>
        <v>0</v>
      </c>
      <c r="Z33" s="24"/>
      <c r="AA33" s="24"/>
      <c r="AB33" s="24"/>
      <c r="AC33" s="11">
        <f t="shared" si="21"/>
        <v>0</v>
      </c>
      <c r="AD33" s="24"/>
      <c r="AE33" s="24"/>
      <c r="AF33" s="24"/>
      <c r="AG33" s="56">
        <f t="shared" si="22"/>
        <v>0</v>
      </c>
      <c r="AH33" s="11">
        <f t="shared" si="23"/>
        <v>0</v>
      </c>
      <c r="AI33" s="27">
        <f t="shared" si="24"/>
        <v>0</v>
      </c>
      <c r="AJ33" s="28">
        <f t="shared" si="25"/>
        <v>0</v>
      </c>
      <c r="AK33" s="1"/>
      <c r="AL33" s="44"/>
      <c r="AM33" s="1"/>
      <c r="AN33" s="1"/>
      <c r="AO33" s="1"/>
      <c r="AP33" s="1"/>
      <c r="AQ33" s="1"/>
      <c r="AR33" s="3"/>
    </row>
    <row r="34" spans="1:44" ht="14.25" customHeight="1" outlineLevel="1">
      <c r="A34" s="34">
        <v>5</v>
      </c>
      <c r="B34" s="34"/>
      <c r="C34" s="18"/>
      <c r="D34" s="52"/>
      <c r="E34" s="53"/>
      <c r="F34" s="18"/>
      <c r="G34" s="18"/>
      <c r="H34" s="48"/>
      <c r="I34" s="49"/>
      <c r="J34" s="322"/>
      <c r="K34" s="46"/>
      <c r="L34" s="18"/>
      <c r="M34" s="24"/>
      <c r="N34" s="24"/>
      <c r="O34" s="24"/>
      <c r="P34" s="18"/>
      <c r="Q34" s="18"/>
      <c r="R34" s="24"/>
      <c r="S34" s="57"/>
      <c r="T34" s="24"/>
      <c r="U34" s="11"/>
      <c r="V34" s="24"/>
      <c r="W34" s="24"/>
      <c r="X34" s="24"/>
      <c r="Y34" s="11"/>
      <c r="Z34" s="46"/>
      <c r="AA34" s="24"/>
      <c r="AB34" s="24"/>
      <c r="AC34" s="11">
        <f t="shared" si="21"/>
        <v>0</v>
      </c>
      <c r="AD34" s="24"/>
      <c r="AE34" s="24"/>
      <c r="AF34" s="24"/>
      <c r="AG34" s="56"/>
      <c r="AH34" s="11">
        <f t="shared" si="23"/>
        <v>0</v>
      </c>
      <c r="AI34" s="27">
        <f t="shared" si="24"/>
        <v>0</v>
      </c>
      <c r="AJ34" s="28">
        <f t="shared" si="25"/>
        <v>0</v>
      </c>
      <c r="AK34" s="1"/>
      <c r="AL34" s="44"/>
      <c r="AM34" s="1"/>
      <c r="AN34" s="1"/>
      <c r="AO34" s="1"/>
      <c r="AP34" s="1"/>
      <c r="AQ34" s="1"/>
      <c r="AR34" s="3"/>
    </row>
    <row r="35" spans="1:44" ht="14.25" customHeight="1" outlineLevel="1">
      <c r="A35" s="34">
        <v>6</v>
      </c>
      <c r="B35" s="34"/>
      <c r="C35" s="18"/>
      <c r="D35" s="52"/>
      <c r="E35" s="53"/>
      <c r="F35" s="18"/>
      <c r="G35" s="18"/>
      <c r="H35" s="48"/>
      <c r="I35" s="49"/>
      <c r="J35" s="322"/>
      <c r="K35" s="46"/>
      <c r="L35" s="18"/>
      <c r="M35" s="24"/>
      <c r="N35" s="24"/>
      <c r="O35" s="24"/>
      <c r="P35" s="18"/>
      <c r="Q35" s="18"/>
      <c r="R35" s="24"/>
      <c r="S35" s="57"/>
      <c r="T35" s="24"/>
      <c r="U35" s="11"/>
      <c r="V35" s="24"/>
      <c r="W35" s="24"/>
      <c r="X35" s="24"/>
      <c r="Y35" s="11"/>
      <c r="Z35" s="46"/>
      <c r="AA35" s="24"/>
      <c r="AB35" s="24"/>
      <c r="AC35" s="11">
        <f t="shared" si="21"/>
        <v>0</v>
      </c>
      <c r="AD35" s="24"/>
      <c r="AE35" s="24"/>
      <c r="AF35" s="24"/>
      <c r="AG35" s="56"/>
      <c r="AH35" s="11">
        <f t="shared" si="23"/>
        <v>0</v>
      </c>
      <c r="AI35" s="27">
        <f t="shared" si="24"/>
        <v>0</v>
      </c>
      <c r="AJ35" s="28">
        <f t="shared" si="25"/>
        <v>0</v>
      </c>
      <c r="AK35" s="1"/>
      <c r="AL35" s="44"/>
      <c r="AM35" s="1"/>
      <c r="AN35" s="1"/>
      <c r="AO35" s="1"/>
      <c r="AP35" s="1"/>
      <c r="AQ35" s="1"/>
      <c r="AR35" s="3"/>
    </row>
    <row r="36" spans="1:44" ht="14.25" customHeight="1" outlineLevel="1">
      <c r="A36" s="34">
        <v>7</v>
      </c>
      <c r="B36" s="34"/>
      <c r="C36" s="18"/>
      <c r="D36" s="52"/>
      <c r="E36" s="53"/>
      <c r="F36" s="18"/>
      <c r="G36" s="18"/>
      <c r="H36" s="48"/>
      <c r="I36" s="49"/>
      <c r="J36" s="322"/>
      <c r="K36" s="46"/>
      <c r="L36" s="18"/>
      <c r="M36" s="24"/>
      <c r="N36" s="24"/>
      <c r="O36" s="24"/>
      <c r="P36" s="18"/>
      <c r="Q36" s="18"/>
      <c r="R36" s="24"/>
      <c r="S36" s="57"/>
      <c r="T36" s="24"/>
      <c r="U36" s="11"/>
      <c r="V36" s="24"/>
      <c r="W36" s="24"/>
      <c r="X36" s="24"/>
      <c r="Y36" s="11"/>
      <c r="Z36" s="46"/>
      <c r="AA36" s="24"/>
      <c r="AB36" s="24"/>
      <c r="AC36" s="11">
        <f t="shared" si="21"/>
        <v>0</v>
      </c>
      <c r="AD36" s="24"/>
      <c r="AE36" s="24"/>
      <c r="AF36" s="24"/>
      <c r="AG36" s="56"/>
      <c r="AH36" s="11">
        <f t="shared" si="23"/>
        <v>0</v>
      </c>
      <c r="AI36" s="27">
        <f t="shared" si="24"/>
        <v>0</v>
      </c>
      <c r="AJ36" s="28">
        <f t="shared" si="25"/>
        <v>0</v>
      </c>
      <c r="AK36" s="1"/>
      <c r="AL36" s="44"/>
      <c r="AM36" s="1"/>
      <c r="AN36" s="1"/>
      <c r="AO36" s="1"/>
      <c r="AP36" s="1"/>
      <c r="AQ36" s="1"/>
      <c r="AR36" s="3"/>
    </row>
    <row r="37" spans="1:44" ht="14.25" customHeight="1" outlineLevel="1">
      <c r="A37" s="34">
        <v>8</v>
      </c>
      <c r="B37" s="34"/>
      <c r="C37" s="18"/>
      <c r="D37" s="52"/>
      <c r="E37" s="53"/>
      <c r="F37" s="18"/>
      <c r="G37" s="18"/>
      <c r="H37" s="48"/>
      <c r="I37" s="49"/>
      <c r="J37" s="322"/>
      <c r="K37" s="46"/>
      <c r="L37" s="18"/>
      <c r="M37" s="24"/>
      <c r="N37" s="24"/>
      <c r="O37" s="24"/>
      <c r="P37" s="18"/>
      <c r="Q37" s="18"/>
      <c r="R37" s="24"/>
      <c r="S37" s="57"/>
      <c r="T37" s="24"/>
      <c r="U37" s="11"/>
      <c r="V37" s="24"/>
      <c r="W37" s="24"/>
      <c r="X37" s="24"/>
      <c r="Y37" s="11"/>
      <c r="Z37" s="46"/>
      <c r="AA37" s="24"/>
      <c r="AB37" s="24"/>
      <c r="AC37" s="11">
        <f t="shared" si="21"/>
        <v>0</v>
      </c>
      <c r="AD37" s="24"/>
      <c r="AE37" s="24"/>
      <c r="AF37" s="24"/>
      <c r="AG37" s="56"/>
      <c r="AH37" s="11">
        <f t="shared" si="23"/>
        <v>0</v>
      </c>
      <c r="AI37" s="27">
        <f t="shared" si="24"/>
        <v>0</v>
      </c>
      <c r="AJ37" s="28">
        <f t="shared" si="25"/>
        <v>0</v>
      </c>
      <c r="AK37" s="1"/>
      <c r="AL37" s="44"/>
      <c r="AM37" s="1"/>
      <c r="AN37" s="1"/>
      <c r="AO37" s="1"/>
      <c r="AP37" s="1"/>
      <c r="AQ37" s="1"/>
      <c r="AR37" s="3"/>
    </row>
    <row r="38" spans="1:44" ht="14.25" customHeight="1" outlineLevel="1">
      <c r="A38" s="34">
        <v>9</v>
      </c>
      <c r="B38" s="34"/>
      <c r="C38" s="18"/>
      <c r="D38" s="52"/>
      <c r="E38" s="53"/>
      <c r="F38" s="18"/>
      <c r="G38" s="18"/>
      <c r="H38" s="48"/>
      <c r="I38" s="49"/>
      <c r="J38" s="322"/>
      <c r="K38" s="46"/>
      <c r="L38" s="18"/>
      <c r="M38" s="24"/>
      <c r="N38" s="24"/>
      <c r="O38" s="24"/>
      <c r="P38" s="18"/>
      <c r="Q38" s="18"/>
      <c r="R38" s="24"/>
      <c r="S38" s="57"/>
      <c r="T38" s="24"/>
      <c r="U38" s="11"/>
      <c r="V38" s="24"/>
      <c r="W38" s="24"/>
      <c r="X38" s="24"/>
      <c r="Y38" s="11"/>
      <c r="Z38" s="46"/>
      <c r="AA38" s="24"/>
      <c r="AB38" s="24"/>
      <c r="AC38" s="11">
        <f t="shared" si="21"/>
        <v>0</v>
      </c>
      <c r="AD38" s="24"/>
      <c r="AE38" s="24"/>
      <c r="AF38" s="24"/>
      <c r="AG38" s="56"/>
      <c r="AH38" s="11">
        <f t="shared" si="23"/>
        <v>0</v>
      </c>
      <c r="AI38" s="27">
        <f t="shared" si="24"/>
        <v>0</v>
      </c>
      <c r="AJ38" s="28">
        <f t="shared" si="25"/>
        <v>0</v>
      </c>
      <c r="AK38" s="1"/>
      <c r="AL38" s="44"/>
      <c r="AM38" s="1"/>
      <c r="AN38" s="1"/>
      <c r="AO38" s="1"/>
      <c r="AP38" s="1"/>
      <c r="AQ38" s="1"/>
      <c r="AR38" s="3"/>
    </row>
    <row r="39" spans="1:44" ht="14.25" customHeight="1" outlineLevel="1">
      <c r="A39" s="34">
        <v>10</v>
      </c>
      <c r="B39" s="34"/>
      <c r="C39" s="18"/>
      <c r="D39" s="52"/>
      <c r="E39" s="53"/>
      <c r="F39" s="18"/>
      <c r="G39" s="18"/>
      <c r="H39" s="48"/>
      <c r="I39" s="49"/>
      <c r="J39" s="322"/>
      <c r="K39" s="46"/>
      <c r="L39" s="18"/>
      <c r="M39" s="24"/>
      <c r="N39" s="24"/>
      <c r="O39" s="24"/>
      <c r="P39" s="18"/>
      <c r="Q39" s="18"/>
      <c r="R39" s="24"/>
      <c r="S39" s="57"/>
      <c r="T39" s="24"/>
      <c r="U39" s="11"/>
      <c r="V39" s="24"/>
      <c r="W39" s="24"/>
      <c r="X39" s="24"/>
      <c r="Y39" s="11"/>
      <c r="Z39" s="46"/>
      <c r="AA39" s="24"/>
      <c r="AB39" s="24"/>
      <c r="AC39" s="11">
        <f t="shared" si="21"/>
        <v>0</v>
      </c>
      <c r="AD39" s="24"/>
      <c r="AE39" s="24"/>
      <c r="AF39" s="24"/>
      <c r="AG39" s="56"/>
      <c r="AH39" s="11">
        <f t="shared" si="23"/>
        <v>0</v>
      </c>
      <c r="AI39" s="27">
        <f t="shared" si="24"/>
        <v>0</v>
      </c>
      <c r="AJ39" s="28">
        <f t="shared" si="25"/>
        <v>0</v>
      </c>
      <c r="AK39" s="1"/>
      <c r="AL39" s="44"/>
      <c r="AM39" s="1"/>
      <c r="AN39" s="1"/>
      <c r="AO39" s="1"/>
      <c r="AP39" s="1"/>
      <c r="AQ39" s="1"/>
      <c r="AR39" s="3"/>
    </row>
    <row r="40" spans="1:44" ht="14.25" customHeight="1" outlineLevel="1">
      <c r="A40" s="34">
        <v>11</v>
      </c>
      <c r="B40" s="34"/>
      <c r="C40" s="18"/>
      <c r="D40" s="52"/>
      <c r="E40" s="53"/>
      <c r="F40" s="18"/>
      <c r="G40" s="18"/>
      <c r="H40" s="48"/>
      <c r="I40" s="49"/>
      <c r="J40" s="322"/>
      <c r="K40" s="46"/>
      <c r="L40" s="18"/>
      <c r="M40" s="24"/>
      <c r="N40" s="24"/>
      <c r="O40" s="24"/>
      <c r="P40" s="18"/>
      <c r="Q40" s="18"/>
      <c r="R40" s="24"/>
      <c r="S40" s="57"/>
      <c r="T40" s="24"/>
      <c r="U40" s="11"/>
      <c r="V40" s="24"/>
      <c r="W40" s="24"/>
      <c r="X40" s="24"/>
      <c r="Y40" s="11"/>
      <c r="Z40" s="46"/>
      <c r="AA40" s="24"/>
      <c r="AB40" s="24"/>
      <c r="AC40" s="11">
        <f t="shared" si="21"/>
        <v>0</v>
      </c>
      <c r="AD40" s="24"/>
      <c r="AE40" s="24"/>
      <c r="AF40" s="24"/>
      <c r="AG40" s="56"/>
      <c r="AH40" s="11">
        <f t="shared" si="23"/>
        <v>0</v>
      </c>
      <c r="AI40" s="27">
        <f t="shared" si="24"/>
        <v>0</v>
      </c>
      <c r="AJ40" s="28">
        <f t="shared" si="25"/>
        <v>0</v>
      </c>
      <c r="AK40" s="1"/>
      <c r="AL40" s="44"/>
      <c r="AM40" s="1"/>
      <c r="AN40" s="1"/>
      <c r="AO40" s="1"/>
      <c r="AP40" s="1"/>
      <c r="AQ40" s="1"/>
      <c r="AR40" s="3"/>
    </row>
    <row r="41" spans="1:44" ht="14.25" customHeight="1" outlineLevel="1">
      <c r="A41" s="34">
        <v>12</v>
      </c>
      <c r="B41" s="34"/>
      <c r="C41" s="18"/>
      <c r="D41" s="52"/>
      <c r="E41" s="53"/>
      <c r="F41" s="18"/>
      <c r="G41" s="18"/>
      <c r="H41" s="48"/>
      <c r="I41" s="49"/>
      <c r="J41" s="322"/>
      <c r="K41" s="46"/>
      <c r="L41" s="18"/>
      <c r="M41" s="24"/>
      <c r="N41" s="24"/>
      <c r="O41" s="24"/>
      <c r="P41" s="18"/>
      <c r="Q41" s="18"/>
      <c r="R41" s="24"/>
      <c r="S41" s="57"/>
      <c r="T41" s="24"/>
      <c r="U41" s="11"/>
      <c r="V41" s="24"/>
      <c r="W41" s="24"/>
      <c r="X41" s="24"/>
      <c r="Y41" s="11"/>
      <c r="Z41" s="58"/>
      <c r="AA41" s="46"/>
      <c r="AB41" s="24"/>
      <c r="AC41" s="11">
        <f>SUM(AA41:AB41)</f>
        <v>0</v>
      </c>
      <c r="AD41" s="24"/>
      <c r="AE41" s="24"/>
      <c r="AF41" s="24"/>
      <c r="AG41" s="56"/>
      <c r="AH41" s="11">
        <f t="shared" si="23"/>
        <v>0</v>
      </c>
      <c r="AI41" s="27"/>
      <c r="AJ41" s="28"/>
      <c r="AK41" s="1"/>
      <c r="AL41" s="44"/>
      <c r="AM41" s="1"/>
      <c r="AN41" s="1"/>
      <c r="AO41" s="1"/>
      <c r="AP41" s="1"/>
      <c r="AQ41" s="1"/>
      <c r="AR41" s="3"/>
    </row>
    <row r="42" spans="1:44" ht="14.25" customHeight="1" outlineLevel="1">
      <c r="A42" s="34">
        <v>13</v>
      </c>
      <c r="B42" s="34"/>
      <c r="C42" s="18"/>
      <c r="D42" s="52"/>
      <c r="E42" s="53"/>
      <c r="F42" s="18"/>
      <c r="G42" s="18"/>
      <c r="H42" s="48"/>
      <c r="I42" s="49"/>
      <c r="J42" s="322"/>
      <c r="K42" s="46"/>
      <c r="L42" s="18"/>
      <c r="M42" s="24"/>
      <c r="N42" s="24"/>
      <c r="O42" s="24"/>
      <c r="P42" s="18"/>
      <c r="Q42" s="18"/>
      <c r="R42" s="24"/>
      <c r="S42" s="57"/>
      <c r="T42" s="24"/>
      <c r="U42" s="11"/>
      <c r="V42" s="24"/>
      <c r="W42" s="24"/>
      <c r="X42" s="24"/>
      <c r="Y42" s="11"/>
      <c r="Z42" s="46"/>
      <c r="AA42" s="46"/>
      <c r="AB42" s="24"/>
      <c r="AC42" s="11">
        <f t="shared" ref="AC42:AC44" si="26">SUM(Z42:AB42)</f>
        <v>0</v>
      </c>
      <c r="AD42" s="24"/>
      <c r="AE42" s="24"/>
      <c r="AF42" s="24"/>
      <c r="AG42" s="56"/>
      <c r="AH42" s="11">
        <f t="shared" si="23"/>
        <v>0</v>
      </c>
      <c r="AI42" s="27"/>
      <c r="AJ42" s="28"/>
      <c r="AK42" s="1"/>
      <c r="AL42" s="44"/>
      <c r="AM42" s="1"/>
      <c r="AN42" s="1"/>
      <c r="AO42" s="1"/>
      <c r="AP42" s="1"/>
      <c r="AQ42" s="1"/>
      <c r="AR42" s="3"/>
    </row>
    <row r="43" spans="1:44" ht="14.25" customHeight="1" outlineLevel="1">
      <c r="A43" s="34">
        <v>14</v>
      </c>
      <c r="B43" s="34"/>
      <c r="C43" s="18"/>
      <c r="D43" s="52"/>
      <c r="E43" s="53"/>
      <c r="F43" s="18"/>
      <c r="G43" s="18"/>
      <c r="H43" s="48"/>
      <c r="I43" s="49"/>
      <c r="J43" s="322"/>
      <c r="K43" s="46"/>
      <c r="L43" s="18"/>
      <c r="M43" s="24"/>
      <c r="N43" s="24"/>
      <c r="O43" s="24"/>
      <c r="P43" s="18"/>
      <c r="Q43" s="18"/>
      <c r="R43" s="24"/>
      <c r="S43" s="57"/>
      <c r="T43" s="24"/>
      <c r="U43" s="11"/>
      <c r="V43" s="24"/>
      <c r="W43" s="24"/>
      <c r="X43" s="24"/>
      <c r="Y43" s="11"/>
      <c r="Z43" s="46"/>
      <c r="AA43" s="46"/>
      <c r="AB43" s="24"/>
      <c r="AC43" s="11">
        <f t="shared" si="26"/>
        <v>0</v>
      </c>
      <c r="AD43" s="24"/>
      <c r="AE43" s="24"/>
      <c r="AF43" s="24"/>
      <c r="AG43" s="56"/>
      <c r="AH43" s="11">
        <f t="shared" si="23"/>
        <v>0</v>
      </c>
      <c r="AI43" s="27"/>
      <c r="AJ43" s="28"/>
      <c r="AK43" s="1"/>
      <c r="AL43" s="44"/>
      <c r="AM43" s="1"/>
      <c r="AN43" s="1"/>
      <c r="AO43" s="1"/>
      <c r="AP43" s="1"/>
      <c r="AQ43" s="1"/>
      <c r="AR43" s="3"/>
    </row>
    <row r="44" spans="1:44" ht="14.25" customHeight="1" outlineLevel="1">
      <c r="A44" s="34">
        <v>15</v>
      </c>
      <c r="B44" s="34"/>
      <c r="C44" s="18"/>
      <c r="D44" s="52"/>
      <c r="E44" s="53"/>
      <c r="F44" s="18"/>
      <c r="G44" s="18"/>
      <c r="H44" s="48"/>
      <c r="I44" s="49"/>
      <c r="J44" s="314"/>
      <c r="K44" s="46"/>
      <c r="L44" s="18"/>
      <c r="M44" s="24"/>
      <c r="N44" s="24"/>
      <c r="O44" s="24"/>
      <c r="P44" s="18"/>
      <c r="Q44" s="18"/>
      <c r="R44" s="24"/>
      <c r="S44" s="24"/>
      <c r="T44" s="24"/>
      <c r="U44" s="11">
        <f>SUM(R44:T44)</f>
        <v>0</v>
      </c>
      <c r="V44" s="24"/>
      <c r="W44" s="59"/>
      <c r="X44" s="24"/>
      <c r="Y44" s="11">
        <f>SUM(V44:X44)</f>
        <v>0</v>
      </c>
      <c r="Z44" s="60"/>
      <c r="AA44" s="46"/>
      <c r="AB44" s="24"/>
      <c r="AC44" s="11">
        <f t="shared" si="26"/>
        <v>0</v>
      </c>
      <c r="AD44" s="24"/>
      <c r="AE44" s="24"/>
      <c r="AF44" s="24"/>
      <c r="AG44" s="56">
        <f>SUM(AD44:AF44)</f>
        <v>0</v>
      </c>
      <c r="AH44" s="11">
        <f t="shared" si="23"/>
        <v>0</v>
      </c>
      <c r="AI44" s="27">
        <f>IF(ISERROR(AH44/$J$45),0,AH44/$J$45)</f>
        <v>0</v>
      </c>
      <c r="AJ44" s="28">
        <f>IF(ISERROR(AH44/$AH$253),"-",AH44/$AH$253)</f>
        <v>0</v>
      </c>
      <c r="AK44" s="1"/>
      <c r="AL44" s="44"/>
      <c r="AM44" s="1"/>
      <c r="AN44" s="1"/>
      <c r="AO44" s="1"/>
      <c r="AP44" s="1"/>
      <c r="AQ44" s="1"/>
      <c r="AR44" s="3"/>
    </row>
    <row r="45" spans="1:44" ht="14.25" customHeight="1">
      <c r="A45" s="329" t="s">
        <v>58</v>
      </c>
      <c r="B45" s="311"/>
      <c r="C45" s="311"/>
      <c r="D45" s="311"/>
      <c r="E45" s="312"/>
      <c r="F45" s="39"/>
      <c r="G45" s="39"/>
      <c r="H45" s="39"/>
      <c r="I45" s="40"/>
      <c r="J45" s="41">
        <f t="shared" ref="J45:K45" si="27">SUM(J30:J44)</f>
        <v>318434952</v>
      </c>
      <c r="K45" s="42">
        <f t="shared" si="27"/>
        <v>3302479</v>
      </c>
      <c r="L45" s="39"/>
      <c r="M45" s="41">
        <f t="shared" ref="M45:O45" si="28">SUM(M30:M44)</f>
        <v>0</v>
      </c>
      <c r="N45" s="41">
        <f t="shared" si="28"/>
        <v>0</v>
      </c>
      <c r="O45" s="41">
        <f t="shared" si="28"/>
        <v>0</v>
      </c>
      <c r="P45" s="4"/>
      <c r="Q45" s="39"/>
      <c r="R45" s="41">
        <f t="shared" ref="R45:AH45" si="29">SUM(R30:R44)</f>
        <v>0</v>
      </c>
      <c r="S45" s="41">
        <f t="shared" si="29"/>
        <v>1385954</v>
      </c>
      <c r="T45" s="41">
        <f t="shared" si="29"/>
        <v>1916525</v>
      </c>
      <c r="U45" s="41">
        <f t="shared" si="29"/>
        <v>3302479</v>
      </c>
      <c r="V45" s="41">
        <f t="shared" si="29"/>
        <v>0</v>
      </c>
      <c r="W45" s="41">
        <f t="shared" si="29"/>
        <v>0</v>
      </c>
      <c r="X45" s="41">
        <f t="shared" si="29"/>
        <v>0</v>
      </c>
      <c r="Y45" s="41">
        <f t="shared" si="29"/>
        <v>0</v>
      </c>
      <c r="Z45" s="41">
        <f t="shared" si="29"/>
        <v>0</v>
      </c>
      <c r="AA45" s="41">
        <f t="shared" si="29"/>
        <v>0</v>
      </c>
      <c r="AB45" s="41">
        <f t="shared" si="29"/>
        <v>0</v>
      </c>
      <c r="AC45" s="41">
        <f t="shared" si="29"/>
        <v>0</v>
      </c>
      <c r="AD45" s="41">
        <f t="shared" si="29"/>
        <v>0</v>
      </c>
      <c r="AE45" s="41">
        <f t="shared" si="29"/>
        <v>0</v>
      </c>
      <c r="AF45" s="41">
        <f t="shared" si="29"/>
        <v>0</v>
      </c>
      <c r="AG45" s="41">
        <f t="shared" si="29"/>
        <v>0</v>
      </c>
      <c r="AH45" s="41">
        <f t="shared" si="29"/>
        <v>3302479</v>
      </c>
      <c r="AI45" s="43">
        <f>IF(ISERROR(AH45/J45),0,AH45/J45)</f>
        <v>1.0370968950669711E-2</v>
      </c>
      <c r="AJ45" s="43">
        <f>IF(ISERROR(AH45/$AH$253),0,AH45/$AH$253)</f>
        <v>1.0817648293229242E-2</v>
      </c>
      <c r="AK45" s="1"/>
      <c r="AL45" s="44"/>
      <c r="AM45" s="1"/>
      <c r="AN45" s="1"/>
      <c r="AO45" s="1"/>
      <c r="AP45" s="1"/>
      <c r="AQ45" s="1"/>
      <c r="AR45" s="3"/>
    </row>
    <row r="46" spans="1:44" ht="14.25" customHeight="1">
      <c r="A46" s="330" t="s">
        <v>59</v>
      </c>
      <c r="B46" s="311"/>
      <c r="C46" s="311"/>
      <c r="D46" s="311"/>
      <c r="E46" s="312"/>
      <c r="F46" s="7"/>
      <c r="G46" s="8"/>
      <c r="H46" s="9"/>
      <c r="I46" s="45"/>
      <c r="J46" s="46"/>
      <c r="K46" s="47"/>
      <c r="L46" s="12"/>
      <c r="M46" s="13"/>
      <c r="N46" s="13"/>
      <c r="O46" s="13"/>
      <c r="P46" s="8"/>
      <c r="Q46" s="7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4"/>
      <c r="AJ46" s="14"/>
      <c r="AK46" s="2"/>
      <c r="AL46" s="44"/>
      <c r="AM46" s="2"/>
      <c r="AN46" s="2"/>
      <c r="AO46" s="2"/>
      <c r="AP46" s="2"/>
      <c r="AQ46" s="2"/>
      <c r="AR46" s="15"/>
    </row>
    <row r="47" spans="1:44" ht="22.5" outlineLevel="1">
      <c r="A47" s="34">
        <v>1</v>
      </c>
      <c r="B47" s="17" t="s">
        <v>46</v>
      </c>
      <c r="C47" s="18"/>
      <c r="D47" s="19">
        <v>44957</v>
      </c>
      <c r="E47" s="20" t="s">
        <v>47</v>
      </c>
      <c r="F47" s="20" t="s">
        <v>48</v>
      </c>
      <c r="G47" s="20" t="s">
        <v>49</v>
      </c>
      <c r="H47" s="48"/>
      <c r="I47" s="49"/>
      <c r="J47" s="324">
        <v>444013601</v>
      </c>
      <c r="K47" s="23">
        <f>1546007+19611200</f>
        <v>21157207</v>
      </c>
      <c r="L47" s="18"/>
      <c r="M47" s="24"/>
      <c r="N47" s="24"/>
      <c r="O47" s="25" t="s">
        <v>50</v>
      </c>
      <c r="P47" s="18"/>
      <c r="Q47" s="18"/>
      <c r="R47" s="24"/>
      <c r="S47" s="23">
        <v>1546007</v>
      </c>
      <c r="T47" s="26">
        <v>19611200</v>
      </c>
      <c r="U47" s="11">
        <f t="shared" ref="U47:U48" si="30">SUM(R47:T47)</f>
        <v>21157207</v>
      </c>
      <c r="V47" s="24"/>
      <c r="W47" s="24"/>
      <c r="X47" s="24"/>
      <c r="Y47" s="11">
        <f>SUM(V47:X47)</f>
        <v>0</v>
      </c>
      <c r="Z47" s="46"/>
      <c r="AA47" s="24"/>
      <c r="AB47" s="24"/>
      <c r="AC47" s="11">
        <f t="shared" ref="AC47:AC64" si="31">SUM(Z47:AB47)</f>
        <v>0</v>
      </c>
      <c r="AD47" s="24"/>
      <c r="AE47" s="24"/>
      <c r="AF47" s="24"/>
      <c r="AG47" s="11">
        <f>SUM(AD47:AF47)</f>
        <v>0</v>
      </c>
      <c r="AH47" s="11">
        <f t="shared" ref="AH47:AH64" si="32">SUM(U47,Y47,AC47,AG47)</f>
        <v>21157207</v>
      </c>
      <c r="AI47" s="27">
        <f t="shared" ref="AI47:AI64" si="33">IF(ISERROR(AH47/$J$65),0,AH47/$J$65)</f>
        <v>4.7649907463082418E-2</v>
      </c>
      <c r="AJ47" s="28">
        <f t="shared" ref="AJ47:AJ64" si="34">IF(ISERROR(AH47/$AH$253),"-",AH47/$AH$253)</f>
        <v>6.9302855277216829E-2</v>
      </c>
      <c r="AK47" s="1"/>
      <c r="AL47" s="44"/>
      <c r="AM47" s="1"/>
      <c r="AN47" s="1"/>
      <c r="AO47" s="1"/>
      <c r="AP47" s="1"/>
      <c r="AQ47" s="1"/>
      <c r="AR47" s="3"/>
    </row>
    <row r="48" spans="1:44" ht="14.25" customHeight="1" outlineLevel="1">
      <c r="A48" s="34">
        <v>2</v>
      </c>
      <c r="B48" s="17" t="s">
        <v>51</v>
      </c>
      <c r="C48" s="18"/>
      <c r="D48" s="19">
        <v>44957</v>
      </c>
      <c r="E48" s="51" t="s">
        <v>52</v>
      </c>
      <c r="F48" s="20" t="s">
        <v>48</v>
      </c>
      <c r="G48" s="20" t="s">
        <v>53</v>
      </c>
      <c r="H48" s="48"/>
      <c r="I48" s="49"/>
      <c r="J48" s="322"/>
      <c r="K48" s="23">
        <v>181993</v>
      </c>
      <c r="L48" s="18"/>
      <c r="M48" s="24"/>
      <c r="N48" s="24"/>
      <c r="O48" s="25" t="s">
        <v>50</v>
      </c>
      <c r="P48" s="18"/>
      <c r="Q48" s="18"/>
      <c r="R48" s="24"/>
      <c r="S48" s="24"/>
      <c r="T48" s="26">
        <v>181993</v>
      </c>
      <c r="U48" s="11">
        <f t="shared" si="30"/>
        <v>181993</v>
      </c>
      <c r="V48" s="24"/>
      <c r="W48" s="24"/>
      <c r="X48" s="24"/>
      <c r="Y48" s="11"/>
      <c r="Z48" s="46"/>
      <c r="AA48" s="24"/>
      <c r="AB48" s="24"/>
      <c r="AC48" s="11">
        <f t="shared" si="31"/>
        <v>0</v>
      </c>
      <c r="AD48" s="24"/>
      <c r="AE48" s="24"/>
      <c r="AF48" s="24"/>
      <c r="AG48" s="11"/>
      <c r="AH48" s="11">
        <f t="shared" si="32"/>
        <v>181993</v>
      </c>
      <c r="AI48" s="27">
        <f t="shared" si="33"/>
        <v>4.0988158828945422E-4</v>
      </c>
      <c r="AJ48" s="28">
        <f t="shared" si="34"/>
        <v>5.9613892043815253E-4</v>
      </c>
      <c r="AK48" s="1"/>
      <c r="AL48" s="44"/>
      <c r="AM48" s="1"/>
      <c r="AN48" s="1"/>
      <c r="AO48" s="1"/>
      <c r="AP48" s="1"/>
      <c r="AQ48" s="1"/>
      <c r="AR48" s="3"/>
    </row>
    <row r="49" spans="1:44" ht="14.25" customHeight="1" outlineLevel="1">
      <c r="A49" s="34">
        <v>3</v>
      </c>
      <c r="B49" s="34"/>
      <c r="C49" s="18"/>
      <c r="D49" s="52"/>
      <c r="E49" s="53"/>
      <c r="F49" s="18"/>
      <c r="G49" s="18"/>
      <c r="H49" s="48"/>
      <c r="I49" s="49"/>
      <c r="J49" s="322"/>
      <c r="K49" s="46"/>
      <c r="L49" s="18"/>
      <c r="M49" s="24"/>
      <c r="N49" s="24"/>
      <c r="O49" s="24"/>
      <c r="P49" s="18"/>
      <c r="Q49" s="18"/>
      <c r="R49" s="24"/>
      <c r="S49" s="24"/>
      <c r="T49" s="24"/>
      <c r="U49" s="11"/>
      <c r="V49" s="24"/>
      <c r="W49" s="24"/>
      <c r="X49" s="24"/>
      <c r="Y49" s="11"/>
      <c r="Z49" s="46"/>
      <c r="AA49" s="24"/>
      <c r="AB49" s="24"/>
      <c r="AC49" s="11">
        <f t="shared" si="31"/>
        <v>0</v>
      </c>
      <c r="AD49" s="24"/>
      <c r="AE49" s="24"/>
      <c r="AF49" s="24"/>
      <c r="AG49" s="11"/>
      <c r="AH49" s="11">
        <f t="shared" si="32"/>
        <v>0</v>
      </c>
      <c r="AI49" s="27">
        <f t="shared" si="33"/>
        <v>0</v>
      </c>
      <c r="AJ49" s="28">
        <f t="shared" si="34"/>
        <v>0</v>
      </c>
      <c r="AK49" s="1"/>
      <c r="AL49" s="44"/>
      <c r="AM49" s="1"/>
      <c r="AN49" s="1"/>
      <c r="AO49" s="1"/>
      <c r="AP49" s="1"/>
      <c r="AQ49" s="1"/>
      <c r="AR49" s="3"/>
    </row>
    <row r="50" spans="1:44" ht="14.25" customHeight="1" outlineLevel="1">
      <c r="A50" s="34">
        <v>4</v>
      </c>
      <c r="B50" s="34"/>
      <c r="C50" s="18"/>
      <c r="D50" s="52"/>
      <c r="E50" s="53"/>
      <c r="F50" s="18"/>
      <c r="G50" s="18"/>
      <c r="H50" s="48"/>
      <c r="I50" s="49"/>
      <c r="J50" s="322"/>
      <c r="K50" s="46"/>
      <c r="L50" s="18"/>
      <c r="M50" s="24"/>
      <c r="N50" s="24"/>
      <c r="O50" s="24"/>
      <c r="P50" s="18"/>
      <c r="Q50" s="18"/>
      <c r="R50" s="24"/>
      <c r="S50" s="24"/>
      <c r="T50" s="24"/>
      <c r="U50" s="11"/>
      <c r="V50" s="24"/>
      <c r="W50" s="24"/>
      <c r="X50" s="24"/>
      <c r="Y50" s="11"/>
      <c r="Z50" s="46"/>
      <c r="AA50" s="24"/>
      <c r="AB50" s="24"/>
      <c r="AC50" s="11">
        <f t="shared" si="31"/>
        <v>0</v>
      </c>
      <c r="AD50" s="24"/>
      <c r="AE50" s="24"/>
      <c r="AF50" s="24"/>
      <c r="AG50" s="11"/>
      <c r="AH50" s="11">
        <f t="shared" si="32"/>
        <v>0</v>
      </c>
      <c r="AI50" s="27">
        <f t="shared" si="33"/>
        <v>0</v>
      </c>
      <c r="AJ50" s="28">
        <f t="shared" si="34"/>
        <v>0</v>
      </c>
      <c r="AK50" s="1"/>
      <c r="AL50" s="44"/>
      <c r="AM50" s="1"/>
      <c r="AN50" s="1"/>
      <c r="AO50" s="1"/>
      <c r="AP50" s="1"/>
      <c r="AQ50" s="1"/>
      <c r="AR50" s="3"/>
    </row>
    <row r="51" spans="1:44" ht="14.25" customHeight="1" outlineLevel="1">
      <c r="A51" s="34">
        <v>5</v>
      </c>
      <c r="B51" s="34"/>
      <c r="C51" s="18"/>
      <c r="D51" s="52"/>
      <c r="E51" s="53"/>
      <c r="F51" s="18"/>
      <c r="G51" s="18"/>
      <c r="H51" s="48"/>
      <c r="I51" s="49"/>
      <c r="J51" s="322"/>
      <c r="K51" s="46"/>
      <c r="L51" s="18"/>
      <c r="M51" s="24"/>
      <c r="N51" s="24"/>
      <c r="O51" s="24"/>
      <c r="P51" s="18"/>
      <c r="Q51" s="18"/>
      <c r="R51" s="24"/>
      <c r="S51" s="24"/>
      <c r="T51" s="24"/>
      <c r="U51" s="11"/>
      <c r="V51" s="24"/>
      <c r="W51" s="24"/>
      <c r="X51" s="24"/>
      <c r="Y51" s="11"/>
      <c r="Z51" s="46"/>
      <c r="AA51" s="24"/>
      <c r="AB51" s="24"/>
      <c r="AC51" s="11">
        <f t="shared" si="31"/>
        <v>0</v>
      </c>
      <c r="AD51" s="24"/>
      <c r="AE51" s="24"/>
      <c r="AF51" s="24"/>
      <c r="AG51" s="11"/>
      <c r="AH51" s="11">
        <f t="shared" si="32"/>
        <v>0</v>
      </c>
      <c r="AI51" s="27">
        <f t="shared" si="33"/>
        <v>0</v>
      </c>
      <c r="AJ51" s="28">
        <f t="shared" si="34"/>
        <v>0</v>
      </c>
      <c r="AK51" s="1"/>
      <c r="AL51" s="44"/>
      <c r="AM51" s="1"/>
      <c r="AN51" s="1"/>
      <c r="AO51" s="1"/>
      <c r="AP51" s="1"/>
      <c r="AQ51" s="1"/>
      <c r="AR51" s="3"/>
    </row>
    <row r="52" spans="1:44" ht="14.25" customHeight="1" outlineLevel="1">
      <c r="A52" s="34">
        <v>6</v>
      </c>
      <c r="B52" s="34"/>
      <c r="C52" s="18"/>
      <c r="D52" s="52"/>
      <c r="E52" s="53"/>
      <c r="F52" s="18"/>
      <c r="G52" s="18"/>
      <c r="H52" s="48"/>
      <c r="I52" s="49"/>
      <c r="J52" s="322"/>
      <c r="K52" s="46"/>
      <c r="L52" s="18"/>
      <c r="M52" s="24"/>
      <c r="N52" s="24"/>
      <c r="O52" s="24"/>
      <c r="P52" s="18"/>
      <c r="Q52" s="18"/>
      <c r="R52" s="24"/>
      <c r="S52" s="24"/>
      <c r="T52" s="24"/>
      <c r="U52" s="11"/>
      <c r="V52" s="24"/>
      <c r="W52" s="24"/>
      <c r="X52" s="24"/>
      <c r="Y52" s="11"/>
      <c r="Z52" s="46"/>
      <c r="AA52" s="24"/>
      <c r="AB52" s="24"/>
      <c r="AC52" s="11">
        <f t="shared" si="31"/>
        <v>0</v>
      </c>
      <c r="AD52" s="24"/>
      <c r="AE52" s="24"/>
      <c r="AF52" s="24"/>
      <c r="AG52" s="11"/>
      <c r="AH52" s="11">
        <f t="shared" si="32"/>
        <v>0</v>
      </c>
      <c r="AI52" s="27">
        <f t="shared" si="33"/>
        <v>0</v>
      </c>
      <c r="AJ52" s="28">
        <f t="shared" si="34"/>
        <v>0</v>
      </c>
      <c r="AK52" s="1"/>
      <c r="AL52" s="44"/>
      <c r="AM52" s="1"/>
      <c r="AN52" s="1"/>
      <c r="AO52" s="1"/>
      <c r="AP52" s="1"/>
      <c r="AQ52" s="1"/>
      <c r="AR52" s="3"/>
    </row>
    <row r="53" spans="1:44" ht="14.25" customHeight="1" outlineLevel="1">
      <c r="A53" s="34">
        <v>7</v>
      </c>
      <c r="B53" s="34"/>
      <c r="C53" s="18"/>
      <c r="D53" s="52"/>
      <c r="E53" s="53"/>
      <c r="F53" s="18"/>
      <c r="G53" s="18"/>
      <c r="H53" s="48"/>
      <c r="I53" s="49"/>
      <c r="J53" s="322"/>
      <c r="K53" s="46"/>
      <c r="L53" s="18"/>
      <c r="M53" s="24"/>
      <c r="N53" s="24"/>
      <c r="O53" s="24"/>
      <c r="P53" s="18"/>
      <c r="Q53" s="18"/>
      <c r="R53" s="24"/>
      <c r="S53" s="24"/>
      <c r="T53" s="24"/>
      <c r="U53" s="11"/>
      <c r="V53" s="24"/>
      <c r="W53" s="24"/>
      <c r="X53" s="24"/>
      <c r="Y53" s="11"/>
      <c r="Z53" s="46"/>
      <c r="AA53" s="24"/>
      <c r="AB53" s="24"/>
      <c r="AC53" s="11">
        <f t="shared" si="31"/>
        <v>0</v>
      </c>
      <c r="AD53" s="24"/>
      <c r="AE53" s="24"/>
      <c r="AF53" s="24"/>
      <c r="AG53" s="11"/>
      <c r="AH53" s="11">
        <f t="shared" si="32"/>
        <v>0</v>
      </c>
      <c r="AI53" s="27">
        <f t="shared" si="33"/>
        <v>0</v>
      </c>
      <c r="AJ53" s="28">
        <f t="shared" si="34"/>
        <v>0</v>
      </c>
      <c r="AK53" s="1"/>
      <c r="AL53" s="44"/>
      <c r="AM53" s="1"/>
      <c r="AN53" s="1"/>
      <c r="AO53" s="1"/>
      <c r="AP53" s="1"/>
      <c r="AQ53" s="1"/>
      <c r="AR53" s="3"/>
    </row>
    <row r="54" spans="1:44" ht="14.25" customHeight="1" outlineLevel="1">
      <c r="A54" s="34">
        <v>8</v>
      </c>
      <c r="B54" s="34"/>
      <c r="C54" s="18"/>
      <c r="D54" s="52"/>
      <c r="E54" s="53"/>
      <c r="F54" s="18"/>
      <c r="G54" s="18"/>
      <c r="H54" s="48"/>
      <c r="I54" s="49"/>
      <c r="J54" s="322"/>
      <c r="K54" s="46"/>
      <c r="L54" s="18"/>
      <c r="M54" s="24"/>
      <c r="N54" s="24"/>
      <c r="O54" s="24"/>
      <c r="P54" s="18"/>
      <c r="Q54" s="18"/>
      <c r="R54" s="24"/>
      <c r="S54" s="24"/>
      <c r="T54" s="24"/>
      <c r="U54" s="11"/>
      <c r="V54" s="24"/>
      <c r="W54" s="24"/>
      <c r="X54" s="24"/>
      <c r="Y54" s="11"/>
      <c r="Z54" s="46"/>
      <c r="AA54" s="24"/>
      <c r="AB54" s="24"/>
      <c r="AC54" s="11">
        <f t="shared" si="31"/>
        <v>0</v>
      </c>
      <c r="AD54" s="24"/>
      <c r="AE54" s="24"/>
      <c r="AF54" s="24"/>
      <c r="AG54" s="11"/>
      <c r="AH54" s="11">
        <f t="shared" si="32"/>
        <v>0</v>
      </c>
      <c r="AI54" s="27">
        <f t="shared" si="33"/>
        <v>0</v>
      </c>
      <c r="AJ54" s="28">
        <f t="shared" si="34"/>
        <v>0</v>
      </c>
      <c r="AK54" s="1"/>
      <c r="AL54" s="44"/>
      <c r="AM54" s="1"/>
      <c r="AN54" s="1"/>
      <c r="AO54" s="1"/>
      <c r="AP54" s="1"/>
      <c r="AQ54" s="1"/>
      <c r="AR54" s="3"/>
    </row>
    <row r="55" spans="1:44" ht="14.25" customHeight="1" outlineLevel="1">
      <c r="A55" s="34">
        <v>9</v>
      </c>
      <c r="B55" s="34"/>
      <c r="C55" s="18"/>
      <c r="D55" s="52"/>
      <c r="E55" s="53"/>
      <c r="F55" s="18"/>
      <c r="G55" s="18"/>
      <c r="H55" s="48"/>
      <c r="I55" s="49"/>
      <c r="J55" s="322"/>
      <c r="K55" s="46"/>
      <c r="L55" s="18"/>
      <c r="M55" s="24"/>
      <c r="N55" s="24"/>
      <c r="O55" s="24"/>
      <c r="P55" s="18"/>
      <c r="Q55" s="18"/>
      <c r="R55" s="24"/>
      <c r="S55" s="24"/>
      <c r="T55" s="24"/>
      <c r="U55" s="11"/>
      <c r="V55" s="24"/>
      <c r="W55" s="24"/>
      <c r="X55" s="24"/>
      <c r="Y55" s="11"/>
      <c r="Z55" s="46"/>
      <c r="AA55" s="24"/>
      <c r="AB55" s="24"/>
      <c r="AC55" s="11">
        <f t="shared" si="31"/>
        <v>0</v>
      </c>
      <c r="AD55" s="24"/>
      <c r="AE55" s="24"/>
      <c r="AF55" s="24"/>
      <c r="AG55" s="11"/>
      <c r="AH55" s="11">
        <f t="shared" si="32"/>
        <v>0</v>
      </c>
      <c r="AI55" s="27">
        <f t="shared" si="33"/>
        <v>0</v>
      </c>
      <c r="AJ55" s="28">
        <f t="shared" si="34"/>
        <v>0</v>
      </c>
      <c r="AK55" s="1"/>
      <c r="AL55" s="44"/>
      <c r="AM55" s="1"/>
      <c r="AN55" s="1"/>
      <c r="AO55" s="1"/>
      <c r="AP55" s="1"/>
      <c r="AQ55" s="1"/>
      <c r="AR55" s="3"/>
    </row>
    <row r="56" spans="1:44" ht="14.25" customHeight="1" outlineLevel="1">
      <c r="A56" s="34">
        <v>10</v>
      </c>
      <c r="B56" s="34"/>
      <c r="C56" s="18"/>
      <c r="D56" s="52"/>
      <c r="E56" s="53"/>
      <c r="F56" s="18"/>
      <c r="G56" s="18"/>
      <c r="H56" s="48"/>
      <c r="I56" s="49"/>
      <c r="J56" s="322"/>
      <c r="K56" s="46"/>
      <c r="L56" s="18"/>
      <c r="M56" s="24"/>
      <c r="N56" s="24"/>
      <c r="O56" s="24"/>
      <c r="P56" s="18"/>
      <c r="Q56" s="18"/>
      <c r="R56" s="24"/>
      <c r="S56" s="24"/>
      <c r="T56" s="24"/>
      <c r="U56" s="11"/>
      <c r="V56" s="24"/>
      <c r="W56" s="24"/>
      <c r="X56" s="24"/>
      <c r="Y56" s="11"/>
      <c r="Z56" s="46"/>
      <c r="AA56" s="24"/>
      <c r="AB56" s="24"/>
      <c r="AC56" s="11">
        <f t="shared" si="31"/>
        <v>0</v>
      </c>
      <c r="AD56" s="24"/>
      <c r="AE56" s="24"/>
      <c r="AF56" s="24"/>
      <c r="AG56" s="11"/>
      <c r="AH56" s="11">
        <f t="shared" si="32"/>
        <v>0</v>
      </c>
      <c r="AI56" s="27">
        <f t="shared" si="33"/>
        <v>0</v>
      </c>
      <c r="AJ56" s="28">
        <f t="shared" si="34"/>
        <v>0</v>
      </c>
      <c r="AK56" s="1"/>
      <c r="AL56" s="44"/>
      <c r="AM56" s="1"/>
      <c r="AN56" s="1"/>
      <c r="AO56" s="1"/>
      <c r="AP56" s="1"/>
      <c r="AQ56" s="1"/>
      <c r="AR56" s="3"/>
    </row>
    <row r="57" spans="1:44" ht="14.25" customHeight="1" outlineLevel="1">
      <c r="A57" s="34">
        <v>11</v>
      </c>
      <c r="B57" s="34"/>
      <c r="C57" s="18"/>
      <c r="D57" s="52"/>
      <c r="E57" s="53"/>
      <c r="F57" s="18"/>
      <c r="G57" s="18"/>
      <c r="H57" s="48"/>
      <c r="I57" s="49"/>
      <c r="J57" s="322"/>
      <c r="K57" s="46"/>
      <c r="L57" s="18"/>
      <c r="M57" s="24"/>
      <c r="N57" s="24"/>
      <c r="O57" s="24"/>
      <c r="P57" s="18"/>
      <c r="Q57" s="18"/>
      <c r="R57" s="24"/>
      <c r="S57" s="24"/>
      <c r="T57" s="24"/>
      <c r="U57" s="11"/>
      <c r="V57" s="24"/>
      <c r="W57" s="24"/>
      <c r="X57" s="24"/>
      <c r="Y57" s="11"/>
      <c r="Z57" s="46"/>
      <c r="AA57" s="24"/>
      <c r="AB57" s="24"/>
      <c r="AC57" s="11">
        <f t="shared" si="31"/>
        <v>0</v>
      </c>
      <c r="AD57" s="24"/>
      <c r="AE57" s="24"/>
      <c r="AF57" s="24"/>
      <c r="AG57" s="11"/>
      <c r="AH57" s="11">
        <f t="shared" si="32"/>
        <v>0</v>
      </c>
      <c r="AI57" s="27">
        <f t="shared" si="33"/>
        <v>0</v>
      </c>
      <c r="AJ57" s="28">
        <f t="shared" si="34"/>
        <v>0</v>
      </c>
      <c r="AK57" s="1"/>
      <c r="AL57" s="44"/>
      <c r="AM57" s="1"/>
      <c r="AN57" s="1"/>
      <c r="AO57" s="1"/>
      <c r="AP57" s="1"/>
      <c r="AQ57" s="1"/>
      <c r="AR57" s="3"/>
    </row>
    <row r="58" spans="1:44" ht="14.25" customHeight="1" outlineLevel="1">
      <c r="A58" s="34">
        <v>12</v>
      </c>
      <c r="B58" s="34"/>
      <c r="C58" s="18"/>
      <c r="D58" s="52"/>
      <c r="E58" s="53"/>
      <c r="F58" s="18"/>
      <c r="G58" s="18"/>
      <c r="H58" s="48"/>
      <c r="I58" s="49"/>
      <c r="J58" s="322"/>
      <c r="K58" s="46"/>
      <c r="L58" s="18"/>
      <c r="M58" s="24"/>
      <c r="N58" s="24"/>
      <c r="O58" s="24"/>
      <c r="P58" s="18"/>
      <c r="Q58" s="18"/>
      <c r="R58" s="24"/>
      <c r="S58" s="24"/>
      <c r="T58" s="24"/>
      <c r="U58" s="11"/>
      <c r="V58" s="24"/>
      <c r="W58" s="24"/>
      <c r="X58" s="24"/>
      <c r="Y58" s="11"/>
      <c r="Z58" s="46"/>
      <c r="AA58" s="24"/>
      <c r="AB58" s="24"/>
      <c r="AC58" s="11">
        <f t="shared" si="31"/>
        <v>0</v>
      </c>
      <c r="AD58" s="24"/>
      <c r="AE58" s="24"/>
      <c r="AF58" s="24"/>
      <c r="AG58" s="11"/>
      <c r="AH58" s="11">
        <f t="shared" si="32"/>
        <v>0</v>
      </c>
      <c r="AI58" s="27">
        <f t="shared" si="33"/>
        <v>0</v>
      </c>
      <c r="AJ58" s="28">
        <f t="shared" si="34"/>
        <v>0</v>
      </c>
      <c r="AK58" s="1"/>
      <c r="AL58" s="44"/>
      <c r="AM58" s="1"/>
      <c r="AN58" s="1"/>
      <c r="AO58" s="1"/>
      <c r="AP58" s="1"/>
      <c r="AQ58" s="1"/>
      <c r="AR58" s="3"/>
    </row>
    <row r="59" spans="1:44" ht="14.25" customHeight="1" outlineLevel="1">
      <c r="A59" s="34">
        <v>13</v>
      </c>
      <c r="B59" s="34"/>
      <c r="C59" s="18"/>
      <c r="D59" s="52"/>
      <c r="E59" s="53"/>
      <c r="F59" s="18"/>
      <c r="G59" s="18"/>
      <c r="H59" s="48"/>
      <c r="I59" s="49"/>
      <c r="J59" s="322"/>
      <c r="K59" s="46"/>
      <c r="L59" s="18"/>
      <c r="M59" s="24"/>
      <c r="N59" s="24"/>
      <c r="O59" s="24"/>
      <c r="P59" s="18"/>
      <c r="Q59" s="18"/>
      <c r="R59" s="24"/>
      <c r="S59" s="24"/>
      <c r="T59" s="24"/>
      <c r="U59" s="11"/>
      <c r="V59" s="24"/>
      <c r="W59" s="24"/>
      <c r="X59" s="24"/>
      <c r="Y59" s="11"/>
      <c r="Z59" s="46"/>
      <c r="AA59" s="24"/>
      <c r="AB59" s="24"/>
      <c r="AC59" s="11">
        <f t="shared" si="31"/>
        <v>0</v>
      </c>
      <c r="AD59" s="24"/>
      <c r="AE59" s="24"/>
      <c r="AF59" s="24"/>
      <c r="AG59" s="11"/>
      <c r="AH59" s="11">
        <f t="shared" si="32"/>
        <v>0</v>
      </c>
      <c r="AI59" s="27">
        <f t="shared" si="33"/>
        <v>0</v>
      </c>
      <c r="AJ59" s="28">
        <f t="shared" si="34"/>
        <v>0</v>
      </c>
      <c r="AK59" s="1"/>
      <c r="AL59" s="44"/>
      <c r="AM59" s="1"/>
      <c r="AN59" s="1"/>
      <c r="AO59" s="1"/>
      <c r="AP59" s="1"/>
      <c r="AQ59" s="1"/>
      <c r="AR59" s="3"/>
    </row>
    <row r="60" spans="1:44" ht="14.25" customHeight="1" outlineLevel="1">
      <c r="A60" s="34">
        <v>29</v>
      </c>
      <c r="B60" s="34"/>
      <c r="C60" s="18"/>
      <c r="D60" s="52"/>
      <c r="E60" s="53"/>
      <c r="F60" s="18"/>
      <c r="G60" s="18"/>
      <c r="H60" s="48"/>
      <c r="I60" s="49"/>
      <c r="J60" s="322"/>
      <c r="K60" s="46"/>
      <c r="L60" s="18"/>
      <c r="M60" s="24"/>
      <c r="N60" s="24"/>
      <c r="O60" s="24"/>
      <c r="P60" s="18"/>
      <c r="Q60" s="18"/>
      <c r="R60" s="24"/>
      <c r="S60" s="24"/>
      <c r="T60" s="24"/>
      <c r="U60" s="11"/>
      <c r="V60" s="24"/>
      <c r="W60" s="24"/>
      <c r="X60" s="24"/>
      <c r="Y60" s="11"/>
      <c r="Z60" s="46"/>
      <c r="AA60" s="46"/>
      <c r="AB60" s="46"/>
      <c r="AC60" s="11">
        <f t="shared" si="31"/>
        <v>0</v>
      </c>
      <c r="AD60" s="24"/>
      <c r="AE60" s="24"/>
      <c r="AF60" s="24"/>
      <c r="AG60" s="11"/>
      <c r="AH60" s="11">
        <f t="shared" si="32"/>
        <v>0</v>
      </c>
      <c r="AI60" s="27">
        <f t="shared" si="33"/>
        <v>0</v>
      </c>
      <c r="AJ60" s="28">
        <f t="shared" si="34"/>
        <v>0</v>
      </c>
      <c r="AK60" s="1"/>
      <c r="AL60" s="44"/>
      <c r="AM60" s="1"/>
      <c r="AN60" s="1"/>
      <c r="AO60" s="1"/>
      <c r="AP60" s="1"/>
      <c r="AQ60" s="1"/>
      <c r="AR60" s="3"/>
    </row>
    <row r="61" spans="1:44" ht="14.25" customHeight="1" outlineLevel="1">
      <c r="A61" s="34">
        <v>30</v>
      </c>
      <c r="B61" s="34"/>
      <c r="C61" s="18"/>
      <c r="D61" s="52"/>
      <c r="E61" s="53"/>
      <c r="F61" s="18"/>
      <c r="G61" s="18"/>
      <c r="H61" s="48"/>
      <c r="I61" s="49"/>
      <c r="J61" s="322"/>
      <c r="K61" s="46"/>
      <c r="L61" s="18"/>
      <c r="M61" s="24"/>
      <c r="N61" s="24"/>
      <c r="O61" s="24"/>
      <c r="P61" s="18"/>
      <c r="Q61" s="18"/>
      <c r="R61" s="24"/>
      <c r="S61" s="24"/>
      <c r="T61" s="24"/>
      <c r="U61" s="11"/>
      <c r="V61" s="24"/>
      <c r="W61" s="24"/>
      <c r="X61" s="24"/>
      <c r="Y61" s="11"/>
      <c r="Z61" s="46"/>
      <c r="AA61" s="24"/>
      <c r="AB61" s="46"/>
      <c r="AC61" s="11">
        <f t="shared" si="31"/>
        <v>0</v>
      </c>
      <c r="AD61" s="24"/>
      <c r="AE61" s="24"/>
      <c r="AF61" s="24"/>
      <c r="AG61" s="11"/>
      <c r="AH61" s="11">
        <f t="shared" si="32"/>
        <v>0</v>
      </c>
      <c r="AI61" s="27">
        <f t="shared" si="33"/>
        <v>0</v>
      </c>
      <c r="AJ61" s="28">
        <f t="shared" si="34"/>
        <v>0</v>
      </c>
      <c r="AK61" s="1"/>
      <c r="AL61" s="44"/>
      <c r="AM61" s="1"/>
      <c r="AN61" s="1"/>
      <c r="AO61" s="1"/>
      <c r="AP61" s="1"/>
      <c r="AQ61" s="1"/>
      <c r="AR61" s="3"/>
    </row>
    <row r="62" spans="1:44" ht="14.25" customHeight="1" outlineLevel="1">
      <c r="A62" s="34">
        <v>31</v>
      </c>
      <c r="B62" s="34"/>
      <c r="C62" s="18"/>
      <c r="D62" s="52"/>
      <c r="E62" s="53"/>
      <c r="F62" s="18"/>
      <c r="G62" s="18"/>
      <c r="H62" s="48"/>
      <c r="I62" s="49"/>
      <c r="J62" s="322"/>
      <c r="K62" s="46"/>
      <c r="L62" s="18"/>
      <c r="M62" s="24"/>
      <c r="N62" s="24"/>
      <c r="O62" s="24"/>
      <c r="P62" s="18"/>
      <c r="Q62" s="18"/>
      <c r="R62" s="24"/>
      <c r="S62" s="24"/>
      <c r="T62" s="24"/>
      <c r="U62" s="11"/>
      <c r="V62" s="24"/>
      <c r="W62" s="24"/>
      <c r="X62" s="24"/>
      <c r="Y62" s="11"/>
      <c r="Z62" s="46"/>
      <c r="AA62" s="24"/>
      <c r="AB62" s="46"/>
      <c r="AC62" s="11">
        <f t="shared" si="31"/>
        <v>0</v>
      </c>
      <c r="AD62" s="24"/>
      <c r="AE62" s="24"/>
      <c r="AF62" s="24"/>
      <c r="AG62" s="11"/>
      <c r="AH62" s="11">
        <f t="shared" si="32"/>
        <v>0</v>
      </c>
      <c r="AI62" s="27">
        <f t="shared" si="33"/>
        <v>0</v>
      </c>
      <c r="AJ62" s="28">
        <f t="shared" si="34"/>
        <v>0</v>
      </c>
      <c r="AK62" s="1"/>
      <c r="AL62" s="44"/>
      <c r="AM62" s="1"/>
      <c r="AN62" s="1"/>
      <c r="AO62" s="1"/>
      <c r="AP62" s="1"/>
      <c r="AQ62" s="1"/>
      <c r="AR62" s="3"/>
    </row>
    <row r="63" spans="1:44" ht="14.25" customHeight="1" outlineLevel="1">
      <c r="A63" s="34">
        <v>32</v>
      </c>
      <c r="B63" s="34"/>
      <c r="C63" s="18"/>
      <c r="D63" s="52"/>
      <c r="E63" s="53"/>
      <c r="F63" s="18"/>
      <c r="G63" s="18"/>
      <c r="H63" s="48"/>
      <c r="I63" s="49"/>
      <c r="J63" s="322"/>
      <c r="K63" s="46"/>
      <c r="L63" s="18"/>
      <c r="M63" s="24"/>
      <c r="N63" s="24"/>
      <c r="O63" s="24"/>
      <c r="P63" s="18"/>
      <c r="Q63" s="18"/>
      <c r="R63" s="24"/>
      <c r="S63" s="24"/>
      <c r="T63" s="24"/>
      <c r="U63" s="11"/>
      <c r="V63" s="24"/>
      <c r="W63" s="24"/>
      <c r="X63" s="24"/>
      <c r="Y63" s="11"/>
      <c r="Z63" s="46"/>
      <c r="AA63" s="24"/>
      <c r="AB63" s="46"/>
      <c r="AC63" s="11">
        <f t="shared" si="31"/>
        <v>0</v>
      </c>
      <c r="AD63" s="24"/>
      <c r="AE63" s="24"/>
      <c r="AF63" s="24"/>
      <c r="AG63" s="11"/>
      <c r="AH63" s="11">
        <f t="shared" si="32"/>
        <v>0</v>
      </c>
      <c r="AI63" s="27">
        <f t="shared" si="33"/>
        <v>0</v>
      </c>
      <c r="AJ63" s="28">
        <f t="shared" si="34"/>
        <v>0</v>
      </c>
      <c r="AK63" s="1"/>
      <c r="AL63" s="44"/>
      <c r="AM63" s="1"/>
      <c r="AN63" s="1"/>
      <c r="AO63" s="1"/>
      <c r="AP63" s="1"/>
      <c r="AQ63" s="1"/>
      <c r="AR63" s="3"/>
    </row>
    <row r="64" spans="1:44" ht="14.25" customHeight="1" outlineLevel="1">
      <c r="A64" s="34">
        <v>33</v>
      </c>
      <c r="B64" s="34"/>
      <c r="C64" s="18"/>
      <c r="D64" s="52"/>
      <c r="E64" s="61"/>
      <c r="F64" s="18"/>
      <c r="G64" s="18"/>
      <c r="H64" s="48"/>
      <c r="I64" s="49"/>
      <c r="J64" s="314"/>
      <c r="K64" s="46"/>
      <c r="L64" s="18"/>
      <c r="M64" s="24"/>
      <c r="N64" s="24"/>
      <c r="O64" s="24"/>
      <c r="P64" s="18"/>
      <c r="Q64" s="18"/>
      <c r="R64" s="24"/>
      <c r="S64" s="24"/>
      <c r="T64" s="24"/>
      <c r="U64" s="11">
        <f>SUM(R64:T64)</f>
        <v>0</v>
      </c>
      <c r="V64" s="24"/>
      <c r="W64" s="59"/>
      <c r="X64" s="24"/>
      <c r="Y64" s="11">
        <f>SUM(V64:X64)</f>
        <v>0</v>
      </c>
      <c r="Z64" s="24">
        <v>0</v>
      </c>
      <c r="AA64" s="24"/>
      <c r="AB64" s="24"/>
      <c r="AC64" s="11">
        <f t="shared" si="31"/>
        <v>0</v>
      </c>
      <c r="AD64" s="24"/>
      <c r="AE64" s="24"/>
      <c r="AF64" s="24"/>
      <c r="AG64" s="11">
        <f>SUM(AD64:AF64)</f>
        <v>0</v>
      </c>
      <c r="AH64" s="11">
        <f t="shared" si="32"/>
        <v>0</v>
      </c>
      <c r="AI64" s="27">
        <f t="shared" si="33"/>
        <v>0</v>
      </c>
      <c r="AJ64" s="28">
        <f t="shared" si="34"/>
        <v>0</v>
      </c>
      <c r="AK64" s="1"/>
      <c r="AL64" s="44"/>
      <c r="AM64" s="1"/>
      <c r="AN64" s="1"/>
      <c r="AO64" s="1"/>
      <c r="AP64" s="1"/>
      <c r="AQ64" s="1"/>
      <c r="AR64" s="3"/>
    </row>
    <row r="65" spans="1:44" ht="14.25" customHeight="1">
      <c r="A65" s="329" t="s">
        <v>60</v>
      </c>
      <c r="B65" s="311"/>
      <c r="C65" s="311"/>
      <c r="D65" s="311"/>
      <c r="E65" s="312"/>
      <c r="F65" s="39"/>
      <c r="G65" s="39"/>
      <c r="H65" s="39"/>
      <c r="I65" s="40"/>
      <c r="J65" s="41">
        <f t="shared" ref="J65:K65" si="35">SUM(J47:J64)</f>
        <v>444013601</v>
      </c>
      <c r="K65" s="42">
        <f t="shared" si="35"/>
        <v>21339200</v>
      </c>
      <c r="L65" s="39"/>
      <c r="M65" s="41">
        <f t="shared" ref="M65:O65" si="36">SUM(M47:M64)</f>
        <v>0</v>
      </c>
      <c r="N65" s="41">
        <f t="shared" si="36"/>
        <v>0</v>
      </c>
      <c r="O65" s="41">
        <f t="shared" si="36"/>
        <v>0</v>
      </c>
      <c r="P65" s="4"/>
      <c r="Q65" s="39"/>
      <c r="R65" s="41">
        <f t="shared" ref="R65:AH65" si="37">SUM(R47:R64)</f>
        <v>0</v>
      </c>
      <c r="S65" s="41">
        <f t="shared" si="37"/>
        <v>1546007</v>
      </c>
      <c r="T65" s="41">
        <f t="shared" si="37"/>
        <v>19793193</v>
      </c>
      <c r="U65" s="41">
        <f t="shared" si="37"/>
        <v>21339200</v>
      </c>
      <c r="V65" s="41">
        <f t="shared" si="37"/>
        <v>0</v>
      </c>
      <c r="W65" s="41">
        <f t="shared" si="37"/>
        <v>0</v>
      </c>
      <c r="X65" s="41">
        <f t="shared" si="37"/>
        <v>0</v>
      </c>
      <c r="Y65" s="41">
        <f t="shared" si="37"/>
        <v>0</v>
      </c>
      <c r="Z65" s="41">
        <f t="shared" si="37"/>
        <v>0</v>
      </c>
      <c r="AA65" s="41">
        <f t="shared" si="37"/>
        <v>0</v>
      </c>
      <c r="AB65" s="41">
        <f t="shared" si="37"/>
        <v>0</v>
      </c>
      <c r="AC65" s="41">
        <f t="shared" si="37"/>
        <v>0</v>
      </c>
      <c r="AD65" s="41">
        <f t="shared" si="37"/>
        <v>0</v>
      </c>
      <c r="AE65" s="41">
        <f t="shared" si="37"/>
        <v>0</v>
      </c>
      <c r="AF65" s="41">
        <f t="shared" si="37"/>
        <v>0</v>
      </c>
      <c r="AG65" s="41">
        <f t="shared" si="37"/>
        <v>0</v>
      </c>
      <c r="AH65" s="41">
        <f t="shared" si="37"/>
        <v>21339200</v>
      </c>
      <c r="AI65" s="43">
        <f>IF(ISERROR(AH65/J65),0,AH65/J65)</f>
        <v>4.8059789051371878E-2</v>
      </c>
      <c r="AJ65" s="43">
        <f>IF(ISERROR(AH65/$AH$253),0,AH65/$AH$253)</f>
        <v>6.9898994197654982E-2</v>
      </c>
      <c r="AK65" s="1"/>
      <c r="AL65" s="44"/>
      <c r="AM65" s="1"/>
      <c r="AN65" s="1"/>
      <c r="AO65" s="1"/>
      <c r="AP65" s="1"/>
      <c r="AQ65" s="1"/>
      <c r="AR65" s="3"/>
    </row>
    <row r="66" spans="1:44" ht="14.25" customHeight="1">
      <c r="A66" s="330" t="s">
        <v>61</v>
      </c>
      <c r="B66" s="311"/>
      <c r="C66" s="311"/>
      <c r="D66" s="311"/>
      <c r="E66" s="312"/>
      <c r="F66" s="7"/>
      <c r="G66" s="8"/>
      <c r="H66" s="9"/>
      <c r="I66" s="45"/>
      <c r="J66" s="46"/>
      <c r="K66" s="47"/>
      <c r="L66" s="12"/>
      <c r="M66" s="13"/>
      <c r="N66" s="13"/>
      <c r="O66" s="13"/>
      <c r="P66" s="8"/>
      <c r="Q66" s="7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4"/>
      <c r="AJ66" s="14"/>
      <c r="AK66" s="2"/>
      <c r="AL66" s="44"/>
      <c r="AM66" s="2"/>
      <c r="AN66" s="2"/>
      <c r="AO66" s="2"/>
      <c r="AP66" s="2"/>
      <c r="AQ66" s="2"/>
      <c r="AR66" s="15"/>
    </row>
    <row r="67" spans="1:44" ht="22.5" outlineLevel="1">
      <c r="A67" s="34">
        <v>1</v>
      </c>
      <c r="B67" s="17" t="s">
        <v>46</v>
      </c>
      <c r="C67" s="18"/>
      <c r="D67" s="19">
        <v>44957</v>
      </c>
      <c r="E67" s="20" t="s">
        <v>47</v>
      </c>
      <c r="F67" s="20" t="s">
        <v>48</v>
      </c>
      <c r="G67" s="20" t="s">
        <v>49</v>
      </c>
      <c r="H67" s="62"/>
      <c r="I67" s="63"/>
      <c r="J67" s="325">
        <v>938983166</v>
      </c>
      <c r="K67" s="23">
        <f>470189+16819411</f>
        <v>17289600</v>
      </c>
      <c r="L67" s="64"/>
      <c r="M67" s="65"/>
      <c r="N67" s="66"/>
      <c r="O67" s="25" t="s">
        <v>50</v>
      </c>
      <c r="P67" s="18"/>
      <c r="Q67" s="67"/>
      <c r="R67" s="24"/>
      <c r="S67" s="23">
        <v>470189</v>
      </c>
      <c r="T67" s="23">
        <v>16819411</v>
      </c>
      <c r="U67" s="11">
        <f t="shared" ref="U67:U68" si="38">SUM(R67:T67)</f>
        <v>17289600</v>
      </c>
      <c r="V67" s="24"/>
      <c r="W67" s="24"/>
      <c r="X67" s="24"/>
      <c r="Y67" s="11">
        <f t="shared" ref="Y67:Y71" si="39">SUM(V67:X67)</f>
        <v>0</v>
      </c>
      <c r="Z67" s="24"/>
      <c r="AA67" s="24"/>
      <c r="AB67" s="24"/>
      <c r="AC67" s="11">
        <f t="shared" ref="AC67:AC80" si="40">SUM(Z67:AB67)</f>
        <v>0</v>
      </c>
      <c r="AD67" s="24"/>
      <c r="AE67" s="24"/>
      <c r="AF67" s="24"/>
      <c r="AG67" s="11">
        <f t="shared" ref="AG67:AG71" si="41">SUM(AD67:AF67)</f>
        <v>0</v>
      </c>
      <c r="AH67" s="11">
        <f t="shared" ref="AH67:AH81" si="42">SUM(U67,Y67,AC67,AG67)</f>
        <v>17289600</v>
      </c>
      <c r="AI67" s="27">
        <f t="shared" ref="AI67:AI81" si="43">IF(ISERROR(AH67/$J$82),0,AH67/$J$82)</f>
        <v>1.8413109655258719E-2</v>
      </c>
      <c r="AJ67" s="28">
        <f t="shared" ref="AJ67:AJ81" si="44">IF(ISERROR(AH67/$AH$253),"-",AH67/$AH$253)</f>
        <v>5.6634065479482625E-2</v>
      </c>
      <c r="AK67" s="1"/>
      <c r="AL67" s="44"/>
      <c r="AM67" s="1"/>
      <c r="AN67" s="1"/>
      <c r="AO67" s="1"/>
      <c r="AP67" s="1"/>
      <c r="AQ67" s="1"/>
      <c r="AR67" s="3"/>
    </row>
    <row r="68" spans="1:44" ht="14.25" customHeight="1" outlineLevel="1">
      <c r="A68" s="34">
        <v>2</v>
      </c>
      <c r="B68" s="17" t="s">
        <v>51</v>
      </c>
      <c r="C68" s="18"/>
      <c r="D68" s="19">
        <v>44957</v>
      </c>
      <c r="E68" s="51" t="s">
        <v>52</v>
      </c>
      <c r="F68" s="20" t="s">
        <v>48</v>
      </c>
      <c r="G68" s="68" t="s">
        <v>53</v>
      </c>
      <c r="H68" s="62"/>
      <c r="I68" s="63"/>
      <c r="J68" s="326"/>
      <c r="K68" s="69">
        <v>148722</v>
      </c>
      <c r="L68" s="64"/>
      <c r="M68" s="65"/>
      <c r="N68" s="66"/>
      <c r="O68" s="25" t="s">
        <v>50</v>
      </c>
      <c r="P68" s="18"/>
      <c r="Q68" s="67"/>
      <c r="R68" s="24"/>
      <c r="S68" s="69">
        <v>148722</v>
      </c>
      <c r="T68" s="46"/>
      <c r="U68" s="11">
        <f t="shared" si="38"/>
        <v>148722</v>
      </c>
      <c r="V68" s="24"/>
      <c r="W68" s="24"/>
      <c r="X68" s="24"/>
      <c r="Y68" s="11">
        <f t="shared" si="39"/>
        <v>0</v>
      </c>
      <c r="Z68" s="24"/>
      <c r="AA68" s="24"/>
      <c r="AB68" s="24"/>
      <c r="AC68" s="11">
        <f t="shared" si="40"/>
        <v>0</v>
      </c>
      <c r="AD68" s="24"/>
      <c r="AE68" s="24"/>
      <c r="AF68" s="24"/>
      <c r="AG68" s="11">
        <f t="shared" si="41"/>
        <v>0</v>
      </c>
      <c r="AH68" s="11">
        <f t="shared" si="42"/>
        <v>148722</v>
      </c>
      <c r="AI68" s="27">
        <f t="shared" si="43"/>
        <v>1.5838622606360975E-4</v>
      </c>
      <c r="AJ68" s="28">
        <f t="shared" si="44"/>
        <v>4.8715594844528587E-4</v>
      </c>
      <c r="AK68" s="1"/>
      <c r="AL68" s="44"/>
      <c r="AM68" s="1"/>
      <c r="AN68" s="1"/>
      <c r="AO68" s="1"/>
      <c r="AP68" s="1"/>
      <c r="AQ68" s="1"/>
      <c r="AR68" s="3"/>
    </row>
    <row r="69" spans="1:44" ht="14.25" customHeight="1" outlineLevel="1">
      <c r="A69" s="34">
        <v>3</v>
      </c>
      <c r="B69" s="34"/>
      <c r="C69" s="18"/>
      <c r="D69" s="52"/>
      <c r="E69" s="53"/>
      <c r="F69" s="18"/>
      <c r="G69" s="67"/>
      <c r="H69" s="62"/>
      <c r="I69" s="63"/>
      <c r="J69" s="326"/>
      <c r="K69" s="37"/>
      <c r="L69" s="64"/>
      <c r="M69" s="65"/>
      <c r="N69" s="66"/>
      <c r="O69" s="65"/>
      <c r="P69" s="18"/>
      <c r="Q69" s="67"/>
      <c r="R69" s="24"/>
      <c r="S69" s="24"/>
      <c r="T69" s="46"/>
      <c r="U69" s="11"/>
      <c r="V69" s="24"/>
      <c r="W69" s="24"/>
      <c r="X69" s="24"/>
      <c r="Y69" s="11">
        <f t="shared" si="39"/>
        <v>0</v>
      </c>
      <c r="Z69" s="24"/>
      <c r="AA69" s="24"/>
      <c r="AB69" s="24"/>
      <c r="AC69" s="11">
        <f t="shared" si="40"/>
        <v>0</v>
      </c>
      <c r="AD69" s="24"/>
      <c r="AE69" s="24"/>
      <c r="AF69" s="24"/>
      <c r="AG69" s="11">
        <f t="shared" si="41"/>
        <v>0</v>
      </c>
      <c r="AH69" s="11">
        <f t="shared" si="42"/>
        <v>0</v>
      </c>
      <c r="AI69" s="27">
        <f t="shared" si="43"/>
        <v>0</v>
      </c>
      <c r="AJ69" s="28">
        <f t="shared" si="44"/>
        <v>0</v>
      </c>
      <c r="AK69" s="1"/>
      <c r="AL69" s="44"/>
      <c r="AM69" s="1"/>
      <c r="AN69" s="1"/>
      <c r="AO69" s="1"/>
      <c r="AP69" s="1"/>
      <c r="AQ69" s="1"/>
      <c r="AR69" s="3"/>
    </row>
    <row r="70" spans="1:44" ht="14.25" customHeight="1" outlineLevel="1">
      <c r="A70" s="34">
        <v>4</v>
      </c>
      <c r="B70" s="34"/>
      <c r="C70" s="18"/>
      <c r="D70" s="52"/>
      <c r="E70" s="53"/>
      <c r="F70" s="18"/>
      <c r="G70" s="67"/>
      <c r="H70" s="62"/>
      <c r="I70" s="63"/>
      <c r="J70" s="326"/>
      <c r="K70" s="37"/>
      <c r="L70" s="64"/>
      <c r="M70" s="65"/>
      <c r="N70" s="66"/>
      <c r="O70" s="65"/>
      <c r="P70" s="18"/>
      <c r="Q70" s="67"/>
      <c r="R70" s="24"/>
      <c r="S70" s="24"/>
      <c r="T70" s="46"/>
      <c r="U70" s="11"/>
      <c r="V70" s="24"/>
      <c r="W70" s="24"/>
      <c r="X70" s="24"/>
      <c r="Y70" s="11">
        <f t="shared" si="39"/>
        <v>0</v>
      </c>
      <c r="Z70" s="24"/>
      <c r="AA70" s="24"/>
      <c r="AB70" s="24"/>
      <c r="AC70" s="11">
        <f t="shared" si="40"/>
        <v>0</v>
      </c>
      <c r="AD70" s="24"/>
      <c r="AE70" s="24"/>
      <c r="AF70" s="24"/>
      <c r="AG70" s="11">
        <f t="shared" si="41"/>
        <v>0</v>
      </c>
      <c r="AH70" s="11">
        <f t="shared" si="42"/>
        <v>0</v>
      </c>
      <c r="AI70" s="27">
        <f t="shared" si="43"/>
        <v>0</v>
      </c>
      <c r="AJ70" s="28">
        <f t="shared" si="44"/>
        <v>0</v>
      </c>
      <c r="AK70" s="1"/>
      <c r="AL70" s="44"/>
      <c r="AM70" s="1"/>
      <c r="AN70" s="1"/>
      <c r="AO70" s="1"/>
      <c r="AP70" s="1"/>
      <c r="AQ70" s="1"/>
      <c r="AR70" s="3"/>
    </row>
    <row r="71" spans="1:44" ht="14.25" customHeight="1" outlineLevel="1">
      <c r="A71" s="34">
        <v>5</v>
      </c>
      <c r="B71" s="34"/>
      <c r="C71" s="18"/>
      <c r="D71" s="52"/>
      <c r="E71" s="53"/>
      <c r="F71" s="18"/>
      <c r="G71" s="67"/>
      <c r="H71" s="62"/>
      <c r="I71" s="63"/>
      <c r="J71" s="326"/>
      <c r="K71" s="70"/>
      <c r="L71" s="64"/>
      <c r="M71" s="65"/>
      <c r="N71" s="66"/>
      <c r="O71" s="65"/>
      <c r="P71" s="18"/>
      <c r="Q71" s="67"/>
      <c r="R71" s="24"/>
      <c r="S71" s="24"/>
      <c r="T71" s="24"/>
      <c r="U71" s="11">
        <f>SUM(R71:T71)</f>
        <v>0</v>
      </c>
      <c r="V71" s="24"/>
      <c r="W71" s="59"/>
      <c r="X71" s="59"/>
      <c r="Y71" s="11">
        <f t="shared" si="39"/>
        <v>0</v>
      </c>
      <c r="Z71" s="24"/>
      <c r="AA71" s="24"/>
      <c r="AB71" s="24"/>
      <c r="AC71" s="11">
        <f t="shared" si="40"/>
        <v>0</v>
      </c>
      <c r="AD71" s="24"/>
      <c r="AE71" s="24"/>
      <c r="AF71" s="24"/>
      <c r="AG71" s="11">
        <f t="shared" si="41"/>
        <v>0</v>
      </c>
      <c r="AH71" s="11">
        <f t="shared" si="42"/>
        <v>0</v>
      </c>
      <c r="AI71" s="27">
        <f t="shared" si="43"/>
        <v>0</v>
      </c>
      <c r="AJ71" s="28">
        <f t="shared" si="44"/>
        <v>0</v>
      </c>
      <c r="AK71" s="1"/>
      <c r="AL71" s="44"/>
      <c r="AM71" s="1"/>
      <c r="AN71" s="1"/>
      <c r="AO71" s="1"/>
      <c r="AP71" s="1"/>
      <c r="AQ71" s="1"/>
      <c r="AR71" s="3"/>
    </row>
    <row r="72" spans="1:44" ht="14.25" customHeight="1" outlineLevel="1">
      <c r="A72" s="34">
        <v>6</v>
      </c>
      <c r="B72" s="34"/>
      <c r="C72" s="18"/>
      <c r="D72" s="52"/>
      <c r="E72" s="53"/>
      <c r="F72" s="18"/>
      <c r="G72" s="67"/>
      <c r="H72" s="62"/>
      <c r="I72" s="63"/>
      <c r="J72" s="326"/>
      <c r="K72" s="70"/>
      <c r="L72" s="64"/>
      <c r="M72" s="65"/>
      <c r="N72" s="66"/>
      <c r="O72" s="65"/>
      <c r="P72" s="18"/>
      <c r="Q72" s="67"/>
      <c r="R72" s="24"/>
      <c r="S72" s="24"/>
      <c r="T72" s="24"/>
      <c r="U72" s="11"/>
      <c r="V72" s="24"/>
      <c r="W72" s="59"/>
      <c r="X72" s="59"/>
      <c r="Y72" s="11"/>
      <c r="Z72" s="70"/>
      <c r="AA72" s="57"/>
      <c r="AB72" s="24"/>
      <c r="AC72" s="11">
        <f t="shared" si="40"/>
        <v>0</v>
      </c>
      <c r="AD72" s="24"/>
      <c r="AE72" s="24"/>
      <c r="AF72" s="24"/>
      <c r="AG72" s="11"/>
      <c r="AH72" s="11">
        <f t="shared" si="42"/>
        <v>0</v>
      </c>
      <c r="AI72" s="27">
        <f t="shared" si="43"/>
        <v>0</v>
      </c>
      <c r="AJ72" s="28">
        <f t="shared" si="44"/>
        <v>0</v>
      </c>
      <c r="AK72" s="1"/>
      <c r="AL72" s="44"/>
      <c r="AM72" s="1"/>
      <c r="AN72" s="1"/>
      <c r="AO72" s="1"/>
      <c r="AP72" s="1"/>
      <c r="AQ72" s="1"/>
      <c r="AR72" s="3"/>
    </row>
    <row r="73" spans="1:44" ht="14.25" customHeight="1" outlineLevel="1">
      <c r="A73" s="34">
        <v>7</v>
      </c>
      <c r="B73" s="34"/>
      <c r="C73" s="18"/>
      <c r="D73" s="52"/>
      <c r="E73" s="53"/>
      <c r="F73" s="18"/>
      <c r="G73" s="67"/>
      <c r="H73" s="62"/>
      <c r="I73" s="63"/>
      <c r="J73" s="326"/>
      <c r="K73" s="70"/>
      <c r="L73" s="64"/>
      <c r="M73" s="65"/>
      <c r="N73" s="66"/>
      <c r="O73" s="65"/>
      <c r="P73" s="18"/>
      <c r="Q73" s="67"/>
      <c r="R73" s="24"/>
      <c r="S73" s="24"/>
      <c r="T73" s="24"/>
      <c r="U73" s="11"/>
      <c r="V73" s="24"/>
      <c r="W73" s="59"/>
      <c r="X73" s="59"/>
      <c r="Y73" s="11"/>
      <c r="Z73" s="70"/>
      <c r="AA73" s="57"/>
      <c r="AB73" s="24"/>
      <c r="AC73" s="11">
        <f t="shared" si="40"/>
        <v>0</v>
      </c>
      <c r="AD73" s="24"/>
      <c r="AE73" s="24"/>
      <c r="AF73" s="24"/>
      <c r="AG73" s="11"/>
      <c r="AH73" s="11">
        <f t="shared" si="42"/>
        <v>0</v>
      </c>
      <c r="AI73" s="27">
        <f t="shared" si="43"/>
        <v>0</v>
      </c>
      <c r="AJ73" s="28">
        <f t="shared" si="44"/>
        <v>0</v>
      </c>
      <c r="AK73" s="1"/>
      <c r="AL73" s="44"/>
      <c r="AM73" s="1"/>
      <c r="AN73" s="1"/>
      <c r="AO73" s="1"/>
      <c r="AP73" s="1"/>
      <c r="AQ73" s="1"/>
      <c r="AR73" s="3"/>
    </row>
    <row r="74" spans="1:44" ht="14.25" customHeight="1" outlineLevel="1">
      <c r="A74" s="34">
        <v>8</v>
      </c>
      <c r="B74" s="34"/>
      <c r="C74" s="18"/>
      <c r="D74" s="52"/>
      <c r="E74" s="53"/>
      <c r="F74" s="18"/>
      <c r="G74" s="67"/>
      <c r="H74" s="62"/>
      <c r="I74" s="63"/>
      <c r="J74" s="326"/>
      <c r="K74" s="70"/>
      <c r="L74" s="64"/>
      <c r="M74" s="65"/>
      <c r="N74" s="66"/>
      <c r="O74" s="65"/>
      <c r="P74" s="18"/>
      <c r="Q74" s="67"/>
      <c r="R74" s="24"/>
      <c r="S74" s="24"/>
      <c r="T74" s="24"/>
      <c r="U74" s="11"/>
      <c r="V74" s="24"/>
      <c r="W74" s="59"/>
      <c r="X74" s="59"/>
      <c r="Y74" s="11"/>
      <c r="Z74" s="70"/>
      <c r="AA74" s="57"/>
      <c r="AB74" s="24"/>
      <c r="AC74" s="11">
        <f t="shared" si="40"/>
        <v>0</v>
      </c>
      <c r="AD74" s="24"/>
      <c r="AE74" s="24"/>
      <c r="AF74" s="24"/>
      <c r="AG74" s="11"/>
      <c r="AH74" s="11">
        <f t="shared" si="42"/>
        <v>0</v>
      </c>
      <c r="AI74" s="27">
        <f t="shared" si="43"/>
        <v>0</v>
      </c>
      <c r="AJ74" s="28">
        <f t="shared" si="44"/>
        <v>0</v>
      </c>
      <c r="AK74" s="1"/>
      <c r="AL74" s="44"/>
      <c r="AM74" s="1"/>
      <c r="AN74" s="1"/>
      <c r="AO74" s="1"/>
      <c r="AP74" s="1"/>
      <c r="AQ74" s="1"/>
      <c r="AR74" s="3"/>
    </row>
    <row r="75" spans="1:44" ht="14.25" customHeight="1" outlineLevel="1">
      <c r="A75" s="34">
        <v>9</v>
      </c>
      <c r="B75" s="34"/>
      <c r="C75" s="18"/>
      <c r="D75" s="52"/>
      <c r="E75" s="53"/>
      <c r="F75" s="18"/>
      <c r="G75" s="67"/>
      <c r="H75" s="62"/>
      <c r="I75" s="63"/>
      <c r="J75" s="326"/>
      <c r="K75" s="70"/>
      <c r="L75" s="64"/>
      <c r="M75" s="65"/>
      <c r="N75" s="66"/>
      <c r="O75" s="65"/>
      <c r="P75" s="18"/>
      <c r="Q75" s="67"/>
      <c r="R75" s="24"/>
      <c r="S75" s="24"/>
      <c r="T75" s="24"/>
      <c r="U75" s="11"/>
      <c r="V75" s="24"/>
      <c r="W75" s="59"/>
      <c r="X75" s="59"/>
      <c r="Y75" s="11"/>
      <c r="Z75" s="70"/>
      <c r="AA75" s="57"/>
      <c r="AB75" s="24"/>
      <c r="AC75" s="11">
        <f t="shared" si="40"/>
        <v>0</v>
      </c>
      <c r="AD75" s="24"/>
      <c r="AE75" s="24"/>
      <c r="AF75" s="24"/>
      <c r="AG75" s="11"/>
      <c r="AH75" s="11">
        <f t="shared" si="42"/>
        <v>0</v>
      </c>
      <c r="AI75" s="27">
        <f t="shared" si="43"/>
        <v>0</v>
      </c>
      <c r="AJ75" s="28">
        <f t="shared" si="44"/>
        <v>0</v>
      </c>
      <c r="AK75" s="1"/>
      <c r="AL75" s="44"/>
      <c r="AM75" s="1"/>
      <c r="AN75" s="1"/>
      <c r="AO75" s="1"/>
      <c r="AP75" s="1"/>
      <c r="AQ75" s="1"/>
      <c r="AR75" s="3"/>
    </row>
    <row r="76" spans="1:44" ht="14.25" customHeight="1" outlineLevel="1">
      <c r="A76" s="34">
        <v>10</v>
      </c>
      <c r="B76" s="34"/>
      <c r="C76" s="18"/>
      <c r="D76" s="52"/>
      <c r="E76" s="53"/>
      <c r="F76" s="18"/>
      <c r="G76" s="67"/>
      <c r="H76" s="62"/>
      <c r="I76" s="63"/>
      <c r="J76" s="326"/>
      <c r="K76" s="70"/>
      <c r="L76" s="64"/>
      <c r="M76" s="65"/>
      <c r="N76" s="66"/>
      <c r="O76" s="65"/>
      <c r="P76" s="18"/>
      <c r="Q76" s="67"/>
      <c r="R76" s="24"/>
      <c r="S76" s="24"/>
      <c r="T76" s="24"/>
      <c r="U76" s="11"/>
      <c r="V76" s="24"/>
      <c r="W76" s="59"/>
      <c r="X76" s="59"/>
      <c r="Y76" s="11"/>
      <c r="Z76" s="70"/>
      <c r="AA76" s="57"/>
      <c r="AB76" s="24"/>
      <c r="AC76" s="11">
        <f t="shared" si="40"/>
        <v>0</v>
      </c>
      <c r="AD76" s="24"/>
      <c r="AE76" s="24"/>
      <c r="AF76" s="24"/>
      <c r="AG76" s="11"/>
      <c r="AH76" s="11">
        <f t="shared" si="42"/>
        <v>0</v>
      </c>
      <c r="AI76" s="27">
        <f t="shared" si="43"/>
        <v>0</v>
      </c>
      <c r="AJ76" s="28">
        <f t="shared" si="44"/>
        <v>0</v>
      </c>
      <c r="AK76" s="1"/>
      <c r="AL76" s="44"/>
      <c r="AM76" s="1"/>
      <c r="AN76" s="1"/>
      <c r="AO76" s="1"/>
      <c r="AP76" s="1"/>
      <c r="AQ76" s="1"/>
      <c r="AR76" s="3"/>
    </row>
    <row r="77" spans="1:44" ht="14.25" customHeight="1" outlineLevel="1">
      <c r="A77" s="34">
        <v>11</v>
      </c>
      <c r="B77" s="34"/>
      <c r="C77" s="18"/>
      <c r="D77" s="52"/>
      <c r="E77" s="53"/>
      <c r="F77" s="18"/>
      <c r="G77" s="67"/>
      <c r="H77" s="62"/>
      <c r="I77" s="63"/>
      <c r="J77" s="326"/>
      <c r="K77" s="70"/>
      <c r="L77" s="64"/>
      <c r="M77" s="65"/>
      <c r="N77" s="66"/>
      <c r="O77" s="65"/>
      <c r="P77" s="18"/>
      <c r="Q77" s="67"/>
      <c r="R77" s="24"/>
      <c r="S77" s="24"/>
      <c r="T77" s="24"/>
      <c r="U77" s="11"/>
      <c r="V77" s="24"/>
      <c r="W77" s="59"/>
      <c r="X77" s="59"/>
      <c r="Y77" s="11"/>
      <c r="Z77" s="70"/>
      <c r="AA77" s="57"/>
      <c r="AB77" s="24"/>
      <c r="AC77" s="11">
        <f t="shared" si="40"/>
        <v>0</v>
      </c>
      <c r="AD77" s="24"/>
      <c r="AE77" s="24"/>
      <c r="AF77" s="24"/>
      <c r="AG77" s="11"/>
      <c r="AH77" s="11">
        <f t="shared" si="42"/>
        <v>0</v>
      </c>
      <c r="AI77" s="27">
        <f t="shared" si="43"/>
        <v>0</v>
      </c>
      <c r="AJ77" s="28">
        <f t="shared" si="44"/>
        <v>0</v>
      </c>
      <c r="AK77" s="1"/>
      <c r="AL77" s="44"/>
      <c r="AM77" s="1"/>
      <c r="AN77" s="1"/>
      <c r="AO77" s="1"/>
      <c r="AP77" s="1"/>
      <c r="AQ77" s="1"/>
      <c r="AR77" s="3"/>
    </row>
    <row r="78" spans="1:44" ht="14.25" customHeight="1" outlineLevel="1">
      <c r="A78" s="34">
        <v>12</v>
      </c>
      <c r="B78" s="34"/>
      <c r="C78" s="18"/>
      <c r="D78" s="52"/>
      <c r="E78" s="53"/>
      <c r="F78" s="18"/>
      <c r="G78" s="67"/>
      <c r="H78" s="62"/>
      <c r="I78" s="63"/>
      <c r="J78" s="326"/>
      <c r="K78" s="70"/>
      <c r="L78" s="64"/>
      <c r="M78" s="65"/>
      <c r="N78" s="66"/>
      <c r="O78" s="65"/>
      <c r="P78" s="18"/>
      <c r="Q78" s="67"/>
      <c r="R78" s="24"/>
      <c r="S78" s="24"/>
      <c r="T78" s="24"/>
      <c r="U78" s="11"/>
      <c r="V78" s="24"/>
      <c r="W78" s="59"/>
      <c r="X78" s="59"/>
      <c r="Y78" s="11"/>
      <c r="Z78" s="70"/>
      <c r="AA78" s="57"/>
      <c r="AB78" s="24"/>
      <c r="AC78" s="11">
        <f t="shared" si="40"/>
        <v>0</v>
      </c>
      <c r="AD78" s="24"/>
      <c r="AE78" s="24"/>
      <c r="AF78" s="24"/>
      <c r="AG78" s="11"/>
      <c r="AH78" s="11">
        <f t="shared" si="42"/>
        <v>0</v>
      </c>
      <c r="AI78" s="27">
        <f t="shared" si="43"/>
        <v>0</v>
      </c>
      <c r="AJ78" s="28">
        <f t="shared" si="44"/>
        <v>0</v>
      </c>
      <c r="AK78" s="1"/>
      <c r="AL78" s="44"/>
      <c r="AM78" s="1"/>
      <c r="AN78" s="1"/>
      <c r="AO78" s="1"/>
      <c r="AP78" s="1"/>
      <c r="AQ78" s="1"/>
      <c r="AR78" s="3"/>
    </row>
    <row r="79" spans="1:44" ht="14.25" customHeight="1" outlineLevel="1">
      <c r="A79" s="34">
        <v>13</v>
      </c>
      <c r="B79" s="34"/>
      <c r="C79" s="18"/>
      <c r="D79" s="52"/>
      <c r="E79" s="53"/>
      <c r="F79" s="18"/>
      <c r="G79" s="67"/>
      <c r="H79" s="62"/>
      <c r="I79" s="63"/>
      <c r="J79" s="326"/>
      <c r="K79" s="70"/>
      <c r="L79" s="64"/>
      <c r="M79" s="65"/>
      <c r="N79" s="66"/>
      <c r="O79" s="65"/>
      <c r="P79" s="18"/>
      <c r="Q79" s="67"/>
      <c r="R79" s="24"/>
      <c r="S79" s="24"/>
      <c r="T79" s="24"/>
      <c r="U79" s="11"/>
      <c r="V79" s="24"/>
      <c r="W79" s="59"/>
      <c r="X79" s="59"/>
      <c r="Y79" s="11"/>
      <c r="Z79" s="70"/>
      <c r="AA79" s="57"/>
      <c r="AB79" s="24"/>
      <c r="AC79" s="11">
        <f t="shared" si="40"/>
        <v>0</v>
      </c>
      <c r="AD79" s="24"/>
      <c r="AE79" s="24"/>
      <c r="AF79" s="24"/>
      <c r="AG79" s="11"/>
      <c r="AH79" s="11">
        <f t="shared" si="42"/>
        <v>0</v>
      </c>
      <c r="AI79" s="27">
        <f t="shared" si="43"/>
        <v>0</v>
      </c>
      <c r="AJ79" s="28">
        <f t="shared" si="44"/>
        <v>0</v>
      </c>
      <c r="AK79" s="1"/>
      <c r="AL79" s="44"/>
      <c r="AM79" s="1"/>
      <c r="AN79" s="1"/>
      <c r="AO79" s="1"/>
      <c r="AP79" s="1"/>
      <c r="AQ79" s="1"/>
      <c r="AR79" s="3"/>
    </row>
    <row r="80" spans="1:44" ht="14.25" customHeight="1" outlineLevel="1">
      <c r="A80" s="34">
        <v>91</v>
      </c>
      <c r="B80" s="34"/>
      <c r="C80" s="18"/>
      <c r="D80" s="52"/>
      <c r="E80" s="53"/>
      <c r="F80" s="18"/>
      <c r="G80" s="67"/>
      <c r="H80" s="62"/>
      <c r="I80" s="63"/>
      <c r="J80" s="326"/>
      <c r="K80" s="70"/>
      <c r="L80" s="64"/>
      <c r="M80" s="65"/>
      <c r="N80" s="66"/>
      <c r="O80" s="65"/>
      <c r="P80" s="18"/>
      <c r="Q80" s="67"/>
      <c r="R80" s="24"/>
      <c r="S80" s="24"/>
      <c r="T80" s="24"/>
      <c r="U80" s="11"/>
      <c r="V80" s="24"/>
      <c r="W80" s="59"/>
      <c r="X80" s="59"/>
      <c r="Y80" s="11"/>
      <c r="Z80" s="24"/>
      <c r="AA80" s="59"/>
      <c r="AB80" s="70"/>
      <c r="AC80" s="11">
        <f t="shared" si="40"/>
        <v>0</v>
      </c>
      <c r="AD80" s="24"/>
      <c r="AE80" s="24"/>
      <c r="AF80" s="24"/>
      <c r="AG80" s="11"/>
      <c r="AH80" s="11">
        <f t="shared" si="42"/>
        <v>0</v>
      </c>
      <c r="AI80" s="27">
        <f t="shared" si="43"/>
        <v>0</v>
      </c>
      <c r="AJ80" s="28">
        <f t="shared" si="44"/>
        <v>0</v>
      </c>
      <c r="AK80" s="1"/>
      <c r="AL80" s="44"/>
      <c r="AM80" s="1"/>
      <c r="AN80" s="1"/>
      <c r="AO80" s="1"/>
      <c r="AP80" s="1"/>
      <c r="AQ80" s="1"/>
      <c r="AR80" s="3"/>
    </row>
    <row r="81" spans="1:44" ht="14.25" customHeight="1" outlineLevel="1">
      <c r="A81" s="34">
        <v>108</v>
      </c>
      <c r="B81" s="34"/>
      <c r="C81" s="18"/>
      <c r="D81" s="52"/>
      <c r="E81" s="53"/>
      <c r="F81" s="18"/>
      <c r="G81" s="67"/>
      <c r="H81" s="62"/>
      <c r="I81" s="63"/>
      <c r="J81" s="327"/>
      <c r="K81" s="70"/>
      <c r="L81" s="64"/>
      <c r="M81" s="65"/>
      <c r="N81" s="66"/>
      <c r="O81" s="65"/>
      <c r="P81" s="18"/>
      <c r="Q81" s="67"/>
      <c r="R81" s="24"/>
      <c r="S81" s="24"/>
      <c r="T81" s="24"/>
      <c r="U81" s="11"/>
      <c r="V81" s="24"/>
      <c r="W81" s="59"/>
      <c r="X81" s="59"/>
      <c r="Y81" s="11"/>
      <c r="Z81" s="24"/>
      <c r="AA81" s="24"/>
      <c r="AB81" s="24"/>
      <c r="AC81" s="11"/>
      <c r="AD81" s="24"/>
      <c r="AE81" s="24"/>
      <c r="AF81" s="24"/>
      <c r="AG81" s="11"/>
      <c r="AH81" s="11">
        <f t="shared" si="42"/>
        <v>0</v>
      </c>
      <c r="AI81" s="27">
        <f t="shared" si="43"/>
        <v>0</v>
      </c>
      <c r="AJ81" s="28">
        <f t="shared" si="44"/>
        <v>0</v>
      </c>
      <c r="AK81" s="1"/>
      <c r="AL81" s="44"/>
      <c r="AM81" s="1"/>
      <c r="AN81" s="1"/>
      <c r="AO81" s="1"/>
      <c r="AP81" s="1"/>
      <c r="AQ81" s="1"/>
      <c r="AR81" s="3"/>
    </row>
    <row r="82" spans="1:44" ht="14.25" customHeight="1">
      <c r="A82" s="329" t="s">
        <v>62</v>
      </c>
      <c r="B82" s="311"/>
      <c r="C82" s="311"/>
      <c r="D82" s="311"/>
      <c r="E82" s="312"/>
      <c r="F82" s="39"/>
      <c r="G82" s="39"/>
      <c r="H82" s="39"/>
      <c r="I82" s="40"/>
      <c r="J82" s="41">
        <f>SUM(J67:J79)</f>
        <v>938983166</v>
      </c>
      <c r="K82" s="41">
        <f>SUM(K67:K81)</f>
        <v>17438322</v>
      </c>
      <c r="L82" s="39"/>
      <c r="M82" s="41">
        <f t="shared" ref="M82:O82" si="45">SUM(M67:M71)</f>
        <v>0</v>
      </c>
      <c r="N82" s="41">
        <f t="shared" si="45"/>
        <v>0</v>
      </c>
      <c r="O82" s="41">
        <f t="shared" si="45"/>
        <v>0</v>
      </c>
      <c r="P82" s="4"/>
      <c r="Q82" s="39"/>
      <c r="R82" s="41">
        <f t="shared" ref="R82:T82" si="46">SUM(R67:R71)</f>
        <v>0</v>
      </c>
      <c r="S82" s="41">
        <f t="shared" si="46"/>
        <v>618911</v>
      </c>
      <c r="T82" s="41">
        <f t="shared" si="46"/>
        <v>16819411</v>
      </c>
      <c r="U82" s="41">
        <f t="shared" ref="U82:Y82" si="47">SUM(U67:U79)</f>
        <v>17438322</v>
      </c>
      <c r="V82" s="41">
        <f t="shared" si="47"/>
        <v>0</v>
      </c>
      <c r="W82" s="41">
        <f t="shared" si="47"/>
        <v>0</v>
      </c>
      <c r="X82" s="41">
        <f t="shared" si="47"/>
        <v>0</v>
      </c>
      <c r="Y82" s="41">
        <f t="shared" si="47"/>
        <v>0</v>
      </c>
      <c r="Z82" s="41">
        <f t="shared" ref="Z82:AC82" si="48">SUM(Z67:Z81)</f>
        <v>0</v>
      </c>
      <c r="AA82" s="41">
        <f t="shared" si="48"/>
        <v>0</v>
      </c>
      <c r="AB82" s="41">
        <f t="shared" si="48"/>
        <v>0</v>
      </c>
      <c r="AC82" s="41">
        <f t="shared" si="48"/>
        <v>0</v>
      </c>
      <c r="AD82" s="41">
        <f t="shared" ref="AD82:AG82" si="49">SUM(AD67:AD79)</f>
        <v>0</v>
      </c>
      <c r="AE82" s="41">
        <f t="shared" si="49"/>
        <v>0</v>
      </c>
      <c r="AF82" s="41">
        <f t="shared" si="49"/>
        <v>0</v>
      </c>
      <c r="AG82" s="41">
        <f t="shared" si="49"/>
        <v>0</v>
      </c>
      <c r="AH82" s="41">
        <f>SUM(AH67:AH81)</f>
        <v>17438322</v>
      </c>
      <c r="AI82" s="41">
        <f t="shared" ref="AI82:AJ82" si="50">SUM(AI67:AI79)</f>
        <v>1.8571495881322328E-2</v>
      </c>
      <c r="AJ82" s="41">
        <f t="shared" si="50"/>
        <v>5.7121221427927908E-2</v>
      </c>
      <c r="AK82" s="1"/>
      <c r="AL82" s="44"/>
      <c r="AM82" s="1"/>
      <c r="AN82" s="1"/>
      <c r="AO82" s="1"/>
      <c r="AP82" s="1"/>
      <c r="AQ82" s="1"/>
      <c r="AR82" s="3"/>
    </row>
    <row r="83" spans="1:44" ht="14.25" customHeight="1">
      <c r="A83" s="330" t="s">
        <v>63</v>
      </c>
      <c r="B83" s="311"/>
      <c r="C83" s="311"/>
      <c r="D83" s="311"/>
      <c r="E83" s="312"/>
      <c r="F83" s="7"/>
      <c r="G83" s="8"/>
      <c r="H83" s="9"/>
      <c r="I83" s="45"/>
      <c r="J83" s="46"/>
      <c r="K83" s="47"/>
      <c r="L83" s="12"/>
      <c r="M83" s="13"/>
      <c r="N83" s="13"/>
      <c r="O83" s="13"/>
      <c r="P83" s="8"/>
      <c r="Q83" s="7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4"/>
      <c r="AJ83" s="14"/>
      <c r="AK83" s="2"/>
      <c r="AL83" s="44"/>
      <c r="AM83" s="2"/>
      <c r="AN83" s="2"/>
      <c r="AO83" s="2"/>
      <c r="AP83" s="2"/>
      <c r="AQ83" s="2"/>
      <c r="AR83" s="15"/>
    </row>
    <row r="84" spans="1:44" ht="22.5" outlineLevel="1">
      <c r="A84" s="34">
        <v>1</v>
      </c>
      <c r="B84" s="17" t="s">
        <v>46</v>
      </c>
      <c r="C84" s="18"/>
      <c r="D84" s="19">
        <v>44957</v>
      </c>
      <c r="E84" s="20" t="s">
        <v>47</v>
      </c>
      <c r="F84" s="20" t="s">
        <v>48</v>
      </c>
      <c r="G84" s="20" t="s">
        <v>49</v>
      </c>
      <c r="H84" s="48"/>
      <c r="I84" s="49"/>
      <c r="J84" s="321">
        <v>624479724</v>
      </c>
      <c r="K84" s="71">
        <f>5514453+12433649</f>
        <v>17948102</v>
      </c>
      <c r="L84" s="57"/>
      <c r="M84" s="24"/>
      <c r="N84" s="24"/>
      <c r="O84" s="25" t="s">
        <v>50</v>
      </c>
      <c r="P84" s="18"/>
      <c r="Q84" s="18"/>
      <c r="R84" s="24"/>
      <c r="S84" s="71">
        <v>5514453</v>
      </c>
      <c r="T84" s="26">
        <v>12433649</v>
      </c>
      <c r="U84" s="11">
        <f t="shared" ref="U84:U89" si="51">SUM(R84:T84)</f>
        <v>17948102</v>
      </c>
      <c r="V84" s="24"/>
      <c r="W84" s="24"/>
      <c r="X84" s="24"/>
      <c r="Y84" s="11">
        <f t="shared" ref="Y84:Y89" si="52">SUM(V84:X84)</f>
        <v>0</v>
      </c>
      <c r="Z84" s="24"/>
      <c r="AA84" s="24"/>
      <c r="AB84" s="24"/>
      <c r="AC84" s="11">
        <f t="shared" ref="AC84:AC96" si="53">SUM(Z84:AB84)</f>
        <v>0</v>
      </c>
      <c r="AD84" s="24"/>
      <c r="AE84" s="24"/>
      <c r="AF84" s="24"/>
      <c r="AG84" s="11">
        <f t="shared" ref="AG84:AG89" si="54">SUM(AD84:AF84)</f>
        <v>0</v>
      </c>
      <c r="AH84" s="11">
        <f t="shared" ref="AH84:AH96" si="55">SUM(U84,Y84,AC84,AG84)</f>
        <v>17948102</v>
      </c>
      <c r="AI84" s="27">
        <f t="shared" ref="AI84:AI94" si="56">IF(ISERROR(AH84/$J$97),0,AH84/$J$97)</f>
        <v>2.8740888311051073E-2</v>
      </c>
      <c r="AJ84" s="28">
        <f t="shared" ref="AJ84:AJ94" si="57">IF(ISERROR(AH84/$AH$253),"-",AH84/$AH$253)</f>
        <v>5.8791064217820717E-2</v>
      </c>
      <c r="AK84" s="1"/>
      <c r="AL84" s="44"/>
      <c r="AM84" s="1"/>
      <c r="AN84" s="1"/>
      <c r="AO84" s="1"/>
      <c r="AP84" s="1"/>
      <c r="AQ84" s="1"/>
      <c r="AR84" s="3"/>
    </row>
    <row r="85" spans="1:44" ht="14.25" customHeight="1" outlineLevel="1">
      <c r="A85" s="34">
        <v>2</v>
      </c>
      <c r="B85" s="17" t="s">
        <v>51</v>
      </c>
      <c r="C85" s="18"/>
      <c r="D85" s="19">
        <v>44957</v>
      </c>
      <c r="E85" s="51" t="s">
        <v>52</v>
      </c>
      <c r="F85" s="20" t="s">
        <v>48</v>
      </c>
      <c r="G85" s="20" t="s">
        <v>53</v>
      </c>
      <c r="H85" s="48"/>
      <c r="I85" s="49"/>
      <c r="J85" s="322"/>
      <c r="K85" s="71">
        <f>1147722+483795</f>
        <v>1631517</v>
      </c>
      <c r="L85" s="57"/>
      <c r="M85" s="24"/>
      <c r="N85" s="24"/>
      <c r="O85" s="25" t="s">
        <v>50</v>
      </c>
      <c r="P85" s="18"/>
      <c r="Q85" s="18"/>
      <c r="R85" s="24"/>
      <c r="S85" s="71">
        <v>1147722</v>
      </c>
      <c r="T85" s="26">
        <v>483795</v>
      </c>
      <c r="U85" s="11">
        <f t="shared" si="51"/>
        <v>1631517</v>
      </c>
      <c r="V85" s="24"/>
      <c r="W85" s="72"/>
      <c r="X85" s="24"/>
      <c r="Y85" s="11">
        <f t="shared" si="52"/>
        <v>0</v>
      </c>
      <c r="Z85" s="24"/>
      <c r="AA85" s="24"/>
      <c r="AB85" s="24"/>
      <c r="AC85" s="11">
        <f t="shared" si="53"/>
        <v>0</v>
      </c>
      <c r="AD85" s="24"/>
      <c r="AE85" s="24"/>
      <c r="AF85" s="24"/>
      <c r="AG85" s="11">
        <f t="shared" si="54"/>
        <v>0</v>
      </c>
      <c r="AH85" s="11">
        <f t="shared" si="55"/>
        <v>1631517</v>
      </c>
      <c r="AI85" s="27">
        <f t="shared" si="56"/>
        <v>2.6126020386211929E-3</v>
      </c>
      <c r="AJ85" s="28">
        <f t="shared" si="57"/>
        <v>5.3442208384745192E-3</v>
      </c>
      <c r="AK85" s="1"/>
      <c r="AL85" s="44"/>
      <c r="AM85" s="1"/>
      <c r="AN85" s="1"/>
      <c r="AO85" s="1"/>
      <c r="AP85" s="1"/>
      <c r="AQ85" s="1"/>
      <c r="AR85" s="3"/>
    </row>
    <row r="86" spans="1:44" ht="14.25" customHeight="1" outlineLevel="1">
      <c r="A86" s="34">
        <v>3</v>
      </c>
      <c r="B86" s="34"/>
      <c r="C86" s="18"/>
      <c r="D86" s="52"/>
      <c r="E86" s="53"/>
      <c r="F86" s="18"/>
      <c r="G86" s="18"/>
      <c r="H86" s="48"/>
      <c r="I86" s="49"/>
      <c r="J86" s="322"/>
      <c r="K86" s="70"/>
      <c r="L86" s="57"/>
      <c r="M86" s="24"/>
      <c r="N86" s="24"/>
      <c r="O86" s="24"/>
      <c r="P86" s="18"/>
      <c r="Q86" s="18"/>
      <c r="R86" s="24"/>
      <c r="S86" s="57"/>
      <c r="T86" s="24"/>
      <c r="U86" s="11">
        <f t="shared" si="51"/>
        <v>0</v>
      </c>
      <c r="V86" s="24"/>
      <c r="W86" s="72"/>
      <c r="X86" s="24"/>
      <c r="Y86" s="11">
        <f t="shared" si="52"/>
        <v>0</v>
      </c>
      <c r="Z86" s="24"/>
      <c r="AA86" s="24"/>
      <c r="AB86" s="24"/>
      <c r="AC86" s="11">
        <f t="shared" si="53"/>
        <v>0</v>
      </c>
      <c r="AD86" s="24"/>
      <c r="AE86" s="24"/>
      <c r="AF86" s="24"/>
      <c r="AG86" s="11">
        <f t="shared" si="54"/>
        <v>0</v>
      </c>
      <c r="AH86" s="11">
        <f t="shared" si="55"/>
        <v>0</v>
      </c>
      <c r="AI86" s="27">
        <f t="shared" si="56"/>
        <v>0</v>
      </c>
      <c r="AJ86" s="28">
        <f t="shared" si="57"/>
        <v>0</v>
      </c>
      <c r="AK86" s="1"/>
      <c r="AL86" s="44"/>
      <c r="AM86" s="1"/>
      <c r="AN86" s="1"/>
      <c r="AO86" s="1"/>
      <c r="AP86" s="1"/>
      <c r="AQ86" s="1"/>
      <c r="AR86" s="3"/>
    </row>
    <row r="87" spans="1:44" ht="14.25" customHeight="1" outlineLevel="1">
      <c r="A87" s="34">
        <v>4</v>
      </c>
      <c r="B87" s="34"/>
      <c r="C87" s="18"/>
      <c r="D87" s="52"/>
      <c r="E87" s="53"/>
      <c r="F87" s="18"/>
      <c r="G87" s="18"/>
      <c r="H87" s="48"/>
      <c r="I87" s="49"/>
      <c r="J87" s="322"/>
      <c r="K87" s="70"/>
      <c r="L87" s="57"/>
      <c r="M87" s="24"/>
      <c r="N87" s="24"/>
      <c r="O87" s="24"/>
      <c r="P87" s="18"/>
      <c r="Q87" s="18"/>
      <c r="R87" s="24"/>
      <c r="S87" s="57"/>
      <c r="T87" s="24"/>
      <c r="U87" s="11">
        <f t="shared" si="51"/>
        <v>0</v>
      </c>
      <c r="V87" s="24"/>
      <c r="W87" s="72"/>
      <c r="X87" s="24"/>
      <c r="Y87" s="11">
        <f t="shared" si="52"/>
        <v>0</v>
      </c>
      <c r="Z87" s="24"/>
      <c r="AA87" s="24"/>
      <c r="AB87" s="24"/>
      <c r="AC87" s="11">
        <f t="shared" si="53"/>
        <v>0</v>
      </c>
      <c r="AD87" s="24"/>
      <c r="AE87" s="24"/>
      <c r="AF87" s="24"/>
      <c r="AG87" s="11">
        <f t="shared" si="54"/>
        <v>0</v>
      </c>
      <c r="AH87" s="11">
        <f t="shared" si="55"/>
        <v>0</v>
      </c>
      <c r="AI87" s="27">
        <f t="shared" si="56"/>
        <v>0</v>
      </c>
      <c r="AJ87" s="28">
        <f t="shared" si="57"/>
        <v>0</v>
      </c>
      <c r="AK87" s="1"/>
      <c r="AL87" s="44"/>
      <c r="AM87" s="1"/>
      <c r="AN87" s="1"/>
      <c r="AO87" s="1"/>
      <c r="AP87" s="1"/>
      <c r="AQ87" s="1"/>
      <c r="AR87" s="3"/>
    </row>
    <row r="88" spans="1:44" ht="14.25" customHeight="1" outlineLevel="1">
      <c r="A88" s="34">
        <v>5</v>
      </c>
      <c r="B88" s="34"/>
      <c r="C88" s="18"/>
      <c r="D88" s="52"/>
      <c r="E88" s="53"/>
      <c r="F88" s="18"/>
      <c r="G88" s="18"/>
      <c r="H88" s="48"/>
      <c r="I88" s="49"/>
      <c r="J88" s="322"/>
      <c r="K88" s="70"/>
      <c r="L88" s="57"/>
      <c r="M88" s="24"/>
      <c r="N88" s="24"/>
      <c r="O88" s="24"/>
      <c r="P88" s="18"/>
      <c r="Q88" s="18"/>
      <c r="R88" s="24"/>
      <c r="S88" s="57"/>
      <c r="T88" s="24"/>
      <c r="U88" s="11">
        <f t="shared" si="51"/>
        <v>0</v>
      </c>
      <c r="V88" s="24"/>
      <c r="W88" s="72"/>
      <c r="X88" s="24"/>
      <c r="Y88" s="11">
        <f t="shared" si="52"/>
        <v>0</v>
      </c>
      <c r="Z88" s="24"/>
      <c r="AA88" s="24"/>
      <c r="AB88" s="24"/>
      <c r="AC88" s="11">
        <f t="shared" si="53"/>
        <v>0</v>
      </c>
      <c r="AD88" s="24"/>
      <c r="AE88" s="24"/>
      <c r="AF88" s="24"/>
      <c r="AG88" s="11">
        <f t="shared" si="54"/>
        <v>0</v>
      </c>
      <c r="AH88" s="11">
        <f t="shared" si="55"/>
        <v>0</v>
      </c>
      <c r="AI88" s="27">
        <f t="shared" si="56"/>
        <v>0</v>
      </c>
      <c r="AJ88" s="28">
        <f t="shared" si="57"/>
        <v>0</v>
      </c>
      <c r="AK88" s="1"/>
      <c r="AL88" s="44"/>
      <c r="AM88" s="1"/>
      <c r="AN88" s="1"/>
      <c r="AO88" s="1"/>
      <c r="AP88" s="1"/>
      <c r="AQ88" s="1"/>
      <c r="AR88" s="3"/>
    </row>
    <row r="89" spans="1:44" ht="14.25" customHeight="1" outlineLevel="1">
      <c r="A89" s="34">
        <v>6</v>
      </c>
      <c r="B89" s="34"/>
      <c r="C89" s="18"/>
      <c r="D89" s="52"/>
      <c r="E89" s="53"/>
      <c r="F89" s="18"/>
      <c r="G89" s="18"/>
      <c r="H89" s="48"/>
      <c r="I89" s="49"/>
      <c r="J89" s="322"/>
      <c r="K89" s="70"/>
      <c r="L89" s="57"/>
      <c r="M89" s="24"/>
      <c r="N89" s="24"/>
      <c r="O89" s="24"/>
      <c r="P89" s="18"/>
      <c r="Q89" s="18"/>
      <c r="R89" s="24"/>
      <c r="S89" s="57"/>
      <c r="T89" s="24"/>
      <c r="U89" s="11">
        <f t="shared" si="51"/>
        <v>0</v>
      </c>
      <c r="V89" s="24"/>
      <c r="W89" s="24"/>
      <c r="X89" s="72"/>
      <c r="Y89" s="11">
        <f t="shared" si="52"/>
        <v>0</v>
      </c>
      <c r="Z89" s="24"/>
      <c r="AA89" s="24"/>
      <c r="AB89" s="24"/>
      <c r="AC89" s="11">
        <f t="shared" si="53"/>
        <v>0</v>
      </c>
      <c r="AD89" s="24"/>
      <c r="AE89" s="24"/>
      <c r="AF89" s="24"/>
      <c r="AG89" s="11">
        <f t="shared" si="54"/>
        <v>0</v>
      </c>
      <c r="AH89" s="11">
        <f t="shared" si="55"/>
        <v>0</v>
      </c>
      <c r="AI89" s="27">
        <f t="shared" si="56"/>
        <v>0</v>
      </c>
      <c r="AJ89" s="28">
        <f t="shared" si="57"/>
        <v>0</v>
      </c>
      <c r="AK89" s="1"/>
      <c r="AL89" s="44"/>
      <c r="AM89" s="1"/>
      <c r="AN89" s="1"/>
      <c r="AO89" s="1"/>
      <c r="AP89" s="1"/>
      <c r="AQ89" s="1"/>
      <c r="AR89" s="3"/>
    </row>
    <row r="90" spans="1:44" ht="14.25" customHeight="1" outlineLevel="1">
      <c r="A90" s="34">
        <v>15</v>
      </c>
      <c r="B90" s="34"/>
      <c r="C90" s="18"/>
      <c r="D90" s="52"/>
      <c r="E90" s="53"/>
      <c r="F90" s="18"/>
      <c r="G90" s="18"/>
      <c r="H90" s="48"/>
      <c r="I90" s="49"/>
      <c r="J90" s="322"/>
      <c r="K90" s="70"/>
      <c r="L90" s="18"/>
      <c r="M90" s="24"/>
      <c r="N90" s="24"/>
      <c r="O90" s="24"/>
      <c r="P90" s="18"/>
      <c r="Q90" s="18"/>
      <c r="R90" s="24"/>
      <c r="S90" s="24"/>
      <c r="T90" s="24"/>
      <c r="U90" s="11"/>
      <c r="V90" s="24"/>
      <c r="W90" s="59"/>
      <c r="X90" s="72"/>
      <c r="Y90" s="11"/>
      <c r="Z90" s="70"/>
      <c r="AA90" s="24"/>
      <c r="AB90" s="24"/>
      <c r="AC90" s="11">
        <f t="shared" si="53"/>
        <v>0</v>
      </c>
      <c r="AD90" s="24"/>
      <c r="AE90" s="24"/>
      <c r="AF90" s="24"/>
      <c r="AG90" s="11"/>
      <c r="AH90" s="11">
        <f t="shared" si="55"/>
        <v>0</v>
      </c>
      <c r="AI90" s="27">
        <f t="shared" si="56"/>
        <v>0</v>
      </c>
      <c r="AJ90" s="28">
        <f t="shared" si="57"/>
        <v>0</v>
      </c>
      <c r="AK90" s="1"/>
      <c r="AL90" s="44"/>
      <c r="AM90" s="1"/>
      <c r="AN90" s="1"/>
      <c r="AO90" s="1"/>
      <c r="AP90" s="1"/>
      <c r="AQ90" s="1"/>
      <c r="AR90" s="3"/>
    </row>
    <row r="91" spans="1:44" ht="14.25" customHeight="1" outlineLevel="1">
      <c r="A91" s="34">
        <v>30</v>
      </c>
      <c r="B91" s="34"/>
      <c r="C91" s="18"/>
      <c r="D91" s="52"/>
      <c r="E91" s="53"/>
      <c r="F91" s="18"/>
      <c r="G91" s="18"/>
      <c r="H91" s="48"/>
      <c r="I91" s="49"/>
      <c r="J91" s="322"/>
      <c r="K91" s="70"/>
      <c r="L91" s="18"/>
      <c r="M91" s="24"/>
      <c r="N91" s="24"/>
      <c r="O91" s="24"/>
      <c r="P91" s="18"/>
      <c r="Q91" s="18"/>
      <c r="R91" s="24"/>
      <c r="S91" s="24"/>
      <c r="T91" s="24"/>
      <c r="U91" s="11"/>
      <c r="V91" s="24"/>
      <c r="W91" s="59"/>
      <c r="X91" s="72"/>
      <c r="Y91" s="11"/>
      <c r="Z91" s="24"/>
      <c r="AA91" s="70"/>
      <c r="AB91" s="24"/>
      <c r="AC91" s="11">
        <f t="shared" si="53"/>
        <v>0</v>
      </c>
      <c r="AD91" s="24"/>
      <c r="AE91" s="24"/>
      <c r="AF91" s="24"/>
      <c r="AG91" s="11"/>
      <c r="AH91" s="11">
        <f t="shared" si="55"/>
        <v>0</v>
      </c>
      <c r="AI91" s="27">
        <f t="shared" si="56"/>
        <v>0</v>
      </c>
      <c r="AJ91" s="28">
        <f t="shared" si="57"/>
        <v>0</v>
      </c>
      <c r="AK91" s="1"/>
      <c r="AL91" s="44"/>
      <c r="AM91" s="1"/>
      <c r="AN91" s="1"/>
      <c r="AO91" s="1"/>
      <c r="AP91" s="1"/>
      <c r="AQ91" s="1"/>
      <c r="AR91" s="3"/>
    </row>
    <row r="92" spans="1:44" ht="14.25" customHeight="1" outlineLevel="1">
      <c r="A92" s="34">
        <v>31</v>
      </c>
      <c r="B92" s="34"/>
      <c r="C92" s="18"/>
      <c r="D92" s="52"/>
      <c r="E92" s="53"/>
      <c r="F92" s="18"/>
      <c r="G92" s="18"/>
      <c r="H92" s="48"/>
      <c r="I92" s="49"/>
      <c r="J92" s="322"/>
      <c r="K92" s="70"/>
      <c r="L92" s="18"/>
      <c r="M92" s="24"/>
      <c r="N92" s="24"/>
      <c r="O92" s="24"/>
      <c r="P92" s="18"/>
      <c r="Q92" s="18"/>
      <c r="R92" s="24"/>
      <c r="S92" s="24"/>
      <c r="T92" s="24"/>
      <c r="U92" s="11"/>
      <c r="V92" s="24"/>
      <c r="W92" s="59"/>
      <c r="X92" s="72"/>
      <c r="Y92" s="11"/>
      <c r="Z92" s="24"/>
      <c r="AA92" s="70"/>
      <c r="AB92" s="24"/>
      <c r="AC92" s="11">
        <f t="shared" si="53"/>
        <v>0</v>
      </c>
      <c r="AD92" s="24"/>
      <c r="AE92" s="24"/>
      <c r="AF92" s="24"/>
      <c r="AG92" s="11"/>
      <c r="AH92" s="11">
        <f t="shared" si="55"/>
        <v>0</v>
      </c>
      <c r="AI92" s="27">
        <f t="shared" si="56"/>
        <v>0</v>
      </c>
      <c r="AJ92" s="28">
        <f t="shared" si="57"/>
        <v>0</v>
      </c>
      <c r="AK92" s="1"/>
      <c r="AL92" s="44"/>
      <c r="AM92" s="1"/>
      <c r="AN92" s="1"/>
      <c r="AO92" s="1"/>
      <c r="AP92" s="1"/>
      <c r="AQ92" s="1"/>
      <c r="AR92" s="3"/>
    </row>
    <row r="93" spans="1:44" ht="14.25" customHeight="1" outlineLevel="1">
      <c r="A93" s="34">
        <v>32</v>
      </c>
      <c r="B93" s="34"/>
      <c r="C93" s="18"/>
      <c r="D93" s="52"/>
      <c r="E93" s="53"/>
      <c r="F93" s="18"/>
      <c r="G93" s="18"/>
      <c r="H93" s="48"/>
      <c r="I93" s="49"/>
      <c r="J93" s="322"/>
      <c r="K93" s="70"/>
      <c r="L93" s="18"/>
      <c r="M93" s="24"/>
      <c r="N93" s="24"/>
      <c r="O93" s="24"/>
      <c r="P93" s="18"/>
      <c r="Q93" s="18"/>
      <c r="R93" s="24"/>
      <c r="S93" s="24"/>
      <c r="T93" s="24"/>
      <c r="U93" s="11"/>
      <c r="V93" s="24"/>
      <c r="W93" s="59"/>
      <c r="X93" s="72"/>
      <c r="Y93" s="11"/>
      <c r="Z93" s="24"/>
      <c r="AA93" s="70"/>
      <c r="AB93" s="24"/>
      <c r="AC93" s="11">
        <f t="shared" si="53"/>
        <v>0</v>
      </c>
      <c r="AD93" s="24"/>
      <c r="AE93" s="24"/>
      <c r="AF93" s="24"/>
      <c r="AG93" s="11"/>
      <c r="AH93" s="11">
        <f t="shared" si="55"/>
        <v>0</v>
      </c>
      <c r="AI93" s="27">
        <f t="shared" si="56"/>
        <v>0</v>
      </c>
      <c r="AJ93" s="28">
        <f t="shared" si="57"/>
        <v>0</v>
      </c>
      <c r="AK93" s="1"/>
      <c r="AL93" s="44"/>
      <c r="AM93" s="1"/>
      <c r="AN93" s="1"/>
      <c r="AO93" s="1"/>
      <c r="AP93" s="1"/>
      <c r="AQ93" s="1"/>
      <c r="AR93" s="3"/>
    </row>
    <row r="94" spans="1:44" ht="14.25" customHeight="1" outlineLevel="1">
      <c r="A94" s="34">
        <v>33</v>
      </c>
      <c r="B94" s="34"/>
      <c r="C94" s="18"/>
      <c r="D94" s="52"/>
      <c r="E94" s="53"/>
      <c r="F94" s="18"/>
      <c r="G94" s="18"/>
      <c r="H94" s="48"/>
      <c r="I94" s="49"/>
      <c r="J94" s="322"/>
      <c r="K94" s="70"/>
      <c r="L94" s="18"/>
      <c r="M94" s="24"/>
      <c r="N94" s="24"/>
      <c r="O94" s="24"/>
      <c r="P94" s="18"/>
      <c r="Q94" s="18"/>
      <c r="R94" s="24"/>
      <c r="S94" s="24"/>
      <c r="T94" s="24"/>
      <c r="U94" s="11"/>
      <c r="V94" s="24"/>
      <c r="W94" s="59"/>
      <c r="X94" s="72"/>
      <c r="Y94" s="11"/>
      <c r="Z94" s="70"/>
      <c r="AA94" s="24"/>
      <c r="AB94" s="70"/>
      <c r="AC94" s="11">
        <f t="shared" si="53"/>
        <v>0</v>
      </c>
      <c r="AD94" s="24"/>
      <c r="AE94" s="24"/>
      <c r="AF94" s="24"/>
      <c r="AG94" s="11"/>
      <c r="AH94" s="11">
        <f t="shared" si="55"/>
        <v>0</v>
      </c>
      <c r="AI94" s="27">
        <f t="shared" si="56"/>
        <v>0</v>
      </c>
      <c r="AJ94" s="28">
        <f t="shared" si="57"/>
        <v>0</v>
      </c>
      <c r="AK94" s="1"/>
      <c r="AL94" s="44"/>
      <c r="AM94" s="1"/>
      <c r="AN94" s="1"/>
      <c r="AO94" s="1"/>
      <c r="AP94" s="1"/>
      <c r="AQ94" s="1"/>
      <c r="AR94" s="3"/>
    </row>
    <row r="95" spans="1:44" ht="14.25" customHeight="1" outlineLevel="1">
      <c r="A95" s="34">
        <v>34</v>
      </c>
      <c r="B95" s="34"/>
      <c r="C95" s="18"/>
      <c r="D95" s="52"/>
      <c r="E95" s="53"/>
      <c r="F95" s="18"/>
      <c r="G95" s="18"/>
      <c r="H95" s="48"/>
      <c r="I95" s="49"/>
      <c r="J95" s="322"/>
      <c r="K95" s="70"/>
      <c r="L95" s="18"/>
      <c r="M95" s="24"/>
      <c r="N95" s="24"/>
      <c r="O95" s="24"/>
      <c r="P95" s="18"/>
      <c r="Q95" s="18"/>
      <c r="R95" s="24"/>
      <c r="S95" s="24"/>
      <c r="T95" s="24"/>
      <c r="U95" s="11"/>
      <c r="V95" s="24"/>
      <c r="W95" s="59"/>
      <c r="X95" s="72"/>
      <c r="Y95" s="11"/>
      <c r="Z95" s="24"/>
      <c r="AA95" s="24"/>
      <c r="AB95" s="70"/>
      <c r="AC95" s="11">
        <f t="shared" si="53"/>
        <v>0</v>
      </c>
      <c r="AD95" s="24"/>
      <c r="AE95" s="24"/>
      <c r="AF95" s="24"/>
      <c r="AG95" s="11"/>
      <c r="AH95" s="11">
        <f t="shared" si="55"/>
        <v>0</v>
      </c>
      <c r="AI95" s="27"/>
      <c r="AJ95" s="28"/>
      <c r="AK95" s="1"/>
      <c r="AL95" s="44"/>
      <c r="AM95" s="1"/>
      <c r="AN95" s="1"/>
      <c r="AO95" s="1"/>
      <c r="AP95" s="1"/>
      <c r="AQ95" s="1"/>
      <c r="AR95" s="3"/>
    </row>
    <row r="96" spans="1:44" ht="14.25" customHeight="1" outlineLevel="1">
      <c r="A96" s="34">
        <v>35</v>
      </c>
      <c r="B96" s="34"/>
      <c r="C96" s="18"/>
      <c r="D96" s="52"/>
      <c r="E96" s="53"/>
      <c r="F96" s="18"/>
      <c r="G96" s="18"/>
      <c r="H96" s="48"/>
      <c r="I96" s="49"/>
      <c r="J96" s="314"/>
      <c r="K96" s="70"/>
      <c r="L96" s="18"/>
      <c r="M96" s="24"/>
      <c r="N96" s="24"/>
      <c r="O96" s="24"/>
      <c r="P96" s="18"/>
      <c r="Q96" s="18"/>
      <c r="R96" s="24"/>
      <c r="S96" s="24"/>
      <c r="T96" s="24"/>
      <c r="U96" s="11"/>
      <c r="V96" s="24"/>
      <c r="W96" s="59"/>
      <c r="X96" s="72"/>
      <c r="Y96" s="11"/>
      <c r="Z96" s="24"/>
      <c r="AA96" s="24"/>
      <c r="AB96" s="70"/>
      <c r="AC96" s="11">
        <f t="shared" si="53"/>
        <v>0</v>
      </c>
      <c r="AD96" s="24"/>
      <c r="AE96" s="24"/>
      <c r="AF96" s="24"/>
      <c r="AG96" s="11"/>
      <c r="AH96" s="11">
        <f t="shared" si="55"/>
        <v>0</v>
      </c>
      <c r="AI96" s="27">
        <f>IF(ISERROR(AH96/$J$97),0,AH96/$J$97)</f>
        <v>0</v>
      </c>
      <c r="AJ96" s="28">
        <f>IF(ISERROR(AH96/$AH$253),"-",AH96/$AH$253)</f>
        <v>0</v>
      </c>
      <c r="AK96" s="1"/>
      <c r="AL96" s="44"/>
      <c r="AM96" s="1"/>
      <c r="AN96" s="1"/>
      <c r="AO96" s="1"/>
      <c r="AP96" s="1"/>
      <c r="AQ96" s="1"/>
      <c r="AR96" s="3"/>
    </row>
    <row r="97" spans="1:44" ht="14.25" customHeight="1">
      <c r="A97" s="329" t="s">
        <v>64</v>
      </c>
      <c r="B97" s="311"/>
      <c r="C97" s="311"/>
      <c r="D97" s="311"/>
      <c r="E97" s="312"/>
      <c r="F97" s="39"/>
      <c r="G97" s="39"/>
      <c r="H97" s="39"/>
      <c r="I97" s="40"/>
      <c r="J97" s="41">
        <f>SUM(J84:J89)</f>
        <v>624479724</v>
      </c>
      <c r="K97" s="42">
        <f>SUM(K84:K96)</f>
        <v>19579619</v>
      </c>
      <c r="L97" s="39"/>
      <c r="M97" s="41">
        <f t="shared" ref="M97:O97" si="58">SUM(M84:M89)</f>
        <v>0</v>
      </c>
      <c r="N97" s="41">
        <f t="shared" si="58"/>
        <v>0</v>
      </c>
      <c r="O97" s="41">
        <f t="shared" si="58"/>
        <v>0</v>
      </c>
      <c r="P97" s="4"/>
      <c r="Q97" s="39"/>
      <c r="R97" s="41">
        <f t="shared" ref="R97:Y97" si="59">SUM(R84:R89)</f>
        <v>0</v>
      </c>
      <c r="S97" s="41">
        <f t="shared" si="59"/>
        <v>6662175</v>
      </c>
      <c r="T97" s="41">
        <f t="shared" si="59"/>
        <v>12917444</v>
      </c>
      <c r="U97" s="41">
        <f t="shared" si="59"/>
        <v>19579619</v>
      </c>
      <c r="V97" s="41">
        <f t="shared" si="59"/>
        <v>0</v>
      </c>
      <c r="W97" s="41">
        <f t="shared" si="59"/>
        <v>0</v>
      </c>
      <c r="X97" s="41">
        <f t="shared" si="59"/>
        <v>0</v>
      </c>
      <c r="Y97" s="41">
        <f t="shared" si="59"/>
        <v>0</v>
      </c>
      <c r="Z97" s="41">
        <f t="shared" ref="Z97:AC97" si="60">SUM(Z84:Z96)</f>
        <v>0</v>
      </c>
      <c r="AA97" s="41">
        <f t="shared" si="60"/>
        <v>0</v>
      </c>
      <c r="AB97" s="41">
        <f t="shared" si="60"/>
        <v>0</v>
      </c>
      <c r="AC97" s="41">
        <f t="shared" si="60"/>
        <v>0</v>
      </c>
      <c r="AD97" s="41">
        <f t="shared" ref="AD97:AG97" si="61">SUM(AD84:AD89)</f>
        <v>0</v>
      </c>
      <c r="AE97" s="41">
        <f t="shared" si="61"/>
        <v>0</v>
      </c>
      <c r="AF97" s="41">
        <f t="shared" si="61"/>
        <v>0</v>
      </c>
      <c r="AG97" s="41">
        <f t="shared" si="61"/>
        <v>0</v>
      </c>
      <c r="AH97" s="41">
        <f>SUM(AH84:AH96)</f>
        <v>19579619</v>
      </c>
      <c r="AI97" s="43">
        <f>IF(ISERROR(AH97/J97),0,AH97/J97)</f>
        <v>3.1353490349672268E-2</v>
      </c>
      <c r="AJ97" s="43">
        <f>IF(ISERROR(AH97/$AH$253),0,AH97/$AH$253)</f>
        <v>6.4135285056295233E-2</v>
      </c>
      <c r="AK97" s="1"/>
      <c r="AL97" s="44"/>
      <c r="AM97" s="1"/>
      <c r="AN97" s="1"/>
      <c r="AO97" s="1"/>
      <c r="AP97" s="1"/>
      <c r="AQ97" s="1"/>
      <c r="AR97" s="3"/>
    </row>
    <row r="98" spans="1:44" ht="14.25" customHeight="1">
      <c r="A98" s="330" t="s">
        <v>65</v>
      </c>
      <c r="B98" s="311"/>
      <c r="C98" s="311"/>
      <c r="D98" s="311"/>
      <c r="E98" s="312"/>
      <c r="F98" s="7"/>
      <c r="G98" s="8"/>
      <c r="H98" s="9"/>
      <c r="I98" s="45"/>
      <c r="J98" s="46"/>
      <c r="K98" s="47"/>
      <c r="L98" s="12"/>
      <c r="M98" s="13"/>
      <c r="N98" s="13"/>
      <c r="O98" s="13"/>
      <c r="P98" s="8"/>
      <c r="Q98" s="7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4"/>
      <c r="AJ98" s="14"/>
      <c r="AK98" s="2"/>
      <c r="AL98" s="44"/>
      <c r="AM98" s="2"/>
      <c r="AN98" s="2"/>
      <c r="AO98" s="2"/>
      <c r="AP98" s="2"/>
      <c r="AQ98" s="2"/>
      <c r="AR98" s="15"/>
    </row>
    <row r="99" spans="1:44" ht="22.5" outlineLevel="1">
      <c r="A99" s="34">
        <v>1</v>
      </c>
      <c r="B99" s="17" t="s">
        <v>46</v>
      </c>
      <c r="C99" s="18"/>
      <c r="D99" s="73">
        <v>44957</v>
      </c>
      <c r="E99" s="74" t="s">
        <v>47</v>
      </c>
      <c r="F99" s="20" t="s">
        <v>48</v>
      </c>
      <c r="G99" s="20" t="s">
        <v>49</v>
      </c>
      <c r="H99" s="48"/>
      <c r="I99" s="49"/>
      <c r="J99" s="321">
        <v>732756630</v>
      </c>
      <c r="K99" s="71">
        <f>11304644+10218178</f>
        <v>21522822</v>
      </c>
      <c r="L99" s="18"/>
      <c r="M99" s="24"/>
      <c r="N99" s="24"/>
      <c r="O99" s="25" t="s">
        <v>50</v>
      </c>
      <c r="P99" s="18"/>
      <c r="Q99" s="18"/>
      <c r="R99" s="24"/>
      <c r="S99" s="71">
        <v>11304644</v>
      </c>
      <c r="T99" s="26">
        <v>10218178</v>
      </c>
      <c r="U99" s="11">
        <f t="shared" ref="U99:U110" si="62">SUM(R99:T99)</f>
        <v>21522822</v>
      </c>
      <c r="V99" s="24"/>
      <c r="W99" s="75"/>
      <c r="X99" s="24"/>
      <c r="Y99" s="11">
        <f t="shared" ref="Y99:Y110" si="63">SUM(V99:X99)</f>
        <v>0</v>
      </c>
      <c r="Z99" s="24"/>
      <c r="AA99" s="24"/>
      <c r="AB99" s="24"/>
      <c r="AC99" s="11">
        <f t="shared" ref="AC99:AC110" si="64">SUM(Z99:AB99)</f>
        <v>0</v>
      </c>
      <c r="AD99" s="24"/>
      <c r="AE99" s="24"/>
      <c r="AF99" s="24"/>
      <c r="AG99" s="11">
        <f t="shared" ref="AG99:AG110" si="65">SUM(AD99:AF99)</f>
        <v>0</v>
      </c>
      <c r="AH99" s="11">
        <f t="shared" ref="AH99:AH110" si="66">SUM(U99,Y99,AC99,AG99)</f>
        <v>21522822</v>
      </c>
      <c r="AI99" s="27">
        <f t="shared" ref="AI99:AI110" si="67">IF(ISERROR(AH99/$J$111),0,AH99/$J$111)</f>
        <v>2.9372401584411456E-2</v>
      </c>
      <c r="AJ99" s="28">
        <f t="shared" ref="AJ99:AJ110" si="68">IF(ISERROR(AH99/$AH$253),"-",AH99/$AH$253)</f>
        <v>7.0500469094209761E-2</v>
      </c>
      <c r="AK99" s="1"/>
      <c r="AL99" s="44"/>
      <c r="AM99" s="1"/>
      <c r="AN99" s="1"/>
      <c r="AO99" s="1"/>
      <c r="AP99" s="1"/>
      <c r="AQ99" s="1"/>
      <c r="AR99" s="3"/>
    </row>
    <row r="100" spans="1:44" ht="14.25" customHeight="1" outlineLevel="1">
      <c r="A100" s="34">
        <v>1</v>
      </c>
      <c r="B100" s="17" t="s">
        <v>51</v>
      </c>
      <c r="C100" s="18"/>
      <c r="D100" s="73">
        <v>44957</v>
      </c>
      <c r="E100" s="74" t="s">
        <v>52</v>
      </c>
      <c r="F100" s="20" t="s">
        <v>48</v>
      </c>
      <c r="G100" s="20" t="s">
        <v>53</v>
      </c>
      <c r="H100" s="48"/>
      <c r="I100" s="49"/>
      <c r="J100" s="322"/>
      <c r="K100" s="71">
        <f>676319+4491060</f>
        <v>5167379</v>
      </c>
      <c r="L100" s="18"/>
      <c r="M100" s="24"/>
      <c r="N100" s="24"/>
      <c r="O100" s="25" t="s">
        <v>50</v>
      </c>
      <c r="P100" s="18"/>
      <c r="Q100" s="18"/>
      <c r="R100" s="24"/>
      <c r="S100" s="71">
        <v>676319</v>
      </c>
      <c r="T100" s="26">
        <v>4491060</v>
      </c>
      <c r="U100" s="11">
        <f t="shared" si="62"/>
        <v>5167379</v>
      </c>
      <c r="V100" s="24"/>
      <c r="W100" s="75"/>
      <c r="X100" s="24"/>
      <c r="Y100" s="11">
        <f t="shared" si="63"/>
        <v>0</v>
      </c>
      <c r="Z100" s="24"/>
      <c r="AA100" s="24"/>
      <c r="AB100" s="24"/>
      <c r="AC100" s="11">
        <f t="shared" si="64"/>
        <v>0</v>
      </c>
      <c r="AD100" s="24"/>
      <c r="AE100" s="24"/>
      <c r="AF100" s="24"/>
      <c r="AG100" s="11">
        <f t="shared" si="65"/>
        <v>0</v>
      </c>
      <c r="AH100" s="11">
        <f t="shared" si="66"/>
        <v>5167379</v>
      </c>
      <c r="AI100" s="27">
        <f t="shared" si="67"/>
        <v>7.0519716757799925E-3</v>
      </c>
      <c r="AJ100" s="28">
        <f t="shared" si="68"/>
        <v>1.6926341884329506E-2</v>
      </c>
      <c r="AK100" s="1"/>
      <c r="AL100" s="44"/>
      <c r="AM100" s="1"/>
      <c r="AN100" s="1"/>
      <c r="AO100" s="1"/>
      <c r="AP100" s="1"/>
      <c r="AQ100" s="1"/>
      <c r="AR100" s="3"/>
    </row>
    <row r="101" spans="1:44" ht="14.25" customHeight="1" outlineLevel="1">
      <c r="A101" s="34">
        <v>2</v>
      </c>
      <c r="B101" s="34"/>
      <c r="C101" s="18"/>
      <c r="D101" s="52"/>
      <c r="E101" s="18"/>
      <c r="F101" s="18"/>
      <c r="G101" s="18"/>
      <c r="H101" s="48"/>
      <c r="I101" s="49"/>
      <c r="J101" s="322"/>
      <c r="K101" s="70"/>
      <c r="L101" s="18"/>
      <c r="M101" s="24"/>
      <c r="N101" s="24"/>
      <c r="O101" s="24"/>
      <c r="P101" s="18"/>
      <c r="Q101" s="18"/>
      <c r="R101" s="24"/>
      <c r="S101" s="24"/>
      <c r="T101" s="24"/>
      <c r="U101" s="11">
        <f t="shared" si="62"/>
        <v>0</v>
      </c>
      <c r="V101" s="24"/>
      <c r="W101" s="75"/>
      <c r="X101" s="24"/>
      <c r="Y101" s="11">
        <f t="shared" si="63"/>
        <v>0</v>
      </c>
      <c r="Z101" s="24"/>
      <c r="AA101" s="24"/>
      <c r="AB101" s="24"/>
      <c r="AC101" s="11">
        <f t="shared" si="64"/>
        <v>0</v>
      </c>
      <c r="AD101" s="24"/>
      <c r="AE101" s="24"/>
      <c r="AF101" s="24"/>
      <c r="AG101" s="11">
        <f t="shared" si="65"/>
        <v>0</v>
      </c>
      <c r="AH101" s="11">
        <f t="shared" si="66"/>
        <v>0</v>
      </c>
      <c r="AI101" s="27">
        <f t="shared" si="67"/>
        <v>0</v>
      </c>
      <c r="AJ101" s="28">
        <f t="shared" si="68"/>
        <v>0</v>
      </c>
      <c r="AK101" s="1"/>
      <c r="AL101" s="44"/>
      <c r="AM101" s="1"/>
      <c r="AN101" s="1"/>
      <c r="AO101" s="1"/>
      <c r="AP101" s="1"/>
      <c r="AQ101" s="1"/>
      <c r="AR101" s="3"/>
    </row>
    <row r="102" spans="1:44" ht="14.25" customHeight="1" outlineLevel="1">
      <c r="A102" s="34">
        <v>3</v>
      </c>
      <c r="B102" s="34"/>
      <c r="C102" s="18"/>
      <c r="D102" s="52"/>
      <c r="E102" s="53"/>
      <c r="F102" s="18"/>
      <c r="G102" s="18"/>
      <c r="H102" s="48"/>
      <c r="I102" s="49"/>
      <c r="J102" s="322"/>
      <c r="K102" s="70"/>
      <c r="L102" s="18"/>
      <c r="M102" s="24"/>
      <c r="N102" s="24"/>
      <c r="O102" s="24"/>
      <c r="P102" s="18"/>
      <c r="Q102" s="18"/>
      <c r="R102" s="24"/>
      <c r="S102" s="24"/>
      <c r="T102" s="24"/>
      <c r="U102" s="11">
        <f t="shared" si="62"/>
        <v>0</v>
      </c>
      <c r="V102" s="24"/>
      <c r="W102" s="75"/>
      <c r="X102" s="24"/>
      <c r="Y102" s="11">
        <f t="shared" si="63"/>
        <v>0</v>
      </c>
      <c r="Z102" s="24"/>
      <c r="AA102" s="24"/>
      <c r="AB102" s="24"/>
      <c r="AC102" s="11">
        <f t="shared" si="64"/>
        <v>0</v>
      </c>
      <c r="AD102" s="24"/>
      <c r="AE102" s="24"/>
      <c r="AF102" s="24"/>
      <c r="AG102" s="11">
        <f t="shared" si="65"/>
        <v>0</v>
      </c>
      <c r="AH102" s="11">
        <f t="shared" si="66"/>
        <v>0</v>
      </c>
      <c r="AI102" s="27">
        <f t="shared" si="67"/>
        <v>0</v>
      </c>
      <c r="AJ102" s="28">
        <f t="shared" si="68"/>
        <v>0</v>
      </c>
      <c r="AK102" s="1"/>
      <c r="AL102" s="44"/>
      <c r="AM102" s="1"/>
      <c r="AN102" s="1"/>
      <c r="AO102" s="1"/>
      <c r="AP102" s="1"/>
      <c r="AQ102" s="1"/>
      <c r="AR102" s="3"/>
    </row>
    <row r="103" spans="1:44" ht="14.25" customHeight="1" outlineLevel="1">
      <c r="A103" s="34">
        <v>4</v>
      </c>
      <c r="B103" s="34"/>
      <c r="C103" s="18"/>
      <c r="D103" s="52"/>
      <c r="E103" s="53"/>
      <c r="F103" s="18"/>
      <c r="G103" s="18"/>
      <c r="H103" s="48"/>
      <c r="I103" s="49"/>
      <c r="J103" s="322"/>
      <c r="K103" s="70"/>
      <c r="L103" s="18"/>
      <c r="M103" s="24"/>
      <c r="N103" s="24"/>
      <c r="O103" s="24"/>
      <c r="P103" s="18"/>
      <c r="Q103" s="18"/>
      <c r="R103" s="24"/>
      <c r="S103" s="24"/>
      <c r="T103" s="24"/>
      <c r="U103" s="11">
        <f t="shared" si="62"/>
        <v>0</v>
      </c>
      <c r="V103" s="24"/>
      <c r="W103" s="75"/>
      <c r="X103" s="24"/>
      <c r="Y103" s="11">
        <f t="shared" si="63"/>
        <v>0</v>
      </c>
      <c r="Z103" s="24"/>
      <c r="AA103" s="24"/>
      <c r="AB103" s="24"/>
      <c r="AC103" s="11">
        <f t="shared" si="64"/>
        <v>0</v>
      </c>
      <c r="AD103" s="24"/>
      <c r="AE103" s="24"/>
      <c r="AF103" s="24"/>
      <c r="AG103" s="11">
        <f t="shared" si="65"/>
        <v>0</v>
      </c>
      <c r="AH103" s="11">
        <f t="shared" si="66"/>
        <v>0</v>
      </c>
      <c r="AI103" s="27">
        <f t="shared" si="67"/>
        <v>0</v>
      </c>
      <c r="AJ103" s="28">
        <f t="shared" si="68"/>
        <v>0</v>
      </c>
      <c r="AK103" s="1"/>
      <c r="AL103" s="44"/>
      <c r="AM103" s="1"/>
      <c r="AN103" s="1"/>
      <c r="AO103" s="1"/>
      <c r="AP103" s="1"/>
      <c r="AQ103" s="1"/>
      <c r="AR103" s="3"/>
    </row>
    <row r="104" spans="1:44" ht="14.25" customHeight="1" outlineLevel="1">
      <c r="A104" s="34">
        <v>5</v>
      </c>
      <c r="B104" s="34"/>
      <c r="C104" s="18"/>
      <c r="D104" s="52"/>
      <c r="E104" s="53"/>
      <c r="F104" s="18"/>
      <c r="G104" s="18"/>
      <c r="H104" s="48"/>
      <c r="I104" s="49"/>
      <c r="J104" s="322"/>
      <c r="K104" s="70"/>
      <c r="L104" s="18"/>
      <c r="M104" s="24"/>
      <c r="N104" s="24"/>
      <c r="O104" s="24"/>
      <c r="P104" s="18"/>
      <c r="Q104" s="18"/>
      <c r="R104" s="24"/>
      <c r="S104" s="24"/>
      <c r="T104" s="24"/>
      <c r="U104" s="11">
        <f t="shared" si="62"/>
        <v>0</v>
      </c>
      <c r="V104" s="24"/>
      <c r="W104" s="75"/>
      <c r="X104" s="24"/>
      <c r="Y104" s="11">
        <f t="shared" si="63"/>
        <v>0</v>
      </c>
      <c r="Z104" s="24"/>
      <c r="AA104" s="24"/>
      <c r="AB104" s="24"/>
      <c r="AC104" s="11">
        <f t="shared" si="64"/>
        <v>0</v>
      </c>
      <c r="AD104" s="24"/>
      <c r="AE104" s="24"/>
      <c r="AF104" s="24"/>
      <c r="AG104" s="11">
        <f t="shared" si="65"/>
        <v>0</v>
      </c>
      <c r="AH104" s="11">
        <f t="shared" si="66"/>
        <v>0</v>
      </c>
      <c r="AI104" s="27">
        <f t="shared" si="67"/>
        <v>0</v>
      </c>
      <c r="AJ104" s="28">
        <f t="shared" si="68"/>
        <v>0</v>
      </c>
      <c r="AK104" s="1"/>
      <c r="AL104" s="44"/>
      <c r="AM104" s="1"/>
      <c r="AN104" s="1"/>
      <c r="AO104" s="1"/>
      <c r="AP104" s="1"/>
      <c r="AQ104" s="1"/>
      <c r="AR104" s="3"/>
    </row>
    <row r="105" spans="1:44" ht="14.25" customHeight="1" outlineLevel="1">
      <c r="A105" s="34">
        <v>6</v>
      </c>
      <c r="B105" s="34"/>
      <c r="C105" s="18"/>
      <c r="D105" s="52"/>
      <c r="E105" s="53"/>
      <c r="F105" s="18"/>
      <c r="G105" s="18"/>
      <c r="H105" s="48"/>
      <c r="I105" s="49"/>
      <c r="J105" s="322"/>
      <c r="K105" s="70"/>
      <c r="L105" s="18"/>
      <c r="M105" s="24"/>
      <c r="N105" s="24"/>
      <c r="O105" s="24"/>
      <c r="P105" s="18"/>
      <c r="Q105" s="18"/>
      <c r="R105" s="24"/>
      <c r="S105" s="24"/>
      <c r="T105" s="24"/>
      <c r="U105" s="11">
        <f t="shared" si="62"/>
        <v>0</v>
      </c>
      <c r="V105" s="24"/>
      <c r="W105" s="75"/>
      <c r="X105" s="24"/>
      <c r="Y105" s="11">
        <f t="shared" si="63"/>
        <v>0</v>
      </c>
      <c r="Z105" s="24"/>
      <c r="AA105" s="24"/>
      <c r="AB105" s="24"/>
      <c r="AC105" s="11">
        <f t="shared" si="64"/>
        <v>0</v>
      </c>
      <c r="AD105" s="24"/>
      <c r="AE105" s="24"/>
      <c r="AF105" s="24"/>
      <c r="AG105" s="11">
        <f t="shared" si="65"/>
        <v>0</v>
      </c>
      <c r="AH105" s="11">
        <f t="shared" si="66"/>
        <v>0</v>
      </c>
      <c r="AI105" s="27">
        <f t="shared" si="67"/>
        <v>0</v>
      </c>
      <c r="AJ105" s="28">
        <f t="shared" si="68"/>
        <v>0</v>
      </c>
      <c r="AK105" s="1"/>
      <c r="AL105" s="44"/>
      <c r="AM105" s="1"/>
      <c r="AN105" s="1"/>
      <c r="AO105" s="1"/>
      <c r="AP105" s="1"/>
      <c r="AQ105" s="1"/>
      <c r="AR105" s="3"/>
    </row>
    <row r="106" spans="1:44" ht="14.25" customHeight="1" outlineLevel="1">
      <c r="A106" s="34">
        <v>7</v>
      </c>
      <c r="B106" s="34"/>
      <c r="C106" s="18"/>
      <c r="D106" s="52"/>
      <c r="E106" s="53"/>
      <c r="F106" s="18"/>
      <c r="G106" s="18"/>
      <c r="H106" s="48"/>
      <c r="I106" s="49"/>
      <c r="J106" s="322"/>
      <c r="K106" s="70"/>
      <c r="L106" s="18"/>
      <c r="M106" s="24"/>
      <c r="N106" s="24"/>
      <c r="O106" s="24"/>
      <c r="P106" s="18"/>
      <c r="Q106" s="18"/>
      <c r="R106" s="24"/>
      <c r="S106" s="24"/>
      <c r="T106" s="24"/>
      <c r="U106" s="11">
        <f t="shared" si="62"/>
        <v>0</v>
      </c>
      <c r="V106" s="24"/>
      <c r="W106" s="75"/>
      <c r="X106" s="24"/>
      <c r="Y106" s="11">
        <f t="shared" si="63"/>
        <v>0</v>
      </c>
      <c r="Z106" s="24"/>
      <c r="AA106" s="24"/>
      <c r="AB106" s="24"/>
      <c r="AC106" s="11">
        <f t="shared" si="64"/>
        <v>0</v>
      </c>
      <c r="AD106" s="24"/>
      <c r="AE106" s="24"/>
      <c r="AF106" s="24"/>
      <c r="AG106" s="11">
        <f t="shared" si="65"/>
        <v>0</v>
      </c>
      <c r="AH106" s="11">
        <f t="shared" si="66"/>
        <v>0</v>
      </c>
      <c r="AI106" s="27">
        <f t="shared" si="67"/>
        <v>0</v>
      </c>
      <c r="AJ106" s="28">
        <f t="shared" si="68"/>
        <v>0</v>
      </c>
      <c r="AK106" s="1"/>
      <c r="AL106" s="44"/>
      <c r="AM106" s="1"/>
      <c r="AN106" s="1"/>
      <c r="AO106" s="1"/>
      <c r="AP106" s="1"/>
      <c r="AQ106" s="1"/>
      <c r="AR106" s="3"/>
    </row>
    <row r="107" spans="1:44" ht="14.25" customHeight="1" outlineLevel="1">
      <c r="A107" s="34">
        <v>17</v>
      </c>
      <c r="B107" s="34"/>
      <c r="C107" s="18"/>
      <c r="D107" s="52"/>
      <c r="E107" s="53"/>
      <c r="F107" s="18"/>
      <c r="G107" s="18"/>
      <c r="H107" s="48"/>
      <c r="I107" s="49"/>
      <c r="J107" s="322"/>
      <c r="K107" s="75"/>
      <c r="L107" s="18"/>
      <c r="M107" s="24"/>
      <c r="N107" s="24"/>
      <c r="O107" s="24"/>
      <c r="P107" s="18"/>
      <c r="Q107" s="18"/>
      <c r="R107" s="24"/>
      <c r="S107" s="24"/>
      <c r="T107" s="24"/>
      <c r="U107" s="11">
        <f t="shared" si="62"/>
        <v>0</v>
      </c>
      <c r="V107" s="24"/>
      <c r="W107" s="24"/>
      <c r="X107" s="75"/>
      <c r="Y107" s="11">
        <f t="shared" si="63"/>
        <v>0</v>
      </c>
      <c r="Z107" s="24"/>
      <c r="AA107" s="24"/>
      <c r="AB107" s="24"/>
      <c r="AC107" s="11">
        <f t="shared" si="64"/>
        <v>0</v>
      </c>
      <c r="AD107" s="24"/>
      <c r="AE107" s="24"/>
      <c r="AF107" s="24"/>
      <c r="AG107" s="11">
        <f t="shared" si="65"/>
        <v>0</v>
      </c>
      <c r="AH107" s="11">
        <f t="shared" si="66"/>
        <v>0</v>
      </c>
      <c r="AI107" s="27">
        <f t="shared" si="67"/>
        <v>0</v>
      </c>
      <c r="AJ107" s="28">
        <f t="shared" si="68"/>
        <v>0</v>
      </c>
      <c r="AK107" s="1"/>
      <c r="AL107" s="44"/>
      <c r="AM107" s="1"/>
      <c r="AN107" s="1"/>
      <c r="AO107" s="1"/>
      <c r="AP107" s="1"/>
      <c r="AQ107" s="1"/>
      <c r="AR107" s="3"/>
    </row>
    <row r="108" spans="1:44" ht="14.25" customHeight="1" outlineLevel="1">
      <c r="A108" s="34">
        <v>18</v>
      </c>
      <c r="B108" s="34"/>
      <c r="C108" s="18"/>
      <c r="D108" s="52"/>
      <c r="E108" s="53"/>
      <c r="F108" s="18"/>
      <c r="G108" s="18"/>
      <c r="H108" s="48"/>
      <c r="I108" s="49"/>
      <c r="J108" s="322"/>
      <c r="K108" s="75"/>
      <c r="L108" s="18"/>
      <c r="M108" s="24"/>
      <c r="N108" s="24"/>
      <c r="O108" s="24"/>
      <c r="P108" s="18"/>
      <c r="Q108" s="18"/>
      <c r="R108" s="24"/>
      <c r="S108" s="24"/>
      <c r="T108" s="24"/>
      <c r="U108" s="11">
        <f t="shared" si="62"/>
        <v>0</v>
      </c>
      <c r="V108" s="24"/>
      <c r="W108" s="24"/>
      <c r="X108" s="75"/>
      <c r="Y108" s="11">
        <f t="shared" si="63"/>
        <v>0</v>
      </c>
      <c r="Z108" s="24"/>
      <c r="AA108" s="24"/>
      <c r="AB108" s="24"/>
      <c r="AC108" s="11">
        <f t="shared" si="64"/>
        <v>0</v>
      </c>
      <c r="AD108" s="24"/>
      <c r="AE108" s="24"/>
      <c r="AF108" s="24"/>
      <c r="AG108" s="11">
        <f t="shared" si="65"/>
        <v>0</v>
      </c>
      <c r="AH108" s="11">
        <f t="shared" si="66"/>
        <v>0</v>
      </c>
      <c r="AI108" s="27">
        <f t="shared" si="67"/>
        <v>0</v>
      </c>
      <c r="AJ108" s="28">
        <f t="shared" si="68"/>
        <v>0</v>
      </c>
      <c r="AK108" s="1"/>
      <c r="AL108" s="44"/>
      <c r="AM108" s="1"/>
      <c r="AN108" s="1"/>
      <c r="AO108" s="1"/>
      <c r="AP108" s="1"/>
      <c r="AQ108" s="1"/>
      <c r="AR108" s="3"/>
    </row>
    <row r="109" spans="1:44" ht="14.25" customHeight="1" outlineLevel="1">
      <c r="A109" s="34">
        <v>19</v>
      </c>
      <c r="B109" s="34"/>
      <c r="C109" s="18"/>
      <c r="D109" s="52"/>
      <c r="E109" s="53"/>
      <c r="F109" s="18"/>
      <c r="G109" s="18"/>
      <c r="H109" s="48"/>
      <c r="I109" s="49"/>
      <c r="J109" s="322"/>
      <c r="K109" s="75"/>
      <c r="L109" s="18"/>
      <c r="M109" s="24"/>
      <c r="N109" s="24"/>
      <c r="O109" s="24"/>
      <c r="P109" s="18"/>
      <c r="Q109" s="18"/>
      <c r="R109" s="24"/>
      <c r="S109" s="24"/>
      <c r="T109" s="24"/>
      <c r="U109" s="11">
        <f t="shared" si="62"/>
        <v>0</v>
      </c>
      <c r="V109" s="24"/>
      <c r="W109" s="24"/>
      <c r="X109" s="75"/>
      <c r="Y109" s="11">
        <f t="shared" si="63"/>
        <v>0</v>
      </c>
      <c r="Z109" s="24"/>
      <c r="AA109" s="24"/>
      <c r="AB109" s="24"/>
      <c r="AC109" s="11">
        <f t="shared" si="64"/>
        <v>0</v>
      </c>
      <c r="AD109" s="24"/>
      <c r="AE109" s="24"/>
      <c r="AF109" s="24"/>
      <c r="AG109" s="11">
        <f t="shared" si="65"/>
        <v>0</v>
      </c>
      <c r="AH109" s="11">
        <f t="shared" si="66"/>
        <v>0</v>
      </c>
      <c r="AI109" s="27">
        <f t="shared" si="67"/>
        <v>0</v>
      </c>
      <c r="AJ109" s="28">
        <f t="shared" si="68"/>
        <v>0</v>
      </c>
      <c r="AK109" s="1"/>
      <c r="AL109" s="44"/>
      <c r="AM109" s="1"/>
      <c r="AN109" s="1"/>
      <c r="AO109" s="1"/>
      <c r="AP109" s="1"/>
      <c r="AQ109" s="1"/>
      <c r="AR109" s="3"/>
    </row>
    <row r="110" spans="1:44" ht="14.25" customHeight="1" outlineLevel="1">
      <c r="A110" s="34">
        <v>20</v>
      </c>
      <c r="B110" s="34"/>
      <c r="C110" s="18"/>
      <c r="D110" s="52"/>
      <c r="E110" s="53"/>
      <c r="F110" s="18"/>
      <c r="G110" s="18"/>
      <c r="H110" s="48"/>
      <c r="I110" s="49"/>
      <c r="J110" s="323"/>
      <c r="K110" s="75"/>
      <c r="L110" s="18"/>
      <c r="M110" s="24"/>
      <c r="N110" s="24"/>
      <c r="O110" s="24"/>
      <c r="P110" s="18"/>
      <c r="Q110" s="18"/>
      <c r="R110" s="24"/>
      <c r="S110" s="24"/>
      <c r="T110" s="24"/>
      <c r="U110" s="11">
        <f t="shared" si="62"/>
        <v>0</v>
      </c>
      <c r="V110" s="24"/>
      <c r="W110" s="24"/>
      <c r="X110" s="75"/>
      <c r="Y110" s="11">
        <f t="shared" si="63"/>
        <v>0</v>
      </c>
      <c r="Z110" s="24"/>
      <c r="AA110" s="24"/>
      <c r="AB110" s="24"/>
      <c r="AC110" s="11">
        <f t="shared" si="64"/>
        <v>0</v>
      </c>
      <c r="AD110" s="24"/>
      <c r="AE110" s="24"/>
      <c r="AF110" s="24"/>
      <c r="AG110" s="11">
        <f t="shared" si="65"/>
        <v>0</v>
      </c>
      <c r="AH110" s="11">
        <f t="shared" si="66"/>
        <v>0</v>
      </c>
      <c r="AI110" s="27">
        <f t="shared" si="67"/>
        <v>0</v>
      </c>
      <c r="AJ110" s="28">
        <f t="shared" si="68"/>
        <v>0</v>
      </c>
      <c r="AK110" s="1"/>
      <c r="AL110" s="44"/>
      <c r="AM110" s="1"/>
      <c r="AN110" s="1"/>
      <c r="AO110" s="1"/>
      <c r="AP110" s="1"/>
      <c r="AQ110" s="1"/>
      <c r="AR110" s="3"/>
    </row>
    <row r="111" spans="1:44" ht="14.25" customHeight="1">
      <c r="A111" s="329" t="s">
        <v>66</v>
      </c>
      <c r="B111" s="311"/>
      <c r="C111" s="311"/>
      <c r="D111" s="311"/>
      <c r="E111" s="312"/>
      <c r="F111" s="39"/>
      <c r="G111" s="39"/>
      <c r="H111" s="39"/>
      <c r="I111" s="40"/>
      <c r="J111" s="41">
        <f>SUM(J99:J110)</f>
        <v>732756630</v>
      </c>
      <c r="K111" s="42">
        <f>SUM(K99:O110)</f>
        <v>26690201</v>
      </c>
      <c r="L111" s="39"/>
      <c r="M111" s="41">
        <f t="shared" ref="M111:O111" si="69">SUM(M99:M110)</f>
        <v>0</v>
      </c>
      <c r="N111" s="41">
        <f t="shared" si="69"/>
        <v>0</v>
      </c>
      <c r="O111" s="41">
        <f t="shared" si="69"/>
        <v>0</v>
      </c>
      <c r="P111" s="4"/>
      <c r="Q111" s="39"/>
      <c r="R111" s="41">
        <f t="shared" ref="R111:AH111" si="70">SUM(R99:R110)</f>
        <v>0</v>
      </c>
      <c r="S111" s="41">
        <f t="shared" si="70"/>
        <v>11980963</v>
      </c>
      <c r="T111" s="41">
        <f t="shared" si="70"/>
        <v>14709238</v>
      </c>
      <c r="U111" s="41">
        <f t="shared" si="70"/>
        <v>26690201</v>
      </c>
      <c r="V111" s="41">
        <f t="shared" si="70"/>
        <v>0</v>
      </c>
      <c r="W111" s="41">
        <f t="shared" si="70"/>
        <v>0</v>
      </c>
      <c r="X111" s="41">
        <f t="shared" si="70"/>
        <v>0</v>
      </c>
      <c r="Y111" s="41">
        <f t="shared" si="70"/>
        <v>0</v>
      </c>
      <c r="Z111" s="41">
        <f t="shared" si="70"/>
        <v>0</v>
      </c>
      <c r="AA111" s="41">
        <f t="shared" si="70"/>
        <v>0</v>
      </c>
      <c r="AB111" s="41">
        <f t="shared" si="70"/>
        <v>0</v>
      </c>
      <c r="AC111" s="41">
        <f t="shared" si="70"/>
        <v>0</v>
      </c>
      <c r="AD111" s="41">
        <f t="shared" si="70"/>
        <v>0</v>
      </c>
      <c r="AE111" s="41">
        <f t="shared" si="70"/>
        <v>0</v>
      </c>
      <c r="AF111" s="41">
        <f t="shared" si="70"/>
        <v>0</v>
      </c>
      <c r="AG111" s="41">
        <f t="shared" si="70"/>
        <v>0</v>
      </c>
      <c r="AH111" s="41">
        <f t="shared" si="70"/>
        <v>26690201</v>
      </c>
      <c r="AI111" s="43">
        <f>IF(ISERROR(AH111/J111),0,AH111/J111)</f>
        <v>3.6424373260191448E-2</v>
      </c>
      <c r="AJ111" s="43">
        <f>IF(ISERROR(AH111/$AH$253),0,AH111/$AH$253)</f>
        <v>8.7426810978539271E-2</v>
      </c>
      <c r="AK111" s="1"/>
      <c r="AL111" s="44"/>
      <c r="AM111" s="1"/>
      <c r="AN111" s="1"/>
      <c r="AO111" s="1"/>
      <c r="AP111" s="1"/>
      <c r="AQ111" s="1"/>
      <c r="AR111" s="3"/>
    </row>
    <row r="112" spans="1:44" ht="14.25" customHeight="1">
      <c r="A112" s="330" t="s">
        <v>67</v>
      </c>
      <c r="B112" s="311"/>
      <c r="C112" s="311"/>
      <c r="D112" s="311"/>
      <c r="E112" s="312"/>
      <c r="F112" s="7"/>
      <c r="G112" s="8"/>
      <c r="H112" s="9"/>
      <c r="I112" s="45"/>
      <c r="J112" s="46"/>
      <c r="K112" s="47"/>
      <c r="L112" s="12"/>
      <c r="M112" s="13"/>
      <c r="N112" s="13"/>
      <c r="O112" s="13"/>
      <c r="P112" s="8"/>
      <c r="Q112" s="7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4"/>
      <c r="AJ112" s="14"/>
      <c r="AK112" s="2"/>
      <c r="AL112" s="44"/>
      <c r="AM112" s="2"/>
      <c r="AN112" s="2"/>
      <c r="AO112" s="2"/>
      <c r="AP112" s="2"/>
      <c r="AQ112" s="2"/>
      <c r="AR112" s="15"/>
    </row>
    <row r="113" spans="1:44" ht="22.5" outlineLevel="1">
      <c r="A113" s="34">
        <v>1</v>
      </c>
      <c r="B113" s="17" t="s">
        <v>46</v>
      </c>
      <c r="C113" s="18"/>
      <c r="D113" s="19">
        <v>44957</v>
      </c>
      <c r="E113" s="20" t="s">
        <v>47</v>
      </c>
      <c r="F113" s="20" t="s">
        <v>68</v>
      </c>
      <c r="G113" s="20" t="s">
        <v>49</v>
      </c>
      <c r="H113" s="48"/>
      <c r="I113" s="49"/>
      <c r="J113" s="321">
        <v>1141626819</v>
      </c>
      <c r="K113" s="23">
        <f>10068010+36187721</f>
        <v>46255731</v>
      </c>
      <c r="L113" s="18"/>
      <c r="M113" s="24"/>
      <c r="N113" s="24"/>
      <c r="O113" s="25" t="s">
        <v>50</v>
      </c>
      <c r="P113" s="18"/>
      <c r="Q113" s="18"/>
      <c r="R113" s="24"/>
      <c r="S113" s="76">
        <v>10068010</v>
      </c>
      <c r="T113" s="26">
        <v>36187721</v>
      </c>
      <c r="U113" s="11">
        <f t="shared" ref="U113:U126" si="71">SUM(R113:T113)</f>
        <v>46255731</v>
      </c>
      <c r="V113" s="24"/>
      <c r="W113" s="24"/>
      <c r="X113" s="24"/>
      <c r="Y113" s="11">
        <f t="shared" ref="Y113:Y126" si="72">SUM(V113:X113)</f>
        <v>0</v>
      </c>
      <c r="Z113" s="24"/>
      <c r="AA113" s="24"/>
      <c r="AB113" s="24"/>
      <c r="AC113" s="11">
        <f t="shared" ref="AC113:AC126" si="73">SUM(Z113:AB113)</f>
        <v>0</v>
      </c>
      <c r="AD113" s="24"/>
      <c r="AE113" s="24"/>
      <c r="AF113" s="24"/>
      <c r="AG113" s="11">
        <f t="shared" ref="AG113:AG120" si="74">SUM(AD113:AF113)</f>
        <v>0</v>
      </c>
      <c r="AH113" s="11">
        <f t="shared" ref="AH113:AH126" si="75">SUM(U113,Y113,AC113,AG113)</f>
        <v>46255731</v>
      </c>
      <c r="AI113" s="27">
        <f t="shared" ref="AI113:AI126" si="76">IF(ISERROR(AH113/$J$127),0,AH113/$J$127)</f>
        <v>4.0517382940002566E-2</v>
      </c>
      <c r="AJ113" s="28">
        <f t="shared" ref="AJ113:AJ126" si="77">IF(ISERROR(AH113/$AH$253),"-",AH113/$AH$253)</f>
        <v>0.15151594590131259</v>
      </c>
      <c r="AK113" s="1"/>
      <c r="AL113" s="44"/>
      <c r="AM113" s="1"/>
      <c r="AN113" s="1"/>
      <c r="AO113" s="1"/>
      <c r="AP113" s="1"/>
      <c r="AQ113" s="1"/>
      <c r="AR113" s="3"/>
    </row>
    <row r="114" spans="1:44" ht="14.25" customHeight="1" outlineLevel="1">
      <c r="A114" s="34">
        <v>2</v>
      </c>
      <c r="B114" s="17" t="s">
        <v>51</v>
      </c>
      <c r="C114" s="18"/>
      <c r="D114" s="19"/>
      <c r="E114" s="51" t="s">
        <v>52</v>
      </c>
      <c r="F114" s="20" t="s">
        <v>48</v>
      </c>
      <c r="G114" s="20" t="s">
        <v>53</v>
      </c>
      <c r="H114" s="77"/>
      <c r="I114" s="78"/>
      <c r="J114" s="322"/>
      <c r="K114" s="69">
        <f>978796+4059656</f>
        <v>5038452</v>
      </c>
      <c r="L114" s="64"/>
      <c r="M114" s="65"/>
      <c r="N114" s="66"/>
      <c r="O114" s="25" t="s">
        <v>50</v>
      </c>
      <c r="P114" s="18"/>
      <c r="Q114" s="67"/>
      <c r="R114" s="24"/>
      <c r="S114" s="79">
        <v>978796</v>
      </c>
      <c r="T114" s="23">
        <v>4059656</v>
      </c>
      <c r="U114" s="11">
        <f t="shared" si="71"/>
        <v>5038452</v>
      </c>
      <c r="V114" s="37"/>
      <c r="W114" s="37"/>
      <c r="X114" s="24"/>
      <c r="Y114" s="11">
        <f t="shared" si="72"/>
        <v>0</v>
      </c>
      <c r="Z114" s="24"/>
      <c r="AA114" s="24"/>
      <c r="AB114" s="24"/>
      <c r="AC114" s="11">
        <f t="shared" si="73"/>
        <v>0</v>
      </c>
      <c r="AD114" s="24"/>
      <c r="AE114" s="24"/>
      <c r="AF114" s="24"/>
      <c r="AG114" s="11">
        <f t="shared" si="74"/>
        <v>0</v>
      </c>
      <c r="AH114" s="11">
        <f t="shared" si="75"/>
        <v>5038452</v>
      </c>
      <c r="AI114" s="27">
        <f t="shared" si="76"/>
        <v>4.413396668811089E-3</v>
      </c>
      <c r="AJ114" s="28">
        <f t="shared" si="77"/>
        <v>1.6504026726079851E-2</v>
      </c>
      <c r="AK114" s="1"/>
      <c r="AL114" s="44"/>
      <c r="AM114" s="1"/>
      <c r="AN114" s="1"/>
      <c r="AO114" s="1"/>
      <c r="AP114" s="1"/>
      <c r="AQ114" s="1"/>
      <c r="AR114" s="3"/>
    </row>
    <row r="115" spans="1:44" ht="14.25" customHeight="1" outlineLevel="1">
      <c r="A115" s="34">
        <v>3</v>
      </c>
      <c r="B115" s="34"/>
      <c r="C115" s="18"/>
      <c r="D115" s="52"/>
      <c r="E115" s="53"/>
      <c r="F115" s="18"/>
      <c r="G115" s="67"/>
      <c r="H115" s="77"/>
      <c r="I115" s="78"/>
      <c r="J115" s="322"/>
      <c r="K115" s="37"/>
      <c r="L115" s="64"/>
      <c r="M115" s="65"/>
      <c r="N115" s="66"/>
      <c r="O115" s="65"/>
      <c r="P115" s="18"/>
      <c r="Q115" s="67"/>
      <c r="R115" s="24"/>
      <c r="S115" s="58"/>
      <c r="T115" s="46"/>
      <c r="U115" s="11">
        <f t="shared" si="71"/>
        <v>0</v>
      </c>
      <c r="V115" s="37"/>
      <c r="W115" s="37"/>
      <c r="X115" s="24"/>
      <c r="Y115" s="11">
        <f t="shared" si="72"/>
        <v>0</v>
      </c>
      <c r="Z115" s="24"/>
      <c r="AA115" s="24"/>
      <c r="AB115" s="24"/>
      <c r="AC115" s="11">
        <f t="shared" si="73"/>
        <v>0</v>
      </c>
      <c r="AD115" s="24"/>
      <c r="AE115" s="24"/>
      <c r="AF115" s="24"/>
      <c r="AG115" s="11">
        <f t="shared" si="74"/>
        <v>0</v>
      </c>
      <c r="AH115" s="11">
        <f t="shared" si="75"/>
        <v>0</v>
      </c>
      <c r="AI115" s="27">
        <f t="shared" si="76"/>
        <v>0</v>
      </c>
      <c r="AJ115" s="28">
        <f t="shared" si="77"/>
        <v>0</v>
      </c>
      <c r="AK115" s="1"/>
      <c r="AL115" s="44"/>
      <c r="AM115" s="1"/>
      <c r="AN115" s="1"/>
      <c r="AO115" s="1"/>
      <c r="AP115" s="1"/>
      <c r="AQ115" s="1"/>
      <c r="AR115" s="3"/>
    </row>
    <row r="116" spans="1:44" ht="14.25" customHeight="1" outlineLevel="1">
      <c r="A116" s="34">
        <v>4</v>
      </c>
      <c r="B116" s="34"/>
      <c r="C116" s="18"/>
      <c r="D116" s="52"/>
      <c r="E116" s="53"/>
      <c r="F116" s="18"/>
      <c r="G116" s="67"/>
      <c r="H116" s="77"/>
      <c r="I116" s="78"/>
      <c r="J116" s="322"/>
      <c r="K116" s="37"/>
      <c r="L116" s="64"/>
      <c r="M116" s="65"/>
      <c r="N116" s="66"/>
      <c r="O116" s="65"/>
      <c r="P116" s="18"/>
      <c r="Q116" s="67"/>
      <c r="R116" s="24"/>
      <c r="S116" s="58"/>
      <c r="T116" s="46"/>
      <c r="U116" s="11">
        <f t="shared" si="71"/>
        <v>0</v>
      </c>
      <c r="V116" s="37"/>
      <c r="W116" s="37"/>
      <c r="X116" s="24"/>
      <c r="Y116" s="11">
        <f t="shared" si="72"/>
        <v>0</v>
      </c>
      <c r="Z116" s="24"/>
      <c r="AA116" s="24"/>
      <c r="AB116" s="24"/>
      <c r="AC116" s="11">
        <f t="shared" si="73"/>
        <v>0</v>
      </c>
      <c r="AD116" s="24"/>
      <c r="AE116" s="24"/>
      <c r="AF116" s="24"/>
      <c r="AG116" s="11">
        <f t="shared" si="74"/>
        <v>0</v>
      </c>
      <c r="AH116" s="11">
        <f t="shared" si="75"/>
        <v>0</v>
      </c>
      <c r="AI116" s="27">
        <f t="shared" si="76"/>
        <v>0</v>
      </c>
      <c r="AJ116" s="28">
        <f t="shared" si="77"/>
        <v>0</v>
      </c>
      <c r="AK116" s="1"/>
      <c r="AL116" s="44"/>
      <c r="AM116" s="1"/>
      <c r="AN116" s="1"/>
      <c r="AO116" s="1"/>
      <c r="AP116" s="1"/>
      <c r="AQ116" s="1"/>
      <c r="AR116" s="3"/>
    </row>
    <row r="117" spans="1:44" ht="14.25" customHeight="1" outlineLevel="1">
      <c r="A117" s="34">
        <v>5</v>
      </c>
      <c r="B117" s="34"/>
      <c r="C117" s="18"/>
      <c r="D117" s="52"/>
      <c r="E117" s="53"/>
      <c r="F117" s="18"/>
      <c r="G117" s="67"/>
      <c r="H117" s="77"/>
      <c r="I117" s="78"/>
      <c r="J117" s="322"/>
      <c r="K117" s="37"/>
      <c r="L117" s="64"/>
      <c r="M117" s="65"/>
      <c r="N117" s="66"/>
      <c r="O117" s="65"/>
      <c r="P117" s="18"/>
      <c r="Q117" s="67"/>
      <c r="R117" s="24"/>
      <c r="S117" s="58"/>
      <c r="T117" s="46"/>
      <c r="U117" s="11">
        <f t="shared" si="71"/>
        <v>0</v>
      </c>
      <c r="V117" s="37"/>
      <c r="W117" s="37"/>
      <c r="X117" s="24"/>
      <c r="Y117" s="11">
        <f t="shared" si="72"/>
        <v>0</v>
      </c>
      <c r="Z117" s="24"/>
      <c r="AA117" s="24"/>
      <c r="AB117" s="24"/>
      <c r="AC117" s="11">
        <f t="shared" si="73"/>
        <v>0</v>
      </c>
      <c r="AD117" s="24"/>
      <c r="AE117" s="24"/>
      <c r="AF117" s="24"/>
      <c r="AG117" s="11">
        <f t="shared" si="74"/>
        <v>0</v>
      </c>
      <c r="AH117" s="11">
        <f t="shared" si="75"/>
        <v>0</v>
      </c>
      <c r="AI117" s="27">
        <f t="shared" si="76"/>
        <v>0</v>
      </c>
      <c r="AJ117" s="28">
        <f t="shared" si="77"/>
        <v>0</v>
      </c>
      <c r="AK117" s="1"/>
      <c r="AL117" s="44"/>
      <c r="AM117" s="1"/>
      <c r="AN117" s="1"/>
      <c r="AO117" s="1"/>
      <c r="AP117" s="1"/>
      <c r="AQ117" s="1"/>
      <c r="AR117" s="3"/>
    </row>
    <row r="118" spans="1:44" ht="14.25" customHeight="1" outlineLevel="1">
      <c r="A118" s="34">
        <v>6</v>
      </c>
      <c r="B118" s="34"/>
      <c r="C118" s="18"/>
      <c r="D118" s="52"/>
      <c r="E118" s="53"/>
      <c r="F118" s="18"/>
      <c r="G118" s="67"/>
      <c r="H118" s="77"/>
      <c r="I118" s="78"/>
      <c r="J118" s="322"/>
      <c r="K118" s="37"/>
      <c r="L118" s="64"/>
      <c r="M118" s="65"/>
      <c r="N118" s="66"/>
      <c r="O118" s="65"/>
      <c r="P118" s="18"/>
      <c r="Q118" s="67"/>
      <c r="R118" s="24"/>
      <c r="S118" s="58"/>
      <c r="T118" s="46"/>
      <c r="U118" s="11">
        <f t="shared" si="71"/>
        <v>0</v>
      </c>
      <c r="V118" s="37"/>
      <c r="W118" s="37"/>
      <c r="X118" s="24"/>
      <c r="Y118" s="11">
        <f t="shared" si="72"/>
        <v>0</v>
      </c>
      <c r="Z118" s="24"/>
      <c r="AA118" s="24"/>
      <c r="AB118" s="24"/>
      <c r="AC118" s="11">
        <f t="shared" si="73"/>
        <v>0</v>
      </c>
      <c r="AD118" s="24"/>
      <c r="AE118" s="24"/>
      <c r="AF118" s="24"/>
      <c r="AG118" s="11">
        <f t="shared" si="74"/>
        <v>0</v>
      </c>
      <c r="AH118" s="11">
        <f t="shared" si="75"/>
        <v>0</v>
      </c>
      <c r="AI118" s="27">
        <f t="shared" si="76"/>
        <v>0</v>
      </c>
      <c r="AJ118" s="28">
        <f t="shared" si="77"/>
        <v>0</v>
      </c>
      <c r="AK118" s="1"/>
      <c r="AL118" s="44"/>
      <c r="AM118" s="1"/>
      <c r="AN118" s="1"/>
      <c r="AO118" s="1"/>
      <c r="AP118" s="1"/>
      <c r="AQ118" s="1"/>
      <c r="AR118" s="3"/>
    </row>
    <row r="119" spans="1:44" ht="14.25" customHeight="1" outlineLevel="1">
      <c r="A119" s="34">
        <v>7</v>
      </c>
      <c r="B119" s="34"/>
      <c r="C119" s="18"/>
      <c r="D119" s="52"/>
      <c r="E119" s="53"/>
      <c r="F119" s="18"/>
      <c r="G119" s="67"/>
      <c r="H119" s="77"/>
      <c r="I119" s="78"/>
      <c r="J119" s="322"/>
      <c r="K119" s="37"/>
      <c r="L119" s="64"/>
      <c r="M119" s="65"/>
      <c r="N119" s="66"/>
      <c r="O119" s="65"/>
      <c r="P119" s="18"/>
      <c r="Q119" s="67"/>
      <c r="R119" s="24"/>
      <c r="S119" s="58"/>
      <c r="T119" s="46"/>
      <c r="U119" s="11">
        <f t="shared" si="71"/>
        <v>0</v>
      </c>
      <c r="V119" s="37"/>
      <c r="W119" s="37"/>
      <c r="X119" s="24"/>
      <c r="Y119" s="11">
        <f t="shared" si="72"/>
        <v>0</v>
      </c>
      <c r="Z119" s="24"/>
      <c r="AA119" s="24"/>
      <c r="AB119" s="24"/>
      <c r="AC119" s="11">
        <f t="shared" si="73"/>
        <v>0</v>
      </c>
      <c r="AD119" s="24"/>
      <c r="AE119" s="24"/>
      <c r="AF119" s="24"/>
      <c r="AG119" s="11">
        <f t="shared" si="74"/>
        <v>0</v>
      </c>
      <c r="AH119" s="11">
        <f t="shared" si="75"/>
        <v>0</v>
      </c>
      <c r="AI119" s="27">
        <f t="shared" si="76"/>
        <v>0</v>
      </c>
      <c r="AJ119" s="28">
        <f t="shared" si="77"/>
        <v>0</v>
      </c>
      <c r="AK119" s="1"/>
      <c r="AL119" s="44"/>
      <c r="AM119" s="1"/>
      <c r="AN119" s="1"/>
      <c r="AO119" s="1"/>
      <c r="AP119" s="1"/>
      <c r="AQ119" s="1"/>
      <c r="AR119" s="3"/>
    </row>
    <row r="120" spans="1:44" ht="14.25" customHeight="1" outlineLevel="1">
      <c r="A120" s="34">
        <v>8</v>
      </c>
      <c r="B120" s="34"/>
      <c r="C120" s="18"/>
      <c r="D120" s="52"/>
      <c r="E120" s="53"/>
      <c r="F120" s="18"/>
      <c r="G120" s="67"/>
      <c r="H120" s="77"/>
      <c r="I120" s="78"/>
      <c r="J120" s="322"/>
      <c r="K120" s="37"/>
      <c r="L120" s="64"/>
      <c r="M120" s="65"/>
      <c r="N120" s="66"/>
      <c r="O120" s="65"/>
      <c r="P120" s="18"/>
      <c r="Q120" s="67"/>
      <c r="R120" s="24"/>
      <c r="S120" s="58"/>
      <c r="T120" s="46"/>
      <c r="U120" s="11">
        <f t="shared" si="71"/>
        <v>0</v>
      </c>
      <c r="V120" s="37"/>
      <c r="W120" s="37"/>
      <c r="X120" s="24"/>
      <c r="Y120" s="11">
        <f t="shared" si="72"/>
        <v>0</v>
      </c>
      <c r="Z120" s="24"/>
      <c r="AA120" s="24"/>
      <c r="AB120" s="24"/>
      <c r="AC120" s="11">
        <f t="shared" si="73"/>
        <v>0</v>
      </c>
      <c r="AD120" s="24"/>
      <c r="AE120" s="24"/>
      <c r="AF120" s="24"/>
      <c r="AG120" s="11">
        <f t="shared" si="74"/>
        <v>0</v>
      </c>
      <c r="AH120" s="11">
        <f t="shared" si="75"/>
        <v>0</v>
      </c>
      <c r="AI120" s="27">
        <f t="shared" si="76"/>
        <v>0</v>
      </c>
      <c r="AJ120" s="28">
        <f t="shared" si="77"/>
        <v>0</v>
      </c>
      <c r="AK120" s="1"/>
      <c r="AL120" s="44"/>
      <c r="AM120" s="1"/>
      <c r="AN120" s="1"/>
      <c r="AO120" s="1"/>
      <c r="AP120" s="1"/>
      <c r="AQ120" s="1"/>
      <c r="AR120" s="3"/>
    </row>
    <row r="121" spans="1:44" ht="14.25" customHeight="1" outlineLevel="1">
      <c r="A121" s="34">
        <v>29</v>
      </c>
      <c r="B121" s="34"/>
      <c r="C121" s="18"/>
      <c r="D121" s="52"/>
      <c r="E121" s="53"/>
      <c r="F121" s="18"/>
      <c r="G121" s="18"/>
      <c r="H121" s="48"/>
      <c r="I121" s="49"/>
      <c r="J121" s="322"/>
      <c r="K121" s="75"/>
      <c r="L121" s="18"/>
      <c r="M121" s="24"/>
      <c r="N121" s="24"/>
      <c r="O121" s="24"/>
      <c r="P121" s="18"/>
      <c r="Q121" s="18"/>
      <c r="R121" s="24"/>
      <c r="S121" s="24"/>
      <c r="T121" s="24"/>
      <c r="U121" s="11">
        <f t="shared" si="71"/>
        <v>0</v>
      </c>
      <c r="V121" s="24"/>
      <c r="W121" s="75"/>
      <c r="X121" s="75"/>
      <c r="Y121" s="11">
        <f t="shared" si="72"/>
        <v>0</v>
      </c>
      <c r="Z121" s="75"/>
      <c r="AA121" s="24"/>
      <c r="AB121" s="24"/>
      <c r="AC121" s="11">
        <f t="shared" si="73"/>
        <v>0</v>
      </c>
      <c r="AD121" s="24"/>
      <c r="AE121" s="24"/>
      <c r="AF121" s="24"/>
      <c r="AG121" s="11"/>
      <c r="AH121" s="11">
        <f t="shared" si="75"/>
        <v>0</v>
      </c>
      <c r="AI121" s="27">
        <f t="shared" si="76"/>
        <v>0</v>
      </c>
      <c r="AJ121" s="28">
        <f t="shared" si="77"/>
        <v>0</v>
      </c>
      <c r="AK121" s="1"/>
      <c r="AL121" s="44"/>
      <c r="AM121" s="1"/>
      <c r="AN121" s="1"/>
      <c r="AO121" s="1"/>
      <c r="AP121" s="1"/>
      <c r="AQ121" s="1"/>
      <c r="AR121" s="3"/>
    </row>
    <row r="122" spans="1:44" ht="14.25" customHeight="1" outlineLevel="1">
      <c r="A122" s="34">
        <v>30</v>
      </c>
      <c r="B122" s="34"/>
      <c r="C122" s="18"/>
      <c r="D122" s="52"/>
      <c r="E122" s="53"/>
      <c r="F122" s="18"/>
      <c r="G122" s="18"/>
      <c r="H122" s="48"/>
      <c r="I122" s="49"/>
      <c r="J122" s="322"/>
      <c r="K122" s="75"/>
      <c r="L122" s="18"/>
      <c r="M122" s="24"/>
      <c r="N122" s="24"/>
      <c r="O122" s="24"/>
      <c r="P122" s="18"/>
      <c r="Q122" s="18"/>
      <c r="R122" s="24"/>
      <c r="S122" s="24"/>
      <c r="T122" s="24"/>
      <c r="U122" s="11">
        <f t="shared" si="71"/>
        <v>0</v>
      </c>
      <c r="V122" s="24"/>
      <c r="W122" s="75"/>
      <c r="X122" s="75"/>
      <c r="Y122" s="11">
        <f t="shared" si="72"/>
        <v>0</v>
      </c>
      <c r="Z122" s="75"/>
      <c r="AA122" s="24"/>
      <c r="AB122" s="24"/>
      <c r="AC122" s="11">
        <f t="shared" si="73"/>
        <v>0</v>
      </c>
      <c r="AD122" s="24"/>
      <c r="AE122" s="24"/>
      <c r="AF122" s="24"/>
      <c r="AG122" s="11"/>
      <c r="AH122" s="11">
        <f t="shared" si="75"/>
        <v>0</v>
      </c>
      <c r="AI122" s="27">
        <f t="shared" si="76"/>
        <v>0</v>
      </c>
      <c r="AJ122" s="28">
        <f t="shared" si="77"/>
        <v>0</v>
      </c>
      <c r="AK122" s="1"/>
      <c r="AL122" s="44"/>
      <c r="AM122" s="1"/>
      <c r="AN122" s="1"/>
      <c r="AO122" s="1"/>
      <c r="AP122" s="1"/>
      <c r="AQ122" s="1"/>
      <c r="AR122" s="3"/>
    </row>
    <row r="123" spans="1:44" ht="14.25" customHeight="1" outlineLevel="1">
      <c r="A123" s="34">
        <v>31</v>
      </c>
      <c r="B123" s="34"/>
      <c r="C123" s="18"/>
      <c r="D123" s="52"/>
      <c r="E123" s="53"/>
      <c r="F123" s="18"/>
      <c r="G123" s="18"/>
      <c r="H123" s="48"/>
      <c r="I123" s="49"/>
      <c r="J123" s="322"/>
      <c r="K123" s="75"/>
      <c r="L123" s="18"/>
      <c r="M123" s="24"/>
      <c r="N123" s="24"/>
      <c r="O123" s="24"/>
      <c r="P123" s="18"/>
      <c r="Q123" s="18"/>
      <c r="R123" s="24"/>
      <c r="S123" s="24"/>
      <c r="T123" s="24"/>
      <c r="U123" s="11">
        <f t="shared" si="71"/>
        <v>0</v>
      </c>
      <c r="V123" s="24"/>
      <c r="W123" s="75"/>
      <c r="X123" s="75"/>
      <c r="Y123" s="11">
        <f t="shared" si="72"/>
        <v>0</v>
      </c>
      <c r="Z123" s="75"/>
      <c r="AA123" s="24"/>
      <c r="AB123" s="24"/>
      <c r="AC123" s="11">
        <f t="shared" si="73"/>
        <v>0</v>
      </c>
      <c r="AD123" s="24"/>
      <c r="AE123" s="24"/>
      <c r="AF123" s="24"/>
      <c r="AG123" s="11"/>
      <c r="AH123" s="11">
        <f t="shared" si="75"/>
        <v>0</v>
      </c>
      <c r="AI123" s="27">
        <f t="shared" si="76"/>
        <v>0</v>
      </c>
      <c r="AJ123" s="28">
        <f t="shared" si="77"/>
        <v>0</v>
      </c>
      <c r="AK123" s="1"/>
      <c r="AL123" s="44"/>
      <c r="AM123" s="1"/>
      <c r="AN123" s="1"/>
      <c r="AO123" s="1"/>
      <c r="AP123" s="1"/>
      <c r="AQ123" s="1"/>
      <c r="AR123" s="3"/>
    </row>
    <row r="124" spans="1:44" ht="14.25" customHeight="1" outlineLevel="1">
      <c r="A124" s="34">
        <v>55</v>
      </c>
      <c r="B124" s="34"/>
      <c r="C124" s="18"/>
      <c r="D124" s="52"/>
      <c r="E124" s="53"/>
      <c r="F124" s="18"/>
      <c r="G124" s="18"/>
      <c r="H124" s="48"/>
      <c r="I124" s="49"/>
      <c r="J124" s="322"/>
      <c r="K124" s="75"/>
      <c r="L124" s="18"/>
      <c r="M124" s="24"/>
      <c r="N124" s="24"/>
      <c r="O124" s="24"/>
      <c r="P124" s="18"/>
      <c r="Q124" s="18"/>
      <c r="R124" s="24"/>
      <c r="S124" s="24"/>
      <c r="T124" s="24"/>
      <c r="U124" s="11">
        <f t="shared" si="71"/>
        <v>0</v>
      </c>
      <c r="V124" s="24"/>
      <c r="W124" s="75"/>
      <c r="X124" s="75"/>
      <c r="Y124" s="11">
        <f t="shared" si="72"/>
        <v>0</v>
      </c>
      <c r="Z124" s="75"/>
      <c r="AA124" s="24"/>
      <c r="AB124" s="24"/>
      <c r="AC124" s="11">
        <f t="shared" si="73"/>
        <v>0</v>
      </c>
      <c r="AD124" s="24"/>
      <c r="AE124" s="24"/>
      <c r="AF124" s="24"/>
      <c r="AG124" s="11"/>
      <c r="AH124" s="11">
        <f t="shared" si="75"/>
        <v>0</v>
      </c>
      <c r="AI124" s="27">
        <f t="shared" si="76"/>
        <v>0</v>
      </c>
      <c r="AJ124" s="28">
        <f t="shared" si="77"/>
        <v>0</v>
      </c>
      <c r="AK124" s="1"/>
      <c r="AL124" s="44"/>
      <c r="AM124" s="1"/>
      <c r="AN124" s="1"/>
      <c r="AO124" s="1"/>
      <c r="AP124" s="1"/>
      <c r="AQ124" s="1"/>
      <c r="AR124" s="3"/>
    </row>
    <row r="125" spans="1:44" ht="14.25" customHeight="1" outlineLevel="1">
      <c r="A125" s="34">
        <v>71</v>
      </c>
      <c r="B125" s="34"/>
      <c r="C125" s="18"/>
      <c r="D125" s="52"/>
      <c r="E125" s="53"/>
      <c r="F125" s="18"/>
      <c r="G125" s="18"/>
      <c r="H125" s="48"/>
      <c r="I125" s="49"/>
      <c r="J125" s="322"/>
      <c r="K125" s="75"/>
      <c r="L125" s="18"/>
      <c r="M125" s="24"/>
      <c r="N125" s="24"/>
      <c r="O125" s="24"/>
      <c r="P125" s="18"/>
      <c r="Q125" s="18"/>
      <c r="R125" s="24"/>
      <c r="S125" s="24"/>
      <c r="T125" s="24"/>
      <c r="U125" s="11">
        <f t="shared" si="71"/>
        <v>0</v>
      </c>
      <c r="V125" s="24"/>
      <c r="W125" s="75"/>
      <c r="X125" s="75"/>
      <c r="Y125" s="11">
        <f t="shared" si="72"/>
        <v>0</v>
      </c>
      <c r="Z125" s="75"/>
      <c r="AA125" s="24"/>
      <c r="AB125" s="24"/>
      <c r="AC125" s="11">
        <f t="shared" si="73"/>
        <v>0</v>
      </c>
      <c r="AD125" s="24"/>
      <c r="AE125" s="24"/>
      <c r="AF125" s="24"/>
      <c r="AG125" s="11"/>
      <c r="AH125" s="11">
        <f t="shared" si="75"/>
        <v>0</v>
      </c>
      <c r="AI125" s="27">
        <f t="shared" si="76"/>
        <v>0</v>
      </c>
      <c r="AJ125" s="28">
        <f t="shared" si="77"/>
        <v>0</v>
      </c>
      <c r="AK125" s="1"/>
      <c r="AL125" s="44"/>
      <c r="AM125" s="1"/>
      <c r="AN125" s="1"/>
      <c r="AO125" s="1"/>
      <c r="AP125" s="1"/>
      <c r="AQ125" s="1"/>
      <c r="AR125" s="3"/>
    </row>
    <row r="126" spans="1:44" ht="14.25" customHeight="1" outlineLevel="1">
      <c r="A126" s="34">
        <v>72</v>
      </c>
      <c r="B126" s="34"/>
      <c r="C126" s="18"/>
      <c r="D126" s="52"/>
      <c r="E126" s="53"/>
      <c r="F126" s="18"/>
      <c r="G126" s="18"/>
      <c r="H126" s="48"/>
      <c r="I126" s="49"/>
      <c r="J126" s="323"/>
      <c r="K126" s="75"/>
      <c r="L126" s="18"/>
      <c r="M126" s="24"/>
      <c r="N126" s="24"/>
      <c r="O126" s="24"/>
      <c r="P126" s="18"/>
      <c r="Q126" s="18"/>
      <c r="R126" s="24"/>
      <c r="S126" s="24"/>
      <c r="T126" s="24"/>
      <c r="U126" s="11">
        <f t="shared" si="71"/>
        <v>0</v>
      </c>
      <c r="V126" s="24"/>
      <c r="W126" s="75"/>
      <c r="X126" s="75"/>
      <c r="Y126" s="11">
        <f t="shared" si="72"/>
        <v>0</v>
      </c>
      <c r="Z126" s="38"/>
      <c r="AA126" s="24"/>
      <c r="AB126" s="24"/>
      <c r="AC126" s="11">
        <f t="shared" si="73"/>
        <v>0</v>
      </c>
      <c r="AD126" s="24"/>
      <c r="AE126" s="24"/>
      <c r="AF126" s="24"/>
      <c r="AG126" s="11"/>
      <c r="AH126" s="11">
        <f t="shared" si="75"/>
        <v>0</v>
      </c>
      <c r="AI126" s="27">
        <f t="shared" si="76"/>
        <v>0</v>
      </c>
      <c r="AJ126" s="28">
        <f t="shared" si="77"/>
        <v>0</v>
      </c>
      <c r="AK126" s="1"/>
      <c r="AL126" s="44"/>
      <c r="AM126" s="1"/>
      <c r="AN126" s="1"/>
      <c r="AO126" s="1"/>
      <c r="AP126" s="1"/>
      <c r="AQ126" s="1"/>
      <c r="AR126" s="3"/>
    </row>
    <row r="127" spans="1:44" ht="14.25" customHeight="1">
      <c r="A127" s="329" t="s">
        <v>69</v>
      </c>
      <c r="B127" s="311"/>
      <c r="C127" s="311"/>
      <c r="D127" s="311"/>
      <c r="E127" s="312"/>
      <c r="F127" s="39"/>
      <c r="G127" s="39"/>
      <c r="H127" s="39"/>
      <c r="I127" s="40"/>
      <c r="J127" s="41">
        <f>SUM(J113:J120)</f>
        <v>1141626819</v>
      </c>
      <c r="K127" s="42">
        <f>SUM(K113:K126)</f>
        <v>51294183</v>
      </c>
      <c r="L127" s="39"/>
      <c r="M127" s="41">
        <f t="shared" ref="M127:O127" si="78">SUM(M113:M120)</f>
        <v>0</v>
      </c>
      <c r="N127" s="41">
        <f t="shared" si="78"/>
        <v>0</v>
      </c>
      <c r="O127" s="41">
        <f t="shared" si="78"/>
        <v>0</v>
      </c>
      <c r="P127" s="4"/>
      <c r="Q127" s="39"/>
      <c r="R127" s="41">
        <f t="shared" ref="R127:Y127" si="79">SUM(R113:R120)</f>
        <v>0</v>
      </c>
      <c r="S127" s="41">
        <f t="shared" si="79"/>
        <v>11046806</v>
      </c>
      <c r="T127" s="41">
        <f t="shared" si="79"/>
        <v>40247377</v>
      </c>
      <c r="U127" s="41">
        <f t="shared" si="79"/>
        <v>51294183</v>
      </c>
      <c r="V127" s="41">
        <f t="shared" si="79"/>
        <v>0</v>
      </c>
      <c r="W127" s="41">
        <f t="shared" si="79"/>
        <v>0</v>
      </c>
      <c r="X127" s="41">
        <f t="shared" si="79"/>
        <v>0</v>
      </c>
      <c r="Y127" s="41">
        <f t="shared" si="79"/>
        <v>0</v>
      </c>
      <c r="Z127" s="41">
        <f t="shared" ref="Z127:AC127" si="80">SUM(Z113:Z126)</f>
        <v>0</v>
      </c>
      <c r="AA127" s="41">
        <f t="shared" si="80"/>
        <v>0</v>
      </c>
      <c r="AB127" s="41">
        <f t="shared" si="80"/>
        <v>0</v>
      </c>
      <c r="AC127" s="41">
        <f t="shared" si="80"/>
        <v>0</v>
      </c>
      <c r="AD127" s="41">
        <f t="shared" ref="AD127:AG127" si="81">SUM(AD113:AD120)</f>
        <v>0</v>
      </c>
      <c r="AE127" s="41">
        <f t="shared" si="81"/>
        <v>0</v>
      </c>
      <c r="AF127" s="41">
        <f t="shared" si="81"/>
        <v>0</v>
      </c>
      <c r="AG127" s="41">
        <f t="shared" si="81"/>
        <v>0</v>
      </c>
      <c r="AH127" s="41">
        <f>SUM(AH113:AH126)</f>
        <v>51294183</v>
      </c>
      <c r="AI127" s="43">
        <f>IF(ISERROR(AH127/J127),0,AH127/J127)</f>
        <v>4.4930779608813656E-2</v>
      </c>
      <c r="AJ127" s="43">
        <f>IF(ISERROR(AH127/$AH$253),0,AH127/$AH$253)</f>
        <v>0.16801997262739246</v>
      </c>
      <c r="AK127" s="1"/>
      <c r="AL127" s="44"/>
      <c r="AM127" s="1"/>
      <c r="AN127" s="1"/>
      <c r="AO127" s="1"/>
      <c r="AP127" s="1"/>
      <c r="AQ127" s="1"/>
      <c r="AR127" s="3"/>
    </row>
    <row r="128" spans="1:44" ht="14.25" customHeight="1">
      <c r="A128" s="330" t="s">
        <v>70</v>
      </c>
      <c r="B128" s="311"/>
      <c r="C128" s="311"/>
      <c r="D128" s="311"/>
      <c r="E128" s="312"/>
      <c r="F128" s="7"/>
      <c r="G128" s="8"/>
      <c r="H128" s="9"/>
      <c r="I128" s="45"/>
      <c r="J128" s="46"/>
      <c r="K128" s="47"/>
      <c r="L128" s="12"/>
      <c r="M128" s="13"/>
      <c r="N128" s="13"/>
      <c r="O128" s="13"/>
      <c r="P128" s="8"/>
      <c r="Q128" s="7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4"/>
      <c r="AJ128" s="14"/>
      <c r="AK128" s="2"/>
      <c r="AL128" s="44"/>
      <c r="AM128" s="2"/>
      <c r="AN128" s="2"/>
      <c r="AO128" s="2"/>
      <c r="AP128" s="2"/>
      <c r="AQ128" s="2"/>
      <c r="AR128" s="15"/>
    </row>
    <row r="129" spans="1:44" ht="22.5" outlineLevel="1">
      <c r="A129" s="34">
        <v>1</v>
      </c>
      <c r="B129" s="17" t="s">
        <v>46</v>
      </c>
      <c r="C129" s="18"/>
      <c r="D129" s="19">
        <v>44957</v>
      </c>
      <c r="E129" s="20" t="s">
        <v>47</v>
      </c>
      <c r="F129" s="20" t="s">
        <v>68</v>
      </c>
      <c r="G129" s="20" t="s">
        <v>49</v>
      </c>
      <c r="H129" s="77"/>
      <c r="I129" s="78"/>
      <c r="J129" s="324">
        <v>847216682</v>
      </c>
      <c r="K129" s="23">
        <f>2149122+23179465</f>
        <v>25328587</v>
      </c>
      <c r="L129" s="64"/>
      <c r="M129" s="65"/>
      <c r="N129" s="66"/>
      <c r="O129" s="25" t="s">
        <v>50</v>
      </c>
      <c r="P129" s="67"/>
      <c r="Q129" s="67"/>
      <c r="R129" s="24"/>
      <c r="S129" s="79">
        <v>2149122</v>
      </c>
      <c r="T129" s="23">
        <v>23179465</v>
      </c>
      <c r="U129" s="11">
        <f t="shared" ref="U129:U138" si="82">SUM(R129:T129)</f>
        <v>25328587</v>
      </c>
      <c r="V129" s="24"/>
      <c r="W129" s="24"/>
      <c r="X129" s="24"/>
      <c r="Y129" s="11">
        <f t="shared" ref="Y129:Y138" si="83">SUM(V129:X129)</f>
        <v>0</v>
      </c>
      <c r="Z129" s="24"/>
      <c r="AA129" s="24"/>
      <c r="AB129" s="24"/>
      <c r="AC129" s="11">
        <f t="shared" ref="AC129:AC138" si="84">SUM(Z129:AB129)</f>
        <v>0</v>
      </c>
      <c r="AD129" s="24"/>
      <c r="AE129" s="24"/>
      <c r="AF129" s="24"/>
      <c r="AG129" s="11">
        <f t="shared" ref="AG129:AG133" si="85">SUM(AD129:AF129)</f>
        <v>0</v>
      </c>
      <c r="AH129" s="11">
        <f t="shared" ref="AH129:AH133" si="86">SUM(U129,Y129,AC129,AG129)</f>
        <v>25328587</v>
      </c>
      <c r="AI129" s="27">
        <f t="shared" ref="AI129:AI133" si="87">IF(ISERROR(AH129/$J$139),0,AH129/$J$139)</f>
        <v>2.9896232614550902E-2</v>
      </c>
      <c r="AJ129" s="28">
        <f t="shared" ref="AJ129:AJ133" si="88">IF(ISERROR(AH129/$AH$253),"-",AH129/$AH$253)</f>
        <v>8.2966688336385597E-2</v>
      </c>
      <c r="AK129" s="1"/>
      <c r="AL129" s="44"/>
      <c r="AM129" s="1"/>
      <c r="AN129" s="1"/>
      <c r="AO129" s="1"/>
      <c r="AP129" s="1"/>
      <c r="AQ129" s="1"/>
      <c r="AR129" s="3"/>
    </row>
    <row r="130" spans="1:44" ht="14.25" customHeight="1" outlineLevel="1">
      <c r="A130" s="34">
        <v>2</v>
      </c>
      <c r="B130" s="17" t="s">
        <v>51</v>
      </c>
      <c r="C130" s="18"/>
      <c r="D130" s="19">
        <v>44957</v>
      </c>
      <c r="E130" s="51" t="s">
        <v>52</v>
      </c>
      <c r="F130" s="20" t="s">
        <v>48</v>
      </c>
      <c r="G130" s="20" t="s">
        <v>53</v>
      </c>
      <c r="H130" s="77"/>
      <c r="I130" s="78"/>
      <c r="J130" s="322"/>
      <c r="K130" s="26">
        <f>336271+3975576</f>
        <v>4311847</v>
      </c>
      <c r="L130" s="64"/>
      <c r="M130" s="65"/>
      <c r="N130" s="66"/>
      <c r="O130" s="25" t="s">
        <v>50</v>
      </c>
      <c r="P130" s="18"/>
      <c r="Q130" s="67"/>
      <c r="R130" s="24"/>
      <c r="S130" s="79">
        <v>336271</v>
      </c>
      <c r="T130" s="23">
        <v>3975576</v>
      </c>
      <c r="U130" s="11">
        <f t="shared" si="82"/>
        <v>4311847</v>
      </c>
      <c r="V130" s="80"/>
      <c r="W130" s="80"/>
      <c r="X130" s="24"/>
      <c r="Y130" s="11">
        <f t="shared" si="83"/>
        <v>0</v>
      </c>
      <c r="Z130" s="24"/>
      <c r="AA130" s="24"/>
      <c r="AB130" s="24"/>
      <c r="AC130" s="11">
        <f t="shared" si="84"/>
        <v>0</v>
      </c>
      <c r="AD130" s="24"/>
      <c r="AE130" s="24"/>
      <c r="AF130" s="24"/>
      <c r="AG130" s="11">
        <f t="shared" si="85"/>
        <v>0</v>
      </c>
      <c r="AH130" s="11">
        <f t="shared" si="86"/>
        <v>4311847</v>
      </c>
      <c r="AI130" s="27">
        <f t="shared" si="87"/>
        <v>5.089426461505865E-3</v>
      </c>
      <c r="AJ130" s="28">
        <f t="shared" si="88"/>
        <v>1.412394880942941E-2</v>
      </c>
      <c r="AK130" s="1"/>
      <c r="AL130" s="44"/>
      <c r="AM130" s="1"/>
      <c r="AN130" s="1"/>
      <c r="AO130" s="1"/>
      <c r="AP130" s="1"/>
      <c r="AQ130" s="1"/>
      <c r="AR130" s="3"/>
    </row>
    <row r="131" spans="1:44" ht="14.25" customHeight="1" outlineLevel="1">
      <c r="A131" s="34">
        <v>3</v>
      </c>
      <c r="B131" s="34"/>
      <c r="C131" s="18"/>
      <c r="D131" s="52"/>
      <c r="E131" s="53"/>
      <c r="F131" s="18"/>
      <c r="G131" s="67"/>
      <c r="H131" s="77"/>
      <c r="I131" s="78"/>
      <c r="J131" s="322"/>
      <c r="K131" s="24"/>
      <c r="L131" s="64"/>
      <c r="M131" s="65"/>
      <c r="N131" s="66"/>
      <c r="O131" s="65"/>
      <c r="P131" s="18"/>
      <c r="Q131" s="67"/>
      <c r="R131" s="24"/>
      <c r="S131" s="58"/>
      <c r="T131" s="46"/>
      <c r="U131" s="11">
        <f t="shared" si="82"/>
        <v>0</v>
      </c>
      <c r="V131" s="37"/>
      <c r="W131" s="37"/>
      <c r="X131" s="24"/>
      <c r="Y131" s="11">
        <f t="shared" si="83"/>
        <v>0</v>
      </c>
      <c r="Z131" s="24"/>
      <c r="AA131" s="24"/>
      <c r="AB131" s="24"/>
      <c r="AC131" s="11">
        <f t="shared" si="84"/>
        <v>0</v>
      </c>
      <c r="AD131" s="24"/>
      <c r="AE131" s="24"/>
      <c r="AF131" s="24"/>
      <c r="AG131" s="11">
        <f t="shared" si="85"/>
        <v>0</v>
      </c>
      <c r="AH131" s="11">
        <f t="shared" si="86"/>
        <v>0</v>
      </c>
      <c r="AI131" s="27">
        <f t="shared" si="87"/>
        <v>0</v>
      </c>
      <c r="AJ131" s="28">
        <f t="shared" si="88"/>
        <v>0</v>
      </c>
      <c r="AK131" s="1"/>
      <c r="AL131" s="44"/>
      <c r="AM131" s="1"/>
      <c r="AN131" s="1"/>
      <c r="AO131" s="1"/>
      <c r="AP131" s="1"/>
      <c r="AQ131" s="1"/>
      <c r="AR131" s="3"/>
    </row>
    <row r="132" spans="1:44" ht="14.25" customHeight="1" outlineLevel="1">
      <c r="A132" s="34">
        <v>4</v>
      </c>
      <c r="B132" s="34"/>
      <c r="C132" s="18"/>
      <c r="D132" s="52"/>
      <c r="E132" s="53"/>
      <c r="F132" s="18"/>
      <c r="G132" s="67"/>
      <c r="H132" s="77"/>
      <c r="I132" s="78"/>
      <c r="J132" s="322"/>
      <c r="K132" s="24"/>
      <c r="L132" s="64"/>
      <c r="M132" s="65"/>
      <c r="N132" s="66"/>
      <c r="O132" s="65"/>
      <c r="P132" s="18"/>
      <c r="Q132" s="67"/>
      <c r="R132" s="24"/>
      <c r="S132" s="58"/>
      <c r="T132" s="46"/>
      <c r="U132" s="11">
        <f t="shared" si="82"/>
        <v>0</v>
      </c>
      <c r="V132" s="37"/>
      <c r="W132" s="37"/>
      <c r="X132" s="24"/>
      <c r="Y132" s="11">
        <f t="shared" si="83"/>
        <v>0</v>
      </c>
      <c r="Z132" s="24"/>
      <c r="AA132" s="24"/>
      <c r="AB132" s="24"/>
      <c r="AC132" s="11">
        <f t="shared" si="84"/>
        <v>0</v>
      </c>
      <c r="AD132" s="24"/>
      <c r="AE132" s="24"/>
      <c r="AF132" s="24"/>
      <c r="AG132" s="11">
        <f t="shared" si="85"/>
        <v>0</v>
      </c>
      <c r="AH132" s="11">
        <f t="shared" si="86"/>
        <v>0</v>
      </c>
      <c r="AI132" s="27">
        <f t="shared" si="87"/>
        <v>0</v>
      </c>
      <c r="AJ132" s="28">
        <f t="shared" si="88"/>
        <v>0</v>
      </c>
      <c r="AK132" s="1"/>
      <c r="AL132" s="44"/>
      <c r="AM132" s="1"/>
      <c r="AN132" s="1"/>
      <c r="AO132" s="1"/>
      <c r="AP132" s="1"/>
      <c r="AQ132" s="1"/>
      <c r="AR132" s="3"/>
    </row>
    <row r="133" spans="1:44" ht="14.25" customHeight="1" outlineLevel="1">
      <c r="A133" s="34">
        <v>5</v>
      </c>
      <c r="B133" s="34"/>
      <c r="C133" s="18"/>
      <c r="D133" s="52"/>
      <c r="E133" s="53"/>
      <c r="F133" s="18"/>
      <c r="G133" s="67"/>
      <c r="H133" s="77"/>
      <c r="I133" s="78"/>
      <c r="J133" s="322"/>
      <c r="K133" s="24"/>
      <c r="L133" s="64"/>
      <c r="M133" s="65"/>
      <c r="N133" s="66"/>
      <c r="O133" s="65"/>
      <c r="P133" s="18"/>
      <c r="Q133" s="67"/>
      <c r="R133" s="24"/>
      <c r="S133" s="58"/>
      <c r="T133" s="46"/>
      <c r="U133" s="11">
        <f t="shared" si="82"/>
        <v>0</v>
      </c>
      <c r="V133" s="37"/>
      <c r="W133" s="37"/>
      <c r="X133" s="24"/>
      <c r="Y133" s="11">
        <f t="shared" si="83"/>
        <v>0</v>
      </c>
      <c r="Z133" s="24"/>
      <c r="AA133" s="24"/>
      <c r="AB133" s="24"/>
      <c r="AC133" s="11">
        <f t="shared" si="84"/>
        <v>0</v>
      </c>
      <c r="AD133" s="24"/>
      <c r="AE133" s="24"/>
      <c r="AF133" s="24"/>
      <c r="AG133" s="11">
        <f t="shared" si="85"/>
        <v>0</v>
      </c>
      <c r="AH133" s="11">
        <f t="shared" si="86"/>
        <v>0</v>
      </c>
      <c r="AI133" s="27">
        <f t="shared" si="87"/>
        <v>0</v>
      </c>
      <c r="AJ133" s="28">
        <f t="shared" si="88"/>
        <v>0</v>
      </c>
      <c r="AK133" s="1"/>
      <c r="AL133" s="44"/>
      <c r="AM133" s="1"/>
      <c r="AN133" s="1"/>
      <c r="AO133" s="1"/>
      <c r="AP133" s="1"/>
      <c r="AQ133" s="1"/>
      <c r="AR133" s="3"/>
    </row>
    <row r="134" spans="1:44" ht="14.25" customHeight="1" outlineLevel="1">
      <c r="A134" s="34">
        <v>87</v>
      </c>
      <c r="B134" s="34"/>
      <c r="C134" s="18"/>
      <c r="D134" s="52"/>
      <c r="E134" s="53"/>
      <c r="F134" s="18"/>
      <c r="G134" s="18"/>
      <c r="H134" s="48"/>
      <c r="I134" s="49"/>
      <c r="J134" s="322"/>
      <c r="K134" s="75"/>
      <c r="L134" s="18"/>
      <c r="M134" s="24"/>
      <c r="N134" s="24"/>
      <c r="O134" s="24"/>
      <c r="P134" s="18"/>
      <c r="Q134" s="18"/>
      <c r="R134" s="24"/>
      <c r="S134" s="24"/>
      <c r="T134" s="24"/>
      <c r="U134" s="11">
        <f t="shared" si="82"/>
        <v>0</v>
      </c>
      <c r="V134" s="24"/>
      <c r="W134" s="75"/>
      <c r="X134" s="75"/>
      <c r="Y134" s="11">
        <f t="shared" si="83"/>
        <v>0</v>
      </c>
      <c r="Z134" s="24"/>
      <c r="AA134" s="24"/>
      <c r="AB134" s="24"/>
      <c r="AC134" s="11">
        <f t="shared" si="84"/>
        <v>0</v>
      </c>
      <c r="AD134" s="24"/>
      <c r="AE134" s="24"/>
      <c r="AF134" s="24"/>
      <c r="AG134" s="11"/>
      <c r="AH134" s="11"/>
      <c r="AI134" s="27"/>
      <c r="AJ134" s="28"/>
      <c r="AK134" s="1"/>
      <c r="AL134" s="44"/>
      <c r="AM134" s="1"/>
      <c r="AN134" s="1"/>
      <c r="AO134" s="1"/>
      <c r="AP134" s="1"/>
      <c r="AQ134" s="1"/>
      <c r="AR134" s="3"/>
    </row>
    <row r="135" spans="1:44" ht="14.25" customHeight="1" outlineLevel="1">
      <c r="A135" s="34">
        <v>88</v>
      </c>
      <c r="B135" s="34"/>
      <c r="C135" s="18"/>
      <c r="D135" s="52"/>
      <c r="E135" s="53"/>
      <c r="F135" s="18"/>
      <c r="G135" s="18"/>
      <c r="H135" s="48"/>
      <c r="I135" s="49"/>
      <c r="J135" s="322"/>
      <c r="K135" s="75"/>
      <c r="L135" s="18"/>
      <c r="M135" s="24"/>
      <c r="N135" s="24"/>
      <c r="O135" s="24"/>
      <c r="P135" s="18"/>
      <c r="Q135" s="18"/>
      <c r="R135" s="24"/>
      <c r="S135" s="24"/>
      <c r="T135" s="24"/>
      <c r="U135" s="11">
        <f t="shared" si="82"/>
        <v>0</v>
      </c>
      <c r="V135" s="24"/>
      <c r="W135" s="75"/>
      <c r="X135" s="75"/>
      <c r="Y135" s="11">
        <f t="shared" si="83"/>
        <v>0</v>
      </c>
      <c r="Z135" s="24"/>
      <c r="AA135" s="24"/>
      <c r="AB135" s="24"/>
      <c r="AC135" s="11">
        <f t="shared" si="84"/>
        <v>0</v>
      </c>
      <c r="AD135" s="24"/>
      <c r="AE135" s="24"/>
      <c r="AF135" s="24"/>
      <c r="AG135" s="11"/>
      <c r="AH135" s="11"/>
      <c r="AI135" s="27"/>
      <c r="AJ135" s="28"/>
      <c r="AK135" s="1"/>
      <c r="AL135" s="44"/>
      <c r="AM135" s="1"/>
      <c r="AN135" s="1"/>
      <c r="AO135" s="1"/>
      <c r="AP135" s="1"/>
      <c r="AQ135" s="1"/>
      <c r="AR135" s="3"/>
    </row>
    <row r="136" spans="1:44" ht="14.25" customHeight="1" outlineLevel="1">
      <c r="A136" s="34">
        <v>89</v>
      </c>
      <c r="B136" s="34"/>
      <c r="C136" s="18"/>
      <c r="D136" s="52"/>
      <c r="E136" s="53"/>
      <c r="F136" s="18"/>
      <c r="G136" s="18"/>
      <c r="H136" s="48"/>
      <c r="I136" s="49"/>
      <c r="J136" s="322"/>
      <c r="K136" s="75"/>
      <c r="L136" s="18"/>
      <c r="M136" s="24"/>
      <c r="N136" s="24"/>
      <c r="O136" s="24"/>
      <c r="P136" s="18"/>
      <c r="Q136" s="18"/>
      <c r="R136" s="24"/>
      <c r="S136" s="24"/>
      <c r="T136" s="24"/>
      <c r="U136" s="11">
        <f t="shared" si="82"/>
        <v>0</v>
      </c>
      <c r="V136" s="24"/>
      <c r="W136" s="75"/>
      <c r="X136" s="75"/>
      <c r="Y136" s="11">
        <f t="shared" si="83"/>
        <v>0</v>
      </c>
      <c r="Z136" s="24"/>
      <c r="AA136" s="24"/>
      <c r="AB136" s="24"/>
      <c r="AC136" s="11">
        <f t="shared" si="84"/>
        <v>0</v>
      </c>
      <c r="AD136" s="24"/>
      <c r="AE136" s="24"/>
      <c r="AF136" s="24"/>
      <c r="AG136" s="11"/>
      <c r="AH136" s="11"/>
      <c r="AI136" s="27"/>
      <c r="AJ136" s="28"/>
      <c r="AK136" s="1"/>
      <c r="AL136" s="44"/>
      <c r="AM136" s="1"/>
      <c r="AN136" s="1"/>
      <c r="AO136" s="1"/>
      <c r="AP136" s="1"/>
      <c r="AQ136" s="1"/>
      <c r="AR136" s="3"/>
    </row>
    <row r="137" spans="1:44" ht="14.25" customHeight="1" outlineLevel="1">
      <c r="A137" s="34">
        <v>90</v>
      </c>
      <c r="B137" s="34"/>
      <c r="C137" s="18"/>
      <c r="D137" s="52"/>
      <c r="E137" s="53"/>
      <c r="F137" s="18"/>
      <c r="G137" s="18"/>
      <c r="H137" s="48"/>
      <c r="I137" s="49"/>
      <c r="J137" s="322"/>
      <c r="K137" s="75"/>
      <c r="L137" s="18"/>
      <c r="M137" s="24"/>
      <c r="N137" s="24"/>
      <c r="O137" s="24"/>
      <c r="P137" s="18"/>
      <c r="Q137" s="18"/>
      <c r="R137" s="24"/>
      <c r="S137" s="24"/>
      <c r="T137" s="24"/>
      <c r="U137" s="11">
        <f t="shared" si="82"/>
        <v>0</v>
      </c>
      <c r="V137" s="24"/>
      <c r="W137" s="75"/>
      <c r="X137" s="75"/>
      <c r="Y137" s="11">
        <f t="shared" si="83"/>
        <v>0</v>
      </c>
      <c r="Z137" s="24"/>
      <c r="AA137" s="24"/>
      <c r="AB137" s="24"/>
      <c r="AC137" s="11">
        <f t="shared" si="84"/>
        <v>0</v>
      </c>
      <c r="AD137" s="24"/>
      <c r="AE137" s="24"/>
      <c r="AF137" s="24"/>
      <c r="AG137" s="11"/>
      <c r="AH137" s="11"/>
      <c r="AI137" s="27"/>
      <c r="AJ137" s="28"/>
      <c r="AK137" s="1"/>
      <c r="AL137" s="44"/>
      <c r="AM137" s="1"/>
      <c r="AN137" s="1"/>
      <c r="AO137" s="1"/>
      <c r="AP137" s="1"/>
      <c r="AQ137" s="1"/>
      <c r="AR137" s="3"/>
    </row>
    <row r="138" spans="1:44" ht="14.25" customHeight="1" outlineLevel="1">
      <c r="A138" s="34">
        <v>91</v>
      </c>
      <c r="B138" s="34"/>
      <c r="C138" s="18"/>
      <c r="D138" s="52"/>
      <c r="E138" s="53"/>
      <c r="F138" s="18"/>
      <c r="G138" s="18"/>
      <c r="H138" s="48"/>
      <c r="I138" s="49"/>
      <c r="J138" s="314"/>
      <c r="K138" s="75"/>
      <c r="L138" s="18"/>
      <c r="M138" s="24"/>
      <c r="N138" s="24"/>
      <c r="O138" s="24"/>
      <c r="P138" s="18"/>
      <c r="Q138" s="18"/>
      <c r="R138" s="24"/>
      <c r="S138" s="24"/>
      <c r="T138" s="24"/>
      <c r="U138" s="11">
        <f t="shared" si="82"/>
        <v>0</v>
      </c>
      <c r="V138" s="24"/>
      <c r="W138" s="75"/>
      <c r="X138" s="75"/>
      <c r="Y138" s="11">
        <f t="shared" si="83"/>
        <v>0</v>
      </c>
      <c r="Z138" s="24"/>
      <c r="AA138" s="24"/>
      <c r="AB138" s="24"/>
      <c r="AC138" s="11">
        <f t="shared" si="84"/>
        <v>0</v>
      </c>
      <c r="AD138" s="24"/>
      <c r="AE138" s="24"/>
      <c r="AF138" s="24"/>
      <c r="AG138" s="11"/>
      <c r="AH138" s="11"/>
      <c r="AI138" s="27"/>
      <c r="AJ138" s="28"/>
      <c r="AK138" s="1"/>
      <c r="AL138" s="44"/>
      <c r="AM138" s="1"/>
      <c r="AN138" s="1"/>
      <c r="AO138" s="1"/>
      <c r="AP138" s="1"/>
      <c r="AQ138" s="1"/>
      <c r="AR138" s="3"/>
    </row>
    <row r="139" spans="1:44" ht="14.25" customHeight="1">
      <c r="A139" s="329" t="s">
        <v>71</v>
      </c>
      <c r="B139" s="311"/>
      <c r="C139" s="311"/>
      <c r="D139" s="311"/>
      <c r="E139" s="312"/>
      <c r="F139" s="39"/>
      <c r="G139" s="39"/>
      <c r="H139" s="39"/>
      <c r="I139" s="40"/>
      <c r="J139" s="41">
        <f>SUM(J129:J133)</f>
        <v>847216682</v>
      </c>
      <c r="K139" s="42">
        <f>SUM(K129:K138)</f>
        <v>29640434</v>
      </c>
      <c r="L139" s="39"/>
      <c r="M139" s="41">
        <f t="shared" ref="M139:O139" si="89">SUM(M129:M133)</f>
        <v>0</v>
      </c>
      <c r="N139" s="41">
        <f t="shared" si="89"/>
        <v>0</v>
      </c>
      <c r="O139" s="41">
        <f t="shared" si="89"/>
        <v>0</v>
      </c>
      <c r="P139" s="4"/>
      <c r="Q139" s="39"/>
      <c r="R139" s="41">
        <f t="shared" ref="R139:Y139" si="90">SUM(R129:R133)</f>
        <v>0</v>
      </c>
      <c r="S139" s="41">
        <f t="shared" si="90"/>
        <v>2485393</v>
      </c>
      <c r="T139" s="41">
        <f t="shared" si="90"/>
        <v>27155041</v>
      </c>
      <c r="U139" s="41">
        <f t="shared" si="90"/>
        <v>29640434</v>
      </c>
      <c r="V139" s="41">
        <f t="shared" si="90"/>
        <v>0</v>
      </c>
      <c r="W139" s="41">
        <f t="shared" si="90"/>
        <v>0</v>
      </c>
      <c r="X139" s="41">
        <f t="shared" si="90"/>
        <v>0</v>
      </c>
      <c r="Y139" s="41">
        <f t="shared" si="90"/>
        <v>0</v>
      </c>
      <c r="Z139" s="41">
        <f t="shared" ref="Z139:AC139" si="91">SUM(Z129:Z138)</f>
        <v>0</v>
      </c>
      <c r="AA139" s="41">
        <f t="shared" si="91"/>
        <v>0</v>
      </c>
      <c r="AB139" s="41">
        <f t="shared" si="91"/>
        <v>0</v>
      </c>
      <c r="AC139" s="41">
        <f t="shared" si="91"/>
        <v>0</v>
      </c>
      <c r="AD139" s="41">
        <f t="shared" ref="AD139:AG139" si="92">SUM(AD129:AD133)</f>
        <v>0</v>
      </c>
      <c r="AE139" s="41">
        <f t="shared" si="92"/>
        <v>0</v>
      </c>
      <c r="AF139" s="41">
        <f t="shared" si="92"/>
        <v>0</v>
      </c>
      <c r="AG139" s="41">
        <f t="shared" si="92"/>
        <v>0</v>
      </c>
      <c r="AH139" s="41">
        <f>SUM(AH129:AH138)</f>
        <v>29640434</v>
      </c>
      <c r="AI139" s="43">
        <f>IF(ISERROR(AH139/J139),0,AH139/J139)</f>
        <v>3.4985659076056767E-2</v>
      </c>
      <c r="AJ139" s="43">
        <f>IF(ISERROR(AH139/$AH$253),0,AH139/$AH$253)</f>
        <v>9.7090637145815006E-2</v>
      </c>
      <c r="AK139" s="1"/>
      <c r="AL139" s="44"/>
      <c r="AM139" s="1"/>
      <c r="AN139" s="1"/>
      <c r="AO139" s="1"/>
      <c r="AP139" s="1"/>
      <c r="AQ139" s="1"/>
      <c r="AR139" s="3"/>
    </row>
    <row r="140" spans="1:44" ht="14.25" customHeight="1">
      <c r="A140" s="330" t="s">
        <v>72</v>
      </c>
      <c r="B140" s="311"/>
      <c r="C140" s="311"/>
      <c r="D140" s="311"/>
      <c r="E140" s="312"/>
      <c r="F140" s="7"/>
      <c r="G140" s="8"/>
      <c r="H140" s="9"/>
      <c r="I140" s="45"/>
      <c r="J140" s="46"/>
      <c r="K140" s="47"/>
      <c r="L140" s="12"/>
      <c r="M140" s="13"/>
      <c r="N140" s="13"/>
      <c r="O140" s="13"/>
      <c r="P140" s="8"/>
      <c r="Q140" s="7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4"/>
      <c r="AJ140" s="14"/>
      <c r="AK140" s="2"/>
      <c r="AL140" s="44"/>
      <c r="AM140" s="2"/>
      <c r="AN140" s="2"/>
      <c r="AO140" s="2"/>
      <c r="AP140" s="2"/>
      <c r="AQ140" s="2"/>
      <c r="AR140" s="15"/>
    </row>
    <row r="141" spans="1:44" ht="22.5" outlineLevel="1">
      <c r="A141" s="34">
        <v>1</v>
      </c>
      <c r="B141" s="17" t="s">
        <v>46</v>
      </c>
      <c r="C141" s="18"/>
      <c r="D141" s="19">
        <v>44957</v>
      </c>
      <c r="E141" s="20" t="s">
        <v>47</v>
      </c>
      <c r="F141" s="20" t="s">
        <v>68</v>
      </c>
      <c r="G141" s="20" t="s">
        <v>49</v>
      </c>
      <c r="H141" s="77"/>
      <c r="I141" s="78"/>
      <c r="J141" s="324">
        <v>487370051</v>
      </c>
      <c r="K141" s="23">
        <f>1782212+10833276</f>
        <v>12615488</v>
      </c>
      <c r="L141" s="64"/>
      <c r="M141" s="65"/>
      <c r="N141" s="66"/>
      <c r="O141" s="25" t="s">
        <v>50</v>
      </c>
      <c r="P141" s="67"/>
      <c r="Q141" s="67"/>
      <c r="R141" s="24"/>
      <c r="S141" s="23">
        <v>1782212</v>
      </c>
      <c r="T141" s="26">
        <v>10833276</v>
      </c>
      <c r="U141" s="11">
        <f t="shared" ref="U141:U146" si="93">SUM(R141:T141)</f>
        <v>12615488</v>
      </c>
      <c r="V141" s="24"/>
      <c r="W141" s="24"/>
      <c r="X141" s="24"/>
      <c r="Y141" s="11">
        <f t="shared" ref="Y141:Y146" si="94">SUM(V141:X141)</f>
        <v>0</v>
      </c>
      <c r="Z141" s="24"/>
      <c r="AA141" s="24"/>
      <c r="AB141" s="24"/>
      <c r="AC141" s="11">
        <f t="shared" ref="AC141:AC156" si="95">SUM(Z141:AB141)</f>
        <v>0</v>
      </c>
      <c r="AD141" s="24"/>
      <c r="AE141" s="24"/>
      <c r="AF141" s="24"/>
      <c r="AG141" s="11">
        <f t="shared" ref="AG141:AG146" si="96">SUM(AD141:AF141)</f>
        <v>0</v>
      </c>
      <c r="AH141" s="11">
        <f t="shared" ref="AH141:AH156" si="97">SUM(U141,Y141,AC141,AG141)</f>
        <v>12615488</v>
      </c>
      <c r="AI141" s="27">
        <f t="shared" ref="AI141:AI156" si="98">IF(ISERROR(AH141/$J$160),0,AH141/$J$160)</f>
        <v>2.5884824014350442E-2</v>
      </c>
      <c r="AJ141" s="28">
        <f t="shared" ref="AJ141:AJ156" si="99">IF(ISERROR(AH141/$AH$253),"-",AH141/$AH$253)</f>
        <v>4.1323476161832969E-2</v>
      </c>
      <c r="AK141" s="1"/>
      <c r="AL141" s="44"/>
      <c r="AM141" s="1"/>
      <c r="AN141" s="1"/>
      <c r="AO141" s="1"/>
      <c r="AP141" s="1"/>
      <c r="AQ141" s="1"/>
      <c r="AR141" s="3"/>
    </row>
    <row r="142" spans="1:44" ht="14.25" customHeight="1" outlineLevel="1">
      <c r="A142" s="34">
        <v>2</v>
      </c>
      <c r="B142" s="17" t="s">
        <v>51</v>
      </c>
      <c r="C142" s="18"/>
      <c r="D142" s="19">
        <v>44957</v>
      </c>
      <c r="E142" s="51" t="s">
        <v>52</v>
      </c>
      <c r="F142" s="20" t="s">
        <v>48</v>
      </c>
      <c r="G142" s="20" t="s">
        <v>53</v>
      </c>
      <c r="H142" s="77"/>
      <c r="I142" s="78"/>
      <c r="J142" s="322"/>
      <c r="K142" s="69">
        <f>490132+43542</f>
        <v>533674</v>
      </c>
      <c r="L142" s="64"/>
      <c r="M142" s="65"/>
      <c r="N142" s="66"/>
      <c r="O142" s="25" t="s">
        <v>50</v>
      </c>
      <c r="P142" s="18"/>
      <c r="Q142" s="67"/>
      <c r="R142" s="24"/>
      <c r="S142" s="23">
        <v>490132</v>
      </c>
      <c r="T142" s="26">
        <v>43542</v>
      </c>
      <c r="U142" s="11">
        <f t="shared" si="93"/>
        <v>533674</v>
      </c>
      <c r="V142" s="24"/>
      <c r="W142" s="24"/>
      <c r="X142" s="37"/>
      <c r="Y142" s="11">
        <f t="shared" si="94"/>
        <v>0</v>
      </c>
      <c r="Z142" s="24"/>
      <c r="AA142" s="24"/>
      <c r="AB142" s="24"/>
      <c r="AC142" s="11">
        <f t="shared" si="95"/>
        <v>0</v>
      </c>
      <c r="AD142" s="24"/>
      <c r="AE142" s="24"/>
      <c r="AF142" s="24"/>
      <c r="AG142" s="11">
        <f t="shared" si="96"/>
        <v>0</v>
      </c>
      <c r="AH142" s="11">
        <f t="shared" si="97"/>
        <v>533674</v>
      </c>
      <c r="AI142" s="27">
        <f t="shared" si="98"/>
        <v>1.0950077849572254E-3</v>
      </c>
      <c r="AJ142" s="28">
        <f t="shared" si="99"/>
        <v>1.7481103241658229E-3</v>
      </c>
      <c r="AK142" s="1"/>
      <c r="AL142" s="44"/>
      <c r="AM142" s="1"/>
      <c r="AN142" s="1"/>
      <c r="AO142" s="1"/>
      <c r="AP142" s="1"/>
      <c r="AQ142" s="1"/>
      <c r="AR142" s="3"/>
    </row>
    <row r="143" spans="1:44" ht="14.25" customHeight="1" outlineLevel="1">
      <c r="A143" s="34">
        <v>3</v>
      </c>
      <c r="B143" s="34"/>
      <c r="C143" s="18"/>
      <c r="D143" s="52"/>
      <c r="E143" s="53"/>
      <c r="F143" s="18"/>
      <c r="G143" s="67"/>
      <c r="H143" s="77"/>
      <c r="I143" s="78"/>
      <c r="J143" s="322"/>
      <c r="K143" s="37"/>
      <c r="L143" s="64"/>
      <c r="M143" s="65"/>
      <c r="N143" s="66"/>
      <c r="O143" s="65"/>
      <c r="P143" s="18"/>
      <c r="Q143" s="67"/>
      <c r="R143" s="24"/>
      <c r="S143" s="46"/>
      <c r="T143" s="24"/>
      <c r="U143" s="11">
        <f t="shared" si="93"/>
        <v>0</v>
      </c>
      <c r="V143" s="24"/>
      <c r="W143" s="24"/>
      <c r="X143" s="37"/>
      <c r="Y143" s="11">
        <f t="shared" si="94"/>
        <v>0</v>
      </c>
      <c r="Z143" s="24"/>
      <c r="AA143" s="24"/>
      <c r="AB143" s="24"/>
      <c r="AC143" s="11">
        <f t="shared" si="95"/>
        <v>0</v>
      </c>
      <c r="AD143" s="24"/>
      <c r="AE143" s="24"/>
      <c r="AF143" s="24"/>
      <c r="AG143" s="11">
        <f t="shared" si="96"/>
        <v>0</v>
      </c>
      <c r="AH143" s="11">
        <f t="shared" si="97"/>
        <v>0</v>
      </c>
      <c r="AI143" s="27">
        <f t="shared" si="98"/>
        <v>0</v>
      </c>
      <c r="AJ143" s="28">
        <f t="shared" si="99"/>
        <v>0</v>
      </c>
      <c r="AK143" s="1"/>
      <c r="AL143" s="44"/>
      <c r="AM143" s="1"/>
      <c r="AN143" s="1"/>
      <c r="AO143" s="1"/>
      <c r="AP143" s="1"/>
      <c r="AQ143" s="1"/>
      <c r="AR143" s="3"/>
    </row>
    <row r="144" spans="1:44" ht="14.25" customHeight="1" outlineLevel="1">
      <c r="A144" s="34">
        <v>4</v>
      </c>
      <c r="B144" s="34"/>
      <c r="C144" s="18"/>
      <c r="D144" s="52"/>
      <c r="E144" s="53"/>
      <c r="F144" s="18"/>
      <c r="G144" s="67"/>
      <c r="H144" s="77"/>
      <c r="I144" s="78"/>
      <c r="J144" s="322"/>
      <c r="K144" s="37"/>
      <c r="L144" s="64"/>
      <c r="M144" s="65"/>
      <c r="N144" s="66"/>
      <c r="O144" s="65"/>
      <c r="P144" s="18"/>
      <c r="Q144" s="67"/>
      <c r="R144" s="24"/>
      <c r="S144" s="46"/>
      <c r="T144" s="24"/>
      <c r="U144" s="11">
        <f t="shared" si="93"/>
        <v>0</v>
      </c>
      <c r="V144" s="24"/>
      <c r="W144" s="24"/>
      <c r="X144" s="37"/>
      <c r="Y144" s="11">
        <f t="shared" si="94"/>
        <v>0</v>
      </c>
      <c r="Z144" s="24"/>
      <c r="AA144" s="24"/>
      <c r="AB144" s="24"/>
      <c r="AC144" s="11">
        <f t="shared" si="95"/>
        <v>0</v>
      </c>
      <c r="AD144" s="24"/>
      <c r="AE144" s="24"/>
      <c r="AF144" s="24"/>
      <c r="AG144" s="11">
        <f t="shared" si="96"/>
        <v>0</v>
      </c>
      <c r="AH144" s="11">
        <f t="shared" si="97"/>
        <v>0</v>
      </c>
      <c r="AI144" s="27">
        <f t="shared" si="98"/>
        <v>0</v>
      </c>
      <c r="AJ144" s="28">
        <f t="shared" si="99"/>
        <v>0</v>
      </c>
      <c r="AK144" s="1"/>
      <c r="AL144" s="44"/>
      <c r="AM144" s="1"/>
      <c r="AN144" s="1"/>
      <c r="AO144" s="1"/>
      <c r="AP144" s="1"/>
      <c r="AQ144" s="1"/>
      <c r="AR144" s="3"/>
    </row>
    <row r="145" spans="1:44" ht="14.25" customHeight="1" outlineLevel="1">
      <c r="A145" s="34">
        <v>5</v>
      </c>
      <c r="B145" s="34"/>
      <c r="C145" s="18"/>
      <c r="D145" s="52"/>
      <c r="E145" s="53"/>
      <c r="F145" s="18"/>
      <c r="G145" s="67"/>
      <c r="H145" s="77"/>
      <c r="I145" s="78"/>
      <c r="J145" s="322"/>
      <c r="K145" s="37"/>
      <c r="L145" s="64"/>
      <c r="M145" s="65"/>
      <c r="N145" s="66"/>
      <c r="O145" s="65"/>
      <c r="P145" s="18"/>
      <c r="Q145" s="67"/>
      <c r="R145" s="24"/>
      <c r="S145" s="46"/>
      <c r="T145" s="24"/>
      <c r="U145" s="11">
        <f t="shared" si="93"/>
        <v>0</v>
      </c>
      <c r="V145" s="24"/>
      <c r="W145" s="24"/>
      <c r="X145" s="37"/>
      <c r="Y145" s="11">
        <f t="shared" si="94"/>
        <v>0</v>
      </c>
      <c r="Z145" s="24"/>
      <c r="AA145" s="24"/>
      <c r="AB145" s="24"/>
      <c r="AC145" s="11">
        <f t="shared" si="95"/>
        <v>0</v>
      </c>
      <c r="AD145" s="24"/>
      <c r="AE145" s="24"/>
      <c r="AF145" s="24"/>
      <c r="AG145" s="11">
        <f t="shared" si="96"/>
        <v>0</v>
      </c>
      <c r="AH145" s="11">
        <f t="shared" si="97"/>
        <v>0</v>
      </c>
      <c r="AI145" s="27">
        <f t="shared" si="98"/>
        <v>0</v>
      </c>
      <c r="AJ145" s="28">
        <f t="shared" si="99"/>
        <v>0</v>
      </c>
      <c r="AK145" s="1"/>
      <c r="AL145" s="44"/>
      <c r="AM145" s="1"/>
      <c r="AN145" s="1"/>
      <c r="AO145" s="1"/>
      <c r="AP145" s="1"/>
      <c r="AQ145" s="1"/>
      <c r="AR145" s="3"/>
    </row>
    <row r="146" spans="1:44" ht="14.25" customHeight="1" outlineLevel="1">
      <c r="A146" s="34">
        <v>6</v>
      </c>
      <c r="B146" s="34"/>
      <c r="C146" s="18"/>
      <c r="D146" s="52"/>
      <c r="E146" s="53"/>
      <c r="F146" s="18"/>
      <c r="G146" s="18"/>
      <c r="H146" s="48"/>
      <c r="I146" s="49"/>
      <c r="J146" s="322"/>
      <c r="K146" s="75"/>
      <c r="L146" s="18"/>
      <c r="M146" s="24"/>
      <c r="N146" s="24"/>
      <c r="O146" s="24"/>
      <c r="P146" s="18"/>
      <c r="Q146" s="18"/>
      <c r="R146" s="24"/>
      <c r="S146" s="24"/>
      <c r="T146" s="24"/>
      <c r="U146" s="11">
        <f t="shared" si="93"/>
        <v>0</v>
      </c>
      <c r="V146" s="24"/>
      <c r="W146" s="24"/>
      <c r="X146" s="75"/>
      <c r="Y146" s="11">
        <f t="shared" si="94"/>
        <v>0</v>
      </c>
      <c r="Z146" s="24"/>
      <c r="AA146" s="24"/>
      <c r="AB146" s="24"/>
      <c r="AC146" s="11">
        <f t="shared" si="95"/>
        <v>0</v>
      </c>
      <c r="AD146" s="24"/>
      <c r="AE146" s="24"/>
      <c r="AF146" s="24"/>
      <c r="AG146" s="11">
        <f t="shared" si="96"/>
        <v>0</v>
      </c>
      <c r="AH146" s="11">
        <f t="shared" si="97"/>
        <v>0</v>
      </c>
      <c r="AI146" s="27">
        <f t="shared" si="98"/>
        <v>0</v>
      </c>
      <c r="AJ146" s="28">
        <f t="shared" si="99"/>
        <v>0</v>
      </c>
      <c r="AK146" s="1"/>
      <c r="AL146" s="44"/>
      <c r="AM146" s="1"/>
      <c r="AN146" s="1"/>
      <c r="AO146" s="1"/>
      <c r="AP146" s="1"/>
      <c r="AQ146" s="1"/>
      <c r="AR146" s="3"/>
    </row>
    <row r="147" spans="1:44" ht="14.25" customHeight="1" outlineLevel="1">
      <c r="A147" s="34">
        <v>7</v>
      </c>
      <c r="B147" s="34"/>
      <c r="C147" s="18"/>
      <c r="D147" s="52"/>
      <c r="E147" s="53"/>
      <c r="F147" s="18"/>
      <c r="G147" s="18"/>
      <c r="H147" s="48"/>
      <c r="I147" s="49"/>
      <c r="J147" s="322"/>
      <c r="K147" s="75"/>
      <c r="L147" s="18"/>
      <c r="M147" s="24"/>
      <c r="N147" s="24"/>
      <c r="O147" s="24"/>
      <c r="P147" s="18"/>
      <c r="Q147" s="18"/>
      <c r="R147" s="24"/>
      <c r="S147" s="24"/>
      <c r="T147" s="24"/>
      <c r="U147" s="11"/>
      <c r="V147" s="24"/>
      <c r="W147" s="24"/>
      <c r="X147" s="75"/>
      <c r="Y147" s="57"/>
      <c r="Z147" s="75"/>
      <c r="AA147" s="24"/>
      <c r="AB147" s="24"/>
      <c r="AC147" s="11">
        <f t="shared" si="95"/>
        <v>0</v>
      </c>
      <c r="AD147" s="24"/>
      <c r="AE147" s="24"/>
      <c r="AF147" s="24"/>
      <c r="AG147" s="11"/>
      <c r="AH147" s="11">
        <f t="shared" si="97"/>
        <v>0</v>
      </c>
      <c r="AI147" s="27">
        <f t="shared" si="98"/>
        <v>0</v>
      </c>
      <c r="AJ147" s="28">
        <f t="shared" si="99"/>
        <v>0</v>
      </c>
      <c r="AK147" s="1"/>
      <c r="AL147" s="44"/>
      <c r="AM147" s="1"/>
      <c r="AN147" s="1"/>
      <c r="AO147" s="1"/>
      <c r="AP147" s="1"/>
      <c r="AQ147" s="1"/>
      <c r="AR147" s="3"/>
    </row>
    <row r="148" spans="1:44" ht="14.25" customHeight="1" outlineLevel="1">
      <c r="A148" s="34">
        <v>8</v>
      </c>
      <c r="B148" s="34"/>
      <c r="C148" s="18"/>
      <c r="D148" s="52"/>
      <c r="E148" s="53"/>
      <c r="F148" s="18"/>
      <c r="G148" s="18"/>
      <c r="H148" s="48"/>
      <c r="I148" s="49"/>
      <c r="J148" s="322"/>
      <c r="K148" s="75"/>
      <c r="L148" s="18"/>
      <c r="M148" s="24"/>
      <c r="N148" s="24"/>
      <c r="O148" s="24"/>
      <c r="P148" s="18"/>
      <c r="Q148" s="18"/>
      <c r="R148" s="24"/>
      <c r="S148" s="24"/>
      <c r="T148" s="24"/>
      <c r="U148" s="11"/>
      <c r="V148" s="24"/>
      <c r="W148" s="24"/>
      <c r="X148" s="75"/>
      <c r="Y148" s="57"/>
      <c r="Z148" s="75"/>
      <c r="AA148" s="24"/>
      <c r="AB148" s="24"/>
      <c r="AC148" s="11">
        <f t="shared" si="95"/>
        <v>0</v>
      </c>
      <c r="AD148" s="24"/>
      <c r="AE148" s="24"/>
      <c r="AF148" s="24"/>
      <c r="AG148" s="11"/>
      <c r="AH148" s="11">
        <f t="shared" si="97"/>
        <v>0</v>
      </c>
      <c r="AI148" s="27">
        <f t="shared" si="98"/>
        <v>0</v>
      </c>
      <c r="AJ148" s="28">
        <f t="shared" si="99"/>
        <v>0</v>
      </c>
      <c r="AK148" s="1"/>
      <c r="AL148" s="44"/>
      <c r="AM148" s="1"/>
      <c r="AN148" s="1"/>
      <c r="AO148" s="1"/>
      <c r="AP148" s="1"/>
      <c r="AQ148" s="1"/>
      <c r="AR148" s="3"/>
    </row>
    <row r="149" spans="1:44" ht="14.25" customHeight="1" outlineLevel="1">
      <c r="A149" s="34">
        <v>9</v>
      </c>
      <c r="B149" s="34"/>
      <c r="C149" s="18"/>
      <c r="D149" s="52"/>
      <c r="E149" s="53"/>
      <c r="F149" s="18"/>
      <c r="G149" s="18"/>
      <c r="H149" s="48"/>
      <c r="I149" s="49"/>
      <c r="J149" s="322"/>
      <c r="K149" s="75"/>
      <c r="L149" s="18"/>
      <c r="M149" s="24"/>
      <c r="N149" s="24"/>
      <c r="O149" s="24"/>
      <c r="P149" s="18"/>
      <c r="Q149" s="18"/>
      <c r="R149" s="24"/>
      <c r="S149" s="24"/>
      <c r="T149" s="24"/>
      <c r="U149" s="11"/>
      <c r="V149" s="24"/>
      <c r="W149" s="24"/>
      <c r="X149" s="75"/>
      <c r="Y149" s="57"/>
      <c r="Z149" s="75"/>
      <c r="AA149" s="24"/>
      <c r="AB149" s="24"/>
      <c r="AC149" s="11">
        <f t="shared" si="95"/>
        <v>0</v>
      </c>
      <c r="AD149" s="24"/>
      <c r="AE149" s="24"/>
      <c r="AF149" s="24"/>
      <c r="AG149" s="11"/>
      <c r="AH149" s="11">
        <f t="shared" si="97"/>
        <v>0</v>
      </c>
      <c r="AI149" s="27">
        <f t="shared" si="98"/>
        <v>0</v>
      </c>
      <c r="AJ149" s="28">
        <f t="shared" si="99"/>
        <v>0</v>
      </c>
      <c r="AK149" s="1"/>
      <c r="AL149" s="44"/>
      <c r="AM149" s="1"/>
      <c r="AN149" s="1"/>
      <c r="AO149" s="1"/>
      <c r="AP149" s="1"/>
      <c r="AQ149" s="1"/>
      <c r="AR149" s="3"/>
    </row>
    <row r="150" spans="1:44" ht="14.25" customHeight="1" outlineLevel="1">
      <c r="A150" s="34">
        <v>10</v>
      </c>
      <c r="B150" s="34"/>
      <c r="C150" s="18"/>
      <c r="D150" s="52"/>
      <c r="E150" s="53"/>
      <c r="F150" s="18"/>
      <c r="G150" s="18"/>
      <c r="H150" s="48"/>
      <c r="I150" s="49"/>
      <c r="J150" s="322"/>
      <c r="K150" s="75"/>
      <c r="L150" s="18"/>
      <c r="M150" s="24"/>
      <c r="N150" s="24"/>
      <c r="O150" s="24"/>
      <c r="P150" s="18"/>
      <c r="Q150" s="18"/>
      <c r="R150" s="24"/>
      <c r="S150" s="24"/>
      <c r="T150" s="24"/>
      <c r="U150" s="11"/>
      <c r="V150" s="24"/>
      <c r="W150" s="24"/>
      <c r="X150" s="75"/>
      <c r="Y150" s="57"/>
      <c r="Z150" s="75"/>
      <c r="AA150" s="24"/>
      <c r="AB150" s="24"/>
      <c r="AC150" s="11">
        <f t="shared" si="95"/>
        <v>0</v>
      </c>
      <c r="AD150" s="24"/>
      <c r="AE150" s="24"/>
      <c r="AF150" s="24"/>
      <c r="AG150" s="11"/>
      <c r="AH150" s="11">
        <f t="shared" si="97"/>
        <v>0</v>
      </c>
      <c r="AI150" s="27">
        <f t="shared" si="98"/>
        <v>0</v>
      </c>
      <c r="AJ150" s="28">
        <f t="shared" si="99"/>
        <v>0</v>
      </c>
      <c r="AK150" s="1"/>
      <c r="AL150" s="44"/>
      <c r="AM150" s="1"/>
      <c r="AN150" s="1"/>
      <c r="AO150" s="1"/>
      <c r="AP150" s="1"/>
      <c r="AQ150" s="1"/>
      <c r="AR150" s="3"/>
    </row>
    <row r="151" spans="1:44" ht="14.25" customHeight="1" outlineLevel="1">
      <c r="A151" s="34">
        <v>11</v>
      </c>
      <c r="B151" s="34"/>
      <c r="C151" s="18"/>
      <c r="D151" s="52"/>
      <c r="E151" s="53"/>
      <c r="F151" s="18"/>
      <c r="G151" s="18"/>
      <c r="H151" s="48"/>
      <c r="I151" s="49"/>
      <c r="J151" s="322"/>
      <c r="K151" s="75"/>
      <c r="L151" s="18"/>
      <c r="M151" s="24"/>
      <c r="N151" s="24"/>
      <c r="O151" s="24"/>
      <c r="P151" s="18"/>
      <c r="Q151" s="18"/>
      <c r="R151" s="24"/>
      <c r="S151" s="24"/>
      <c r="T151" s="24"/>
      <c r="U151" s="11"/>
      <c r="V151" s="24"/>
      <c r="W151" s="24"/>
      <c r="X151" s="75"/>
      <c r="Y151" s="57"/>
      <c r="Z151" s="75"/>
      <c r="AA151" s="24"/>
      <c r="AB151" s="24"/>
      <c r="AC151" s="11">
        <f t="shared" si="95"/>
        <v>0</v>
      </c>
      <c r="AD151" s="24"/>
      <c r="AE151" s="24"/>
      <c r="AF151" s="24"/>
      <c r="AG151" s="11"/>
      <c r="AH151" s="11">
        <f t="shared" si="97"/>
        <v>0</v>
      </c>
      <c r="AI151" s="27">
        <f t="shared" si="98"/>
        <v>0</v>
      </c>
      <c r="AJ151" s="28">
        <f t="shared" si="99"/>
        <v>0</v>
      </c>
      <c r="AK151" s="1"/>
      <c r="AL151" s="44"/>
      <c r="AM151" s="1"/>
      <c r="AN151" s="1"/>
      <c r="AO151" s="1"/>
      <c r="AP151" s="1"/>
      <c r="AQ151" s="1"/>
      <c r="AR151" s="3"/>
    </row>
    <row r="152" spans="1:44" ht="14.25" customHeight="1" outlineLevel="1">
      <c r="A152" s="34">
        <v>12</v>
      </c>
      <c r="B152" s="34"/>
      <c r="C152" s="18"/>
      <c r="D152" s="52"/>
      <c r="E152" s="53"/>
      <c r="F152" s="18"/>
      <c r="G152" s="18"/>
      <c r="H152" s="48"/>
      <c r="I152" s="49"/>
      <c r="J152" s="322"/>
      <c r="K152" s="75"/>
      <c r="L152" s="18"/>
      <c r="M152" s="24"/>
      <c r="N152" s="24"/>
      <c r="O152" s="24"/>
      <c r="P152" s="18"/>
      <c r="Q152" s="18"/>
      <c r="R152" s="24"/>
      <c r="S152" s="24"/>
      <c r="T152" s="24"/>
      <c r="U152" s="11"/>
      <c r="V152" s="24"/>
      <c r="W152" s="24"/>
      <c r="X152" s="75"/>
      <c r="Y152" s="57"/>
      <c r="Z152" s="75"/>
      <c r="AA152" s="24"/>
      <c r="AB152" s="24"/>
      <c r="AC152" s="11">
        <f t="shared" si="95"/>
        <v>0</v>
      </c>
      <c r="AD152" s="24"/>
      <c r="AE152" s="24"/>
      <c r="AF152" s="24"/>
      <c r="AG152" s="11"/>
      <c r="AH152" s="11">
        <f t="shared" si="97"/>
        <v>0</v>
      </c>
      <c r="AI152" s="27">
        <f t="shared" si="98"/>
        <v>0</v>
      </c>
      <c r="AJ152" s="28">
        <f t="shared" si="99"/>
        <v>0</v>
      </c>
      <c r="AK152" s="1"/>
      <c r="AL152" s="44"/>
      <c r="AM152" s="1"/>
      <c r="AN152" s="1"/>
      <c r="AO152" s="1"/>
      <c r="AP152" s="1"/>
      <c r="AQ152" s="1"/>
      <c r="AR152" s="3"/>
    </row>
    <row r="153" spans="1:44" ht="14.25" customHeight="1" outlineLevel="1">
      <c r="A153" s="34">
        <v>13</v>
      </c>
      <c r="B153" s="34"/>
      <c r="C153" s="18"/>
      <c r="D153" s="52"/>
      <c r="E153" s="53"/>
      <c r="F153" s="18"/>
      <c r="G153" s="18"/>
      <c r="H153" s="48"/>
      <c r="I153" s="49"/>
      <c r="J153" s="322"/>
      <c r="K153" s="75"/>
      <c r="L153" s="18"/>
      <c r="M153" s="24"/>
      <c r="N153" s="24"/>
      <c r="O153" s="24"/>
      <c r="P153" s="18"/>
      <c r="Q153" s="18"/>
      <c r="R153" s="24"/>
      <c r="S153" s="24"/>
      <c r="T153" s="24"/>
      <c r="U153" s="11"/>
      <c r="V153" s="24"/>
      <c r="W153" s="24"/>
      <c r="X153" s="75"/>
      <c r="Y153" s="57"/>
      <c r="Z153" s="75"/>
      <c r="AA153" s="24"/>
      <c r="AB153" s="24"/>
      <c r="AC153" s="11">
        <f t="shared" si="95"/>
        <v>0</v>
      </c>
      <c r="AD153" s="24"/>
      <c r="AE153" s="24"/>
      <c r="AF153" s="24"/>
      <c r="AG153" s="11"/>
      <c r="AH153" s="11">
        <f t="shared" si="97"/>
        <v>0</v>
      </c>
      <c r="AI153" s="27">
        <f t="shared" si="98"/>
        <v>0</v>
      </c>
      <c r="AJ153" s="28">
        <f t="shared" si="99"/>
        <v>0</v>
      </c>
      <c r="AK153" s="1"/>
      <c r="AL153" s="44"/>
      <c r="AM153" s="1"/>
      <c r="AN153" s="1"/>
      <c r="AO153" s="1"/>
      <c r="AP153" s="1"/>
      <c r="AQ153" s="1"/>
      <c r="AR153" s="3"/>
    </row>
    <row r="154" spans="1:44" ht="14.25" customHeight="1" outlineLevel="1">
      <c r="A154" s="34">
        <v>14</v>
      </c>
      <c r="B154" s="34"/>
      <c r="C154" s="18"/>
      <c r="D154" s="52"/>
      <c r="E154" s="53"/>
      <c r="F154" s="18"/>
      <c r="G154" s="18"/>
      <c r="H154" s="48"/>
      <c r="I154" s="49"/>
      <c r="J154" s="322"/>
      <c r="K154" s="75"/>
      <c r="L154" s="18"/>
      <c r="M154" s="24"/>
      <c r="N154" s="24"/>
      <c r="O154" s="24"/>
      <c r="P154" s="18"/>
      <c r="Q154" s="18"/>
      <c r="R154" s="24"/>
      <c r="S154" s="24"/>
      <c r="T154" s="24"/>
      <c r="U154" s="11"/>
      <c r="V154" s="24"/>
      <c r="W154" s="24"/>
      <c r="X154" s="75"/>
      <c r="Y154" s="57"/>
      <c r="Z154" s="75"/>
      <c r="AA154" s="24"/>
      <c r="AB154" s="24"/>
      <c r="AC154" s="11">
        <f t="shared" si="95"/>
        <v>0</v>
      </c>
      <c r="AD154" s="24"/>
      <c r="AE154" s="24"/>
      <c r="AF154" s="24"/>
      <c r="AG154" s="11"/>
      <c r="AH154" s="11">
        <f t="shared" si="97"/>
        <v>0</v>
      </c>
      <c r="AI154" s="27">
        <f t="shared" si="98"/>
        <v>0</v>
      </c>
      <c r="AJ154" s="28">
        <f t="shared" si="99"/>
        <v>0</v>
      </c>
      <c r="AK154" s="1"/>
      <c r="AL154" s="44"/>
      <c r="AM154" s="1"/>
      <c r="AN154" s="1"/>
      <c r="AO154" s="1"/>
      <c r="AP154" s="1"/>
      <c r="AQ154" s="1"/>
      <c r="AR154" s="3"/>
    </row>
    <row r="155" spans="1:44" ht="14.25" customHeight="1" outlineLevel="1">
      <c r="A155" s="34">
        <v>15</v>
      </c>
      <c r="B155" s="34"/>
      <c r="C155" s="18"/>
      <c r="D155" s="52"/>
      <c r="E155" s="53"/>
      <c r="F155" s="18"/>
      <c r="G155" s="18"/>
      <c r="H155" s="48"/>
      <c r="I155" s="49"/>
      <c r="J155" s="322"/>
      <c r="K155" s="75"/>
      <c r="L155" s="18"/>
      <c r="M155" s="24"/>
      <c r="N155" s="24"/>
      <c r="O155" s="24"/>
      <c r="P155" s="18"/>
      <c r="Q155" s="18"/>
      <c r="R155" s="24"/>
      <c r="S155" s="24"/>
      <c r="T155" s="24"/>
      <c r="U155" s="11"/>
      <c r="V155" s="24"/>
      <c r="W155" s="24"/>
      <c r="X155" s="75"/>
      <c r="Y155" s="57"/>
      <c r="Z155" s="75"/>
      <c r="AA155" s="24"/>
      <c r="AB155" s="24"/>
      <c r="AC155" s="11">
        <f t="shared" si="95"/>
        <v>0</v>
      </c>
      <c r="AD155" s="24"/>
      <c r="AE155" s="24"/>
      <c r="AF155" s="24"/>
      <c r="AG155" s="11"/>
      <c r="AH155" s="11">
        <f t="shared" si="97"/>
        <v>0</v>
      </c>
      <c r="AI155" s="27">
        <f t="shared" si="98"/>
        <v>0</v>
      </c>
      <c r="AJ155" s="28">
        <f t="shared" si="99"/>
        <v>0</v>
      </c>
      <c r="AK155" s="1"/>
      <c r="AL155" s="44"/>
      <c r="AM155" s="1"/>
      <c r="AN155" s="1"/>
      <c r="AO155" s="1"/>
      <c r="AP155" s="1"/>
      <c r="AQ155" s="1"/>
      <c r="AR155" s="3"/>
    </row>
    <row r="156" spans="1:44" ht="14.25" customHeight="1" outlineLevel="1">
      <c r="A156" s="34">
        <v>16</v>
      </c>
      <c r="B156" s="34"/>
      <c r="C156" s="18"/>
      <c r="D156" s="52"/>
      <c r="E156" s="53"/>
      <c r="F156" s="18"/>
      <c r="G156" s="18"/>
      <c r="H156" s="48"/>
      <c r="I156" s="49"/>
      <c r="J156" s="322"/>
      <c r="K156" s="75"/>
      <c r="L156" s="18"/>
      <c r="M156" s="24"/>
      <c r="N156" s="24"/>
      <c r="O156" s="24"/>
      <c r="P156" s="18"/>
      <c r="Q156" s="18"/>
      <c r="R156" s="24"/>
      <c r="S156" s="24"/>
      <c r="T156" s="24"/>
      <c r="U156" s="11"/>
      <c r="V156" s="24"/>
      <c r="W156" s="24"/>
      <c r="X156" s="75"/>
      <c r="Y156" s="57"/>
      <c r="Z156" s="75"/>
      <c r="AA156" s="24"/>
      <c r="AB156" s="24"/>
      <c r="AC156" s="11">
        <f t="shared" si="95"/>
        <v>0</v>
      </c>
      <c r="AD156" s="24"/>
      <c r="AE156" s="24"/>
      <c r="AF156" s="24"/>
      <c r="AG156" s="11"/>
      <c r="AH156" s="11">
        <f t="shared" si="97"/>
        <v>0</v>
      </c>
      <c r="AI156" s="27">
        <f t="shared" si="98"/>
        <v>0</v>
      </c>
      <c r="AJ156" s="28">
        <f t="shared" si="99"/>
        <v>0</v>
      </c>
      <c r="AK156" s="1"/>
      <c r="AL156" s="44"/>
      <c r="AM156" s="1"/>
      <c r="AN156" s="1"/>
      <c r="AO156" s="1"/>
      <c r="AP156" s="1"/>
      <c r="AQ156" s="1"/>
      <c r="AR156" s="3"/>
    </row>
    <row r="157" spans="1:44" ht="14.25" customHeight="1" outlineLevel="1">
      <c r="A157" s="34">
        <v>52</v>
      </c>
      <c r="B157" s="34"/>
      <c r="C157" s="18"/>
      <c r="D157" s="52"/>
      <c r="E157" s="53"/>
      <c r="F157" s="18"/>
      <c r="G157" s="18"/>
      <c r="H157" s="48"/>
      <c r="I157" s="49"/>
      <c r="J157" s="322"/>
      <c r="K157" s="75"/>
      <c r="L157" s="18"/>
      <c r="M157" s="24"/>
      <c r="N157" s="24"/>
      <c r="O157" s="24"/>
      <c r="P157" s="18"/>
      <c r="Q157" s="18"/>
      <c r="R157" s="24"/>
      <c r="S157" s="24"/>
      <c r="T157" s="24"/>
      <c r="U157" s="11"/>
      <c r="V157" s="24"/>
      <c r="W157" s="24"/>
      <c r="X157" s="75"/>
      <c r="Y157" s="11"/>
      <c r="Z157" s="24"/>
      <c r="AA157" s="75"/>
      <c r="AB157" s="24"/>
      <c r="AC157" s="11"/>
      <c r="AD157" s="24"/>
      <c r="AE157" s="24"/>
      <c r="AF157" s="24"/>
      <c r="AG157" s="11"/>
      <c r="AH157" s="11"/>
      <c r="AI157" s="27"/>
      <c r="AJ157" s="28"/>
      <c r="AK157" s="1"/>
      <c r="AL157" s="44"/>
      <c r="AM157" s="1"/>
      <c r="AN157" s="1"/>
      <c r="AO157" s="1"/>
      <c r="AP157" s="1"/>
      <c r="AQ157" s="1"/>
      <c r="AR157" s="3"/>
    </row>
    <row r="158" spans="1:44" ht="14.25" customHeight="1" outlineLevel="1">
      <c r="A158" s="34">
        <v>53</v>
      </c>
      <c r="B158" s="34"/>
      <c r="C158" s="18"/>
      <c r="D158" s="52"/>
      <c r="E158" s="53"/>
      <c r="F158" s="18"/>
      <c r="G158" s="18"/>
      <c r="H158" s="48"/>
      <c r="I158" s="49"/>
      <c r="J158" s="322"/>
      <c r="K158" s="75"/>
      <c r="L158" s="18"/>
      <c r="M158" s="24"/>
      <c r="N158" s="24"/>
      <c r="O158" s="24"/>
      <c r="P158" s="18"/>
      <c r="Q158" s="18"/>
      <c r="R158" s="24"/>
      <c r="S158" s="24"/>
      <c r="T158" s="24"/>
      <c r="U158" s="11"/>
      <c r="V158" s="24"/>
      <c r="W158" s="24"/>
      <c r="X158" s="75"/>
      <c r="Y158" s="11"/>
      <c r="Z158" s="24"/>
      <c r="AA158" s="75"/>
      <c r="AB158" s="24"/>
      <c r="AC158" s="11"/>
      <c r="AD158" s="24"/>
      <c r="AE158" s="24"/>
      <c r="AF158" s="24"/>
      <c r="AG158" s="11"/>
      <c r="AH158" s="11"/>
      <c r="AI158" s="27"/>
      <c r="AJ158" s="28"/>
      <c r="AK158" s="1"/>
      <c r="AL158" s="44"/>
      <c r="AM158" s="1"/>
      <c r="AN158" s="1"/>
      <c r="AO158" s="1"/>
      <c r="AP158" s="1"/>
      <c r="AQ158" s="1"/>
      <c r="AR158" s="3"/>
    </row>
    <row r="159" spans="1:44" ht="14.25" customHeight="1" outlineLevel="1">
      <c r="A159" s="34"/>
      <c r="B159" s="34"/>
      <c r="C159" s="18"/>
      <c r="D159" s="52"/>
      <c r="E159" s="53"/>
      <c r="F159" s="18"/>
      <c r="G159" s="18"/>
      <c r="H159" s="48"/>
      <c r="I159" s="49"/>
      <c r="J159" s="314"/>
      <c r="K159" s="75"/>
      <c r="L159" s="18"/>
      <c r="M159" s="24"/>
      <c r="N159" s="24"/>
      <c r="O159" s="24"/>
      <c r="P159" s="18"/>
      <c r="Q159" s="18"/>
      <c r="R159" s="24"/>
      <c r="S159" s="24"/>
      <c r="T159" s="24"/>
      <c r="U159" s="11"/>
      <c r="V159" s="24"/>
      <c r="W159" s="24"/>
      <c r="X159" s="75"/>
      <c r="Y159" s="11"/>
      <c r="Z159" s="24"/>
      <c r="AA159" s="75"/>
      <c r="AB159" s="24"/>
      <c r="AC159" s="11"/>
      <c r="AD159" s="24"/>
      <c r="AE159" s="24"/>
      <c r="AF159" s="24"/>
      <c r="AG159" s="11"/>
      <c r="AH159" s="11"/>
      <c r="AI159" s="27"/>
      <c r="AJ159" s="28"/>
      <c r="AK159" s="1"/>
      <c r="AL159" s="44"/>
      <c r="AM159" s="1"/>
      <c r="AN159" s="1"/>
      <c r="AO159" s="1"/>
      <c r="AP159" s="1"/>
      <c r="AQ159" s="1"/>
      <c r="AR159" s="3"/>
    </row>
    <row r="160" spans="1:44" ht="14.25" customHeight="1">
      <c r="A160" s="329" t="s">
        <v>73</v>
      </c>
      <c r="B160" s="311"/>
      <c r="C160" s="311"/>
      <c r="D160" s="311"/>
      <c r="E160" s="312"/>
      <c r="F160" s="39"/>
      <c r="G160" s="39"/>
      <c r="H160" s="39"/>
      <c r="I160" s="40"/>
      <c r="J160" s="41">
        <f>SUM(J141:J146)</f>
        <v>487370051</v>
      </c>
      <c r="K160" s="42">
        <f>SUM(K141:K159)</f>
        <v>13149162</v>
      </c>
      <c r="L160" s="39"/>
      <c r="M160" s="41">
        <f t="shared" ref="M160:O160" si="100">SUM(M141:M146)</f>
        <v>0</v>
      </c>
      <c r="N160" s="41">
        <f t="shared" si="100"/>
        <v>0</v>
      </c>
      <c r="O160" s="41">
        <f t="shared" si="100"/>
        <v>0</v>
      </c>
      <c r="P160" s="4"/>
      <c r="Q160" s="39"/>
      <c r="R160" s="41">
        <f t="shared" ref="R160:Y160" si="101">SUM(R141:R146)</f>
        <v>0</v>
      </c>
      <c r="S160" s="41">
        <f t="shared" si="101"/>
        <v>2272344</v>
      </c>
      <c r="T160" s="41">
        <f t="shared" si="101"/>
        <v>10876818</v>
      </c>
      <c r="U160" s="41">
        <f t="shared" si="101"/>
        <v>13149162</v>
      </c>
      <c r="V160" s="41">
        <f t="shared" si="101"/>
        <v>0</v>
      </c>
      <c r="W160" s="41">
        <f t="shared" si="101"/>
        <v>0</v>
      </c>
      <c r="X160" s="41">
        <f t="shared" si="101"/>
        <v>0</v>
      </c>
      <c r="Y160" s="41">
        <f t="shared" si="101"/>
        <v>0</v>
      </c>
      <c r="Z160" s="41">
        <f>SUM(Z141:Z156)</f>
        <v>0</v>
      </c>
      <c r="AA160" s="41">
        <f t="shared" ref="AA160:AH160" si="102">SUM(AA141:AA159)</f>
        <v>0</v>
      </c>
      <c r="AB160" s="41">
        <f t="shared" si="102"/>
        <v>0</v>
      </c>
      <c r="AC160" s="41">
        <f t="shared" si="102"/>
        <v>0</v>
      </c>
      <c r="AD160" s="41">
        <f t="shared" si="102"/>
        <v>0</v>
      </c>
      <c r="AE160" s="41">
        <f t="shared" si="102"/>
        <v>0</v>
      </c>
      <c r="AF160" s="41">
        <f t="shared" si="102"/>
        <v>0</v>
      </c>
      <c r="AG160" s="41">
        <f t="shared" si="102"/>
        <v>0</v>
      </c>
      <c r="AH160" s="41">
        <f t="shared" si="102"/>
        <v>13149162</v>
      </c>
      <c r="AI160" s="43">
        <f>IF(ISERROR(AH160/J160),0,AH160/J160)</f>
        <v>2.6979831799307668E-2</v>
      </c>
      <c r="AJ160" s="43">
        <f>IF(ISERROR(AH160/$AH$253),0,AH160/$AH$253)</f>
        <v>4.3071586485998792E-2</v>
      </c>
      <c r="AK160" s="1"/>
      <c r="AL160" s="44"/>
      <c r="AM160" s="1"/>
      <c r="AN160" s="1"/>
      <c r="AO160" s="1"/>
      <c r="AP160" s="1"/>
      <c r="AQ160" s="1"/>
      <c r="AR160" s="3"/>
    </row>
    <row r="161" spans="1:44" ht="14.25" customHeight="1">
      <c r="A161" s="330" t="s">
        <v>74</v>
      </c>
      <c r="B161" s="311"/>
      <c r="C161" s="311"/>
      <c r="D161" s="311"/>
      <c r="E161" s="312"/>
      <c r="F161" s="7"/>
      <c r="G161" s="8"/>
      <c r="H161" s="9"/>
      <c r="I161" s="45"/>
      <c r="J161" s="46"/>
      <c r="K161" s="47"/>
      <c r="L161" s="12"/>
      <c r="M161" s="13"/>
      <c r="N161" s="13"/>
      <c r="O161" s="13"/>
      <c r="P161" s="8"/>
      <c r="Q161" s="7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4"/>
      <c r="AJ161" s="14"/>
      <c r="AK161" s="2"/>
      <c r="AL161" s="44"/>
      <c r="AM161" s="2"/>
      <c r="AN161" s="2"/>
      <c r="AO161" s="2"/>
      <c r="AP161" s="2"/>
      <c r="AQ161" s="2"/>
      <c r="AR161" s="15"/>
    </row>
    <row r="162" spans="1:44" ht="22.5" outlineLevel="1">
      <c r="A162" s="34">
        <v>1</v>
      </c>
      <c r="B162" s="17" t="s">
        <v>46</v>
      </c>
      <c r="C162" s="18"/>
      <c r="D162" s="19">
        <v>44957</v>
      </c>
      <c r="E162" s="51" t="s">
        <v>47</v>
      </c>
      <c r="F162" s="20" t="s">
        <v>68</v>
      </c>
      <c r="G162" s="20" t="s">
        <v>49</v>
      </c>
      <c r="H162" s="77"/>
      <c r="I162" s="78"/>
      <c r="J162" s="324">
        <v>288249989</v>
      </c>
      <c r="K162" s="26">
        <f>3403879+1231650</f>
        <v>4635529</v>
      </c>
      <c r="L162" s="77"/>
      <c r="M162" s="65"/>
      <c r="N162" s="65"/>
      <c r="O162" s="25" t="s">
        <v>50</v>
      </c>
      <c r="P162" s="8"/>
      <c r="Q162" s="8"/>
      <c r="R162" s="24"/>
      <c r="S162" s="26">
        <v>3403879</v>
      </c>
      <c r="T162" s="26">
        <v>1231650</v>
      </c>
      <c r="U162" s="11">
        <f t="shared" ref="U162:U163" si="103">SUM(R162:T162)</f>
        <v>4635529</v>
      </c>
      <c r="V162" s="24"/>
      <c r="W162" s="24"/>
      <c r="X162" s="24"/>
      <c r="Y162" s="11">
        <f t="shared" ref="Y162:Y163" si="104">SUM(V162:X162)</f>
        <v>0</v>
      </c>
      <c r="Z162" s="24"/>
      <c r="AA162" s="24"/>
      <c r="AB162" s="24"/>
      <c r="AC162" s="11">
        <f t="shared" ref="AC162:AC165" si="105">SUM(Z162:AB162)</f>
        <v>0</v>
      </c>
      <c r="AD162" s="24"/>
      <c r="AE162" s="24"/>
      <c r="AF162" s="24"/>
      <c r="AG162" s="11">
        <f t="shared" ref="AG162:AG163" si="106">SUM(AD162:AF162)</f>
        <v>0</v>
      </c>
      <c r="AH162" s="11">
        <f t="shared" ref="AH162:AH172" si="107">SUM(U162,Y162,AC162,AG162)</f>
        <v>4635529</v>
      </c>
      <c r="AI162" s="27">
        <f t="shared" ref="AI162:AI173" si="108">IF(ISERROR(AH162/$J$174),0,AH162/$J$174)</f>
        <v>1.6081627673539999E-2</v>
      </c>
      <c r="AJ162" s="28">
        <f t="shared" ref="AJ162:AJ173" si="109">IF(ISERROR(AH162/$AH$253),"-",AH162/$AH$253)</f>
        <v>1.5184206281119321E-2</v>
      </c>
      <c r="AK162" s="1"/>
      <c r="AL162" s="44"/>
      <c r="AM162" s="1"/>
      <c r="AN162" s="1"/>
      <c r="AO162" s="1"/>
      <c r="AP162" s="1"/>
      <c r="AQ162" s="1"/>
      <c r="AR162" s="3"/>
    </row>
    <row r="163" spans="1:44" ht="14.25" customHeight="1" outlineLevel="1">
      <c r="A163" s="34">
        <v>2</v>
      </c>
      <c r="B163" s="17" t="s">
        <v>51</v>
      </c>
      <c r="C163" s="18"/>
      <c r="D163" s="19">
        <v>44957</v>
      </c>
      <c r="E163" s="51" t="s">
        <v>52</v>
      </c>
      <c r="F163" s="20" t="s">
        <v>48</v>
      </c>
      <c r="G163" s="20" t="s">
        <v>53</v>
      </c>
      <c r="H163" s="48"/>
      <c r="I163" s="49"/>
      <c r="J163" s="322"/>
      <c r="K163" s="24"/>
      <c r="L163" s="18"/>
      <c r="M163" s="24"/>
      <c r="N163" s="24"/>
      <c r="O163" s="25" t="s">
        <v>50</v>
      </c>
      <c r="P163" s="8"/>
      <c r="Q163" s="18"/>
      <c r="R163" s="24"/>
      <c r="S163" s="24"/>
      <c r="T163" s="24"/>
      <c r="U163" s="11">
        <f t="shared" si="103"/>
        <v>0</v>
      </c>
      <c r="V163" s="24"/>
      <c r="W163" s="24"/>
      <c r="X163" s="38"/>
      <c r="Y163" s="11">
        <f t="shared" si="104"/>
        <v>0</v>
      </c>
      <c r="Z163" s="24"/>
      <c r="AA163" s="24"/>
      <c r="AB163" s="24"/>
      <c r="AC163" s="11">
        <f t="shared" si="105"/>
        <v>0</v>
      </c>
      <c r="AD163" s="24"/>
      <c r="AE163" s="24"/>
      <c r="AF163" s="24"/>
      <c r="AG163" s="11">
        <f t="shared" si="106"/>
        <v>0</v>
      </c>
      <c r="AH163" s="11">
        <f t="shared" si="107"/>
        <v>0</v>
      </c>
      <c r="AI163" s="27">
        <f t="shared" si="108"/>
        <v>0</v>
      </c>
      <c r="AJ163" s="28">
        <f t="shared" si="109"/>
        <v>0</v>
      </c>
      <c r="AK163" s="1"/>
      <c r="AL163" s="44"/>
      <c r="AM163" s="1"/>
      <c r="AN163" s="1"/>
      <c r="AO163" s="1"/>
      <c r="AP163" s="1"/>
      <c r="AQ163" s="1"/>
      <c r="AR163" s="3"/>
    </row>
    <row r="164" spans="1:44" ht="14.25" customHeight="1" outlineLevel="1">
      <c r="A164" s="34">
        <v>3</v>
      </c>
      <c r="B164" s="34"/>
      <c r="C164" s="18"/>
      <c r="D164" s="52"/>
      <c r="E164" s="53"/>
      <c r="F164" s="18"/>
      <c r="G164" s="18"/>
      <c r="H164" s="48"/>
      <c r="I164" s="49"/>
      <c r="J164" s="322"/>
      <c r="K164" s="24"/>
      <c r="L164" s="18"/>
      <c r="M164" s="24"/>
      <c r="N164" s="24"/>
      <c r="O164" s="24"/>
      <c r="P164" s="8"/>
      <c r="Q164" s="18"/>
      <c r="R164" s="24"/>
      <c r="S164" s="24"/>
      <c r="T164" s="24"/>
      <c r="U164" s="11"/>
      <c r="V164" s="24"/>
      <c r="W164" s="24"/>
      <c r="X164" s="38"/>
      <c r="Y164" s="11"/>
      <c r="Z164" s="24"/>
      <c r="AA164" s="24"/>
      <c r="AB164" s="24"/>
      <c r="AC164" s="11">
        <f t="shared" si="105"/>
        <v>0</v>
      </c>
      <c r="AD164" s="24"/>
      <c r="AE164" s="24"/>
      <c r="AF164" s="24"/>
      <c r="AG164" s="11"/>
      <c r="AH164" s="11">
        <f t="shared" si="107"/>
        <v>0</v>
      </c>
      <c r="AI164" s="27">
        <f t="shared" si="108"/>
        <v>0</v>
      </c>
      <c r="AJ164" s="28">
        <f t="shared" si="109"/>
        <v>0</v>
      </c>
      <c r="AK164" s="1"/>
      <c r="AL164" s="44"/>
      <c r="AM164" s="1"/>
      <c r="AN164" s="1"/>
      <c r="AO164" s="1"/>
      <c r="AP164" s="1"/>
      <c r="AQ164" s="1"/>
      <c r="AR164" s="3"/>
    </row>
    <row r="165" spans="1:44" ht="14.25" customHeight="1" outlineLevel="1">
      <c r="A165" s="34">
        <v>4</v>
      </c>
      <c r="B165" s="34"/>
      <c r="C165" s="18"/>
      <c r="D165" s="52"/>
      <c r="E165" s="53"/>
      <c r="F165" s="18"/>
      <c r="G165" s="18"/>
      <c r="H165" s="48"/>
      <c r="I165" s="49"/>
      <c r="J165" s="322"/>
      <c r="K165" s="24"/>
      <c r="L165" s="18"/>
      <c r="M165" s="24"/>
      <c r="N165" s="24"/>
      <c r="O165" s="24"/>
      <c r="P165" s="8"/>
      <c r="Q165" s="18"/>
      <c r="R165" s="24"/>
      <c r="S165" s="24"/>
      <c r="T165" s="24"/>
      <c r="U165" s="11"/>
      <c r="V165" s="24"/>
      <c r="W165" s="24"/>
      <c r="X165" s="38"/>
      <c r="Y165" s="11"/>
      <c r="Z165" s="24"/>
      <c r="AA165" s="24"/>
      <c r="AB165" s="24"/>
      <c r="AC165" s="11">
        <f t="shared" si="105"/>
        <v>0</v>
      </c>
      <c r="AD165" s="24"/>
      <c r="AE165" s="24"/>
      <c r="AF165" s="24"/>
      <c r="AG165" s="11"/>
      <c r="AH165" s="11">
        <f t="shared" si="107"/>
        <v>0</v>
      </c>
      <c r="AI165" s="27">
        <f t="shared" si="108"/>
        <v>0</v>
      </c>
      <c r="AJ165" s="28">
        <f t="shared" si="109"/>
        <v>0</v>
      </c>
      <c r="AK165" s="1"/>
      <c r="AL165" s="44"/>
      <c r="AM165" s="1"/>
      <c r="AN165" s="1"/>
      <c r="AO165" s="1"/>
      <c r="AP165" s="1"/>
      <c r="AQ165" s="1"/>
      <c r="AR165" s="3"/>
    </row>
    <row r="166" spans="1:44" ht="14.25" customHeight="1" outlineLevel="1">
      <c r="A166" s="34">
        <v>5</v>
      </c>
      <c r="B166" s="34"/>
      <c r="C166" s="18"/>
      <c r="D166" s="52"/>
      <c r="E166" s="53"/>
      <c r="F166" s="18"/>
      <c r="G166" s="18"/>
      <c r="H166" s="48"/>
      <c r="I166" s="49"/>
      <c r="J166" s="322"/>
      <c r="K166" s="24"/>
      <c r="L166" s="18"/>
      <c r="M166" s="24"/>
      <c r="N166" s="24"/>
      <c r="O166" s="24"/>
      <c r="P166" s="8"/>
      <c r="Q166" s="18"/>
      <c r="R166" s="24"/>
      <c r="S166" s="24"/>
      <c r="T166" s="24"/>
      <c r="U166" s="11"/>
      <c r="V166" s="24"/>
      <c r="W166" s="24"/>
      <c r="X166" s="38"/>
      <c r="Y166" s="11"/>
      <c r="Z166" s="24"/>
      <c r="AA166" s="24"/>
      <c r="AB166" s="24"/>
      <c r="AC166" s="11">
        <f t="shared" ref="AC166:AC169" si="110">SUM(AA166:AB166)</f>
        <v>0</v>
      </c>
      <c r="AD166" s="24"/>
      <c r="AE166" s="24"/>
      <c r="AF166" s="24"/>
      <c r="AG166" s="11"/>
      <c r="AH166" s="11">
        <f t="shared" si="107"/>
        <v>0</v>
      </c>
      <c r="AI166" s="27">
        <f t="shared" si="108"/>
        <v>0</v>
      </c>
      <c r="AJ166" s="28">
        <f t="shared" si="109"/>
        <v>0</v>
      </c>
      <c r="AK166" s="1"/>
      <c r="AL166" s="44"/>
      <c r="AM166" s="1"/>
      <c r="AN166" s="1"/>
      <c r="AO166" s="1"/>
      <c r="AP166" s="1"/>
      <c r="AQ166" s="1"/>
      <c r="AR166" s="3"/>
    </row>
    <row r="167" spans="1:44" ht="14.25" customHeight="1" outlineLevel="1">
      <c r="A167" s="34">
        <v>6</v>
      </c>
      <c r="B167" s="34"/>
      <c r="C167" s="18"/>
      <c r="D167" s="52"/>
      <c r="E167" s="53"/>
      <c r="F167" s="18"/>
      <c r="G167" s="18"/>
      <c r="H167" s="48"/>
      <c r="I167" s="49"/>
      <c r="J167" s="322"/>
      <c r="K167" s="24"/>
      <c r="L167" s="18"/>
      <c r="M167" s="24"/>
      <c r="N167" s="24"/>
      <c r="O167" s="24"/>
      <c r="P167" s="8"/>
      <c r="Q167" s="18"/>
      <c r="R167" s="24"/>
      <c r="S167" s="24"/>
      <c r="T167" s="24"/>
      <c r="U167" s="11"/>
      <c r="V167" s="24"/>
      <c r="W167" s="24"/>
      <c r="X167" s="38"/>
      <c r="Y167" s="11"/>
      <c r="Z167" s="24"/>
      <c r="AA167" s="24"/>
      <c r="AB167" s="24"/>
      <c r="AC167" s="11">
        <f t="shared" si="110"/>
        <v>0</v>
      </c>
      <c r="AD167" s="24"/>
      <c r="AE167" s="24"/>
      <c r="AF167" s="24"/>
      <c r="AG167" s="11"/>
      <c r="AH167" s="11">
        <f t="shared" si="107"/>
        <v>0</v>
      </c>
      <c r="AI167" s="27">
        <f t="shared" si="108"/>
        <v>0</v>
      </c>
      <c r="AJ167" s="28">
        <f t="shared" si="109"/>
        <v>0</v>
      </c>
      <c r="AK167" s="1"/>
      <c r="AL167" s="44"/>
      <c r="AM167" s="1"/>
      <c r="AN167" s="1"/>
      <c r="AO167" s="1"/>
      <c r="AP167" s="1"/>
      <c r="AQ167" s="1"/>
      <c r="AR167" s="3"/>
    </row>
    <row r="168" spans="1:44" ht="14.25" customHeight="1" outlineLevel="1">
      <c r="A168" s="34">
        <v>7</v>
      </c>
      <c r="B168" s="34"/>
      <c r="C168" s="18"/>
      <c r="D168" s="52"/>
      <c r="E168" s="53"/>
      <c r="F168" s="18"/>
      <c r="G168" s="18"/>
      <c r="H168" s="48"/>
      <c r="I168" s="49"/>
      <c r="J168" s="322"/>
      <c r="K168" s="24"/>
      <c r="L168" s="18"/>
      <c r="M168" s="24"/>
      <c r="N168" s="24"/>
      <c r="O168" s="24"/>
      <c r="P168" s="8"/>
      <c r="Q168" s="18"/>
      <c r="R168" s="24"/>
      <c r="S168" s="24"/>
      <c r="T168" s="24"/>
      <c r="U168" s="11"/>
      <c r="V168" s="24"/>
      <c r="W168" s="24"/>
      <c r="X168" s="38"/>
      <c r="Y168" s="11"/>
      <c r="Z168" s="24"/>
      <c r="AA168" s="24"/>
      <c r="AB168" s="24"/>
      <c r="AC168" s="11">
        <f t="shared" si="110"/>
        <v>0</v>
      </c>
      <c r="AD168" s="24"/>
      <c r="AE168" s="24"/>
      <c r="AF168" s="24"/>
      <c r="AG168" s="11"/>
      <c r="AH168" s="11">
        <f t="shared" si="107"/>
        <v>0</v>
      </c>
      <c r="AI168" s="27">
        <f t="shared" si="108"/>
        <v>0</v>
      </c>
      <c r="AJ168" s="28">
        <f t="shared" si="109"/>
        <v>0</v>
      </c>
      <c r="AK168" s="1"/>
      <c r="AL168" s="44"/>
      <c r="AM168" s="1"/>
      <c r="AN168" s="1"/>
      <c r="AO168" s="1"/>
      <c r="AP168" s="1"/>
      <c r="AQ168" s="1"/>
      <c r="AR168" s="3"/>
    </row>
    <row r="169" spans="1:44" ht="14.25" customHeight="1" outlineLevel="1">
      <c r="A169" s="34">
        <v>8</v>
      </c>
      <c r="B169" s="34"/>
      <c r="C169" s="18"/>
      <c r="D169" s="52"/>
      <c r="E169" s="53"/>
      <c r="F169" s="18"/>
      <c r="G169" s="18"/>
      <c r="H169" s="48"/>
      <c r="I169" s="49"/>
      <c r="J169" s="322"/>
      <c r="K169" s="24"/>
      <c r="L169" s="18"/>
      <c r="M169" s="24"/>
      <c r="N169" s="24"/>
      <c r="O169" s="24"/>
      <c r="P169" s="8"/>
      <c r="Q169" s="18"/>
      <c r="R169" s="24"/>
      <c r="S169" s="24"/>
      <c r="T169" s="24"/>
      <c r="U169" s="11"/>
      <c r="V169" s="24"/>
      <c r="W169" s="24"/>
      <c r="X169" s="38"/>
      <c r="Y169" s="11"/>
      <c r="Z169" s="24"/>
      <c r="AA169" s="24"/>
      <c r="AB169" s="24"/>
      <c r="AC169" s="11">
        <f t="shared" si="110"/>
        <v>0</v>
      </c>
      <c r="AD169" s="24"/>
      <c r="AE169" s="24"/>
      <c r="AF169" s="24"/>
      <c r="AG169" s="11"/>
      <c r="AH169" s="11">
        <f t="shared" si="107"/>
        <v>0</v>
      </c>
      <c r="AI169" s="27">
        <f t="shared" si="108"/>
        <v>0</v>
      </c>
      <c r="AJ169" s="28">
        <f t="shared" si="109"/>
        <v>0</v>
      </c>
      <c r="AK169" s="1"/>
      <c r="AL169" s="44"/>
      <c r="AM169" s="1"/>
      <c r="AN169" s="1"/>
      <c r="AO169" s="1"/>
      <c r="AP169" s="1"/>
      <c r="AQ169" s="1"/>
      <c r="AR169" s="3"/>
    </row>
    <row r="170" spans="1:44" ht="14.25" customHeight="1" outlineLevel="1">
      <c r="A170" s="34">
        <v>9</v>
      </c>
      <c r="B170" s="34"/>
      <c r="C170" s="18"/>
      <c r="D170" s="52"/>
      <c r="E170" s="53"/>
      <c r="F170" s="18"/>
      <c r="G170" s="18"/>
      <c r="H170" s="48"/>
      <c r="I170" s="49"/>
      <c r="J170" s="322"/>
      <c r="K170" s="24"/>
      <c r="L170" s="18"/>
      <c r="M170" s="24"/>
      <c r="N170" s="24"/>
      <c r="O170" s="24"/>
      <c r="P170" s="8"/>
      <c r="Q170" s="18"/>
      <c r="R170" s="24"/>
      <c r="S170" s="24"/>
      <c r="T170" s="24"/>
      <c r="U170" s="11"/>
      <c r="V170" s="24"/>
      <c r="W170" s="24"/>
      <c r="X170" s="38"/>
      <c r="Y170" s="11"/>
      <c r="Z170" s="24"/>
      <c r="AA170" s="24"/>
      <c r="AB170" s="24"/>
      <c r="AC170" s="11">
        <f t="shared" ref="AC170:AC172" si="111">SUM(Z170:AB170)</f>
        <v>0</v>
      </c>
      <c r="AD170" s="24"/>
      <c r="AE170" s="24"/>
      <c r="AF170" s="24"/>
      <c r="AG170" s="11"/>
      <c r="AH170" s="11">
        <f t="shared" si="107"/>
        <v>0</v>
      </c>
      <c r="AI170" s="27">
        <f t="shared" si="108"/>
        <v>0</v>
      </c>
      <c r="AJ170" s="28">
        <f t="shared" si="109"/>
        <v>0</v>
      </c>
      <c r="AK170" s="1"/>
      <c r="AL170" s="44"/>
      <c r="AM170" s="1"/>
      <c r="AN170" s="1"/>
      <c r="AO170" s="1"/>
      <c r="AP170" s="1"/>
      <c r="AQ170" s="1"/>
      <c r="AR170" s="3"/>
    </row>
    <row r="171" spans="1:44" ht="14.25" customHeight="1" outlineLevel="1">
      <c r="A171" s="34">
        <v>10</v>
      </c>
      <c r="B171" s="34"/>
      <c r="C171" s="18"/>
      <c r="D171" s="52"/>
      <c r="E171" s="53"/>
      <c r="F171" s="18"/>
      <c r="G171" s="18"/>
      <c r="H171" s="48"/>
      <c r="I171" s="49"/>
      <c r="J171" s="322"/>
      <c r="K171" s="24"/>
      <c r="L171" s="18"/>
      <c r="M171" s="24"/>
      <c r="N171" s="24"/>
      <c r="O171" s="24"/>
      <c r="P171" s="8"/>
      <c r="Q171" s="18"/>
      <c r="R171" s="24"/>
      <c r="S171" s="24"/>
      <c r="T171" s="24"/>
      <c r="U171" s="11"/>
      <c r="V171" s="24"/>
      <c r="W171" s="24"/>
      <c r="X171" s="38"/>
      <c r="Y171" s="11"/>
      <c r="Z171" s="24"/>
      <c r="AA171" s="24"/>
      <c r="AB171" s="24"/>
      <c r="AC171" s="11">
        <f t="shared" si="111"/>
        <v>0</v>
      </c>
      <c r="AD171" s="24"/>
      <c r="AE171" s="24"/>
      <c r="AF171" s="24"/>
      <c r="AG171" s="11"/>
      <c r="AH171" s="11">
        <f t="shared" si="107"/>
        <v>0</v>
      </c>
      <c r="AI171" s="27">
        <f t="shared" si="108"/>
        <v>0</v>
      </c>
      <c r="AJ171" s="28">
        <f t="shared" si="109"/>
        <v>0</v>
      </c>
      <c r="AK171" s="1"/>
      <c r="AL171" s="44"/>
      <c r="AM171" s="1"/>
      <c r="AN171" s="1"/>
      <c r="AO171" s="1"/>
      <c r="AP171" s="1"/>
      <c r="AQ171" s="1"/>
      <c r="AR171" s="3"/>
    </row>
    <row r="172" spans="1:44" ht="14.25" customHeight="1" outlineLevel="1">
      <c r="A172" s="34">
        <v>11</v>
      </c>
      <c r="B172" s="34"/>
      <c r="C172" s="18"/>
      <c r="D172" s="52"/>
      <c r="E172" s="53"/>
      <c r="F172" s="18"/>
      <c r="G172" s="18"/>
      <c r="H172" s="48"/>
      <c r="I172" s="49"/>
      <c r="J172" s="322"/>
      <c r="K172" s="24"/>
      <c r="L172" s="18"/>
      <c r="M172" s="24"/>
      <c r="N172" s="24"/>
      <c r="O172" s="24"/>
      <c r="P172" s="8"/>
      <c r="Q172" s="18"/>
      <c r="R172" s="24"/>
      <c r="S172" s="24"/>
      <c r="T172" s="24"/>
      <c r="U172" s="11"/>
      <c r="V172" s="24"/>
      <c r="W172" s="24"/>
      <c r="X172" s="38"/>
      <c r="Y172" s="11"/>
      <c r="Z172" s="24"/>
      <c r="AA172" s="24"/>
      <c r="AB172" s="24"/>
      <c r="AC172" s="11">
        <f t="shared" si="111"/>
        <v>0</v>
      </c>
      <c r="AD172" s="24"/>
      <c r="AE172" s="24"/>
      <c r="AF172" s="24"/>
      <c r="AG172" s="11"/>
      <c r="AH172" s="11">
        <f t="shared" si="107"/>
        <v>0</v>
      </c>
      <c r="AI172" s="27">
        <f t="shared" si="108"/>
        <v>0</v>
      </c>
      <c r="AJ172" s="28">
        <f t="shared" si="109"/>
        <v>0</v>
      </c>
      <c r="AK172" s="1"/>
      <c r="AL172" s="44"/>
      <c r="AM172" s="1"/>
      <c r="AN172" s="1"/>
      <c r="AO172" s="1"/>
      <c r="AP172" s="1"/>
      <c r="AQ172" s="1"/>
      <c r="AR172" s="3"/>
    </row>
    <row r="173" spans="1:44" ht="14.25" customHeight="1" outlineLevel="1">
      <c r="A173" s="34">
        <v>12</v>
      </c>
      <c r="B173" s="34"/>
      <c r="C173" s="18"/>
      <c r="D173" s="52"/>
      <c r="E173" s="53"/>
      <c r="F173" s="18"/>
      <c r="G173" s="18"/>
      <c r="H173" s="48"/>
      <c r="I173" s="49"/>
      <c r="J173" s="314"/>
      <c r="K173" s="80"/>
      <c r="L173" s="18"/>
      <c r="M173" s="24"/>
      <c r="N173" s="24"/>
      <c r="O173" s="24"/>
      <c r="P173" s="8"/>
      <c r="Q173" s="18"/>
      <c r="R173" s="24"/>
      <c r="S173" s="24"/>
      <c r="T173" s="24"/>
      <c r="U173" s="11"/>
      <c r="V173" s="24"/>
      <c r="W173" s="24"/>
      <c r="X173" s="38"/>
      <c r="Y173" s="11"/>
      <c r="Z173" s="24"/>
      <c r="AA173" s="24"/>
      <c r="AB173" s="24"/>
      <c r="AC173" s="11"/>
      <c r="AD173" s="24"/>
      <c r="AE173" s="24"/>
      <c r="AF173" s="24"/>
      <c r="AG173" s="11"/>
      <c r="AH173" s="11"/>
      <c r="AI173" s="27">
        <f t="shared" si="108"/>
        <v>0</v>
      </c>
      <c r="AJ173" s="28">
        <f t="shared" si="109"/>
        <v>0</v>
      </c>
      <c r="AK173" s="1"/>
      <c r="AL173" s="44"/>
      <c r="AM173" s="1"/>
      <c r="AN173" s="1"/>
      <c r="AO173" s="1"/>
      <c r="AP173" s="1"/>
      <c r="AQ173" s="1"/>
      <c r="AR173" s="3"/>
    </row>
    <row r="174" spans="1:44" ht="14.25" customHeight="1">
      <c r="A174" s="329" t="s">
        <v>75</v>
      </c>
      <c r="B174" s="311"/>
      <c r="C174" s="311"/>
      <c r="D174" s="311"/>
      <c r="E174" s="312"/>
      <c r="F174" s="39"/>
      <c r="G174" s="39"/>
      <c r="H174" s="39"/>
      <c r="I174" s="40"/>
      <c r="J174" s="41">
        <f>SUM(J162:J163)</f>
        <v>288249989</v>
      </c>
      <c r="K174" s="42">
        <f t="shared" ref="K174:AC174" si="112">SUM(K162:K173)</f>
        <v>4635529</v>
      </c>
      <c r="L174" s="42">
        <f t="shared" si="112"/>
        <v>0</v>
      </c>
      <c r="M174" s="42">
        <f t="shared" si="112"/>
        <v>0</v>
      </c>
      <c r="N174" s="42">
        <f t="shared" si="112"/>
        <v>0</v>
      </c>
      <c r="O174" s="42">
        <f t="shared" si="112"/>
        <v>0</v>
      </c>
      <c r="P174" s="42">
        <f t="shared" si="112"/>
        <v>0</v>
      </c>
      <c r="Q174" s="42">
        <f t="shared" si="112"/>
        <v>0</v>
      </c>
      <c r="R174" s="42">
        <f t="shared" si="112"/>
        <v>0</v>
      </c>
      <c r="S174" s="42">
        <f t="shared" si="112"/>
        <v>3403879</v>
      </c>
      <c r="T174" s="42">
        <f t="shared" si="112"/>
        <v>1231650</v>
      </c>
      <c r="U174" s="42">
        <f t="shared" si="112"/>
        <v>4635529</v>
      </c>
      <c r="V174" s="42">
        <f t="shared" si="112"/>
        <v>0</v>
      </c>
      <c r="W174" s="42">
        <f t="shared" si="112"/>
        <v>0</v>
      </c>
      <c r="X174" s="42">
        <f t="shared" si="112"/>
        <v>0</v>
      </c>
      <c r="Y174" s="42">
        <f t="shared" si="112"/>
        <v>0</v>
      </c>
      <c r="Z174" s="42">
        <f t="shared" si="112"/>
        <v>0</v>
      </c>
      <c r="AA174" s="42">
        <f t="shared" si="112"/>
        <v>0</v>
      </c>
      <c r="AB174" s="42">
        <f t="shared" si="112"/>
        <v>0</v>
      </c>
      <c r="AC174" s="41">
        <f t="shared" si="112"/>
        <v>0</v>
      </c>
      <c r="AD174" s="41">
        <f t="shared" ref="AD174:AG174" si="113">SUM(AD162:AD163)</f>
        <v>0</v>
      </c>
      <c r="AE174" s="41">
        <f t="shared" si="113"/>
        <v>0</v>
      </c>
      <c r="AF174" s="41">
        <f t="shared" si="113"/>
        <v>0</v>
      </c>
      <c r="AG174" s="41">
        <f t="shared" si="113"/>
        <v>0</v>
      </c>
      <c r="AH174" s="41">
        <f>SUM(AH162:AH173)</f>
        <v>4635529</v>
      </c>
      <c r="AI174" s="43">
        <f>IF(ISERROR(AH174/J174),0,AH174/J174)</f>
        <v>1.6081627673539999E-2</v>
      </c>
      <c r="AJ174" s="43">
        <f>IF(ISERROR(AH174/$AH$253),0,AH174/$AH$253)</f>
        <v>1.5184206281119321E-2</v>
      </c>
      <c r="AK174" s="1"/>
      <c r="AL174" s="44"/>
      <c r="AM174" s="1"/>
      <c r="AN174" s="1"/>
      <c r="AO174" s="1"/>
      <c r="AP174" s="1"/>
      <c r="AQ174" s="1"/>
      <c r="AR174" s="3"/>
    </row>
    <row r="175" spans="1:44" ht="14.25" customHeight="1">
      <c r="A175" s="330" t="s">
        <v>76</v>
      </c>
      <c r="B175" s="311"/>
      <c r="C175" s="311"/>
      <c r="D175" s="311"/>
      <c r="E175" s="312"/>
      <c r="F175" s="7"/>
      <c r="G175" s="8"/>
      <c r="H175" s="9"/>
      <c r="I175" s="45"/>
      <c r="J175" s="46"/>
      <c r="K175" s="47"/>
      <c r="L175" s="12"/>
      <c r="M175" s="13"/>
      <c r="N175" s="13"/>
      <c r="O175" s="13"/>
      <c r="P175" s="8"/>
      <c r="Q175" s="7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4"/>
      <c r="AJ175" s="14"/>
      <c r="AK175" s="2"/>
      <c r="AL175" s="44"/>
      <c r="AM175" s="2"/>
      <c r="AN175" s="2"/>
      <c r="AO175" s="2"/>
      <c r="AP175" s="2"/>
      <c r="AQ175" s="2"/>
      <c r="AR175" s="15"/>
    </row>
    <row r="176" spans="1:44" ht="22.5" outlineLevel="1">
      <c r="A176" s="34">
        <v>1</v>
      </c>
      <c r="B176" s="17" t="s">
        <v>46</v>
      </c>
      <c r="C176" s="18"/>
      <c r="D176" s="19">
        <v>44957</v>
      </c>
      <c r="E176" s="51" t="s">
        <v>47</v>
      </c>
      <c r="F176" s="20" t="s">
        <v>68</v>
      </c>
      <c r="G176" s="20" t="s">
        <v>49</v>
      </c>
      <c r="H176" s="48"/>
      <c r="I176" s="49"/>
      <c r="J176" s="324">
        <v>234011454</v>
      </c>
      <c r="K176" s="24"/>
      <c r="L176" s="18"/>
      <c r="M176" s="24"/>
      <c r="N176" s="24"/>
      <c r="O176" s="24"/>
      <c r="P176" s="18"/>
      <c r="Q176" s="18"/>
      <c r="R176" s="24"/>
      <c r="S176" s="24"/>
      <c r="T176" s="24"/>
      <c r="U176" s="11">
        <f t="shared" ref="U176:U179" si="114">SUM(R176:T176)</f>
        <v>0</v>
      </c>
      <c r="V176" s="24"/>
      <c r="W176" s="24"/>
      <c r="X176" s="24"/>
      <c r="Y176" s="11">
        <f t="shared" ref="Y176:Y179" si="115">SUM(V176:X176)</f>
        <v>0</v>
      </c>
      <c r="Z176" s="24"/>
      <c r="AA176" s="24"/>
      <c r="AB176" s="24"/>
      <c r="AC176" s="11">
        <f t="shared" ref="AC176:AC179" si="116">SUM(Z176:AB176)</f>
        <v>0</v>
      </c>
      <c r="AD176" s="24"/>
      <c r="AE176" s="24"/>
      <c r="AF176" s="24"/>
      <c r="AG176" s="11">
        <f t="shared" ref="AG176:AG179" si="117">SUM(AD176:AF176)</f>
        <v>0</v>
      </c>
      <c r="AH176" s="11">
        <f t="shared" ref="AH176:AH179" si="118">SUM(U176,Y176,AC176,AG176)</f>
        <v>0</v>
      </c>
      <c r="AI176" s="27">
        <f t="shared" ref="AI176:AI179" si="119">IF(ISERROR(AH176/$J$180),0,AH176/$J$180)</f>
        <v>0</v>
      </c>
      <c r="AJ176" s="28">
        <f t="shared" ref="AJ176:AJ179" si="120">IF(ISERROR(AH176/$AH$253),"-",AH176/$AH$253)</f>
        <v>0</v>
      </c>
      <c r="AK176" s="44"/>
      <c r="AL176" s="44"/>
      <c r="AM176" s="1"/>
      <c r="AN176" s="1"/>
      <c r="AO176" s="1"/>
      <c r="AP176" s="1"/>
      <c r="AQ176" s="1"/>
      <c r="AR176" s="3"/>
    </row>
    <row r="177" spans="1:44" ht="14.25" customHeight="1" outlineLevel="1">
      <c r="A177" s="34">
        <v>2</v>
      </c>
      <c r="B177" s="17" t="s">
        <v>51</v>
      </c>
      <c r="C177" s="18"/>
      <c r="D177" s="19">
        <v>44957</v>
      </c>
      <c r="E177" s="51" t="s">
        <v>52</v>
      </c>
      <c r="F177" s="20" t="s">
        <v>48</v>
      </c>
      <c r="G177" s="20" t="s">
        <v>53</v>
      </c>
      <c r="H177" s="48"/>
      <c r="I177" s="49"/>
      <c r="J177" s="322"/>
      <c r="K177" s="24"/>
      <c r="L177" s="18"/>
      <c r="M177" s="24"/>
      <c r="N177" s="24"/>
      <c r="O177" s="24"/>
      <c r="P177" s="18"/>
      <c r="Q177" s="18"/>
      <c r="R177" s="24"/>
      <c r="S177" s="24"/>
      <c r="T177" s="24"/>
      <c r="U177" s="11">
        <f t="shared" si="114"/>
        <v>0</v>
      </c>
      <c r="V177" s="24"/>
      <c r="W177" s="24"/>
      <c r="X177" s="24"/>
      <c r="Y177" s="11">
        <f t="shared" si="115"/>
        <v>0</v>
      </c>
      <c r="Z177" s="24"/>
      <c r="AA177" s="24"/>
      <c r="AB177" s="24"/>
      <c r="AC177" s="11">
        <f t="shared" si="116"/>
        <v>0</v>
      </c>
      <c r="AD177" s="24"/>
      <c r="AE177" s="24"/>
      <c r="AF177" s="24"/>
      <c r="AG177" s="11">
        <f t="shared" si="117"/>
        <v>0</v>
      </c>
      <c r="AH177" s="11">
        <f t="shared" si="118"/>
        <v>0</v>
      </c>
      <c r="AI177" s="27">
        <f t="shared" si="119"/>
        <v>0</v>
      </c>
      <c r="AJ177" s="28">
        <f t="shared" si="120"/>
        <v>0</v>
      </c>
      <c r="AK177" s="44"/>
      <c r="AL177" s="44"/>
      <c r="AM177" s="1"/>
      <c r="AN177" s="1"/>
      <c r="AO177" s="1"/>
      <c r="AP177" s="1"/>
      <c r="AQ177" s="1"/>
      <c r="AR177" s="3"/>
    </row>
    <row r="178" spans="1:44" ht="14.25" customHeight="1" outlineLevel="1">
      <c r="A178" s="34">
        <v>3</v>
      </c>
      <c r="B178" s="34"/>
      <c r="C178" s="8"/>
      <c r="D178" s="81"/>
      <c r="E178" s="12"/>
      <c r="F178" s="18"/>
      <c r="G178" s="18"/>
      <c r="H178" s="48"/>
      <c r="I178" s="49"/>
      <c r="J178" s="322"/>
      <c r="K178" s="24"/>
      <c r="L178" s="18"/>
      <c r="M178" s="24"/>
      <c r="N178" s="24"/>
      <c r="O178" s="24"/>
      <c r="P178" s="18"/>
      <c r="Q178" s="18"/>
      <c r="R178" s="24"/>
      <c r="S178" s="24"/>
      <c r="T178" s="24"/>
      <c r="U178" s="11">
        <f t="shared" si="114"/>
        <v>0</v>
      </c>
      <c r="V178" s="24"/>
      <c r="W178" s="24"/>
      <c r="X178" s="24"/>
      <c r="Y178" s="11">
        <f t="shared" si="115"/>
        <v>0</v>
      </c>
      <c r="Z178" s="24"/>
      <c r="AA178" s="24"/>
      <c r="AB178" s="24"/>
      <c r="AC178" s="11">
        <f t="shared" si="116"/>
        <v>0</v>
      </c>
      <c r="AD178" s="24"/>
      <c r="AE178" s="24"/>
      <c r="AF178" s="24"/>
      <c r="AG178" s="11">
        <f t="shared" si="117"/>
        <v>0</v>
      </c>
      <c r="AH178" s="11">
        <f t="shared" si="118"/>
        <v>0</v>
      </c>
      <c r="AI178" s="27">
        <f t="shared" si="119"/>
        <v>0</v>
      </c>
      <c r="AJ178" s="28">
        <f t="shared" si="120"/>
        <v>0</v>
      </c>
      <c r="AK178" s="44"/>
      <c r="AL178" s="44"/>
      <c r="AM178" s="1"/>
      <c r="AN178" s="1"/>
      <c r="AO178" s="1"/>
      <c r="AP178" s="1"/>
      <c r="AQ178" s="1"/>
      <c r="AR178" s="3"/>
    </row>
    <row r="179" spans="1:44" ht="14.25" customHeight="1" outlineLevel="1">
      <c r="A179" s="34">
        <v>20</v>
      </c>
      <c r="B179" s="34"/>
      <c r="C179" s="8"/>
      <c r="D179" s="81"/>
      <c r="E179" s="12"/>
      <c r="F179" s="18"/>
      <c r="G179" s="18"/>
      <c r="H179" s="48"/>
      <c r="I179" s="49"/>
      <c r="J179" s="314"/>
      <c r="K179" s="80"/>
      <c r="L179" s="82"/>
      <c r="M179" s="80"/>
      <c r="N179" s="80"/>
      <c r="O179" s="80"/>
      <c r="P179" s="82"/>
      <c r="Q179" s="82"/>
      <c r="R179" s="80"/>
      <c r="S179" s="80"/>
      <c r="T179" s="80"/>
      <c r="U179" s="11">
        <f t="shared" si="114"/>
        <v>0</v>
      </c>
      <c r="V179" s="80"/>
      <c r="W179" s="80"/>
      <c r="X179" s="80"/>
      <c r="Y179" s="11">
        <f t="shared" si="115"/>
        <v>0</v>
      </c>
      <c r="Z179" s="80"/>
      <c r="AA179" s="80"/>
      <c r="AB179" s="80"/>
      <c r="AC179" s="11">
        <f t="shared" si="116"/>
        <v>0</v>
      </c>
      <c r="AD179" s="80"/>
      <c r="AE179" s="80"/>
      <c r="AF179" s="80"/>
      <c r="AG179" s="11">
        <f t="shared" si="117"/>
        <v>0</v>
      </c>
      <c r="AH179" s="11">
        <f t="shared" si="118"/>
        <v>0</v>
      </c>
      <c r="AI179" s="27">
        <f t="shared" si="119"/>
        <v>0</v>
      </c>
      <c r="AJ179" s="28">
        <f t="shared" si="120"/>
        <v>0</v>
      </c>
      <c r="AK179" s="44"/>
      <c r="AL179" s="44"/>
      <c r="AM179" s="1"/>
      <c r="AN179" s="1"/>
      <c r="AO179" s="1"/>
      <c r="AP179" s="1"/>
      <c r="AQ179" s="1"/>
      <c r="AR179" s="3"/>
    </row>
    <row r="180" spans="1:44" ht="14.25" customHeight="1">
      <c r="A180" s="329" t="s">
        <v>77</v>
      </c>
      <c r="B180" s="311"/>
      <c r="C180" s="311"/>
      <c r="D180" s="311"/>
      <c r="E180" s="312"/>
      <c r="F180" s="39"/>
      <c r="G180" s="39"/>
      <c r="H180" s="39"/>
      <c r="I180" s="40"/>
      <c r="J180" s="41">
        <f>SUM(J176:J178)</f>
        <v>234011454</v>
      </c>
      <c r="K180" s="42">
        <f>SUM(K176:K179)</f>
        <v>0</v>
      </c>
      <c r="L180" s="42">
        <f t="shared" ref="L180:AA180" si="121">SUM(L176:L178)</f>
        <v>0</v>
      </c>
      <c r="M180" s="42">
        <f t="shared" si="121"/>
        <v>0</v>
      </c>
      <c r="N180" s="42">
        <f t="shared" si="121"/>
        <v>0</v>
      </c>
      <c r="O180" s="42">
        <f t="shared" si="121"/>
        <v>0</v>
      </c>
      <c r="P180" s="42">
        <f t="shared" si="121"/>
        <v>0</v>
      </c>
      <c r="Q180" s="42">
        <f t="shared" si="121"/>
        <v>0</v>
      </c>
      <c r="R180" s="42">
        <f t="shared" si="121"/>
        <v>0</v>
      </c>
      <c r="S180" s="42">
        <f t="shared" si="121"/>
        <v>0</v>
      </c>
      <c r="T180" s="42">
        <f t="shared" si="121"/>
        <v>0</v>
      </c>
      <c r="U180" s="42">
        <f t="shared" si="121"/>
        <v>0</v>
      </c>
      <c r="V180" s="42">
        <f t="shared" si="121"/>
        <v>0</v>
      </c>
      <c r="W180" s="42">
        <f t="shared" si="121"/>
        <v>0</v>
      </c>
      <c r="X180" s="42">
        <f t="shared" si="121"/>
        <v>0</v>
      </c>
      <c r="Y180" s="42">
        <f t="shared" si="121"/>
        <v>0</v>
      </c>
      <c r="Z180" s="42">
        <f t="shared" si="121"/>
        <v>0</v>
      </c>
      <c r="AA180" s="42">
        <f t="shared" si="121"/>
        <v>0</v>
      </c>
      <c r="AB180" s="42">
        <f t="shared" ref="AB180:AC180" si="122">SUM(AB176:AB179)</f>
        <v>0</v>
      </c>
      <c r="AC180" s="42">
        <f t="shared" si="122"/>
        <v>0</v>
      </c>
      <c r="AD180" s="42">
        <f t="shared" ref="AD180:AF180" si="123">SUM(AD176:AD178)</f>
        <v>0</v>
      </c>
      <c r="AE180" s="42">
        <f t="shared" si="123"/>
        <v>0</v>
      </c>
      <c r="AF180" s="42">
        <f t="shared" si="123"/>
        <v>0</v>
      </c>
      <c r="AG180" s="42">
        <f t="shared" ref="AG180:AH180" si="124">SUM(AG176:AG179)</f>
        <v>0</v>
      </c>
      <c r="AH180" s="42">
        <f t="shared" si="124"/>
        <v>0</v>
      </c>
      <c r="AI180" s="43">
        <f>IF(ISERROR(AH180/J180),0,AH180/J180)</f>
        <v>0</v>
      </c>
      <c r="AJ180" s="43">
        <f>IF(ISERROR(AH180/$AH$253),0,AH180/$AH$253)</f>
        <v>0</v>
      </c>
      <c r="AK180" s="1"/>
      <c r="AL180" s="44"/>
      <c r="AM180" s="1"/>
      <c r="AN180" s="1"/>
      <c r="AO180" s="1"/>
      <c r="AP180" s="1"/>
      <c r="AQ180" s="1"/>
      <c r="AR180" s="3"/>
    </row>
    <row r="181" spans="1:44" ht="14.25" customHeight="1">
      <c r="A181" s="330" t="s">
        <v>78</v>
      </c>
      <c r="B181" s="311"/>
      <c r="C181" s="311"/>
      <c r="D181" s="311"/>
      <c r="E181" s="312"/>
      <c r="F181" s="7"/>
      <c r="G181" s="8"/>
      <c r="H181" s="9"/>
      <c r="I181" s="45"/>
      <c r="J181" s="58"/>
      <c r="K181" s="47"/>
      <c r="L181" s="12"/>
      <c r="M181" s="13"/>
      <c r="N181" s="13"/>
      <c r="O181" s="13"/>
      <c r="P181" s="8"/>
      <c r="Q181" s="7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4"/>
      <c r="AJ181" s="14"/>
      <c r="AK181" s="2"/>
      <c r="AL181" s="44"/>
      <c r="AM181" s="2"/>
      <c r="AN181" s="2"/>
      <c r="AO181" s="2"/>
      <c r="AP181" s="2"/>
      <c r="AQ181" s="2"/>
      <c r="AR181" s="15"/>
    </row>
    <row r="182" spans="1:44" ht="22.5" outlineLevel="1">
      <c r="A182" s="17">
        <v>1</v>
      </c>
      <c r="B182" s="17" t="s">
        <v>46</v>
      </c>
      <c r="C182" s="18"/>
      <c r="D182" s="19">
        <v>44957</v>
      </c>
      <c r="E182" s="20" t="s">
        <v>47</v>
      </c>
      <c r="F182" s="20" t="s">
        <v>68</v>
      </c>
      <c r="G182" s="20" t="s">
        <v>49</v>
      </c>
      <c r="H182" s="48"/>
      <c r="I182" s="49"/>
      <c r="J182" s="324">
        <v>344526380</v>
      </c>
      <c r="K182" s="23">
        <f>3606159+4407272</f>
        <v>8013431</v>
      </c>
      <c r="L182" s="18"/>
      <c r="M182" s="24"/>
      <c r="N182" s="24"/>
      <c r="O182" s="25" t="s">
        <v>50</v>
      </c>
      <c r="P182" s="18"/>
      <c r="Q182" s="18"/>
      <c r="R182" s="24"/>
      <c r="S182" s="26">
        <v>3606159</v>
      </c>
      <c r="T182" s="23">
        <v>4407272</v>
      </c>
      <c r="U182" s="11">
        <f t="shared" ref="U182:U183" si="125">SUM(R182:T182)</f>
        <v>8013431</v>
      </c>
      <c r="V182" s="24"/>
      <c r="W182" s="24"/>
      <c r="X182" s="24"/>
      <c r="Y182" s="11">
        <f t="shared" ref="Y182:Y183" si="126">SUM(V182:X182)</f>
        <v>0</v>
      </c>
      <c r="Z182" s="24"/>
      <c r="AA182" s="24"/>
      <c r="AB182" s="24"/>
      <c r="AC182" s="11">
        <f t="shared" ref="AC182:AC190" si="127">SUM(Z182:AB182)</f>
        <v>0</v>
      </c>
      <c r="AD182" s="24"/>
      <c r="AE182" s="24"/>
      <c r="AF182" s="24"/>
      <c r="AG182" s="11">
        <f t="shared" ref="AG182:AG183" si="128">SUM(AD182:AF182)</f>
        <v>0</v>
      </c>
      <c r="AH182" s="11">
        <f t="shared" ref="AH182:AH190" si="129">SUM(U182,Y182,AC182,AG182)</f>
        <v>8013431</v>
      </c>
      <c r="AI182" s="27">
        <f t="shared" ref="AI182:AI190" si="130">IF(ISERROR(AH182/$J$191),0,AH182/$J$191)</f>
        <v>2.3259266823051402E-2</v>
      </c>
      <c r="AJ182" s="28">
        <f t="shared" ref="AJ182:AJ190" si="131">IF(ISERROR(AH182/$AH$253),"-",AH182/$AH$253)</f>
        <v>2.6248911251232875E-2</v>
      </c>
      <c r="AK182" s="1"/>
      <c r="AL182" s="44"/>
      <c r="AM182" s="1"/>
      <c r="AN182" s="1"/>
      <c r="AO182" s="1"/>
      <c r="AP182" s="1"/>
      <c r="AQ182" s="1"/>
      <c r="AR182" s="3"/>
    </row>
    <row r="183" spans="1:44" ht="14.25" customHeight="1" outlineLevel="1">
      <c r="A183" s="17">
        <v>2</v>
      </c>
      <c r="B183" s="17" t="s">
        <v>51</v>
      </c>
      <c r="C183" s="18"/>
      <c r="D183" s="19">
        <v>44957</v>
      </c>
      <c r="E183" s="51" t="s">
        <v>52</v>
      </c>
      <c r="F183" s="20" t="s">
        <v>48</v>
      </c>
      <c r="G183" s="20" t="s">
        <v>53</v>
      </c>
      <c r="H183" s="48"/>
      <c r="I183" s="49"/>
      <c r="J183" s="322"/>
      <c r="K183" s="83">
        <v>2506842</v>
      </c>
      <c r="L183" s="18"/>
      <c r="M183" s="24"/>
      <c r="N183" s="24"/>
      <c r="O183" s="25" t="s">
        <v>50</v>
      </c>
      <c r="P183" s="18"/>
      <c r="Q183" s="18"/>
      <c r="R183" s="24"/>
      <c r="S183" s="24"/>
      <c r="T183" s="26">
        <v>2506842</v>
      </c>
      <c r="U183" s="11">
        <f t="shared" si="125"/>
        <v>2506842</v>
      </c>
      <c r="V183" s="24"/>
      <c r="W183" s="24"/>
      <c r="X183" s="75"/>
      <c r="Y183" s="11">
        <f t="shared" si="126"/>
        <v>0</v>
      </c>
      <c r="Z183" s="24"/>
      <c r="AA183" s="24"/>
      <c r="AB183" s="24"/>
      <c r="AC183" s="11">
        <f t="shared" si="127"/>
        <v>0</v>
      </c>
      <c r="AD183" s="24"/>
      <c r="AE183" s="24"/>
      <c r="AF183" s="24"/>
      <c r="AG183" s="11">
        <f t="shared" si="128"/>
        <v>0</v>
      </c>
      <c r="AH183" s="11">
        <f t="shared" si="129"/>
        <v>2506842</v>
      </c>
      <c r="AI183" s="27">
        <f t="shared" si="130"/>
        <v>7.276197544002291E-3</v>
      </c>
      <c r="AJ183" s="28">
        <f t="shared" si="131"/>
        <v>8.211448152341129E-3</v>
      </c>
      <c r="AK183" s="1"/>
      <c r="AL183" s="44"/>
      <c r="AM183" s="1"/>
      <c r="AN183" s="1"/>
      <c r="AO183" s="1"/>
      <c r="AP183" s="1"/>
      <c r="AQ183" s="1"/>
      <c r="AR183" s="3"/>
    </row>
    <row r="184" spans="1:44" ht="14.25" customHeight="1" outlineLevel="1">
      <c r="A184" s="34"/>
      <c r="B184" s="84"/>
      <c r="C184" s="61"/>
      <c r="D184" s="85"/>
      <c r="E184" s="86"/>
      <c r="F184" s="18"/>
      <c r="G184" s="18"/>
      <c r="H184" s="48"/>
      <c r="I184" s="49"/>
      <c r="J184" s="322"/>
      <c r="K184" s="87"/>
      <c r="L184" s="18"/>
      <c r="M184" s="24"/>
      <c r="N184" s="24"/>
      <c r="O184" s="24"/>
      <c r="P184" s="18"/>
      <c r="Q184" s="18"/>
      <c r="R184" s="24"/>
      <c r="S184" s="24"/>
      <c r="T184" s="24"/>
      <c r="U184" s="11"/>
      <c r="V184" s="24"/>
      <c r="W184" s="24"/>
      <c r="X184" s="75"/>
      <c r="Y184" s="11"/>
      <c r="Z184" s="75"/>
      <c r="AA184" s="24"/>
      <c r="AB184" s="24"/>
      <c r="AC184" s="11">
        <f t="shared" si="127"/>
        <v>0</v>
      </c>
      <c r="AD184" s="24"/>
      <c r="AE184" s="24"/>
      <c r="AF184" s="24"/>
      <c r="AG184" s="11"/>
      <c r="AH184" s="11">
        <f t="shared" si="129"/>
        <v>0</v>
      </c>
      <c r="AI184" s="27">
        <f t="shared" si="130"/>
        <v>0</v>
      </c>
      <c r="AJ184" s="28">
        <f t="shared" si="131"/>
        <v>0</v>
      </c>
      <c r="AK184" s="1"/>
      <c r="AL184" s="44"/>
      <c r="AM184" s="1"/>
      <c r="AN184" s="1"/>
      <c r="AO184" s="1"/>
      <c r="AP184" s="1"/>
      <c r="AQ184" s="1"/>
      <c r="AR184" s="3"/>
    </row>
    <row r="185" spans="1:44" ht="14.25" customHeight="1" outlineLevel="1">
      <c r="A185" s="34"/>
      <c r="B185" s="84"/>
      <c r="C185" s="61"/>
      <c r="D185" s="85"/>
      <c r="E185" s="86"/>
      <c r="F185" s="18"/>
      <c r="G185" s="18"/>
      <c r="H185" s="48"/>
      <c r="I185" s="49"/>
      <c r="J185" s="322"/>
      <c r="K185" s="87"/>
      <c r="L185" s="18"/>
      <c r="M185" s="24"/>
      <c r="N185" s="24"/>
      <c r="O185" s="24"/>
      <c r="P185" s="18"/>
      <c r="Q185" s="18"/>
      <c r="R185" s="24"/>
      <c r="S185" s="24"/>
      <c r="T185" s="24"/>
      <c r="U185" s="11"/>
      <c r="V185" s="24"/>
      <c r="W185" s="24"/>
      <c r="X185" s="75"/>
      <c r="Y185" s="11"/>
      <c r="Z185" s="75"/>
      <c r="AA185" s="24"/>
      <c r="AB185" s="24"/>
      <c r="AC185" s="11">
        <f t="shared" si="127"/>
        <v>0</v>
      </c>
      <c r="AD185" s="24"/>
      <c r="AE185" s="24"/>
      <c r="AF185" s="24"/>
      <c r="AG185" s="11"/>
      <c r="AH185" s="11">
        <f t="shared" si="129"/>
        <v>0</v>
      </c>
      <c r="AI185" s="27">
        <f t="shared" si="130"/>
        <v>0</v>
      </c>
      <c r="AJ185" s="28">
        <f t="shared" si="131"/>
        <v>0</v>
      </c>
      <c r="AK185" s="1"/>
      <c r="AL185" s="44"/>
      <c r="AM185" s="1"/>
      <c r="AN185" s="1"/>
      <c r="AO185" s="1"/>
      <c r="AP185" s="1"/>
      <c r="AQ185" s="1"/>
      <c r="AR185" s="3"/>
    </row>
    <row r="186" spans="1:44" ht="14.25" customHeight="1" outlineLevel="1">
      <c r="A186" s="34"/>
      <c r="B186" s="84"/>
      <c r="C186" s="61"/>
      <c r="D186" s="85"/>
      <c r="E186" s="86"/>
      <c r="F186" s="18"/>
      <c r="G186" s="18"/>
      <c r="H186" s="48"/>
      <c r="I186" s="49"/>
      <c r="J186" s="322"/>
      <c r="K186" s="87"/>
      <c r="L186" s="18"/>
      <c r="M186" s="24"/>
      <c r="N186" s="24"/>
      <c r="O186" s="24"/>
      <c r="P186" s="18"/>
      <c r="Q186" s="18"/>
      <c r="R186" s="24"/>
      <c r="S186" s="24"/>
      <c r="T186" s="24"/>
      <c r="U186" s="11"/>
      <c r="V186" s="24"/>
      <c r="W186" s="24"/>
      <c r="X186" s="75"/>
      <c r="Y186" s="88"/>
      <c r="Z186" s="75"/>
      <c r="AA186" s="75"/>
      <c r="AB186" s="24"/>
      <c r="AC186" s="11">
        <f t="shared" si="127"/>
        <v>0</v>
      </c>
      <c r="AD186" s="24"/>
      <c r="AE186" s="24"/>
      <c r="AF186" s="24"/>
      <c r="AG186" s="11"/>
      <c r="AH186" s="11">
        <f t="shared" si="129"/>
        <v>0</v>
      </c>
      <c r="AI186" s="27">
        <f t="shared" si="130"/>
        <v>0</v>
      </c>
      <c r="AJ186" s="28">
        <f t="shared" si="131"/>
        <v>0</v>
      </c>
      <c r="AK186" s="1"/>
      <c r="AL186" s="44"/>
      <c r="AM186" s="1"/>
      <c r="AN186" s="1"/>
      <c r="AO186" s="1"/>
      <c r="AP186" s="1"/>
      <c r="AQ186" s="1"/>
      <c r="AR186" s="3"/>
    </row>
    <row r="187" spans="1:44" ht="14.25" customHeight="1" outlineLevel="1">
      <c r="A187" s="34"/>
      <c r="B187" s="84"/>
      <c r="C187" s="61"/>
      <c r="D187" s="85"/>
      <c r="E187" s="86"/>
      <c r="F187" s="18"/>
      <c r="G187" s="18"/>
      <c r="H187" s="48"/>
      <c r="I187" s="49"/>
      <c r="J187" s="322"/>
      <c r="K187" s="87"/>
      <c r="L187" s="18"/>
      <c r="M187" s="24"/>
      <c r="N187" s="24"/>
      <c r="O187" s="24"/>
      <c r="P187" s="18"/>
      <c r="Q187" s="18"/>
      <c r="R187" s="24"/>
      <c r="S187" s="24"/>
      <c r="T187" s="24"/>
      <c r="U187" s="11"/>
      <c r="V187" s="24"/>
      <c r="W187" s="24"/>
      <c r="X187" s="75"/>
      <c r="Y187" s="11"/>
      <c r="Z187" s="24"/>
      <c r="AA187" s="24"/>
      <c r="AB187" s="75"/>
      <c r="AC187" s="11">
        <f t="shared" si="127"/>
        <v>0</v>
      </c>
      <c r="AD187" s="24"/>
      <c r="AE187" s="24"/>
      <c r="AF187" s="24"/>
      <c r="AG187" s="11"/>
      <c r="AH187" s="11">
        <f t="shared" si="129"/>
        <v>0</v>
      </c>
      <c r="AI187" s="27">
        <f t="shared" si="130"/>
        <v>0</v>
      </c>
      <c r="AJ187" s="28">
        <f t="shared" si="131"/>
        <v>0</v>
      </c>
      <c r="AK187" s="1"/>
      <c r="AL187" s="44"/>
      <c r="AM187" s="1"/>
      <c r="AN187" s="1"/>
      <c r="AO187" s="1"/>
      <c r="AP187" s="1"/>
      <c r="AQ187" s="1"/>
      <c r="AR187" s="3"/>
    </row>
    <row r="188" spans="1:44" ht="14.25" customHeight="1" outlineLevel="1">
      <c r="A188" s="34"/>
      <c r="B188" s="84"/>
      <c r="C188" s="61"/>
      <c r="D188" s="85"/>
      <c r="E188" s="86"/>
      <c r="F188" s="18"/>
      <c r="G188" s="18"/>
      <c r="H188" s="48"/>
      <c r="I188" s="49"/>
      <c r="J188" s="322"/>
      <c r="K188" s="87"/>
      <c r="L188" s="18"/>
      <c r="M188" s="24"/>
      <c r="N188" s="24"/>
      <c r="O188" s="24"/>
      <c r="P188" s="18"/>
      <c r="Q188" s="18"/>
      <c r="R188" s="24"/>
      <c r="S188" s="24"/>
      <c r="T188" s="24"/>
      <c r="U188" s="11"/>
      <c r="V188" s="24"/>
      <c r="W188" s="24"/>
      <c r="X188" s="75"/>
      <c r="Y188" s="11"/>
      <c r="Z188" s="75"/>
      <c r="AA188" s="24"/>
      <c r="AB188" s="75"/>
      <c r="AC188" s="11">
        <f t="shared" si="127"/>
        <v>0</v>
      </c>
      <c r="AD188" s="24"/>
      <c r="AE188" s="24"/>
      <c r="AF188" s="24"/>
      <c r="AG188" s="11"/>
      <c r="AH188" s="11">
        <f t="shared" si="129"/>
        <v>0</v>
      </c>
      <c r="AI188" s="27">
        <f t="shared" si="130"/>
        <v>0</v>
      </c>
      <c r="AJ188" s="28">
        <f t="shared" si="131"/>
        <v>0</v>
      </c>
      <c r="AK188" s="1"/>
      <c r="AL188" s="44"/>
      <c r="AM188" s="1"/>
      <c r="AN188" s="1"/>
      <c r="AO188" s="1"/>
      <c r="AP188" s="1"/>
      <c r="AQ188" s="1"/>
      <c r="AR188" s="3"/>
    </row>
    <row r="189" spans="1:44" ht="14.25" customHeight="1" outlineLevel="1">
      <c r="A189" s="34"/>
      <c r="B189" s="84"/>
      <c r="C189" s="61"/>
      <c r="D189" s="85"/>
      <c r="E189" s="86"/>
      <c r="F189" s="18"/>
      <c r="G189" s="18"/>
      <c r="H189" s="48"/>
      <c r="I189" s="49"/>
      <c r="J189" s="322"/>
      <c r="K189" s="87"/>
      <c r="L189" s="18"/>
      <c r="M189" s="24"/>
      <c r="N189" s="24"/>
      <c r="O189" s="24"/>
      <c r="P189" s="18"/>
      <c r="Q189" s="18"/>
      <c r="R189" s="24"/>
      <c r="S189" s="24"/>
      <c r="T189" s="24"/>
      <c r="U189" s="11"/>
      <c r="V189" s="24"/>
      <c r="W189" s="24"/>
      <c r="X189" s="75"/>
      <c r="Y189" s="11"/>
      <c r="Z189" s="75"/>
      <c r="AA189" s="24"/>
      <c r="AB189" s="24"/>
      <c r="AC189" s="11">
        <f t="shared" si="127"/>
        <v>0</v>
      </c>
      <c r="AD189" s="24"/>
      <c r="AE189" s="24"/>
      <c r="AF189" s="24"/>
      <c r="AG189" s="11"/>
      <c r="AH189" s="11">
        <f t="shared" si="129"/>
        <v>0</v>
      </c>
      <c r="AI189" s="27">
        <f t="shared" si="130"/>
        <v>0</v>
      </c>
      <c r="AJ189" s="28">
        <f t="shared" si="131"/>
        <v>0</v>
      </c>
      <c r="AK189" s="1"/>
      <c r="AL189" s="44"/>
      <c r="AM189" s="1"/>
      <c r="AN189" s="1"/>
      <c r="AO189" s="1"/>
      <c r="AP189" s="1"/>
      <c r="AQ189" s="1"/>
      <c r="AR189" s="3"/>
    </row>
    <row r="190" spans="1:44" ht="14.25" customHeight="1" outlineLevel="1">
      <c r="A190" s="34"/>
      <c r="B190" s="84"/>
      <c r="C190" s="61"/>
      <c r="D190" s="85"/>
      <c r="E190" s="86"/>
      <c r="F190" s="18"/>
      <c r="G190" s="18"/>
      <c r="H190" s="48"/>
      <c r="I190" s="49"/>
      <c r="J190" s="314"/>
      <c r="K190" s="75"/>
      <c r="L190" s="18"/>
      <c r="M190" s="24"/>
      <c r="N190" s="24"/>
      <c r="O190" s="24"/>
      <c r="P190" s="18"/>
      <c r="Q190" s="18"/>
      <c r="R190" s="24"/>
      <c r="S190" s="24"/>
      <c r="T190" s="24"/>
      <c r="U190" s="11"/>
      <c r="V190" s="24"/>
      <c r="W190" s="24"/>
      <c r="X190" s="75"/>
      <c r="Y190" s="11"/>
      <c r="Z190" s="75"/>
      <c r="AA190" s="24"/>
      <c r="AB190" s="24"/>
      <c r="AC190" s="11">
        <f t="shared" si="127"/>
        <v>0</v>
      </c>
      <c r="AD190" s="24"/>
      <c r="AE190" s="24"/>
      <c r="AF190" s="24"/>
      <c r="AG190" s="11"/>
      <c r="AH190" s="11">
        <f t="shared" si="129"/>
        <v>0</v>
      </c>
      <c r="AI190" s="27">
        <f t="shared" si="130"/>
        <v>0</v>
      </c>
      <c r="AJ190" s="28">
        <f t="shared" si="131"/>
        <v>0</v>
      </c>
      <c r="AK190" s="1"/>
      <c r="AL190" s="44"/>
      <c r="AM190" s="1"/>
      <c r="AN190" s="1"/>
      <c r="AO190" s="1"/>
      <c r="AP190" s="1"/>
      <c r="AQ190" s="1"/>
      <c r="AR190" s="3"/>
    </row>
    <row r="191" spans="1:44" ht="14.25" customHeight="1">
      <c r="A191" s="329" t="s">
        <v>79</v>
      </c>
      <c r="B191" s="311"/>
      <c r="C191" s="311"/>
      <c r="D191" s="311"/>
      <c r="E191" s="312"/>
      <c r="F191" s="39"/>
      <c r="G191" s="39"/>
      <c r="H191" s="39"/>
      <c r="I191" s="40"/>
      <c r="J191" s="41">
        <f>SUM(J182:J183)</f>
        <v>344526380</v>
      </c>
      <c r="K191" s="42">
        <f>SUM(K182:K190)</f>
        <v>10520273</v>
      </c>
      <c r="L191" s="39"/>
      <c r="M191" s="41">
        <f t="shared" ref="M191:O191" si="132">SUM(M182:M183)</f>
        <v>0</v>
      </c>
      <c r="N191" s="41">
        <f t="shared" si="132"/>
        <v>0</v>
      </c>
      <c r="O191" s="41">
        <f t="shared" si="132"/>
        <v>0</v>
      </c>
      <c r="P191" s="4"/>
      <c r="Q191" s="39"/>
      <c r="R191" s="41">
        <f t="shared" ref="R191:Y191" si="133">SUM(R182:R183)</f>
        <v>0</v>
      </c>
      <c r="S191" s="41">
        <f t="shared" si="133"/>
        <v>3606159</v>
      </c>
      <c r="T191" s="41">
        <f t="shared" si="133"/>
        <v>6914114</v>
      </c>
      <c r="U191" s="41">
        <f t="shared" si="133"/>
        <v>10520273</v>
      </c>
      <c r="V191" s="41">
        <f t="shared" si="133"/>
        <v>0</v>
      </c>
      <c r="W191" s="41">
        <f t="shared" si="133"/>
        <v>0</v>
      </c>
      <c r="X191" s="41">
        <f t="shared" si="133"/>
        <v>0</v>
      </c>
      <c r="Y191" s="41">
        <f t="shared" si="133"/>
        <v>0</v>
      </c>
      <c r="Z191" s="41">
        <f t="shared" ref="Z191:AH191" si="134">SUM(Z182:Z190)</f>
        <v>0</v>
      </c>
      <c r="AA191" s="41">
        <f t="shared" si="134"/>
        <v>0</v>
      </c>
      <c r="AB191" s="41">
        <f t="shared" si="134"/>
        <v>0</v>
      </c>
      <c r="AC191" s="41">
        <f t="shared" si="134"/>
        <v>0</v>
      </c>
      <c r="AD191" s="41">
        <f t="shared" si="134"/>
        <v>0</v>
      </c>
      <c r="AE191" s="41">
        <f t="shared" si="134"/>
        <v>0</v>
      </c>
      <c r="AF191" s="41">
        <f t="shared" si="134"/>
        <v>0</v>
      </c>
      <c r="AG191" s="41">
        <f t="shared" si="134"/>
        <v>0</v>
      </c>
      <c r="AH191" s="41">
        <f t="shared" si="134"/>
        <v>10520273</v>
      </c>
      <c r="AI191" s="43">
        <f>IF(ISERROR(AH191/J191),0,AH191/J191)</f>
        <v>3.0535464367053691E-2</v>
      </c>
      <c r="AJ191" s="43">
        <f>IF(ISERROR(AH191/$AH$253),0,AH191/$AH$253)</f>
        <v>3.4460359403574004E-2</v>
      </c>
      <c r="AK191" s="1"/>
      <c r="AL191" s="44"/>
      <c r="AM191" s="1"/>
      <c r="AN191" s="1"/>
      <c r="AO191" s="1"/>
      <c r="AP191" s="1"/>
      <c r="AQ191" s="1"/>
      <c r="AR191" s="3"/>
    </row>
    <row r="192" spans="1:44" ht="14.25" customHeight="1">
      <c r="A192" s="330" t="s">
        <v>80</v>
      </c>
      <c r="B192" s="311"/>
      <c r="C192" s="311"/>
      <c r="D192" s="311"/>
      <c r="E192" s="312"/>
      <c r="F192" s="7"/>
      <c r="G192" s="8"/>
      <c r="H192" s="9"/>
      <c r="I192" s="45"/>
      <c r="J192" s="46"/>
      <c r="K192" s="47"/>
      <c r="L192" s="12"/>
      <c r="M192" s="13"/>
      <c r="N192" s="13"/>
      <c r="O192" s="13"/>
      <c r="P192" s="8"/>
      <c r="Q192" s="7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4"/>
      <c r="AJ192" s="14"/>
      <c r="AK192" s="2"/>
      <c r="AL192" s="44"/>
      <c r="AM192" s="2"/>
      <c r="AN192" s="2"/>
      <c r="AO192" s="2"/>
      <c r="AP192" s="2"/>
      <c r="AQ192" s="2"/>
      <c r="AR192" s="15"/>
    </row>
    <row r="193" spans="1:44" ht="22.5" outlineLevel="1">
      <c r="A193" s="34">
        <v>1</v>
      </c>
      <c r="B193" s="17" t="s">
        <v>46</v>
      </c>
      <c r="C193" s="18"/>
      <c r="D193" s="19">
        <v>44957</v>
      </c>
      <c r="E193" s="20" t="s">
        <v>47</v>
      </c>
      <c r="F193" s="20" t="s">
        <v>68</v>
      </c>
      <c r="G193" s="20" t="s">
        <v>49</v>
      </c>
      <c r="H193" s="48"/>
      <c r="I193" s="49"/>
      <c r="J193" s="324">
        <v>291458250</v>
      </c>
      <c r="K193" s="89">
        <f>1865206+1249143</f>
        <v>3114349</v>
      </c>
      <c r="L193" s="18"/>
      <c r="M193" s="24"/>
      <c r="N193" s="24"/>
      <c r="O193" s="25" t="s">
        <v>50</v>
      </c>
      <c r="P193" s="18"/>
      <c r="Q193" s="18"/>
      <c r="R193" s="24"/>
      <c r="S193" s="26">
        <v>1865206</v>
      </c>
      <c r="T193" s="26">
        <v>1249143</v>
      </c>
      <c r="U193" s="11">
        <f t="shared" ref="U193:U196" si="135">SUM(R193:T193)</f>
        <v>3114349</v>
      </c>
      <c r="V193" s="24"/>
      <c r="W193" s="24"/>
      <c r="X193" s="75"/>
      <c r="Y193" s="11">
        <f t="shared" ref="Y193:Y196" si="136">SUM(V193:X193)</f>
        <v>0</v>
      </c>
      <c r="Z193" s="24"/>
      <c r="AA193" s="24"/>
      <c r="AB193" s="24"/>
      <c r="AC193" s="11">
        <f t="shared" ref="AC193:AC212" si="137">SUM(Z193:AB193)</f>
        <v>0</v>
      </c>
      <c r="AD193" s="24"/>
      <c r="AE193" s="24"/>
      <c r="AF193" s="24"/>
      <c r="AG193" s="11">
        <f t="shared" ref="AG193:AG196" si="138">SUM(AD193:AF193)</f>
        <v>0</v>
      </c>
      <c r="AH193" s="11">
        <f t="shared" ref="AH193:AH214" si="139">SUM(U193,Y193,AC193,AG193)</f>
        <v>3114349</v>
      </c>
      <c r="AI193" s="27">
        <f t="shared" ref="AI193:AI213" si="140">IF(ISERROR(AH193/$J$214),0,AH193/$J$214)</f>
        <v>1.0685403484032447E-2</v>
      </c>
      <c r="AJ193" s="28">
        <f t="shared" ref="AJ193:AJ213" si="141">IF(ISERROR(AH193/$AH$253),"-",AH193/$AH$253)</f>
        <v>1.0201406926242437E-2</v>
      </c>
      <c r="AK193" s="1"/>
      <c r="AL193" s="44"/>
      <c r="AM193" s="1"/>
      <c r="AN193" s="1"/>
      <c r="AO193" s="1"/>
      <c r="AP193" s="1"/>
      <c r="AQ193" s="1"/>
      <c r="AR193" s="3"/>
    </row>
    <row r="194" spans="1:44" ht="14.25" customHeight="1" outlineLevel="1">
      <c r="A194" s="34">
        <v>2</v>
      </c>
      <c r="B194" s="17" t="s">
        <v>51</v>
      </c>
      <c r="C194" s="18"/>
      <c r="D194" s="19">
        <v>44957</v>
      </c>
      <c r="E194" s="51" t="s">
        <v>52</v>
      </c>
      <c r="F194" s="20" t="s">
        <v>48</v>
      </c>
      <c r="G194" s="20" t="s">
        <v>53</v>
      </c>
      <c r="H194" s="48"/>
      <c r="I194" s="49"/>
      <c r="J194" s="322"/>
      <c r="K194" s="75"/>
      <c r="L194" s="18"/>
      <c r="M194" s="24"/>
      <c r="N194" s="24"/>
      <c r="O194" s="24"/>
      <c r="P194" s="18"/>
      <c r="Q194" s="18"/>
      <c r="R194" s="24"/>
      <c r="S194" s="24"/>
      <c r="T194" s="24"/>
      <c r="U194" s="11">
        <f t="shared" si="135"/>
        <v>0</v>
      </c>
      <c r="V194" s="24"/>
      <c r="W194" s="24"/>
      <c r="X194" s="75"/>
      <c r="Y194" s="11">
        <f t="shared" si="136"/>
        <v>0</v>
      </c>
      <c r="Z194" s="24"/>
      <c r="AA194" s="24"/>
      <c r="AB194" s="24"/>
      <c r="AC194" s="11">
        <f t="shared" si="137"/>
        <v>0</v>
      </c>
      <c r="AD194" s="24"/>
      <c r="AE194" s="24"/>
      <c r="AF194" s="24"/>
      <c r="AG194" s="11">
        <f t="shared" si="138"/>
        <v>0</v>
      </c>
      <c r="AH194" s="11">
        <f t="shared" si="139"/>
        <v>0</v>
      </c>
      <c r="AI194" s="27">
        <f t="shared" si="140"/>
        <v>0</v>
      </c>
      <c r="AJ194" s="28">
        <f t="shared" si="141"/>
        <v>0</v>
      </c>
      <c r="AK194" s="1"/>
      <c r="AL194" s="44"/>
      <c r="AM194" s="1"/>
      <c r="AN194" s="1"/>
      <c r="AO194" s="1"/>
      <c r="AP194" s="1"/>
      <c r="AQ194" s="1"/>
      <c r="AR194" s="3"/>
    </row>
    <row r="195" spans="1:44" ht="14.25" customHeight="1" outlineLevel="1">
      <c r="A195" s="34">
        <v>3</v>
      </c>
      <c r="B195" s="34"/>
      <c r="C195" s="18"/>
      <c r="D195" s="52"/>
      <c r="E195" s="53"/>
      <c r="F195" s="18"/>
      <c r="G195" s="18"/>
      <c r="H195" s="48"/>
      <c r="I195" s="49"/>
      <c r="J195" s="322"/>
      <c r="K195" s="75"/>
      <c r="L195" s="18"/>
      <c r="M195" s="24"/>
      <c r="N195" s="24"/>
      <c r="O195" s="24"/>
      <c r="P195" s="18"/>
      <c r="Q195" s="18"/>
      <c r="R195" s="24"/>
      <c r="S195" s="24"/>
      <c r="T195" s="24"/>
      <c r="U195" s="11">
        <f t="shared" si="135"/>
        <v>0</v>
      </c>
      <c r="V195" s="24"/>
      <c r="W195" s="24"/>
      <c r="X195" s="75"/>
      <c r="Y195" s="11">
        <f t="shared" si="136"/>
        <v>0</v>
      </c>
      <c r="Z195" s="24"/>
      <c r="AA195" s="24"/>
      <c r="AB195" s="24"/>
      <c r="AC195" s="11">
        <f t="shared" si="137"/>
        <v>0</v>
      </c>
      <c r="AD195" s="24"/>
      <c r="AE195" s="24"/>
      <c r="AF195" s="24"/>
      <c r="AG195" s="11">
        <f t="shared" si="138"/>
        <v>0</v>
      </c>
      <c r="AH195" s="11">
        <f t="shared" si="139"/>
        <v>0</v>
      </c>
      <c r="AI195" s="27">
        <f t="shared" si="140"/>
        <v>0</v>
      </c>
      <c r="AJ195" s="28">
        <f t="shared" si="141"/>
        <v>0</v>
      </c>
      <c r="AK195" s="1"/>
      <c r="AL195" s="44"/>
      <c r="AM195" s="1"/>
      <c r="AN195" s="1"/>
      <c r="AO195" s="1"/>
      <c r="AP195" s="1"/>
      <c r="AQ195" s="1"/>
      <c r="AR195" s="3"/>
    </row>
    <row r="196" spans="1:44" ht="14.25" customHeight="1" outlineLevel="1">
      <c r="A196" s="34">
        <v>4</v>
      </c>
      <c r="B196" s="34"/>
      <c r="C196" s="18"/>
      <c r="D196" s="52"/>
      <c r="E196" s="53"/>
      <c r="F196" s="18"/>
      <c r="G196" s="18"/>
      <c r="H196" s="48"/>
      <c r="I196" s="49"/>
      <c r="J196" s="322"/>
      <c r="K196" s="75"/>
      <c r="L196" s="18"/>
      <c r="M196" s="24"/>
      <c r="N196" s="24"/>
      <c r="O196" s="24"/>
      <c r="P196" s="18"/>
      <c r="Q196" s="18"/>
      <c r="R196" s="24"/>
      <c r="S196" s="24"/>
      <c r="T196" s="24"/>
      <c r="U196" s="11">
        <f t="shared" si="135"/>
        <v>0</v>
      </c>
      <c r="V196" s="24"/>
      <c r="W196" s="24"/>
      <c r="X196" s="75"/>
      <c r="Y196" s="11">
        <f t="shared" si="136"/>
        <v>0</v>
      </c>
      <c r="Z196" s="24"/>
      <c r="AA196" s="24"/>
      <c r="AB196" s="24"/>
      <c r="AC196" s="11">
        <f t="shared" si="137"/>
        <v>0</v>
      </c>
      <c r="AD196" s="24"/>
      <c r="AE196" s="24"/>
      <c r="AF196" s="24"/>
      <c r="AG196" s="11">
        <f t="shared" si="138"/>
        <v>0</v>
      </c>
      <c r="AH196" s="11">
        <f t="shared" si="139"/>
        <v>0</v>
      </c>
      <c r="AI196" s="27">
        <f t="shared" si="140"/>
        <v>0</v>
      </c>
      <c r="AJ196" s="28">
        <f t="shared" si="141"/>
        <v>0</v>
      </c>
      <c r="AK196" s="1"/>
      <c r="AL196" s="44"/>
      <c r="AM196" s="1"/>
      <c r="AN196" s="1"/>
      <c r="AO196" s="1"/>
      <c r="AP196" s="1"/>
      <c r="AQ196" s="1"/>
      <c r="AR196" s="3"/>
    </row>
    <row r="197" spans="1:44" ht="14.25" customHeight="1" outlineLevel="1">
      <c r="A197" s="34">
        <v>9</v>
      </c>
      <c r="B197" s="34"/>
      <c r="C197" s="18"/>
      <c r="D197" s="52"/>
      <c r="E197" s="53"/>
      <c r="F197" s="18"/>
      <c r="G197" s="18"/>
      <c r="H197" s="48"/>
      <c r="I197" s="49"/>
      <c r="J197" s="322"/>
      <c r="K197" s="75"/>
      <c r="L197" s="18"/>
      <c r="M197" s="24"/>
      <c r="N197" s="24"/>
      <c r="O197" s="24"/>
      <c r="P197" s="18"/>
      <c r="Q197" s="18"/>
      <c r="R197" s="24"/>
      <c r="S197" s="24"/>
      <c r="T197" s="24"/>
      <c r="U197" s="11"/>
      <c r="V197" s="24"/>
      <c r="W197" s="24"/>
      <c r="X197" s="38"/>
      <c r="Y197" s="11"/>
      <c r="Z197" s="57"/>
      <c r="AA197" s="75"/>
      <c r="AB197" s="24"/>
      <c r="AC197" s="11">
        <f t="shared" si="137"/>
        <v>0</v>
      </c>
      <c r="AD197" s="24"/>
      <c r="AE197" s="24"/>
      <c r="AF197" s="24"/>
      <c r="AG197" s="11"/>
      <c r="AH197" s="11">
        <f t="shared" si="139"/>
        <v>0</v>
      </c>
      <c r="AI197" s="27">
        <f t="shared" si="140"/>
        <v>0</v>
      </c>
      <c r="AJ197" s="28">
        <f t="shared" si="141"/>
        <v>0</v>
      </c>
      <c r="AK197" s="1"/>
      <c r="AL197" s="44"/>
      <c r="AM197" s="1"/>
      <c r="AN197" s="1"/>
      <c r="AO197" s="1"/>
      <c r="AP197" s="1"/>
      <c r="AQ197" s="1"/>
      <c r="AR197" s="3"/>
    </row>
    <row r="198" spans="1:44" ht="14.25" customHeight="1" outlineLevel="1">
      <c r="A198" s="34">
        <v>10</v>
      </c>
      <c r="B198" s="34"/>
      <c r="C198" s="18"/>
      <c r="D198" s="52"/>
      <c r="E198" s="53"/>
      <c r="F198" s="18"/>
      <c r="G198" s="18"/>
      <c r="H198" s="48"/>
      <c r="I198" s="49"/>
      <c r="J198" s="322"/>
      <c r="K198" s="75"/>
      <c r="L198" s="18"/>
      <c r="M198" s="24"/>
      <c r="N198" s="24"/>
      <c r="O198" s="24"/>
      <c r="P198" s="18"/>
      <c r="Q198" s="18"/>
      <c r="R198" s="24"/>
      <c r="S198" s="24"/>
      <c r="T198" s="24"/>
      <c r="U198" s="11"/>
      <c r="V198" s="24"/>
      <c r="W198" s="24"/>
      <c r="X198" s="38"/>
      <c r="Y198" s="11"/>
      <c r="Z198" s="57"/>
      <c r="AA198" s="75"/>
      <c r="AB198" s="24"/>
      <c r="AC198" s="11">
        <f t="shared" si="137"/>
        <v>0</v>
      </c>
      <c r="AD198" s="24"/>
      <c r="AE198" s="24"/>
      <c r="AF198" s="24"/>
      <c r="AG198" s="11"/>
      <c r="AH198" s="11">
        <f t="shared" si="139"/>
        <v>0</v>
      </c>
      <c r="AI198" s="27">
        <f t="shared" si="140"/>
        <v>0</v>
      </c>
      <c r="AJ198" s="28">
        <f t="shared" si="141"/>
        <v>0</v>
      </c>
      <c r="AK198" s="1"/>
      <c r="AL198" s="44"/>
      <c r="AM198" s="1"/>
      <c r="AN198" s="1"/>
      <c r="AO198" s="1"/>
      <c r="AP198" s="1"/>
      <c r="AQ198" s="1"/>
      <c r="AR198" s="3"/>
    </row>
    <row r="199" spans="1:44" ht="14.25" customHeight="1" outlineLevel="1">
      <c r="A199" s="34">
        <v>11</v>
      </c>
      <c r="B199" s="34"/>
      <c r="C199" s="18"/>
      <c r="D199" s="52"/>
      <c r="E199" s="53"/>
      <c r="F199" s="18"/>
      <c r="G199" s="18"/>
      <c r="H199" s="48"/>
      <c r="I199" s="49"/>
      <c r="J199" s="322"/>
      <c r="K199" s="75"/>
      <c r="L199" s="18"/>
      <c r="M199" s="24"/>
      <c r="N199" s="24"/>
      <c r="O199" s="24"/>
      <c r="P199" s="18"/>
      <c r="Q199" s="18"/>
      <c r="R199" s="24"/>
      <c r="S199" s="24"/>
      <c r="T199" s="24"/>
      <c r="U199" s="11"/>
      <c r="V199" s="24"/>
      <c r="W199" s="24"/>
      <c r="X199" s="38"/>
      <c r="Y199" s="11"/>
      <c r="Z199" s="57"/>
      <c r="AA199" s="75"/>
      <c r="AB199" s="24"/>
      <c r="AC199" s="11">
        <f t="shared" si="137"/>
        <v>0</v>
      </c>
      <c r="AD199" s="24"/>
      <c r="AE199" s="24"/>
      <c r="AF199" s="24"/>
      <c r="AG199" s="11"/>
      <c r="AH199" s="11">
        <f t="shared" si="139"/>
        <v>0</v>
      </c>
      <c r="AI199" s="27">
        <f t="shared" si="140"/>
        <v>0</v>
      </c>
      <c r="AJ199" s="28">
        <f t="shared" si="141"/>
        <v>0</v>
      </c>
      <c r="AK199" s="1"/>
      <c r="AL199" s="44"/>
      <c r="AM199" s="1"/>
      <c r="AN199" s="1"/>
      <c r="AO199" s="1"/>
      <c r="AP199" s="1"/>
      <c r="AQ199" s="1"/>
      <c r="AR199" s="3"/>
    </row>
    <row r="200" spans="1:44" ht="14.25" customHeight="1" outlineLevel="1">
      <c r="A200" s="34">
        <v>12</v>
      </c>
      <c r="B200" s="34"/>
      <c r="C200" s="18"/>
      <c r="D200" s="52"/>
      <c r="E200" s="53"/>
      <c r="F200" s="18"/>
      <c r="G200" s="18"/>
      <c r="H200" s="48"/>
      <c r="I200" s="49"/>
      <c r="J200" s="322"/>
      <c r="K200" s="75"/>
      <c r="L200" s="18"/>
      <c r="M200" s="24"/>
      <c r="N200" s="24"/>
      <c r="O200" s="24"/>
      <c r="P200" s="18"/>
      <c r="Q200" s="18"/>
      <c r="R200" s="24"/>
      <c r="S200" s="24"/>
      <c r="T200" s="24"/>
      <c r="U200" s="11"/>
      <c r="V200" s="24"/>
      <c r="W200" s="24"/>
      <c r="X200" s="38"/>
      <c r="Y200" s="11"/>
      <c r="Z200" s="57"/>
      <c r="AA200" s="75"/>
      <c r="AB200" s="24"/>
      <c r="AC200" s="11">
        <f t="shared" si="137"/>
        <v>0</v>
      </c>
      <c r="AD200" s="24"/>
      <c r="AE200" s="24"/>
      <c r="AF200" s="24"/>
      <c r="AG200" s="11"/>
      <c r="AH200" s="11">
        <f t="shared" si="139"/>
        <v>0</v>
      </c>
      <c r="AI200" s="27">
        <f t="shared" si="140"/>
        <v>0</v>
      </c>
      <c r="AJ200" s="28">
        <f t="shared" si="141"/>
        <v>0</v>
      </c>
      <c r="AK200" s="1"/>
      <c r="AL200" s="44"/>
      <c r="AM200" s="1"/>
      <c r="AN200" s="1"/>
      <c r="AO200" s="1"/>
      <c r="AP200" s="1"/>
      <c r="AQ200" s="1"/>
      <c r="AR200" s="3"/>
    </row>
    <row r="201" spans="1:44" ht="14.25" customHeight="1" outlineLevel="1">
      <c r="A201" s="34">
        <v>13</v>
      </c>
      <c r="B201" s="34"/>
      <c r="C201" s="18"/>
      <c r="D201" s="52"/>
      <c r="E201" s="53"/>
      <c r="F201" s="18"/>
      <c r="G201" s="18"/>
      <c r="H201" s="48"/>
      <c r="I201" s="49"/>
      <c r="J201" s="322"/>
      <c r="K201" s="75"/>
      <c r="L201" s="18"/>
      <c r="M201" s="24"/>
      <c r="N201" s="24"/>
      <c r="O201" s="24"/>
      <c r="P201" s="18"/>
      <c r="Q201" s="18"/>
      <c r="R201" s="24"/>
      <c r="S201" s="24"/>
      <c r="T201" s="24"/>
      <c r="U201" s="11"/>
      <c r="V201" s="24"/>
      <c r="W201" s="24"/>
      <c r="X201" s="38"/>
      <c r="Y201" s="11"/>
      <c r="Z201" s="57"/>
      <c r="AA201" s="75"/>
      <c r="AB201" s="24"/>
      <c r="AC201" s="11">
        <f t="shared" si="137"/>
        <v>0</v>
      </c>
      <c r="AD201" s="24"/>
      <c r="AE201" s="24"/>
      <c r="AF201" s="24"/>
      <c r="AG201" s="11"/>
      <c r="AH201" s="11">
        <f t="shared" si="139"/>
        <v>0</v>
      </c>
      <c r="AI201" s="27">
        <f t="shared" si="140"/>
        <v>0</v>
      </c>
      <c r="AJ201" s="28">
        <f t="shared" si="141"/>
        <v>0</v>
      </c>
      <c r="AK201" s="1"/>
      <c r="AL201" s="44"/>
      <c r="AM201" s="1"/>
      <c r="AN201" s="1"/>
      <c r="AO201" s="1"/>
      <c r="AP201" s="1"/>
      <c r="AQ201" s="1"/>
      <c r="AR201" s="3"/>
    </row>
    <row r="202" spans="1:44" ht="14.25" customHeight="1" outlineLevel="1">
      <c r="A202" s="34">
        <v>31</v>
      </c>
      <c r="B202" s="34"/>
      <c r="C202" s="18"/>
      <c r="D202" s="52"/>
      <c r="E202" s="53"/>
      <c r="F202" s="18"/>
      <c r="G202" s="18"/>
      <c r="H202" s="48"/>
      <c r="I202" s="49"/>
      <c r="J202" s="322"/>
      <c r="K202" s="75"/>
      <c r="L202" s="18"/>
      <c r="M202" s="24"/>
      <c r="N202" s="24"/>
      <c r="O202" s="24"/>
      <c r="P202" s="18"/>
      <c r="Q202" s="18"/>
      <c r="R202" s="24"/>
      <c r="S202" s="24"/>
      <c r="T202" s="24"/>
      <c r="U202" s="11"/>
      <c r="V202" s="24"/>
      <c r="W202" s="24"/>
      <c r="X202" s="38"/>
      <c r="Y202" s="11"/>
      <c r="Z202" s="57"/>
      <c r="AA202" s="75"/>
      <c r="AB202" s="24"/>
      <c r="AC202" s="11">
        <f t="shared" si="137"/>
        <v>0</v>
      </c>
      <c r="AD202" s="24"/>
      <c r="AE202" s="24"/>
      <c r="AF202" s="24"/>
      <c r="AG202" s="11"/>
      <c r="AH202" s="11">
        <f t="shared" si="139"/>
        <v>0</v>
      </c>
      <c r="AI202" s="27">
        <f t="shared" si="140"/>
        <v>0</v>
      </c>
      <c r="AJ202" s="28">
        <f t="shared" si="141"/>
        <v>0</v>
      </c>
      <c r="AK202" s="1"/>
      <c r="AL202" s="44"/>
      <c r="AM202" s="1"/>
      <c r="AN202" s="1"/>
      <c r="AO202" s="1"/>
      <c r="AP202" s="1"/>
      <c r="AQ202" s="1"/>
      <c r="AR202" s="3"/>
    </row>
    <row r="203" spans="1:44" ht="14.25" customHeight="1" outlineLevel="1">
      <c r="A203" s="34">
        <v>32</v>
      </c>
      <c r="B203" s="34"/>
      <c r="C203" s="18"/>
      <c r="D203" s="52"/>
      <c r="E203" s="53"/>
      <c r="F203" s="18"/>
      <c r="G203" s="18"/>
      <c r="H203" s="48"/>
      <c r="I203" s="49"/>
      <c r="J203" s="322"/>
      <c r="K203" s="75"/>
      <c r="L203" s="18"/>
      <c r="M203" s="24"/>
      <c r="N203" s="24"/>
      <c r="O203" s="24"/>
      <c r="P203" s="18"/>
      <c r="Q203" s="18"/>
      <c r="R203" s="24"/>
      <c r="S203" s="24"/>
      <c r="T203" s="24"/>
      <c r="U203" s="11"/>
      <c r="V203" s="24"/>
      <c r="W203" s="24"/>
      <c r="X203" s="38"/>
      <c r="Y203" s="11"/>
      <c r="Z203" s="57"/>
      <c r="AA203" s="75"/>
      <c r="AB203" s="24"/>
      <c r="AC203" s="11">
        <f t="shared" si="137"/>
        <v>0</v>
      </c>
      <c r="AD203" s="24"/>
      <c r="AE203" s="24"/>
      <c r="AF203" s="24"/>
      <c r="AG203" s="11"/>
      <c r="AH203" s="11">
        <f t="shared" si="139"/>
        <v>0</v>
      </c>
      <c r="AI203" s="27">
        <f t="shared" si="140"/>
        <v>0</v>
      </c>
      <c r="AJ203" s="28">
        <f t="shared" si="141"/>
        <v>0</v>
      </c>
      <c r="AK203" s="1"/>
      <c r="AL203" s="44"/>
      <c r="AM203" s="1"/>
      <c r="AN203" s="1"/>
      <c r="AO203" s="1"/>
      <c r="AP203" s="1"/>
      <c r="AQ203" s="1"/>
      <c r="AR203" s="3"/>
    </row>
    <row r="204" spans="1:44" ht="14.25" customHeight="1" outlineLevel="1">
      <c r="A204" s="34">
        <v>33</v>
      </c>
      <c r="B204" s="34"/>
      <c r="C204" s="18"/>
      <c r="D204" s="52"/>
      <c r="E204" s="53"/>
      <c r="F204" s="18"/>
      <c r="G204" s="18"/>
      <c r="H204" s="48"/>
      <c r="I204" s="49"/>
      <c r="J204" s="322"/>
      <c r="K204" s="75"/>
      <c r="L204" s="18"/>
      <c r="M204" s="24"/>
      <c r="N204" s="24"/>
      <c r="O204" s="24"/>
      <c r="P204" s="18"/>
      <c r="Q204" s="18"/>
      <c r="R204" s="24"/>
      <c r="S204" s="24"/>
      <c r="T204" s="24"/>
      <c r="U204" s="11"/>
      <c r="V204" s="24"/>
      <c r="W204" s="24"/>
      <c r="X204" s="38"/>
      <c r="Y204" s="11"/>
      <c r="Z204" s="57"/>
      <c r="AA204" s="75"/>
      <c r="AB204" s="24"/>
      <c r="AC204" s="11">
        <f t="shared" si="137"/>
        <v>0</v>
      </c>
      <c r="AD204" s="24"/>
      <c r="AE204" s="24"/>
      <c r="AF204" s="24"/>
      <c r="AG204" s="11"/>
      <c r="AH204" s="11">
        <f t="shared" si="139"/>
        <v>0</v>
      </c>
      <c r="AI204" s="27">
        <f t="shared" si="140"/>
        <v>0</v>
      </c>
      <c r="AJ204" s="28">
        <f t="shared" si="141"/>
        <v>0</v>
      </c>
      <c r="AK204" s="1"/>
      <c r="AL204" s="44"/>
      <c r="AM204" s="1"/>
      <c r="AN204" s="1"/>
      <c r="AO204" s="1"/>
      <c r="AP204" s="1"/>
      <c r="AQ204" s="1"/>
      <c r="AR204" s="3"/>
    </row>
    <row r="205" spans="1:44" ht="14.25" customHeight="1" outlineLevel="1">
      <c r="A205" s="34">
        <v>34</v>
      </c>
      <c r="B205" s="34"/>
      <c r="C205" s="18"/>
      <c r="D205" s="52"/>
      <c r="E205" s="53"/>
      <c r="F205" s="18"/>
      <c r="G205" s="18"/>
      <c r="H205" s="48"/>
      <c r="I205" s="49"/>
      <c r="J205" s="322"/>
      <c r="K205" s="75"/>
      <c r="L205" s="18"/>
      <c r="M205" s="24"/>
      <c r="N205" s="24"/>
      <c r="O205" s="24"/>
      <c r="P205" s="18"/>
      <c r="Q205" s="18"/>
      <c r="R205" s="24"/>
      <c r="S205" s="24"/>
      <c r="T205" s="24"/>
      <c r="U205" s="11"/>
      <c r="V205" s="24"/>
      <c r="W205" s="24"/>
      <c r="X205" s="38"/>
      <c r="Y205" s="11"/>
      <c r="Z205" s="38"/>
      <c r="AA205" s="75"/>
      <c r="AB205" s="75"/>
      <c r="AC205" s="11">
        <f t="shared" si="137"/>
        <v>0</v>
      </c>
      <c r="AD205" s="24"/>
      <c r="AE205" s="24"/>
      <c r="AF205" s="24"/>
      <c r="AG205" s="11"/>
      <c r="AH205" s="11">
        <f t="shared" si="139"/>
        <v>0</v>
      </c>
      <c r="AI205" s="27">
        <f t="shared" si="140"/>
        <v>0</v>
      </c>
      <c r="AJ205" s="28">
        <f t="shared" si="141"/>
        <v>0</v>
      </c>
      <c r="AK205" s="1"/>
      <c r="AL205" s="44"/>
      <c r="AM205" s="1"/>
      <c r="AN205" s="1"/>
      <c r="AO205" s="1"/>
      <c r="AP205" s="1"/>
      <c r="AQ205" s="1"/>
      <c r="AR205" s="3"/>
    </row>
    <row r="206" spans="1:44" ht="14.25" customHeight="1" outlineLevel="1">
      <c r="A206" s="34">
        <v>35</v>
      </c>
      <c r="B206" s="34"/>
      <c r="C206" s="18"/>
      <c r="D206" s="52"/>
      <c r="E206" s="53"/>
      <c r="F206" s="18"/>
      <c r="G206" s="18"/>
      <c r="H206" s="48"/>
      <c r="I206" s="49"/>
      <c r="J206" s="322"/>
      <c r="K206" s="75"/>
      <c r="L206" s="18"/>
      <c r="M206" s="24"/>
      <c r="N206" s="24"/>
      <c r="O206" s="24"/>
      <c r="P206" s="18"/>
      <c r="Q206" s="18"/>
      <c r="R206" s="24"/>
      <c r="S206" s="24"/>
      <c r="T206" s="24"/>
      <c r="U206" s="11"/>
      <c r="V206" s="24"/>
      <c r="W206" s="24"/>
      <c r="X206" s="38"/>
      <c r="Y206" s="11"/>
      <c r="Z206" s="38"/>
      <c r="AA206" s="80"/>
      <c r="AB206" s="75"/>
      <c r="AC206" s="11">
        <f t="shared" si="137"/>
        <v>0</v>
      </c>
      <c r="AD206" s="24"/>
      <c r="AE206" s="24"/>
      <c r="AF206" s="24"/>
      <c r="AG206" s="11"/>
      <c r="AH206" s="11">
        <f t="shared" si="139"/>
        <v>0</v>
      </c>
      <c r="AI206" s="27">
        <f t="shared" si="140"/>
        <v>0</v>
      </c>
      <c r="AJ206" s="28">
        <f t="shared" si="141"/>
        <v>0</v>
      </c>
      <c r="AK206" s="1"/>
      <c r="AL206" s="44"/>
      <c r="AM206" s="1"/>
      <c r="AN206" s="1"/>
      <c r="AO206" s="1"/>
      <c r="AP206" s="1"/>
      <c r="AQ206" s="1"/>
      <c r="AR206" s="3"/>
    </row>
    <row r="207" spans="1:44" ht="14.25" customHeight="1" outlineLevel="1">
      <c r="A207" s="34">
        <v>36</v>
      </c>
      <c r="B207" s="34"/>
      <c r="C207" s="18"/>
      <c r="D207" s="52"/>
      <c r="E207" s="53"/>
      <c r="F207" s="18"/>
      <c r="G207" s="18"/>
      <c r="H207" s="48"/>
      <c r="I207" s="49"/>
      <c r="J207" s="322"/>
      <c r="K207" s="75"/>
      <c r="L207" s="18"/>
      <c r="M207" s="24"/>
      <c r="N207" s="24"/>
      <c r="O207" s="24"/>
      <c r="P207" s="18"/>
      <c r="Q207" s="18"/>
      <c r="R207" s="24"/>
      <c r="S207" s="24"/>
      <c r="T207" s="24"/>
      <c r="U207" s="11"/>
      <c r="V207" s="24"/>
      <c r="W207" s="24"/>
      <c r="X207" s="38"/>
      <c r="Y207" s="11"/>
      <c r="Z207" s="75"/>
      <c r="AA207" s="24"/>
      <c r="AB207" s="75"/>
      <c r="AC207" s="11">
        <f t="shared" si="137"/>
        <v>0</v>
      </c>
      <c r="AD207" s="24"/>
      <c r="AE207" s="24"/>
      <c r="AF207" s="24"/>
      <c r="AG207" s="11"/>
      <c r="AH207" s="11">
        <f t="shared" si="139"/>
        <v>0</v>
      </c>
      <c r="AI207" s="27">
        <f t="shared" si="140"/>
        <v>0</v>
      </c>
      <c r="AJ207" s="28">
        <f t="shared" si="141"/>
        <v>0</v>
      </c>
      <c r="AK207" s="1"/>
      <c r="AL207" s="44"/>
      <c r="AM207" s="1"/>
      <c r="AN207" s="1"/>
      <c r="AO207" s="1"/>
      <c r="AP207" s="1"/>
      <c r="AQ207" s="1"/>
      <c r="AR207" s="3"/>
    </row>
    <row r="208" spans="1:44" ht="14.25" customHeight="1" outlineLevel="1">
      <c r="A208" s="34">
        <v>37</v>
      </c>
      <c r="B208" s="34"/>
      <c r="C208" s="18"/>
      <c r="D208" s="52"/>
      <c r="E208" s="53"/>
      <c r="F208" s="18"/>
      <c r="G208" s="18"/>
      <c r="H208" s="48"/>
      <c r="I208" s="49"/>
      <c r="J208" s="322"/>
      <c r="K208" s="75"/>
      <c r="L208" s="18"/>
      <c r="M208" s="24"/>
      <c r="N208" s="24"/>
      <c r="O208" s="24"/>
      <c r="P208" s="18"/>
      <c r="Q208" s="18"/>
      <c r="R208" s="24"/>
      <c r="S208" s="24"/>
      <c r="T208" s="24"/>
      <c r="U208" s="11"/>
      <c r="V208" s="24"/>
      <c r="W208" s="24"/>
      <c r="X208" s="38"/>
      <c r="Y208" s="11"/>
      <c r="Z208" s="75"/>
      <c r="AA208" s="24"/>
      <c r="AB208" s="75"/>
      <c r="AC208" s="11">
        <f t="shared" si="137"/>
        <v>0</v>
      </c>
      <c r="AD208" s="24"/>
      <c r="AE208" s="24"/>
      <c r="AF208" s="24"/>
      <c r="AG208" s="11"/>
      <c r="AH208" s="11">
        <f t="shared" si="139"/>
        <v>0</v>
      </c>
      <c r="AI208" s="27">
        <f t="shared" si="140"/>
        <v>0</v>
      </c>
      <c r="AJ208" s="28">
        <f t="shared" si="141"/>
        <v>0</v>
      </c>
      <c r="AK208" s="1"/>
      <c r="AL208" s="44"/>
      <c r="AM208" s="1"/>
      <c r="AN208" s="1"/>
      <c r="AO208" s="1"/>
      <c r="AP208" s="1"/>
      <c r="AQ208" s="1"/>
      <c r="AR208" s="3"/>
    </row>
    <row r="209" spans="1:44" ht="14.25" customHeight="1" outlineLevel="1">
      <c r="A209" s="34">
        <v>38</v>
      </c>
      <c r="B209" s="34"/>
      <c r="C209" s="18"/>
      <c r="D209" s="52"/>
      <c r="E209" s="53"/>
      <c r="F209" s="18"/>
      <c r="G209" s="18"/>
      <c r="H209" s="48"/>
      <c r="I209" s="49"/>
      <c r="J209" s="322"/>
      <c r="K209" s="75"/>
      <c r="L209" s="18"/>
      <c r="M209" s="24"/>
      <c r="N209" s="24"/>
      <c r="O209" s="24"/>
      <c r="P209" s="18"/>
      <c r="Q209" s="18"/>
      <c r="R209" s="24"/>
      <c r="S209" s="24"/>
      <c r="T209" s="24"/>
      <c r="U209" s="11"/>
      <c r="V209" s="24"/>
      <c r="W209" s="24"/>
      <c r="X209" s="38"/>
      <c r="Y209" s="11"/>
      <c r="Z209" s="75"/>
      <c r="AA209" s="24"/>
      <c r="AB209" s="75"/>
      <c r="AC209" s="11">
        <f t="shared" si="137"/>
        <v>0</v>
      </c>
      <c r="AD209" s="24"/>
      <c r="AE209" s="24"/>
      <c r="AF209" s="24"/>
      <c r="AG209" s="11"/>
      <c r="AH209" s="11">
        <f t="shared" si="139"/>
        <v>0</v>
      </c>
      <c r="AI209" s="27">
        <f t="shared" si="140"/>
        <v>0</v>
      </c>
      <c r="AJ209" s="28">
        <f t="shared" si="141"/>
        <v>0</v>
      </c>
      <c r="AK209" s="1"/>
      <c r="AL209" s="44"/>
      <c r="AM209" s="1"/>
      <c r="AN209" s="1"/>
      <c r="AO209" s="1"/>
      <c r="AP209" s="1"/>
      <c r="AQ209" s="1"/>
      <c r="AR209" s="3"/>
    </row>
    <row r="210" spans="1:44" ht="14.25" customHeight="1" outlineLevel="1">
      <c r="A210" s="34">
        <v>39</v>
      </c>
      <c r="B210" s="34"/>
      <c r="C210" s="18"/>
      <c r="D210" s="52"/>
      <c r="E210" s="53"/>
      <c r="F210" s="18"/>
      <c r="G210" s="18"/>
      <c r="H210" s="48"/>
      <c r="I210" s="49"/>
      <c r="J210" s="322"/>
      <c r="K210" s="75"/>
      <c r="L210" s="18"/>
      <c r="M210" s="24"/>
      <c r="N210" s="24"/>
      <c r="O210" s="24"/>
      <c r="P210" s="18"/>
      <c r="Q210" s="18"/>
      <c r="R210" s="24"/>
      <c r="S210" s="24"/>
      <c r="T210" s="24"/>
      <c r="U210" s="11"/>
      <c r="V210" s="24"/>
      <c r="W210" s="24"/>
      <c r="X210" s="38"/>
      <c r="Y210" s="11"/>
      <c r="Z210" s="75"/>
      <c r="AA210" s="24"/>
      <c r="AB210" s="75"/>
      <c r="AC210" s="11">
        <f t="shared" si="137"/>
        <v>0</v>
      </c>
      <c r="AD210" s="24"/>
      <c r="AE210" s="24"/>
      <c r="AF210" s="24"/>
      <c r="AG210" s="11"/>
      <c r="AH210" s="11">
        <f t="shared" si="139"/>
        <v>0</v>
      </c>
      <c r="AI210" s="27">
        <f t="shared" si="140"/>
        <v>0</v>
      </c>
      <c r="AJ210" s="28">
        <f t="shared" si="141"/>
        <v>0</v>
      </c>
      <c r="AK210" s="1"/>
      <c r="AL210" s="44"/>
      <c r="AM210" s="1"/>
      <c r="AN210" s="1"/>
      <c r="AO210" s="1"/>
      <c r="AP210" s="1"/>
      <c r="AQ210" s="1"/>
      <c r="AR210" s="3"/>
    </row>
    <row r="211" spans="1:44" ht="14.25" customHeight="1" outlineLevel="1">
      <c r="A211" s="34">
        <v>40</v>
      </c>
      <c r="B211" s="34"/>
      <c r="C211" s="18"/>
      <c r="D211" s="52"/>
      <c r="E211" s="53"/>
      <c r="F211" s="18"/>
      <c r="G211" s="18"/>
      <c r="H211" s="48"/>
      <c r="I211" s="49"/>
      <c r="J211" s="322"/>
      <c r="K211" s="75"/>
      <c r="L211" s="18"/>
      <c r="M211" s="24"/>
      <c r="N211" s="24"/>
      <c r="O211" s="24"/>
      <c r="P211" s="18"/>
      <c r="Q211" s="18"/>
      <c r="R211" s="24"/>
      <c r="S211" s="24"/>
      <c r="T211" s="24"/>
      <c r="U211" s="11"/>
      <c r="V211" s="24"/>
      <c r="W211" s="24"/>
      <c r="X211" s="38"/>
      <c r="Y211" s="11"/>
      <c r="Z211" s="75"/>
      <c r="AA211" s="24"/>
      <c r="AB211" s="75"/>
      <c r="AC211" s="11">
        <f t="shared" si="137"/>
        <v>0</v>
      </c>
      <c r="AD211" s="24"/>
      <c r="AE211" s="24"/>
      <c r="AF211" s="24"/>
      <c r="AG211" s="11"/>
      <c r="AH211" s="11">
        <f t="shared" si="139"/>
        <v>0</v>
      </c>
      <c r="AI211" s="27">
        <f t="shared" si="140"/>
        <v>0</v>
      </c>
      <c r="AJ211" s="28">
        <f t="shared" si="141"/>
        <v>0</v>
      </c>
      <c r="AK211" s="1"/>
      <c r="AL211" s="44"/>
      <c r="AM211" s="1"/>
      <c r="AN211" s="1"/>
      <c r="AO211" s="1"/>
      <c r="AP211" s="1"/>
      <c r="AQ211" s="1"/>
      <c r="AR211" s="3"/>
    </row>
    <row r="212" spans="1:44" ht="14.25" customHeight="1" outlineLevel="1">
      <c r="A212" s="34">
        <v>41</v>
      </c>
      <c r="B212" s="34"/>
      <c r="C212" s="18"/>
      <c r="D212" s="52"/>
      <c r="E212" s="53"/>
      <c r="F212" s="18"/>
      <c r="G212" s="18"/>
      <c r="H212" s="48"/>
      <c r="I212" s="49"/>
      <c r="J212" s="322"/>
      <c r="K212" s="75"/>
      <c r="L212" s="18"/>
      <c r="M212" s="24"/>
      <c r="N212" s="24"/>
      <c r="O212" s="24"/>
      <c r="P212" s="18"/>
      <c r="Q212" s="18"/>
      <c r="R212" s="24"/>
      <c r="S212" s="24"/>
      <c r="T212" s="24"/>
      <c r="U212" s="11"/>
      <c r="V212" s="24"/>
      <c r="W212" s="24"/>
      <c r="X212" s="38"/>
      <c r="Y212" s="11"/>
      <c r="Z212" s="75"/>
      <c r="AA212" s="24"/>
      <c r="AB212" s="75"/>
      <c r="AC212" s="11">
        <f t="shared" si="137"/>
        <v>0</v>
      </c>
      <c r="AD212" s="24"/>
      <c r="AE212" s="24"/>
      <c r="AF212" s="24"/>
      <c r="AG212" s="11"/>
      <c r="AH212" s="11">
        <f t="shared" si="139"/>
        <v>0</v>
      </c>
      <c r="AI212" s="27">
        <f t="shared" si="140"/>
        <v>0</v>
      </c>
      <c r="AJ212" s="28">
        <f t="shared" si="141"/>
        <v>0</v>
      </c>
      <c r="AK212" s="1"/>
      <c r="AL212" s="44"/>
      <c r="AM212" s="1"/>
      <c r="AN212" s="1"/>
      <c r="AO212" s="1"/>
      <c r="AP212" s="1"/>
      <c r="AQ212" s="1"/>
      <c r="AR212" s="3"/>
    </row>
    <row r="213" spans="1:44" ht="14.25" customHeight="1" outlineLevel="1">
      <c r="A213" s="34">
        <v>42</v>
      </c>
      <c r="B213" s="34"/>
      <c r="C213" s="18"/>
      <c r="D213" s="52"/>
      <c r="E213" s="53"/>
      <c r="F213" s="18"/>
      <c r="G213" s="18"/>
      <c r="H213" s="48"/>
      <c r="I213" s="49"/>
      <c r="J213" s="314"/>
      <c r="K213" s="75"/>
      <c r="L213" s="18"/>
      <c r="M213" s="24"/>
      <c r="N213" s="24"/>
      <c r="O213" s="24"/>
      <c r="P213" s="18"/>
      <c r="Q213" s="18"/>
      <c r="R213" s="24"/>
      <c r="S213" s="24"/>
      <c r="T213" s="24"/>
      <c r="U213" s="11"/>
      <c r="V213" s="24"/>
      <c r="W213" s="24"/>
      <c r="X213" s="38"/>
      <c r="Y213" s="11"/>
      <c r="Z213" s="75"/>
      <c r="AA213" s="24"/>
      <c r="AB213" s="24"/>
      <c r="AC213" s="11"/>
      <c r="AD213" s="24"/>
      <c r="AE213" s="24"/>
      <c r="AF213" s="24"/>
      <c r="AG213" s="11"/>
      <c r="AH213" s="11">
        <f t="shared" si="139"/>
        <v>0</v>
      </c>
      <c r="AI213" s="27">
        <f t="shared" si="140"/>
        <v>0</v>
      </c>
      <c r="AJ213" s="28">
        <f t="shared" si="141"/>
        <v>0</v>
      </c>
      <c r="AK213" s="1"/>
      <c r="AL213" s="44"/>
      <c r="AM213" s="1"/>
      <c r="AN213" s="1"/>
      <c r="AO213" s="1"/>
      <c r="AP213" s="1"/>
      <c r="AQ213" s="1"/>
      <c r="AR213" s="3"/>
    </row>
    <row r="214" spans="1:44" ht="14.25" customHeight="1">
      <c r="A214" s="329" t="s">
        <v>81</v>
      </c>
      <c r="B214" s="311"/>
      <c r="C214" s="311"/>
      <c r="D214" s="311"/>
      <c r="E214" s="312"/>
      <c r="F214" s="39"/>
      <c r="G214" s="39"/>
      <c r="H214" s="39"/>
      <c r="I214" s="40"/>
      <c r="J214" s="41">
        <f>SUM(J193:J196)</f>
        <v>291458250</v>
      </c>
      <c r="K214" s="42">
        <f>SUM(K193:K213)</f>
        <v>3114349</v>
      </c>
      <c r="L214" s="39"/>
      <c r="M214" s="41">
        <f t="shared" ref="M214:O214" si="142">SUM(M193:M196)</f>
        <v>0</v>
      </c>
      <c r="N214" s="41">
        <f t="shared" si="142"/>
        <v>0</v>
      </c>
      <c r="O214" s="41">
        <f t="shared" si="142"/>
        <v>0</v>
      </c>
      <c r="P214" s="4"/>
      <c r="Q214" s="39"/>
      <c r="R214" s="41">
        <f t="shared" ref="R214:Y214" si="143">SUM(R193:R196)</f>
        <v>0</v>
      </c>
      <c r="S214" s="41">
        <f t="shared" si="143"/>
        <v>1865206</v>
      </c>
      <c r="T214" s="41">
        <f t="shared" si="143"/>
        <v>1249143</v>
      </c>
      <c r="U214" s="41">
        <f t="shared" si="143"/>
        <v>3114349</v>
      </c>
      <c r="V214" s="41">
        <f t="shared" si="143"/>
        <v>0</v>
      </c>
      <c r="W214" s="41">
        <f t="shared" si="143"/>
        <v>0</v>
      </c>
      <c r="X214" s="41">
        <f t="shared" si="143"/>
        <v>0</v>
      </c>
      <c r="Y214" s="41">
        <f t="shared" si="143"/>
        <v>0</v>
      </c>
      <c r="Z214" s="41">
        <f t="shared" ref="Z214:AC214" si="144">SUM(Z193:Z213)</f>
        <v>0</v>
      </c>
      <c r="AA214" s="41">
        <f t="shared" si="144"/>
        <v>0</v>
      </c>
      <c r="AB214" s="41">
        <f t="shared" si="144"/>
        <v>0</v>
      </c>
      <c r="AC214" s="41">
        <f t="shared" si="144"/>
        <v>0</v>
      </c>
      <c r="AD214" s="41">
        <f t="shared" ref="AD214:AG214" si="145">SUM(AD193:AD196)</f>
        <v>0</v>
      </c>
      <c r="AE214" s="41">
        <f t="shared" si="145"/>
        <v>0</v>
      </c>
      <c r="AF214" s="41">
        <f t="shared" si="145"/>
        <v>0</v>
      </c>
      <c r="AG214" s="41">
        <f t="shared" si="145"/>
        <v>0</v>
      </c>
      <c r="AH214" s="41">
        <f t="shared" si="139"/>
        <v>3114349</v>
      </c>
      <c r="AI214" s="43">
        <f>IF(ISERROR(AH214/J214),0,AH214/J214)</f>
        <v>1.0685403484032447E-2</v>
      </c>
      <c r="AJ214" s="43">
        <f>IF(ISERROR(AH214/$AH$253),0,AH214/$AH$253)</f>
        <v>1.0201406926242437E-2</v>
      </c>
      <c r="AK214" s="1"/>
      <c r="AL214" s="44"/>
      <c r="AM214" s="1"/>
      <c r="AN214" s="1"/>
      <c r="AO214" s="1"/>
      <c r="AP214" s="1"/>
      <c r="AQ214" s="1"/>
      <c r="AR214" s="3"/>
    </row>
    <row r="215" spans="1:44" ht="14.25" customHeight="1">
      <c r="A215" s="330" t="s">
        <v>82</v>
      </c>
      <c r="B215" s="311"/>
      <c r="C215" s="311"/>
      <c r="D215" s="311"/>
      <c r="E215" s="312"/>
      <c r="F215" s="7"/>
      <c r="G215" s="8"/>
      <c r="H215" s="9"/>
      <c r="I215" s="45"/>
      <c r="J215" s="46"/>
      <c r="K215" s="47"/>
      <c r="L215" s="12"/>
      <c r="M215" s="13"/>
      <c r="N215" s="13"/>
      <c r="O215" s="13"/>
      <c r="P215" s="8"/>
      <c r="Q215" s="7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4"/>
      <c r="AJ215" s="14"/>
      <c r="AK215" s="1"/>
      <c r="AL215" s="44"/>
      <c r="AM215" s="1"/>
      <c r="AN215" s="1"/>
      <c r="AO215" s="1"/>
      <c r="AP215" s="1"/>
      <c r="AQ215" s="1"/>
      <c r="AR215" s="3"/>
    </row>
    <row r="216" spans="1:44" ht="22.5" outlineLevel="2">
      <c r="A216" s="34">
        <v>1</v>
      </c>
      <c r="B216" s="17" t="s">
        <v>46</v>
      </c>
      <c r="C216" s="18"/>
      <c r="D216" s="19">
        <v>44957</v>
      </c>
      <c r="E216" s="20" t="s">
        <v>47</v>
      </c>
      <c r="F216" s="20" t="s">
        <v>68</v>
      </c>
      <c r="G216" s="20" t="s">
        <v>49</v>
      </c>
      <c r="H216" s="48"/>
      <c r="I216" s="49"/>
      <c r="J216" s="324">
        <v>581162926</v>
      </c>
      <c r="K216" s="23">
        <f>778712+21094820</f>
        <v>21873532</v>
      </c>
      <c r="L216" s="18"/>
      <c r="M216" s="24"/>
      <c r="N216" s="24"/>
      <c r="O216" s="25" t="s">
        <v>50</v>
      </c>
      <c r="P216" s="18"/>
      <c r="Q216" s="18"/>
      <c r="R216" s="24"/>
      <c r="S216" s="26">
        <v>778712</v>
      </c>
      <c r="T216" s="26">
        <v>21094820</v>
      </c>
      <c r="U216" s="11">
        <f t="shared" ref="U216:U218" si="146">SUM(R216:T216)</f>
        <v>21873532</v>
      </c>
      <c r="V216" s="24"/>
      <c r="W216" s="24"/>
      <c r="X216" s="24"/>
      <c r="Y216" s="11">
        <f t="shared" ref="Y216:Y218" si="147">SUM(V216:X216)</f>
        <v>0</v>
      </c>
      <c r="Z216" s="24"/>
      <c r="AA216" s="24"/>
      <c r="AB216" s="24"/>
      <c r="AC216" s="11">
        <f t="shared" ref="AC216:AC228" si="148">SUM(Z216:AB216)</f>
        <v>0</v>
      </c>
      <c r="AD216" s="24"/>
      <c r="AE216" s="24"/>
      <c r="AF216" s="24"/>
      <c r="AG216" s="11">
        <f t="shared" ref="AG216:AG218" si="149">SUM(AD216:AF216)</f>
        <v>0</v>
      </c>
      <c r="AH216" s="11">
        <f t="shared" ref="AH216:AH228" si="150">SUM(U216,Y216,AC216,AG216)</f>
        <v>21873532</v>
      </c>
      <c r="AI216" s="27">
        <f t="shared" ref="AI216:AI218" si="151">IF(ISERROR(AH216/$J$214),0,AH216/$J$214)</f>
        <v>7.5048594438483038E-2</v>
      </c>
      <c r="AJ216" s="28">
        <f t="shared" ref="AJ216:AJ218" si="152">IF(ISERROR(AH216/$AH$253),"-",AH216/$AH$253)</f>
        <v>7.1649259876200633E-2</v>
      </c>
      <c r="AK216" s="1"/>
      <c r="AL216" s="44"/>
      <c r="AM216" s="1"/>
      <c r="AN216" s="1"/>
      <c r="AO216" s="1"/>
      <c r="AP216" s="1"/>
      <c r="AQ216" s="1"/>
      <c r="AR216" s="3"/>
    </row>
    <row r="217" spans="1:44" ht="14.25" customHeight="1" outlineLevel="2">
      <c r="A217" s="34">
        <v>2</v>
      </c>
      <c r="B217" s="17" t="s">
        <v>51</v>
      </c>
      <c r="C217" s="18"/>
      <c r="D217" s="19">
        <v>44957</v>
      </c>
      <c r="E217" s="51" t="s">
        <v>52</v>
      </c>
      <c r="F217" s="20" t="s">
        <v>48</v>
      </c>
      <c r="G217" s="20" t="s">
        <v>53</v>
      </c>
      <c r="H217" s="48"/>
      <c r="I217" s="49"/>
      <c r="J217" s="322"/>
      <c r="K217" s="23">
        <f>43542+130626</f>
        <v>174168</v>
      </c>
      <c r="L217" s="18"/>
      <c r="M217" s="24"/>
      <c r="N217" s="24"/>
      <c r="O217" s="25" t="s">
        <v>50</v>
      </c>
      <c r="P217" s="18"/>
      <c r="Q217" s="18"/>
      <c r="R217" s="24"/>
      <c r="S217" s="26">
        <v>43542</v>
      </c>
      <c r="T217" s="26">
        <v>130626</v>
      </c>
      <c r="U217" s="11">
        <f t="shared" si="146"/>
        <v>174168</v>
      </c>
      <c r="V217" s="24"/>
      <c r="W217" s="24"/>
      <c r="X217" s="46"/>
      <c r="Y217" s="11">
        <f t="shared" si="147"/>
        <v>0</v>
      </c>
      <c r="Z217" s="24"/>
      <c r="AA217" s="24"/>
      <c r="AB217" s="24"/>
      <c r="AC217" s="11">
        <f t="shared" si="148"/>
        <v>0</v>
      </c>
      <c r="AD217" s="24"/>
      <c r="AE217" s="24"/>
      <c r="AF217" s="24"/>
      <c r="AG217" s="11">
        <f t="shared" si="149"/>
        <v>0</v>
      </c>
      <c r="AH217" s="11">
        <f t="shared" si="150"/>
        <v>174168</v>
      </c>
      <c r="AI217" s="27">
        <f t="shared" si="151"/>
        <v>5.9757443819140473E-4</v>
      </c>
      <c r="AJ217" s="28">
        <f t="shared" si="152"/>
        <v>5.7050723651388871E-4</v>
      </c>
      <c r="AK217" s="1"/>
      <c r="AL217" s="44"/>
      <c r="AM217" s="1"/>
      <c r="AN217" s="1"/>
      <c r="AO217" s="1"/>
      <c r="AP217" s="1"/>
      <c r="AQ217" s="1"/>
      <c r="AR217" s="3"/>
    </row>
    <row r="218" spans="1:44" ht="14.25" customHeight="1" outlineLevel="2">
      <c r="A218" s="34">
        <v>3</v>
      </c>
      <c r="B218" s="34"/>
      <c r="C218" s="18"/>
      <c r="D218" s="52"/>
      <c r="E218" s="53"/>
      <c r="F218" s="18"/>
      <c r="G218" s="18"/>
      <c r="H218" s="48"/>
      <c r="I218" s="49"/>
      <c r="J218" s="322"/>
      <c r="K218" s="46"/>
      <c r="L218" s="18"/>
      <c r="M218" s="24"/>
      <c r="N218" s="24"/>
      <c r="O218" s="24"/>
      <c r="P218" s="18"/>
      <c r="Q218" s="18"/>
      <c r="R218" s="24"/>
      <c r="S218" s="24"/>
      <c r="T218" s="24"/>
      <c r="U218" s="11">
        <f t="shared" si="146"/>
        <v>0</v>
      </c>
      <c r="V218" s="24"/>
      <c r="W218" s="24"/>
      <c r="X218" s="46"/>
      <c r="Y218" s="11">
        <f t="shared" si="147"/>
        <v>0</v>
      </c>
      <c r="Z218" s="24"/>
      <c r="AA218" s="24"/>
      <c r="AB218" s="24"/>
      <c r="AC218" s="11">
        <f t="shared" si="148"/>
        <v>0</v>
      </c>
      <c r="AD218" s="24"/>
      <c r="AE218" s="24"/>
      <c r="AF218" s="24"/>
      <c r="AG218" s="11">
        <f t="shared" si="149"/>
        <v>0</v>
      </c>
      <c r="AH218" s="11">
        <f t="shared" si="150"/>
        <v>0</v>
      </c>
      <c r="AI218" s="27">
        <f t="shared" si="151"/>
        <v>0</v>
      </c>
      <c r="AJ218" s="28">
        <f t="shared" si="152"/>
        <v>0</v>
      </c>
      <c r="AK218" s="1"/>
      <c r="AL218" s="44"/>
      <c r="AM218" s="1"/>
      <c r="AN218" s="1"/>
      <c r="AO218" s="1"/>
      <c r="AP218" s="1"/>
      <c r="AQ218" s="1"/>
      <c r="AR218" s="3"/>
    </row>
    <row r="219" spans="1:44" ht="14.25" customHeight="1" outlineLevel="2">
      <c r="A219" s="34">
        <v>7</v>
      </c>
      <c r="B219" s="34"/>
      <c r="C219" s="90"/>
      <c r="D219" s="91"/>
      <c r="E219" s="92"/>
      <c r="F219" s="18"/>
      <c r="G219" s="18"/>
      <c r="H219" s="48"/>
      <c r="I219" s="49"/>
      <c r="J219" s="322"/>
      <c r="K219" s="46"/>
      <c r="L219" s="18"/>
      <c r="M219" s="24"/>
      <c r="N219" s="24"/>
      <c r="O219" s="24"/>
      <c r="P219" s="18"/>
      <c r="Q219" s="18"/>
      <c r="R219" s="24"/>
      <c r="S219" s="24"/>
      <c r="T219" s="24"/>
      <c r="U219" s="11"/>
      <c r="V219" s="24"/>
      <c r="W219" s="24"/>
      <c r="X219" s="46"/>
      <c r="Y219" s="60"/>
      <c r="Z219" s="46"/>
      <c r="AA219" s="93"/>
      <c r="AB219" s="24"/>
      <c r="AC219" s="11">
        <f t="shared" si="148"/>
        <v>0</v>
      </c>
      <c r="AD219" s="24"/>
      <c r="AE219" s="24"/>
      <c r="AF219" s="24"/>
      <c r="AG219" s="11"/>
      <c r="AH219" s="11">
        <f t="shared" si="150"/>
        <v>0</v>
      </c>
      <c r="AI219" s="27"/>
      <c r="AJ219" s="28"/>
      <c r="AK219" s="1"/>
      <c r="AL219" s="44"/>
      <c r="AM219" s="1"/>
      <c r="AN219" s="1"/>
      <c r="AO219" s="1"/>
      <c r="AP219" s="1"/>
      <c r="AQ219" s="1"/>
      <c r="AR219" s="3"/>
    </row>
    <row r="220" spans="1:44" ht="14.25" customHeight="1" outlineLevel="2">
      <c r="A220" s="34">
        <v>8</v>
      </c>
      <c r="B220" s="34"/>
      <c r="C220" s="90"/>
      <c r="D220" s="91"/>
      <c r="E220" s="92"/>
      <c r="F220" s="18"/>
      <c r="G220" s="18"/>
      <c r="H220" s="48"/>
      <c r="I220" s="49"/>
      <c r="J220" s="322"/>
      <c r="K220" s="46"/>
      <c r="L220" s="18"/>
      <c r="M220" s="24"/>
      <c r="N220" s="24"/>
      <c r="O220" s="24"/>
      <c r="P220" s="18"/>
      <c r="Q220" s="18"/>
      <c r="R220" s="24"/>
      <c r="S220" s="24"/>
      <c r="T220" s="24"/>
      <c r="U220" s="11"/>
      <c r="V220" s="24"/>
      <c r="W220" s="24"/>
      <c r="X220" s="46"/>
      <c r="Y220" s="60"/>
      <c r="Z220" s="46"/>
      <c r="AA220" s="93"/>
      <c r="AB220" s="24"/>
      <c r="AC220" s="11">
        <f t="shared" si="148"/>
        <v>0</v>
      </c>
      <c r="AD220" s="24"/>
      <c r="AE220" s="24"/>
      <c r="AF220" s="24"/>
      <c r="AG220" s="11"/>
      <c r="AH220" s="11">
        <f t="shared" si="150"/>
        <v>0</v>
      </c>
      <c r="AI220" s="27"/>
      <c r="AJ220" s="28"/>
      <c r="AK220" s="1"/>
      <c r="AL220" s="44"/>
      <c r="AM220" s="1"/>
      <c r="AN220" s="1"/>
      <c r="AO220" s="1"/>
      <c r="AP220" s="1"/>
      <c r="AQ220" s="1"/>
      <c r="AR220" s="3"/>
    </row>
    <row r="221" spans="1:44" ht="14.25" customHeight="1" outlineLevel="2">
      <c r="A221" s="34">
        <v>37</v>
      </c>
      <c r="B221" s="34"/>
      <c r="C221" s="18"/>
      <c r="D221" s="52"/>
      <c r="E221" s="53"/>
      <c r="F221" s="18"/>
      <c r="G221" s="18"/>
      <c r="H221" s="48"/>
      <c r="I221" s="49"/>
      <c r="J221" s="322"/>
      <c r="K221" s="46"/>
      <c r="L221" s="18"/>
      <c r="M221" s="24"/>
      <c r="N221" s="24"/>
      <c r="O221" s="24"/>
      <c r="P221" s="18"/>
      <c r="Q221" s="18"/>
      <c r="R221" s="24"/>
      <c r="S221" s="24"/>
      <c r="T221" s="24"/>
      <c r="U221" s="11"/>
      <c r="V221" s="24"/>
      <c r="W221" s="24"/>
      <c r="X221" s="46"/>
      <c r="Y221" s="60"/>
      <c r="Z221" s="46"/>
      <c r="AA221" s="46"/>
      <c r="AB221" s="46"/>
      <c r="AC221" s="11">
        <f t="shared" si="148"/>
        <v>0</v>
      </c>
      <c r="AD221" s="24"/>
      <c r="AE221" s="24"/>
      <c r="AF221" s="24"/>
      <c r="AG221" s="11"/>
      <c r="AH221" s="11">
        <f t="shared" si="150"/>
        <v>0</v>
      </c>
      <c r="AI221" s="27"/>
      <c r="AJ221" s="28"/>
      <c r="AK221" s="1"/>
      <c r="AL221" s="44"/>
      <c r="AM221" s="1"/>
      <c r="AN221" s="1"/>
      <c r="AO221" s="1"/>
      <c r="AP221" s="1"/>
      <c r="AQ221" s="1"/>
      <c r="AR221" s="3"/>
    </row>
    <row r="222" spans="1:44" ht="14.25" customHeight="1" outlineLevel="2">
      <c r="A222" s="34">
        <v>38</v>
      </c>
      <c r="B222" s="34"/>
      <c r="C222" s="18"/>
      <c r="D222" s="52"/>
      <c r="E222" s="53"/>
      <c r="F222" s="18"/>
      <c r="G222" s="18"/>
      <c r="H222" s="48"/>
      <c r="I222" s="49"/>
      <c r="J222" s="322"/>
      <c r="K222" s="37"/>
      <c r="L222" s="18"/>
      <c r="M222" s="24"/>
      <c r="N222" s="24"/>
      <c r="O222" s="24"/>
      <c r="P222" s="18"/>
      <c r="Q222" s="18"/>
      <c r="R222" s="24"/>
      <c r="S222" s="24"/>
      <c r="T222" s="24"/>
      <c r="U222" s="11"/>
      <c r="V222" s="24"/>
      <c r="W222" s="24"/>
      <c r="X222" s="46"/>
      <c r="Y222" s="60"/>
      <c r="Z222" s="46"/>
      <c r="AA222" s="46"/>
      <c r="AB222" s="37"/>
      <c r="AC222" s="11">
        <f t="shared" si="148"/>
        <v>0</v>
      </c>
      <c r="AD222" s="24"/>
      <c r="AE222" s="24"/>
      <c r="AF222" s="24"/>
      <c r="AG222" s="11"/>
      <c r="AH222" s="11">
        <f t="shared" si="150"/>
        <v>0</v>
      </c>
      <c r="AI222" s="27"/>
      <c r="AJ222" s="28"/>
      <c r="AK222" s="1"/>
      <c r="AL222" s="44"/>
      <c r="AM222" s="1"/>
      <c r="AN222" s="1"/>
      <c r="AO222" s="1"/>
      <c r="AP222" s="1"/>
      <c r="AQ222" s="1"/>
      <c r="AR222" s="3"/>
    </row>
    <row r="223" spans="1:44" ht="14.25" customHeight="1" outlineLevel="2">
      <c r="A223" s="34">
        <v>39</v>
      </c>
      <c r="B223" s="34"/>
      <c r="C223" s="18"/>
      <c r="D223" s="52"/>
      <c r="E223" s="53"/>
      <c r="F223" s="18"/>
      <c r="G223" s="18"/>
      <c r="H223" s="48"/>
      <c r="I223" s="49"/>
      <c r="J223" s="322"/>
      <c r="K223" s="37"/>
      <c r="L223" s="18"/>
      <c r="M223" s="24"/>
      <c r="N223" s="24"/>
      <c r="O223" s="24"/>
      <c r="P223" s="18"/>
      <c r="Q223" s="18"/>
      <c r="R223" s="24"/>
      <c r="S223" s="24"/>
      <c r="T223" s="24"/>
      <c r="U223" s="11"/>
      <c r="V223" s="24"/>
      <c r="W223" s="24"/>
      <c r="X223" s="46"/>
      <c r="Y223" s="60"/>
      <c r="Z223" s="46"/>
      <c r="AA223" s="46"/>
      <c r="AB223" s="37"/>
      <c r="AC223" s="11">
        <f t="shared" si="148"/>
        <v>0</v>
      </c>
      <c r="AD223" s="24"/>
      <c r="AE223" s="24"/>
      <c r="AF223" s="24"/>
      <c r="AG223" s="11"/>
      <c r="AH223" s="11">
        <f t="shared" si="150"/>
        <v>0</v>
      </c>
      <c r="AI223" s="27"/>
      <c r="AJ223" s="28"/>
      <c r="AK223" s="1"/>
      <c r="AL223" s="44"/>
      <c r="AM223" s="1"/>
      <c r="AN223" s="1"/>
      <c r="AO223" s="1"/>
      <c r="AP223" s="1"/>
      <c r="AQ223" s="1"/>
      <c r="AR223" s="3"/>
    </row>
    <row r="224" spans="1:44" ht="14.25" customHeight="1" outlineLevel="2">
      <c r="A224" s="34">
        <v>40</v>
      </c>
      <c r="B224" s="34"/>
      <c r="C224" s="18"/>
      <c r="D224" s="52"/>
      <c r="E224" s="53"/>
      <c r="F224" s="18"/>
      <c r="G224" s="18"/>
      <c r="H224" s="48"/>
      <c r="I224" s="49"/>
      <c r="J224" s="322"/>
      <c r="K224" s="37"/>
      <c r="L224" s="18"/>
      <c r="M224" s="24"/>
      <c r="N224" s="24"/>
      <c r="O224" s="24"/>
      <c r="P224" s="18"/>
      <c r="Q224" s="18"/>
      <c r="R224" s="24"/>
      <c r="S224" s="24"/>
      <c r="T224" s="24"/>
      <c r="U224" s="11"/>
      <c r="V224" s="24"/>
      <c r="W224" s="24"/>
      <c r="X224" s="46"/>
      <c r="Y224" s="60"/>
      <c r="Z224" s="46"/>
      <c r="AA224" s="46"/>
      <c r="AB224" s="37"/>
      <c r="AC224" s="11">
        <f t="shared" si="148"/>
        <v>0</v>
      </c>
      <c r="AD224" s="24"/>
      <c r="AE224" s="24"/>
      <c r="AF224" s="24"/>
      <c r="AG224" s="11"/>
      <c r="AH224" s="11">
        <f t="shared" si="150"/>
        <v>0</v>
      </c>
      <c r="AI224" s="27"/>
      <c r="AJ224" s="28"/>
      <c r="AK224" s="1"/>
      <c r="AL224" s="44"/>
      <c r="AM224" s="1"/>
      <c r="AN224" s="1"/>
      <c r="AO224" s="1"/>
      <c r="AP224" s="1"/>
      <c r="AQ224" s="1"/>
      <c r="AR224" s="3"/>
    </row>
    <row r="225" spans="1:44" ht="14.25" customHeight="1" outlineLevel="2">
      <c r="A225" s="34">
        <v>41</v>
      </c>
      <c r="B225" s="34"/>
      <c r="C225" s="18"/>
      <c r="D225" s="52"/>
      <c r="E225" s="53"/>
      <c r="F225" s="18"/>
      <c r="G225" s="18"/>
      <c r="H225" s="48"/>
      <c r="I225" s="49"/>
      <c r="J225" s="322"/>
      <c r="K225" s="37"/>
      <c r="L225" s="18"/>
      <c r="M225" s="24"/>
      <c r="N225" s="24"/>
      <c r="O225" s="24"/>
      <c r="P225" s="18"/>
      <c r="Q225" s="18"/>
      <c r="R225" s="24"/>
      <c r="S225" s="24"/>
      <c r="T225" s="24"/>
      <c r="U225" s="11"/>
      <c r="V225" s="24"/>
      <c r="W225" s="24"/>
      <c r="X225" s="46"/>
      <c r="Y225" s="60"/>
      <c r="Z225" s="46"/>
      <c r="AA225" s="46"/>
      <c r="AB225" s="37"/>
      <c r="AC225" s="11">
        <f t="shared" si="148"/>
        <v>0</v>
      </c>
      <c r="AD225" s="24"/>
      <c r="AE225" s="24"/>
      <c r="AF225" s="24"/>
      <c r="AG225" s="11"/>
      <c r="AH225" s="11">
        <f t="shared" si="150"/>
        <v>0</v>
      </c>
      <c r="AI225" s="27"/>
      <c r="AJ225" s="28"/>
      <c r="AK225" s="1"/>
      <c r="AL225" s="44"/>
      <c r="AM225" s="1"/>
      <c r="AN225" s="1"/>
      <c r="AO225" s="1"/>
      <c r="AP225" s="1"/>
      <c r="AQ225" s="1"/>
      <c r="AR225" s="3"/>
    </row>
    <row r="226" spans="1:44" ht="14.25" customHeight="1" outlineLevel="2">
      <c r="A226" s="34">
        <v>42</v>
      </c>
      <c r="B226" s="34"/>
      <c r="C226" s="18"/>
      <c r="D226" s="52"/>
      <c r="E226" s="53"/>
      <c r="F226" s="18"/>
      <c r="G226" s="18"/>
      <c r="H226" s="48"/>
      <c r="I226" s="49"/>
      <c r="J226" s="322"/>
      <c r="K226" s="37"/>
      <c r="L226" s="18"/>
      <c r="M226" s="24"/>
      <c r="N226" s="24"/>
      <c r="O226" s="24"/>
      <c r="P226" s="18"/>
      <c r="Q226" s="18"/>
      <c r="R226" s="24"/>
      <c r="S226" s="24"/>
      <c r="T226" s="24"/>
      <c r="U226" s="11"/>
      <c r="V226" s="24"/>
      <c r="W226" s="24"/>
      <c r="X226" s="46"/>
      <c r="Y226" s="60"/>
      <c r="Z226" s="46"/>
      <c r="AA226" s="46"/>
      <c r="AB226" s="37"/>
      <c r="AC226" s="11">
        <f t="shared" si="148"/>
        <v>0</v>
      </c>
      <c r="AD226" s="24"/>
      <c r="AE226" s="24"/>
      <c r="AF226" s="24"/>
      <c r="AG226" s="11"/>
      <c r="AH226" s="11">
        <f t="shared" si="150"/>
        <v>0</v>
      </c>
      <c r="AI226" s="27"/>
      <c r="AJ226" s="28"/>
      <c r="AK226" s="1"/>
      <c r="AL226" s="44"/>
      <c r="AM226" s="1"/>
      <c r="AN226" s="1"/>
      <c r="AO226" s="1"/>
      <c r="AP226" s="1"/>
      <c r="AQ226" s="1"/>
      <c r="AR226" s="3"/>
    </row>
    <row r="227" spans="1:44" ht="14.25" customHeight="1" outlineLevel="2">
      <c r="A227" s="34">
        <v>43</v>
      </c>
      <c r="B227" s="34"/>
      <c r="C227" s="18"/>
      <c r="D227" s="52"/>
      <c r="E227" s="53"/>
      <c r="F227" s="18"/>
      <c r="G227" s="18"/>
      <c r="H227" s="48"/>
      <c r="I227" s="49"/>
      <c r="J227" s="322"/>
      <c r="K227" s="37"/>
      <c r="L227" s="18"/>
      <c r="M227" s="24"/>
      <c r="N227" s="24"/>
      <c r="O227" s="24"/>
      <c r="P227" s="18"/>
      <c r="Q227" s="18"/>
      <c r="R227" s="24"/>
      <c r="S227" s="24"/>
      <c r="T227" s="24"/>
      <c r="U227" s="11"/>
      <c r="V227" s="24"/>
      <c r="W227" s="24"/>
      <c r="X227" s="46"/>
      <c r="Y227" s="60"/>
      <c r="Z227" s="46"/>
      <c r="AA227" s="24"/>
      <c r="AB227" s="37"/>
      <c r="AC227" s="11">
        <f t="shared" si="148"/>
        <v>0</v>
      </c>
      <c r="AD227" s="24"/>
      <c r="AE227" s="24"/>
      <c r="AF227" s="24"/>
      <c r="AG227" s="11"/>
      <c r="AH227" s="11">
        <f t="shared" si="150"/>
        <v>0</v>
      </c>
      <c r="AI227" s="27"/>
      <c r="AJ227" s="28"/>
      <c r="AK227" s="1"/>
      <c r="AL227" s="44"/>
      <c r="AM227" s="1"/>
      <c r="AN227" s="1"/>
      <c r="AO227" s="1"/>
      <c r="AP227" s="1"/>
      <c r="AQ227" s="1"/>
      <c r="AR227" s="3"/>
    </row>
    <row r="228" spans="1:44" ht="14.25" customHeight="1" outlineLevel="2">
      <c r="A228" s="34">
        <v>44</v>
      </c>
      <c r="B228" s="34"/>
      <c r="C228" s="18"/>
      <c r="D228" s="52"/>
      <c r="E228" s="53"/>
      <c r="F228" s="18"/>
      <c r="G228" s="18"/>
      <c r="H228" s="48"/>
      <c r="I228" s="49"/>
      <c r="J228" s="314"/>
      <c r="K228" s="37"/>
      <c r="L228" s="18"/>
      <c r="M228" s="24"/>
      <c r="N228" s="24"/>
      <c r="O228" s="24"/>
      <c r="P228" s="18"/>
      <c r="Q228" s="18"/>
      <c r="R228" s="24"/>
      <c r="S228" s="24"/>
      <c r="T228" s="24"/>
      <c r="U228" s="11"/>
      <c r="V228" s="24"/>
      <c r="W228" s="24"/>
      <c r="X228" s="46"/>
      <c r="Y228" s="60"/>
      <c r="Z228" s="46"/>
      <c r="AA228" s="24"/>
      <c r="AB228" s="24"/>
      <c r="AC228" s="11">
        <f t="shared" si="148"/>
        <v>0</v>
      </c>
      <c r="AD228" s="24"/>
      <c r="AE228" s="24"/>
      <c r="AF228" s="24"/>
      <c r="AG228" s="11"/>
      <c r="AH228" s="11">
        <f t="shared" si="150"/>
        <v>0</v>
      </c>
      <c r="AI228" s="27"/>
      <c r="AJ228" s="28"/>
      <c r="AK228" s="1"/>
      <c r="AL228" s="44"/>
      <c r="AM228" s="1"/>
      <c r="AN228" s="1"/>
      <c r="AO228" s="1"/>
      <c r="AP228" s="1"/>
      <c r="AQ228" s="1"/>
      <c r="AR228" s="3"/>
    </row>
    <row r="229" spans="1:44" ht="14.25" customHeight="1">
      <c r="A229" s="329" t="s">
        <v>83</v>
      </c>
      <c r="B229" s="311"/>
      <c r="C229" s="311"/>
      <c r="D229" s="311"/>
      <c r="E229" s="312"/>
      <c r="F229" s="39"/>
      <c r="G229" s="39"/>
      <c r="H229" s="39"/>
      <c r="I229" s="40"/>
      <c r="J229" s="41">
        <f>SUM(J216:J218)</f>
        <v>581162926</v>
      </c>
      <c r="K229" s="42">
        <f t="shared" ref="K229:AC229" si="153">SUM(K216:K228)</f>
        <v>22047700</v>
      </c>
      <c r="L229" s="42">
        <f t="shared" si="153"/>
        <v>0</v>
      </c>
      <c r="M229" s="42">
        <f t="shared" si="153"/>
        <v>0</v>
      </c>
      <c r="N229" s="42">
        <f t="shared" si="153"/>
        <v>0</v>
      </c>
      <c r="O229" s="42">
        <f t="shared" si="153"/>
        <v>0</v>
      </c>
      <c r="P229" s="42">
        <f t="shared" si="153"/>
        <v>0</v>
      </c>
      <c r="Q229" s="42">
        <f t="shared" si="153"/>
        <v>0</v>
      </c>
      <c r="R229" s="42">
        <f t="shared" si="153"/>
        <v>0</v>
      </c>
      <c r="S229" s="42">
        <f t="shared" si="153"/>
        <v>822254</v>
      </c>
      <c r="T229" s="42">
        <f t="shared" si="153"/>
        <v>21225446</v>
      </c>
      <c r="U229" s="42">
        <f t="shared" si="153"/>
        <v>22047700</v>
      </c>
      <c r="V229" s="42">
        <f t="shared" si="153"/>
        <v>0</v>
      </c>
      <c r="W229" s="42">
        <f t="shared" si="153"/>
        <v>0</v>
      </c>
      <c r="X229" s="42">
        <f t="shared" si="153"/>
        <v>0</v>
      </c>
      <c r="Y229" s="42">
        <f t="shared" si="153"/>
        <v>0</v>
      </c>
      <c r="Z229" s="42">
        <f t="shared" si="153"/>
        <v>0</v>
      </c>
      <c r="AA229" s="41">
        <f t="shared" si="153"/>
        <v>0</v>
      </c>
      <c r="AB229" s="41">
        <f t="shared" si="153"/>
        <v>0</v>
      </c>
      <c r="AC229" s="41">
        <f t="shared" si="153"/>
        <v>0</v>
      </c>
      <c r="AD229" s="41">
        <f t="shared" ref="AD229:AG229" si="154">SUM(AD216:AD220)</f>
        <v>0</v>
      </c>
      <c r="AE229" s="41">
        <f t="shared" si="154"/>
        <v>0</v>
      </c>
      <c r="AF229" s="41">
        <f t="shared" si="154"/>
        <v>0</v>
      </c>
      <c r="AG229" s="41">
        <f t="shared" si="154"/>
        <v>0</v>
      </c>
      <c r="AH229" s="41">
        <f>SUM(AH216:AH228)</f>
        <v>22047700</v>
      </c>
      <c r="AI229" s="43">
        <f>IF(ISERROR(AH229/J229),0,AH229/J229)</f>
        <v>3.7937210055274583E-2</v>
      </c>
      <c r="AJ229" s="43">
        <f>IF(ISERROR(AH229/$AH$253),0,AH229/$AH$253)</f>
        <v>7.2219767112714522E-2</v>
      </c>
      <c r="AK229" s="1"/>
      <c r="AL229" s="44"/>
      <c r="AM229" s="1"/>
      <c r="AN229" s="1"/>
      <c r="AO229" s="1"/>
      <c r="AP229" s="1"/>
      <c r="AQ229" s="1"/>
      <c r="AR229" s="3"/>
    </row>
    <row r="230" spans="1:44" ht="14.25" customHeight="1">
      <c r="A230" s="330" t="s">
        <v>84</v>
      </c>
      <c r="B230" s="311"/>
      <c r="C230" s="311"/>
      <c r="D230" s="311"/>
      <c r="E230" s="312"/>
      <c r="F230" s="7"/>
      <c r="G230" s="8"/>
      <c r="H230" s="9"/>
      <c r="I230" s="45"/>
      <c r="J230" s="46"/>
      <c r="K230" s="47"/>
      <c r="L230" s="12"/>
      <c r="M230" s="13"/>
      <c r="N230" s="13"/>
      <c r="O230" s="13"/>
      <c r="P230" s="8"/>
      <c r="Q230" s="7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4"/>
      <c r="AJ230" s="14"/>
      <c r="AK230" s="2"/>
      <c r="AL230" s="44"/>
      <c r="AM230" s="2"/>
      <c r="AN230" s="2"/>
      <c r="AO230" s="2"/>
      <c r="AP230" s="2"/>
      <c r="AQ230" s="2"/>
      <c r="AR230" s="15"/>
    </row>
    <row r="231" spans="1:44" ht="22.5" outlineLevel="1">
      <c r="A231" s="34">
        <v>1</v>
      </c>
      <c r="B231" s="17" t="s">
        <v>46</v>
      </c>
      <c r="C231" s="18"/>
      <c r="D231" s="19">
        <v>44957</v>
      </c>
      <c r="E231" s="20" t="s">
        <v>47</v>
      </c>
      <c r="F231" s="20" t="s">
        <v>68</v>
      </c>
      <c r="G231" s="20" t="s">
        <v>49</v>
      </c>
      <c r="H231" s="48"/>
      <c r="I231" s="49"/>
      <c r="J231" s="328">
        <v>2566222547</v>
      </c>
      <c r="K231" s="23">
        <f>4574000+23311380+48342139-2</f>
        <v>76227517</v>
      </c>
      <c r="L231" s="18"/>
      <c r="M231" s="24"/>
      <c r="N231" s="24"/>
      <c r="O231" s="25" t="s">
        <v>50</v>
      </c>
      <c r="P231" s="18"/>
      <c r="Q231" s="18"/>
      <c r="R231" s="26">
        <v>4574000</v>
      </c>
      <c r="S231" s="23">
        <f>23311380-2</f>
        <v>23311378</v>
      </c>
      <c r="T231" s="26">
        <v>48342139</v>
      </c>
      <c r="U231" s="11">
        <f t="shared" ref="U231:U242" si="155">SUM(R231:T231)</f>
        <v>76227517</v>
      </c>
      <c r="V231" s="24"/>
      <c r="W231" s="24"/>
      <c r="X231" s="24"/>
      <c r="Y231" s="11">
        <f t="shared" ref="Y231:Y242" si="156">SUM(V231:X231)</f>
        <v>0</v>
      </c>
      <c r="Z231" s="24"/>
      <c r="AA231" s="24"/>
      <c r="AB231" s="24"/>
      <c r="AC231" s="11">
        <f t="shared" ref="AC231:AC247" si="157">SUM(Z231:AB231)</f>
        <v>0</v>
      </c>
      <c r="AD231" s="24"/>
      <c r="AE231" s="24"/>
      <c r="AF231" s="24"/>
      <c r="AG231" s="11">
        <f t="shared" ref="AG231:AG247" si="158">SUM(AD231:AF231)</f>
        <v>0</v>
      </c>
      <c r="AH231" s="11">
        <f t="shared" ref="AH231:AH247" si="159">SUM(U231,Y231,AC231,AG231)</f>
        <v>76227517</v>
      </c>
      <c r="AI231" s="27">
        <f t="shared" ref="AI231:AI242" si="160">IF(ISERROR(AH231/$J$248),0,AH231/$J$248)</f>
        <v>2.9704172418371321E-2</v>
      </c>
      <c r="AJ231" s="28">
        <f t="shared" ref="AJ231:AJ242" si="161">IF(ISERROR(AH231/$AH$253),"-",AH231/$AH$253)</f>
        <v>0.24969196448248512</v>
      </c>
      <c r="AK231" s="1"/>
      <c r="AL231" s="44"/>
      <c r="AM231" s="1"/>
      <c r="AN231" s="1"/>
      <c r="AO231" s="1"/>
      <c r="AP231" s="1"/>
      <c r="AQ231" s="1"/>
      <c r="AR231" s="3"/>
    </row>
    <row r="232" spans="1:44" ht="14.25" customHeight="1" outlineLevel="1">
      <c r="A232" s="34">
        <v>2</v>
      </c>
      <c r="B232" s="17" t="s">
        <v>51</v>
      </c>
      <c r="C232" s="18"/>
      <c r="D232" s="19">
        <v>44957</v>
      </c>
      <c r="E232" s="51" t="s">
        <v>52</v>
      </c>
      <c r="F232" s="20" t="s">
        <v>48</v>
      </c>
      <c r="G232" s="20" t="s">
        <v>53</v>
      </c>
      <c r="H232" s="48"/>
      <c r="I232" s="49"/>
      <c r="J232" s="322"/>
      <c r="K232" s="23">
        <f>285549+1003555+2351761</f>
        <v>3640865</v>
      </c>
      <c r="L232" s="18"/>
      <c r="M232" s="24"/>
      <c r="N232" s="24"/>
      <c r="O232" s="25" t="s">
        <v>50</v>
      </c>
      <c r="P232" s="18"/>
      <c r="Q232" s="18"/>
      <c r="R232" s="26">
        <v>285549</v>
      </c>
      <c r="S232" s="23">
        <v>1003555</v>
      </c>
      <c r="T232" s="26">
        <v>2351761</v>
      </c>
      <c r="U232" s="11">
        <f t="shared" si="155"/>
        <v>3640865</v>
      </c>
      <c r="V232" s="24"/>
      <c r="W232" s="24"/>
      <c r="X232" s="24"/>
      <c r="Y232" s="11">
        <f t="shared" si="156"/>
        <v>0</v>
      </c>
      <c r="Z232" s="24"/>
      <c r="AA232" s="24"/>
      <c r="AB232" s="24"/>
      <c r="AC232" s="11">
        <f t="shared" si="157"/>
        <v>0</v>
      </c>
      <c r="AD232" s="24"/>
      <c r="AE232" s="24"/>
      <c r="AF232" s="24"/>
      <c r="AG232" s="11">
        <f t="shared" si="158"/>
        <v>0</v>
      </c>
      <c r="AH232" s="11">
        <f t="shared" si="159"/>
        <v>3640865</v>
      </c>
      <c r="AI232" s="27">
        <f t="shared" si="160"/>
        <v>1.4187643251191496E-3</v>
      </c>
      <c r="AJ232" s="28">
        <f t="shared" si="161"/>
        <v>1.1926070401394857E-2</v>
      </c>
      <c r="AK232" s="1"/>
      <c r="AL232" s="44"/>
      <c r="AM232" s="1"/>
      <c r="AN232" s="1"/>
      <c r="AO232" s="1"/>
      <c r="AP232" s="1"/>
      <c r="AQ232" s="1"/>
      <c r="AR232" s="3"/>
    </row>
    <row r="233" spans="1:44" ht="14.25" customHeight="1" outlineLevel="1">
      <c r="A233" s="34">
        <v>3</v>
      </c>
      <c r="B233" s="34"/>
      <c r="C233" s="18"/>
      <c r="D233" s="95"/>
      <c r="E233" s="53"/>
      <c r="F233" s="18"/>
      <c r="G233" s="18"/>
      <c r="H233" s="48"/>
      <c r="I233" s="49"/>
      <c r="J233" s="322"/>
      <c r="K233" s="46"/>
      <c r="L233" s="18"/>
      <c r="M233" s="24"/>
      <c r="N233" s="24"/>
      <c r="O233" s="24"/>
      <c r="P233" s="18"/>
      <c r="Q233" s="18"/>
      <c r="R233" s="24"/>
      <c r="S233" s="46"/>
      <c r="T233" s="24"/>
      <c r="U233" s="11">
        <f t="shared" si="155"/>
        <v>0</v>
      </c>
      <c r="V233" s="24"/>
      <c r="W233" s="24"/>
      <c r="X233" s="24"/>
      <c r="Y233" s="11">
        <f t="shared" si="156"/>
        <v>0</v>
      </c>
      <c r="Z233" s="24"/>
      <c r="AA233" s="24"/>
      <c r="AB233" s="24"/>
      <c r="AC233" s="11">
        <f t="shared" si="157"/>
        <v>0</v>
      </c>
      <c r="AD233" s="24"/>
      <c r="AE233" s="24"/>
      <c r="AF233" s="24"/>
      <c r="AG233" s="11">
        <f t="shared" si="158"/>
        <v>0</v>
      </c>
      <c r="AH233" s="11">
        <f t="shared" si="159"/>
        <v>0</v>
      </c>
      <c r="AI233" s="27">
        <f t="shared" si="160"/>
        <v>0</v>
      </c>
      <c r="AJ233" s="28">
        <f t="shared" si="161"/>
        <v>0</v>
      </c>
      <c r="AK233" s="1"/>
      <c r="AL233" s="44"/>
      <c r="AM233" s="1"/>
      <c r="AN233" s="1"/>
      <c r="AO233" s="1"/>
      <c r="AP233" s="1"/>
      <c r="AQ233" s="1"/>
      <c r="AR233" s="3"/>
    </row>
    <row r="234" spans="1:44" ht="14.25" customHeight="1" outlineLevel="1">
      <c r="A234" s="34">
        <v>4</v>
      </c>
      <c r="B234" s="34"/>
      <c r="C234" s="18"/>
      <c r="D234" s="95"/>
      <c r="E234" s="53"/>
      <c r="F234" s="18"/>
      <c r="G234" s="18"/>
      <c r="H234" s="48"/>
      <c r="I234" s="49"/>
      <c r="J234" s="322"/>
      <c r="K234" s="46"/>
      <c r="L234" s="18"/>
      <c r="M234" s="24"/>
      <c r="N234" s="24"/>
      <c r="O234" s="24"/>
      <c r="P234" s="18"/>
      <c r="Q234" s="18"/>
      <c r="R234" s="24"/>
      <c r="S234" s="46"/>
      <c r="T234" s="24"/>
      <c r="U234" s="11">
        <f t="shared" si="155"/>
        <v>0</v>
      </c>
      <c r="V234" s="24"/>
      <c r="W234" s="24"/>
      <c r="X234" s="24"/>
      <c r="Y234" s="11">
        <f t="shared" si="156"/>
        <v>0</v>
      </c>
      <c r="Z234" s="24"/>
      <c r="AA234" s="24"/>
      <c r="AB234" s="24"/>
      <c r="AC234" s="11">
        <f t="shared" si="157"/>
        <v>0</v>
      </c>
      <c r="AD234" s="24"/>
      <c r="AE234" s="24"/>
      <c r="AF234" s="24"/>
      <c r="AG234" s="11">
        <f t="shared" si="158"/>
        <v>0</v>
      </c>
      <c r="AH234" s="11">
        <f t="shared" si="159"/>
        <v>0</v>
      </c>
      <c r="AI234" s="27">
        <f t="shared" si="160"/>
        <v>0</v>
      </c>
      <c r="AJ234" s="28">
        <f t="shared" si="161"/>
        <v>0</v>
      </c>
      <c r="AK234" s="1"/>
      <c r="AL234" s="44"/>
      <c r="AM234" s="1"/>
      <c r="AN234" s="1"/>
      <c r="AO234" s="1"/>
      <c r="AP234" s="1"/>
      <c r="AQ234" s="1"/>
      <c r="AR234" s="3"/>
    </row>
    <row r="235" spans="1:44" ht="14.25" customHeight="1" outlineLevel="1">
      <c r="A235" s="34">
        <v>5</v>
      </c>
      <c r="B235" s="34"/>
      <c r="C235" s="18"/>
      <c r="D235" s="95"/>
      <c r="E235" s="53"/>
      <c r="F235" s="18"/>
      <c r="G235" s="18"/>
      <c r="H235" s="48"/>
      <c r="I235" s="49"/>
      <c r="J235" s="322"/>
      <c r="K235" s="46"/>
      <c r="L235" s="18"/>
      <c r="M235" s="24"/>
      <c r="N235" s="24"/>
      <c r="O235" s="24"/>
      <c r="P235" s="18"/>
      <c r="Q235" s="18"/>
      <c r="R235" s="24"/>
      <c r="S235" s="46"/>
      <c r="T235" s="24"/>
      <c r="U235" s="11">
        <f t="shared" si="155"/>
        <v>0</v>
      </c>
      <c r="V235" s="24"/>
      <c r="W235" s="24"/>
      <c r="X235" s="24"/>
      <c r="Y235" s="11">
        <f t="shared" si="156"/>
        <v>0</v>
      </c>
      <c r="Z235" s="24"/>
      <c r="AA235" s="24"/>
      <c r="AB235" s="24"/>
      <c r="AC235" s="11">
        <f t="shared" si="157"/>
        <v>0</v>
      </c>
      <c r="AD235" s="24"/>
      <c r="AE235" s="24"/>
      <c r="AF235" s="24"/>
      <c r="AG235" s="11">
        <f t="shared" si="158"/>
        <v>0</v>
      </c>
      <c r="AH235" s="11">
        <f t="shared" si="159"/>
        <v>0</v>
      </c>
      <c r="AI235" s="27">
        <f t="shared" si="160"/>
        <v>0</v>
      </c>
      <c r="AJ235" s="28">
        <f t="shared" si="161"/>
        <v>0</v>
      </c>
      <c r="AK235" s="1"/>
      <c r="AL235" s="44"/>
      <c r="AM235" s="1"/>
      <c r="AN235" s="1"/>
      <c r="AO235" s="1"/>
      <c r="AP235" s="1"/>
      <c r="AQ235" s="1"/>
      <c r="AR235" s="3"/>
    </row>
    <row r="236" spans="1:44" ht="14.25" customHeight="1" outlineLevel="1">
      <c r="A236" s="34">
        <v>6</v>
      </c>
      <c r="B236" s="34"/>
      <c r="C236" s="18"/>
      <c r="D236" s="52"/>
      <c r="E236" s="53"/>
      <c r="F236" s="18"/>
      <c r="G236" s="18"/>
      <c r="H236" s="48"/>
      <c r="I236" s="49"/>
      <c r="J236" s="322"/>
      <c r="K236" s="37"/>
      <c r="L236" s="18"/>
      <c r="M236" s="24"/>
      <c r="N236" s="24"/>
      <c r="O236" s="24"/>
      <c r="P236" s="18"/>
      <c r="Q236" s="18"/>
      <c r="R236" s="24"/>
      <c r="S236" s="46"/>
      <c r="T236" s="24"/>
      <c r="U236" s="11">
        <f t="shared" si="155"/>
        <v>0</v>
      </c>
      <c r="V236" s="24"/>
      <c r="W236" s="37"/>
      <c r="X236" s="24"/>
      <c r="Y236" s="11">
        <f t="shared" si="156"/>
        <v>0</v>
      </c>
      <c r="Z236" s="24"/>
      <c r="AA236" s="24"/>
      <c r="AB236" s="24"/>
      <c r="AC236" s="11">
        <f t="shared" si="157"/>
        <v>0</v>
      </c>
      <c r="AD236" s="24"/>
      <c r="AE236" s="24"/>
      <c r="AF236" s="24"/>
      <c r="AG236" s="11">
        <f t="shared" si="158"/>
        <v>0</v>
      </c>
      <c r="AH236" s="11">
        <f t="shared" si="159"/>
        <v>0</v>
      </c>
      <c r="AI236" s="27">
        <f t="shared" si="160"/>
        <v>0</v>
      </c>
      <c r="AJ236" s="28">
        <f t="shared" si="161"/>
        <v>0</v>
      </c>
      <c r="AK236" s="1"/>
      <c r="AL236" s="44"/>
      <c r="AM236" s="1"/>
      <c r="AN236" s="1"/>
      <c r="AO236" s="1"/>
      <c r="AP236" s="1"/>
      <c r="AQ236" s="1"/>
      <c r="AR236" s="3"/>
    </row>
    <row r="237" spans="1:44" ht="14.25" customHeight="1" outlineLevel="1">
      <c r="A237" s="34">
        <v>7</v>
      </c>
      <c r="B237" s="34"/>
      <c r="C237" s="18"/>
      <c r="D237" s="52"/>
      <c r="E237" s="53"/>
      <c r="F237" s="18"/>
      <c r="G237" s="18"/>
      <c r="H237" s="48"/>
      <c r="I237" s="49"/>
      <c r="J237" s="322"/>
      <c r="K237" s="37"/>
      <c r="L237" s="18"/>
      <c r="M237" s="24"/>
      <c r="N237" s="24"/>
      <c r="O237" s="24"/>
      <c r="P237" s="18"/>
      <c r="Q237" s="18"/>
      <c r="R237" s="24"/>
      <c r="S237" s="46"/>
      <c r="T237" s="24"/>
      <c r="U237" s="11">
        <f t="shared" si="155"/>
        <v>0</v>
      </c>
      <c r="V237" s="24"/>
      <c r="W237" s="24"/>
      <c r="X237" s="37"/>
      <c r="Y237" s="11">
        <f t="shared" si="156"/>
        <v>0</v>
      </c>
      <c r="Z237" s="24"/>
      <c r="AA237" s="24"/>
      <c r="AB237" s="24"/>
      <c r="AC237" s="11">
        <f t="shared" si="157"/>
        <v>0</v>
      </c>
      <c r="AD237" s="24"/>
      <c r="AE237" s="24"/>
      <c r="AF237" s="24"/>
      <c r="AG237" s="11">
        <f t="shared" si="158"/>
        <v>0</v>
      </c>
      <c r="AH237" s="11">
        <f t="shared" si="159"/>
        <v>0</v>
      </c>
      <c r="AI237" s="27">
        <f t="shared" si="160"/>
        <v>0</v>
      </c>
      <c r="AJ237" s="28">
        <f t="shared" si="161"/>
        <v>0</v>
      </c>
      <c r="AK237" s="1"/>
      <c r="AL237" s="44"/>
      <c r="AM237" s="1"/>
      <c r="AN237" s="1"/>
      <c r="AO237" s="1"/>
      <c r="AP237" s="1"/>
      <c r="AQ237" s="1"/>
      <c r="AR237" s="3"/>
    </row>
    <row r="238" spans="1:44" ht="14.25" customHeight="1" outlineLevel="1">
      <c r="A238" s="34">
        <v>8</v>
      </c>
      <c r="B238" s="34"/>
      <c r="C238" s="18"/>
      <c r="D238" s="52"/>
      <c r="E238" s="53"/>
      <c r="F238" s="18"/>
      <c r="G238" s="18"/>
      <c r="H238" s="48"/>
      <c r="I238" s="49"/>
      <c r="J238" s="322"/>
      <c r="K238" s="37"/>
      <c r="L238" s="18"/>
      <c r="M238" s="24"/>
      <c r="N238" s="24"/>
      <c r="O238" s="24"/>
      <c r="P238" s="18"/>
      <c r="Q238" s="18"/>
      <c r="R238" s="24"/>
      <c r="S238" s="46"/>
      <c r="T238" s="24"/>
      <c r="U238" s="11">
        <f t="shared" si="155"/>
        <v>0</v>
      </c>
      <c r="V238" s="24"/>
      <c r="W238" s="24"/>
      <c r="X238" s="37"/>
      <c r="Y238" s="11">
        <f t="shared" si="156"/>
        <v>0</v>
      </c>
      <c r="Z238" s="24"/>
      <c r="AA238" s="24"/>
      <c r="AB238" s="24"/>
      <c r="AC238" s="11">
        <f t="shared" si="157"/>
        <v>0</v>
      </c>
      <c r="AD238" s="24"/>
      <c r="AE238" s="24"/>
      <c r="AF238" s="24"/>
      <c r="AG238" s="11">
        <f t="shared" si="158"/>
        <v>0</v>
      </c>
      <c r="AH238" s="11">
        <f t="shared" si="159"/>
        <v>0</v>
      </c>
      <c r="AI238" s="27">
        <f t="shared" si="160"/>
        <v>0</v>
      </c>
      <c r="AJ238" s="28">
        <f t="shared" si="161"/>
        <v>0</v>
      </c>
      <c r="AK238" s="1"/>
      <c r="AL238" s="44"/>
      <c r="AM238" s="1"/>
      <c r="AN238" s="1"/>
      <c r="AO238" s="1"/>
      <c r="AP238" s="1"/>
      <c r="AQ238" s="1"/>
      <c r="AR238" s="3"/>
    </row>
    <row r="239" spans="1:44" ht="14.25" customHeight="1" outlineLevel="1">
      <c r="A239" s="34">
        <v>9</v>
      </c>
      <c r="B239" s="34"/>
      <c r="C239" s="18"/>
      <c r="D239" s="52"/>
      <c r="E239" s="53"/>
      <c r="F239" s="18"/>
      <c r="G239" s="18"/>
      <c r="H239" s="48"/>
      <c r="I239" s="49"/>
      <c r="J239" s="322"/>
      <c r="K239" s="37"/>
      <c r="L239" s="18"/>
      <c r="M239" s="24"/>
      <c r="N239" s="24"/>
      <c r="O239" s="24"/>
      <c r="P239" s="18"/>
      <c r="Q239" s="18"/>
      <c r="R239" s="24"/>
      <c r="S239" s="46"/>
      <c r="T239" s="24"/>
      <c r="U239" s="11">
        <f t="shared" si="155"/>
        <v>0</v>
      </c>
      <c r="V239" s="24"/>
      <c r="W239" s="24"/>
      <c r="X239" s="37"/>
      <c r="Y239" s="11">
        <f t="shared" si="156"/>
        <v>0</v>
      </c>
      <c r="Z239" s="24"/>
      <c r="AA239" s="24"/>
      <c r="AB239" s="24"/>
      <c r="AC239" s="11">
        <f t="shared" si="157"/>
        <v>0</v>
      </c>
      <c r="AD239" s="24"/>
      <c r="AE239" s="24"/>
      <c r="AF239" s="24"/>
      <c r="AG239" s="11">
        <f t="shared" si="158"/>
        <v>0</v>
      </c>
      <c r="AH239" s="11">
        <f t="shared" si="159"/>
        <v>0</v>
      </c>
      <c r="AI239" s="27">
        <f t="shared" si="160"/>
        <v>0</v>
      </c>
      <c r="AJ239" s="28">
        <f t="shared" si="161"/>
        <v>0</v>
      </c>
      <c r="AK239" s="1"/>
      <c r="AL239" s="44"/>
      <c r="AM239" s="1"/>
      <c r="AN239" s="1"/>
      <c r="AO239" s="1"/>
      <c r="AP239" s="1"/>
      <c r="AQ239" s="1"/>
      <c r="AR239" s="3"/>
    </row>
    <row r="240" spans="1:44" ht="14.25" customHeight="1" outlineLevel="1">
      <c r="A240" s="34">
        <v>10</v>
      </c>
      <c r="B240" s="34"/>
      <c r="C240" s="18"/>
      <c r="D240" s="52"/>
      <c r="E240" s="53"/>
      <c r="F240" s="18"/>
      <c r="G240" s="18"/>
      <c r="H240" s="48"/>
      <c r="I240" s="49"/>
      <c r="J240" s="322"/>
      <c r="K240" s="37"/>
      <c r="L240" s="18"/>
      <c r="M240" s="24"/>
      <c r="N240" s="24"/>
      <c r="O240" s="24"/>
      <c r="P240" s="18"/>
      <c r="Q240" s="18"/>
      <c r="R240" s="24"/>
      <c r="S240" s="46"/>
      <c r="T240" s="24"/>
      <c r="U240" s="11">
        <f t="shared" si="155"/>
        <v>0</v>
      </c>
      <c r="V240" s="24"/>
      <c r="W240" s="24"/>
      <c r="X240" s="37"/>
      <c r="Y240" s="11">
        <f t="shared" si="156"/>
        <v>0</v>
      </c>
      <c r="Z240" s="24"/>
      <c r="AA240" s="24"/>
      <c r="AB240" s="24"/>
      <c r="AC240" s="11">
        <f t="shared" si="157"/>
        <v>0</v>
      </c>
      <c r="AD240" s="24"/>
      <c r="AE240" s="24"/>
      <c r="AF240" s="24"/>
      <c r="AG240" s="11">
        <f t="shared" si="158"/>
        <v>0</v>
      </c>
      <c r="AH240" s="11">
        <f t="shared" si="159"/>
        <v>0</v>
      </c>
      <c r="AI240" s="27">
        <f t="shared" si="160"/>
        <v>0</v>
      </c>
      <c r="AJ240" s="28">
        <f t="shared" si="161"/>
        <v>0</v>
      </c>
      <c r="AK240" s="1"/>
      <c r="AL240" s="44"/>
      <c r="AM240" s="1"/>
      <c r="AN240" s="1"/>
      <c r="AO240" s="1"/>
      <c r="AP240" s="1"/>
      <c r="AQ240" s="1"/>
      <c r="AR240" s="3"/>
    </row>
    <row r="241" spans="1:44" ht="14.25" customHeight="1" outlineLevel="1">
      <c r="A241" s="34">
        <v>11</v>
      </c>
      <c r="B241" s="34"/>
      <c r="C241" s="18"/>
      <c r="D241" s="52"/>
      <c r="E241" s="53"/>
      <c r="F241" s="18"/>
      <c r="G241" s="18"/>
      <c r="H241" s="48"/>
      <c r="I241" s="49"/>
      <c r="J241" s="322"/>
      <c r="K241" s="37"/>
      <c r="L241" s="18"/>
      <c r="M241" s="24"/>
      <c r="N241" s="24"/>
      <c r="O241" s="24"/>
      <c r="P241" s="18"/>
      <c r="Q241" s="18"/>
      <c r="R241" s="24"/>
      <c r="S241" s="46"/>
      <c r="T241" s="24"/>
      <c r="U241" s="11">
        <f t="shared" si="155"/>
        <v>0</v>
      </c>
      <c r="V241" s="24"/>
      <c r="W241" s="24"/>
      <c r="X241" s="37"/>
      <c r="Y241" s="11">
        <f t="shared" si="156"/>
        <v>0</v>
      </c>
      <c r="Z241" s="24"/>
      <c r="AA241" s="24"/>
      <c r="AB241" s="24"/>
      <c r="AC241" s="11">
        <f t="shared" si="157"/>
        <v>0</v>
      </c>
      <c r="AD241" s="24"/>
      <c r="AE241" s="24"/>
      <c r="AF241" s="24"/>
      <c r="AG241" s="11">
        <f t="shared" si="158"/>
        <v>0</v>
      </c>
      <c r="AH241" s="11">
        <f t="shared" si="159"/>
        <v>0</v>
      </c>
      <c r="AI241" s="27">
        <f t="shared" si="160"/>
        <v>0</v>
      </c>
      <c r="AJ241" s="28">
        <f t="shared" si="161"/>
        <v>0</v>
      </c>
      <c r="AK241" s="1"/>
      <c r="AL241" s="44"/>
      <c r="AM241" s="1"/>
      <c r="AN241" s="1"/>
      <c r="AO241" s="1"/>
      <c r="AP241" s="1"/>
      <c r="AQ241" s="1"/>
      <c r="AR241" s="3"/>
    </row>
    <row r="242" spans="1:44" ht="14.25" customHeight="1" outlineLevel="1">
      <c r="A242" s="34">
        <v>12</v>
      </c>
      <c r="B242" s="34"/>
      <c r="C242" s="18"/>
      <c r="D242" s="52"/>
      <c r="E242" s="53"/>
      <c r="F242" s="18"/>
      <c r="G242" s="18"/>
      <c r="H242" s="48"/>
      <c r="I242" s="49"/>
      <c r="J242" s="322"/>
      <c r="K242" s="37"/>
      <c r="L242" s="18"/>
      <c r="M242" s="24"/>
      <c r="N242" s="24"/>
      <c r="O242" s="24"/>
      <c r="P242" s="18"/>
      <c r="Q242" s="18"/>
      <c r="R242" s="24"/>
      <c r="S242" s="46"/>
      <c r="T242" s="24"/>
      <c r="U242" s="11">
        <f t="shared" si="155"/>
        <v>0</v>
      </c>
      <c r="V242" s="24"/>
      <c r="W242" s="24"/>
      <c r="X242" s="37"/>
      <c r="Y242" s="11">
        <f t="shared" si="156"/>
        <v>0</v>
      </c>
      <c r="Z242" s="24"/>
      <c r="AA242" s="24"/>
      <c r="AB242" s="24"/>
      <c r="AC242" s="11">
        <f t="shared" si="157"/>
        <v>0</v>
      </c>
      <c r="AD242" s="24"/>
      <c r="AE242" s="24"/>
      <c r="AF242" s="24"/>
      <c r="AG242" s="11">
        <f t="shared" si="158"/>
        <v>0</v>
      </c>
      <c r="AH242" s="11">
        <f t="shared" si="159"/>
        <v>0</v>
      </c>
      <c r="AI242" s="27">
        <f t="shared" si="160"/>
        <v>0</v>
      </c>
      <c r="AJ242" s="28">
        <f t="shared" si="161"/>
        <v>0</v>
      </c>
      <c r="AK242" s="1"/>
      <c r="AL242" s="44"/>
      <c r="AM242" s="1"/>
      <c r="AN242" s="1"/>
      <c r="AO242" s="1"/>
      <c r="AP242" s="1"/>
      <c r="AQ242" s="1"/>
      <c r="AR242" s="3"/>
    </row>
    <row r="243" spans="1:44" ht="14.25" customHeight="1" outlineLevel="1">
      <c r="A243" s="34">
        <v>151</v>
      </c>
      <c r="B243" s="34"/>
      <c r="C243" s="18"/>
      <c r="D243" s="52"/>
      <c r="E243" s="53"/>
      <c r="F243" s="18"/>
      <c r="G243" s="18"/>
      <c r="H243" s="48"/>
      <c r="I243" s="49"/>
      <c r="J243" s="322"/>
      <c r="K243" s="75"/>
      <c r="L243" s="18"/>
      <c r="M243" s="24"/>
      <c r="N243" s="24"/>
      <c r="O243" s="24"/>
      <c r="P243" s="18"/>
      <c r="Q243" s="18"/>
      <c r="R243" s="24"/>
      <c r="S243" s="24"/>
      <c r="T243" s="24"/>
      <c r="U243" s="11"/>
      <c r="V243" s="24"/>
      <c r="W243" s="24"/>
      <c r="X243" s="75"/>
      <c r="Y243" s="11"/>
      <c r="Z243" s="75"/>
      <c r="AA243" s="24"/>
      <c r="AB243" s="75"/>
      <c r="AC243" s="11">
        <f t="shared" si="157"/>
        <v>0</v>
      </c>
      <c r="AD243" s="24"/>
      <c r="AE243" s="24"/>
      <c r="AF243" s="24"/>
      <c r="AG243" s="11">
        <f t="shared" si="158"/>
        <v>0</v>
      </c>
      <c r="AH243" s="11">
        <f t="shared" si="159"/>
        <v>0</v>
      </c>
      <c r="AI243" s="27"/>
      <c r="AJ243" s="28"/>
      <c r="AK243" s="1"/>
      <c r="AL243" s="44"/>
      <c r="AM243" s="1"/>
      <c r="AN243" s="1"/>
      <c r="AO243" s="1"/>
      <c r="AP243" s="1"/>
      <c r="AQ243" s="1"/>
      <c r="AR243" s="3"/>
    </row>
    <row r="244" spans="1:44" ht="14.25" customHeight="1" outlineLevel="1">
      <c r="A244" s="34">
        <v>152</v>
      </c>
      <c r="B244" s="34"/>
      <c r="C244" s="18"/>
      <c r="D244" s="52"/>
      <c r="E244" s="53"/>
      <c r="F244" s="18"/>
      <c r="G244" s="18"/>
      <c r="H244" s="48"/>
      <c r="I244" s="49"/>
      <c r="J244" s="322"/>
      <c r="K244" s="75"/>
      <c r="L244" s="18"/>
      <c r="M244" s="24"/>
      <c r="N244" s="24"/>
      <c r="O244" s="24"/>
      <c r="P244" s="18"/>
      <c r="Q244" s="18"/>
      <c r="R244" s="24"/>
      <c r="S244" s="24"/>
      <c r="T244" s="24"/>
      <c r="U244" s="11"/>
      <c r="V244" s="24"/>
      <c r="W244" s="24"/>
      <c r="X244" s="75"/>
      <c r="Y244" s="11"/>
      <c r="Z244" s="75"/>
      <c r="AA244" s="24"/>
      <c r="AB244" s="75"/>
      <c r="AC244" s="11">
        <f t="shared" si="157"/>
        <v>0</v>
      </c>
      <c r="AD244" s="24"/>
      <c r="AE244" s="24"/>
      <c r="AF244" s="24"/>
      <c r="AG244" s="11">
        <f t="shared" si="158"/>
        <v>0</v>
      </c>
      <c r="AH244" s="11">
        <f t="shared" si="159"/>
        <v>0</v>
      </c>
      <c r="AI244" s="27"/>
      <c r="AJ244" s="28"/>
      <c r="AK244" s="1"/>
      <c r="AL244" s="44"/>
      <c r="AM244" s="1"/>
      <c r="AN244" s="1"/>
      <c r="AO244" s="1"/>
      <c r="AP244" s="1"/>
      <c r="AQ244" s="1"/>
      <c r="AR244" s="3"/>
    </row>
    <row r="245" spans="1:44" ht="14.25" customHeight="1" outlineLevel="1">
      <c r="A245" s="34">
        <v>153</v>
      </c>
      <c r="B245" s="34"/>
      <c r="C245" s="18"/>
      <c r="D245" s="52"/>
      <c r="E245" s="53"/>
      <c r="F245" s="18"/>
      <c r="G245" s="18"/>
      <c r="H245" s="48"/>
      <c r="I245" s="49"/>
      <c r="J245" s="322"/>
      <c r="K245" s="75"/>
      <c r="L245" s="18"/>
      <c r="M245" s="24"/>
      <c r="N245" s="24"/>
      <c r="O245" s="24"/>
      <c r="P245" s="18"/>
      <c r="Q245" s="18"/>
      <c r="R245" s="24"/>
      <c r="S245" s="24"/>
      <c r="T245" s="24"/>
      <c r="U245" s="11"/>
      <c r="V245" s="24"/>
      <c r="W245" s="24"/>
      <c r="X245" s="75"/>
      <c r="Y245" s="11"/>
      <c r="Z245" s="75"/>
      <c r="AA245" s="24"/>
      <c r="AB245" s="24"/>
      <c r="AC245" s="11">
        <f t="shared" si="157"/>
        <v>0</v>
      </c>
      <c r="AD245" s="24"/>
      <c r="AE245" s="24"/>
      <c r="AF245" s="24"/>
      <c r="AG245" s="11">
        <f t="shared" si="158"/>
        <v>0</v>
      </c>
      <c r="AH245" s="11">
        <f t="shared" si="159"/>
        <v>0</v>
      </c>
      <c r="AI245" s="27"/>
      <c r="AJ245" s="28"/>
      <c r="AK245" s="1"/>
      <c r="AL245" s="44"/>
      <c r="AM245" s="1"/>
      <c r="AN245" s="1"/>
      <c r="AO245" s="1"/>
      <c r="AP245" s="1"/>
      <c r="AQ245" s="1"/>
      <c r="AR245" s="3"/>
    </row>
    <row r="246" spans="1:44" ht="14.25" customHeight="1" outlineLevel="1">
      <c r="A246" s="34">
        <v>154</v>
      </c>
      <c r="B246" s="34"/>
      <c r="C246" s="18"/>
      <c r="D246" s="52"/>
      <c r="E246" s="53"/>
      <c r="F246" s="18"/>
      <c r="G246" s="18"/>
      <c r="H246" s="48"/>
      <c r="I246" s="49"/>
      <c r="J246" s="322"/>
      <c r="K246" s="75"/>
      <c r="L246" s="18"/>
      <c r="M246" s="24"/>
      <c r="N246" s="24"/>
      <c r="O246" s="24"/>
      <c r="P246" s="18"/>
      <c r="Q246" s="18"/>
      <c r="R246" s="24"/>
      <c r="S246" s="24"/>
      <c r="T246" s="24"/>
      <c r="U246" s="11"/>
      <c r="V246" s="24"/>
      <c r="W246" s="24"/>
      <c r="X246" s="75"/>
      <c r="Y246" s="11"/>
      <c r="Z246" s="24"/>
      <c r="AA246" s="24"/>
      <c r="AB246" s="24"/>
      <c r="AC246" s="11">
        <f t="shared" si="157"/>
        <v>0</v>
      </c>
      <c r="AD246" s="24"/>
      <c r="AE246" s="24"/>
      <c r="AF246" s="24"/>
      <c r="AG246" s="11">
        <f t="shared" si="158"/>
        <v>0</v>
      </c>
      <c r="AH246" s="11">
        <f t="shared" si="159"/>
        <v>0</v>
      </c>
      <c r="AI246" s="27"/>
      <c r="AJ246" s="28"/>
      <c r="AK246" s="1"/>
      <c r="AL246" s="44"/>
      <c r="AM246" s="1"/>
      <c r="AN246" s="1"/>
      <c r="AO246" s="1"/>
      <c r="AP246" s="1"/>
      <c r="AQ246" s="1"/>
      <c r="AR246" s="3"/>
    </row>
    <row r="247" spans="1:44" ht="14.25" customHeight="1" outlineLevel="1">
      <c r="A247" s="34">
        <v>155</v>
      </c>
      <c r="B247" s="34"/>
      <c r="C247" s="18"/>
      <c r="D247" s="52"/>
      <c r="E247" s="53"/>
      <c r="F247" s="18"/>
      <c r="G247" s="18"/>
      <c r="H247" s="48"/>
      <c r="I247" s="49"/>
      <c r="J247" s="314"/>
      <c r="K247" s="75"/>
      <c r="L247" s="18"/>
      <c r="M247" s="24"/>
      <c r="N247" s="24"/>
      <c r="O247" s="24"/>
      <c r="P247" s="18"/>
      <c r="Q247" s="18"/>
      <c r="R247" s="24"/>
      <c r="S247" s="24"/>
      <c r="T247" s="24"/>
      <c r="U247" s="11"/>
      <c r="V247" s="24"/>
      <c r="W247" s="24"/>
      <c r="X247" s="75"/>
      <c r="Y247" s="11"/>
      <c r="Z247" s="24"/>
      <c r="AA247" s="24"/>
      <c r="AB247" s="24"/>
      <c r="AC247" s="11">
        <f t="shared" si="157"/>
        <v>0</v>
      </c>
      <c r="AD247" s="24"/>
      <c r="AE247" s="24"/>
      <c r="AF247" s="24"/>
      <c r="AG247" s="11">
        <f t="shared" si="158"/>
        <v>0</v>
      </c>
      <c r="AH247" s="11">
        <f t="shared" si="159"/>
        <v>0</v>
      </c>
      <c r="AI247" s="27"/>
      <c r="AJ247" s="28"/>
      <c r="AK247" s="1"/>
      <c r="AL247" s="44"/>
      <c r="AM247" s="1"/>
      <c r="AN247" s="1"/>
      <c r="AO247" s="1"/>
      <c r="AP247" s="1"/>
      <c r="AQ247" s="1"/>
      <c r="AR247" s="3"/>
    </row>
    <row r="248" spans="1:44" ht="19.5" customHeight="1">
      <c r="A248" s="329" t="s">
        <v>85</v>
      </c>
      <c r="B248" s="311"/>
      <c r="C248" s="311"/>
      <c r="D248" s="311"/>
      <c r="E248" s="312"/>
      <c r="F248" s="39"/>
      <c r="G248" s="39"/>
      <c r="H248" s="39"/>
      <c r="I248" s="40"/>
      <c r="J248" s="41">
        <f>SUM(J231:J242)</f>
        <v>2566222547</v>
      </c>
      <c r="K248" s="42">
        <f>SUM(K231:K247)</f>
        <v>79868382</v>
      </c>
      <c r="L248" s="39"/>
      <c r="M248" s="41">
        <f t="shared" ref="M248:O248" si="162">SUM(M231:M242)</f>
        <v>0</v>
      </c>
      <c r="N248" s="41">
        <f t="shared" si="162"/>
        <v>0</v>
      </c>
      <c r="O248" s="41">
        <f t="shared" si="162"/>
        <v>0</v>
      </c>
      <c r="P248" s="4"/>
      <c r="Q248" s="39"/>
      <c r="R248" s="41">
        <f t="shared" ref="R248:Y248" si="163">SUM(R231:R242)</f>
        <v>4859549</v>
      </c>
      <c r="S248" s="41">
        <f t="shared" si="163"/>
        <v>24314933</v>
      </c>
      <c r="T248" s="41">
        <f t="shared" si="163"/>
        <v>50693900</v>
      </c>
      <c r="U248" s="41">
        <f t="shared" si="163"/>
        <v>79868382</v>
      </c>
      <c r="V248" s="41">
        <f t="shared" si="163"/>
        <v>0</v>
      </c>
      <c r="W248" s="41">
        <f t="shared" si="163"/>
        <v>0</v>
      </c>
      <c r="X248" s="41">
        <f t="shared" si="163"/>
        <v>0</v>
      </c>
      <c r="Y248" s="41">
        <f t="shared" si="163"/>
        <v>0</v>
      </c>
      <c r="Z248" s="41">
        <f t="shared" ref="Z248:AC248" si="164">SUM(Z231:Z247)</f>
        <v>0</v>
      </c>
      <c r="AA248" s="41">
        <f t="shared" si="164"/>
        <v>0</v>
      </c>
      <c r="AB248" s="41">
        <f t="shared" si="164"/>
        <v>0</v>
      </c>
      <c r="AC248" s="41">
        <f t="shared" si="164"/>
        <v>0</v>
      </c>
      <c r="AD248" s="41">
        <f t="shared" ref="AD248:AG248" si="165">SUM(AD231:AD242)</f>
        <v>0</v>
      </c>
      <c r="AE248" s="41">
        <f t="shared" si="165"/>
        <v>0</v>
      </c>
      <c r="AF248" s="41">
        <f t="shared" si="165"/>
        <v>0</v>
      </c>
      <c r="AG248" s="41">
        <f t="shared" si="165"/>
        <v>0</v>
      </c>
      <c r="AH248" s="41">
        <f>SUM(AH231:AH247)</f>
        <v>79868382</v>
      </c>
      <c r="AI248" s="43">
        <f>IF(ISERROR(AH248/J248),0,AH248/J248)</f>
        <v>3.1122936743490471E-2</v>
      </c>
      <c r="AJ248" s="43">
        <f>IF(ISERROR(AH248/$AH$253),0,AH248/$AH$253)</f>
        <v>0.26161803488387997</v>
      </c>
      <c r="AK248" s="1"/>
      <c r="AL248" s="44"/>
      <c r="AM248" s="1"/>
      <c r="AN248" s="1"/>
      <c r="AO248" s="1"/>
      <c r="AP248" s="1"/>
      <c r="AQ248" s="1"/>
      <c r="AR248" s="3"/>
    </row>
    <row r="249" spans="1:44" ht="15.75" customHeight="1">
      <c r="A249" s="330" t="s">
        <v>86</v>
      </c>
      <c r="B249" s="311"/>
      <c r="C249" s="311"/>
      <c r="D249" s="311"/>
      <c r="E249" s="312"/>
      <c r="F249" s="96"/>
      <c r="G249" s="97"/>
      <c r="H249" s="98"/>
      <c r="I249" s="99"/>
      <c r="J249" s="100"/>
      <c r="K249" s="101"/>
      <c r="L249" s="60"/>
      <c r="M249" s="102"/>
      <c r="N249" s="102"/>
      <c r="O249" s="102"/>
      <c r="P249" s="97"/>
      <c r="Q249" s="9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103"/>
      <c r="AJ249" s="103"/>
      <c r="AK249" s="2"/>
      <c r="AL249" s="44"/>
      <c r="AM249" s="2"/>
      <c r="AN249" s="2"/>
      <c r="AO249" s="2"/>
      <c r="AP249" s="2"/>
      <c r="AQ249" s="2"/>
      <c r="AR249" s="15"/>
    </row>
    <row r="250" spans="1:44" ht="15.75" customHeight="1" outlineLevel="1">
      <c r="A250" s="84">
        <v>1</v>
      </c>
      <c r="B250" s="84"/>
      <c r="C250" s="29"/>
      <c r="D250" s="104"/>
      <c r="E250" s="61"/>
      <c r="F250" s="105"/>
      <c r="G250" s="105"/>
      <c r="H250" s="106"/>
      <c r="I250" s="107"/>
      <c r="J250" s="324"/>
      <c r="K250" s="108"/>
      <c r="L250" s="29"/>
      <c r="M250" s="109"/>
      <c r="N250" s="110"/>
      <c r="O250" s="109"/>
      <c r="P250" s="105"/>
      <c r="Q250" s="105"/>
      <c r="R250" s="111"/>
      <c r="S250" s="111"/>
      <c r="T250" s="111"/>
      <c r="U250" s="56">
        <f t="shared" ref="U250:U251" si="166">SUM(R250:T250)</f>
        <v>0</v>
      </c>
      <c r="V250" s="111"/>
      <c r="W250" s="111"/>
      <c r="X250" s="111"/>
      <c r="Y250" s="56">
        <f t="shared" ref="Y250:Y251" si="167">SUM(V250:X250)</f>
        <v>0</v>
      </c>
      <c r="Z250" s="111"/>
      <c r="AA250" s="111"/>
      <c r="AB250" s="111"/>
      <c r="AC250" s="56">
        <f t="shared" ref="AC250:AC251" si="168">SUM(Z250:AB250)</f>
        <v>0</v>
      </c>
      <c r="AD250" s="111"/>
      <c r="AE250" s="111"/>
      <c r="AF250" s="111"/>
      <c r="AG250" s="56">
        <f t="shared" ref="AG250:AG251" si="169">SUM(AD250:AF250)</f>
        <v>0</v>
      </c>
      <c r="AH250" s="56">
        <f t="shared" ref="AH250:AH251" si="170">SUM(U250,Y250,AC250,AG250)</f>
        <v>0</v>
      </c>
      <c r="AI250" s="27">
        <f t="shared" ref="AI250:AI251" si="171">IF(ISERROR(AH250/$J$252),0,AH250/$J$252)</f>
        <v>0</v>
      </c>
      <c r="AJ250" s="28">
        <f t="shared" ref="AJ250:AJ251" si="172">IF(ISERROR(AH250/$AH$253),"-",AH250/$AH$253)</f>
        <v>0</v>
      </c>
      <c r="AK250" s="1"/>
      <c r="AL250" s="44"/>
      <c r="AM250" s="1"/>
      <c r="AN250" s="1"/>
      <c r="AO250" s="1"/>
      <c r="AP250" s="1"/>
      <c r="AQ250" s="1"/>
      <c r="AR250" s="3"/>
    </row>
    <row r="251" spans="1:44" ht="15.75" customHeight="1" outlineLevel="1">
      <c r="A251" s="84">
        <v>2</v>
      </c>
      <c r="B251" s="84"/>
      <c r="C251" s="112"/>
      <c r="D251" s="113"/>
      <c r="E251" s="61"/>
      <c r="F251" s="105"/>
      <c r="G251" s="105"/>
      <c r="H251" s="113"/>
      <c r="I251" s="114"/>
      <c r="J251" s="314"/>
      <c r="K251" s="108"/>
      <c r="L251" s="29"/>
      <c r="M251" s="109"/>
      <c r="N251" s="110"/>
      <c r="O251" s="109"/>
      <c r="P251" s="105"/>
      <c r="Q251" s="105"/>
      <c r="R251" s="111"/>
      <c r="S251" s="111"/>
      <c r="T251" s="111"/>
      <c r="U251" s="56">
        <f t="shared" si="166"/>
        <v>0</v>
      </c>
      <c r="V251" s="111"/>
      <c r="W251" s="111"/>
      <c r="X251" s="111"/>
      <c r="Y251" s="56">
        <f t="shared" si="167"/>
        <v>0</v>
      </c>
      <c r="Z251" s="111"/>
      <c r="AA251" s="111"/>
      <c r="AB251" s="111"/>
      <c r="AC251" s="56">
        <f t="shared" si="168"/>
        <v>0</v>
      </c>
      <c r="AD251" s="111"/>
      <c r="AE251" s="111"/>
      <c r="AF251" s="111"/>
      <c r="AG251" s="56">
        <f t="shared" si="169"/>
        <v>0</v>
      </c>
      <c r="AH251" s="56">
        <f t="shared" si="170"/>
        <v>0</v>
      </c>
      <c r="AI251" s="27">
        <f t="shared" si="171"/>
        <v>0</v>
      </c>
      <c r="AJ251" s="28">
        <f t="shared" si="172"/>
        <v>0</v>
      </c>
      <c r="AK251" s="1"/>
      <c r="AL251" s="44"/>
      <c r="AM251" s="1"/>
      <c r="AN251" s="1"/>
      <c r="AO251" s="1"/>
      <c r="AP251" s="1"/>
      <c r="AQ251" s="1"/>
      <c r="AR251" s="3"/>
    </row>
    <row r="252" spans="1:44" ht="19.5" customHeight="1">
      <c r="A252" s="329" t="s">
        <v>87</v>
      </c>
      <c r="B252" s="311"/>
      <c r="C252" s="311"/>
      <c r="D252" s="311"/>
      <c r="E252" s="312"/>
      <c r="F252" s="39"/>
      <c r="G252" s="39"/>
      <c r="H252" s="39"/>
      <c r="I252" s="40"/>
      <c r="J252" s="41">
        <f t="shared" ref="J252:K252" si="173">SUM(J250:J251)</f>
        <v>0</v>
      </c>
      <c r="K252" s="42">
        <f t="shared" si="173"/>
        <v>0</v>
      </c>
      <c r="L252" s="39"/>
      <c r="M252" s="41">
        <f t="shared" ref="M252:O252" si="174">SUM(M250:M251)</f>
        <v>0</v>
      </c>
      <c r="N252" s="41">
        <f t="shared" si="174"/>
        <v>0</v>
      </c>
      <c r="O252" s="41">
        <f t="shared" si="174"/>
        <v>0</v>
      </c>
      <c r="P252" s="4"/>
      <c r="Q252" s="39"/>
      <c r="R252" s="41">
        <f t="shared" ref="R252:AH252" si="175">SUM(R250:R251)</f>
        <v>0</v>
      </c>
      <c r="S252" s="41">
        <f t="shared" si="175"/>
        <v>0</v>
      </c>
      <c r="T252" s="41">
        <f t="shared" si="175"/>
        <v>0</v>
      </c>
      <c r="U252" s="41">
        <f t="shared" si="175"/>
        <v>0</v>
      </c>
      <c r="V252" s="41">
        <f t="shared" si="175"/>
        <v>0</v>
      </c>
      <c r="W252" s="41">
        <f t="shared" si="175"/>
        <v>0</v>
      </c>
      <c r="X252" s="41">
        <f t="shared" si="175"/>
        <v>0</v>
      </c>
      <c r="Y252" s="41">
        <f t="shared" si="175"/>
        <v>0</v>
      </c>
      <c r="Z252" s="41">
        <f t="shared" si="175"/>
        <v>0</v>
      </c>
      <c r="AA252" s="41">
        <f t="shared" si="175"/>
        <v>0</v>
      </c>
      <c r="AB252" s="41">
        <f t="shared" si="175"/>
        <v>0</v>
      </c>
      <c r="AC252" s="41">
        <f t="shared" si="175"/>
        <v>0</v>
      </c>
      <c r="AD252" s="41">
        <f t="shared" si="175"/>
        <v>0</v>
      </c>
      <c r="AE252" s="41">
        <f t="shared" si="175"/>
        <v>0</v>
      </c>
      <c r="AF252" s="41">
        <f t="shared" si="175"/>
        <v>0</v>
      </c>
      <c r="AG252" s="41">
        <f t="shared" si="175"/>
        <v>0</v>
      </c>
      <c r="AH252" s="41">
        <f t="shared" si="175"/>
        <v>0</v>
      </c>
      <c r="AI252" s="43">
        <f t="shared" ref="AI252:AI253" si="176">IF(ISERROR(AH252/J252),0,AH252/J252)</f>
        <v>0</v>
      </c>
      <c r="AJ252" s="43">
        <f t="shared" ref="AJ252:AJ253" si="177">IF(ISERROR(AH252/$AH$253),0,AH252/$AH$253)</f>
        <v>0</v>
      </c>
      <c r="AK252" s="1"/>
      <c r="AL252" s="44"/>
      <c r="AM252" s="1"/>
      <c r="AN252" s="1"/>
      <c r="AO252" s="1"/>
      <c r="AP252" s="1"/>
      <c r="AQ252" s="1"/>
      <c r="AR252" s="3"/>
    </row>
    <row r="253" spans="1:44" ht="19.5" customHeight="1">
      <c r="A253" s="330" t="str">
        <f>"TOTAL ASIG."&amp;" "&amp;$A$5</f>
        <v>TOTAL ASIG. 24 - 01 - 581 "APLICACIÓN LEY 20.422"</v>
      </c>
      <c r="B253" s="311"/>
      <c r="C253" s="311"/>
      <c r="D253" s="311"/>
      <c r="E253" s="312"/>
      <c r="F253" s="115"/>
      <c r="G253" s="115"/>
      <c r="H253" s="115"/>
      <c r="I253" s="115"/>
      <c r="J253" s="116">
        <f t="shared" ref="J253:K253" si="178">+J13+J28+J45+J65+J82+J97+J111+J127+J139+J160+J174+J180+J229+J248+J191+J214+J252</f>
        <v>10479665000</v>
      </c>
      <c r="K253" s="117">
        <f t="shared" si="178"/>
        <v>305286224</v>
      </c>
      <c r="L253" s="115"/>
      <c r="M253" s="117">
        <f t="shared" ref="M253:O253" si="179">+M13+M28+M45+M65+M82+M97+M111+M127+M139+M160+M174+M180+M248+M191+M214+M252</f>
        <v>0</v>
      </c>
      <c r="N253" s="117">
        <f t="shared" si="179"/>
        <v>0</v>
      </c>
      <c r="O253" s="117">
        <f t="shared" si="179"/>
        <v>0</v>
      </c>
      <c r="P253" s="118"/>
      <c r="Q253" s="115"/>
      <c r="R253" s="117">
        <f t="shared" ref="R253:S253" si="180">+R13+R28+R45+R65+R82+R97+R111+R127+R139+R160+R174+R180+R248+R191+R214+R252</f>
        <v>4859549</v>
      </c>
      <c r="S253" s="117">
        <f t="shared" si="180"/>
        <v>73430779</v>
      </c>
      <c r="T253" s="117">
        <f t="shared" ref="T253:AH253" si="181">+T13+T28+T45+T65+T82+T97+T111+T127+T139+T160+T174+T180+T229+T248+T191+T214+T252</f>
        <v>226173642</v>
      </c>
      <c r="U253" s="117">
        <f t="shared" si="181"/>
        <v>305286224</v>
      </c>
      <c r="V253" s="117">
        <f t="shared" si="181"/>
        <v>0</v>
      </c>
      <c r="W253" s="117">
        <f t="shared" si="181"/>
        <v>0</v>
      </c>
      <c r="X253" s="117">
        <f t="shared" si="181"/>
        <v>0</v>
      </c>
      <c r="Y253" s="117">
        <f t="shared" si="181"/>
        <v>0</v>
      </c>
      <c r="Z253" s="117">
        <f t="shared" si="181"/>
        <v>0</v>
      </c>
      <c r="AA253" s="117">
        <f t="shared" si="181"/>
        <v>0</v>
      </c>
      <c r="AB253" s="117">
        <f t="shared" si="181"/>
        <v>0</v>
      </c>
      <c r="AC253" s="117">
        <f t="shared" si="181"/>
        <v>0</v>
      </c>
      <c r="AD253" s="117">
        <f t="shared" si="181"/>
        <v>0</v>
      </c>
      <c r="AE253" s="117">
        <f t="shared" si="181"/>
        <v>0</v>
      </c>
      <c r="AF253" s="117">
        <f t="shared" si="181"/>
        <v>0</v>
      </c>
      <c r="AG253" s="117">
        <f t="shared" si="181"/>
        <v>0</v>
      </c>
      <c r="AH253" s="117">
        <f t="shared" si="181"/>
        <v>305286224</v>
      </c>
      <c r="AI253" s="119">
        <f t="shared" si="176"/>
        <v>2.9131296086277566E-2</v>
      </c>
      <c r="AJ253" s="119">
        <f t="shared" si="177"/>
        <v>1</v>
      </c>
      <c r="AK253" s="1"/>
      <c r="AL253" s="1"/>
      <c r="AM253" s="1"/>
      <c r="AN253" s="1"/>
      <c r="AO253" s="1"/>
      <c r="AP253" s="1"/>
      <c r="AQ253" s="1"/>
      <c r="AR253" s="3"/>
    </row>
    <row r="254" spans="1:44" ht="11.25" customHeight="1">
      <c r="A254" s="120"/>
      <c r="B254" s="120"/>
      <c r="C254" s="120"/>
      <c r="D254" s="120"/>
      <c r="E254" s="2"/>
      <c r="F254" s="2"/>
      <c r="G254" s="120"/>
      <c r="H254" s="120"/>
      <c r="I254" s="120"/>
      <c r="J254" s="121"/>
      <c r="K254" s="121"/>
      <c r="L254" s="2"/>
      <c r="M254" s="120"/>
      <c r="N254" s="120"/>
      <c r="O254" s="120"/>
      <c r="P254" s="120"/>
      <c r="Q254" s="2"/>
      <c r="R254" s="121"/>
      <c r="S254" s="121"/>
      <c r="T254" s="121"/>
      <c r="U254" s="58"/>
      <c r="V254" s="121"/>
      <c r="W254" s="121"/>
      <c r="X254" s="121"/>
      <c r="Y254" s="58"/>
      <c r="Z254" s="121"/>
      <c r="AA254" s="121"/>
      <c r="AB254" s="121"/>
      <c r="AC254" s="58"/>
      <c r="AD254" s="121"/>
      <c r="AE254" s="121"/>
      <c r="AF254" s="121"/>
      <c r="AG254" s="58"/>
      <c r="AH254" s="58"/>
      <c r="AI254" s="122"/>
      <c r="AJ254" s="122"/>
      <c r="AK254" s="1"/>
      <c r="AL254" s="1"/>
      <c r="AM254" s="1"/>
      <c r="AN254" s="1"/>
      <c r="AO254" s="1"/>
      <c r="AP254" s="1"/>
      <c r="AQ254" s="1"/>
      <c r="AR254" s="3"/>
    </row>
    <row r="255" spans="1:44" ht="11.25" customHeight="1">
      <c r="A255" s="120"/>
      <c r="B255" s="120"/>
      <c r="C255" s="120"/>
      <c r="D255" s="120"/>
      <c r="E255" s="2"/>
      <c r="F255" s="2"/>
      <c r="G255" s="120"/>
      <c r="H255" s="120"/>
      <c r="I255" s="120"/>
      <c r="J255" s="121"/>
      <c r="K255" s="121"/>
      <c r="L255" s="2"/>
      <c r="M255" s="120"/>
      <c r="N255" s="120"/>
      <c r="O255" s="120"/>
      <c r="P255" s="120"/>
      <c r="Q255" s="2"/>
      <c r="R255" s="121"/>
      <c r="S255" s="121"/>
      <c r="T255" s="121"/>
      <c r="U255" s="58"/>
      <c r="V255" s="121"/>
      <c r="W255" s="58"/>
      <c r="X255" s="121"/>
      <c r="Y255" s="58"/>
      <c r="Z255" s="121"/>
      <c r="AA255" s="121"/>
      <c r="AB255" s="121"/>
      <c r="AC255" s="58"/>
      <c r="AD255" s="121"/>
      <c r="AE255" s="121"/>
      <c r="AF255" s="121"/>
      <c r="AG255" s="58"/>
      <c r="AH255" s="58"/>
      <c r="AI255" s="122"/>
      <c r="AJ255" s="122"/>
      <c r="AK255" s="1"/>
      <c r="AL255" s="1"/>
      <c r="AM255" s="1"/>
      <c r="AN255" s="1"/>
      <c r="AO255" s="1"/>
      <c r="AP255" s="1"/>
      <c r="AQ255" s="1"/>
      <c r="AR255" s="3"/>
    </row>
    <row r="256" spans="1:44" ht="11.25" customHeight="1">
      <c r="A256" s="120"/>
      <c r="B256" s="120"/>
      <c r="C256" s="120"/>
      <c r="D256" s="120"/>
      <c r="E256" s="2"/>
      <c r="F256" s="2"/>
      <c r="G256" s="120"/>
      <c r="H256" s="120"/>
      <c r="I256" s="120"/>
      <c r="J256" s="121"/>
      <c r="K256" s="121"/>
      <c r="L256" s="2"/>
      <c r="M256" s="120"/>
      <c r="N256" s="120"/>
      <c r="O256" s="120"/>
      <c r="P256" s="120"/>
      <c r="Q256" s="2"/>
      <c r="R256" s="121"/>
      <c r="S256" s="121"/>
      <c r="T256" s="121"/>
      <c r="U256" s="58"/>
      <c r="V256" s="121"/>
      <c r="W256" s="121"/>
      <c r="X256" s="121"/>
      <c r="Y256" s="58"/>
      <c r="Z256" s="121"/>
      <c r="AA256" s="121"/>
      <c r="AB256" s="121"/>
      <c r="AC256" s="58"/>
      <c r="AD256" s="121"/>
      <c r="AE256" s="121"/>
      <c r="AF256" s="58"/>
      <c r="AG256" s="58"/>
      <c r="AH256" s="58"/>
      <c r="AI256" s="122"/>
      <c r="AJ256" s="122"/>
      <c r="AK256" s="2"/>
      <c r="AL256" s="2"/>
      <c r="AM256" s="2"/>
      <c r="AN256" s="2"/>
      <c r="AO256" s="2"/>
      <c r="AP256" s="2"/>
      <c r="AQ256" s="2"/>
      <c r="AR256" s="15"/>
    </row>
    <row r="257" spans="1:44" ht="11.25" customHeight="1">
      <c r="A257" s="120"/>
      <c r="B257" s="120"/>
      <c r="C257" s="120"/>
      <c r="D257" s="120"/>
      <c r="E257" s="2"/>
      <c r="F257" s="2"/>
      <c r="G257" s="120"/>
      <c r="H257" s="120"/>
      <c r="I257" s="120"/>
      <c r="J257" s="58"/>
      <c r="K257" s="121"/>
      <c r="L257" s="2"/>
      <c r="M257" s="120"/>
      <c r="N257" s="120"/>
      <c r="O257" s="120"/>
      <c r="P257" s="120"/>
      <c r="Q257" s="2"/>
      <c r="R257" s="121"/>
      <c r="S257" s="121"/>
      <c r="T257" s="121"/>
      <c r="U257" s="58"/>
      <c r="V257" s="121"/>
      <c r="W257" s="121"/>
      <c r="X257" s="121"/>
      <c r="Y257" s="58"/>
      <c r="Z257" s="121"/>
      <c r="AA257" s="121"/>
      <c r="AB257" s="121"/>
      <c r="AC257" s="58"/>
      <c r="AD257" s="121"/>
      <c r="AE257" s="121"/>
      <c r="AF257" s="121"/>
      <c r="AG257" s="58"/>
      <c r="AH257" s="58"/>
      <c r="AI257" s="122"/>
      <c r="AJ257" s="122"/>
      <c r="AK257" s="1"/>
      <c r="AL257" s="1"/>
      <c r="AM257" s="1"/>
      <c r="AN257" s="1"/>
      <c r="AO257" s="1"/>
      <c r="AP257" s="1"/>
      <c r="AQ257" s="1"/>
      <c r="AR257" s="3"/>
    </row>
    <row r="258" spans="1:44" ht="11.25" customHeight="1">
      <c r="A258" s="120"/>
      <c r="B258" s="120"/>
      <c r="C258" s="120"/>
      <c r="D258" s="120"/>
      <c r="E258" s="2"/>
      <c r="F258" s="2"/>
      <c r="G258" s="120"/>
      <c r="H258" s="120"/>
      <c r="I258" s="120"/>
      <c r="J258" s="58"/>
      <c r="K258" s="121"/>
      <c r="L258" s="2"/>
      <c r="M258" s="120"/>
      <c r="N258" s="120"/>
      <c r="O258" s="120"/>
      <c r="P258" s="120"/>
      <c r="Q258" s="2"/>
      <c r="R258" s="121"/>
      <c r="S258" s="121"/>
      <c r="T258" s="121"/>
      <c r="U258" s="58"/>
      <c r="V258" s="121"/>
      <c r="W258" s="121"/>
      <c r="X258" s="121"/>
      <c r="Y258" s="58"/>
      <c r="Z258" s="121"/>
      <c r="AA258" s="121"/>
      <c r="AB258" s="121"/>
      <c r="AC258" s="58"/>
      <c r="AD258" s="121"/>
      <c r="AE258" s="121"/>
      <c r="AF258" s="58"/>
      <c r="AG258" s="58"/>
      <c r="AH258" s="58"/>
      <c r="AI258" s="122"/>
      <c r="AJ258" s="122"/>
      <c r="AK258" s="2"/>
      <c r="AL258" s="2"/>
      <c r="AM258" s="2"/>
      <c r="AN258" s="2"/>
      <c r="AO258" s="2"/>
      <c r="AP258" s="2"/>
      <c r="AQ258" s="2"/>
      <c r="AR258" s="15"/>
    </row>
    <row r="259" spans="1:44" ht="11.25" customHeight="1">
      <c r="A259" s="120"/>
      <c r="B259" s="120"/>
      <c r="C259" s="120"/>
      <c r="D259" s="120"/>
      <c r="E259" s="2"/>
      <c r="F259" s="2"/>
      <c r="G259" s="120"/>
      <c r="H259" s="120"/>
      <c r="I259" s="120"/>
      <c r="J259" s="121"/>
      <c r="K259" s="121"/>
      <c r="L259" s="2"/>
      <c r="M259" s="120"/>
      <c r="N259" s="120"/>
      <c r="O259" s="120"/>
      <c r="P259" s="120"/>
      <c r="Q259" s="2"/>
      <c r="R259" s="121"/>
      <c r="S259" s="121"/>
      <c r="T259" s="121"/>
      <c r="U259" s="58"/>
      <c r="V259" s="121"/>
      <c r="W259" s="121"/>
      <c r="X259" s="121"/>
      <c r="Y259" s="58"/>
      <c r="Z259" s="121"/>
      <c r="AA259" s="121"/>
      <c r="AB259" s="121"/>
      <c r="AC259" s="58"/>
      <c r="AD259" s="121"/>
      <c r="AE259" s="121"/>
      <c r="AF259" s="121"/>
      <c r="AG259" s="58"/>
      <c r="AH259" s="58"/>
      <c r="AI259" s="122"/>
      <c r="AJ259" s="122"/>
      <c r="AK259" s="2"/>
      <c r="AL259" s="2"/>
      <c r="AM259" s="2"/>
      <c r="AN259" s="2"/>
      <c r="AO259" s="2"/>
      <c r="AP259" s="2"/>
      <c r="AQ259" s="2"/>
      <c r="AR259" s="15"/>
    </row>
    <row r="260" spans="1:44" ht="11.25" customHeight="1">
      <c r="A260" s="120"/>
      <c r="B260" s="120"/>
      <c r="C260" s="120"/>
      <c r="D260" s="120"/>
      <c r="E260" s="2"/>
      <c r="F260" s="2"/>
      <c r="G260" s="120"/>
      <c r="H260" s="120"/>
      <c r="I260" s="120"/>
      <c r="J260" s="121"/>
      <c r="K260" s="121"/>
      <c r="L260" s="2"/>
      <c r="M260" s="120"/>
      <c r="N260" s="120"/>
      <c r="O260" s="120"/>
      <c r="P260" s="120"/>
      <c r="Q260" s="2"/>
      <c r="R260" s="121"/>
      <c r="S260" s="121"/>
      <c r="T260" s="121"/>
      <c r="U260" s="58"/>
      <c r="V260" s="121"/>
      <c r="W260" s="121"/>
      <c r="X260" s="121"/>
      <c r="Y260" s="58"/>
      <c r="Z260" s="121"/>
      <c r="AA260" s="121"/>
      <c r="AB260" s="121"/>
      <c r="AC260" s="58"/>
      <c r="AD260" s="121"/>
      <c r="AE260" s="121"/>
      <c r="AF260" s="121"/>
      <c r="AG260" s="58"/>
      <c r="AH260" s="58"/>
      <c r="AI260" s="122"/>
      <c r="AJ260" s="122"/>
      <c r="AK260" s="2"/>
      <c r="AL260" s="2"/>
      <c r="AM260" s="2"/>
      <c r="AN260" s="2"/>
      <c r="AO260" s="2"/>
      <c r="AP260" s="2"/>
      <c r="AQ260" s="2"/>
      <c r="AR260" s="15"/>
    </row>
    <row r="261" spans="1:44" ht="11.25" customHeight="1">
      <c r="A261" s="120"/>
      <c r="B261" s="120"/>
      <c r="C261" s="120"/>
      <c r="D261" s="120"/>
      <c r="E261" s="2"/>
      <c r="F261" s="2"/>
      <c r="G261" s="120"/>
      <c r="H261" s="120"/>
      <c r="I261" s="120"/>
      <c r="J261" s="121"/>
      <c r="K261" s="121"/>
      <c r="L261" s="2"/>
      <c r="M261" s="120"/>
      <c r="N261" s="120"/>
      <c r="O261" s="120"/>
      <c r="P261" s="120"/>
      <c r="Q261" s="2"/>
      <c r="R261" s="121"/>
      <c r="S261" s="121"/>
      <c r="T261" s="121"/>
      <c r="U261" s="58"/>
      <c r="V261" s="121"/>
      <c r="W261" s="121"/>
      <c r="X261" s="121"/>
      <c r="Y261" s="58"/>
      <c r="Z261" s="58"/>
      <c r="AA261" s="58"/>
      <c r="AB261" s="58"/>
      <c r="AC261" s="58"/>
      <c r="AD261" s="121"/>
      <c r="AE261" s="121"/>
      <c r="AF261" s="121"/>
      <c r="AG261" s="58"/>
      <c r="AH261" s="58"/>
      <c r="AI261" s="122"/>
      <c r="AJ261" s="122"/>
      <c r="AK261" s="2"/>
      <c r="AL261" s="2"/>
      <c r="AM261" s="2"/>
      <c r="AN261" s="2"/>
      <c r="AO261" s="2"/>
      <c r="AP261" s="2"/>
      <c r="AQ261" s="2"/>
      <c r="AR261" s="15"/>
    </row>
    <row r="262" spans="1:44" ht="11.25" customHeight="1">
      <c r="A262" s="2"/>
      <c r="B262" s="120"/>
      <c r="C262" s="120"/>
      <c r="D262" s="120"/>
      <c r="E262" s="2"/>
      <c r="F262" s="2"/>
      <c r="G262" s="120"/>
      <c r="H262" s="120"/>
      <c r="I262" s="120"/>
      <c r="J262" s="121"/>
      <c r="K262" s="121"/>
      <c r="L262" s="2"/>
      <c r="M262" s="120"/>
      <c r="N262" s="120"/>
      <c r="O262" s="120"/>
      <c r="P262" s="120"/>
      <c r="Q262" s="2"/>
      <c r="R262" s="121"/>
      <c r="S262" s="121"/>
      <c r="T262" s="121"/>
      <c r="U262" s="58"/>
      <c r="V262" s="121"/>
      <c r="W262" s="121"/>
      <c r="X262" s="121"/>
      <c r="Y262" s="58"/>
      <c r="Z262" s="121"/>
      <c r="AA262" s="121"/>
      <c r="AB262" s="121"/>
      <c r="AC262" s="58"/>
      <c r="AD262" s="121"/>
      <c r="AE262" s="121"/>
      <c r="AF262" s="121"/>
      <c r="AG262" s="58"/>
      <c r="AH262" s="58"/>
      <c r="AI262" s="122"/>
      <c r="AJ262" s="122"/>
      <c r="AK262" s="2"/>
      <c r="AL262" s="2"/>
      <c r="AM262" s="2"/>
      <c r="AN262" s="2"/>
      <c r="AO262" s="2"/>
      <c r="AP262" s="2"/>
      <c r="AQ262" s="2"/>
      <c r="AR262" s="15"/>
    </row>
    <row r="263" spans="1:44" ht="11.25" customHeight="1">
      <c r="A263" s="2"/>
      <c r="B263" s="120"/>
      <c r="C263" s="120"/>
      <c r="D263" s="120"/>
      <c r="E263" s="2"/>
      <c r="F263" s="2"/>
      <c r="G263" s="120"/>
      <c r="H263" s="120"/>
      <c r="I263" s="120"/>
      <c r="J263" s="121"/>
      <c r="K263" s="121"/>
      <c r="L263" s="2"/>
      <c r="M263" s="120"/>
      <c r="N263" s="120"/>
      <c r="O263" s="120"/>
      <c r="P263" s="120"/>
      <c r="Q263" s="2"/>
      <c r="R263" s="121"/>
      <c r="S263" s="121"/>
      <c r="T263" s="121"/>
      <c r="U263" s="58"/>
      <c r="V263" s="121"/>
      <c r="W263" s="121"/>
      <c r="X263" s="121"/>
      <c r="Y263" s="58"/>
      <c r="Z263" s="121"/>
      <c r="AA263" s="121"/>
      <c r="AB263" s="121"/>
      <c r="AC263" s="58"/>
      <c r="AD263" s="121"/>
      <c r="AE263" s="121"/>
      <c r="AF263" s="121"/>
      <c r="AG263" s="58"/>
      <c r="AH263" s="58"/>
      <c r="AI263" s="122"/>
      <c r="AJ263" s="122"/>
      <c r="AK263" s="2"/>
      <c r="AL263" s="2"/>
      <c r="AM263" s="2"/>
      <c r="AN263" s="2"/>
      <c r="AO263" s="2"/>
      <c r="AP263" s="2"/>
      <c r="AQ263" s="2"/>
      <c r="AR263" s="15"/>
    </row>
    <row r="264" spans="1:44" ht="11.25" customHeight="1">
      <c r="A264" s="2"/>
      <c r="B264" s="120"/>
      <c r="C264" s="120"/>
      <c r="D264" s="120"/>
      <c r="E264" s="2"/>
      <c r="F264" s="2"/>
      <c r="G264" s="120"/>
      <c r="H264" s="120"/>
      <c r="I264" s="120"/>
      <c r="J264" s="121"/>
      <c r="K264" s="121"/>
      <c r="L264" s="2"/>
      <c r="M264" s="120"/>
      <c r="N264" s="120"/>
      <c r="O264" s="120"/>
      <c r="P264" s="120"/>
      <c r="Q264" s="2"/>
      <c r="R264" s="121"/>
      <c r="S264" s="121"/>
      <c r="T264" s="121"/>
      <c r="U264" s="58"/>
      <c r="V264" s="121"/>
      <c r="W264" s="121"/>
      <c r="X264" s="121"/>
      <c r="Y264" s="58"/>
      <c r="Z264" s="121"/>
      <c r="AA264" s="121"/>
      <c r="AB264" s="121"/>
      <c r="AC264" s="58"/>
      <c r="AD264" s="121"/>
      <c r="AE264" s="121"/>
      <c r="AF264" s="121"/>
      <c r="AG264" s="58"/>
      <c r="AH264" s="58"/>
      <c r="AI264" s="122"/>
      <c r="AJ264" s="122"/>
      <c r="AK264" s="2"/>
      <c r="AL264" s="2"/>
      <c r="AM264" s="2"/>
      <c r="AN264" s="2"/>
      <c r="AO264" s="2"/>
      <c r="AP264" s="2"/>
      <c r="AQ264" s="2"/>
      <c r="AR264" s="15"/>
    </row>
    <row r="265" spans="1:44" ht="11.25" customHeight="1">
      <c r="A265" s="2"/>
      <c r="B265" s="120"/>
      <c r="C265" s="120"/>
      <c r="D265" s="120"/>
      <c r="E265" s="2"/>
      <c r="F265" s="2"/>
      <c r="G265" s="120"/>
      <c r="H265" s="120"/>
      <c r="I265" s="120"/>
      <c r="J265" s="121"/>
      <c r="K265" s="121"/>
      <c r="L265" s="2"/>
      <c r="M265" s="120"/>
      <c r="N265" s="120"/>
      <c r="O265" s="120"/>
      <c r="P265" s="120"/>
      <c r="Q265" s="2"/>
      <c r="R265" s="121"/>
      <c r="S265" s="121"/>
      <c r="T265" s="121"/>
      <c r="U265" s="58"/>
      <c r="V265" s="121"/>
      <c r="W265" s="121"/>
      <c r="X265" s="121"/>
      <c r="Y265" s="58"/>
      <c r="Z265" s="121"/>
      <c r="AA265" s="121"/>
      <c r="AB265" s="121"/>
      <c r="AC265" s="58"/>
      <c r="AD265" s="121"/>
      <c r="AE265" s="121"/>
      <c r="AF265" s="121"/>
      <c r="AG265" s="58"/>
      <c r="AH265" s="58"/>
      <c r="AI265" s="122"/>
      <c r="AJ265" s="122"/>
      <c r="AK265" s="2"/>
      <c r="AL265" s="2"/>
      <c r="AM265" s="2"/>
      <c r="AN265" s="2"/>
      <c r="AO265" s="2"/>
      <c r="AP265" s="2"/>
      <c r="AQ265" s="2"/>
      <c r="AR265" s="15"/>
    </row>
    <row r="266" spans="1:44" ht="11.25" customHeight="1">
      <c r="A266" s="2"/>
      <c r="B266" s="120"/>
      <c r="C266" s="120"/>
      <c r="D266" s="120"/>
      <c r="E266" s="2"/>
      <c r="F266" s="2"/>
      <c r="G266" s="120"/>
      <c r="H266" s="120"/>
      <c r="I266" s="120"/>
      <c r="J266" s="121"/>
      <c r="K266" s="121"/>
      <c r="L266" s="2"/>
      <c r="M266" s="120"/>
      <c r="N266" s="120"/>
      <c r="O266" s="120"/>
      <c r="P266" s="120"/>
      <c r="Q266" s="2"/>
      <c r="R266" s="121"/>
      <c r="S266" s="121"/>
      <c r="T266" s="121"/>
      <c r="U266" s="58"/>
      <c r="V266" s="121"/>
      <c r="W266" s="121"/>
      <c r="X266" s="121"/>
      <c r="Y266" s="58"/>
      <c r="Z266" s="121"/>
      <c r="AA266" s="121"/>
      <c r="AB266" s="121"/>
      <c r="AC266" s="58"/>
      <c r="AD266" s="121"/>
      <c r="AE266" s="121"/>
      <c r="AF266" s="121"/>
      <c r="AG266" s="58"/>
      <c r="AH266" s="58"/>
      <c r="AI266" s="122"/>
      <c r="AJ266" s="122"/>
      <c r="AK266" s="2"/>
      <c r="AL266" s="2"/>
      <c r="AM266" s="2"/>
      <c r="AN266" s="2"/>
      <c r="AO266" s="2"/>
      <c r="AP266" s="2"/>
      <c r="AQ266" s="2"/>
      <c r="AR266" s="15"/>
    </row>
    <row r="267" spans="1:44" ht="11.25" customHeight="1">
      <c r="A267" s="2"/>
      <c r="B267" s="120"/>
      <c r="C267" s="120"/>
      <c r="D267" s="120"/>
      <c r="E267" s="2"/>
      <c r="F267" s="2"/>
      <c r="G267" s="120"/>
      <c r="H267" s="120"/>
      <c r="I267" s="120"/>
      <c r="J267" s="121"/>
      <c r="K267" s="121"/>
      <c r="L267" s="2"/>
      <c r="M267" s="120"/>
      <c r="N267" s="120"/>
      <c r="O267" s="120"/>
      <c r="P267" s="120"/>
      <c r="Q267" s="2"/>
      <c r="R267" s="121"/>
      <c r="S267" s="121"/>
      <c r="T267" s="121"/>
      <c r="U267" s="58"/>
      <c r="V267" s="121"/>
      <c r="W267" s="121"/>
      <c r="X267" s="121"/>
      <c r="Y267" s="58"/>
      <c r="Z267" s="121"/>
      <c r="AA267" s="121"/>
      <c r="AB267" s="121"/>
      <c r="AC267" s="58"/>
      <c r="AD267" s="121"/>
      <c r="AE267" s="121"/>
      <c r="AF267" s="121"/>
      <c r="AG267" s="58"/>
      <c r="AH267" s="58"/>
      <c r="AI267" s="122"/>
      <c r="AJ267" s="122"/>
      <c r="AK267" s="2"/>
      <c r="AL267" s="2"/>
      <c r="AM267" s="2"/>
      <c r="AN267" s="2"/>
      <c r="AO267" s="2"/>
      <c r="AP267" s="2"/>
      <c r="AQ267" s="2"/>
      <c r="AR267" s="15"/>
    </row>
    <row r="268" spans="1:44" ht="11.25" customHeight="1">
      <c r="A268" s="2"/>
      <c r="B268" s="120"/>
      <c r="C268" s="120"/>
      <c r="D268" s="120"/>
      <c r="E268" s="2"/>
      <c r="F268" s="2"/>
      <c r="G268" s="120"/>
      <c r="H268" s="120"/>
      <c r="I268" s="120"/>
      <c r="J268" s="121"/>
      <c r="K268" s="121"/>
      <c r="L268" s="2"/>
      <c r="M268" s="120"/>
      <c r="N268" s="120"/>
      <c r="O268" s="120"/>
      <c r="P268" s="120"/>
      <c r="Q268" s="2"/>
      <c r="R268" s="121"/>
      <c r="S268" s="121"/>
      <c r="T268" s="121"/>
      <c r="U268" s="58"/>
      <c r="V268" s="121"/>
      <c r="W268" s="121"/>
      <c r="X268" s="121"/>
      <c r="Y268" s="58"/>
      <c r="Z268" s="121"/>
      <c r="AA268" s="121"/>
      <c r="AB268" s="121"/>
      <c r="AC268" s="58"/>
      <c r="AD268" s="121"/>
      <c r="AE268" s="121"/>
      <c r="AF268" s="121"/>
      <c r="AG268" s="58"/>
      <c r="AH268" s="58"/>
      <c r="AI268" s="122"/>
      <c r="AJ268" s="122"/>
      <c r="AK268" s="2"/>
      <c r="AL268" s="2"/>
      <c r="AM268" s="2"/>
      <c r="AN268" s="2"/>
      <c r="AO268" s="2"/>
      <c r="AP268" s="2"/>
      <c r="AQ268" s="2"/>
      <c r="AR268" s="15"/>
    </row>
    <row r="269" spans="1:44" ht="11.25" customHeight="1">
      <c r="A269" s="2"/>
      <c r="B269" s="120"/>
      <c r="C269" s="120"/>
      <c r="D269" s="120"/>
      <c r="E269" s="2"/>
      <c r="F269" s="2"/>
      <c r="G269" s="120"/>
      <c r="H269" s="120"/>
      <c r="I269" s="120"/>
      <c r="J269" s="121"/>
      <c r="K269" s="121"/>
      <c r="L269" s="2"/>
      <c r="M269" s="120"/>
      <c r="N269" s="120"/>
      <c r="O269" s="120"/>
      <c r="P269" s="120"/>
      <c r="Q269" s="2"/>
      <c r="R269" s="121"/>
      <c r="S269" s="121"/>
      <c r="T269" s="121"/>
      <c r="U269" s="58"/>
      <c r="V269" s="121"/>
      <c r="W269" s="121"/>
      <c r="X269" s="121"/>
      <c r="Y269" s="58"/>
      <c r="Z269" s="121"/>
      <c r="AA269" s="121"/>
      <c r="AB269" s="121"/>
      <c r="AC269" s="58"/>
      <c r="AD269" s="121"/>
      <c r="AE269" s="121"/>
      <c r="AF269" s="121"/>
      <c r="AG269" s="58"/>
      <c r="AH269" s="58"/>
      <c r="AI269" s="122"/>
      <c r="AJ269" s="122"/>
      <c r="AK269" s="2"/>
      <c r="AL269" s="2"/>
      <c r="AM269" s="2"/>
      <c r="AN269" s="2"/>
      <c r="AO269" s="2"/>
      <c r="AP269" s="2"/>
      <c r="AQ269" s="2"/>
      <c r="AR269" s="15"/>
    </row>
    <row r="270" spans="1:44" ht="11.25" customHeight="1">
      <c r="A270" s="2"/>
      <c r="B270" s="120"/>
      <c r="C270" s="120"/>
      <c r="D270" s="120"/>
      <c r="E270" s="2"/>
      <c r="F270" s="2"/>
      <c r="G270" s="120"/>
      <c r="H270" s="120"/>
      <c r="I270" s="120"/>
      <c r="J270" s="121"/>
      <c r="K270" s="121"/>
      <c r="L270" s="2"/>
      <c r="M270" s="120"/>
      <c r="N270" s="120"/>
      <c r="O270" s="120"/>
      <c r="P270" s="120"/>
      <c r="Q270" s="2"/>
      <c r="R270" s="121"/>
      <c r="S270" s="121"/>
      <c r="T270" s="121"/>
      <c r="U270" s="58"/>
      <c r="V270" s="121"/>
      <c r="W270" s="121"/>
      <c r="X270" s="121"/>
      <c r="Y270" s="58"/>
      <c r="Z270" s="121"/>
      <c r="AA270" s="121"/>
      <c r="AB270" s="121"/>
      <c r="AC270" s="58"/>
      <c r="AD270" s="121"/>
      <c r="AE270" s="121"/>
      <c r="AF270" s="121"/>
      <c r="AG270" s="58"/>
      <c r="AH270" s="58"/>
      <c r="AI270" s="122"/>
      <c r="AJ270" s="122"/>
      <c r="AK270" s="2"/>
      <c r="AL270" s="2"/>
      <c r="AM270" s="2"/>
      <c r="AN270" s="2"/>
      <c r="AO270" s="2"/>
      <c r="AP270" s="2"/>
      <c r="AQ270" s="2"/>
      <c r="AR270" s="15"/>
    </row>
    <row r="271" spans="1:44" ht="11.25" customHeight="1">
      <c r="A271" s="120"/>
      <c r="B271" s="120"/>
      <c r="C271" s="120"/>
      <c r="D271" s="120"/>
      <c r="E271" s="2"/>
      <c r="F271" s="2"/>
      <c r="G271" s="120"/>
      <c r="H271" s="120"/>
      <c r="I271" s="120"/>
      <c r="J271" s="58"/>
      <c r="K271" s="121"/>
      <c r="L271" s="2"/>
      <c r="M271" s="120"/>
      <c r="N271" s="120"/>
      <c r="O271" s="120"/>
      <c r="P271" s="120"/>
      <c r="Q271" s="2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122"/>
      <c r="AJ271" s="122"/>
      <c r="AK271" s="2"/>
      <c r="AL271" s="2"/>
      <c r="AM271" s="2"/>
      <c r="AN271" s="2"/>
      <c r="AO271" s="2"/>
      <c r="AP271" s="2"/>
      <c r="AQ271" s="2"/>
      <c r="AR271" s="15"/>
    </row>
    <row r="272" spans="1:44" ht="11.25" customHeight="1">
      <c r="A272" s="120"/>
      <c r="B272" s="120"/>
      <c r="C272" s="120"/>
      <c r="D272" s="120"/>
      <c r="E272" s="2"/>
      <c r="F272" s="2"/>
      <c r="G272" s="120"/>
      <c r="H272" s="120"/>
      <c r="I272" s="120"/>
      <c r="J272" s="58"/>
      <c r="K272" s="121"/>
      <c r="L272" s="2"/>
      <c r="M272" s="120"/>
      <c r="N272" s="120"/>
      <c r="O272" s="120"/>
      <c r="P272" s="120"/>
      <c r="Q272" s="2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122"/>
      <c r="AJ272" s="122"/>
      <c r="AK272" s="2"/>
      <c r="AL272" s="2"/>
      <c r="AM272" s="2"/>
      <c r="AN272" s="2"/>
      <c r="AO272" s="2"/>
      <c r="AP272" s="2"/>
      <c r="AQ272" s="2"/>
      <c r="AR272" s="15"/>
    </row>
    <row r="273" spans="1:44" ht="11.25" customHeight="1">
      <c r="A273" s="120"/>
      <c r="B273" s="120"/>
      <c r="C273" s="120"/>
      <c r="D273" s="120"/>
      <c r="E273" s="2"/>
      <c r="F273" s="2"/>
      <c r="G273" s="120"/>
      <c r="H273" s="120"/>
      <c r="I273" s="120"/>
      <c r="J273" s="58"/>
      <c r="K273" s="121"/>
      <c r="L273" s="2"/>
      <c r="M273" s="120"/>
      <c r="N273" s="120"/>
      <c r="O273" s="120"/>
      <c r="P273" s="120"/>
      <c r="Q273" s="2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122"/>
      <c r="AJ273" s="122"/>
      <c r="AK273" s="2"/>
      <c r="AL273" s="2"/>
      <c r="AM273" s="2"/>
      <c r="AN273" s="2"/>
      <c r="AO273" s="2"/>
      <c r="AP273" s="2"/>
      <c r="AQ273" s="2"/>
      <c r="AR273" s="15"/>
    </row>
    <row r="274" spans="1:44" ht="11.25" customHeight="1">
      <c r="A274" s="120"/>
      <c r="B274" s="120"/>
      <c r="C274" s="120"/>
      <c r="D274" s="120"/>
      <c r="E274" s="2"/>
      <c r="F274" s="2"/>
      <c r="G274" s="120"/>
      <c r="H274" s="120"/>
      <c r="I274" s="120"/>
      <c r="J274" s="58"/>
      <c r="K274" s="121"/>
      <c r="L274" s="2"/>
      <c r="M274" s="120"/>
      <c r="N274" s="120"/>
      <c r="O274" s="120"/>
      <c r="P274" s="120"/>
      <c r="Q274" s="2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122"/>
      <c r="AJ274" s="122"/>
      <c r="AK274" s="2"/>
      <c r="AL274" s="2"/>
      <c r="AM274" s="2"/>
      <c r="AN274" s="2"/>
      <c r="AO274" s="2"/>
      <c r="AP274" s="2"/>
      <c r="AQ274" s="2"/>
      <c r="AR274" s="15"/>
    </row>
    <row r="275" spans="1:44" ht="11.25" customHeight="1">
      <c r="A275" s="120"/>
      <c r="B275" s="120"/>
      <c r="C275" s="120"/>
      <c r="D275" s="120"/>
      <c r="E275" s="2"/>
      <c r="F275" s="2"/>
      <c r="G275" s="120"/>
      <c r="H275" s="120"/>
      <c r="I275" s="120"/>
      <c r="J275" s="58"/>
      <c r="K275" s="121"/>
      <c r="L275" s="2"/>
      <c r="M275" s="120"/>
      <c r="N275" s="120"/>
      <c r="O275" s="120"/>
      <c r="P275" s="120"/>
      <c r="Q275" s="2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122"/>
      <c r="AJ275" s="122"/>
      <c r="AK275" s="2"/>
      <c r="AL275" s="2"/>
      <c r="AM275" s="2"/>
      <c r="AN275" s="2"/>
      <c r="AO275" s="2"/>
      <c r="AP275" s="2"/>
      <c r="AQ275" s="2"/>
      <c r="AR275" s="15"/>
    </row>
    <row r="276" spans="1:44" ht="11.25" customHeight="1">
      <c r="A276" s="120"/>
      <c r="B276" s="120"/>
      <c r="C276" s="120"/>
      <c r="D276" s="120"/>
      <c r="E276" s="2"/>
      <c r="F276" s="2"/>
      <c r="G276" s="120"/>
      <c r="H276" s="120"/>
      <c r="I276" s="120"/>
      <c r="J276" s="58"/>
      <c r="K276" s="121"/>
      <c r="L276" s="2"/>
      <c r="M276" s="120"/>
      <c r="N276" s="120"/>
      <c r="O276" s="120"/>
      <c r="P276" s="120"/>
      <c r="Q276" s="2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122"/>
      <c r="AJ276" s="122"/>
      <c r="AK276" s="2"/>
      <c r="AL276" s="2"/>
      <c r="AM276" s="2"/>
      <c r="AN276" s="2"/>
      <c r="AO276" s="2"/>
      <c r="AP276" s="2"/>
      <c r="AQ276" s="2"/>
      <c r="AR276" s="15"/>
    </row>
    <row r="277" spans="1:44" ht="11.25" customHeight="1">
      <c r="A277" s="120"/>
      <c r="B277" s="120"/>
      <c r="C277" s="120"/>
      <c r="D277" s="120"/>
      <c r="E277" s="2"/>
      <c r="F277" s="2"/>
      <c r="G277" s="120"/>
      <c r="H277" s="120"/>
      <c r="I277" s="120"/>
      <c r="J277" s="58"/>
      <c r="K277" s="121"/>
      <c r="L277" s="2"/>
      <c r="M277" s="120"/>
      <c r="N277" s="120"/>
      <c r="O277" s="120"/>
      <c r="P277" s="120"/>
      <c r="Q277" s="2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122"/>
      <c r="AJ277" s="122"/>
      <c r="AK277" s="2"/>
      <c r="AL277" s="2"/>
      <c r="AM277" s="2"/>
      <c r="AN277" s="2"/>
      <c r="AO277" s="2"/>
      <c r="AP277" s="2"/>
      <c r="AQ277" s="2"/>
      <c r="AR277" s="15"/>
    </row>
    <row r="278" spans="1:44" ht="11.25" customHeight="1">
      <c r="A278" s="120"/>
      <c r="B278" s="120"/>
      <c r="C278" s="120"/>
      <c r="D278" s="120"/>
      <c r="E278" s="2"/>
      <c r="F278" s="2"/>
      <c r="G278" s="120"/>
      <c r="H278" s="120"/>
      <c r="I278" s="120"/>
      <c r="J278" s="58"/>
      <c r="K278" s="121"/>
      <c r="L278" s="2"/>
      <c r="M278" s="120"/>
      <c r="N278" s="120"/>
      <c r="O278" s="120"/>
      <c r="P278" s="120"/>
      <c r="Q278" s="2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122"/>
      <c r="AJ278" s="122"/>
      <c r="AK278" s="2"/>
      <c r="AL278" s="2"/>
      <c r="AM278" s="2"/>
      <c r="AN278" s="2"/>
      <c r="AO278" s="2"/>
      <c r="AP278" s="2"/>
      <c r="AQ278" s="2"/>
      <c r="AR278" s="15"/>
    </row>
    <row r="279" spans="1:44" ht="11.25" customHeight="1">
      <c r="A279" s="120"/>
      <c r="B279" s="120"/>
      <c r="C279" s="120"/>
      <c r="D279" s="120"/>
      <c r="E279" s="2"/>
      <c r="F279" s="2"/>
      <c r="G279" s="120"/>
      <c r="H279" s="120"/>
      <c r="I279" s="120"/>
      <c r="J279" s="58"/>
      <c r="K279" s="121"/>
      <c r="L279" s="2"/>
      <c r="M279" s="120"/>
      <c r="N279" s="120"/>
      <c r="O279" s="120"/>
      <c r="P279" s="120"/>
      <c r="Q279" s="2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122"/>
      <c r="AJ279" s="122"/>
      <c r="AK279" s="2"/>
      <c r="AL279" s="2"/>
      <c r="AM279" s="2"/>
      <c r="AN279" s="2"/>
      <c r="AO279" s="2"/>
      <c r="AP279" s="2"/>
      <c r="AQ279" s="2"/>
      <c r="AR279" s="15"/>
    </row>
    <row r="280" spans="1:44" ht="11.25" customHeight="1">
      <c r="A280" s="120"/>
      <c r="B280" s="120"/>
      <c r="C280" s="120"/>
      <c r="D280" s="120"/>
      <c r="E280" s="2"/>
      <c r="F280" s="2"/>
      <c r="G280" s="120"/>
      <c r="H280" s="120"/>
      <c r="I280" s="120"/>
      <c r="J280" s="58"/>
      <c r="K280" s="121"/>
      <c r="L280" s="2"/>
      <c r="M280" s="120"/>
      <c r="N280" s="120"/>
      <c r="O280" s="120"/>
      <c r="P280" s="120"/>
      <c r="Q280" s="2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122"/>
      <c r="AJ280" s="122"/>
      <c r="AK280" s="2"/>
      <c r="AL280" s="2"/>
      <c r="AM280" s="2"/>
      <c r="AN280" s="2"/>
      <c r="AO280" s="2"/>
      <c r="AP280" s="2"/>
      <c r="AQ280" s="2"/>
      <c r="AR280" s="15"/>
    </row>
    <row r="281" spans="1:44" ht="11.25" customHeight="1">
      <c r="A281" s="120"/>
      <c r="B281" s="120"/>
      <c r="C281" s="120"/>
      <c r="D281" s="120"/>
      <c r="E281" s="2"/>
      <c r="F281" s="2"/>
      <c r="G281" s="120"/>
      <c r="H281" s="120"/>
      <c r="I281" s="120"/>
      <c r="J281" s="58"/>
      <c r="K281" s="121"/>
      <c r="L281" s="2"/>
      <c r="M281" s="120"/>
      <c r="N281" s="120"/>
      <c r="O281" s="120"/>
      <c r="P281" s="120"/>
      <c r="Q281" s="2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122"/>
      <c r="AJ281" s="122"/>
      <c r="AK281" s="2"/>
      <c r="AL281" s="2"/>
      <c r="AM281" s="2"/>
      <c r="AN281" s="2"/>
      <c r="AO281" s="2"/>
      <c r="AP281" s="2"/>
      <c r="AQ281" s="2"/>
      <c r="AR281" s="15"/>
    </row>
    <row r="282" spans="1:44" ht="11.25" customHeight="1">
      <c r="A282" s="120"/>
      <c r="B282" s="120"/>
      <c r="C282" s="120"/>
      <c r="D282" s="120"/>
      <c r="E282" s="2"/>
      <c r="F282" s="2"/>
      <c r="G282" s="120"/>
      <c r="H282" s="120"/>
      <c r="I282" s="120"/>
      <c r="J282" s="58"/>
      <c r="K282" s="121"/>
      <c r="L282" s="2"/>
      <c r="M282" s="120"/>
      <c r="N282" s="120"/>
      <c r="O282" s="120"/>
      <c r="P282" s="120"/>
      <c r="Q282" s="2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122"/>
      <c r="AJ282" s="122"/>
      <c r="AK282" s="2"/>
      <c r="AL282" s="2"/>
      <c r="AM282" s="2"/>
      <c r="AN282" s="2"/>
      <c r="AO282" s="2"/>
      <c r="AP282" s="2"/>
      <c r="AQ282" s="2"/>
      <c r="AR282" s="15"/>
    </row>
    <row r="283" spans="1:44" ht="11.25" customHeight="1">
      <c r="A283" s="120"/>
      <c r="B283" s="120"/>
      <c r="C283" s="120"/>
      <c r="D283" s="120"/>
      <c r="E283" s="2"/>
      <c r="F283" s="2"/>
      <c r="G283" s="120"/>
      <c r="H283" s="120"/>
      <c r="I283" s="120"/>
      <c r="J283" s="58"/>
      <c r="K283" s="121"/>
      <c r="L283" s="2"/>
      <c r="M283" s="120"/>
      <c r="N283" s="120"/>
      <c r="O283" s="120"/>
      <c r="P283" s="120"/>
      <c r="Q283" s="2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122"/>
      <c r="AJ283" s="122"/>
      <c r="AK283" s="2"/>
      <c r="AL283" s="2"/>
      <c r="AM283" s="2"/>
      <c r="AN283" s="2"/>
      <c r="AO283" s="2"/>
      <c r="AP283" s="2"/>
      <c r="AQ283" s="2"/>
      <c r="AR283" s="15"/>
    </row>
    <row r="284" spans="1:44" ht="11.25" customHeight="1">
      <c r="A284" s="120"/>
      <c r="B284" s="120"/>
      <c r="C284" s="120"/>
      <c r="D284" s="120"/>
      <c r="E284" s="2"/>
      <c r="F284" s="2"/>
      <c r="G284" s="120"/>
      <c r="H284" s="120"/>
      <c r="I284" s="120"/>
      <c r="J284" s="58"/>
      <c r="K284" s="121"/>
      <c r="L284" s="2"/>
      <c r="M284" s="120"/>
      <c r="N284" s="120"/>
      <c r="O284" s="120"/>
      <c r="P284" s="120"/>
      <c r="Q284" s="2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122"/>
      <c r="AJ284" s="122"/>
      <c r="AK284" s="2"/>
      <c r="AL284" s="2"/>
      <c r="AM284" s="2"/>
      <c r="AN284" s="2"/>
      <c r="AO284" s="2"/>
      <c r="AP284" s="2"/>
      <c r="AQ284" s="2"/>
      <c r="AR284" s="15"/>
    </row>
    <row r="285" spans="1:44" ht="11.25" customHeight="1">
      <c r="A285" s="120"/>
      <c r="B285" s="120"/>
      <c r="C285" s="120"/>
      <c r="D285" s="120"/>
      <c r="E285" s="2"/>
      <c r="F285" s="2"/>
      <c r="G285" s="120"/>
      <c r="H285" s="120"/>
      <c r="I285" s="120"/>
      <c r="J285" s="58"/>
      <c r="K285" s="121"/>
      <c r="L285" s="2"/>
      <c r="M285" s="120"/>
      <c r="N285" s="120"/>
      <c r="O285" s="120"/>
      <c r="P285" s="120"/>
      <c r="Q285" s="2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122"/>
      <c r="AJ285" s="122"/>
      <c r="AK285" s="2"/>
      <c r="AL285" s="2"/>
      <c r="AM285" s="2"/>
      <c r="AN285" s="2"/>
      <c r="AO285" s="2"/>
      <c r="AP285" s="2"/>
      <c r="AQ285" s="2"/>
      <c r="AR285" s="15"/>
    </row>
    <row r="286" spans="1:44" ht="11.25" customHeight="1">
      <c r="A286" s="120"/>
      <c r="B286" s="120"/>
      <c r="C286" s="120"/>
      <c r="D286" s="120"/>
      <c r="E286" s="2"/>
      <c r="F286" s="2"/>
      <c r="G286" s="120"/>
      <c r="H286" s="120"/>
      <c r="I286" s="120"/>
      <c r="J286" s="58"/>
      <c r="K286" s="121"/>
      <c r="L286" s="2"/>
      <c r="M286" s="120"/>
      <c r="N286" s="120"/>
      <c r="O286" s="120"/>
      <c r="P286" s="120"/>
      <c r="Q286" s="2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122"/>
      <c r="AJ286" s="122"/>
      <c r="AK286" s="2"/>
      <c r="AL286" s="2"/>
      <c r="AM286" s="2"/>
      <c r="AN286" s="2"/>
      <c r="AO286" s="2"/>
      <c r="AP286" s="2"/>
      <c r="AQ286" s="2"/>
      <c r="AR286" s="15"/>
    </row>
    <row r="287" spans="1:44" ht="11.25" customHeight="1">
      <c r="A287" s="120"/>
      <c r="B287" s="120"/>
      <c r="C287" s="120"/>
      <c r="D287" s="120"/>
      <c r="E287" s="2"/>
      <c r="F287" s="2"/>
      <c r="G287" s="120"/>
      <c r="H287" s="120"/>
      <c r="I287" s="120"/>
      <c r="J287" s="58"/>
      <c r="K287" s="121"/>
      <c r="L287" s="2"/>
      <c r="M287" s="120"/>
      <c r="N287" s="120"/>
      <c r="O287" s="120"/>
      <c r="P287" s="120"/>
      <c r="Q287" s="2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122"/>
      <c r="AJ287" s="122"/>
      <c r="AK287" s="2"/>
      <c r="AL287" s="2"/>
      <c r="AM287" s="2"/>
      <c r="AN287" s="2"/>
      <c r="AO287" s="2"/>
      <c r="AP287" s="2"/>
      <c r="AQ287" s="2"/>
      <c r="AR287" s="15"/>
    </row>
    <row r="288" spans="1:44" ht="11.25" customHeight="1">
      <c r="A288" s="120"/>
      <c r="B288" s="120"/>
      <c r="C288" s="120"/>
      <c r="D288" s="120"/>
      <c r="E288" s="2"/>
      <c r="F288" s="2"/>
      <c r="G288" s="120"/>
      <c r="H288" s="120"/>
      <c r="I288" s="120"/>
      <c r="J288" s="58"/>
      <c r="K288" s="121"/>
      <c r="L288" s="2"/>
      <c r="M288" s="120"/>
      <c r="N288" s="120"/>
      <c r="O288" s="120"/>
      <c r="P288" s="120"/>
      <c r="Q288" s="2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122"/>
      <c r="AJ288" s="122"/>
      <c r="AK288" s="2"/>
      <c r="AL288" s="2"/>
      <c r="AM288" s="2"/>
      <c r="AN288" s="2"/>
      <c r="AO288" s="2"/>
      <c r="AP288" s="2"/>
      <c r="AQ288" s="2"/>
      <c r="AR288" s="15"/>
    </row>
    <row r="289" spans="1:44" ht="11.25" customHeight="1">
      <c r="A289" s="120"/>
      <c r="B289" s="120"/>
      <c r="C289" s="120"/>
      <c r="D289" s="120"/>
      <c r="E289" s="2"/>
      <c r="F289" s="2"/>
      <c r="G289" s="120"/>
      <c r="H289" s="120"/>
      <c r="I289" s="120"/>
      <c r="J289" s="58"/>
      <c r="K289" s="121"/>
      <c r="L289" s="2"/>
      <c r="M289" s="120"/>
      <c r="N289" s="120"/>
      <c r="O289" s="120"/>
      <c r="P289" s="120"/>
      <c r="Q289" s="2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122"/>
      <c r="AJ289" s="122"/>
      <c r="AK289" s="2"/>
      <c r="AL289" s="2"/>
      <c r="AM289" s="2"/>
      <c r="AN289" s="2"/>
      <c r="AO289" s="2"/>
      <c r="AP289" s="2"/>
      <c r="AQ289" s="2"/>
      <c r="AR289" s="15"/>
    </row>
    <row r="290" spans="1:44" ht="11.25" customHeight="1">
      <c r="A290" s="120"/>
      <c r="B290" s="120"/>
      <c r="C290" s="120"/>
      <c r="D290" s="120"/>
      <c r="E290" s="2"/>
      <c r="F290" s="2"/>
      <c r="G290" s="120"/>
      <c r="H290" s="120"/>
      <c r="I290" s="120"/>
      <c r="J290" s="58"/>
      <c r="K290" s="121"/>
      <c r="L290" s="2"/>
      <c r="M290" s="120"/>
      <c r="N290" s="120"/>
      <c r="O290" s="120"/>
      <c r="P290" s="120"/>
      <c r="Q290" s="2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122"/>
      <c r="AJ290" s="122"/>
      <c r="AK290" s="2"/>
      <c r="AL290" s="2"/>
      <c r="AM290" s="2"/>
      <c r="AN290" s="2"/>
      <c r="AO290" s="2"/>
      <c r="AP290" s="2"/>
      <c r="AQ290" s="2"/>
      <c r="AR290" s="15"/>
    </row>
    <row r="291" spans="1:44" ht="11.25" customHeight="1">
      <c r="A291" s="120"/>
      <c r="B291" s="120"/>
      <c r="C291" s="120"/>
      <c r="D291" s="120"/>
      <c r="E291" s="2"/>
      <c r="F291" s="2"/>
      <c r="G291" s="120"/>
      <c r="H291" s="120"/>
      <c r="I291" s="120"/>
      <c r="J291" s="58"/>
      <c r="K291" s="121"/>
      <c r="L291" s="2"/>
      <c r="M291" s="120"/>
      <c r="N291" s="120"/>
      <c r="O291" s="120"/>
      <c r="P291" s="120"/>
      <c r="Q291" s="2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122"/>
      <c r="AJ291" s="122"/>
      <c r="AK291" s="2"/>
      <c r="AL291" s="2"/>
      <c r="AM291" s="2"/>
      <c r="AN291" s="2"/>
      <c r="AO291" s="2"/>
      <c r="AP291" s="2"/>
      <c r="AQ291" s="2"/>
      <c r="AR291" s="15"/>
    </row>
    <row r="292" spans="1:44" ht="11.25" customHeight="1">
      <c r="A292" s="120"/>
      <c r="B292" s="120"/>
      <c r="C292" s="120"/>
      <c r="D292" s="120"/>
      <c r="E292" s="2"/>
      <c r="F292" s="2"/>
      <c r="G292" s="120"/>
      <c r="H292" s="120"/>
      <c r="I292" s="120"/>
      <c r="J292" s="58"/>
      <c r="K292" s="121"/>
      <c r="L292" s="2"/>
      <c r="M292" s="120"/>
      <c r="N292" s="120"/>
      <c r="O292" s="120"/>
      <c r="P292" s="120"/>
      <c r="Q292" s="2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122"/>
      <c r="AJ292" s="122"/>
      <c r="AK292" s="2"/>
      <c r="AL292" s="2"/>
      <c r="AM292" s="2"/>
      <c r="AN292" s="2"/>
      <c r="AO292" s="2"/>
      <c r="AP292" s="2"/>
      <c r="AQ292" s="2"/>
      <c r="AR292" s="15"/>
    </row>
    <row r="293" spans="1:44" ht="11.25" customHeight="1">
      <c r="A293" s="120"/>
      <c r="B293" s="120"/>
      <c r="C293" s="120"/>
      <c r="D293" s="120"/>
      <c r="E293" s="2"/>
      <c r="F293" s="2"/>
      <c r="G293" s="120"/>
      <c r="H293" s="120"/>
      <c r="I293" s="120"/>
      <c r="J293" s="58"/>
      <c r="K293" s="121"/>
      <c r="L293" s="2"/>
      <c r="M293" s="120"/>
      <c r="N293" s="120"/>
      <c r="O293" s="120"/>
      <c r="P293" s="120"/>
      <c r="Q293" s="2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122"/>
      <c r="AJ293" s="122"/>
      <c r="AK293" s="2"/>
      <c r="AL293" s="2"/>
      <c r="AM293" s="2"/>
      <c r="AN293" s="2"/>
      <c r="AO293" s="2"/>
      <c r="AP293" s="2"/>
      <c r="AQ293" s="2"/>
      <c r="AR293" s="15"/>
    </row>
    <row r="294" spans="1:44" ht="11.25" customHeight="1">
      <c r="A294" s="120"/>
      <c r="B294" s="120"/>
      <c r="C294" s="120"/>
      <c r="D294" s="120"/>
      <c r="E294" s="2"/>
      <c r="F294" s="2"/>
      <c r="G294" s="120"/>
      <c r="H294" s="120"/>
      <c r="I294" s="120"/>
      <c r="J294" s="58"/>
      <c r="K294" s="121"/>
      <c r="L294" s="2"/>
      <c r="M294" s="120"/>
      <c r="N294" s="120"/>
      <c r="O294" s="120"/>
      <c r="P294" s="120"/>
      <c r="Q294" s="2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122"/>
      <c r="AJ294" s="122"/>
      <c r="AK294" s="2"/>
      <c r="AL294" s="2"/>
      <c r="AM294" s="2"/>
      <c r="AN294" s="2"/>
      <c r="AO294" s="2"/>
      <c r="AP294" s="2"/>
      <c r="AQ294" s="2"/>
      <c r="AR294" s="15"/>
    </row>
    <row r="295" spans="1:44" ht="11.25" customHeight="1">
      <c r="A295" s="120"/>
      <c r="B295" s="120"/>
      <c r="C295" s="120"/>
      <c r="D295" s="120"/>
      <c r="E295" s="2"/>
      <c r="F295" s="2"/>
      <c r="G295" s="120"/>
      <c r="H295" s="120"/>
      <c r="I295" s="120"/>
      <c r="J295" s="58"/>
      <c r="K295" s="121"/>
      <c r="L295" s="2"/>
      <c r="M295" s="120"/>
      <c r="N295" s="120"/>
      <c r="O295" s="120"/>
      <c r="P295" s="120"/>
      <c r="Q295" s="2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122"/>
      <c r="AJ295" s="122"/>
      <c r="AK295" s="2"/>
      <c r="AL295" s="2"/>
      <c r="AM295" s="2"/>
      <c r="AN295" s="2"/>
      <c r="AO295" s="2"/>
      <c r="AP295" s="2"/>
      <c r="AQ295" s="2"/>
      <c r="AR295" s="15"/>
    </row>
    <row r="296" spans="1:44" ht="11.25" customHeight="1">
      <c r="A296" s="120"/>
      <c r="B296" s="120"/>
      <c r="C296" s="120"/>
      <c r="D296" s="120"/>
      <c r="E296" s="2"/>
      <c r="F296" s="2"/>
      <c r="G296" s="120"/>
      <c r="H296" s="120"/>
      <c r="I296" s="120"/>
      <c r="J296" s="58"/>
      <c r="K296" s="121"/>
      <c r="L296" s="2"/>
      <c r="M296" s="120"/>
      <c r="N296" s="120"/>
      <c r="O296" s="120"/>
      <c r="P296" s="120"/>
      <c r="Q296" s="2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122"/>
      <c r="AJ296" s="122"/>
      <c r="AK296" s="2"/>
      <c r="AL296" s="2"/>
      <c r="AM296" s="2"/>
      <c r="AN296" s="2"/>
      <c r="AO296" s="2"/>
      <c r="AP296" s="2"/>
      <c r="AQ296" s="2"/>
      <c r="AR296" s="15"/>
    </row>
    <row r="297" spans="1:44" ht="11.25" customHeight="1">
      <c r="A297" s="120"/>
      <c r="B297" s="120"/>
      <c r="C297" s="120"/>
      <c r="D297" s="120"/>
      <c r="E297" s="2"/>
      <c r="F297" s="2"/>
      <c r="G297" s="120"/>
      <c r="H297" s="120"/>
      <c r="I297" s="120"/>
      <c r="J297" s="58"/>
      <c r="K297" s="121"/>
      <c r="L297" s="2"/>
      <c r="M297" s="120"/>
      <c r="N297" s="120"/>
      <c r="O297" s="120"/>
      <c r="P297" s="120"/>
      <c r="Q297" s="2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122"/>
      <c r="AJ297" s="122"/>
      <c r="AK297" s="2"/>
      <c r="AL297" s="2"/>
      <c r="AM297" s="2"/>
      <c r="AN297" s="2"/>
      <c r="AO297" s="2"/>
      <c r="AP297" s="2"/>
      <c r="AQ297" s="2"/>
      <c r="AR297" s="15"/>
    </row>
    <row r="298" spans="1:44" ht="11.25" customHeight="1">
      <c r="A298" s="120"/>
      <c r="B298" s="120"/>
      <c r="C298" s="120"/>
      <c r="D298" s="120"/>
      <c r="E298" s="2"/>
      <c r="F298" s="2"/>
      <c r="G298" s="120"/>
      <c r="H298" s="120"/>
      <c r="I298" s="120"/>
      <c r="J298" s="58"/>
      <c r="K298" s="121"/>
      <c r="L298" s="2"/>
      <c r="M298" s="120"/>
      <c r="N298" s="120"/>
      <c r="O298" s="120"/>
      <c r="P298" s="120"/>
      <c r="Q298" s="2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122"/>
      <c r="AJ298" s="122"/>
      <c r="AK298" s="2"/>
      <c r="AL298" s="2"/>
      <c r="AM298" s="2"/>
      <c r="AN298" s="2"/>
      <c r="AO298" s="2"/>
      <c r="AP298" s="2"/>
      <c r="AQ298" s="2"/>
      <c r="AR298" s="15"/>
    </row>
    <row r="299" spans="1:44" ht="11.25" customHeight="1">
      <c r="A299" s="120"/>
      <c r="B299" s="120"/>
      <c r="C299" s="120"/>
      <c r="D299" s="120"/>
      <c r="E299" s="2"/>
      <c r="F299" s="2"/>
      <c r="G299" s="120"/>
      <c r="H299" s="120"/>
      <c r="I299" s="120"/>
      <c r="J299" s="58"/>
      <c r="K299" s="121"/>
      <c r="L299" s="2"/>
      <c r="M299" s="120"/>
      <c r="N299" s="120"/>
      <c r="O299" s="120"/>
      <c r="P299" s="120"/>
      <c r="Q299" s="2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122"/>
      <c r="AJ299" s="122"/>
      <c r="AK299" s="2"/>
      <c r="AL299" s="2"/>
      <c r="AM299" s="2"/>
      <c r="AN299" s="2"/>
      <c r="AO299" s="2"/>
      <c r="AP299" s="2"/>
      <c r="AQ299" s="2"/>
      <c r="AR299" s="15"/>
    </row>
    <row r="300" spans="1:44" ht="11.25" customHeight="1">
      <c r="A300" s="120"/>
      <c r="B300" s="120"/>
      <c r="C300" s="120"/>
      <c r="D300" s="120"/>
      <c r="E300" s="2"/>
      <c r="F300" s="2"/>
      <c r="G300" s="120"/>
      <c r="H300" s="120"/>
      <c r="I300" s="120"/>
      <c r="J300" s="58"/>
      <c r="K300" s="121"/>
      <c r="L300" s="2"/>
      <c r="M300" s="120"/>
      <c r="N300" s="120"/>
      <c r="O300" s="120"/>
      <c r="P300" s="120"/>
      <c r="Q300" s="2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122"/>
      <c r="AJ300" s="122"/>
      <c r="AK300" s="2"/>
      <c r="AL300" s="2"/>
      <c r="AM300" s="2"/>
      <c r="AN300" s="2"/>
      <c r="AO300" s="2"/>
      <c r="AP300" s="2"/>
      <c r="AQ300" s="2"/>
      <c r="AR300" s="15"/>
    </row>
    <row r="301" spans="1:44" ht="11.25" customHeight="1">
      <c r="A301" s="120"/>
      <c r="B301" s="120"/>
      <c r="C301" s="120"/>
      <c r="D301" s="120"/>
      <c r="E301" s="2"/>
      <c r="F301" s="2"/>
      <c r="G301" s="120"/>
      <c r="H301" s="120"/>
      <c r="I301" s="120"/>
      <c r="J301" s="58"/>
      <c r="K301" s="121"/>
      <c r="L301" s="2"/>
      <c r="M301" s="120"/>
      <c r="N301" s="120"/>
      <c r="O301" s="120"/>
      <c r="P301" s="120"/>
      <c r="Q301" s="2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122"/>
      <c r="AJ301" s="122"/>
      <c r="AK301" s="2"/>
      <c r="AL301" s="2"/>
      <c r="AM301" s="2"/>
      <c r="AN301" s="2"/>
      <c r="AO301" s="2"/>
      <c r="AP301" s="2"/>
      <c r="AQ301" s="2"/>
      <c r="AR301" s="15"/>
    </row>
    <row r="302" spans="1:44" ht="11.25" customHeight="1">
      <c r="A302" s="120"/>
      <c r="B302" s="120"/>
      <c r="C302" s="120"/>
      <c r="D302" s="120"/>
      <c r="E302" s="2"/>
      <c r="F302" s="2"/>
      <c r="G302" s="120"/>
      <c r="H302" s="120"/>
      <c r="I302" s="120"/>
      <c r="J302" s="58"/>
      <c r="K302" s="121"/>
      <c r="L302" s="2"/>
      <c r="M302" s="120"/>
      <c r="N302" s="120"/>
      <c r="O302" s="120"/>
      <c r="P302" s="120"/>
      <c r="Q302" s="2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122"/>
      <c r="AJ302" s="122"/>
      <c r="AK302" s="2"/>
      <c r="AL302" s="2"/>
      <c r="AM302" s="2"/>
      <c r="AN302" s="2"/>
      <c r="AO302" s="2"/>
      <c r="AP302" s="2"/>
      <c r="AQ302" s="2"/>
      <c r="AR302" s="15"/>
    </row>
    <row r="303" spans="1:44" ht="11.25" customHeight="1">
      <c r="A303" s="120"/>
      <c r="B303" s="120"/>
      <c r="C303" s="120"/>
      <c r="D303" s="120"/>
      <c r="E303" s="2"/>
      <c r="F303" s="2"/>
      <c r="G303" s="120"/>
      <c r="H303" s="120"/>
      <c r="I303" s="120"/>
      <c r="J303" s="58"/>
      <c r="K303" s="121"/>
      <c r="L303" s="2"/>
      <c r="M303" s="120"/>
      <c r="N303" s="120"/>
      <c r="O303" s="120"/>
      <c r="P303" s="120"/>
      <c r="Q303" s="2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122"/>
      <c r="AJ303" s="122"/>
      <c r="AK303" s="2"/>
      <c r="AL303" s="2"/>
      <c r="AM303" s="2"/>
      <c r="AN303" s="2"/>
      <c r="AO303" s="2"/>
      <c r="AP303" s="2"/>
      <c r="AQ303" s="2"/>
      <c r="AR303" s="15"/>
    </row>
    <row r="304" spans="1:44" ht="11.25" customHeight="1">
      <c r="A304" s="120"/>
      <c r="B304" s="120"/>
      <c r="C304" s="120"/>
      <c r="D304" s="120"/>
      <c r="E304" s="2"/>
      <c r="F304" s="2"/>
      <c r="G304" s="120"/>
      <c r="H304" s="120"/>
      <c r="I304" s="120"/>
      <c r="J304" s="58"/>
      <c r="K304" s="121"/>
      <c r="L304" s="2"/>
      <c r="M304" s="120"/>
      <c r="N304" s="120"/>
      <c r="O304" s="120"/>
      <c r="P304" s="120"/>
      <c r="Q304" s="2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122"/>
      <c r="AJ304" s="122"/>
      <c r="AK304" s="2"/>
      <c r="AL304" s="2"/>
      <c r="AM304" s="2"/>
      <c r="AN304" s="2"/>
      <c r="AO304" s="2"/>
      <c r="AP304" s="2"/>
      <c r="AQ304" s="2"/>
      <c r="AR304" s="15"/>
    </row>
    <row r="305" spans="1:44" ht="11.25" customHeight="1">
      <c r="A305" s="120"/>
      <c r="B305" s="120"/>
      <c r="C305" s="120"/>
      <c r="D305" s="120"/>
      <c r="E305" s="2"/>
      <c r="F305" s="2"/>
      <c r="G305" s="120"/>
      <c r="H305" s="120"/>
      <c r="I305" s="120"/>
      <c r="J305" s="58"/>
      <c r="K305" s="121"/>
      <c r="L305" s="2"/>
      <c r="M305" s="120"/>
      <c r="N305" s="120"/>
      <c r="O305" s="120"/>
      <c r="P305" s="120"/>
      <c r="Q305" s="2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122"/>
      <c r="AJ305" s="122"/>
      <c r="AK305" s="2"/>
      <c r="AL305" s="2"/>
      <c r="AM305" s="2"/>
      <c r="AN305" s="2"/>
      <c r="AO305" s="2"/>
      <c r="AP305" s="2"/>
      <c r="AQ305" s="2"/>
      <c r="AR305" s="15"/>
    </row>
    <row r="306" spans="1:44" ht="11.25" customHeight="1">
      <c r="A306" s="120"/>
      <c r="B306" s="120"/>
      <c r="C306" s="120"/>
      <c r="D306" s="120"/>
      <c r="E306" s="2"/>
      <c r="F306" s="2"/>
      <c r="G306" s="120"/>
      <c r="H306" s="120"/>
      <c r="I306" s="120"/>
      <c r="J306" s="58"/>
      <c r="K306" s="121"/>
      <c r="L306" s="2"/>
      <c r="M306" s="120"/>
      <c r="N306" s="120"/>
      <c r="O306" s="120"/>
      <c r="P306" s="120"/>
      <c r="Q306" s="2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122"/>
      <c r="AJ306" s="122"/>
      <c r="AK306" s="2"/>
      <c r="AL306" s="2"/>
      <c r="AM306" s="2"/>
      <c r="AN306" s="2"/>
      <c r="AO306" s="2"/>
      <c r="AP306" s="2"/>
      <c r="AQ306" s="2"/>
      <c r="AR306" s="15"/>
    </row>
    <row r="307" spans="1:44" ht="11.25" customHeight="1">
      <c r="A307" s="120"/>
      <c r="B307" s="120"/>
      <c r="C307" s="120"/>
      <c r="D307" s="120"/>
      <c r="E307" s="2"/>
      <c r="F307" s="2"/>
      <c r="G307" s="120"/>
      <c r="H307" s="120"/>
      <c r="I307" s="120"/>
      <c r="J307" s="58"/>
      <c r="K307" s="121"/>
      <c r="L307" s="2"/>
      <c r="M307" s="120"/>
      <c r="N307" s="120"/>
      <c r="O307" s="120"/>
      <c r="P307" s="120"/>
      <c r="Q307" s="2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122"/>
      <c r="AJ307" s="122"/>
      <c r="AK307" s="2"/>
      <c r="AL307" s="2"/>
      <c r="AM307" s="2"/>
      <c r="AN307" s="2"/>
      <c r="AO307" s="2"/>
      <c r="AP307" s="2"/>
      <c r="AQ307" s="2"/>
      <c r="AR307" s="15"/>
    </row>
    <row r="308" spans="1:44" ht="11.25" customHeight="1">
      <c r="A308" s="120"/>
      <c r="B308" s="120"/>
      <c r="C308" s="120"/>
      <c r="D308" s="120"/>
      <c r="E308" s="2"/>
      <c r="F308" s="2"/>
      <c r="G308" s="120"/>
      <c r="H308" s="120"/>
      <c r="I308" s="120"/>
      <c r="J308" s="58"/>
      <c r="K308" s="121"/>
      <c r="L308" s="2"/>
      <c r="M308" s="120"/>
      <c r="N308" s="120"/>
      <c r="O308" s="120"/>
      <c r="P308" s="120"/>
      <c r="Q308" s="2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122"/>
      <c r="AJ308" s="122"/>
      <c r="AK308" s="2"/>
      <c r="AL308" s="2"/>
      <c r="AM308" s="2"/>
      <c r="AN308" s="2"/>
      <c r="AO308" s="2"/>
      <c r="AP308" s="2"/>
      <c r="AQ308" s="2"/>
      <c r="AR308" s="15"/>
    </row>
    <row r="309" spans="1:44" ht="11.25" customHeight="1">
      <c r="A309" s="120"/>
      <c r="B309" s="120"/>
      <c r="C309" s="120"/>
      <c r="D309" s="120"/>
      <c r="E309" s="2"/>
      <c r="F309" s="2"/>
      <c r="G309" s="120"/>
      <c r="H309" s="120"/>
      <c r="I309" s="120"/>
      <c r="J309" s="58"/>
      <c r="K309" s="121"/>
      <c r="L309" s="2"/>
      <c r="M309" s="120"/>
      <c r="N309" s="120"/>
      <c r="O309" s="120"/>
      <c r="P309" s="120"/>
      <c r="Q309" s="2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122"/>
      <c r="AJ309" s="122"/>
      <c r="AK309" s="2"/>
      <c r="AL309" s="2"/>
      <c r="AM309" s="2"/>
      <c r="AN309" s="2"/>
      <c r="AO309" s="2"/>
      <c r="AP309" s="2"/>
      <c r="AQ309" s="2"/>
      <c r="AR309" s="15"/>
    </row>
    <row r="310" spans="1:44" ht="11.25" customHeight="1">
      <c r="A310" s="120"/>
      <c r="B310" s="120"/>
      <c r="C310" s="120"/>
      <c r="D310" s="120"/>
      <c r="E310" s="2"/>
      <c r="F310" s="2"/>
      <c r="G310" s="120"/>
      <c r="H310" s="120"/>
      <c r="I310" s="120"/>
      <c r="J310" s="58"/>
      <c r="K310" s="121"/>
      <c r="L310" s="2"/>
      <c r="M310" s="120"/>
      <c r="N310" s="120"/>
      <c r="O310" s="120"/>
      <c r="P310" s="120"/>
      <c r="Q310" s="2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122"/>
      <c r="AJ310" s="122"/>
      <c r="AK310" s="2"/>
      <c r="AL310" s="2"/>
      <c r="AM310" s="2"/>
      <c r="AN310" s="2"/>
      <c r="AO310" s="2"/>
      <c r="AP310" s="2"/>
      <c r="AQ310" s="2"/>
      <c r="AR310" s="15"/>
    </row>
    <row r="311" spans="1:44" ht="11.25" customHeight="1">
      <c r="A311" s="120"/>
      <c r="B311" s="120"/>
      <c r="C311" s="120"/>
      <c r="D311" s="120"/>
      <c r="E311" s="2"/>
      <c r="F311" s="2"/>
      <c r="G311" s="120"/>
      <c r="H311" s="120"/>
      <c r="I311" s="120"/>
      <c r="J311" s="58"/>
      <c r="K311" s="121"/>
      <c r="L311" s="2"/>
      <c r="M311" s="120"/>
      <c r="N311" s="120"/>
      <c r="O311" s="120"/>
      <c r="P311" s="120"/>
      <c r="Q311" s="2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122"/>
      <c r="AJ311" s="122"/>
      <c r="AK311" s="2"/>
      <c r="AL311" s="2"/>
      <c r="AM311" s="2"/>
      <c r="AN311" s="2"/>
      <c r="AO311" s="2"/>
      <c r="AP311" s="2"/>
      <c r="AQ311" s="2"/>
      <c r="AR311" s="15"/>
    </row>
    <row r="312" spans="1:44" ht="11.25" customHeight="1">
      <c r="A312" s="120"/>
      <c r="B312" s="120"/>
      <c r="C312" s="120"/>
      <c r="D312" s="120"/>
      <c r="E312" s="2"/>
      <c r="F312" s="2"/>
      <c r="G312" s="120"/>
      <c r="H312" s="120"/>
      <c r="I312" s="120"/>
      <c r="J312" s="58"/>
      <c r="K312" s="121"/>
      <c r="L312" s="2"/>
      <c r="M312" s="120"/>
      <c r="N312" s="120"/>
      <c r="O312" s="120"/>
      <c r="P312" s="120"/>
      <c r="Q312" s="2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122"/>
      <c r="AJ312" s="122"/>
      <c r="AK312" s="2"/>
      <c r="AL312" s="2"/>
      <c r="AM312" s="2"/>
      <c r="AN312" s="2"/>
      <c r="AO312" s="2"/>
      <c r="AP312" s="2"/>
      <c r="AQ312" s="2"/>
      <c r="AR312" s="15"/>
    </row>
    <row r="313" spans="1:44" ht="11.25" customHeight="1">
      <c r="A313" s="120"/>
      <c r="B313" s="120"/>
      <c r="C313" s="120"/>
      <c r="D313" s="120"/>
      <c r="E313" s="2"/>
      <c r="F313" s="2"/>
      <c r="G313" s="120"/>
      <c r="H313" s="120"/>
      <c r="I313" s="120"/>
      <c r="J313" s="58"/>
      <c r="K313" s="121"/>
      <c r="L313" s="2"/>
      <c r="M313" s="120"/>
      <c r="N313" s="120"/>
      <c r="O313" s="120"/>
      <c r="P313" s="120"/>
      <c r="Q313" s="2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122"/>
      <c r="AJ313" s="122"/>
      <c r="AK313" s="2"/>
      <c r="AL313" s="2"/>
      <c r="AM313" s="2"/>
      <c r="AN313" s="2"/>
      <c r="AO313" s="2"/>
      <c r="AP313" s="2"/>
      <c r="AQ313" s="2"/>
      <c r="AR313" s="15"/>
    </row>
    <row r="314" spans="1:44" ht="11.25" customHeight="1">
      <c r="A314" s="120"/>
      <c r="B314" s="120"/>
      <c r="C314" s="120"/>
      <c r="D314" s="120"/>
      <c r="E314" s="2"/>
      <c r="F314" s="2"/>
      <c r="G314" s="120"/>
      <c r="H314" s="120"/>
      <c r="I314" s="120"/>
      <c r="J314" s="58"/>
      <c r="K314" s="121"/>
      <c r="L314" s="2"/>
      <c r="M314" s="120"/>
      <c r="N314" s="120"/>
      <c r="O314" s="120"/>
      <c r="P314" s="120"/>
      <c r="Q314" s="2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122"/>
      <c r="AJ314" s="122"/>
      <c r="AK314" s="2"/>
      <c r="AL314" s="2"/>
      <c r="AM314" s="2"/>
      <c r="AN314" s="2"/>
      <c r="AO314" s="2"/>
      <c r="AP314" s="2"/>
      <c r="AQ314" s="2"/>
      <c r="AR314" s="15"/>
    </row>
    <row r="315" spans="1:44" ht="11.25" customHeight="1">
      <c r="A315" s="120"/>
      <c r="B315" s="120"/>
      <c r="C315" s="120"/>
      <c r="D315" s="120"/>
      <c r="E315" s="2"/>
      <c r="F315" s="2"/>
      <c r="G315" s="120"/>
      <c r="H315" s="120"/>
      <c r="I315" s="120"/>
      <c r="J315" s="58"/>
      <c r="K315" s="121"/>
      <c r="L315" s="2"/>
      <c r="M315" s="120"/>
      <c r="N315" s="120"/>
      <c r="O315" s="120"/>
      <c r="P315" s="120"/>
      <c r="Q315" s="2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122"/>
      <c r="AJ315" s="122"/>
      <c r="AK315" s="2"/>
      <c r="AL315" s="2"/>
      <c r="AM315" s="2"/>
      <c r="AN315" s="2"/>
      <c r="AO315" s="2"/>
      <c r="AP315" s="2"/>
      <c r="AQ315" s="2"/>
      <c r="AR315" s="15"/>
    </row>
    <row r="316" spans="1:44" ht="11.25" customHeight="1">
      <c r="A316" s="120"/>
      <c r="B316" s="120"/>
      <c r="C316" s="120"/>
      <c r="D316" s="120"/>
      <c r="E316" s="2"/>
      <c r="F316" s="2"/>
      <c r="G316" s="120"/>
      <c r="H316" s="120"/>
      <c r="I316" s="120"/>
      <c r="J316" s="58"/>
      <c r="K316" s="121"/>
      <c r="L316" s="2"/>
      <c r="M316" s="120"/>
      <c r="N316" s="120"/>
      <c r="O316" s="120"/>
      <c r="P316" s="120"/>
      <c r="Q316" s="2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122"/>
      <c r="AJ316" s="122"/>
      <c r="AK316" s="2"/>
      <c r="AL316" s="2"/>
      <c r="AM316" s="2"/>
      <c r="AN316" s="2"/>
      <c r="AO316" s="2"/>
      <c r="AP316" s="2"/>
      <c r="AQ316" s="2"/>
      <c r="AR316" s="15"/>
    </row>
    <row r="317" spans="1:44" ht="11.25" customHeight="1">
      <c r="A317" s="120"/>
      <c r="B317" s="120"/>
      <c r="C317" s="120"/>
      <c r="D317" s="120"/>
      <c r="E317" s="2"/>
      <c r="F317" s="2"/>
      <c r="G317" s="120"/>
      <c r="H317" s="120"/>
      <c r="I317" s="120"/>
      <c r="J317" s="58"/>
      <c r="K317" s="121"/>
      <c r="L317" s="2"/>
      <c r="M317" s="120"/>
      <c r="N317" s="120"/>
      <c r="O317" s="120"/>
      <c r="P317" s="120"/>
      <c r="Q317" s="2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122"/>
      <c r="AJ317" s="122"/>
      <c r="AK317" s="2"/>
      <c r="AL317" s="2"/>
      <c r="AM317" s="2"/>
      <c r="AN317" s="2"/>
      <c r="AO317" s="2"/>
      <c r="AP317" s="2"/>
      <c r="AQ317" s="2"/>
      <c r="AR317" s="15"/>
    </row>
    <row r="318" spans="1:44" ht="11.25" customHeight="1">
      <c r="A318" s="120"/>
      <c r="B318" s="120"/>
      <c r="C318" s="120"/>
      <c r="D318" s="120"/>
      <c r="E318" s="2"/>
      <c r="F318" s="2"/>
      <c r="G318" s="120"/>
      <c r="H318" s="120"/>
      <c r="I318" s="120"/>
      <c r="J318" s="58"/>
      <c r="K318" s="121"/>
      <c r="L318" s="2"/>
      <c r="M318" s="120"/>
      <c r="N318" s="120"/>
      <c r="O318" s="120"/>
      <c r="P318" s="120"/>
      <c r="Q318" s="2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122"/>
      <c r="AJ318" s="122"/>
      <c r="AK318" s="2"/>
      <c r="AL318" s="2"/>
      <c r="AM318" s="2"/>
      <c r="AN318" s="2"/>
      <c r="AO318" s="2"/>
      <c r="AP318" s="2"/>
      <c r="AQ318" s="2"/>
      <c r="AR318" s="15"/>
    </row>
    <row r="319" spans="1:44" ht="11.25" customHeight="1">
      <c r="A319" s="120"/>
      <c r="B319" s="120"/>
      <c r="C319" s="120"/>
      <c r="D319" s="120"/>
      <c r="E319" s="2"/>
      <c r="F319" s="2"/>
      <c r="G319" s="120"/>
      <c r="H319" s="120"/>
      <c r="I319" s="120"/>
      <c r="J319" s="58"/>
      <c r="K319" s="121"/>
      <c r="L319" s="2"/>
      <c r="M319" s="120"/>
      <c r="N319" s="120"/>
      <c r="O319" s="120"/>
      <c r="P319" s="120"/>
      <c r="Q319" s="2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122"/>
      <c r="AJ319" s="122"/>
      <c r="AK319" s="2"/>
      <c r="AL319" s="2"/>
      <c r="AM319" s="2"/>
      <c r="AN319" s="2"/>
      <c r="AO319" s="2"/>
      <c r="AP319" s="2"/>
      <c r="AQ319" s="2"/>
      <c r="AR319" s="15"/>
    </row>
    <row r="320" spans="1:44" ht="11.25" customHeight="1">
      <c r="A320" s="120"/>
      <c r="B320" s="120"/>
      <c r="C320" s="120"/>
      <c r="D320" s="120"/>
      <c r="E320" s="2"/>
      <c r="F320" s="2"/>
      <c r="G320" s="120"/>
      <c r="H320" s="120"/>
      <c r="I320" s="120"/>
      <c r="J320" s="58"/>
      <c r="K320" s="121"/>
      <c r="L320" s="2"/>
      <c r="M320" s="120"/>
      <c r="N320" s="120"/>
      <c r="O320" s="120"/>
      <c r="P320" s="120"/>
      <c r="Q320" s="2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122"/>
      <c r="AJ320" s="122"/>
      <c r="AK320" s="2"/>
      <c r="AL320" s="2"/>
      <c r="AM320" s="2"/>
      <c r="AN320" s="2"/>
      <c r="AO320" s="2"/>
      <c r="AP320" s="2"/>
      <c r="AQ320" s="2"/>
      <c r="AR320" s="15"/>
    </row>
    <row r="321" spans="1:44" ht="11.25" customHeight="1">
      <c r="A321" s="120"/>
      <c r="B321" s="120"/>
      <c r="C321" s="120"/>
      <c r="D321" s="120"/>
      <c r="E321" s="2"/>
      <c r="F321" s="2"/>
      <c r="G321" s="120"/>
      <c r="H321" s="120"/>
      <c r="I321" s="120"/>
      <c r="J321" s="58"/>
      <c r="K321" s="121"/>
      <c r="L321" s="2"/>
      <c r="M321" s="120"/>
      <c r="N321" s="120"/>
      <c r="O321" s="120"/>
      <c r="P321" s="120"/>
      <c r="Q321" s="2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122"/>
      <c r="AJ321" s="122"/>
      <c r="AK321" s="2"/>
      <c r="AL321" s="2"/>
      <c r="AM321" s="2"/>
      <c r="AN321" s="2"/>
      <c r="AO321" s="2"/>
      <c r="AP321" s="2"/>
      <c r="AQ321" s="2"/>
      <c r="AR321" s="15"/>
    </row>
    <row r="322" spans="1:44" ht="11.25" customHeight="1">
      <c r="A322" s="120"/>
      <c r="B322" s="120"/>
      <c r="C322" s="120"/>
      <c r="D322" s="120"/>
      <c r="E322" s="2"/>
      <c r="F322" s="2"/>
      <c r="G322" s="120"/>
      <c r="H322" s="120"/>
      <c r="I322" s="120"/>
      <c r="J322" s="58"/>
      <c r="K322" s="121"/>
      <c r="L322" s="2"/>
      <c r="M322" s="120"/>
      <c r="N322" s="120"/>
      <c r="O322" s="120"/>
      <c r="P322" s="120"/>
      <c r="Q322" s="2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122"/>
      <c r="AJ322" s="122"/>
      <c r="AK322" s="2"/>
      <c r="AL322" s="2"/>
      <c r="AM322" s="2"/>
      <c r="AN322" s="2"/>
      <c r="AO322" s="2"/>
      <c r="AP322" s="2"/>
      <c r="AQ322" s="2"/>
      <c r="AR322" s="15"/>
    </row>
    <row r="323" spans="1:44" ht="11.25" customHeight="1">
      <c r="A323" s="120"/>
      <c r="B323" s="120"/>
      <c r="C323" s="120"/>
      <c r="D323" s="120"/>
      <c r="E323" s="2"/>
      <c r="F323" s="2"/>
      <c r="G323" s="120"/>
      <c r="H323" s="120"/>
      <c r="I323" s="120"/>
      <c r="J323" s="58"/>
      <c r="K323" s="121"/>
      <c r="L323" s="2"/>
      <c r="M323" s="120"/>
      <c r="N323" s="120"/>
      <c r="O323" s="120"/>
      <c r="P323" s="120"/>
      <c r="Q323" s="2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122"/>
      <c r="AJ323" s="122"/>
      <c r="AK323" s="2"/>
      <c r="AL323" s="2"/>
      <c r="AM323" s="2"/>
      <c r="AN323" s="2"/>
      <c r="AO323" s="2"/>
      <c r="AP323" s="2"/>
      <c r="AQ323" s="2"/>
      <c r="AR323" s="15"/>
    </row>
    <row r="324" spans="1:44" ht="11.25" customHeight="1">
      <c r="A324" s="120"/>
      <c r="B324" s="120"/>
      <c r="C324" s="120"/>
      <c r="D324" s="120"/>
      <c r="E324" s="2"/>
      <c r="F324" s="2"/>
      <c r="G324" s="120"/>
      <c r="H324" s="120"/>
      <c r="I324" s="120"/>
      <c r="J324" s="58"/>
      <c r="K324" s="121"/>
      <c r="L324" s="2"/>
      <c r="M324" s="120"/>
      <c r="N324" s="120"/>
      <c r="O324" s="120"/>
      <c r="P324" s="120"/>
      <c r="Q324" s="2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122"/>
      <c r="AJ324" s="122"/>
      <c r="AK324" s="2"/>
      <c r="AL324" s="2"/>
      <c r="AM324" s="2"/>
      <c r="AN324" s="2"/>
      <c r="AO324" s="2"/>
      <c r="AP324" s="2"/>
      <c r="AQ324" s="2"/>
      <c r="AR324" s="15"/>
    </row>
    <row r="325" spans="1:44" ht="11.25" customHeight="1">
      <c r="A325" s="120"/>
      <c r="B325" s="120"/>
      <c r="C325" s="120"/>
      <c r="D325" s="120"/>
      <c r="E325" s="2"/>
      <c r="F325" s="2"/>
      <c r="G325" s="120"/>
      <c r="H325" s="120"/>
      <c r="I325" s="120"/>
      <c r="J325" s="58"/>
      <c r="K325" s="121"/>
      <c r="L325" s="2"/>
      <c r="M325" s="120"/>
      <c r="N325" s="120"/>
      <c r="O325" s="120"/>
      <c r="P325" s="120"/>
      <c r="Q325" s="2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122"/>
      <c r="AJ325" s="122"/>
      <c r="AK325" s="2"/>
      <c r="AL325" s="2"/>
      <c r="AM325" s="2"/>
      <c r="AN325" s="2"/>
      <c r="AO325" s="2"/>
      <c r="AP325" s="2"/>
      <c r="AQ325" s="2"/>
      <c r="AR325" s="15"/>
    </row>
    <row r="326" spans="1:44" ht="11.25" customHeight="1">
      <c r="A326" s="120"/>
      <c r="B326" s="120"/>
      <c r="C326" s="120"/>
      <c r="D326" s="120"/>
      <c r="E326" s="2"/>
      <c r="F326" s="2"/>
      <c r="G326" s="120"/>
      <c r="H326" s="120"/>
      <c r="I326" s="120"/>
      <c r="J326" s="58"/>
      <c r="K326" s="121"/>
      <c r="L326" s="2"/>
      <c r="M326" s="120"/>
      <c r="N326" s="120"/>
      <c r="O326" s="120"/>
      <c r="P326" s="120"/>
      <c r="Q326" s="2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122"/>
      <c r="AJ326" s="122"/>
      <c r="AK326" s="2"/>
      <c r="AL326" s="2"/>
      <c r="AM326" s="2"/>
      <c r="AN326" s="2"/>
      <c r="AO326" s="2"/>
      <c r="AP326" s="2"/>
      <c r="AQ326" s="2"/>
      <c r="AR326" s="15"/>
    </row>
    <row r="327" spans="1:44" ht="11.25" customHeight="1">
      <c r="A327" s="120"/>
      <c r="B327" s="120"/>
      <c r="C327" s="120"/>
      <c r="D327" s="120"/>
      <c r="E327" s="2"/>
      <c r="F327" s="2"/>
      <c r="G327" s="120"/>
      <c r="H327" s="120"/>
      <c r="I327" s="120"/>
      <c r="J327" s="58"/>
      <c r="K327" s="121"/>
      <c r="L327" s="2"/>
      <c r="M327" s="120"/>
      <c r="N327" s="120"/>
      <c r="O327" s="120"/>
      <c r="P327" s="120"/>
      <c r="Q327" s="2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122"/>
      <c r="AJ327" s="122"/>
      <c r="AK327" s="2"/>
      <c r="AL327" s="2"/>
      <c r="AM327" s="2"/>
      <c r="AN327" s="2"/>
      <c r="AO327" s="2"/>
      <c r="AP327" s="2"/>
      <c r="AQ327" s="2"/>
      <c r="AR327" s="15"/>
    </row>
    <row r="328" spans="1:44" ht="11.25" customHeight="1">
      <c r="A328" s="120"/>
      <c r="B328" s="120"/>
      <c r="C328" s="120"/>
      <c r="D328" s="120"/>
      <c r="E328" s="2"/>
      <c r="F328" s="2"/>
      <c r="G328" s="120"/>
      <c r="H328" s="120"/>
      <c r="I328" s="120"/>
      <c r="J328" s="58"/>
      <c r="K328" s="121"/>
      <c r="L328" s="2"/>
      <c r="M328" s="120"/>
      <c r="N328" s="120"/>
      <c r="O328" s="120"/>
      <c r="P328" s="120"/>
      <c r="Q328" s="2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122"/>
      <c r="AJ328" s="122"/>
      <c r="AK328" s="2"/>
      <c r="AL328" s="2"/>
      <c r="AM328" s="2"/>
      <c r="AN328" s="2"/>
      <c r="AO328" s="2"/>
      <c r="AP328" s="2"/>
      <c r="AQ328" s="2"/>
      <c r="AR328" s="15"/>
    </row>
    <row r="329" spans="1:44" ht="11.25" customHeight="1">
      <c r="A329" s="120"/>
      <c r="B329" s="120"/>
      <c r="C329" s="120"/>
      <c r="D329" s="120"/>
      <c r="E329" s="2"/>
      <c r="F329" s="2"/>
      <c r="G329" s="120"/>
      <c r="H329" s="120"/>
      <c r="I329" s="120"/>
      <c r="J329" s="58"/>
      <c r="K329" s="121"/>
      <c r="L329" s="2"/>
      <c r="M329" s="120"/>
      <c r="N329" s="120"/>
      <c r="O329" s="120"/>
      <c r="P329" s="120"/>
      <c r="Q329" s="2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122"/>
      <c r="AJ329" s="122"/>
      <c r="AK329" s="2"/>
      <c r="AL329" s="2"/>
      <c r="AM329" s="2"/>
      <c r="AN329" s="2"/>
      <c r="AO329" s="2"/>
      <c r="AP329" s="2"/>
      <c r="AQ329" s="2"/>
      <c r="AR329" s="15"/>
    </row>
    <row r="330" spans="1:44" ht="11.25" customHeight="1">
      <c r="A330" s="120"/>
      <c r="B330" s="120"/>
      <c r="C330" s="120"/>
      <c r="D330" s="120"/>
      <c r="E330" s="2"/>
      <c r="F330" s="2"/>
      <c r="G330" s="120"/>
      <c r="H330" s="120"/>
      <c r="I330" s="120"/>
      <c r="J330" s="58"/>
      <c r="K330" s="121"/>
      <c r="L330" s="2"/>
      <c r="M330" s="120"/>
      <c r="N330" s="120"/>
      <c r="O330" s="120"/>
      <c r="P330" s="120"/>
      <c r="Q330" s="2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122"/>
      <c r="AJ330" s="122"/>
      <c r="AK330" s="2"/>
      <c r="AL330" s="2"/>
      <c r="AM330" s="2"/>
      <c r="AN330" s="2"/>
      <c r="AO330" s="2"/>
      <c r="AP330" s="2"/>
      <c r="AQ330" s="2"/>
      <c r="AR330" s="15"/>
    </row>
    <row r="331" spans="1:44" ht="11.25" customHeight="1">
      <c r="A331" s="120"/>
      <c r="B331" s="120"/>
      <c r="C331" s="120"/>
      <c r="D331" s="120"/>
      <c r="E331" s="2"/>
      <c r="F331" s="2"/>
      <c r="G331" s="120"/>
      <c r="H331" s="120"/>
      <c r="I331" s="120"/>
      <c r="J331" s="58"/>
      <c r="K331" s="121"/>
      <c r="L331" s="2"/>
      <c r="M331" s="120"/>
      <c r="N331" s="120"/>
      <c r="O331" s="120"/>
      <c r="P331" s="120"/>
      <c r="Q331" s="2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122"/>
      <c r="AJ331" s="122"/>
      <c r="AK331" s="2"/>
      <c r="AL331" s="2"/>
      <c r="AM331" s="2"/>
      <c r="AN331" s="2"/>
      <c r="AO331" s="2"/>
      <c r="AP331" s="2"/>
      <c r="AQ331" s="2"/>
      <c r="AR331" s="15"/>
    </row>
    <row r="332" spans="1:44" ht="11.25" customHeight="1">
      <c r="A332" s="120"/>
      <c r="B332" s="120"/>
      <c r="C332" s="120"/>
      <c r="D332" s="120"/>
      <c r="E332" s="2"/>
      <c r="F332" s="2"/>
      <c r="G332" s="120"/>
      <c r="H332" s="120"/>
      <c r="I332" s="120"/>
      <c r="J332" s="58"/>
      <c r="K332" s="121"/>
      <c r="L332" s="2"/>
      <c r="M332" s="120"/>
      <c r="N332" s="120"/>
      <c r="O332" s="120"/>
      <c r="P332" s="120"/>
      <c r="Q332" s="2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122"/>
      <c r="AJ332" s="122"/>
      <c r="AK332" s="2"/>
      <c r="AL332" s="2"/>
      <c r="AM332" s="2"/>
      <c r="AN332" s="2"/>
      <c r="AO332" s="2"/>
      <c r="AP332" s="2"/>
      <c r="AQ332" s="2"/>
      <c r="AR332" s="15"/>
    </row>
    <row r="333" spans="1:44" ht="11.25" customHeight="1">
      <c r="A333" s="120"/>
      <c r="B333" s="120"/>
      <c r="C333" s="120"/>
      <c r="D333" s="120"/>
      <c r="E333" s="2"/>
      <c r="F333" s="2"/>
      <c r="G333" s="120"/>
      <c r="H333" s="120"/>
      <c r="I333" s="120"/>
      <c r="J333" s="58"/>
      <c r="K333" s="121"/>
      <c r="L333" s="2"/>
      <c r="M333" s="120"/>
      <c r="N333" s="120"/>
      <c r="O333" s="120"/>
      <c r="P333" s="120"/>
      <c r="Q333" s="2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122"/>
      <c r="AJ333" s="122"/>
      <c r="AK333" s="2"/>
      <c r="AL333" s="2"/>
      <c r="AM333" s="2"/>
      <c r="AN333" s="2"/>
      <c r="AO333" s="2"/>
      <c r="AP333" s="2"/>
      <c r="AQ333" s="2"/>
      <c r="AR333" s="15"/>
    </row>
    <row r="334" spans="1:44" ht="11.25" customHeight="1">
      <c r="A334" s="120"/>
      <c r="B334" s="120"/>
      <c r="C334" s="120"/>
      <c r="D334" s="120"/>
      <c r="E334" s="2"/>
      <c r="F334" s="2"/>
      <c r="G334" s="120"/>
      <c r="H334" s="120"/>
      <c r="I334" s="120"/>
      <c r="J334" s="58"/>
      <c r="K334" s="121"/>
      <c r="L334" s="2"/>
      <c r="M334" s="120"/>
      <c r="N334" s="120"/>
      <c r="O334" s="120"/>
      <c r="P334" s="120"/>
      <c r="Q334" s="2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122"/>
      <c r="AJ334" s="122"/>
      <c r="AK334" s="2"/>
      <c r="AL334" s="2"/>
      <c r="AM334" s="2"/>
      <c r="AN334" s="2"/>
      <c r="AO334" s="2"/>
      <c r="AP334" s="2"/>
      <c r="AQ334" s="2"/>
      <c r="AR334" s="15"/>
    </row>
    <row r="335" spans="1:44" ht="11.25" customHeight="1">
      <c r="A335" s="120"/>
      <c r="B335" s="120"/>
      <c r="C335" s="120"/>
      <c r="D335" s="120"/>
      <c r="E335" s="2"/>
      <c r="F335" s="2"/>
      <c r="G335" s="120"/>
      <c r="H335" s="120"/>
      <c r="I335" s="120"/>
      <c r="J335" s="58"/>
      <c r="K335" s="121"/>
      <c r="L335" s="2"/>
      <c r="M335" s="120"/>
      <c r="N335" s="120"/>
      <c r="O335" s="120"/>
      <c r="P335" s="120"/>
      <c r="Q335" s="2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122"/>
      <c r="AJ335" s="122"/>
      <c r="AK335" s="2"/>
      <c r="AL335" s="2"/>
      <c r="AM335" s="2"/>
      <c r="AN335" s="2"/>
      <c r="AO335" s="2"/>
      <c r="AP335" s="2"/>
      <c r="AQ335" s="2"/>
      <c r="AR335" s="15"/>
    </row>
    <row r="336" spans="1:44" ht="11.25" customHeight="1">
      <c r="A336" s="120"/>
      <c r="B336" s="120"/>
      <c r="C336" s="120"/>
      <c r="D336" s="120"/>
      <c r="E336" s="2"/>
      <c r="F336" s="2"/>
      <c r="G336" s="120"/>
      <c r="H336" s="120"/>
      <c r="I336" s="120"/>
      <c r="J336" s="58"/>
      <c r="K336" s="121"/>
      <c r="L336" s="2"/>
      <c r="M336" s="120"/>
      <c r="N336" s="120"/>
      <c r="O336" s="120"/>
      <c r="P336" s="120"/>
      <c r="Q336" s="2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122"/>
      <c r="AJ336" s="122"/>
      <c r="AK336" s="2"/>
      <c r="AL336" s="2"/>
      <c r="AM336" s="2"/>
      <c r="AN336" s="2"/>
      <c r="AO336" s="2"/>
      <c r="AP336" s="2"/>
      <c r="AQ336" s="2"/>
      <c r="AR336" s="15"/>
    </row>
    <row r="337" spans="1:44" ht="11.25" customHeight="1">
      <c r="A337" s="120"/>
      <c r="B337" s="120"/>
      <c r="C337" s="120"/>
      <c r="D337" s="120"/>
      <c r="E337" s="2"/>
      <c r="F337" s="2"/>
      <c r="G337" s="120"/>
      <c r="H337" s="120"/>
      <c r="I337" s="120"/>
      <c r="J337" s="58"/>
      <c r="K337" s="121"/>
      <c r="L337" s="2"/>
      <c r="M337" s="120"/>
      <c r="N337" s="120"/>
      <c r="O337" s="120"/>
      <c r="P337" s="120"/>
      <c r="Q337" s="2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122"/>
      <c r="AJ337" s="122"/>
      <c r="AK337" s="2"/>
      <c r="AL337" s="2"/>
      <c r="AM337" s="2"/>
      <c r="AN337" s="2"/>
      <c r="AO337" s="2"/>
      <c r="AP337" s="2"/>
      <c r="AQ337" s="2"/>
      <c r="AR337" s="15"/>
    </row>
    <row r="338" spans="1:44" ht="11.25" customHeight="1">
      <c r="A338" s="120"/>
      <c r="B338" s="120"/>
      <c r="C338" s="120"/>
      <c r="D338" s="120"/>
      <c r="E338" s="2"/>
      <c r="F338" s="2"/>
      <c r="G338" s="120"/>
      <c r="H338" s="120"/>
      <c r="I338" s="120"/>
      <c r="J338" s="58"/>
      <c r="K338" s="121"/>
      <c r="L338" s="2"/>
      <c r="M338" s="120"/>
      <c r="N338" s="120"/>
      <c r="O338" s="120"/>
      <c r="P338" s="120"/>
      <c r="Q338" s="2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122"/>
      <c r="AJ338" s="122"/>
      <c r="AK338" s="2"/>
      <c r="AL338" s="2"/>
      <c r="AM338" s="2"/>
      <c r="AN338" s="2"/>
      <c r="AO338" s="2"/>
      <c r="AP338" s="2"/>
      <c r="AQ338" s="2"/>
      <c r="AR338" s="15"/>
    </row>
    <row r="339" spans="1:44" ht="11.25" customHeight="1">
      <c r="A339" s="120"/>
      <c r="B339" s="120"/>
      <c r="C339" s="120"/>
      <c r="D339" s="120"/>
      <c r="E339" s="2"/>
      <c r="F339" s="2"/>
      <c r="G339" s="120"/>
      <c r="H339" s="120"/>
      <c r="I339" s="120"/>
      <c r="J339" s="58"/>
      <c r="K339" s="121"/>
      <c r="L339" s="2"/>
      <c r="M339" s="120"/>
      <c r="N339" s="120"/>
      <c r="O339" s="120"/>
      <c r="P339" s="120"/>
      <c r="Q339" s="2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122"/>
      <c r="AJ339" s="122"/>
      <c r="AK339" s="2"/>
      <c r="AL339" s="2"/>
      <c r="AM339" s="2"/>
      <c r="AN339" s="2"/>
      <c r="AO339" s="2"/>
      <c r="AP339" s="2"/>
      <c r="AQ339" s="2"/>
      <c r="AR339" s="15"/>
    </row>
    <row r="340" spans="1:44" ht="11.25" customHeight="1">
      <c r="A340" s="120"/>
      <c r="B340" s="120"/>
      <c r="C340" s="120"/>
      <c r="D340" s="120"/>
      <c r="E340" s="2"/>
      <c r="F340" s="2"/>
      <c r="G340" s="120"/>
      <c r="H340" s="120"/>
      <c r="I340" s="120"/>
      <c r="J340" s="58"/>
      <c r="K340" s="121"/>
      <c r="L340" s="2"/>
      <c r="M340" s="120"/>
      <c r="N340" s="120"/>
      <c r="O340" s="120"/>
      <c r="P340" s="120"/>
      <c r="Q340" s="2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122"/>
      <c r="AJ340" s="122"/>
      <c r="AK340" s="2"/>
      <c r="AL340" s="2"/>
      <c r="AM340" s="2"/>
      <c r="AN340" s="2"/>
      <c r="AO340" s="2"/>
      <c r="AP340" s="2"/>
      <c r="AQ340" s="2"/>
      <c r="AR340" s="15"/>
    </row>
    <row r="341" spans="1:44" ht="11.25" customHeight="1">
      <c r="A341" s="120"/>
      <c r="B341" s="120"/>
      <c r="C341" s="120"/>
      <c r="D341" s="120"/>
      <c r="E341" s="2"/>
      <c r="F341" s="2"/>
      <c r="G341" s="120"/>
      <c r="H341" s="120"/>
      <c r="I341" s="120"/>
      <c r="J341" s="58"/>
      <c r="K341" s="121"/>
      <c r="L341" s="2"/>
      <c r="M341" s="120"/>
      <c r="N341" s="120"/>
      <c r="O341" s="120"/>
      <c r="P341" s="120"/>
      <c r="Q341" s="2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122"/>
      <c r="AJ341" s="122"/>
      <c r="AK341" s="2"/>
      <c r="AL341" s="2"/>
      <c r="AM341" s="2"/>
      <c r="AN341" s="2"/>
      <c r="AO341" s="2"/>
      <c r="AP341" s="2"/>
      <c r="AQ341" s="2"/>
      <c r="AR341" s="15"/>
    </row>
    <row r="342" spans="1:44" ht="11.25" customHeight="1">
      <c r="A342" s="120"/>
      <c r="B342" s="120"/>
      <c r="C342" s="120"/>
      <c r="D342" s="120"/>
      <c r="E342" s="2"/>
      <c r="F342" s="2"/>
      <c r="G342" s="120"/>
      <c r="H342" s="120"/>
      <c r="I342" s="120"/>
      <c r="J342" s="58"/>
      <c r="K342" s="121"/>
      <c r="L342" s="2"/>
      <c r="M342" s="120"/>
      <c r="N342" s="120"/>
      <c r="O342" s="120"/>
      <c r="P342" s="120"/>
      <c r="Q342" s="2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122"/>
      <c r="AJ342" s="122"/>
      <c r="AK342" s="2"/>
      <c r="AL342" s="2"/>
      <c r="AM342" s="2"/>
      <c r="AN342" s="2"/>
      <c r="AO342" s="2"/>
      <c r="AP342" s="2"/>
      <c r="AQ342" s="2"/>
      <c r="AR342" s="15"/>
    </row>
    <row r="343" spans="1:44" ht="11.25" customHeight="1">
      <c r="A343" s="120"/>
      <c r="B343" s="120"/>
      <c r="C343" s="120"/>
      <c r="D343" s="120"/>
      <c r="E343" s="2"/>
      <c r="F343" s="2"/>
      <c r="G343" s="120"/>
      <c r="H343" s="120"/>
      <c r="I343" s="120"/>
      <c r="J343" s="58"/>
      <c r="K343" s="121"/>
      <c r="L343" s="2"/>
      <c r="M343" s="120"/>
      <c r="N343" s="120"/>
      <c r="O343" s="120"/>
      <c r="P343" s="120"/>
      <c r="Q343" s="2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122"/>
      <c r="AJ343" s="122"/>
      <c r="AK343" s="2"/>
      <c r="AL343" s="2"/>
      <c r="AM343" s="2"/>
      <c r="AN343" s="2"/>
      <c r="AO343" s="2"/>
      <c r="AP343" s="2"/>
      <c r="AQ343" s="2"/>
      <c r="AR343" s="15"/>
    </row>
    <row r="344" spans="1:44" ht="11.25" customHeight="1">
      <c r="A344" s="120"/>
      <c r="B344" s="120"/>
      <c r="C344" s="120"/>
      <c r="D344" s="120"/>
      <c r="E344" s="2"/>
      <c r="F344" s="2"/>
      <c r="G344" s="120"/>
      <c r="H344" s="120"/>
      <c r="I344" s="120"/>
      <c r="J344" s="58"/>
      <c r="K344" s="121"/>
      <c r="L344" s="2"/>
      <c r="M344" s="120"/>
      <c r="N344" s="120"/>
      <c r="O344" s="120"/>
      <c r="P344" s="120"/>
      <c r="Q344" s="2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122"/>
      <c r="AJ344" s="122"/>
      <c r="AK344" s="2"/>
      <c r="AL344" s="2"/>
      <c r="AM344" s="2"/>
      <c r="AN344" s="2"/>
      <c r="AO344" s="2"/>
      <c r="AP344" s="2"/>
      <c r="AQ344" s="2"/>
      <c r="AR344" s="15"/>
    </row>
    <row r="345" spans="1:44" ht="11.25" customHeight="1">
      <c r="A345" s="120"/>
      <c r="B345" s="120"/>
      <c r="C345" s="120"/>
      <c r="D345" s="120"/>
      <c r="E345" s="2"/>
      <c r="F345" s="2"/>
      <c r="G345" s="120"/>
      <c r="H345" s="120"/>
      <c r="I345" s="120"/>
      <c r="J345" s="58"/>
      <c r="K345" s="121"/>
      <c r="L345" s="2"/>
      <c r="M345" s="120"/>
      <c r="N345" s="120"/>
      <c r="O345" s="120"/>
      <c r="P345" s="120"/>
      <c r="Q345" s="2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122"/>
      <c r="AJ345" s="122"/>
      <c r="AK345" s="2"/>
      <c r="AL345" s="2"/>
      <c r="AM345" s="2"/>
      <c r="AN345" s="2"/>
      <c r="AO345" s="2"/>
      <c r="AP345" s="2"/>
      <c r="AQ345" s="2"/>
      <c r="AR345" s="15"/>
    </row>
    <row r="346" spans="1:44" ht="11.25" customHeight="1">
      <c r="A346" s="120"/>
      <c r="B346" s="120"/>
      <c r="C346" s="120"/>
      <c r="D346" s="120"/>
      <c r="E346" s="2"/>
      <c r="F346" s="2"/>
      <c r="G346" s="120"/>
      <c r="H346" s="120"/>
      <c r="I346" s="120"/>
      <c r="J346" s="58"/>
      <c r="K346" s="121"/>
      <c r="L346" s="2"/>
      <c r="M346" s="120"/>
      <c r="N346" s="120"/>
      <c r="O346" s="120"/>
      <c r="P346" s="120"/>
      <c r="Q346" s="2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122"/>
      <c r="AJ346" s="122"/>
      <c r="AK346" s="2"/>
      <c r="AL346" s="2"/>
      <c r="AM346" s="2"/>
      <c r="AN346" s="2"/>
      <c r="AO346" s="2"/>
      <c r="AP346" s="2"/>
      <c r="AQ346" s="2"/>
      <c r="AR346" s="15"/>
    </row>
    <row r="347" spans="1:44" ht="11.25" customHeight="1">
      <c r="A347" s="120"/>
      <c r="B347" s="120"/>
      <c r="C347" s="120"/>
      <c r="D347" s="120"/>
      <c r="E347" s="2"/>
      <c r="F347" s="2"/>
      <c r="G347" s="120"/>
      <c r="H347" s="120"/>
      <c r="I347" s="120"/>
      <c r="J347" s="58"/>
      <c r="K347" s="121"/>
      <c r="L347" s="2"/>
      <c r="M347" s="120"/>
      <c r="N347" s="120"/>
      <c r="O347" s="120"/>
      <c r="P347" s="120"/>
      <c r="Q347" s="2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122"/>
      <c r="AJ347" s="122"/>
      <c r="AK347" s="2"/>
      <c r="AL347" s="2"/>
      <c r="AM347" s="2"/>
      <c r="AN347" s="2"/>
      <c r="AO347" s="2"/>
      <c r="AP347" s="2"/>
      <c r="AQ347" s="2"/>
      <c r="AR347" s="15"/>
    </row>
    <row r="348" spans="1:44" ht="11.25" customHeight="1">
      <c r="A348" s="120"/>
      <c r="B348" s="120"/>
      <c r="C348" s="120"/>
      <c r="D348" s="120"/>
      <c r="E348" s="2"/>
      <c r="F348" s="2"/>
      <c r="G348" s="120"/>
      <c r="H348" s="120"/>
      <c r="I348" s="120"/>
      <c r="J348" s="58"/>
      <c r="K348" s="121"/>
      <c r="L348" s="2"/>
      <c r="M348" s="120"/>
      <c r="N348" s="120"/>
      <c r="O348" s="120"/>
      <c r="P348" s="120"/>
      <c r="Q348" s="2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122"/>
      <c r="AJ348" s="122"/>
      <c r="AK348" s="2"/>
      <c r="AL348" s="2"/>
      <c r="AM348" s="2"/>
      <c r="AN348" s="2"/>
      <c r="AO348" s="2"/>
      <c r="AP348" s="2"/>
      <c r="AQ348" s="2"/>
      <c r="AR348" s="15"/>
    </row>
    <row r="349" spans="1:44" ht="11.25" customHeight="1">
      <c r="A349" s="120"/>
      <c r="B349" s="120"/>
      <c r="C349" s="120"/>
      <c r="D349" s="120"/>
      <c r="E349" s="2"/>
      <c r="F349" s="2"/>
      <c r="G349" s="120"/>
      <c r="H349" s="120"/>
      <c r="I349" s="120"/>
      <c r="J349" s="58"/>
      <c r="K349" s="121"/>
      <c r="L349" s="2"/>
      <c r="M349" s="120"/>
      <c r="N349" s="120"/>
      <c r="O349" s="120"/>
      <c r="P349" s="120"/>
      <c r="Q349" s="2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122"/>
      <c r="AJ349" s="122"/>
      <c r="AK349" s="2"/>
      <c r="AL349" s="2"/>
      <c r="AM349" s="2"/>
      <c r="AN349" s="2"/>
      <c r="AO349" s="2"/>
      <c r="AP349" s="2"/>
      <c r="AQ349" s="2"/>
      <c r="AR349" s="15"/>
    </row>
    <row r="350" spans="1:44" ht="11.25" customHeight="1">
      <c r="A350" s="120"/>
      <c r="B350" s="120"/>
      <c r="C350" s="120"/>
      <c r="D350" s="120"/>
      <c r="E350" s="2"/>
      <c r="F350" s="2"/>
      <c r="G350" s="120"/>
      <c r="H350" s="120"/>
      <c r="I350" s="120"/>
      <c r="J350" s="58"/>
      <c r="K350" s="121"/>
      <c r="L350" s="2"/>
      <c r="M350" s="120"/>
      <c r="N350" s="120"/>
      <c r="O350" s="120"/>
      <c r="P350" s="120"/>
      <c r="Q350" s="2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122"/>
      <c r="AJ350" s="122"/>
      <c r="AK350" s="2"/>
      <c r="AL350" s="2"/>
      <c r="AM350" s="2"/>
      <c r="AN350" s="2"/>
      <c r="AO350" s="2"/>
      <c r="AP350" s="2"/>
      <c r="AQ350" s="2"/>
      <c r="AR350" s="15"/>
    </row>
    <row r="351" spans="1:44" ht="11.25" customHeight="1">
      <c r="A351" s="120"/>
      <c r="B351" s="120"/>
      <c r="C351" s="120"/>
      <c r="D351" s="120"/>
      <c r="E351" s="2"/>
      <c r="F351" s="2"/>
      <c r="G351" s="120"/>
      <c r="H351" s="120"/>
      <c r="I351" s="120"/>
      <c r="J351" s="58"/>
      <c r="K351" s="121"/>
      <c r="L351" s="2"/>
      <c r="M351" s="120"/>
      <c r="N351" s="120"/>
      <c r="O351" s="120"/>
      <c r="P351" s="120"/>
      <c r="Q351" s="2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122"/>
      <c r="AJ351" s="122"/>
      <c r="AK351" s="2"/>
      <c r="AL351" s="2"/>
      <c r="AM351" s="2"/>
      <c r="AN351" s="2"/>
      <c r="AO351" s="2"/>
      <c r="AP351" s="2"/>
      <c r="AQ351" s="2"/>
      <c r="AR351" s="15"/>
    </row>
    <row r="352" spans="1:44" ht="11.25" customHeight="1">
      <c r="A352" s="120"/>
      <c r="B352" s="120"/>
      <c r="C352" s="120"/>
      <c r="D352" s="120"/>
      <c r="E352" s="2"/>
      <c r="F352" s="2"/>
      <c r="G352" s="120"/>
      <c r="H352" s="120"/>
      <c r="I352" s="120"/>
      <c r="J352" s="58"/>
      <c r="K352" s="121"/>
      <c r="L352" s="2"/>
      <c r="M352" s="120"/>
      <c r="N352" s="120"/>
      <c r="O352" s="120"/>
      <c r="P352" s="120"/>
      <c r="Q352" s="2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122"/>
      <c r="AJ352" s="122"/>
      <c r="AK352" s="2"/>
      <c r="AL352" s="2"/>
      <c r="AM352" s="2"/>
      <c r="AN352" s="2"/>
      <c r="AO352" s="2"/>
      <c r="AP352" s="2"/>
      <c r="AQ352" s="2"/>
      <c r="AR352" s="15"/>
    </row>
    <row r="353" spans="1:44" ht="11.25" customHeight="1">
      <c r="A353" s="120"/>
      <c r="B353" s="120"/>
      <c r="C353" s="120"/>
      <c r="D353" s="120"/>
      <c r="E353" s="2"/>
      <c r="F353" s="2"/>
      <c r="G353" s="120"/>
      <c r="H353" s="120"/>
      <c r="I353" s="120"/>
      <c r="J353" s="58"/>
      <c r="K353" s="121"/>
      <c r="L353" s="2"/>
      <c r="M353" s="120"/>
      <c r="N353" s="120"/>
      <c r="O353" s="120"/>
      <c r="P353" s="120"/>
      <c r="Q353" s="2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122"/>
      <c r="AJ353" s="122"/>
      <c r="AK353" s="2"/>
      <c r="AL353" s="2"/>
      <c r="AM353" s="2"/>
      <c r="AN353" s="2"/>
      <c r="AO353" s="2"/>
      <c r="AP353" s="2"/>
      <c r="AQ353" s="2"/>
      <c r="AR353" s="15"/>
    </row>
    <row r="354" spans="1:44" ht="11.25" customHeight="1">
      <c r="A354" s="120"/>
      <c r="B354" s="120"/>
      <c r="C354" s="120"/>
      <c r="D354" s="120"/>
      <c r="E354" s="2"/>
      <c r="F354" s="2"/>
      <c r="G354" s="120"/>
      <c r="H354" s="120"/>
      <c r="I354" s="120"/>
      <c r="J354" s="58"/>
      <c r="K354" s="121"/>
      <c r="L354" s="2"/>
      <c r="M354" s="120"/>
      <c r="N354" s="120"/>
      <c r="O354" s="120"/>
      <c r="P354" s="120"/>
      <c r="Q354" s="2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122"/>
      <c r="AJ354" s="122"/>
      <c r="AK354" s="2"/>
      <c r="AL354" s="2"/>
      <c r="AM354" s="2"/>
      <c r="AN354" s="2"/>
      <c r="AO354" s="2"/>
      <c r="AP354" s="2"/>
      <c r="AQ354" s="2"/>
      <c r="AR354" s="15"/>
    </row>
    <row r="355" spans="1:44" ht="11.25" customHeight="1">
      <c r="A355" s="120"/>
      <c r="B355" s="120"/>
      <c r="C355" s="120"/>
      <c r="D355" s="120"/>
      <c r="E355" s="2"/>
      <c r="F355" s="2"/>
      <c r="G355" s="120"/>
      <c r="H355" s="120"/>
      <c r="I355" s="120"/>
      <c r="J355" s="58"/>
      <c r="K355" s="121"/>
      <c r="L355" s="2"/>
      <c r="M355" s="120"/>
      <c r="N355" s="120"/>
      <c r="O355" s="120"/>
      <c r="P355" s="120"/>
      <c r="Q355" s="2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122"/>
      <c r="AJ355" s="122"/>
      <c r="AK355" s="2"/>
      <c r="AL355" s="2"/>
      <c r="AM355" s="2"/>
      <c r="AN355" s="2"/>
      <c r="AO355" s="2"/>
      <c r="AP355" s="2"/>
      <c r="AQ355" s="2"/>
      <c r="AR355" s="15"/>
    </row>
    <row r="356" spans="1:44" ht="11.25" customHeight="1">
      <c r="A356" s="120"/>
      <c r="B356" s="120"/>
      <c r="C356" s="120"/>
      <c r="D356" s="120"/>
      <c r="E356" s="2"/>
      <c r="F356" s="2"/>
      <c r="G356" s="120"/>
      <c r="H356" s="120"/>
      <c r="I356" s="120"/>
      <c r="J356" s="58"/>
      <c r="K356" s="121"/>
      <c r="L356" s="2"/>
      <c r="M356" s="120"/>
      <c r="N356" s="120"/>
      <c r="O356" s="120"/>
      <c r="P356" s="120"/>
      <c r="Q356" s="2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122"/>
      <c r="AJ356" s="122"/>
      <c r="AK356" s="2"/>
      <c r="AL356" s="2"/>
      <c r="AM356" s="2"/>
      <c r="AN356" s="2"/>
      <c r="AO356" s="2"/>
      <c r="AP356" s="2"/>
      <c r="AQ356" s="2"/>
      <c r="AR356" s="15"/>
    </row>
    <row r="357" spans="1:44" ht="11.25" customHeight="1">
      <c r="A357" s="120"/>
      <c r="B357" s="120"/>
      <c r="C357" s="120"/>
      <c r="D357" s="120"/>
      <c r="E357" s="2"/>
      <c r="F357" s="2"/>
      <c r="G357" s="120"/>
      <c r="H357" s="120"/>
      <c r="I357" s="120"/>
      <c r="J357" s="58"/>
      <c r="K357" s="121"/>
      <c r="L357" s="2"/>
      <c r="M357" s="120"/>
      <c r="N357" s="120"/>
      <c r="O357" s="120"/>
      <c r="P357" s="120"/>
      <c r="Q357" s="2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122"/>
      <c r="AJ357" s="122"/>
      <c r="AK357" s="2"/>
      <c r="AL357" s="2"/>
      <c r="AM357" s="2"/>
      <c r="AN357" s="2"/>
      <c r="AO357" s="2"/>
      <c r="AP357" s="2"/>
      <c r="AQ357" s="2"/>
      <c r="AR357" s="15"/>
    </row>
    <row r="358" spans="1:44" ht="11.25" customHeight="1">
      <c r="A358" s="120"/>
      <c r="B358" s="120"/>
      <c r="C358" s="120"/>
      <c r="D358" s="120"/>
      <c r="E358" s="2"/>
      <c r="F358" s="2"/>
      <c r="G358" s="120"/>
      <c r="H358" s="120"/>
      <c r="I358" s="120"/>
      <c r="J358" s="58"/>
      <c r="K358" s="121"/>
      <c r="L358" s="2"/>
      <c r="M358" s="120"/>
      <c r="N358" s="120"/>
      <c r="O358" s="120"/>
      <c r="P358" s="120"/>
      <c r="Q358" s="2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122"/>
      <c r="AJ358" s="122"/>
      <c r="AK358" s="2"/>
      <c r="AL358" s="2"/>
      <c r="AM358" s="2"/>
      <c r="AN358" s="2"/>
      <c r="AO358" s="2"/>
      <c r="AP358" s="2"/>
      <c r="AQ358" s="2"/>
      <c r="AR358" s="15"/>
    </row>
    <row r="359" spans="1:44" ht="11.25" customHeight="1">
      <c r="A359" s="120"/>
      <c r="B359" s="120"/>
      <c r="C359" s="120"/>
      <c r="D359" s="120"/>
      <c r="E359" s="2"/>
      <c r="F359" s="2"/>
      <c r="G359" s="120"/>
      <c r="H359" s="120"/>
      <c r="I359" s="120"/>
      <c r="J359" s="58"/>
      <c r="K359" s="121"/>
      <c r="L359" s="2"/>
      <c r="M359" s="120"/>
      <c r="N359" s="120"/>
      <c r="O359" s="120"/>
      <c r="P359" s="120"/>
      <c r="Q359" s="2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122"/>
      <c r="AJ359" s="122"/>
      <c r="AK359" s="2"/>
      <c r="AL359" s="2"/>
      <c r="AM359" s="2"/>
      <c r="AN359" s="2"/>
      <c r="AO359" s="2"/>
      <c r="AP359" s="2"/>
      <c r="AQ359" s="2"/>
      <c r="AR359" s="15"/>
    </row>
    <row r="360" spans="1:44" ht="11.25" customHeight="1">
      <c r="A360" s="120"/>
      <c r="B360" s="120"/>
      <c r="C360" s="120"/>
      <c r="D360" s="120"/>
      <c r="E360" s="2"/>
      <c r="F360" s="2"/>
      <c r="G360" s="120"/>
      <c r="H360" s="120"/>
      <c r="I360" s="120"/>
      <c r="J360" s="58"/>
      <c r="K360" s="121"/>
      <c r="L360" s="2"/>
      <c r="M360" s="120"/>
      <c r="N360" s="120"/>
      <c r="O360" s="120"/>
      <c r="P360" s="120"/>
      <c r="Q360" s="2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122"/>
      <c r="AJ360" s="122"/>
      <c r="AK360" s="2"/>
      <c r="AL360" s="2"/>
      <c r="AM360" s="2"/>
      <c r="AN360" s="2"/>
      <c r="AO360" s="2"/>
      <c r="AP360" s="2"/>
      <c r="AQ360" s="2"/>
      <c r="AR360" s="15"/>
    </row>
    <row r="361" spans="1:44" ht="11.25" customHeight="1">
      <c r="A361" s="120"/>
      <c r="B361" s="120"/>
      <c r="C361" s="120"/>
      <c r="D361" s="120"/>
      <c r="E361" s="2"/>
      <c r="F361" s="2"/>
      <c r="G361" s="120"/>
      <c r="H361" s="120"/>
      <c r="I361" s="120"/>
      <c r="J361" s="58"/>
      <c r="K361" s="121"/>
      <c r="L361" s="2"/>
      <c r="M361" s="120"/>
      <c r="N361" s="120"/>
      <c r="O361" s="120"/>
      <c r="P361" s="120"/>
      <c r="Q361" s="2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122"/>
      <c r="AJ361" s="122"/>
      <c r="AK361" s="2"/>
      <c r="AL361" s="2"/>
      <c r="AM361" s="2"/>
      <c r="AN361" s="2"/>
      <c r="AO361" s="2"/>
      <c r="AP361" s="2"/>
      <c r="AQ361" s="2"/>
      <c r="AR361" s="15"/>
    </row>
    <row r="362" spans="1:44" ht="11.25" customHeight="1">
      <c r="A362" s="120"/>
      <c r="B362" s="120"/>
      <c r="C362" s="120"/>
      <c r="D362" s="120"/>
      <c r="E362" s="2"/>
      <c r="F362" s="2"/>
      <c r="G362" s="120"/>
      <c r="H362" s="120"/>
      <c r="I362" s="120"/>
      <c r="J362" s="58"/>
      <c r="K362" s="121"/>
      <c r="L362" s="2"/>
      <c r="M362" s="120"/>
      <c r="N362" s="120"/>
      <c r="O362" s="120"/>
      <c r="P362" s="120"/>
      <c r="Q362" s="2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122"/>
      <c r="AJ362" s="122"/>
      <c r="AK362" s="2"/>
      <c r="AL362" s="2"/>
      <c r="AM362" s="2"/>
      <c r="AN362" s="2"/>
      <c r="AO362" s="2"/>
      <c r="AP362" s="2"/>
      <c r="AQ362" s="2"/>
      <c r="AR362" s="15"/>
    </row>
    <row r="363" spans="1:44" ht="11.25" customHeight="1">
      <c r="A363" s="120"/>
      <c r="B363" s="120"/>
      <c r="C363" s="120"/>
      <c r="D363" s="120"/>
      <c r="E363" s="2"/>
      <c r="F363" s="2"/>
      <c r="G363" s="120"/>
      <c r="H363" s="120"/>
      <c r="I363" s="120"/>
      <c r="J363" s="58"/>
      <c r="K363" s="121"/>
      <c r="L363" s="2"/>
      <c r="M363" s="120"/>
      <c r="N363" s="120"/>
      <c r="O363" s="120"/>
      <c r="P363" s="120"/>
      <c r="Q363" s="2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122"/>
      <c r="AJ363" s="122"/>
      <c r="AK363" s="2"/>
      <c r="AL363" s="2"/>
      <c r="AM363" s="2"/>
      <c r="AN363" s="2"/>
      <c r="AO363" s="2"/>
      <c r="AP363" s="2"/>
      <c r="AQ363" s="2"/>
      <c r="AR363" s="15"/>
    </row>
    <row r="364" spans="1:44" ht="11.25" customHeight="1">
      <c r="A364" s="120"/>
      <c r="B364" s="120"/>
      <c r="C364" s="120"/>
      <c r="D364" s="120"/>
      <c r="E364" s="2"/>
      <c r="F364" s="2"/>
      <c r="G364" s="120"/>
      <c r="H364" s="120"/>
      <c r="I364" s="120"/>
      <c r="J364" s="58"/>
      <c r="K364" s="121"/>
      <c r="L364" s="2"/>
      <c r="M364" s="120"/>
      <c r="N364" s="120"/>
      <c r="O364" s="120"/>
      <c r="P364" s="120"/>
      <c r="Q364" s="2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122"/>
      <c r="AJ364" s="122"/>
      <c r="AK364" s="2"/>
      <c r="AL364" s="2"/>
      <c r="AM364" s="2"/>
      <c r="AN364" s="2"/>
      <c r="AO364" s="2"/>
      <c r="AP364" s="2"/>
      <c r="AQ364" s="2"/>
      <c r="AR364" s="15"/>
    </row>
    <row r="365" spans="1:44" ht="11.25" customHeight="1">
      <c r="A365" s="120"/>
      <c r="B365" s="120"/>
      <c r="C365" s="120"/>
      <c r="D365" s="120"/>
      <c r="E365" s="2"/>
      <c r="F365" s="2"/>
      <c r="G365" s="120"/>
      <c r="H365" s="120"/>
      <c r="I365" s="120"/>
      <c r="J365" s="58"/>
      <c r="K365" s="121"/>
      <c r="L365" s="2"/>
      <c r="M365" s="120"/>
      <c r="N365" s="120"/>
      <c r="O365" s="120"/>
      <c r="P365" s="120"/>
      <c r="Q365" s="2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122"/>
      <c r="AJ365" s="122"/>
      <c r="AK365" s="2"/>
      <c r="AL365" s="2"/>
      <c r="AM365" s="2"/>
      <c r="AN365" s="2"/>
      <c r="AO365" s="2"/>
      <c r="AP365" s="2"/>
      <c r="AQ365" s="2"/>
      <c r="AR365" s="15"/>
    </row>
    <row r="366" spans="1:44" ht="11.25" customHeight="1">
      <c r="A366" s="120"/>
      <c r="B366" s="120"/>
      <c r="C366" s="120"/>
      <c r="D366" s="120"/>
      <c r="E366" s="2"/>
      <c r="F366" s="2"/>
      <c r="G366" s="120"/>
      <c r="H366" s="120"/>
      <c r="I366" s="120"/>
      <c r="J366" s="58"/>
      <c r="K366" s="121"/>
      <c r="L366" s="2"/>
      <c r="M366" s="120"/>
      <c r="N366" s="120"/>
      <c r="O366" s="120"/>
      <c r="P366" s="120"/>
      <c r="Q366" s="2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122"/>
      <c r="AJ366" s="122"/>
      <c r="AK366" s="2"/>
      <c r="AL366" s="2"/>
      <c r="AM366" s="2"/>
      <c r="AN366" s="2"/>
      <c r="AO366" s="2"/>
      <c r="AP366" s="2"/>
      <c r="AQ366" s="2"/>
      <c r="AR366" s="15"/>
    </row>
    <row r="367" spans="1:44" ht="11.25" customHeight="1">
      <c r="A367" s="120"/>
      <c r="B367" s="120"/>
      <c r="C367" s="120"/>
      <c r="D367" s="120"/>
      <c r="E367" s="2"/>
      <c r="F367" s="2"/>
      <c r="G367" s="120"/>
      <c r="H367" s="120"/>
      <c r="I367" s="120"/>
      <c r="J367" s="58"/>
      <c r="K367" s="121"/>
      <c r="L367" s="2"/>
      <c r="M367" s="120"/>
      <c r="N367" s="120"/>
      <c r="O367" s="120"/>
      <c r="P367" s="120"/>
      <c r="Q367" s="2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122"/>
      <c r="AJ367" s="122"/>
      <c r="AK367" s="2"/>
      <c r="AL367" s="2"/>
      <c r="AM367" s="2"/>
      <c r="AN367" s="2"/>
      <c r="AO367" s="2"/>
      <c r="AP367" s="2"/>
      <c r="AQ367" s="2"/>
      <c r="AR367" s="15"/>
    </row>
    <row r="368" spans="1:44" ht="11.25" customHeight="1">
      <c r="A368" s="120"/>
      <c r="B368" s="120"/>
      <c r="C368" s="120"/>
      <c r="D368" s="120"/>
      <c r="E368" s="2"/>
      <c r="F368" s="2"/>
      <c r="G368" s="120"/>
      <c r="H368" s="120"/>
      <c r="I368" s="120"/>
      <c r="J368" s="58"/>
      <c r="K368" s="121"/>
      <c r="L368" s="2"/>
      <c r="M368" s="120"/>
      <c r="N368" s="120"/>
      <c r="O368" s="120"/>
      <c r="P368" s="120"/>
      <c r="Q368" s="2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122"/>
      <c r="AJ368" s="122"/>
      <c r="AK368" s="2"/>
      <c r="AL368" s="2"/>
      <c r="AM368" s="2"/>
      <c r="AN368" s="2"/>
      <c r="AO368" s="2"/>
      <c r="AP368" s="2"/>
      <c r="AQ368" s="2"/>
      <c r="AR368" s="15"/>
    </row>
    <row r="369" spans="1:44" ht="11.25" customHeight="1">
      <c r="A369" s="120"/>
      <c r="B369" s="120"/>
      <c r="C369" s="120"/>
      <c r="D369" s="120"/>
      <c r="E369" s="2"/>
      <c r="F369" s="2"/>
      <c r="G369" s="120"/>
      <c r="H369" s="120"/>
      <c r="I369" s="120"/>
      <c r="J369" s="58"/>
      <c r="K369" s="121"/>
      <c r="L369" s="2"/>
      <c r="M369" s="120"/>
      <c r="N369" s="120"/>
      <c r="O369" s="120"/>
      <c r="P369" s="120"/>
      <c r="Q369" s="2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122"/>
      <c r="AJ369" s="122"/>
      <c r="AK369" s="2"/>
      <c r="AL369" s="2"/>
      <c r="AM369" s="2"/>
      <c r="AN369" s="2"/>
      <c r="AO369" s="2"/>
      <c r="AP369" s="2"/>
      <c r="AQ369" s="2"/>
      <c r="AR369" s="15"/>
    </row>
    <row r="370" spans="1:44" ht="11.25" customHeight="1">
      <c r="A370" s="120"/>
      <c r="B370" s="120"/>
      <c r="C370" s="120"/>
      <c r="D370" s="120"/>
      <c r="E370" s="2"/>
      <c r="F370" s="2"/>
      <c r="G370" s="120"/>
      <c r="H370" s="120"/>
      <c r="I370" s="120"/>
      <c r="J370" s="58"/>
      <c r="K370" s="121"/>
      <c r="L370" s="2"/>
      <c r="M370" s="120"/>
      <c r="N370" s="120"/>
      <c r="O370" s="120"/>
      <c r="P370" s="120"/>
      <c r="Q370" s="2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122"/>
      <c r="AJ370" s="122"/>
      <c r="AK370" s="2"/>
      <c r="AL370" s="2"/>
      <c r="AM370" s="2"/>
      <c r="AN370" s="2"/>
      <c r="AO370" s="2"/>
      <c r="AP370" s="2"/>
      <c r="AQ370" s="2"/>
      <c r="AR370" s="15"/>
    </row>
    <row r="371" spans="1:44" ht="11.25" customHeight="1">
      <c r="A371" s="120"/>
      <c r="B371" s="120"/>
      <c r="C371" s="120"/>
      <c r="D371" s="120"/>
      <c r="E371" s="2"/>
      <c r="F371" s="2"/>
      <c r="G371" s="120"/>
      <c r="H371" s="120"/>
      <c r="I371" s="120"/>
      <c r="J371" s="58"/>
      <c r="K371" s="121"/>
      <c r="L371" s="2"/>
      <c r="M371" s="120"/>
      <c r="N371" s="120"/>
      <c r="O371" s="120"/>
      <c r="P371" s="120"/>
      <c r="Q371" s="2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122"/>
      <c r="AJ371" s="122"/>
      <c r="AK371" s="2"/>
      <c r="AL371" s="2"/>
      <c r="AM371" s="2"/>
      <c r="AN371" s="2"/>
      <c r="AO371" s="2"/>
      <c r="AP371" s="2"/>
      <c r="AQ371" s="2"/>
      <c r="AR371" s="15"/>
    </row>
    <row r="372" spans="1:44" ht="11.25" customHeight="1">
      <c r="A372" s="120"/>
      <c r="B372" s="120"/>
      <c r="C372" s="120"/>
      <c r="D372" s="120"/>
      <c r="E372" s="2"/>
      <c r="F372" s="2"/>
      <c r="G372" s="120"/>
      <c r="H372" s="120"/>
      <c r="I372" s="120"/>
      <c r="J372" s="58"/>
      <c r="K372" s="121"/>
      <c r="L372" s="2"/>
      <c r="M372" s="120"/>
      <c r="N372" s="120"/>
      <c r="O372" s="120"/>
      <c r="P372" s="120"/>
      <c r="Q372" s="2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122"/>
      <c r="AJ372" s="122"/>
      <c r="AK372" s="2"/>
      <c r="AL372" s="2"/>
      <c r="AM372" s="2"/>
      <c r="AN372" s="2"/>
      <c r="AO372" s="2"/>
      <c r="AP372" s="2"/>
      <c r="AQ372" s="2"/>
      <c r="AR372" s="15"/>
    </row>
    <row r="373" spans="1:44" ht="11.25" customHeight="1">
      <c r="A373" s="120"/>
      <c r="B373" s="120"/>
      <c r="C373" s="120"/>
      <c r="D373" s="120"/>
      <c r="E373" s="2"/>
      <c r="F373" s="2"/>
      <c r="G373" s="120"/>
      <c r="H373" s="120"/>
      <c r="I373" s="120"/>
      <c r="J373" s="58"/>
      <c r="K373" s="121"/>
      <c r="L373" s="2"/>
      <c r="M373" s="120"/>
      <c r="N373" s="120"/>
      <c r="O373" s="120"/>
      <c r="P373" s="120"/>
      <c r="Q373" s="2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122"/>
      <c r="AJ373" s="122"/>
      <c r="AK373" s="2"/>
      <c r="AL373" s="2"/>
      <c r="AM373" s="2"/>
      <c r="AN373" s="2"/>
      <c r="AO373" s="2"/>
      <c r="AP373" s="2"/>
      <c r="AQ373" s="2"/>
      <c r="AR373" s="15"/>
    </row>
    <row r="374" spans="1:44" ht="11.25" customHeight="1">
      <c r="A374" s="120"/>
      <c r="B374" s="120"/>
      <c r="C374" s="120"/>
      <c r="D374" s="120"/>
      <c r="E374" s="2"/>
      <c r="F374" s="2"/>
      <c r="G374" s="120"/>
      <c r="H374" s="120"/>
      <c r="I374" s="120"/>
      <c r="J374" s="58"/>
      <c r="K374" s="121"/>
      <c r="L374" s="2"/>
      <c r="M374" s="120"/>
      <c r="N374" s="120"/>
      <c r="O374" s="120"/>
      <c r="P374" s="120"/>
      <c r="Q374" s="2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122"/>
      <c r="AJ374" s="122"/>
      <c r="AK374" s="2"/>
      <c r="AL374" s="2"/>
      <c r="AM374" s="2"/>
      <c r="AN374" s="2"/>
      <c r="AO374" s="2"/>
      <c r="AP374" s="2"/>
      <c r="AQ374" s="2"/>
      <c r="AR374" s="15"/>
    </row>
    <row r="375" spans="1:44" ht="11.25" customHeight="1">
      <c r="A375" s="120"/>
      <c r="B375" s="120"/>
      <c r="C375" s="120"/>
      <c r="D375" s="120"/>
      <c r="E375" s="2"/>
      <c r="F375" s="2"/>
      <c r="G375" s="120"/>
      <c r="H375" s="120"/>
      <c r="I375" s="120"/>
      <c r="J375" s="58"/>
      <c r="K375" s="121"/>
      <c r="L375" s="2"/>
      <c r="M375" s="120"/>
      <c r="N375" s="120"/>
      <c r="O375" s="120"/>
      <c r="P375" s="120"/>
      <c r="Q375" s="2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122"/>
      <c r="AJ375" s="122"/>
      <c r="AK375" s="2"/>
      <c r="AL375" s="2"/>
      <c r="AM375" s="2"/>
      <c r="AN375" s="2"/>
      <c r="AO375" s="2"/>
      <c r="AP375" s="2"/>
      <c r="AQ375" s="2"/>
      <c r="AR375" s="15"/>
    </row>
    <row r="376" spans="1:44" ht="11.25" customHeight="1">
      <c r="A376" s="120"/>
      <c r="B376" s="120"/>
      <c r="C376" s="120"/>
      <c r="D376" s="120"/>
      <c r="E376" s="2"/>
      <c r="F376" s="2"/>
      <c r="G376" s="120"/>
      <c r="H376" s="120"/>
      <c r="I376" s="120"/>
      <c r="J376" s="58"/>
      <c r="K376" s="121"/>
      <c r="L376" s="2"/>
      <c r="M376" s="120"/>
      <c r="N376" s="120"/>
      <c r="O376" s="120"/>
      <c r="P376" s="120"/>
      <c r="Q376" s="2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122"/>
      <c r="AJ376" s="122"/>
      <c r="AK376" s="2"/>
      <c r="AL376" s="2"/>
      <c r="AM376" s="2"/>
      <c r="AN376" s="2"/>
      <c r="AO376" s="2"/>
      <c r="AP376" s="2"/>
      <c r="AQ376" s="2"/>
      <c r="AR376" s="15"/>
    </row>
    <row r="377" spans="1:44" ht="11.25" customHeight="1">
      <c r="A377" s="120"/>
      <c r="B377" s="120"/>
      <c r="C377" s="120"/>
      <c r="D377" s="120"/>
      <c r="E377" s="2"/>
      <c r="F377" s="2"/>
      <c r="G377" s="120"/>
      <c r="H377" s="120"/>
      <c r="I377" s="120"/>
      <c r="J377" s="58"/>
      <c r="K377" s="121"/>
      <c r="L377" s="2"/>
      <c r="M377" s="120"/>
      <c r="N377" s="120"/>
      <c r="O377" s="120"/>
      <c r="P377" s="120"/>
      <c r="Q377" s="2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122"/>
      <c r="AJ377" s="122"/>
      <c r="AK377" s="2"/>
      <c r="AL377" s="2"/>
      <c r="AM377" s="2"/>
      <c r="AN377" s="2"/>
      <c r="AO377" s="2"/>
      <c r="AP377" s="2"/>
      <c r="AQ377" s="2"/>
      <c r="AR377" s="15"/>
    </row>
    <row r="378" spans="1:44" ht="11.25" customHeight="1">
      <c r="A378" s="120"/>
      <c r="B378" s="120"/>
      <c r="C378" s="120"/>
      <c r="D378" s="120"/>
      <c r="E378" s="2"/>
      <c r="F378" s="2"/>
      <c r="G378" s="120"/>
      <c r="H378" s="120"/>
      <c r="I378" s="120"/>
      <c r="J378" s="58"/>
      <c r="K378" s="121"/>
      <c r="L378" s="2"/>
      <c r="M378" s="120"/>
      <c r="N378" s="120"/>
      <c r="O378" s="120"/>
      <c r="P378" s="120"/>
      <c r="Q378" s="2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122"/>
      <c r="AJ378" s="122"/>
      <c r="AK378" s="2"/>
      <c r="AL378" s="2"/>
      <c r="AM378" s="2"/>
      <c r="AN378" s="2"/>
      <c r="AO378" s="2"/>
      <c r="AP378" s="2"/>
      <c r="AQ378" s="2"/>
      <c r="AR378" s="15"/>
    </row>
    <row r="379" spans="1:44" ht="11.25" customHeight="1">
      <c r="A379" s="120"/>
      <c r="B379" s="120"/>
      <c r="C379" s="120"/>
      <c r="D379" s="120"/>
      <c r="E379" s="2"/>
      <c r="F379" s="2"/>
      <c r="G379" s="120"/>
      <c r="H379" s="120"/>
      <c r="I379" s="120"/>
      <c r="J379" s="58"/>
      <c r="K379" s="121"/>
      <c r="L379" s="2"/>
      <c r="M379" s="120"/>
      <c r="N379" s="120"/>
      <c r="O379" s="120"/>
      <c r="P379" s="120"/>
      <c r="Q379" s="2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122"/>
      <c r="AJ379" s="122"/>
      <c r="AK379" s="2"/>
      <c r="AL379" s="2"/>
      <c r="AM379" s="2"/>
      <c r="AN379" s="2"/>
      <c r="AO379" s="2"/>
      <c r="AP379" s="2"/>
      <c r="AQ379" s="2"/>
      <c r="AR379" s="15"/>
    </row>
    <row r="380" spans="1:44" ht="11.25" customHeight="1">
      <c r="A380" s="120"/>
      <c r="B380" s="120"/>
      <c r="C380" s="120"/>
      <c r="D380" s="120"/>
      <c r="E380" s="2"/>
      <c r="F380" s="2"/>
      <c r="G380" s="120"/>
      <c r="H380" s="120"/>
      <c r="I380" s="120"/>
      <c r="J380" s="58"/>
      <c r="K380" s="121"/>
      <c r="L380" s="2"/>
      <c r="M380" s="120"/>
      <c r="N380" s="120"/>
      <c r="O380" s="120"/>
      <c r="P380" s="120"/>
      <c r="Q380" s="2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122"/>
      <c r="AJ380" s="122"/>
      <c r="AK380" s="2"/>
      <c r="AL380" s="2"/>
      <c r="AM380" s="2"/>
      <c r="AN380" s="2"/>
      <c r="AO380" s="2"/>
      <c r="AP380" s="2"/>
      <c r="AQ380" s="2"/>
      <c r="AR380" s="15"/>
    </row>
    <row r="381" spans="1:44" ht="11.25" customHeight="1">
      <c r="A381" s="120"/>
      <c r="B381" s="120"/>
      <c r="C381" s="120"/>
      <c r="D381" s="120"/>
      <c r="E381" s="2"/>
      <c r="F381" s="2"/>
      <c r="G381" s="120"/>
      <c r="H381" s="120"/>
      <c r="I381" s="120"/>
      <c r="J381" s="58"/>
      <c r="K381" s="121"/>
      <c r="L381" s="2"/>
      <c r="M381" s="120"/>
      <c r="N381" s="120"/>
      <c r="O381" s="120"/>
      <c r="P381" s="120"/>
      <c r="Q381" s="2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122"/>
      <c r="AJ381" s="122"/>
      <c r="AK381" s="2"/>
      <c r="AL381" s="2"/>
      <c r="AM381" s="2"/>
      <c r="AN381" s="2"/>
      <c r="AO381" s="2"/>
      <c r="AP381" s="2"/>
      <c r="AQ381" s="2"/>
      <c r="AR381" s="15"/>
    </row>
    <row r="382" spans="1:44" ht="11.25" customHeight="1">
      <c r="A382" s="120"/>
      <c r="B382" s="120"/>
      <c r="C382" s="120"/>
      <c r="D382" s="120"/>
      <c r="E382" s="2"/>
      <c r="F382" s="2"/>
      <c r="G382" s="120"/>
      <c r="H382" s="120"/>
      <c r="I382" s="120"/>
      <c r="J382" s="58"/>
      <c r="K382" s="121"/>
      <c r="L382" s="2"/>
      <c r="M382" s="120"/>
      <c r="N382" s="120"/>
      <c r="O382" s="120"/>
      <c r="P382" s="120"/>
      <c r="Q382" s="2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122"/>
      <c r="AJ382" s="122"/>
      <c r="AK382" s="2"/>
      <c r="AL382" s="2"/>
      <c r="AM382" s="2"/>
      <c r="AN382" s="2"/>
      <c r="AO382" s="2"/>
      <c r="AP382" s="2"/>
      <c r="AQ382" s="2"/>
      <c r="AR382" s="15"/>
    </row>
    <row r="383" spans="1:44" ht="11.25" customHeight="1">
      <c r="A383" s="120"/>
      <c r="B383" s="120"/>
      <c r="C383" s="120"/>
      <c r="D383" s="120"/>
      <c r="E383" s="2"/>
      <c r="F383" s="2"/>
      <c r="G383" s="120"/>
      <c r="H383" s="120"/>
      <c r="I383" s="120"/>
      <c r="J383" s="58"/>
      <c r="K383" s="121"/>
      <c r="L383" s="2"/>
      <c r="M383" s="120"/>
      <c r="N383" s="120"/>
      <c r="O383" s="120"/>
      <c r="P383" s="120"/>
      <c r="Q383" s="2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122"/>
      <c r="AJ383" s="122"/>
      <c r="AK383" s="2"/>
      <c r="AL383" s="2"/>
      <c r="AM383" s="2"/>
      <c r="AN383" s="2"/>
      <c r="AO383" s="2"/>
      <c r="AP383" s="2"/>
      <c r="AQ383" s="2"/>
      <c r="AR383" s="15"/>
    </row>
    <row r="384" spans="1:44" ht="11.25" customHeight="1">
      <c r="A384" s="120"/>
      <c r="B384" s="120"/>
      <c r="C384" s="120"/>
      <c r="D384" s="120"/>
      <c r="E384" s="2"/>
      <c r="F384" s="2"/>
      <c r="G384" s="120"/>
      <c r="H384" s="120"/>
      <c r="I384" s="120"/>
      <c r="J384" s="58"/>
      <c r="K384" s="121"/>
      <c r="L384" s="2"/>
      <c r="M384" s="120"/>
      <c r="N384" s="120"/>
      <c r="O384" s="120"/>
      <c r="P384" s="120"/>
      <c r="Q384" s="2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122"/>
      <c r="AJ384" s="122"/>
      <c r="AK384" s="2"/>
      <c r="AL384" s="2"/>
      <c r="AM384" s="2"/>
      <c r="AN384" s="2"/>
      <c r="AO384" s="2"/>
      <c r="AP384" s="2"/>
      <c r="AQ384" s="2"/>
      <c r="AR384" s="15"/>
    </row>
    <row r="385" spans="1:44" ht="11.25" customHeight="1">
      <c r="A385" s="120"/>
      <c r="B385" s="120"/>
      <c r="C385" s="120"/>
      <c r="D385" s="120"/>
      <c r="E385" s="2"/>
      <c r="F385" s="2"/>
      <c r="G385" s="120"/>
      <c r="H385" s="120"/>
      <c r="I385" s="120"/>
      <c r="J385" s="58"/>
      <c r="K385" s="121"/>
      <c r="L385" s="2"/>
      <c r="M385" s="120"/>
      <c r="N385" s="120"/>
      <c r="O385" s="120"/>
      <c r="P385" s="120"/>
      <c r="Q385" s="2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122"/>
      <c r="AJ385" s="122"/>
      <c r="AK385" s="2"/>
      <c r="AL385" s="2"/>
      <c r="AM385" s="2"/>
      <c r="AN385" s="2"/>
      <c r="AO385" s="2"/>
      <c r="AP385" s="2"/>
      <c r="AQ385" s="2"/>
      <c r="AR385" s="15"/>
    </row>
    <row r="386" spans="1:44" ht="11.25" customHeight="1">
      <c r="A386" s="120"/>
      <c r="B386" s="120"/>
      <c r="C386" s="120"/>
      <c r="D386" s="120"/>
      <c r="E386" s="2"/>
      <c r="F386" s="2"/>
      <c r="G386" s="120"/>
      <c r="H386" s="120"/>
      <c r="I386" s="120"/>
      <c r="J386" s="58"/>
      <c r="K386" s="121"/>
      <c r="L386" s="2"/>
      <c r="M386" s="120"/>
      <c r="N386" s="120"/>
      <c r="O386" s="120"/>
      <c r="P386" s="120"/>
      <c r="Q386" s="2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122"/>
      <c r="AJ386" s="122"/>
      <c r="AK386" s="2"/>
      <c r="AL386" s="2"/>
      <c r="AM386" s="2"/>
      <c r="AN386" s="2"/>
      <c r="AO386" s="2"/>
      <c r="AP386" s="2"/>
      <c r="AQ386" s="2"/>
      <c r="AR386" s="15"/>
    </row>
    <row r="387" spans="1:44" ht="11.25" customHeight="1">
      <c r="A387" s="120"/>
      <c r="B387" s="120"/>
      <c r="C387" s="120"/>
      <c r="D387" s="120"/>
      <c r="E387" s="2"/>
      <c r="F387" s="2"/>
      <c r="G387" s="120"/>
      <c r="H387" s="120"/>
      <c r="I387" s="120"/>
      <c r="J387" s="58"/>
      <c r="K387" s="121"/>
      <c r="L387" s="2"/>
      <c r="M387" s="120"/>
      <c r="N387" s="120"/>
      <c r="O387" s="120"/>
      <c r="P387" s="120"/>
      <c r="Q387" s="2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122"/>
      <c r="AJ387" s="122"/>
      <c r="AK387" s="2"/>
      <c r="AL387" s="2"/>
      <c r="AM387" s="2"/>
      <c r="AN387" s="2"/>
      <c r="AO387" s="2"/>
      <c r="AP387" s="2"/>
      <c r="AQ387" s="2"/>
      <c r="AR387" s="15"/>
    </row>
    <row r="388" spans="1:44" ht="11.25" customHeight="1">
      <c r="A388" s="120"/>
      <c r="B388" s="120"/>
      <c r="C388" s="120"/>
      <c r="D388" s="120"/>
      <c r="E388" s="2"/>
      <c r="F388" s="2"/>
      <c r="G388" s="120"/>
      <c r="H388" s="120"/>
      <c r="I388" s="120"/>
      <c r="J388" s="58"/>
      <c r="K388" s="121"/>
      <c r="L388" s="2"/>
      <c r="M388" s="120"/>
      <c r="N388" s="120"/>
      <c r="O388" s="120"/>
      <c r="P388" s="120"/>
      <c r="Q388" s="2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122"/>
      <c r="AJ388" s="122"/>
      <c r="AK388" s="2"/>
      <c r="AL388" s="2"/>
      <c r="AM388" s="2"/>
      <c r="AN388" s="2"/>
      <c r="AO388" s="2"/>
      <c r="AP388" s="2"/>
      <c r="AQ388" s="2"/>
      <c r="AR388" s="15"/>
    </row>
    <row r="389" spans="1:44" ht="11.25" customHeight="1">
      <c r="A389" s="120"/>
      <c r="B389" s="120"/>
      <c r="C389" s="120"/>
      <c r="D389" s="120"/>
      <c r="E389" s="2"/>
      <c r="F389" s="2"/>
      <c r="G389" s="120"/>
      <c r="H389" s="120"/>
      <c r="I389" s="120"/>
      <c r="J389" s="58"/>
      <c r="K389" s="121"/>
      <c r="L389" s="2"/>
      <c r="M389" s="120"/>
      <c r="N389" s="120"/>
      <c r="O389" s="120"/>
      <c r="P389" s="120"/>
      <c r="Q389" s="2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122"/>
      <c r="AJ389" s="122"/>
      <c r="AK389" s="2"/>
      <c r="AL389" s="2"/>
      <c r="AM389" s="2"/>
      <c r="AN389" s="2"/>
      <c r="AO389" s="2"/>
      <c r="AP389" s="2"/>
      <c r="AQ389" s="2"/>
      <c r="AR389" s="15"/>
    </row>
    <row r="390" spans="1:44" ht="11.25" customHeight="1">
      <c r="A390" s="120"/>
      <c r="B390" s="120"/>
      <c r="C390" s="120"/>
      <c r="D390" s="120"/>
      <c r="E390" s="2"/>
      <c r="F390" s="2"/>
      <c r="G390" s="120"/>
      <c r="H390" s="120"/>
      <c r="I390" s="120"/>
      <c r="J390" s="58"/>
      <c r="K390" s="121"/>
      <c r="L390" s="2"/>
      <c r="M390" s="120"/>
      <c r="N390" s="120"/>
      <c r="O390" s="120"/>
      <c r="P390" s="120"/>
      <c r="Q390" s="2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122"/>
      <c r="AJ390" s="122"/>
      <c r="AK390" s="2"/>
      <c r="AL390" s="2"/>
      <c r="AM390" s="2"/>
      <c r="AN390" s="2"/>
      <c r="AO390" s="2"/>
      <c r="AP390" s="2"/>
      <c r="AQ390" s="2"/>
      <c r="AR390" s="15"/>
    </row>
    <row r="391" spans="1:44" ht="11.25" customHeight="1">
      <c r="A391" s="120"/>
      <c r="B391" s="120"/>
      <c r="C391" s="120"/>
      <c r="D391" s="120"/>
      <c r="E391" s="2"/>
      <c r="F391" s="2"/>
      <c r="G391" s="120"/>
      <c r="H391" s="120"/>
      <c r="I391" s="120"/>
      <c r="J391" s="58"/>
      <c r="K391" s="121"/>
      <c r="L391" s="2"/>
      <c r="M391" s="120"/>
      <c r="N391" s="120"/>
      <c r="O391" s="120"/>
      <c r="P391" s="120"/>
      <c r="Q391" s="2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122"/>
      <c r="AJ391" s="122"/>
      <c r="AK391" s="2"/>
      <c r="AL391" s="2"/>
      <c r="AM391" s="2"/>
      <c r="AN391" s="2"/>
      <c r="AO391" s="2"/>
      <c r="AP391" s="2"/>
      <c r="AQ391" s="2"/>
      <c r="AR391" s="15"/>
    </row>
    <row r="392" spans="1:44" ht="11.25" customHeight="1">
      <c r="A392" s="120"/>
      <c r="B392" s="120"/>
      <c r="C392" s="120"/>
      <c r="D392" s="120"/>
      <c r="E392" s="2"/>
      <c r="F392" s="2"/>
      <c r="G392" s="120"/>
      <c r="H392" s="120"/>
      <c r="I392" s="120"/>
      <c r="J392" s="58"/>
      <c r="K392" s="121"/>
      <c r="L392" s="2"/>
      <c r="M392" s="120"/>
      <c r="N392" s="120"/>
      <c r="O392" s="120"/>
      <c r="P392" s="120"/>
      <c r="Q392" s="2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122"/>
      <c r="AJ392" s="122"/>
      <c r="AK392" s="2"/>
      <c r="AL392" s="2"/>
      <c r="AM392" s="2"/>
      <c r="AN392" s="2"/>
      <c r="AO392" s="2"/>
      <c r="AP392" s="2"/>
      <c r="AQ392" s="2"/>
      <c r="AR392" s="15"/>
    </row>
    <row r="393" spans="1:44" ht="11.25" customHeight="1">
      <c r="A393" s="120"/>
      <c r="B393" s="120"/>
      <c r="C393" s="120"/>
      <c r="D393" s="120"/>
      <c r="E393" s="2"/>
      <c r="F393" s="2"/>
      <c r="G393" s="120"/>
      <c r="H393" s="120"/>
      <c r="I393" s="120"/>
      <c r="J393" s="58"/>
      <c r="K393" s="121"/>
      <c r="L393" s="2"/>
      <c r="M393" s="120"/>
      <c r="N393" s="120"/>
      <c r="O393" s="120"/>
      <c r="P393" s="120"/>
      <c r="Q393" s="2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122"/>
      <c r="AJ393" s="122"/>
      <c r="AK393" s="2"/>
      <c r="AL393" s="2"/>
      <c r="AM393" s="2"/>
      <c r="AN393" s="2"/>
      <c r="AO393" s="2"/>
      <c r="AP393" s="2"/>
      <c r="AQ393" s="2"/>
      <c r="AR393" s="15"/>
    </row>
    <row r="394" spans="1:44" ht="11.25" customHeight="1">
      <c r="A394" s="120"/>
      <c r="B394" s="120"/>
      <c r="C394" s="120"/>
      <c r="D394" s="120"/>
      <c r="E394" s="2"/>
      <c r="F394" s="2"/>
      <c r="G394" s="120"/>
      <c r="H394" s="120"/>
      <c r="I394" s="120"/>
      <c r="J394" s="58"/>
      <c r="K394" s="121"/>
      <c r="L394" s="2"/>
      <c r="M394" s="120"/>
      <c r="N394" s="120"/>
      <c r="O394" s="120"/>
      <c r="P394" s="120"/>
      <c r="Q394" s="2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122"/>
      <c r="AJ394" s="122"/>
      <c r="AK394" s="2"/>
      <c r="AL394" s="2"/>
      <c r="AM394" s="2"/>
      <c r="AN394" s="2"/>
      <c r="AO394" s="2"/>
      <c r="AP394" s="2"/>
      <c r="AQ394" s="2"/>
      <c r="AR394" s="15"/>
    </row>
    <row r="395" spans="1:44" ht="11.25" customHeight="1">
      <c r="A395" s="120"/>
      <c r="B395" s="120"/>
      <c r="C395" s="120"/>
      <c r="D395" s="120"/>
      <c r="E395" s="2"/>
      <c r="F395" s="2"/>
      <c r="G395" s="120"/>
      <c r="H395" s="120"/>
      <c r="I395" s="120"/>
      <c r="J395" s="58"/>
      <c r="K395" s="121"/>
      <c r="L395" s="2"/>
      <c r="M395" s="120"/>
      <c r="N395" s="120"/>
      <c r="O395" s="120"/>
      <c r="P395" s="120"/>
      <c r="Q395" s="2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122"/>
      <c r="AJ395" s="122"/>
      <c r="AK395" s="2"/>
      <c r="AL395" s="2"/>
      <c r="AM395" s="2"/>
      <c r="AN395" s="2"/>
      <c r="AO395" s="2"/>
      <c r="AP395" s="2"/>
      <c r="AQ395" s="2"/>
      <c r="AR395" s="15"/>
    </row>
    <row r="396" spans="1:44" ht="11.25" customHeight="1">
      <c r="A396" s="120"/>
      <c r="B396" s="120"/>
      <c r="C396" s="120"/>
      <c r="D396" s="120"/>
      <c r="E396" s="2"/>
      <c r="F396" s="2"/>
      <c r="G396" s="120"/>
      <c r="H396" s="120"/>
      <c r="I396" s="120"/>
      <c r="J396" s="58"/>
      <c r="K396" s="121"/>
      <c r="L396" s="2"/>
      <c r="M396" s="120"/>
      <c r="N396" s="120"/>
      <c r="O396" s="120"/>
      <c r="P396" s="120"/>
      <c r="Q396" s="2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122"/>
      <c r="AJ396" s="122"/>
      <c r="AK396" s="2"/>
      <c r="AL396" s="2"/>
      <c r="AM396" s="2"/>
      <c r="AN396" s="2"/>
      <c r="AO396" s="2"/>
      <c r="AP396" s="2"/>
      <c r="AQ396" s="2"/>
      <c r="AR396" s="15"/>
    </row>
    <row r="397" spans="1:44" ht="11.25" customHeight="1">
      <c r="A397" s="120"/>
      <c r="B397" s="120"/>
      <c r="C397" s="120"/>
      <c r="D397" s="120"/>
      <c r="E397" s="2"/>
      <c r="F397" s="2"/>
      <c r="G397" s="120"/>
      <c r="H397" s="120"/>
      <c r="I397" s="120"/>
      <c r="J397" s="58"/>
      <c r="K397" s="121"/>
      <c r="L397" s="2"/>
      <c r="M397" s="120"/>
      <c r="N397" s="120"/>
      <c r="O397" s="120"/>
      <c r="P397" s="120"/>
      <c r="Q397" s="2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122"/>
      <c r="AJ397" s="122"/>
      <c r="AK397" s="2"/>
      <c r="AL397" s="2"/>
      <c r="AM397" s="2"/>
      <c r="AN397" s="2"/>
      <c r="AO397" s="2"/>
      <c r="AP397" s="2"/>
      <c r="AQ397" s="2"/>
      <c r="AR397" s="15"/>
    </row>
    <row r="398" spans="1:44" ht="11.25" customHeight="1">
      <c r="A398" s="120"/>
      <c r="B398" s="120"/>
      <c r="C398" s="120"/>
      <c r="D398" s="120"/>
      <c r="E398" s="2"/>
      <c r="F398" s="2"/>
      <c r="G398" s="120"/>
      <c r="H398" s="120"/>
      <c r="I398" s="120"/>
      <c r="J398" s="58"/>
      <c r="K398" s="121"/>
      <c r="L398" s="2"/>
      <c r="M398" s="120"/>
      <c r="N398" s="120"/>
      <c r="O398" s="120"/>
      <c r="P398" s="120"/>
      <c r="Q398" s="2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122"/>
      <c r="AJ398" s="122"/>
      <c r="AK398" s="2"/>
      <c r="AL398" s="2"/>
      <c r="AM398" s="2"/>
      <c r="AN398" s="2"/>
      <c r="AO398" s="2"/>
      <c r="AP398" s="2"/>
      <c r="AQ398" s="2"/>
      <c r="AR398" s="15"/>
    </row>
    <row r="399" spans="1:44" ht="11.25" customHeight="1">
      <c r="A399" s="120"/>
      <c r="B399" s="120"/>
      <c r="C399" s="120"/>
      <c r="D399" s="120"/>
      <c r="E399" s="2"/>
      <c r="F399" s="2"/>
      <c r="G399" s="120"/>
      <c r="H399" s="120"/>
      <c r="I399" s="120"/>
      <c r="J399" s="58"/>
      <c r="K399" s="121"/>
      <c r="L399" s="2"/>
      <c r="M399" s="120"/>
      <c r="N399" s="120"/>
      <c r="O399" s="120"/>
      <c r="P399" s="120"/>
      <c r="Q399" s="2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122"/>
      <c r="AJ399" s="122"/>
      <c r="AK399" s="2"/>
      <c r="AL399" s="2"/>
      <c r="AM399" s="2"/>
      <c r="AN399" s="2"/>
      <c r="AO399" s="2"/>
      <c r="AP399" s="2"/>
      <c r="AQ399" s="2"/>
      <c r="AR399" s="15"/>
    </row>
    <row r="400" spans="1:44" ht="11.25" customHeight="1">
      <c r="A400" s="120"/>
      <c r="B400" s="120"/>
      <c r="C400" s="120"/>
      <c r="D400" s="120"/>
      <c r="E400" s="2"/>
      <c r="F400" s="2"/>
      <c r="G400" s="120"/>
      <c r="H400" s="120"/>
      <c r="I400" s="120"/>
      <c r="J400" s="58"/>
      <c r="K400" s="121"/>
      <c r="L400" s="2"/>
      <c r="M400" s="120"/>
      <c r="N400" s="120"/>
      <c r="O400" s="120"/>
      <c r="P400" s="120"/>
      <c r="Q400" s="2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122"/>
      <c r="AJ400" s="122"/>
      <c r="AK400" s="2"/>
      <c r="AL400" s="2"/>
      <c r="AM400" s="2"/>
      <c r="AN400" s="2"/>
      <c r="AO400" s="2"/>
      <c r="AP400" s="2"/>
      <c r="AQ400" s="2"/>
      <c r="AR400" s="15"/>
    </row>
    <row r="401" spans="1:44" ht="11.25" customHeight="1">
      <c r="A401" s="120"/>
      <c r="B401" s="120"/>
      <c r="C401" s="120"/>
      <c r="D401" s="120"/>
      <c r="E401" s="2"/>
      <c r="F401" s="2"/>
      <c r="G401" s="120"/>
      <c r="H401" s="120"/>
      <c r="I401" s="120"/>
      <c r="J401" s="58"/>
      <c r="K401" s="121"/>
      <c r="L401" s="2"/>
      <c r="M401" s="120"/>
      <c r="N401" s="120"/>
      <c r="O401" s="120"/>
      <c r="P401" s="120"/>
      <c r="Q401" s="2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122"/>
      <c r="AJ401" s="122"/>
      <c r="AK401" s="2"/>
      <c r="AL401" s="2"/>
      <c r="AM401" s="2"/>
      <c r="AN401" s="2"/>
      <c r="AO401" s="2"/>
      <c r="AP401" s="2"/>
      <c r="AQ401" s="2"/>
      <c r="AR401" s="15"/>
    </row>
    <row r="402" spans="1:44" ht="11.25" customHeight="1">
      <c r="A402" s="120"/>
      <c r="B402" s="120"/>
      <c r="C402" s="120"/>
      <c r="D402" s="120"/>
      <c r="E402" s="2"/>
      <c r="F402" s="2"/>
      <c r="G402" s="120"/>
      <c r="H402" s="120"/>
      <c r="I402" s="120"/>
      <c r="J402" s="58"/>
      <c r="K402" s="121"/>
      <c r="L402" s="2"/>
      <c r="M402" s="120"/>
      <c r="N402" s="120"/>
      <c r="O402" s="120"/>
      <c r="P402" s="120"/>
      <c r="Q402" s="2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122"/>
      <c r="AJ402" s="122"/>
      <c r="AK402" s="2"/>
      <c r="AL402" s="2"/>
      <c r="AM402" s="2"/>
      <c r="AN402" s="2"/>
      <c r="AO402" s="2"/>
      <c r="AP402" s="2"/>
      <c r="AQ402" s="2"/>
      <c r="AR402" s="15"/>
    </row>
    <row r="403" spans="1:44" ht="11.25" customHeight="1">
      <c r="A403" s="120"/>
      <c r="B403" s="120"/>
      <c r="C403" s="120"/>
      <c r="D403" s="120"/>
      <c r="E403" s="2"/>
      <c r="F403" s="2"/>
      <c r="G403" s="120"/>
      <c r="H403" s="120"/>
      <c r="I403" s="120"/>
      <c r="J403" s="58"/>
      <c r="K403" s="121"/>
      <c r="L403" s="2"/>
      <c r="M403" s="120"/>
      <c r="N403" s="120"/>
      <c r="O403" s="120"/>
      <c r="P403" s="120"/>
      <c r="Q403" s="2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122"/>
      <c r="AJ403" s="122"/>
      <c r="AK403" s="2"/>
      <c r="AL403" s="2"/>
      <c r="AM403" s="2"/>
      <c r="AN403" s="2"/>
      <c r="AO403" s="2"/>
      <c r="AP403" s="2"/>
      <c r="AQ403" s="2"/>
      <c r="AR403" s="15"/>
    </row>
    <row r="404" spans="1:44" ht="11.25" customHeight="1">
      <c r="A404" s="120"/>
      <c r="B404" s="120"/>
      <c r="C404" s="120"/>
      <c r="D404" s="120"/>
      <c r="E404" s="2"/>
      <c r="F404" s="2"/>
      <c r="G404" s="120"/>
      <c r="H404" s="120"/>
      <c r="I404" s="120"/>
      <c r="J404" s="58"/>
      <c r="K404" s="121"/>
      <c r="L404" s="2"/>
      <c r="M404" s="120"/>
      <c r="N404" s="120"/>
      <c r="O404" s="120"/>
      <c r="P404" s="120"/>
      <c r="Q404" s="2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122"/>
      <c r="AJ404" s="122"/>
      <c r="AK404" s="2"/>
      <c r="AL404" s="2"/>
      <c r="AM404" s="2"/>
      <c r="AN404" s="2"/>
      <c r="AO404" s="2"/>
      <c r="AP404" s="2"/>
      <c r="AQ404" s="2"/>
      <c r="AR404" s="15"/>
    </row>
    <row r="405" spans="1:44" ht="11.25" customHeight="1">
      <c r="A405" s="120"/>
      <c r="B405" s="120"/>
      <c r="C405" s="120"/>
      <c r="D405" s="120"/>
      <c r="E405" s="2"/>
      <c r="F405" s="2"/>
      <c r="G405" s="120"/>
      <c r="H405" s="120"/>
      <c r="I405" s="120"/>
      <c r="J405" s="58"/>
      <c r="K405" s="121"/>
      <c r="L405" s="2"/>
      <c r="M405" s="120"/>
      <c r="N405" s="120"/>
      <c r="O405" s="120"/>
      <c r="P405" s="120"/>
      <c r="Q405" s="2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122"/>
      <c r="AJ405" s="122"/>
      <c r="AK405" s="2"/>
      <c r="AL405" s="2"/>
      <c r="AM405" s="2"/>
      <c r="AN405" s="2"/>
      <c r="AO405" s="2"/>
      <c r="AP405" s="2"/>
      <c r="AQ405" s="2"/>
      <c r="AR405" s="15"/>
    </row>
    <row r="406" spans="1:44" ht="11.25" customHeight="1">
      <c r="A406" s="120"/>
      <c r="B406" s="120"/>
      <c r="C406" s="120"/>
      <c r="D406" s="120"/>
      <c r="E406" s="2"/>
      <c r="F406" s="2"/>
      <c r="G406" s="120"/>
      <c r="H406" s="120"/>
      <c r="I406" s="120"/>
      <c r="J406" s="58"/>
      <c r="K406" s="121"/>
      <c r="L406" s="2"/>
      <c r="M406" s="120"/>
      <c r="N406" s="120"/>
      <c r="O406" s="120"/>
      <c r="P406" s="120"/>
      <c r="Q406" s="2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122"/>
      <c r="AJ406" s="122"/>
      <c r="AK406" s="2"/>
      <c r="AL406" s="2"/>
      <c r="AM406" s="2"/>
      <c r="AN406" s="2"/>
      <c r="AO406" s="2"/>
      <c r="AP406" s="2"/>
      <c r="AQ406" s="2"/>
      <c r="AR406" s="15"/>
    </row>
    <row r="407" spans="1:44" ht="11.25" customHeight="1">
      <c r="A407" s="120"/>
      <c r="B407" s="120"/>
      <c r="C407" s="120"/>
      <c r="D407" s="120"/>
      <c r="E407" s="2"/>
      <c r="F407" s="2"/>
      <c r="G407" s="120"/>
      <c r="H407" s="120"/>
      <c r="I407" s="120"/>
      <c r="J407" s="58"/>
      <c r="K407" s="121"/>
      <c r="L407" s="2"/>
      <c r="M407" s="120"/>
      <c r="N407" s="120"/>
      <c r="O407" s="120"/>
      <c r="P407" s="120"/>
      <c r="Q407" s="2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122"/>
      <c r="AJ407" s="122"/>
      <c r="AK407" s="2"/>
      <c r="AL407" s="2"/>
      <c r="AM407" s="2"/>
      <c r="AN407" s="2"/>
      <c r="AO407" s="2"/>
      <c r="AP407" s="2"/>
      <c r="AQ407" s="2"/>
      <c r="AR407" s="15"/>
    </row>
    <row r="408" spans="1:44" ht="11.25" customHeight="1">
      <c r="A408" s="120"/>
      <c r="B408" s="120"/>
      <c r="C408" s="120"/>
      <c r="D408" s="120"/>
      <c r="E408" s="2"/>
      <c r="F408" s="2"/>
      <c r="G408" s="120"/>
      <c r="H408" s="120"/>
      <c r="I408" s="120"/>
      <c r="J408" s="58"/>
      <c r="K408" s="121"/>
      <c r="L408" s="2"/>
      <c r="M408" s="120"/>
      <c r="N408" s="120"/>
      <c r="O408" s="120"/>
      <c r="P408" s="120"/>
      <c r="Q408" s="2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122"/>
      <c r="AJ408" s="122"/>
      <c r="AK408" s="2"/>
      <c r="AL408" s="2"/>
      <c r="AM408" s="2"/>
      <c r="AN408" s="2"/>
      <c r="AO408" s="2"/>
      <c r="AP408" s="2"/>
      <c r="AQ408" s="2"/>
      <c r="AR408" s="15"/>
    </row>
    <row r="409" spans="1:44" ht="11.25" customHeight="1">
      <c r="A409" s="120"/>
      <c r="B409" s="120"/>
      <c r="C409" s="120"/>
      <c r="D409" s="120"/>
      <c r="E409" s="2"/>
      <c r="F409" s="2"/>
      <c r="G409" s="120"/>
      <c r="H409" s="120"/>
      <c r="I409" s="120"/>
      <c r="J409" s="58"/>
      <c r="K409" s="121"/>
      <c r="L409" s="2"/>
      <c r="M409" s="120"/>
      <c r="N409" s="120"/>
      <c r="O409" s="120"/>
      <c r="P409" s="120"/>
      <c r="Q409" s="2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122"/>
      <c r="AJ409" s="122"/>
      <c r="AK409" s="2"/>
      <c r="AL409" s="2"/>
      <c r="AM409" s="2"/>
      <c r="AN409" s="2"/>
      <c r="AO409" s="2"/>
      <c r="AP409" s="2"/>
      <c r="AQ409" s="2"/>
      <c r="AR409" s="15"/>
    </row>
    <row r="410" spans="1:44" ht="11.25" customHeight="1">
      <c r="A410" s="120"/>
      <c r="B410" s="120"/>
      <c r="C410" s="120"/>
      <c r="D410" s="120"/>
      <c r="E410" s="2"/>
      <c r="F410" s="2"/>
      <c r="G410" s="120"/>
      <c r="H410" s="120"/>
      <c r="I410" s="120"/>
      <c r="J410" s="58"/>
      <c r="K410" s="121"/>
      <c r="L410" s="2"/>
      <c r="M410" s="120"/>
      <c r="N410" s="120"/>
      <c r="O410" s="120"/>
      <c r="P410" s="120"/>
      <c r="Q410" s="2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122"/>
      <c r="AJ410" s="122"/>
      <c r="AK410" s="2"/>
      <c r="AL410" s="2"/>
      <c r="AM410" s="2"/>
      <c r="AN410" s="2"/>
      <c r="AO410" s="2"/>
      <c r="AP410" s="2"/>
      <c r="AQ410" s="2"/>
      <c r="AR410" s="15"/>
    </row>
    <row r="411" spans="1:44" ht="11.25" customHeight="1">
      <c r="A411" s="120"/>
      <c r="B411" s="120"/>
      <c r="C411" s="120"/>
      <c r="D411" s="120"/>
      <c r="E411" s="2"/>
      <c r="F411" s="2"/>
      <c r="G411" s="120"/>
      <c r="H411" s="120"/>
      <c r="I411" s="120"/>
      <c r="J411" s="58"/>
      <c r="K411" s="121"/>
      <c r="L411" s="2"/>
      <c r="M411" s="120"/>
      <c r="N411" s="120"/>
      <c r="O411" s="120"/>
      <c r="P411" s="120"/>
      <c r="Q411" s="2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122"/>
      <c r="AJ411" s="122"/>
      <c r="AK411" s="2"/>
      <c r="AL411" s="2"/>
      <c r="AM411" s="2"/>
      <c r="AN411" s="2"/>
      <c r="AO411" s="2"/>
      <c r="AP411" s="2"/>
      <c r="AQ411" s="2"/>
      <c r="AR411" s="15"/>
    </row>
    <row r="412" spans="1:44" ht="11.25" customHeight="1">
      <c r="A412" s="120"/>
      <c r="B412" s="120"/>
      <c r="C412" s="120"/>
      <c r="D412" s="120"/>
      <c r="E412" s="2"/>
      <c r="F412" s="2"/>
      <c r="G412" s="120"/>
      <c r="H412" s="120"/>
      <c r="I412" s="120"/>
      <c r="J412" s="58"/>
      <c r="K412" s="121"/>
      <c r="L412" s="2"/>
      <c r="M412" s="120"/>
      <c r="N412" s="120"/>
      <c r="O412" s="120"/>
      <c r="P412" s="120"/>
      <c r="Q412" s="2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122"/>
      <c r="AJ412" s="122"/>
      <c r="AK412" s="2"/>
      <c r="AL412" s="2"/>
      <c r="AM412" s="2"/>
      <c r="AN412" s="2"/>
      <c r="AO412" s="2"/>
      <c r="AP412" s="2"/>
      <c r="AQ412" s="2"/>
      <c r="AR412" s="15"/>
    </row>
    <row r="413" spans="1:44" ht="11.25" customHeight="1">
      <c r="A413" s="120"/>
      <c r="B413" s="120"/>
      <c r="C413" s="120"/>
      <c r="D413" s="120"/>
      <c r="E413" s="2"/>
      <c r="F413" s="2"/>
      <c r="G413" s="120"/>
      <c r="H413" s="120"/>
      <c r="I413" s="120"/>
      <c r="J413" s="58"/>
      <c r="K413" s="121"/>
      <c r="L413" s="2"/>
      <c r="M413" s="120"/>
      <c r="N413" s="120"/>
      <c r="O413" s="120"/>
      <c r="P413" s="120"/>
      <c r="Q413" s="2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122"/>
      <c r="AJ413" s="122"/>
      <c r="AK413" s="2"/>
      <c r="AL413" s="2"/>
      <c r="AM413" s="2"/>
      <c r="AN413" s="2"/>
      <c r="AO413" s="2"/>
      <c r="AP413" s="2"/>
      <c r="AQ413" s="2"/>
      <c r="AR413" s="15"/>
    </row>
    <row r="414" spans="1:44" ht="11.25" customHeight="1">
      <c r="A414" s="120"/>
      <c r="B414" s="120"/>
      <c r="C414" s="120"/>
      <c r="D414" s="120"/>
      <c r="E414" s="2"/>
      <c r="F414" s="2"/>
      <c r="G414" s="120"/>
      <c r="H414" s="120"/>
      <c r="I414" s="120"/>
      <c r="J414" s="58"/>
      <c r="K414" s="121"/>
      <c r="L414" s="2"/>
      <c r="M414" s="120"/>
      <c r="N414" s="120"/>
      <c r="O414" s="120"/>
      <c r="P414" s="120"/>
      <c r="Q414" s="2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122"/>
      <c r="AJ414" s="122"/>
      <c r="AK414" s="2"/>
      <c r="AL414" s="2"/>
      <c r="AM414" s="2"/>
      <c r="AN414" s="2"/>
      <c r="AO414" s="2"/>
      <c r="AP414" s="2"/>
      <c r="AQ414" s="2"/>
      <c r="AR414" s="15"/>
    </row>
    <row r="415" spans="1:44" ht="11.25" customHeight="1">
      <c r="A415" s="120"/>
      <c r="B415" s="120"/>
      <c r="C415" s="120"/>
      <c r="D415" s="120"/>
      <c r="E415" s="2"/>
      <c r="F415" s="2"/>
      <c r="G415" s="120"/>
      <c r="H415" s="120"/>
      <c r="I415" s="120"/>
      <c r="J415" s="58"/>
      <c r="K415" s="121"/>
      <c r="L415" s="2"/>
      <c r="M415" s="120"/>
      <c r="N415" s="120"/>
      <c r="O415" s="120"/>
      <c r="P415" s="120"/>
      <c r="Q415" s="2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122"/>
      <c r="AJ415" s="122"/>
      <c r="AK415" s="2"/>
      <c r="AL415" s="2"/>
      <c r="AM415" s="2"/>
      <c r="AN415" s="2"/>
      <c r="AO415" s="2"/>
      <c r="AP415" s="2"/>
      <c r="AQ415" s="2"/>
      <c r="AR415" s="15"/>
    </row>
    <row r="416" spans="1:44" ht="11.25" customHeight="1">
      <c r="A416" s="120"/>
      <c r="B416" s="120"/>
      <c r="C416" s="120"/>
      <c r="D416" s="120"/>
      <c r="E416" s="2"/>
      <c r="F416" s="2"/>
      <c r="G416" s="120"/>
      <c r="H416" s="120"/>
      <c r="I416" s="120"/>
      <c r="J416" s="58"/>
      <c r="K416" s="121"/>
      <c r="L416" s="2"/>
      <c r="M416" s="120"/>
      <c r="N416" s="120"/>
      <c r="O416" s="120"/>
      <c r="P416" s="120"/>
      <c r="Q416" s="2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122"/>
      <c r="AJ416" s="122"/>
      <c r="AK416" s="2"/>
      <c r="AL416" s="2"/>
      <c r="AM416" s="2"/>
      <c r="AN416" s="2"/>
      <c r="AO416" s="2"/>
      <c r="AP416" s="2"/>
      <c r="AQ416" s="2"/>
      <c r="AR416" s="15"/>
    </row>
    <row r="417" spans="1:44" ht="11.25" customHeight="1">
      <c r="A417" s="120"/>
      <c r="B417" s="120"/>
      <c r="C417" s="120"/>
      <c r="D417" s="120"/>
      <c r="E417" s="2"/>
      <c r="F417" s="2"/>
      <c r="G417" s="120"/>
      <c r="H417" s="120"/>
      <c r="I417" s="120"/>
      <c r="J417" s="58"/>
      <c r="K417" s="121"/>
      <c r="L417" s="2"/>
      <c r="M417" s="120"/>
      <c r="N417" s="120"/>
      <c r="O417" s="120"/>
      <c r="P417" s="120"/>
      <c r="Q417" s="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122"/>
      <c r="AJ417" s="122"/>
      <c r="AK417" s="2"/>
      <c r="AL417" s="2"/>
      <c r="AM417" s="2"/>
      <c r="AN417" s="2"/>
      <c r="AO417" s="2"/>
      <c r="AP417" s="2"/>
      <c r="AQ417" s="2"/>
      <c r="AR417" s="15"/>
    </row>
    <row r="418" spans="1:44" ht="11.25" customHeight="1">
      <c r="A418" s="120"/>
      <c r="B418" s="120"/>
      <c r="C418" s="120"/>
      <c r="D418" s="120"/>
      <c r="E418" s="2"/>
      <c r="F418" s="2"/>
      <c r="G418" s="120"/>
      <c r="H418" s="120"/>
      <c r="I418" s="120"/>
      <c r="J418" s="58"/>
      <c r="K418" s="121"/>
      <c r="L418" s="2"/>
      <c r="M418" s="120"/>
      <c r="N418" s="120"/>
      <c r="O418" s="120"/>
      <c r="P418" s="120"/>
      <c r="Q418" s="2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122"/>
      <c r="AJ418" s="122"/>
      <c r="AK418" s="2"/>
      <c r="AL418" s="2"/>
      <c r="AM418" s="2"/>
      <c r="AN418" s="2"/>
      <c r="AO418" s="2"/>
      <c r="AP418" s="2"/>
      <c r="AQ418" s="2"/>
      <c r="AR418" s="15"/>
    </row>
    <row r="419" spans="1:44" ht="11.25" customHeight="1">
      <c r="A419" s="120"/>
      <c r="B419" s="120"/>
      <c r="C419" s="120"/>
      <c r="D419" s="120"/>
      <c r="E419" s="2"/>
      <c r="F419" s="2"/>
      <c r="G419" s="120"/>
      <c r="H419" s="120"/>
      <c r="I419" s="120"/>
      <c r="J419" s="58"/>
      <c r="K419" s="121"/>
      <c r="L419" s="2"/>
      <c r="M419" s="120"/>
      <c r="N419" s="120"/>
      <c r="O419" s="120"/>
      <c r="P419" s="120"/>
      <c r="Q419" s="2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122"/>
      <c r="AJ419" s="122"/>
      <c r="AK419" s="2"/>
      <c r="AL419" s="2"/>
      <c r="AM419" s="2"/>
      <c r="AN419" s="2"/>
      <c r="AO419" s="2"/>
      <c r="AP419" s="2"/>
      <c r="AQ419" s="2"/>
      <c r="AR419" s="15"/>
    </row>
    <row r="420" spans="1:44" ht="11.25" customHeight="1">
      <c r="A420" s="120"/>
      <c r="B420" s="120"/>
      <c r="C420" s="120"/>
      <c r="D420" s="120"/>
      <c r="E420" s="2"/>
      <c r="F420" s="2"/>
      <c r="G420" s="120"/>
      <c r="H420" s="120"/>
      <c r="I420" s="120"/>
      <c r="J420" s="58"/>
      <c r="K420" s="121"/>
      <c r="L420" s="2"/>
      <c r="M420" s="120"/>
      <c r="N420" s="120"/>
      <c r="O420" s="120"/>
      <c r="P420" s="120"/>
      <c r="Q420" s="2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122"/>
      <c r="AJ420" s="122"/>
      <c r="AK420" s="2"/>
      <c r="AL420" s="2"/>
      <c r="AM420" s="2"/>
      <c r="AN420" s="2"/>
      <c r="AO420" s="2"/>
      <c r="AP420" s="2"/>
      <c r="AQ420" s="2"/>
      <c r="AR420" s="15"/>
    </row>
    <row r="421" spans="1:44" ht="11.25" customHeight="1">
      <c r="A421" s="120"/>
      <c r="B421" s="120"/>
      <c r="C421" s="120"/>
      <c r="D421" s="120"/>
      <c r="E421" s="2"/>
      <c r="F421" s="2"/>
      <c r="G421" s="120"/>
      <c r="H421" s="120"/>
      <c r="I421" s="120"/>
      <c r="J421" s="58"/>
      <c r="K421" s="121"/>
      <c r="L421" s="2"/>
      <c r="M421" s="120"/>
      <c r="N421" s="120"/>
      <c r="O421" s="120"/>
      <c r="P421" s="120"/>
      <c r="Q421" s="2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122"/>
      <c r="AJ421" s="122"/>
      <c r="AK421" s="2"/>
      <c r="AL421" s="2"/>
      <c r="AM421" s="2"/>
      <c r="AN421" s="2"/>
      <c r="AO421" s="2"/>
      <c r="AP421" s="2"/>
      <c r="AQ421" s="2"/>
      <c r="AR421" s="15"/>
    </row>
    <row r="422" spans="1:44" ht="11.25" customHeight="1">
      <c r="A422" s="120"/>
      <c r="B422" s="120"/>
      <c r="C422" s="120"/>
      <c r="D422" s="120"/>
      <c r="E422" s="2"/>
      <c r="F422" s="2"/>
      <c r="G422" s="120"/>
      <c r="H422" s="120"/>
      <c r="I422" s="120"/>
      <c r="J422" s="58"/>
      <c r="K422" s="121"/>
      <c r="L422" s="2"/>
      <c r="M422" s="120"/>
      <c r="N422" s="120"/>
      <c r="O422" s="120"/>
      <c r="P422" s="120"/>
      <c r="Q422" s="2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122"/>
      <c r="AJ422" s="122"/>
      <c r="AK422" s="2"/>
      <c r="AL422" s="2"/>
      <c r="AM422" s="2"/>
      <c r="AN422" s="2"/>
      <c r="AO422" s="2"/>
      <c r="AP422" s="2"/>
      <c r="AQ422" s="2"/>
      <c r="AR422" s="15"/>
    </row>
    <row r="423" spans="1:44" ht="11.25" customHeight="1">
      <c r="A423" s="120"/>
      <c r="B423" s="120"/>
      <c r="C423" s="120"/>
      <c r="D423" s="120"/>
      <c r="E423" s="2"/>
      <c r="F423" s="2"/>
      <c r="G423" s="120"/>
      <c r="H423" s="120"/>
      <c r="I423" s="120"/>
      <c r="J423" s="58"/>
      <c r="K423" s="121"/>
      <c r="L423" s="2"/>
      <c r="M423" s="120"/>
      <c r="N423" s="120"/>
      <c r="O423" s="120"/>
      <c r="P423" s="120"/>
      <c r="Q423" s="2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122"/>
      <c r="AJ423" s="122"/>
      <c r="AK423" s="2"/>
      <c r="AL423" s="2"/>
      <c r="AM423" s="2"/>
      <c r="AN423" s="2"/>
      <c r="AO423" s="2"/>
      <c r="AP423" s="2"/>
      <c r="AQ423" s="2"/>
      <c r="AR423" s="15"/>
    </row>
    <row r="424" spans="1:44" ht="11.25" customHeight="1">
      <c r="A424" s="120"/>
      <c r="B424" s="120"/>
      <c r="C424" s="120"/>
      <c r="D424" s="120"/>
      <c r="E424" s="2"/>
      <c r="F424" s="2"/>
      <c r="G424" s="120"/>
      <c r="H424" s="120"/>
      <c r="I424" s="120"/>
      <c r="J424" s="58"/>
      <c r="K424" s="121"/>
      <c r="L424" s="2"/>
      <c r="M424" s="120"/>
      <c r="N424" s="120"/>
      <c r="O424" s="120"/>
      <c r="P424" s="120"/>
      <c r="Q424" s="2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122"/>
      <c r="AJ424" s="122"/>
      <c r="AK424" s="2"/>
      <c r="AL424" s="2"/>
      <c r="AM424" s="2"/>
      <c r="AN424" s="2"/>
      <c r="AO424" s="2"/>
      <c r="AP424" s="2"/>
      <c r="AQ424" s="2"/>
      <c r="AR424" s="15"/>
    </row>
    <row r="425" spans="1:44" ht="11.25" customHeight="1">
      <c r="A425" s="120"/>
      <c r="B425" s="120"/>
      <c r="C425" s="120"/>
      <c r="D425" s="120"/>
      <c r="E425" s="2"/>
      <c r="F425" s="2"/>
      <c r="G425" s="120"/>
      <c r="H425" s="120"/>
      <c r="I425" s="120"/>
      <c r="J425" s="58"/>
      <c r="K425" s="121"/>
      <c r="L425" s="2"/>
      <c r="M425" s="120"/>
      <c r="N425" s="120"/>
      <c r="O425" s="120"/>
      <c r="P425" s="120"/>
      <c r="Q425" s="2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122"/>
      <c r="AJ425" s="122"/>
      <c r="AK425" s="2"/>
      <c r="AL425" s="2"/>
      <c r="AM425" s="2"/>
      <c r="AN425" s="2"/>
      <c r="AO425" s="2"/>
      <c r="AP425" s="2"/>
      <c r="AQ425" s="2"/>
      <c r="AR425" s="15"/>
    </row>
    <row r="426" spans="1:44" ht="11.25" customHeight="1">
      <c r="A426" s="120"/>
      <c r="B426" s="120"/>
      <c r="C426" s="120"/>
      <c r="D426" s="120"/>
      <c r="E426" s="2"/>
      <c r="F426" s="2"/>
      <c r="G426" s="120"/>
      <c r="H426" s="120"/>
      <c r="I426" s="120"/>
      <c r="J426" s="58"/>
      <c r="K426" s="121"/>
      <c r="L426" s="2"/>
      <c r="M426" s="120"/>
      <c r="N426" s="120"/>
      <c r="O426" s="120"/>
      <c r="P426" s="120"/>
      <c r="Q426" s="2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122"/>
      <c r="AJ426" s="122"/>
      <c r="AK426" s="2"/>
      <c r="AL426" s="2"/>
      <c r="AM426" s="2"/>
      <c r="AN426" s="2"/>
      <c r="AO426" s="2"/>
      <c r="AP426" s="2"/>
      <c r="AQ426" s="2"/>
      <c r="AR426" s="15"/>
    </row>
    <row r="427" spans="1:44" ht="11.25" customHeight="1">
      <c r="A427" s="120"/>
      <c r="B427" s="120"/>
      <c r="C427" s="120"/>
      <c r="D427" s="120"/>
      <c r="E427" s="2"/>
      <c r="F427" s="2"/>
      <c r="G427" s="120"/>
      <c r="H427" s="120"/>
      <c r="I427" s="120"/>
      <c r="J427" s="58"/>
      <c r="K427" s="121"/>
      <c r="L427" s="2"/>
      <c r="M427" s="120"/>
      <c r="N427" s="120"/>
      <c r="O427" s="120"/>
      <c r="P427" s="120"/>
      <c r="Q427" s="2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122"/>
      <c r="AJ427" s="122"/>
      <c r="AK427" s="2"/>
      <c r="AL427" s="2"/>
      <c r="AM427" s="2"/>
      <c r="AN427" s="2"/>
      <c r="AO427" s="2"/>
      <c r="AP427" s="2"/>
      <c r="AQ427" s="2"/>
      <c r="AR427" s="15"/>
    </row>
    <row r="428" spans="1:44" ht="11.25" customHeight="1">
      <c r="A428" s="120"/>
      <c r="B428" s="120"/>
      <c r="C428" s="120"/>
      <c r="D428" s="120"/>
      <c r="E428" s="2"/>
      <c r="F428" s="2"/>
      <c r="G428" s="120"/>
      <c r="H428" s="120"/>
      <c r="I428" s="120"/>
      <c r="J428" s="58"/>
      <c r="K428" s="121"/>
      <c r="L428" s="2"/>
      <c r="M428" s="120"/>
      <c r="N428" s="120"/>
      <c r="O428" s="120"/>
      <c r="P428" s="120"/>
      <c r="Q428" s="2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122"/>
      <c r="AJ428" s="122"/>
      <c r="AK428" s="2"/>
      <c r="AL428" s="2"/>
      <c r="AM428" s="2"/>
      <c r="AN428" s="2"/>
      <c r="AO428" s="2"/>
      <c r="AP428" s="2"/>
      <c r="AQ428" s="2"/>
      <c r="AR428" s="15"/>
    </row>
    <row r="429" spans="1:44" ht="11.25" customHeight="1">
      <c r="A429" s="120"/>
      <c r="B429" s="120"/>
      <c r="C429" s="120"/>
      <c r="D429" s="120"/>
      <c r="E429" s="2"/>
      <c r="F429" s="2"/>
      <c r="G429" s="120"/>
      <c r="H429" s="120"/>
      <c r="I429" s="120"/>
      <c r="J429" s="58"/>
      <c r="K429" s="121"/>
      <c r="L429" s="2"/>
      <c r="M429" s="120"/>
      <c r="N429" s="120"/>
      <c r="O429" s="120"/>
      <c r="P429" s="120"/>
      <c r="Q429" s="2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122"/>
      <c r="AJ429" s="122"/>
      <c r="AK429" s="2"/>
      <c r="AL429" s="2"/>
      <c r="AM429" s="2"/>
      <c r="AN429" s="2"/>
      <c r="AO429" s="2"/>
      <c r="AP429" s="2"/>
      <c r="AQ429" s="2"/>
      <c r="AR429" s="15"/>
    </row>
    <row r="430" spans="1:44" ht="11.25" customHeight="1">
      <c r="A430" s="120"/>
      <c r="B430" s="120"/>
      <c r="C430" s="120"/>
      <c r="D430" s="120"/>
      <c r="E430" s="2"/>
      <c r="F430" s="2"/>
      <c r="G430" s="120"/>
      <c r="H430" s="120"/>
      <c r="I430" s="120"/>
      <c r="J430" s="58"/>
      <c r="K430" s="121"/>
      <c r="L430" s="2"/>
      <c r="M430" s="120"/>
      <c r="N430" s="120"/>
      <c r="O430" s="120"/>
      <c r="P430" s="120"/>
      <c r="Q430" s="2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122"/>
      <c r="AJ430" s="122"/>
      <c r="AK430" s="2"/>
      <c r="AL430" s="2"/>
      <c r="AM430" s="2"/>
      <c r="AN430" s="2"/>
      <c r="AO430" s="2"/>
      <c r="AP430" s="2"/>
      <c r="AQ430" s="2"/>
      <c r="AR430" s="15"/>
    </row>
    <row r="431" spans="1:44" ht="11.25" customHeight="1">
      <c r="A431" s="120"/>
      <c r="B431" s="120"/>
      <c r="C431" s="120"/>
      <c r="D431" s="120"/>
      <c r="E431" s="2"/>
      <c r="F431" s="2"/>
      <c r="G431" s="120"/>
      <c r="H431" s="120"/>
      <c r="I431" s="120"/>
      <c r="J431" s="58"/>
      <c r="K431" s="121"/>
      <c r="L431" s="2"/>
      <c r="M431" s="120"/>
      <c r="N431" s="120"/>
      <c r="O431" s="120"/>
      <c r="P431" s="120"/>
      <c r="Q431" s="2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122"/>
      <c r="AJ431" s="122"/>
      <c r="AK431" s="2"/>
      <c r="AL431" s="2"/>
      <c r="AM431" s="2"/>
      <c r="AN431" s="2"/>
      <c r="AO431" s="2"/>
      <c r="AP431" s="2"/>
      <c r="AQ431" s="2"/>
      <c r="AR431" s="15"/>
    </row>
    <row r="432" spans="1:44" ht="11.25" customHeight="1">
      <c r="A432" s="120"/>
      <c r="B432" s="120"/>
      <c r="C432" s="120"/>
      <c r="D432" s="120"/>
      <c r="E432" s="2"/>
      <c r="F432" s="2"/>
      <c r="G432" s="120"/>
      <c r="H432" s="120"/>
      <c r="I432" s="120"/>
      <c r="J432" s="58"/>
      <c r="K432" s="121"/>
      <c r="L432" s="2"/>
      <c r="M432" s="120"/>
      <c r="N432" s="120"/>
      <c r="O432" s="120"/>
      <c r="P432" s="120"/>
      <c r="Q432" s="2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122"/>
      <c r="AJ432" s="122"/>
      <c r="AK432" s="2"/>
      <c r="AL432" s="2"/>
      <c r="AM432" s="2"/>
      <c r="AN432" s="2"/>
      <c r="AO432" s="2"/>
      <c r="AP432" s="2"/>
      <c r="AQ432" s="2"/>
      <c r="AR432" s="15"/>
    </row>
    <row r="433" spans="1:44" ht="11.25" customHeight="1">
      <c r="A433" s="120"/>
      <c r="B433" s="120"/>
      <c r="C433" s="120"/>
      <c r="D433" s="120"/>
      <c r="E433" s="2"/>
      <c r="F433" s="2"/>
      <c r="G433" s="120"/>
      <c r="H433" s="120"/>
      <c r="I433" s="120"/>
      <c r="J433" s="58"/>
      <c r="K433" s="121"/>
      <c r="L433" s="2"/>
      <c r="M433" s="120"/>
      <c r="N433" s="120"/>
      <c r="O433" s="120"/>
      <c r="P433" s="120"/>
      <c r="Q433" s="2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122"/>
      <c r="AJ433" s="122"/>
      <c r="AK433" s="2"/>
      <c r="AL433" s="2"/>
      <c r="AM433" s="2"/>
      <c r="AN433" s="2"/>
      <c r="AO433" s="2"/>
      <c r="AP433" s="2"/>
      <c r="AQ433" s="2"/>
      <c r="AR433" s="15"/>
    </row>
    <row r="434" spans="1:44" ht="11.25" customHeight="1">
      <c r="A434" s="120"/>
      <c r="B434" s="120"/>
      <c r="C434" s="120"/>
      <c r="D434" s="120"/>
      <c r="E434" s="2"/>
      <c r="F434" s="2"/>
      <c r="G434" s="120"/>
      <c r="H434" s="120"/>
      <c r="I434" s="120"/>
      <c r="J434" s="58"/>
      <c r="K434" s="121"/>
      <c r="L434" s="2"/>
      <c r="M434" s="120"/>
      <c r="N434" s="120"/>
      <c r="O434" s="120"/>
      <c r="P434" s="120"/>
      <c r="Q434" s="2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122"/>
      <c r="AJ434" s="122"/>
      <c r="AK434" s="2"/>
      <c r="AL434" s="2"/>
      <c r="AM434" s="2"/>
      <c r="AN434" s="2"/>
      <c r="AO434" s="2"/>
      <c r="AP434" s="2"/>
      <c r="AQ434" s="2"/>
      <c r="AR434" s="15"/>
    </row>
    <row r="435" spans="1:44" ht="11.25" customHeight="1">
      <c r="A435" s="120"/>
      <c r="B435" s="120"/>
      <c r="C435" s="120"/>
      <c r="D435" s="120"/>
      <c r="E435" s="2"/>
      <c r="F435" s="2"/>
      <c r="G435" s="120"/>
      <c r="H435" s="120"/>
      <c r="I435" s="120"/>
      <c r="J435" s="58"/>
      <c r="K435" s="121"/>
      <c r="L435" s="2"/>
      <c r="M435" s="120"/>
      <c r="N435" s="120"/>
      <c r="O435" s="120"/>
      <c r="P435" s="120"/>
      <c r="Q435" s="2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122"/>
      <c r="AJ435" s="122"/>
      <c r="AK435" s="2"/>
      <c r="AL435" s="2"/>
      <c r="AM435" s="2"/>
      <c r="AN435" s="2"/>
      <c r="AO435" s="2"/>
      <c r="AP435" s="2"/>
      <c r="AQ435" s="2"/>
      <c r="AR435" s="15"/>
    </row>
    <row r="436" spans="1:44" ht="11.25" customHeight="1">
      <c r="A436" s="120"/>
      <c r="B436" s="120"/>
      <c r="C436" s="120"/>
      <c r="D436" s="120"/>
      <c r="E436" s="2"/>
      <c r="F436" s="2"/>
      <c r="G436" s="120"/>
      <c r="H436" s="120"/>
      <c r="I436" s="120"/>
      <c r="J436" s="58"/>
      <c r="K436" s="121"/>
      <c r="L436" s="2"/>
      <c r="M436" s="120"/>
      <c r="N436" s="120"/>
      <c r="O436" s="120"/>
      <c r="P436" s="120"/>
      <c r="Q436" s="2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122"/>
      <c r="AJ436" s="122"/>
      <c r="AK436" s="2"/>
      <c r="AL436" s="2"/>
      <c r="AM436" s="2"/>
      <c r="AN436" s="2"/>
      <c r="AO436" s="2"/>
      <c r="AP436" s="2"/>
      <c r="AQ436" s="2"/>
      <c r="AR436" s="15"/>
    </row>
    <row r="437" spans="1:44" ht="11.25" customHeight="1">
      <c r="A437" s="120"/>
      <c r="B437" s="120"/>
      <c r="C437" s="120"/>
      <c r="D437" s="120"/>
      <c r="E437" s="2"/>
      <c r="F437" s="2"/>
      <c r="G437" s="120"/>
      <c r="H437" s="120"/>
      <c r="I437" s="120"/>
      <c r="J437" s="58"/>
      <c r="K437" s="121"/>
      <c r="L437" s="2"/>
      <c r="M437" s="120"/>
      <c r="N437" s="120"/>
      <c r="O437" s="120"/>
      <c r="P437" s="120"/>
      <c r="Q437" s="2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122"/>
      <c r="AJ437" s="122"/>
      <c r="AK437" s="2"/>
      <c r="AL437" s="2"/>
      <c r="AM437" s="2"/>
      <c r="AN437" s="2"/>
      <c r="AO437" s="2"/>
      <c r="AP437" s="2"/>
      <c r="AQ437" s="2"/>
      <c r="AR437" s="15"/>
    </row>
    <row r="438" spans="1:44" ht="11.25" customHeight="1">
      <c r="A438" s="120"/>
      <c r="B438" s="120"/>
      <c r="C438" s="120"/>
      <c r="D438" s="120"/>
      <c r="E438" s="2"/>
      <c r="F438" s="2"/>
      <c r="G438" s="120"/>
      <c r="H438" s="120"/>
      <c r="I438" s="120"/>
      <c r="J438" s="58"/>
      <c r="K438" s="121"/>
      <c r="L438" s="2"/>
      <c r="M438" s="120"/>
      <c r="N438" s="120"/>
      <c r="O438" s="120"/>
      <c r="P438" s="120"/>
      <c r="Q438" s="2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122"/>
      <c r="AJ438" s="122"/>
      <c r="AK438" s="2"/>
      <c r="AL438" s="2"/>
      <c r="AM438" s="2"/>
      <c r="AN438" s="2"/>
      <c r="AO438" s="2"/>
      <c r="AP438" s="2"/>
      <c r="AQ438" s="2"/>
      <c r="AR438" s="15"/>
    </row>
    <row r="439" spans="1:44" ht="11.25" customHeight="1">
      <c r="A439" s="120"/>
      <c r="B439" s="120"/>
      <c r="C439" s="120"/>
      <c r="D439" s="120"/>
      <c r="E439" s="2"/>
      <c r="F439" s="2"/>
      <c r="G439" s="120"/>
      <c r="H439" s="120"/>
      <c r="I439" s="120"/>
      <c r="J439" s="58"/>
      <c r="K439" s="121"/>
      <c r="L439" s="2"/>
      <c r="M439" s="120"/>
      <c r="N439" s="120"/>
      <c r="O439" s="120"/>
      <c r="P439" s="120"/>
      <c r="Q439" s="2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122"/>
      <c r="AJ439" s="122"/>
      <c r="AK439" s="2"/>
      <c r="AL439" s="2"/>
      <c r="AM439" s="2"/>
      <c r="AN439" s="2"/>
      <c r="AO439" s="2"/>
      <c r="AP439" s="2"/>
      <c r="AQ439" s="2"/>
      <c r="AR439" s="15"/>
    </row>
    <row r="440" spans="1:44" ht="11.25" customHeight="1">
      <c r="A440" s="120"/>
      <c r="B440" s="120"/>
      <c r="C440" s="120"/>
      <c r="D440" s="120"/>
      <c r="E440" s="2"/>
      <c r="F440" s="2"/>
      <c r="G440" s="120"/>
      <c r="H440" s="120"/>
      <c r="I440" s="120"/>
      <c r="J440" s="58"/>
      <c r="K440" s="121"/>
      <c r="L440" s="2"/>
      <c r="M440" s="120"/>
      <c r="N440" s="120"/>
      <c r="O440" s="120"/>
      <c r="P440" s="120"/>
      <c r="Q440" s="2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122"/>
      <c r="AJ440" s="122"/>
      <c r="AK440" s="2"/>
      <c r="AL440" s="2"/>
      <c r="AM440" s="2"/>
      <c r="AN440" s="2"/>
      <c r="AO440" s="2"/>
      <c r="AP440" s="2"/>
      <c r="AQ440" s="2"/>
      <c r="AR440" s="15"/>
    </row>
    <row r="441" spans="1:44" ht="11.25" customHeight="1">
      <c r="A441" s="120"/>
      <c r="B441" s="120"/>
      <c r="C441" s="120"/>
      <c r="D441" s="120"/>
      <c r="E441" s="2"/>
      <c r="F441" s="2"/>
      <c r="G441" s="120"/>
      <c r="H441" s="120"/>
      <c r="I441" s="120"/>
      <c r="J441" s="58"/>
      <c r="K441" s="121"/>
      <c r="L441" s="2"/>
      <c r="M441" s="120"/>
      <c r="N441" s="120"/>
      <c r="O441" s="120"/>
      <c r="P441" s="120"/>
      <c r="Q441" s="2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122"/>
      <c r="AJ441" s="122"/>
      <c r="AK441" s="2"/>
      <c r="AL441" s="2"/>
      <c r="AM441" s="2"/>
      <c r="AN441" s="2"/>
      <c r="AO441" s="2"/>
      <c r="AP441" s="2"/>
      <c r="AQ441" s="2"/>
      <c r="AR441" s="15"/>
    </row>
    <row r="442" spans="1:44" ht="11.25" customHeight="1">
      <c r="A442" s="120"/>
      <c r="B442" s="120"/>
      <c r="C442" s="120"/>
      <c r="D442" s="120"/>
      <c r="E442" s="2"/>
      <c r="F442" s="2"/>
      <c r="G442" s="120"/>
      <c r="H442" s="120"/>
      <c r="I442" s="120"/>
      <c r="J442" s="58"/>
      <c r="K442" s="121"/>
      <c r="L442" s="2"/>
      <c r="M442" s="120"/>
      <c r="N442" s="120"/>
      <c r="O442" s="120"/>
      <c r="P442" s="120"/>
      <c r="Q442" s="2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122"/>
      <c r="AJ442" s="122"/>
      <c r="AK442" s="2"/>
      <c r="AL442" s="2"/>
      <c r="AM442" s="2"/>
      <c r="AN442" s="2"/>
      <c r="AO442" s="2"/>
      <c r="AP442" s="2"/>
      <c r="AQ442" s="2"/>
      <c r="AR442" s="15"/>
    </row>
    <row r="443" spans="1:44" ht="11.25" customHeight="1">
      <c r="A443" s="120"/>
      <c r="B443" s="120"/>
      <c r="C443" s="120"/>
      <c r="D443" s="120"/>
      <c r="E443" s="2"/>
      <c r="F443" s="2"/>
      <c r="G443" s="120"/>
      <c r="H443" s="120"/>
      <c r="I443" s="120"/>
      <c r="J443" s="58"/>
      <c r="K443" s="121"/>
      <c r="L443" s="2"/>
      <c r="M443" s="120"/>
      <c r="N443" s="120"/>
      <c r="O443" s="120"/>
      <c r="P443" s="120"/>
      <c r="Q443" s="2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122"/>
      <c r="AJ443" s="122"/>
      <c r="AK443" s="2"/>
      <c r="AL443" s="2"/>
      <c r="AM443" s="2"/>
      <c r="AN443" s="2"/>
      <c r="AO443" s="2"/>
      <c r="AP443" s="2"/>
      <c r="AQ443" s="2"/>
      <c r="AR443" s="15"/>
    </row>
    <row r="444" spans="1:44" ht="11.25" customHeight="1">
      <c r="A444" s="120"/>
      <c r="B444" s="120"/>
      <c r="C444" s="120"/>
      <c r="D444" s="120"/>
      <c r="E444" s="2"/>
      <c r="F444" s="2"/>
      <c r="G444" s="120"/>
      <c r="H444" s="120"/>
      <c r="I444" s="120"/>
      <c r="J444" s="58"/>
      <c r="K444" s="121"/>
      <c r="L444" s="2"/>
      <c r="M444" s="120"/>
      <c r="N444" s="120"/>
      <c r="O444" s="120"/>
      <c r="P444" s="120"/>
      <c r="Q444" s="2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122"/>
      <c r="AJ444" s="122"/>
      <c r="AK444" s="2"/>
      <c r="AL444" s="2"/>
      <c r="AM444" s="2"/>
      <c r="AN444" s="2"/>
      <c r="AO444" s="2"/>
      <c r="AP444" s="2"/>
      <c r="AQ444" s="2"/>
      <c r="AR444" s="15"/>
    </row>
    <row r="445" spans="1:44" ht="11.25" customHeight="1">
      <c r="A445" s="120"/>
      <c r="B445" s="120"/>
      <c r="C445" s="120"/>
      <c r="D445" s="120"/>
      <c r="E445" s="2"/>
      <c r="F445" s="2"/>
      <c r="G445" s="120"/>
      <c r="H445" s="120"/>
      <c r="I445" s="120"/>
      <c r="J445" s="58"/>
      <c r="K445" s="121"/>
      <c r="L445" s="2"/>
      <c r="M445" s="120"/>
      <c r="N445" s="120"/>
      <c r="O445" s="120"/>
      <c r="P445" s="120"/>
      <c r="Q445" s="2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122"/>
      <c r="AJ445" s="122"/>
      <c r="AK445" s="2"/>
      <c r="AL445" s="2"/>
      <c r="AM445" s="2"/>
      <c r="AN445" s="2"/>
      <c r="AO445" s="2"/>
      <c r="AP445" s="2"/>
      <c r="AQ445" s="2"/>
      <c r="AR445" s="15"/>
    </row>
    <row r="446" spans="1:44" ht="11.25" customHeight="1">
      <c r="A446" s="120"/>
      <c r="B446" s="120"/>
      <c r="C446" s="120"/>
      <c r="D446" s="120"/>
      <c r="E446" s="2"/>
      <c r="F446" s="2"/>
      <c r="G446" s="120"/>
      <c r="H446" s="120"/>
      <c r="I446" s="120"/>
      <c r="J446" s="58"/>
      <c r="K446" s="121"/>
      <c r="L446" s="2"/>
      <c r="M446" s="120"/>
      <c r="N446" s="120"/>
      <c r="O446" s="120"/>
      <c r="P446" s="120"/>
      <c r="Q446" s="2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122"/>
      <c r="AJ446" s="122"/>
      <c r="AK446" s="2"/>
      <c r="AL446" s="2"/>
      <c r="AM446" s="2"/>
      <c r="AN446" s="2"/>
      <c r="AO446" s="2"/>
      <c r="AP446" s="2"/>
      <c r="AQ446" s="2"/>
      <c r="AR446" s="15"/>
    </row>
    <row r="447" spans="1:44" ht="11.25" customHeight="1">
      <c r="A447" s="120"/>
      <c r="B447" s="120"/>
      <c r="C447" s="120"/>
      <c r="D447" s="120"/>
      <c r="E447" s="2"/>
      <c r="F447" s="2"/>
      <c r="G447" s="120"/>
      <c r="H447" s="120"/>
      <c r="I447" s="120"/>
      <c r="J447" s="58"/>
      <c r="K447" s="121"/>
      <c r="L447" s="2"/>
      <c r="M447" s="120"/>
      <c r="N447" s="120"/>
      <c r="O447" s="120"/>
      <c r="P447" s="120"/>
      <c r="Q447" s="2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122"/>
      <c r="AJ447" s="122"/>
      <c r="AK447" s="2"/>
      <c r="AL447" s="2"/>
      <c r="AM447" s="2"/>
      <c r="AN447" s="2"/>
      <c r="AO447" s="2"/>
      <c r="AP447" s="2"/>
      <c r="AQ447" s="2"/>
      <c r="AR447" s="15"/>
    </row>
    <row r="448" spans="1:44" ht="11.25" customHeight="1">
      <c r="A448" s="120"/>
      <c r="B448" s="120"/>
      <c r="C448" s="120"/>
      <c r="D448" s="120"/>
      <c r="E448" s="2"/>
      <c r="F448" s="2"/>
      <c r="G448" s="120"/>
      <c r="H448" s="120"/>
      <c r="I448" s="120"/>
      <c r="J448" s="58"/>
      <c r="K448" s="121"/>
      <c r="L448" s="2"/>
      <c r="M448" s="120"/>
      <c r="N448" s="120"/>
      <c r="O448" s="120"/>
      <c r="P448" s="120"/>
      <c r="Q448" s="2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122"/>
      <c r="AJ448" s="122"/>
      <c r="AK448" s="2"/>
      <c r="AL448" s="2"/>
      <c r="AM448" s="2"/>
      <c r="AN448" s="2"/>
      <c r="AO448" s="2"/>
      <c r="AP448" s="2"/>
      <c r="AQ448" s="2"/>
      <c r="AR448" s="15"/>
    </row>
    <row r="449" spans="1:44" ht="11.25" customHeight="1">
      <c r="A449" s="120"/>
      <c r="B449" s="120"/>
      <c r="C449" s="120"/>
      <c r="D449" s="120"/>
      <c r="E449" s="2"/>
      <c r="F449" s="2"/>
      <c r="G449" s="120"/>
      <c r="H449" s="120"/>
      <c r="I449" s="120"/>
      <c r="J449" s="58"/>
      <c r="K449" s="121"/>
      <c r="L449" s="2"/>
      <c r="M449" s="120"/>
      <c r="N449" s="120"/>
      <c r="O449" s="120"/>
      <c r="P449" s="120"/>
      <c r="Q449" s="2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122"/>
      <c r="AJ449" s="122"/>
      <c r="AK449" s="2"/>
      <c r="AL449" s="2"/>
      <c r="AM449" s="2"/>
      <c r="AN449" s="2"/>
      <c r="AO449" s="2"/>
      <c r="AP449" s="2"/>
      <c r="AQ449" s="2"/>
      <c r="AR449" s="15"/>
    </row>
    <row r="450" spans="1:44" ht="11.25" customHeight="1">
      <c r="A450" s="120"/>
      <c r="B450" s="120"/>
      <c r="C450" s="120"/>
      <c r="D450" s="120"/>
      <c r="E450" s="2"/>
      <c r="F450" s="2"/>
      <c r="G450" s="120"/>
      <c r="H450" s="120"/>
      <c r="I450" s="120"/>
      <c r="J450" s="58"/>
      <c r="K450" s="121"/>
      <c r="L450" s="2"/>
      <c r="M450" s="120"/>
      <c r="N450" s="120"/>
      <c r="O450" s="120"/>
      <c r="P450" s="120"/>
      <c r="Q450" s="2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122"/>
      <c r="AJ450" s="122"/>
      <c r="AK450" s="2"/>
      <c r="AL450" s="2"/>
      <c r="AM450" s="2"/>
      <c r="AN450" s="2"/>
      <c r="AO450" s="2"/>
      <c r="AP450" s="2"/>
      <c r="AQ450" s="2"/>
      <c r="AR450" s="15"/>
    </row>
    <row r="451" spans="1:44" ht="11.25" customHeight="1">
      <c r="A451" s="120"/>
      <c r="B451" s="120"/>
      <c r="C451" s="120"/>
      <c r="D451" s="120"/>
      <c r="E451" s="2"/>
      <c r="F451" s="2"/>
      <c r="G451" s="120"/>
      <c r="H451" s="120"/>
      <c r="I451" s="120"/>
      <c r="J451" s="58"/>
      <c r="K451" s="121"/>
      <c r="L451" s="2"/>
      <c r="M451" s="120"/>
      <c r="N451" s="120"/>
      <c r="O451" s="120"/>
      <c r="P451" s="120"/>
      <c r="Q451" s="2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122"/>
      <c r="AJ451" s="122"/>
      <c r="AK451" s="2"/>
      <c r="AL451" s="2"/>
      <c r="AM451" s="2"/>
      <c r="AN451" s="2"/>
      <c r="AO451" s="2"/>
      <c r="AP451" s="2"/>
      <c r="AQ451" s="2"/>
      <c r="AR451" s="15"/>
    </row>
    <row r="452" spans="1:44" ht="11.25" customHeight="1">
      <c r="A452" s="120"/>
      <c r="B452" s="120"/>
      <c r="C452" s="120"/>
      <c r="D452" s="120"/>
      <c r="E452" s="2"/>
      <c r="F452" s="2"/>
      <c r="G452" s="120"/>
      <c r="H452" s="120"/>
      <c r="I452" s="120"/>
      <c r="J452" s="58"/>
      <c r="K452" s="121"/>
      <c r="L452" s="2"/>
      <c r="M452" s="120"/>
      <c r="N452" s="120"/>
      <c r="O452" s="120"/>
      <c r="P452" s="120"/>
      <c r="Q452" s="2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122"/>
      <c r="AJ452" s="122"/>
      <c r="AK452" s="2"/>
      <c r="AL452" s="2"/>
      <c r="AM452" s="2"/>
      <c r="AN452" s="2"/>
      <c r="AO452" s="2"/>
      <c r="AP452" s="2"/>
      <c r="AQ452" s="2"/>
      <c r="AR452" s="15"/>
    </row>
    <row r="453" spans="1:44" ht="11.25" customHeight="1">
      <c r="A453" s="120"/>
      <c r="B453" s="120"/>
      <c r="C453" s="120"/>
      <c r="D453" s="120"/>
      <c r="E453" s="2"/>
      <c r="F453" s="2"/>
      <c r="G453" s="120"/>
      <c r="H453" s="120"/>
      <c r="I453" s="120"/>
      <c r="J453" s="58"/>
      <c r="K453" s="121"/>
      <c r="L453" s="2"/>
      <c r="M453" s="120"/>
      <c r="N453" s="120"/>
      <c r="O453" s="120"/>
      <c r="P453" s="120"/>
      <c r="Q453" s="2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122"/>
      <c r="AJ453" s="122"/>
      <c r="AK453" s="2"/>
      <c r="AL453" s="2"/>
      <c r="AM453" s="2"/>
      <c r="AN453" s="2"/>
      <c r="AO453" s="2"/>
      <c r="AP453" s="2"/>
      <c r="AQ453" s="2"/>
      <c r="AR453" s="15"/>
    </row>
    <row r="454" spans="1:44" ht="11.25" customHeight="1">
      <c r="A454" s="120"/>
      <c r="B454" s="120"/>
      <c r="C454" s="120"/>
      <c r="D454" s="120"/>
      <c r="E454" s="2"/>
      <c r="F454" s="2"/>
      <c r="G454" s="120"/>
      <c r="H454" s="120"/>
      <c r="I454" s="120"/>
      <c r="J454" s="58"/>
      <c r="K454" s="121"/>
      <c r="L454" s="2"/>
      <c r="M454" s="120"/>
      <c r="N454" s="120"/>
      <c r="O454" s="120"/>
      <c r="P454" s="120"/>
      <c r="Q454" s="2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122"/>
      <c r="AJ454" s="122"/>
      <c r="AK454" s="2"/>
      <c r="AL454" s="2"/>
      <c r="AM454" s="2"/>
      <c r="AN454" s="2"/>
      <c r="AO454" s="2"/>
      <c r="AP454" s="2"/>
      <c r="AQ454" s="2"/>
      <c r="AR454" s="15"/>
    </row>
    <row r="455" spans="1:44" ht="11.25" customHeight="1">
      <c r="A455" s="120"/>
      <c r="B455" s="120"/>
      <c r="C455" s="120"/>
      <c r="D455" s="120"/>
      <c r="E455" s="2"/>
      <c r="F455" s="2"/>
      <c r="G455" s="120"/>
      <c r="H455" s="120"/>
      <c r="I455" s="120"/>
      <c r="J455" s="58"/>
      <c r="K455" s="121"/>
      <c r="L455" s="2"/>
      <c r="M455" s="120"/>
      <c r="N455" s="120"/>
      <c r="O455" s="120"/>
      <c r="P455" s="120"/>
      <c r="Q455" s="2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122"/>
      <c r="AJ455" s="122"/>
      <c r="AK455" s="2"/>
      <c r="AL455" s="2"/>
      <c r="AM455" s="2"/>
      <c r="AN455" s="2"/>
      <c r="AO455" s="2"/>
      <c r="AP455" s="2"/>
      <c r="AQ455" s="2"/>
      <c r="AR455" s="15"/>
    </row>
    <row r="456" spans="1:44" ht="11.25" customHeight="1">
      <c r="A456" s="120"/>
      <c r="B456" s="120"/>
      <c r="C456" s="120"/>
      <c r="D456" s="120"/>
      <c r="E456" s="2"/>
      <c r="F456" s="2"/>
      <c r="G456" s="120"/>
      <c r="H456" s="120"/>
      <c r="I456" s="120"/>
      <c r="J456" s="58"/>
      <c r="K456" s="121"/>
      <c r="L456" s="2"/>
      <c r="M456" s="120"/>
      <c r="N456" s="120"/>
      <c r="O456" s="120"/>
      <c r="P456" s="120"/>
      <c r="Q456" s="2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122"/>
      <c r="AJ456" s="122"/>
      <c r="AK456" s="2"/>
      <c r="AL456" s="2"/>
      <c r="AM456" s="2"/>
      <c r="AN456" s="2"/>
      <c r="AO456" s="2"/>
      <c r="AP456" s="2"/>
      <c r="AQ456" s="2"/>
      <c r="AR456" s="15"/>
    </row>
    <row r="457" spans="1:44" ht="11.25" customHeight="1">
      <c r="A457" s="120"/>
      <c r="B457" s="120"/>
      <c r="C457" s="120"/>
      <c r="D457" s="120"/>
      <c r="E457" s="2"/>
      <c r="F457" s="2"/>
      <c r="G457" s="120"/>
      <c r="H457" s="120"/>
      <c r="I457" s="120"/>
      <c r="J457" s="58"/>
      <c r="K457" s="121"/>
      <c r="L457" s="2"/>
      <c r="M457" s="120"/>
      <c r="N457" s="120"/>
      <c r="O457" s="120"/>
      <c r="P457" s="120"/>
      <c r="Q457" s="2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122"/>
      <c r="AJ457" s="122"/>
      <c r="AK457" s="2"/>
      <c r="AL457" s="2"/>
      <c r="AM457" s="2"/>
      <c r="AN457" s="2"/>
      <c r="AO457" s="2"/>
      <c r="AP457" s="2"/>
      <c r="AQ457" s="2"/>
      <c r="AR457" s="15"/>
    </row>
    <row r="458" spans="1:44" ht="11.25" customHeight="1">
      <c r="A458" s="120"/>
      <c r="B458" s="120"/>
      <c r="C458" s="120"/>
      <c r="D458" s="120"/>
      <c r="E458" s="2"/>
      <c r="F458" s="2"/>
      <c r="G458" s="120"/>
      <c r="H458" s="120"/>
      <c r="I458" s="120"/>
      <c r="J458" s="58"/>
      <c r="K458" s="121"/>
      <c r="L458" s="2"/>
      <c r="M458" s="120"/>
      <c r="N458" s="120"/>
      <c r="O458" s="120"/>
      <c r="P458" s="120"/>
      <c r="Q458" s="2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122"/>
      <c r="AJ458" s="122"/>
      <c r="AK458" s="2"/>
      <c r="AL458" s="2"/>
      <c r="AM458" s="2"/>
      <c r="AN458" s="2"/>
      <c r="AO458" s="2"/>
      <c r="AP458" s="2"/>
      <c r="AQ458" s="2"/>
      <c r="AR458" s="15"/>
    </row>
    <row r="459" spans="1:44" ht="11.25" customHeight="1">
      <c r="A459" s="120"/>
      <c r="B459" s="120"/>
      <c r="C459" s="120"/>
      <c r="D459" s="120"/>
      <c r="E459" s="2"/>
      <c r="F459" s="2"/>
      <c r="G459" s="120"/>
      <c r="H459" s="120"/>
      <c r="I459" s="120"/>
      <c r="J459" s="58"/>
      <c r="K459" s="121"/>
      <c r="L459" s="2"/>
      <c r="M459" s="120"/>
      <c r="N459" s="120"/>
      <c r="O459" s="120"/>
      <c r="P459" s="120"/>
      <c r="Q459" s="2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122"/>
      <c r="AJ459" s="122"/>
      <c r="AK459" s="2"/>
      <c r="AL459" s="2"/>
      <c r="AM459" s="2"/>
      <c r="AN459" s="2"/>
      <c r="AO459" s="2"/>
      <c r="AP459" s="2"/>
      <c r="AQ459" s="2"/>
      <c r="AR459" s="15"/>
    </row>
    <row r="460" spans="1:44" ht="11.25" customHeight="1">
      <c r="A460" s="120"/>
      <c r="B460" s="120"/>
      <c r="C460" s="120"/>
      <c r="D460" s="120"/>
      <c r="E460" s="2"/>
      <c r="F460" s="2"/>
      <c r="G460" s="120"/>
      <c r="H460" s="120"/>
      <c r="I460" s="120"/>
      <c r="J460" s="58"/>
      <c r="K460" s="121"/>
      <c r="L460" s="2"/>
      <c r="M460" s="120"/>
      <c r="N460" s="120"/>
      <c r="O460" s="120"/>
      <c r="P460" s="120"/>
      <c r="Q460" s="2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122"/>
      <c r="AJ460" s="122"/>
      <c r="AK460" s="2"/>
      <c r="AL460" s="2"/>
      <c r="AM460" s="2"/>
      <c r="AN460" s="2"/>
      <c r="AO460" s="2"/>
      <c r="AP460" s="2"/>
      <c r="AQ460" s="2"/>
      <c r="AR460" s="15"/>
    </row>
    <row r="461" spans="1:44" ht="11.25" customHeight="1">
      <c r="A461" s="120"/>
      <c r="B461" s="120"/>
      <c r="C461" s="120"/>
      <c r="D461" s="120"/>
      <c r="E461" s="2"/>
      <c r="F461" s="2"/>
      <c r="G461" s="120"/>
      <c r="H461" s="120"/>
      <c r="I461" s="120"/>
      <c r="J461" s="58"/>
      <c r="K461" s="121"/>
      <c r="L461" s="2"/>
      <c r="M461" s="120"/>
      <c r="N461" s="120"/>
      <c r="O461" s="120"/>
      <c r="P461" s="120"/>
      <c r="Q461" s="2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122"/>
      <c r="AJ461" s="122"/>
      <c r="AK461" s="2"/>
      <c r="AL461" s="2"/>
      <c r="AM461" s="2"/>
      <c r="AN461" s="2"/>
      <c r="AO461" s="2"/>
      <c r="AP461" s="2"/>
      <c r="AQ461" s="2"/>
      <c r="AR461" s="15"/>
    </row>
    <row r="462" spans="1:44" ht="11.25" customHeight="1">
      <c r="A462" s="120"/>
      <c r="B462" s="120"/>
      <c r="C462" s="120"/>
      <c r="D462" s="120"/>
      <c r="E462" s="2"/>
      <c r="F462" s="2"/>
      <c r="G462" s="120"/>
      <c r="H462" s="120"/>
      <c r="I462" s="120"/>
      <c r="J462" s="58"/>
      <c r="K462" s="121"/>
      <c r="L462" s="2"/>
      <c r="M462" s="120"/>
      <c r="N462" s="120"/>
      <c r="O462" s="120"/>
      <c r="P462" s="120"/>
      <c r="Q462" s="2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122"/>
      <c r="AJ462" s="122"/>
      <c r="AK462" s="2"/>
      <c r="AL462" s="2"/>
      <c r="AM462" s="2"/>
      <c r="AN462" s="2"/>
      <c r="AO462" s="2"/>
      <c r="AP462" s="2"/>
      <c r="AQ462" s="2"/>
      <c r="AR462" s="15"/>
    </row>
    <row r="463" spans="1:44" ht="11.25" customHeight="1">
      <c r="A463" s="120"/>
      <c r="B463" s="120"/>
      <c r="C463" s="120"/>
      <c r="D463" s="120"/>
      <c r="E463" s="2"/>
      <c r="F463" s="2"/>
      <c r="G463" s="120"/>
      <c r="H463" s="120"/>
      <c r="I463" s="120"/>
      <c r="J463" s="58"/>
      <c r="K463" s="121"/>
      <c r="L463" s="2"/>
      <c r="M463" s="120"/>
      <c r="N463" s="120"/>
      <c r="O463" s="120"/>
      <c r="P463" s="120"/>
      <c r="Q463" s="2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122"/>
      <c r="AJ463" s="122"/>
      <c r="AK463" s="2"/>
      <c r="AL463" s="2"/>
      <c r="AM463" s="2"/>
      <c r="AN463" s="2"/>
      <c r="AO463" s="2"/>
      <c r="AP463" s="2"/>
      <c r="AQ463" s="2"/>
      <c r="AR463" s="15"/>
    </row>
    <row r="464" spans="1:44" ht="11.25" customHeight="1">
      <c r="A464" s="120"/>
      <c r="B464" s="120"/>
      <c r="C464" s="120"/>
      <c r="D464" s="120"/>
      <c r="E464" s="2"/>
      <c r="F464" s="2"/>
      <c r="G464" s="120"/>
      <c r="H464" s="120"/>
      <c r="I464" s="120"/>
      <c r="J464" s="58"/>
      <c r="K464" s="121"/>
      <c r="L464" s="2"/>
      <c r="M464" s="120"/>
      <c r="N464" s="120"/>
      <c r="O464" s="120"/>
      <c r="P464" s="120"/>
      <c r="Q464" s="2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122"/>
      <c r="AJ464" s="122"/>
      <c r="AK464" s="2"/>
      <c r="AL464" s="2"/>
      <c r="AM464" s="2"/>
      <c r="AN464" s="2"/>
      <c r="AO464" s="2"/>
      <c r="AP464" s="2"/>
      <c r="AQ464" s="2"/>
      <c r="AR464" s="15"/>
    </row>
    <row r="465" spans="1:44" ht="11.25" customHeight="1">
      <c r="A465" s="120"/>
      <c r="B465" s="120"/>
      <c r="C465" s="120"/>
      <c r="D465" s="120"/>
      <c r="E465" s="2"/>
      <c r="F465" s="2"/>
      <c r="G465" s="120"/>
      <c r="H465" s="120"/>
      <c r="I465" s="120"/>
      <c r="J465" s="58"/>
      <c r="K465" s="121"/>
      <c r="L465" s="2"/>
      <c r="M465" s="120"/>
      <c r="N465" s="120"/>
      <c r="O465" s="120"/>
      <c r="P465" s="120"/>
      <c r="Q465" s="2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122"/>
      <c r="AJ465" s="122"/>
      <c r="AK465" s="2"/>
      <c r="AL465" s="2"/>
      <c r="AM465" s="2"/>
      <c r="AN465" s="2"/>
      <c r="AO465" s="2"/>
      <c r="AP465" s="2"/>
      <c r="AQ465" s="2"/>
      <c r="AR465" s="15"/>
    </row>
    <row r="466" spans="1:44" ht="11.25" customHeight="1">
      <c r="A466" s="120"/>
      <c r="B466" s="120"/>
      <c r="C466" s="120"/>
      <c r="D466" s="120"/>
      <c r="E466" s="2"/>
      <c r="F466" s="2"/>
      <c r="G466" s="120"/>
      <c r="H466" s="120"/>
      <c r="I466" s="120"/>
      <c r="J466" s="58"/>
      <c r="K466" s="121"/>
      <c r="L466" s="2"/>
      <c r="M466" s="120"/>
      <c r="N466" s="120"/>
      <c r="O466" s="120"/>
      <c r="P466" s="120"/>
      <c r="Q466" s="2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122"/>
      <c r="AJ466" s="122"/>
      <c r="AK466" s="2"/>
      <c r="AL466" s="2"/>
      <c r="AM466" s="2"/>
      <c r="AN466" s="2"/>
      <c r="AO466" s="2"/>
      <c r="AP466" s="2"/>
      <c r="AQ466" s="2"/>
      <c r="AR466" s="15"/>
    </row>
    <row r="467" spans="1:44" ht="11.25" customHeight="1">
      <c r="A467" s="120"/>
      <c r="B467" s="120"/>
      <c r="C467" s="120"/>
      <c r="D467" s="120"/>
      <c r="E467" s="2"/>
      <c r="F467" s="2"/>
      <c r="G467" s="120"/>
      <c r="H467" s="120"/>
      <c r="I467" s="120"/>
      <c r="J467" s="58"/>
      <c r="K467" s="121"/>
      <c r="L467" s="2"/>
      <c r="M467" s="120"/>
      <c r="N467" s="120"/>
      <c r="O467" s="120"/>
      <c r="P467" s="120"/>
      <c r="Q467" s="2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122"/>
      <c r="AJ467" s="122"/>
      <c r="AK467" s="2"/>
      <c r="AL467" s="2"/>
      <c r="AM467" s="2"/>
      <c r="AN467" s="2"/>
      <c r="AO467" s="2"/>
      <c r="AP467" s="2"/>
      <c r="AQ467" s="2"/>
      <c r="AR467" s="15"/>
    </row>
    <row r="468" spans="1:44" ht="11.25" customHeight="1">
      <c r="A468" s="120"/>
      <c r="B468" s="120"/>
      <c r="C468" s="120"/>
      <c r="D468" s="120"/>
      <c r="E468" s="2"/>
      <c r="F468" s="2"/>
      <c r="G468" s="120"/>
      <c r="H468" s="120"/>
      <c r="I468" s="120"/>
      <c r="J468" s="58"/>
      <c r="K468" s="121"/>
      <c r="L468" s="2"/>
      <c r="M468" s="120"/>
      <c r="N468" s="120"/>
      <c r="O468" s="120"/>
      <c r="P468" s="120"/>
      <c r="Q468" s="2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122"/>
      <c r="AJ468" s="122"/>
      <c r="AK468" s="2"/>
      <c r="AL468" s="2"/>
      <c r="AM468" s="2"/>
      <c r="AN468" s="2"/>
      <c r="AO468" s="2"/>
      <c r="AP468" s="2"/>
      <c r="AQ468" s="2"/>
      <c r="AR468" s="15"/>
    </row>
    <row r="469" spans="1:44" ht="11.25" customHeight="1">
      <c r="A469" s="120"/>
      <c r="B469" s="120"/>
      <c r="C469" s="120"/>
      <c r="D469" s="120"/>
      <c r="E469" s="2"/>
      <c r="F469" s="2"/>
      <c r="G469" s="120"/>
      <c r="H469" s="120"/>
      <c r="I469" s="120"/>
      <c r="J469" s="58"/>
      <c r="K469" s="121"/>
      <c r="L469" s="2"/>
      <c r="M469" s="120"/>
      <c r="N469" s="120"/>
      <c r="O469" s="120"/>
      <c r="P469" s="120"/>
      <c r="Q469" s="2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122"/>
      <c r="AJ469" s="122"/>
      <c r="AK469" s="2"/>
      <c r="AL469" s="2"/>
      <c r="AM469" s="2"/>
      <c r="AN469" s="2"/>
      <c r="AO469" s="2"/>
      <c r="AP469" s="2"/>
      <c r="AQ469" s="2"/>
      <c r="AR469" s="15"/>
    </row>
    <row r="470" spans="1:44" ht="11.25" customHeight="1">
      <c r="A470" s="120"/>
      <c r="B470" s="120"/>
      <c r="C470" s="120"/>
      <c r="D470" s="120"/>
      <c r="E470" s="2"/>
      <c r="F470" s="2"/>
      <c r="G470" s="120"/>
      <c r="H470" s="120"/>
      <c r="I470" s="120"/>
      <c r="J470" s="58"/>
      <c r="K470" s="121"/>
      <c r="L470" s="2"/>
      <c r="M470" s="120"/>
      <c r="N470" s="120"/>
      <c r="O470" s="120"/>
      <c r="P470" s="120"/>
      <c r="Q470" s="2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122"/>
      <c r="AJ470" s="122"/>
      <c r="AK470" s="2"/>
      <c r="AL470" s="2"/>
      <c r="AM470" s="2"/>
      <c r="AN470" s="2"/>
      <c r="AO470" s="2"/>
      <c r="AP470" s="2"/>
      <c r="AQ470" s="2"/>
      <c r="AR470" s="15"/>
    </row>
    <row r="471" spans="1:44" ht="11.25" customHeight="1">
      <c r="A471" s="120"/>
      <c r="B471" s="120"/>
      <c r="C471" s="120"/>
      <c r="D471" s="120"/>
      <c r="E471" s="2"/>
      <c r="F471" s="2"/>
      <c r="G471" s="120"/>
      <c r="H471" s="120"/>
      <c r="I471" s="120"/>
      <c r="J471" s="58"/>
      <c r="K471" s="121"/>
      <c r="L471" s="2"/>
      <c r="M471" s="120"/>
      <c r="N471" s="120"/>
      <c r="O471" s="120"/>
      <c r="P471" s="120"/>
      <c r="Q471" s="2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122"/>
      <c r="AJ471" s="122"/>
      <c r="AK471" s="2"/>
      <c r="AL471" s="2"/>
      <c r="AM471" s="2"/>
      <c r="AN471" s="2"/>
      <c r="AO471" s="2"/>
      <c r="AP471" s="2"/>
      <c r="AQ471" s="2"/>
      <c r="AR471" s="15"/>
    </row>
    <row r="472" spans="1:44" ht="11.25" customHeight="1">
      <c r="A472" s="120"/>
      <c r="B472" s="120"/>
      <c r="C472" s="120"/>
      <c r="D472" s="120"/>
      <c r="E472" s="2"/>
      <c r="F472" s="2"/>
      <c r="G472" s="120"/>
      <c r="H472" s="120"/>
      <c r="I472" s="120"/>
      <c r="J472" s="58"/>
      <c r="K472" s="121"/>
      <c r="L472" s="2"/>
      <c r="M472" s="120"/>
      <c r="N472" s="120"/>
      <c r="O472" s="120"/>
      <c r="P472" s="120"/>
      <c r="Q472" s="2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122"/>
      <c r="AJ472" s="122"/>
      <c r="AK472" s="2"/>
      <c r="AL472" s="2"/>
      <c r="AM472" s="2"/>
      <c r="AN472" s="2"/>
      <c r="AO472" s="2"/>
      <c r="AP472" s="2"/>
      <c r="AQ472" s="2"/>
      <c r="AR472" s="15"/>
    </row>
    <row r="473" spans="1:44" ht="11.25" customHeight="1">
      <c r="A473" s="120"/>
      <c r="B473" s="120"/>
      <c r="C473" s="120"/>
      <c r="D473" s="120"/>
      <c r="E473" s="2"/>
      <c r="F473" s="2"/>
      <c r="G473" s="120"/>
      <c r="H473" s="120"/>
      <c r="I473" s="120"/>
      <c r="J473" s="58"/>
      <c r="K473" s="121"/>
      <c r="L473" s="2"/>
      <c r="M473" s="120"/>
      <c r="N473" s="120"/>
      <c r="O473" s="120"/>
      <c r="P473" s="120"/>
      <c r="Q473" s="2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122"/>
      <c r="AJ473" s="122"/>
      <c r="AK473" s="2"/>
      <c r="AL473" s="2"/>
      <c r="AM473" s="2"/>
      <c r="AN473" s="2"/>
      <c r="AO473" s="2"/>
      <c r="AP473" s="2"/>
      <c r="AQ473" s="2"/>
      <c r="AR473" s="15"/>
    </row>
    <row r="474" spans="1:44" ht="11.25" customHeight="1">
      <c r="A474" s="120"/>
      <c r="B474" s="120"/>
      <c r="C474" s="120"/>
      <c r="D474" s="120"/>
      <c r="E474" s="2"/>
      <c r="F474" s="2"/>
      <c r="G474" s="120"/>
      <c r="H474" s="120"/>
      <c r="I474" s="120"/>
      <c r="J474" s="58"/>
      <c r="K474" s="121"/>
      <c r="L474" s="2"/>
      <c r="M474" s="120"/>
      <c r="N474" s="120"/>
      <c r="O474" s="120"/>
      <c r="P474" s="120"/>
      <c r="Q474" s="2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122"/>
      <c r="AJ474" s="122"/>
      <c r="AK474" s="2"/>
      <c r="AL474" s="2"/>
      <c r="AM474" s="2"/>
      <c r="AN474" s="2"/>
      <c r="AO474" s="2"/>
      <c r="AP474" s="2"/>
      <c r="AQ474" s="2"/>
      <c r="AR474" s="15"/>
    </row>
    <row r="475" spans="1:44" ht="11.25" customHeight="1">
      <c r="A475" s="120"/>
      <c r="B475" s="120"/>
      <c r="C475" s="120"/>
      <c r="D475" s="120"/>
      <c r="E475" s="2"/>
      <c r="F475" s="2"/>
      <c r="G475" s="120"/>
      <c r="H475" s="120"/>
      <c r="I475" s="120"/>
      <c r="J475" s="58"/>
      <c r="K475" s="121"/>
      <c r="L475" s="2"/>
      <c r="M475" s="120"/>
      <c r="N475" s="120"/>
      <c r="O475" s="120"/>
      <c r="P475" s="120"/>
      <c r="Q475" s="2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122"/>
      <c r="AJ475" s="122"/>
      <c r="AK475" s="2"/>
      <c r="AL475" s="2"/>
      <c r="AM475" s="2"/>
      <c r="AN475" s="2"/>
      <c r="AO475" s="2"/>
      <c r="AP475" s="2"/>
      <c r="AQ475" s="2"/>
      <c r="AR475" s="15"/>
    </row>
    <row r="476" spans="1:44" ht="11.25" customHeight="1">
      <c r="A476" s="120"/>
      <c r="B476" s="120"/>
      <c r="C476" s="120"/>
      <c r="D476" s="120"/>
      <c r="E476" s="2"/>
      <c r="F476" s="2"/>
      <c r="G476" s="120"/>
      <c r="H476" s="120"/>
      <c r="I476" s="120"/>
      <c r="J476" s="58"/>
      <c r="K476" s="121"/>
      <c r="L476" s="2"/>
      <c r="M476" s="120"/>
      <c r="N476" s="120"/>
      <c r="O476" s="120"/>
      <c r="P476" s="120"/>
      <c r="Q476" s="2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122"/>
      <c r="AJ476" s="122"/>
      <c r="AK476" s="2"/>
      <c r="AL476" s="2"/>
      <c r="AM476" s="2"/>
      <c r="AN476" s="2"/>
      <c r="AO476" s="2"/>
      <c r="AP476" s="2"/>
      <c r="AQ476" s="2"/>
      <c r="AR476" s="15"/>
    </row>
    <row r="477" spans="1:44" ht="11.25" customHeight="1">
      <c r="A477" s="120"/>
      <c r="B477" s="120"/>
      <c r="C477" s="120"/>
      <c r="D477" s="120"/>
      <c r="E477" s="2"/>
      <c r="F477" s="2"/>
      <c r="G477" s="120"/>
      <c r="H477" s="120"/>
      <c r="I477" s="120"/>
      <c r="J477" s="58"/>
      <c r="K477" s="121"/>
      <c r="L477" s="2"/>
      <c r="M477" s="120"/>
      <c r="N477" s="120"/>
      <c r="O477" s="120"/>
      <c r="P477" s="120"/>
      <c r="Q477" s="2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122"/>
      <c r="AJ477" s="122"/>
      <c r="AK477" s="2"/>
      <c r="AL477" s="2"/>
      <c r="AM477" s="2"/>
      <c r="AN477" s="2"/>
      <c r="AO477" s="2"/>
      <c r="AP477" s="2"/>
      <c r="AQ477" s="2"/>
      <c r="AR477" s="15"/>
    </row>
    <row r="478" spans="1:44" ht="11.25" customHeight="1">
      <c r="A478" s="120"/>
      <c r="B478" s="120"/>
      <c r="C478" s="120"/>
      <c r="D478" s="120"/>
      <c r="E478" s="2"/>
      <c r="F478" s="2"/>
      <c r="G478" s="120"/>
      <c r="H478" s="120"/>
      <c r="I478" s="120"/>
      <c r="J478" s="58"/>
      <c r="K478" s="121"/>
      <c r="L478" s="2"/>
      <c r="M478" s="120"/>
      <c r="N478" s="120"/>
      <c r="O478" s="120"/>
      <c r="P478" s="120"/>
      <c r="Q478" s="2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122"/>
      <c r="AJ478" s="122"/>
      <c r="AK478" s="2"/>
      <c r="AL478" s="2"/>
      <c r="AM478" s="2"/>
      <c r="AN478" s="2"/>
      <c r="AO478" s="2"/>
      <c r="AP478" s="2"/>
      <c r="AQ478" s="2"/>
      <c r="AR478" s="15"/>
    </row>
    <row r="479" spans="1:44" ht="11.25" customHeight="1">
      <c r="A479" s="120"/>
      <c r="B479" s="120"/>
      <c r="C479" s="120"/>
      <c r="D479" s="120"/>
      <c r="E479" s="2"/>
      <c r="F479" s="2"/>
      <c r="G479" s="120"/>
      <c r="H479" s="120"/>
      <c r="I479" s="120"/>
      <c r="J479" s="58"/>
      <c r="K479" s="121"/>
      <c r="L479" s="2"/>
      <c r="M479" s="120"/>
      <c r="N479" s="120"/>
      <c r="O479" s="120"/>
      <c r="P479" s="120"/>
      <c r="Q479" s="2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122"/>
      <c r="AJ479" s="122"/>
      <c r="AK479" s="2"/>
      <c r="AL479" s="2"/>
      <c r="AM479" s="2"/>
      <c r="AN479" s="2"/>
      <c r="AO479" s="2"/>
      <c r="AP479" s="2"/>
      <c r="AQ479" s="2"/>
      <c r="AR479" s="15"/>
    </row>
    <row r="480" spans="1:44" ht="11.25" customHeight="1">
      <c r="A480" s="120"/>
      <c r="B480" s="120"/>
      <c r="C480" s="120"/>
      <c r="D480" s="120"/>
      <c r="E480" s="2"/>
      <c r="F480" s="2"/>
      <c r="G480" s="120"/>
      <c r="H480" s="120"/>
      <c r="I480" s="120"/>
      <c r="J480" s="58"/>
      <c r="K480" s="121"/>
      <c r="L480" s="2"/>
      <c r="M480" s="120"/>
      <c r="N480" s="120"/>
      <c r="O480" s="120"/>
      <c r="P480" s="120"/>
      <c r="Q480" s="2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122"/>
      <c r="AJ480" s="122"/>
      <c r="AK480" s="2"/>
      <c r="AL480" s="2"/>
      <c r="AM480" s="2"/>
      <c r="AN480" s="2"/>
      <c r="AO480" s="2"/>
      <c r="AP480" s="2"/>
      <c r="AQ480" s="2"/>
      <c r="AR480" s="15"/>
    </row>
    <row r="481" spans="1:44" ht="11.25" customHeight="1">
      <c r="A481" s="120"/>
      <c r="B481" s="120"/>
      <c r="C481" s="120"/>
      <c r="D481" s="120"/>
      <c r="E481" s="2"/>
      <c r="F481" s="2"/>
      <c r="G481" s="120"/>
      <c r="H481" s="120"/>
      <c r="I481" s="120"/>
      <c r="J481" s="58"/>
      <c r="K481" s="121"/>
      <c r="L481" s="2"/>
      <c r="M481" s="120"/>
      <c r="N481" s="120"/>
      <c r="O481" s="120"/>
      <c r="P481" s="120"/>
      <c r="Q481" s="2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122"/>
      <c r="AJ481" s="122"/>
      <c r="AK481" s="2"/>
      <c r="AL481" s="2"/>
      <c r="AM481" s="2"/>
      <c r="AN481" s="2"/>
      <c r="AO481" s="2"/>
      <c r="AP481" s="2"/>
      <c r="AQ481" s="2"/>
      <c r="AR481" s="15"/>
    </row>
    <row r="482" spans="1:44" ht="11.25" customHeight="1">
      <c r="A482" s="120"/>
      <c r="B482" s="120"/>
      <c r="C482" s="120"/>
      <c r="D482" s="120"/>
      <c r="E482" s="2"/>
      <c r="F482" s="2"/>
      <c r="G482" s="120"/>
      <c r="H482" s="120"/>
      <c r="I482" s="120"/>
      <c r="J482" s="58"/>
      <c r="K482" s="121"/>
      <c r="L482" s="2"/>
      <c r="M482" s="120"/>
      <c r="N482" s="120"/>
      <c r="O482" s="120"/>
      <c r="P482" s="120"/>
      <c r="Q482" s="2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122"/>
      <c r="AJ482" s="122"/>
      <c r="AK482" s="2"/>
      <c r="AL482" s="2"/>
      <c r="AM482" s="2"/>
      <c r="AN482" s="2"/>
      <c r="AO482" s="2"/>
      <c r="AP482" s="2"/>
      <c r="AQ482" s="2"/>
      <c r="AR482" s="15"/>
    </row>
    <row r="483" spans="1:44" ht="11.25" customHeight="1">
      <c r="A483" s="120"/>
      <c r="B483" s="120"/>
      <c r="C483" s="120"/>
      <c r="D483" s="120"/>
      <c r="E483" s="2"/>
      <c r="F483" s="2"/>
      <c r="G483" s="120"/>
      <c r="H483" s="120"/>
      <c r="I483" s="120"/>
      <c r="J483" s="58"/>
      <c r="K483" s="121"/>
      <c r="L483" s="2"/>
      <c r="M483" s="120"/>
      <c r="N483" s="120"/>
      <c r="O483" s="120"/>
      <c r="P483" s="120"/>
      <c r="Q483" s="2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122"/>
      <c r="AJ483" s="122"/>
      <c r="AK483" s="2"/>
      <c r="AL483" s="2"/>
      <c r="AM483" s="2"/>
      <c r="AN483" s="2"/>
      <c r="AO483" s="2"/>
      <c r="AP483" s="2"/>
      <c r="AQ483" s="2"/>
      <c r="AR483" s="15"/>
    </row>
    <row r="484" spans="1:44" ht="11.25" customHeight="1">
      <c r="A484" s="120"/>
      <c r="B484" s="120"/>
      <c r="C484" s="120"/>
      <c r="D484" s="120"/>
      <c r="E484" s="2"/>
      <c r="F484" s="2"/>
      <c r="G484" s="120"/>
      <c r="H484" s="120"/>
      <c r="I484" s="120"/>
      <c r="J484" s="58"/>
      <c r="K484" s="121"/>
      <c r="L484" s="2"/>
      <c r="M484" s="120"/>
      <c r="N484" s="120"/>
      <c r="O484" s="120"/>
      <c r="P484" s="120"/>
      <c r="Q484" s="2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122"/>
      <c r="AJ484" s="122"/>
      <c r="AK484" s="2"/>
      <c r="AL484" s="2"/>
      <c r="AM484" s="2"/>
      <c r="AN484" s="2"/>
      <c r="AO484" s="2"/>
      <c r="AP484" s="2"/>
      <c r="AQ484" s="2"/>
      <c r="AR484" s="15"/>
    </row>
    <row r="485" spans="1:44" ht="11.25" customHeight="1">
      <c r="A485" s="120"/>
      <c r="B485" s="120"/>
      <c r="C485" s="120"/>
      <c r="D485" s="120"/>
      <c r="E485" s="2"/>
      <c r="F485" s="2"/>
      <c r="G485" s="120"/>
      <c r="H485" s="120"/>
      <c r="I485" s="120"/>
      <c r="J485" s="58"/>
      <c r="K485" s="121"/>
      <c r="L485" s="2"/>
      <c r="M485" s="120"/>
      <c r="N485" s="120"/>
      <c r="O485" s="120"/>
      <c r="P485" s="120"/>
      <c r="Q485" s="2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122"/>
      <c r="AJ485" s="122"/>
      <c r="AK485" s="2"/>
      <c r="AL485" s="2"/>
      <c r="AM485" s="2"/>
      <c r="AN485" s="2"/>
      <c r="AO485" s="2"/>
      <c r="AP485" s="2"/>
      <c r="AQ485" s="2"/>
      <c r="AR485" s="15"/>
    </row>
    <row r="486" spans="1:44" ht="11.25" customHeight="1">
      <c r="A486" s="120"/>
      <c r="B486" s="120"/>
      <c r="C486" s="120"/>
      <c r="D486" s="120"/>
      <c r="E486" s="2"/>
      <c r="F486" s="2"/>
      <c r="G486" s="120"/>
      <c r="H486" s="120"/>
      <c r="I486" s="120"/>
      <c r="J486" s="58"/>
      <c r="K486" s="121"/>
      <c r="L486" s="2"/>
      <c r="M486" s="120"/>
      <c r="N486" s="120"/>
      <c r="O486" s="120"/>
      <c r="P486" s="120"/>
      <c r="Q486" s="2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122"/>
      <c r="AJ486" s="122"/>
      <c r="AK486" s="2"/>
      <c r="AL486" s="2"/>
      <c r="AM486" s="2"/>
      <c r="AN486" s="2"/>
      <c r="AO486" s="2"/>
      <c r="AP486" s="2"/>
      <c r="AQ486" s="2"/>
      <c r="AR486" s="15"/>
    </row>
    <row r="487" spans="1:44" ht="11.25" customHeight="1">
      <c r="A487" s="120"/>
      <c r="B487" s="120"/>
      <c r="C487" s="120"/>
      <c r="D487" s="120"/>
      <c r="E487" s="2"/>
      <c r="F487" s="2"/>
      <c r="G487" s="120"/>
      <c r="H487" s="120"/>
      <c r="I487" s="120"/>
      <c r="J487" s="58"/>
      <c r="K487" s="121"/>
      <c r="L487" s="2"/>
      <c r="M487" s="120"/>
      <c r="N487" s="120"/>
      <c r="O487" s="120"/>
      <c r="P487" s="120"/>
      <c r="Q487" s="2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122"/>
      <c r="AJ487" s="122"/>
      <c r="AK487" s="2"/>
      <c r="AL487" s="2"/>
      <c r="AM487" s="2"/>
      <c r="AN487" s="2"/>
      <c r="AO487" s="2"/>
      <c r="AP487" s="2"/>
      <c r="AQ487" s="2"/>
      <c r="AR487" s="15"/>
    </row>
    <row r="488" spans="1:44" ht="11.25" customHeight="1">
      <c r="A488" s="120"/>
      <c r="B488" s="120"/>
      <c r="C488" s="120"/>
      <c r="D488" s="120"/>
      <c r="E488" s="2"/>
      <c r="F488" s="2"/>
      <c r="G488" s="120"/>
      <c r="H488" s="120"/>
      <c r="I488" s="120"/>
      <c r="J488" s="58"/>
      <c r="K488" s="121"/>
      <c r="L488" s="2"/>
      <c r="M488" s="120"/>
      <c r="N488" s="120"/>
      <c r="O488" s="120"/>
      <c r="P488" s="120"/>
      <c r="Q488" s="2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122"/>
      <c r="AJ488" s="122"/>
      <c r="AK488" s="2"/>
      <c r="AL488" s="2"/>
      <c r="AM488" s="2"/>
      <c r="AN488" s="2"/>
      <c r="AO488" s="2"/>
      <c r="AP488" s="2"/>
      <c r="AQ488" s="2"/>
      <c r="AR488" s="15"/>
    </row>
    <row r="489" spans="1:44" ht="11.25" customHeight="1">
      <c r="A489" s="120"/>
      <c r="B489" s="120"/>
      <c r="C489" s="120"/>
      <c r="D489" s="120"/>
      <c r="E489" s="2"/>
      <c r="F489" s="2"/>
      <c r="G489" s="120"/>
      <c r="H489" s="120"/>
      <c r="I489" s="120"/>
      <c r="J489" s="58"/>
      <c r="K489" s="121"/>
      <c r="L489" s="2"/>
      <c r="M489" s="120"/>
      <c r="N489" s="120"/>
      <c r="O489" s="120"/>
      <c r="P489" s="120"/>
      <c r="Q489" s="2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122"/>
      <c r="AJ489" s="122"/>
      <c r="AK489" s="2"/>
      <c r="AL489" s="2"/>
      <c r="AM489" s="2"/>
      <c r="AN489" s="2"/>
      <c r="AO489" s="2"/>
      <c r="AP489" s="2"/>
      <c r="AQ489" s="2"/>
      <c r="AR489" s="15"/>
    </row>
    <row r="490" spans="1:44" ht="11.25" customHeight="1">
      <c r="A490" s="120"/>
      <c r="B490" s="120"/>
      <c r="C490" s="120"/>
      <c r="D490" s="120"/>
      <c r="E490" s="2"/>
      <c r="F490" s="2"/>
      <c r="G490" s="120"/>
      <c r="H490" s="120"/>
      <c r="I490" s="120"/>
      <c r="J490" s="58"/>
      <c r="K490" s="121"/>
      <c r="L490" s="2"/>
      <c r="M490" s="120"/>
      <c r="N490" s="120"/>
      <c r="O490" s="120"/>
      <c r="P490" s="120"/>
      <c r="Q490" s="2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122"/>
      <c r="AJ490" s="122"/>
      <c r="AK490" s="2"/>
      <c r="AL490" s="2"/>
      <c r="AM490" s="2"/>
      <c r="AN490" s="2"/>
      <c r="AO490" s="2"/>
      <c r="AP490" s="2"/>
      <c r="AQ490" s="2"/>
      <c r="AR490" s="15"/>
    </row>
    <row r="491" spans="1:44" ht="11.25" customHeight="1">
      <c r="A491" s="120"/>
      <c r="B491" s="120"/>
      <c r="C491" s="120"/>
      <c r="D491" s="120"/>
      <c r="E491" s="2"/>
      <c r="F491" s="2"/>
      <c r="G491" s="120"/>
      <c r="H491" s="120"/>
      <c r="I491" s="120"/>
      <c r="J491" s="58"/>
      <c r="K491" s="121"/>
      <c r="L491" s="2"/>
      <c r="M491" s="120"/>
      <c r="N491" s="120"/>
      <c r="O491" s="120"/>
      <c r="P491" s="120"/>
      <c r="Q491" s="2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122"/>
      <c r="AJ491" s="122"/>
      <c r="AK491" s="2"/>
      <c r="AL491" s="2"/>
      <c r="AM491" s="2"/>
      <c r="AN491" s="2"/>
      <c r="AO491" s="2"/>
      <c r="AP491" s="2"/>
      <c r="AQ491" s="2"/>
      <c r="AR491" s="15"/>
    </row>
    <row r="492" spans="1:44" ht="11.25" customHeight="1">
      <c r="A492" s="120"/>
      <c r="B492" s="120"/>
      <c r="C492" s="120"/>
      <c r="D492" s="120"/>
      <c r="E492" s="2"/>
      <c r="F492" s="2"/>
      <c r="G492" s="120"/>
      <c r="H492" s="120"/>
      <c r="I492" s="120"/>
      <c r="J492" s="58"/>
      <c r="K492" s="121"/>
      <c r="L492" s="2"/>
      <c r="M492" s="120"/>
      <c r="N492" s="120"/>
      <c r="O492" s="120"/>
      <c r="P492" s="120"/>
      <c r="Q492" s="2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122"/>
      <c r="AJ492" s="122"/>
      <c r="AK492" s="2"/>
      <c r="AL492" s="2"/>
      <c r="AM492" s="2"/>
      <c r="AN492" s="2"/>
      <c r="AO492" s="2"/>
      <c r="AP492" s="2"/>
      <c r="AQ492" s="2"/>
      <c r="AR492" s="15"/>
    </row>
    <row r="493" spans="1:44" ht="11.25" customHeight="1">
      <c r="A493" s="120"/>
      <c r="B493" s="120"/>
      <c r="C493" s="120"/>
      <c r="D493" s="120"/>
      <c r="E493" s="2"/>
      <c r="F493" s="2"/>
      <c r="G493" s="120"/>
      <c r="H493" s="120"/>
      <c r="I493" s="120"/>
      <c r="J493" s="58"/>
      <c r="K493" s="121"/>
      <c r="L493" s="2"/>
      <c r="M493" s="120"/>
      <c r="N493" s="120"/>
      <c r="O493" s="120"/>
      <c r="P493" s="120"/>
      <c r="Q493" s="2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122"/>
      <c r="AJ493" s="122"/>
      <c r="AK493" s="2"/>
      <c r="AL493" s="2"/>
      <c r="AM493" s="2"/>
      <c r="AN493" s="2"/>
      <c r="AO493" s="2"/>
      <c r="AP493" s="2"/>
      <c r="AQ493" s="2"/>
      <c r="AR493" s="15"/>
    </row>
    <row r="494" spans="1:44" ht="11.25" customHeight="1">
      <c r="A494" s="120"/>
      <c r="B494" s="120"/>
      <c r="C494" s="120"/>
      <c r="D494" s="120"/>
      <c r="E494" s="2"/>
      <c r="F494" s="2"/>
      <c r="G494" s="120"/>
      <c r="H494" s="120"/>
      <c r="I494" s="120"/>
      <c r="J494" s="58"/>
      <c r="K494" s="121"/>
      <c r="L494" s="2"/>
      <c r="M494" s="120"/>
      <c r="N494" s="120"/>
      <c r="O494" s="120"/>
      <c r="P494" s="120"/>
      <c r="Q494" s="2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122"/>
      <c r="AJ494" s="122"/>
      <c r="AK494" s="2"/>
      <c r="AL494" s="2"/>
      <c r="AM494" s="2"/>
      <c r="AN494" s="2"/>
      <c r="AO494" s="2"/>
      <c r="AP494" s="2"/>
      <c r="AQ494" s="2"/>
      <c r="AR494" s="15"/>
    </row>
    <row r="495" spans="1:44" ht="11.25" customHeight="1">
      <c r="A495" s="120"/>
      <c r="B495" s="120"/>
      <c r="C495" s="120"/>
      <c r="D495" s="120"/>
      <c r="E495" s="2"/>
      <c r="F495" s="2"/>
      <c r="G495" s="120"/>
      <c r="H495" s="120"/>
      <c r="I495" s="120"/>
      <c r="J495" s="58"/>
      <c r="K495" s="121"/>
      <c r="L495" s="2"/>
      <c r="M495" s="120"/>
      <c r="N495" s="120"/>
      <c r="O495" s="120"/>
      <c r="P495" s="120"/>
      <c r="Q495" s="2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122"/>
      <c r="AJ495" s="122"/>
      <c r="AK495" s="2"/>
      <c r="AL495" s="2"/>
      <c r="AM495" s="2"/>
      <c r="AN495" s="2"/>
      <c r="AO495" s="2"/>
      <c r="AP495" s="2"/>
      <c r="AQ495" s="2"/>
      <c r="AR495" s="15"/>
    </row>
    <row r="496" spans="1:44" ht="11.25" customHeight="1">
      <c r="A496" s="120"/>
      <c r="B496" s="120"/>
      <c r="C496" s="120"/>
      <c r="D496" s="120"/>
      <c r="E496" s="2"/>
      <c r="F496" s="2"/>
      <c r="G496" s="120"/>
      <c r="H496" s="120"/>
      <c r="I496" s="120"/>
      <c r="J496" s="58"/>
      <c r="K496" s="121"/>
      <c r="L496" s="2"/>
      <c r="M496" s="120"/>
      <c r="N496" s="120"/>
      <c r="O496" s="120"/>
      <c r="P496" s="120"/>
      <c r="Q496" s="2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122"/>
      <c r="AJ496" s="122"/>
      <c r="AK496" s="2"/>
      <c r="AL496" s="2"/>
      <c r="AM496" s="2"/>
      <c r="AN496" s="2"/>
      <c r="AO496" s="2"/>
      <c r="AP496" s="2"/>
      <c r="AQ496" s="2"/>
      <c r="AR496" s="15"/>
    </row>
    <row r="497" spans="1:44" ht="11.25" customHeight="1">
      <c r="A497" s="120"/>
      <c r="B497" s="120"/>
      <c r="C497" s="120"/>
      <c r="D497" s="120"/>
      <c r="E497" s="2"/>
      <c r="F497" s="2"/>
      <c r="G497" s="120"/>
      <c r="H497" s="120"/>
      <c r="I497" s="120"/>
      <c r="J497" s="58"/>
      <c r="K497" s="121"/>
      <c r="L497" s="2"/>
      <c r="M497" s="120"/>
      <c r="N497" s="120"/>
      <c r="O497" s="120"/>
      <c r="P497" s="120"/>
      <c r="Q497" s="2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122"/>
      <c r="AJ497" s="122"/>
      <c r="AK497" s="2"/>
      <c r="AL497" s="2"/>
      <c r="AM497" s="2"/>
      <c r="AN497" s="2"/>
      <c r="AO497" s="2"/>
      <c r="AP497" s="2"/>
      <c r="AQ497" s="2"/>
      <c r="AR497" s="15"/>
    </row>
    <row r="498" spans="1:44" ht="11.25" customHeight="1">
      <c r="A498" s="120"/>
      <c r="B498" s="120"/>
      <c r="C498" s="120"/>
      <c r="D498" s="120"/>
      <c r="E498" s="2"/>
      <c r="F498" s="2"/>
      <c r="G498" s="120"/>
      <c r="H498" s="120"/>
      <c r="I498" s="120"/>
      <c r="J498" s="58"/>
      <c r="K498" s="121"/>
      <c r="L498" s="2"/>
      <c r="M498" s="120"/>
      <c r="N498" s="120"/>
      <c r="O498" s="120"/>
      <c r="P498" s="120"/>
      <c r="Q498" s="2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122"/>
      <c r="AJ498" s="122"/>
      <c r="AK498" s="2"/>
      <c r="AL498" s="2"/>
      <c r="AM498" s="2"/>
      <c r="AN498" s="2"/>
      <c r="AO498" s="2"/>
      <c r="AP498" s="2"/>
      <c r="AQ498" s="2"/>
      <c r="AR498" s="15"/>
    </row>
    <row r="499" spans="1:44" ht="11.25" customHeight="1">
      <c r="A499" s="120"/>
      <c r="B499" s="120"/>
      <c r="C499" s="120"/>
      <c r="D499" s="120"/>
      <c r="E499" s="2"/>
      <c r="F499" s="2"/>
      <c r="G499" s="120"/>
      <c r="H499" s="120"/>
      <c r="I499" s="120"/>
      <c r="J499" s="58"/>
      <c r="K499" s="121"/>
      <c r="L499" s="2"/>
      <c r="M499" s="120"/>
      <c r="N499" s="120"/>
      <c r="O499" s="120"/>
      <c r="P499" s="120"/>
      <c r="Q499" s="2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122"/>
      <c r="AJ499" s="122"/>
      <c r="AK499" s="2"/>
      <c r="AL499" s="2"/>
      <c r="AM499" s="2"/>
      <c r="AN499" s="2"/>
      <c r="AO499" s="2"/>
      <c r="AP499" s="2"/>
      <c r="AQ499" s="2"/>
      <c r="AR499" s="15"/>
    </row>
    <row r="500" spans="1:44" ht="11.25" customHeight="1">
      <c r="A500" s="120"/>
      <c r="B500" s="120"/>
      <c r="C500" s="120"/>
      <c r="D500" s="120"/>
      <c r="E500" s="2"/>
      <c r="F500" s="2"/>
      <c r="G500" s="120"/>
      <c r="H500" s="120"/>
      <c r="I500" s="120"/>
      <c r="J500" s="58"/>
      <c r="K500" s="121"/>
      <c r="L500" s="2"/>
      <c r="M500" s="120"/>
      <c r="N500" s="120"/>
      <c r="O500" s="120"/>
      <c r="P500" s="120"/>
      <c r="Q500" s="2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122"/>
      <c r="AJ500" s="122"/>
      <c r="AK500" s="2"/>
      <c r="AL500" s="2"/>
      <c r="AM500" s="2"/>
      <c r="AN500" s="2"/>
      <c r="AO500" s="2"/>
      <c r="AP500" s="2"/>
      <c r="AQ500" s="2"/>
      <c r="AR500" s="15"/>
    </row>
    <row r="501" spans="1:44" ht="11.25" customHeight="1">
      <c r="A501" s="120"/>
      <c r="B501" s="120"/>
      <c r="C501" s="120"/>
      <c r="D501" s="120"/>
      <c r="E501" s="2"/>
      <c r="F501" s="2"/>
      <c r="G501" s="120"/>
      <c r="H501" s="120"/>
      <c r="I501" s="120"/>
      <c r="J501" s="58"/>
      <c r="K501" s="121"/>
      <c r="L501" s="2"/>
      <c r="M501" s="120"/>
      <c r="N501" s="120"/>
      <c r="O501" s="120"/>
      <c r="P501" s="120"/>
      <c r="Q501" s="2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122"/>
      <c r="AJ501" s="122"/>
      <c r="AK501" s="2"/>
      <c r="AL501" s="2"/>
      <c r="AM501" s="2"/>
      <c r="AN501" s="2"/>
      <c r="AO501" s="2"/>
      <c r="AP501" s="2"/>
      <c r="AQ501" s="2"/>
      <c r="AR501" s="15"/>
    </row>
    <row r="502" spans="1:44" ht="11.25" customHeight="1">
      <c r="A502" s="120"/>
      <c r="B502" s="120"/>
      <c r="C502" s="120"/>
      <c r="D502" s="120"/>
      <c r="E502" s="2"/>
      <c r="F502" s="2"/>
      <c r="G502" s="120"/>
      <c r="H502" s="120"/>
      <c r="I502" s="120"/>
      <c r="J502" s="58"/>
      <c r="K502" s="121"/>
      <c r="L502" s="2"/>
      <c r="M502" s="120"/>
      <c r="N502" s="120"/>
      <c r="O502" s="120"/>
      <c r="P502" s="120"/>
      <c r="Q502" s="2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122"/>
      <c r="AJ502" s="122"/>
      <c r="AK502" s="2"/>
      <c r="AL502" s="2"/>
      <c r="AM502" s="2"/>
      <c r="AN502" s="2"/>
      <c r="AO502" s="2"/>
      <c r="AP502" s="2"/>
      <c r="AQ502" s="2"/>
      <c r="AR502" s="15"/>
    </row>
    <row r="503" spans="1:44" ht="11.25" customHeight="1">
      <c r="A503" s="120"/>
      <c r="B503" s="120"/>
      <c r="C503" s="120"/>
      <c r="D503" s="120"/>
      <c r="E503" s="2"/>
      <c r="F503" s="2"/>
      <c r="G503" s="120"/>
      <c r="H503" s="120"/>
      <c r="I503" s="120"/>
      <c r="J503" s="58"/>
      <c r="K503" s="121"/>
      <c r="L503" s="2"/>
      <c r="M503" s="120"/>
      <c r="N503" s="120"/>
      <c r="O503" s="120"/>
      <c r="P503" s="120"/>
      <c r="Q503" s="2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122"/>
      <c r="AJ503" s="122"/>
      <c r="AK503" s="2"/>
      <c r="AL503" s="2"/>
      <c r="AM503" s="2"/>
      <c r="AN503" s="2"/>
      <c r="AO503" s="2"/>
      <c r="AP503" s="2"/>
      <c r="AQ503" s="2"/>
      <c r="AR503" s="15"/>
    </row>
    <row r="504" spans="1:44" ht="11.25" customHeight="1">
      <c r="A504" s="120"/>
      <c r="B504" s="120"/>
      <c r="C504" s="120"/>
      <c r="D504" s="120"/>
      <c r="E504" s="2"/>
      <c r="F504" s="2"/>
      <c r="G504" s="120"/>
      <c r="H504" s="120"/>
      <c r="I504" s="120"/>
      <c r="J504" s="58"/>
      <c r="K504" s="121"/>
      <c r="L504" s="2"/>
      <c r="M504" s="120"/>
      <c r="N504" s="120"/>
      <c r="O504" s="120"/>
      <c r="P504" s="120"/>
      <c r="Q504" s="2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122"/>
      <c r="AJ504" s="122"/>
      <c r="AK504" s="2"/>
      <c r="AL504" s="2"/>
      <c r="AM504" s="2"/>
      <c r="AN504" s="2"/>
      <c r="AO504" s="2"/>
      <c r="AP504" s="2"/>
      <c r="AQ504" s="2"/>
      <c r="AR504" s="15"/>
    </row>
    <row r="505" spans="1:44" ht="11.25" customHeight="1">
      <c r="A505" s="120"/>
      <c r="B505" s="120"/>
      <c r="C505" s="120"/>
      <c r="D505" s="120"/>
      <c r="E505" s="2"/>
      <c r="F505" s="2"/>
      <c r="G505" s="120"/>
      <c r="H505" s="120"/>
      <c r="I505" s="120"/>
      <c r="J505" s="58"/>
      <c r="K505" s="121"/>
      <c r="L505" s="2"/>
      <c r="M505" s="120"/>
      <c r="N505" s="120"/>
      <c r="O505" s="120"/>
      <c r="P505" s="120"/>
      <c r="Q505" s="2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122"/>
      <c r="AJ505" s="122"/>
      <c r="AK505" s="2"/>
      <c r="AL505" s="2"/>
      <c r="AM505" s="2"/>
      <c r="AN505" s="2"/>
      <c r="AO505" s="2"/>
      <c r="AP505" s="2"/>
      <c r="AQ505" s="2"/>
      <c r="AR505" s="15"/>
    </row>
    <row r="506" spans="1:44" ht="11.25" customHeight="1">
      <c r="A506" s="120"/>
      <c r="B506" s="120"/>
      <c r="C506" s="120"/>
      <c r="D506" s="120"/>
      <c r="E506" s="2"/>
      <c r="F506" s="2"/>
      <c r="G506" s="120"/>
      <c r="H506" s="120"/>
      <c r="I506" s="120"/>
      <c r="J506" s="58"/>
      <c r="K506" s="121"/>
      <c r="L506" s="2"/>
      <c r="M506" s="120"/>
      <c r="N506" s="120"/>
      <c r="O506" s="120"/>
      <c r="P506" s="120"/>
      <c r="Q506" s="2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122"/>
      <c r="AJ506" s="122"/>
      <c r="AK506" s="2"/>
      <c r="AL506" s="2"/>
      <c r="AM506" s="2"/>
      <c r="AN506" s="2"/>
      <c r="AO506" s="2"/>
      <c r="AP506" s="2"/>
      <c r="AQ506" s="2"/>
      <c r="AR506" s="15"/>
    </row>
    <row r="507" spans="1:44" ht="11.25" customHeight="1">
      <c r="A507" s="120"/>
      <c r="B507" s="120"/>
      <c r="C507" s="120"/>
      <c r="D507" s="120"/>
      <c r="E507" s="2"/>
      <c r="F507" s="2"/>
      <c r="G507" s="120"/>
      <c r="H507" s="120"/>
      <c r="I507" s="120"/>
      <c r="J507" s="58"/>
      <c r="K507" s="121"/>
      <c r="L507" s="2"/>
      <c r="M507" s="120"/>
      <c r="N507" s="120"/>
      <c r="O507" s="120"/>
      <c r="P507" s="120"/>
      <c r="Q507" s="2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122"/>
      <c r="AJ507" s="122"/>
      <c r="AK507" s="2"/>
      <c r="AL507" s="2"/>
      <c r="AM507" s="2"/>
      <c r="AN507" s="2"/>
      <c r="AO507" s="2"/>
      <c r="AP507" s="2"/>
      <c r="AQ507" s="2"/>
      <c r="AR507" s="15"/>
    </row>
    <row r="508" spans="1:44" ht="11.25" customHeight="1">
      <c r="A508" s="120"/>
      <c r="B508" s="120"/>
      <c r="C508" s="120"/>
      <c r="D508" s="120"/>
      <c r="E508" s="2"/>
      <c r="F508" s="2"/>
      <c r="G508" s="120"/>
      <c r="H508" s="120"/>
      <c r="I508" s="120"/>
      <c r="J508" s="58"/>
      <c r="K508" s="121"/>
      <c r="L508" s="2"/>
      <c r="M508" s="120"/>
      <c r="N508" s="120"/>
      <c r="O508" s="120"/>
      <c r="P508" s="120"/>
      <c r="Q508" s="2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122"/>
      <c r="AJ508" s="122"/>
      <c r="AK508" s="2"/>
      <c r="AL508" s="2"/>
      <c r="AM508" s="2"/>
      <c r="AN508" s="2"/>
      <c r="AO508" s="2"/>
      <c r="AP508" s="2"/>
      <c r="AQ508" s="2"/>
      <c r="AR508" s="15"/>
    </row>
    <row r="509" spans="1:44" ht="11.25" customHeight="1">
      <c r="A509" s="120"/>
      <c r="B509" s="120"/>
      <c r="C509" s="120"/>
      <c r="D509" s="120"/>
      <c r="E509" s="2"/>
      <c r="F509" s="2"/>
      <c r="G509" s="120"/>
      <c r="H509" s="120"/>
      <c r="I509" s="120"/>
      <c r="J509" s="58"/>
      <c r="K509" s="121"/>
      <c r="L509" s="2"/>
      <c r="M509" s="120"/>
      <c r="N509" s="120"/>
      <c r="O509" s="120"/>
      <c r="P509" s="120"/>
      <c r="Q509" s="2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122"/>
      <c r="AJ509" s="122"/>
      <c r="AK509" s="2"/>
      <c r="AL509" s="2"/>
      <c r="AM509" s="2"/>
      <c r="AN509" s="2"/>
      <c r="AO509" s="2"/>
      <c r="AP509" s="2"/>
      <c r="AQ509" s="2"/>
      <c r="AR509" s="15"/>
    </row>
    <row r="510" spans="1:44" ht="11.25" customHeight="1">
      <c r="A510" s="120"/>
      <c r="B510" s="120"/>
      <c r="C510" s="120"/>
      <c r="D510" s="120"/>
      <c r="E510" s="2"/>
      <c r="F510" s="2"/>
      <c r="G510" s="120"/>
      <c r="H510" s="120"/>
      <c r="I510" s="120"/>
      <c r="J510" s="58"/>
      <c r="K510" s="121"/>
      <c r="L510" s="2"/>
      <c r="M510" s="120"/>
      <c r="N510" s="120"/>
      <c r="O510" s="120"/>
      <c r="P510" s="120"/>
      <c r="Q510" s="2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122"/>
      <c r="AJ510" s="122"/>
      <c r="AK510" s="2"/>
      <c r="AL510" s="2"/>
      <c r="AM510" s="2"/>
      <c r="AN510" s="2"/>
      <c r="AO510" s="2"/>
      <c r="AP510" s="2"/>
      <c r="AQ510" s="2"/>
      <c r="AR510" s="15"/>
    </row>
    <row r="511" spans="1:44" ht="11.25" customHeight="1">
      <c r="A511" s="120"/>
      <c r="B511" s="120"/>
      <c r="C511" s="120"/>
      <c r="D511" s="120"/>
      <c r="E511" s="2"/>
      <c r="F511" s="2"/>
      <c r="G511" s="120"/>
      <c r="H511" s="120"/>
      <c r="I511" s="120"/>
      <c r="J511" s="58"/>
      <c r="K511" s="121"/>
      <c r="L511" s="2"/>
      <c r="M511" s="120"/>
      <c r="N511" s="120"/>
      <c r="O511" s="120"/>
      <c r="P511" s="120"/>
      <c r="Q511" s="2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122"/>
      <c r="AJ511" s="122"/>
      <c r="AK511" s="2"/>
      <c r="AL511" s="2"/>
      <c r="AM511" s="2"/>
      <c r="AN511" s="2"/>
      <c r="AO511" s="2"/>
      <c r="AP511" s="2"/>
      <c r="AQ511" s="2"/>
      <c r="AR511" s="15"/>
    </row>
    <row r="512" spans="1:44" ht="11.25" customHeight="1">
      <c r="A512" s="120"/>
      <c r="B512" s="120"/>
      <c r="C512" s="120"/>
      <c r="D512" s="120"/>
      <c r="E512" s="2"/>
      <c r="F512" s="2"/>
      <c r="G512" s="120"/>
      <c r="H512" s="120"/>
      <c r="I512" s="120"/>
      <c r="J512" s="58"/>
      <c r="K512" s="121"/>
      <c r="L512" s="2"/>
      <c r="M512" s="120"/>
      <c r="N512" s="120"/>
      <c r="O512" s="120"/>
      <c r="P512" s="120"/>
      <c r="Q512" s="2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122"/>
      <c r="AJ512" s="122"/>
      <c r="AK512" s="2"/>
      <c r="AL512" s="2"/>
      <c r="AM512" s="2"/>
      <c r="AN512" s="2"/>
      <c r="AO512" s="2"/>
      <c r="AP512" s="2"/>
      <c r="AQ512" s="2"/>
      <c r="AR512" s="15"/>
    </row>
    <row r="513" spans="1:44" ht="11.25" customHeight="1">
      <c r="A513" s="120"/>
      <c r="B513" s="120"/>
      <c r="C513" s="120"/>
      <c r="D513" s="120"/>
      <c r="E513" s="2"/>
      <c r="F513" s="2"/>
      <c r="G513" s="120"/>
      <c r="H513" s="120"/>
      <c r="I513" s="120"/>
      <c r="J513" s="58"/>
      <c r="K513" s="121"/>
      <c r="L513" s="2"/>
      <c r="M513" s="120"/>
      <c r="N513" s="120"/>
      <c r="O513" s="120"/>
      <c r="P513" s="120"/>
      <c r="Q513" s="2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122"/>
      <c r="AJ513" s="122"/>
      <c r="AK513" s="2"/>
      <c r="AL513" s="2"/>
      <c r="AM513" s="2"/>
      <c r="AN513" s="2"/>
      <c r="AO513" s="2"/>
      <c r="AP513" s="2"/>
      <c r="AQ513" s="2"/>
      <c r="AR513" s="15"/>
    </row>
    <row r="514" spans="1:44" ht="11.25" customHeight="1">
      <c r="A514" s="120"/>
      <c r="B514" s="120"/>
      <c r="C514" s="120"/>
      <c r="D514" s="120"/>
      <c r="E514" s="2"/>
      <c r="F514" s="2"/>
      <c r="G514" s="120"/>
      <c r="H514" s="120"/>
      <c r="I514" s="120"/>
      <c r="J514" s="58"/>
      <c r="K514" s="121"/>
      <c r="L514" s="2"/>
      <c r="M514" s="120"/>
      <c r="N514" s="120"/>
      <c r="O514" s="120"/>
      <c r="P514" s="120"/>
      <c r="Q514" s="2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122"/>
      <c r="AJ514" s="122"/>
      <c r="AK514" s="2"/>
      <c r="AL514" s="2"/>
      <c r="AM514" s="2"/>
      <c r="AN514" s="2"/>
      <c r="AO514" s="2"/>
      <c r="AP514" s="2"/>
      <c r="AQ514" s="2"/>
      <c r="AR514" s="15"/>
    </row>
    <row r="515" spans="1:44" ht="11.25" customHeight="1">
      <c r="A515" s="120"/>
      <c r="B515" s="120"/>
      <c r="C515" s="120"/>
      <c r="D515" s="120"/>
      <c r="E515" s="2"/>
      <c r="F515" s="2"/>
      <c r="G515" s="120"/>
      <c r="H515" s="120"/>
      <c r="I515" s="120"/>
      <c r="J515" s="58"/>
      <c r="K515" s="121"/>
      <c r="L515" s="2"/>
      <c r="M515" s="120"/>
      <c r="N515" s="120"/>
      <c r="O515" s="120"/>
      <c r="P515" s="120"/>
      <c r="Q515" s="2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122"/>
      <c r="AJ515" s="122"/>
      <c r="AK515" s="2"/>
      <c r="AL515" s="2"/>
      <c r="AM515" s="2"/>
      <c r="AN515" s="2"/>
      <c r="AO515" s="2"/>
      <c r="AP515" s="2"/>
      <c r="AQ515" s="2"/>
      <c r="AR515" s="15"/>
    </row>
    <row r="516" spans="1:44" ht="11.25" customHeight="1">
      <c r="A516" s="120"/>
      <c r="B516" s="120"/>
      <c r="C516" s="120"/>
      <c r="D516" s="120"/>
      <c r="E516" s="2"/>
      <c r="F516" s="2"/>
      <c r="G516" s="120"/>
      <c r="H516" s="120"/>
      <c r="I516" s="120"/>
      <c r="J516" s="58"/>
      <c r="K516" s="121"/>
      <c r="L516" s="2"/>
      <c r="M516" s="120"/>
      <c r="N516" s="120"/>
      <c r="O516" s="120"/>
      <c r="P516" s="120"/>
      <c r="Q516" s="2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122"/>
      <c r="AJ516" s="122"/>
      <c r="AK516" s="2"/>
      <c r="AL516" s="2"/>
      <c r="AM516" s="2"/>
      <c r="AN516" s="2"/>
      <c r="AO516" s="2"/>
      <c r="AP516" s="2"/>
      <c r="AQ516" s="2"/>
      <c r="AR516" s="15"/>
    </row>
    <row r="517" spans="1:44" ht="11.25" customHeight="1">
      <c r="A517" s="120"/>
      <c r="B517" s="120"/>
      <c r="C517" s="120"/>
      <c r="D517" s="120"/>
      <c r="E517" s="2"/>
      <c r="F517" s="2"/>
      <c r="G517" s="120"/>
      <c r="H517" s="120"/>
      <c r="I517" s="120"/>
      <c r="J517" s="58"/>
      <c r="K517" s="121"/>
      <c r="L517" s="2"/>
      <c r="M517" s="120"/>
      <c r="N517" s="120"/>
      <c r="O517" s="120"/>
      <c r="P517" s="120"/>
      <c r="Q517" s="2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122"/>
      <c r="AJ517" s="122"/>
      <c r="AK517" s="2"/>
      <c r="AL517" s="2"/>
      <c r="AM517" s="2"/>
      <c r="AN517" s="2"/>
      <c r="AO517" s="2"/>
      <c r="AP517" s="2"/>
      <c r="AQ517" s="2"/>
      <c r="AR517" s="15"/>
    </row>
    <row r="518" spans="1:44" ht="11.25" customHeight="1">
      <c r="A518" s="120"/>
      <c r="B518" s="120"/>
      <c r="C518" s="120"/>
      <c r="D518" s="120"/>
      <c r="E518" s="2"/>
      <c r="F518" s="2"/>
      <c r="G518" s="120"/>
      <c r="H518" s="120"/>
      <c r="I518" s="120"/>
      <c r="J518" s="58"/>
      <c r="K518" s="121"/>
      <c r="L518" s="2"/>
      <c r="M518" s="120"/>
      <c r="N518" s="120"/>
      <c r="O518" s="120"/>
      <c r="P518" s="120"/>
      <c r="Q518" s="2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122"/>
      <c r="AJ518" s="122"/>
      <c r="AK518" s="2"/>
      <c r="AL518" s="2"/>
      <c r="AM518" s="2"/>
      <c r="AN518" s="2"/>
      <c r="AO518" s="2"/>
      <c r="AP518" s="2"/>
      <c r="AQ518" s="2"/>
      <c r="AR518" s="15"/>
    </row>
    <row r="519" spans="1:44" ht="11.25" customHeight="1">
      <c r="A519" s="120"/>
      <c r="B519" s="120"/>
      <c r="C519" s="120"/>
      <c r="D519" s="120"/>
      <c r="E519" s="2"/>
      <c r="F519" s="2"/>
      <c r="G519" s="120"/>
      <c r="H519" s="120"/>
      <c r="I519" s="120"/>
      <c r="J519" s="58"/>
      <c r="K519" s="121"/>
      <c r="L519" s="2"/>
      <c r="M519" s="120"/>
      <c r="N519" s="120"/>
      <c r="O519" s="120"/>
      <c r="P519" s="120"/>
      <c r="Q519" s="2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122"/>
      <c r="AJ519" s="122"/>
      <c r="AK519" s="2"/>
      <c r="AL519" s="2"/>
      <c r="AM519" s="2"/>
      <c r="AN519" s="2"/>
      <c r="AO519" s="2"/>
      <c r="AP519" s="2"/>
      <c r="AQ519" s="2"/>
      <c r="AR519" s="15"/>
    </row>
    <row r="520" spans="1:44" ht="11.25" customHeight="1">
      <c r="A520" s="120"/>
      <c r="B520" s="120"/>
      <c r="C520" s="120"/>
      <c r="D520" s="120"/>
      <c r="E520" s="2"/>
      <c r="F520" s="2"/>
      <c r="G520" s="120"/>
      <c r="H520" s="120"/>
      <c r="I520" s="120"/>
      <c r="J520" s="58"/>
      <c r="K520" s="121"/>
      <c r="L520" s="2"/>
      <c r="M520" s="120"/>
      <c r="N520" s="120"/>
      <c r="O520" s="120"/>
      <c r="P520" s="120"/>
      <c r="Q520" s="2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122"/>
      <c r="AJ520" s="122"/>
      <c r="AK520" s="2"/>
      <c r="AL520" s="2"/>
      <c r="AM520" s="2"/>
      <c r="AN520" s="2"/>
      <c r="AO520" s="2"/>
      <c r="AP520" s="2"/>
      <c r="AQ520" s="2"/>
      <c r="AR520" s="15"/>
    </row>
    <row r="521" spans="1:44" ht="11.25" customHeight="1">
      <c r="A521" s="120"/>
      <c r="B521" s="120"/>
      <c r="C521" s="120"/>
      <c r="D521" s="120"/>
      <c r="E521" s="2"/>
      <c r="F521" s="2"/>
      <c r="G521" s="120"/>
      <c r="H521" s="120"/>
      <c r="I521" s="120"/>
      <c r="J521" s="58"/>
      <c r="K521" s="121"/>
      <c r="L521" s="2"/>
      <c r="M521" s="120"/>
      <c r="N521" s="120"/>
      <c r="O521" s="120"/>
      <c r="P521" s="120"/>
      <c r="Q521" s="2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122"/>
      <c r="AJ521" s="122"/>
      <c r="AK521" s="2"/>
      <c r="AL521" s="2"/>
      <c r="AM521" s="2"/>
      <c r="AN521" s="2"/>
      <c r="AO521" s="2"/>
      <c r="AP521" s="2"/>
      <c r="AQ521" s="2"/>
      <c r="AR521" s="15"/>
    </row>
    <row r="522" spans="1:44" ht="11.25" customHeight="1">
      <c r="A522" s="120"/>
      <c r="B522" s="120"/>
      <c r="C522" s="120"/>
      <c r="D522" s="120"/>
      <c r="E522" s="2"/>
      <c r="F522" s="2"/>
      <c r="G522" s="120"/>
      <c r="H522" s="120"/>
      <c r="I522" s="120"/>
      <c r="J522" s="58"/>
      <c r="K522" s="121"/>
      <c r="L522" s="2"/>
      <c r="M522" s="120"/>
      <c r="N522" s="120"/>
      <c r="O522" s="120"/>
      <c r="P522" s="120"/>
      <c r="Q522" s="2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122"/>
      <c r="AJ522" s="122"/>
      <c r="AK522" s="2"/>
      <c r="AL522" s="2"/>
      <c r="AM522" s="2"/>
      <c r="AN522" s="2"/>
      <c r="AO522" s="2"/>
      <c r="AP522" s="2"/>
      <c r="AQ522" s="2"/>
      <c r="AR522" s="15"/>
    </row>
    <row r="523" spans="1:44" ht="11.25" customHeight="1">
      <c r="A523" s="120"/>
      <c r="B523" s="120"/>
      <c r="C523" s="120"/>
      <c r="D523" s="120"/>
      <c r="E523" s="2"/>
      <c r="F523" s="2"/>
      <c r="G523" s="120"/>
      <c r="H523" s="120"/>
      <c r="I523" s="120"/>
      <c r="J523" s="58"/>
      <c r="K523" s="121"/>
      <c r="L523" s="2"/>
      <c r="M523" s="120"/>
      <c r="N523" s="120"/>
      <c r="O523" s="120"/>
      <c r="P523" s="120"/>
      <c r="Q523" s="2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122"/>
      <c r="AJ523" s="122"/>
      <c r="AK523" s="2"/>
      <c r="AL523" s="2"/>
      <c r="AM523" s="2"/>
      <c r="AN523" s="2"/>
      <c r="AO523" s="2"/>
      <c r="AP523" s="2"/>
      <c r="AQ523" s="2"/>
      <c r="AR523" s="15"/>
    </row>
    <row r="524" spans="1:44" ht="11.25" customHeight="1">
      <c r="A524" s="120"/>
      <c r="B524" s="120"/>
      <c r="C524" s="120"/>
      <c r="D524" s="120"/>
      <c r="E524" s="2"/>
      <c r="F524" s="2"/>
      <c r="G524" s="120"/>
      <c r="H524" s="120"/>
      <c r="I524" s="120"/>
      <c r="J524" s="58"/>
      <c r="K524" s="121"/>
      <c r="L524" s="2"/>
      <c r="M524" s="120"/>
      <c r="N524" s="120"/>
      <c r="O524" s="120"/>
      <c r="P524" s="120"/>
      <c r="Q524" s="2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122"/>
      <c r="AJ524" s="122"/>
      <c r="AK524" s="2"/>
      <c r="AL524" s="2"/>
      <c r="AM524" s="2"/>
      <c r="AN524" s="2"/>
      <c r="AO524" s="2"/>
      <c r="AP524" s="2"/>
      <c r="AQ524" s="2"/>
      <c r="AR524" s="15"/>
    </row>
    <row r="525" spans="1:44" ht="11.25" customHeight="1">
      <c r="A525" s="120"/>
      <c r="B525" s="120"/>
      <c r="C525" s="120"/>
      <c r="D525" s="120"/>
      <c r="E525" s="2"/>
      <c r="F525" s="2"/>
      <c r="G525" s="120"/>
      <c r="H525" s="120"/>
      <c r="I525" s="120"/>
      <c r="J525" s="58"/>
      <c r="K525" s="121"/>
      <c r="L525" s="2"/>
      <c r="M525" s="120"/>
      <c r="N525" s="120"/>
      <c r="O525" s="120"/>
      <c r="P525" s="120"/>
      <c r="Q525" s="2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122"/>
      <c r="AJ525" s="122"/>
      <c r="AK525" s="2"/>
      <c r="AL525" s="2"/>
      <c r="AM525" s="2"/>
      <c r="AN525" s="2"/>
      <c r="AO525" s="2"/>
      <c r="AP525" s="2"/>
      <c r="AQ525" s="2"/>
      <c r="AR525" s="15"/>
    </row>
    <row r="526" spans="1:44" ht="11.25" customHeight="1">
      <c r="A526" s="120"/>
      <c r="B526" s="120"/>
      <c r="C526" s="120"/>
      <c r="D526" s="120"/>
      <c r="E526" s="2"/>
      <c r="F526" s="2"/>
      <c r="G526" s="120"/>
      <c r="H526" s="120"/>
      <c r="I526" s="120"/>
      <c r="J526" s="58"/>
      <c r="K526" s="121"/>
      <c r="L526" s="2"/>
      <c r="M526" s="120"/>
      <c r="N526" s="120"/>
      <c r="O526" s="120"/>
      <c r="P526" s="120"/>
      <c r="Q526" s="2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122"/>
      <c r="AJ526" s="122"/>
      <c r="AK526" s="2"/>
      <c r="AL526" s="2"/>
      <c r="AM526" s="2"/>
      <c r="AN526" s="2"/>
      <c r="AO526" s="2"/>
      <c r="AP526" s="2"/>
      <c r="AQ526" s="2"/>
      <c r="AR526" s="15"/>
    </row>
    <row r="527" spans="1:44" ht="11.25" customHeight="1">
      <c r="A527" s="120"/>
      <c r="B527" s="120"/>
      <c r="C527" s="120"/>
      <c r="D527" s="120"/>
      <c r="E527" s="2"/>
      <c r="F527" s="2"/>
      <c r="G527" s="120"/>
      <c r="H527" s="120"/>
      <c r="I527" s="120"/>
      <c r="J527" s="58"/>
      <c r="K527" s="121"/>
      <c r="L527" s="2"/>
      <c r="M527" s="120"/>
      <c r="N527" s="120"/>
      <c r="O527" s="120"/>
      <c r="P527" s="120"/>
      <c r="Q527" s="2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122"/>
      <c r="AJ527" s="122"/>
      <c r="AK527" s="2"/>
      <c r="AL527" s="2"/>
      <c r="AM527" s="2"/>
      <c r="AN527" s="2"/>
      <c r="AO527" s="2"/>
      <c r="AP527" s="2"/>
      <c r="AQ527" s="2"/>
      <c r="AR527" s="15"/>
    </row>
    <row r="528" spans="1:44" ht="11.25" customHeight="1">
      <c r="A528" s="120"/>
      <c r="B528" s="120"/>
      <c r="C528" s="120"/>
      <c r="D528" s="120"/>
      <c r="E528" s="2"/>
      <c r="F528" s="2"/>
      <c r="G528" s="120"/>
      <c r="H528" s="120"/>
      <c r="I528" s="120"/>
      <c r="J528" s="58"/>
      <c r="K528" s="121"/>
      <c r="L528" s="2"/>
      <c r="M528" s="120"/>
      <c r="N528" s="120"/>
      <c r="O528" s="120"/>
      <c r="P528" s="120"/>
      <c r="Q528" s="2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122"/>
      <c r="AJ528" s="122"/>
      <c r="AK528" s="2"/>
      <c r="AL528" s="2"/>
      <c r="AM528" s="2"/>
      <c r="AN528" s="2"/>
      <c r="AO528" s="2"/>
      <c r="AP528" s="2"/>
      <c r="AQ528" s="2"/>
      <c r="AR528" s="15"/>
    </row>
    <row r="529" spans="1:44" ht="11.25" customHeight="1">
      <c r="A529" s="120"/>
      <c r="B529" s="120"/>
      <c r="C529" s="120"/>
      <c r="D529" s="120"/>
      <c r="E529" s="2"/>
      <c r="F529" s="2"/>
      <c r="G529" s="120"/>
      <c r="H529" s="120"/>
      <c r="I529" s="120"/>
      <c r="J529" s="58"/>
      <c r="K529" s="121"/>
      <c r="L529" s="2"/>
      <c r="M529" s="120"/>
      <c r="N529" s="120"/>
      <c r="O529" s="120"/>
      <c r="P529" s="120"/>
      <c r="Q529" s="2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122"/>
      <c r="AJ529" s="122"/>
      <c r="AK529" s="2"/>
      <c r="AL529" s="2"/>
      <c r="AM529" s="2"/>
      <c r="AN529" s="2"/>
      <c r="AO529" s="2"/>
      <c r="AP529" s="2"/>
      <c r="AQ529" s="2"/>
      <c r="AR529" s="15"/>
    </row>
    <row r="530" spans="1:44" ht="11.25" customHeight="1">
      <c r="A530" s="120"/>
      <c r="B530" s="120"/>
      <c r="C530" s="120"/>
      <c r="D530" s="120"/>
      <c r="E530" s="2"/>
      <c r="F530" s="2"/>
      <c r="G530" s="120"/>
      <c r="H530" s="120"/>
      <c r="I530" s="120"/>
      <c r="J530" s="58"/>
      <c r="K530" s="121"/>
      <c r="L530" s="2"/>
      <c r="M530" s="120"/>
      <c r="N530" s="120"/>
      <c r="O530" s="120"/>
      <c r="P530" s="120"/>
      <c r="Q530" s="2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122"/>
      <c r="AJ530" s="122"/>
      <c r="AK530" s="2"/>
      <c r="AL530" s="2"/>
      <c r="AM530" s="2"/>
      <c r="AN530" s="2"/>
      <c r="AO530" s="2"/>
      <c r="AP530" s="2"/>
      <c r="AQ530" s="2"/>
      <c r="AR530" s="15"/>
    </row>
    <row r="531" spans="1:44" ht="11.25" customHeight="1">
      <c r="A531" s="120"/>
      <c r="B531" s="120"/>
      <c r="C531" s="120"/>
      <c r="D531" s="120"/>
      <c r="E531" s="2"/>
      <c r="F531" s="2"/>
      <c r="G531" s="120"/>
      <c r="H531" s="120"/>
      <c r="I531" s="120"/>
      <c r="J531" s="58"/>
      <c r="K531" s="121"/>
      <c r="L531" s="2"/>
      <c r="M531" s="120"/>
      <c r="N531" s="120"/>
      <c r="O531" s="120"/>
      <c r="P531" s="120"/>
      <c r="Q531" s="2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122"/>
      <c r="AJ531" s="122"/>
      <c r="AK531" s="2"/>
      <c r="AL531" s="2"/>
      <c r="AM531" s="2"/>
      <c r="AN531" s="2"/>
      <c r="AO531" s="2"/>
      <c r="AP531" s="2"/>
      <c r="AQ531" s="2"/>
      <c r="AR531" s="15"/>
    </row>
    <row r="532" spans="1:44" ht="11.25" customHeight="1">
      <c r="A532" s="120"/>
      <c r="B532" s="120"/>
      <c r="C532" s="120"/>
      <c r="D532" s="120"/>
      <c r="E532" s="2"/>
      <c r="F532" s="2"/>
      <c r="G532" s="120"/>
      <c r="H532" s="120"/>
      <c r="I532" s="120"/>
      <c r="J532" s="58"/>
      <c r="K532" s="121"/>
      <c r="L532" s="2"/>
      <c r="M532" s="120"/>
      <c r="N532" s="120"/>
      <c r="O532" s="120"/>
      <c r="P532" s="120"/>
      <c r="Q532" s="2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122"/>
      <c r="AJ532" s="122"/>
      <c r="AK532" s="2"/>
      <c r="AL532" s="2"/>
      <c r="AM532" s="2"/>
      <c r="AN532" s="2"/>
      <c r="AO532" s="2"/>
      <c r="AP532" s="2"/>
      <c r="AQ532" s="2"/>
      <c r="AR532" s="15"/>
    </row>
    <row r="533" spans="1:44" ht="11.25" customHeight="1">
      <c r="A533" s="120"/>
      <c r="B533" s="120"/>
      <c r="C533" s="120"/>
      <c r="D533" s="120"/>
      <c r="E533" s="2"/>
      <c r="F533" s="2"/>
      <c r="G533" s="120"/>
      <c r="H533" s="120"/>
      <c r="I533" s="120"/>
      <c r="J533" s="58"/>
      <c r="K533" s="121"/>
      <c r="L533" s="2"/>
      <c r="M533" s="120"/>
      <c r="N533" s="120"/>
      <c r="O533" s="120"/>
      <c r="P533" s="120"/>
      <c r="Q533" s="2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122"/>
      <c r="AJ533" s="122"/>
      <c r="AK533" s="2"/>
      <c r="AL533" s="2"/>
      <c r="AM533" s="2"/>
      <c r="AN533" s="2"/>
      <c r="AO533" s="2"/>
      <c r="AP533" s="2"/>
      <c r="AQ533" s="2"/>
      <c r="AR533" s="15"/>
    </row>
    <row r="534" spans="1:44" ht="11.25" customHeight="1">
      <c r="A534" s="120"/>
      <c r="B534" s="120"/>
      <c r="C534" s="120"/>
      <c r="D534" s="120"/>
      <c r="E534" s="2"/>
      <c r="F534" s="2"/>
      <c r="G534" s="120"/>
      <c r="H534" s="120"/>
      <c r="I534" s="120"/>
      <c r="J534" s="58"/>
      <c r="K534" s="121"/>
      <c r="L534" s="2"/>
      <c r="M534" s="120"/>
      <c r="N534" s="120"/>
      <c r="O534" s="120"/>
      <c r="P534" s="120"/>
      <c r="Q534" s="2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122"/>
      <c r="AJ534" s="122"/>
      <c r="AK534" s="2"/>
      <c r="AL534" s="2"/>
      <c r="AM534" s="2"/>
      <c r="AN534" s="2"/>
      <c r="AO534" s="2"/>
      <c r="AP534" s="2"/>
      <c r="AQ534" s="2"/>
      <c r="AR534" s="15"/>
    </row>
    <row r="535" spans="1:44" ht="11.25" customHeight="1">
      <c r="A535" s="120"/>
      <c r="B535" s="120"/>
      <c r="C535" s="120"/>
      <c r="D535" s="120"/>
      <c r="E535" s="2"/>
      <c r="F535" s="2"/>
      <c r="G535" s="120"/>
      <c r="H535" s="120"/>
      <c r="I535" s="120"/>
      <c r="J535" s="58"/>
      <c r="K535" s="121"/>
      <c r="L535" s="2"/>
      <c r="M535" s="120"/>
      <c r="N535" s="120"/>
      <c r="O535" s="120"/>
      <c r="P535" s="120"/>
      <c r="Q535" s="2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122"/>
      <c r="AJ535" s="122"/>
      <c r="AK535" s="2"/>
      <c r="AL535" s="2"/>
      <c r="AM535" s="2"/>
      <c r="AN535" s="2"/>
      <c r="AO535" s="2"/>
      <c r="AP535" s="2"/>
      <c r="AQ535" s="2"/>
      <c r="AR535" s="15"/>
    </row>
    <row r="536" spans="1:44" ht="11.25" customHeight="1">
      <c r="A536" s="120"/>
      <c r="B536" s="120"/>
      <c r="C536" s="120"/>
      <c r="D536" s="120"/>
      <c r="E536" s="2"/>
      <c r="F536" s="2"/>
      <c r="G536" s="120"/>
      <c r="H536" s="120"/>
      <c r="I536" s="120"/>
      <c r="J536" s="58"/>
      <c r="K536" s="121"/>
      <c r="L536" s="2"/>
      <c r="M536" s="120"/>
      <c r="N536" s="120"/>
      <c r="O536" s="120"/>
      <c r="P536" s="120"/>
      <c r="Q536" s="2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122"/>
      <c r="AJ536" s="122"/>
      <c r="AK536" s="2"/>
      <c r="AL536" s="2"/>
      <c r="AM536" s="2"/>
      <c r="AN536" s="2"/>
      <c r="AO536" s="2"/>
      <c r="AP536" s="2"/>
      <c r="AQ536" s="2"/>
      <c r="AR536" s="15"/>
    </row>
    <row r="537" spans="1:44" ht="11.25" customHeight="1">
      <c r="A537" s="120"/>
      <c r="B537" s="120"/>
      <c r="C537" s="120"/>
      <c r="D537" s="120"/>
      <c r="E537" s="2"/>
      <c r="F537" s="2"/>
      <c r="G537" s="120"/>
      <c r="H537" s="120"/>
      <c r="I537" s="120"/>
      <c r="J537" s="58"/>
      <c r="K537" s="121"/>
      <c r="L537" s="2"/>
      <c r="M537" s="120"/>
      <c r="N537" s="120"/>
      <c r="O537" s="120"/>
      <c r="P537" s="120"/>
      <c r="Q537" s="2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122"/>
      <c r="AJ537" s="122"/>
      <c r="AK537" s="2"/>
      <c r="AL537" s="2"/>
      <c r="AM537" s="2"/>
      <c r="AN537" s="2"/>
      <c r="AO537" s="2"/>
      <c r="AP537" s="2"/>
      <c r="AQ537" s="2"/>
      <c r="AR537" s="15"/>
    </row>
    <row r="538" spans="1:44" ht="11.25" customHeight="1">
      <c r="A538" s="120"/>
      <c r="B538" s="120"/>
      <c r="C538" s="120"/>
      <c r="D538" s="120"/>
      <c r="E538" s="2"/>
      <c r="F538" s="2"/>
      <c r="G538" s="120"/>
      <c r="H538" s="120"/>
      <c r="I538" s="120"/>
      <c r="J538" s="58"/>
      <c r="K538" s="121"/>
      <c r="L538" s="2"/>
      <c r="M538" s="120"/>
      <c r="N538" s="120"/>
      <c r="O538" s="120"/>
      <c r="P538" s="120"/>
      <c r="Q538" s="2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122"/>
      <c r="AJ538" s="122"/>
      <c r="AK538" s="2"/>
      <c r="AL538" s="2"/>
      <c r="AM538" s="2"/>
      <c r="AN538" s="2"/>
      <c r="AO538" s="2"/>
      <c r="AP538" s="2"/>
      <c r="AQ538" s="2"/>
      <c r="AR538" s="15"/>
    </row>
    <row r="539" spans="1:44" ht="11.25" customHeight="1">
      <c r="A539" s="120"/>
      <c r="B539" s="120"/>
      <c r="C539" s="120"/>
      <c r="D539" s="120"/>
      <c r="E539" s="2"/>
      <c r="F539" s="2"/>
      <c r="G539" s="120"/>
      <c r="H539" s="120"/>
      <c r="I539" s="120"/>
      <c r="J539" s="58"/>
      <c r="K539" s="121"/>
      <c r="L539" s="2"/>
      <c r="M539" s="120"/>
      <c r="N539" s="120"/>
      <c r="O539" s="120"/>
      <c r="P539" s="120"/>
      <c r="Q539" s="2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122"/>
      <c r="AJ539" s="122"/>
      <c r="AK539" s="2"/>
      <c r="AL539" s="2"/>
      <c r="AM539" s="2"/>
      <c r="AN539" s="2"/>
      <c r="AO539" s="2"/>
      <c r="AP539" s="2"/>
      <c r="AQ539" s="2"/>
      <c r="AR539" s="15"/>
    </row>
    <row r="540" spans="1:44" ht="11.25" customHeight="1">
      <c r="A540" s="120"/>
      <c r="B540" s="120"/>
      <c r="C540" s="120"/>
      <c r="D540" s="120"/>
      <c r="E540" s="2"/>
      <c r="F540" s="2"/>
      <c r="G540" s="120"/>
      <c r="H540" s="120"/>
      <c r="I540" s="120"/>
      <c r="J540" s="58"/>
      <c r="K540" s="121"/>
      <c r="L540" s="2"/>
      <c r="M540" s="120"/>
      <c r="N540" s="120"/>
      <c r="O540" s="120"/>
      <c r="P540" s="120"/>
      <c r="Q540" s="2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122"/>
      <c r="AJ540" s="122"/>
      <c r="AK540" s="2"/>
      <c r="AL540" s="2"/>
      <c r="AM540" s="2"/>
      <c r="AN540" s="2"/>
      <c r="AO540" s="2"/>
      <c r="AP540" s="2"/>
      <c r="AQ540" s="2"/>
      <c r="AR540" s="15"/>
    </row>
    <row r="541" spans="1:44" ht="11.25" customHeight="1">
      <c r="A541" s="120"/>
      <c r="B541" s="120"/>
      <c r="C541" s="120"/>
      <c r="D541" s="120"/>
      <c r="E541" s="2"/>
      <c r="F541" s="2"/>
      <c r="G541" s="120"/>
      <c r="H541" s="120"/>
      <c r="I541" s="120"/>
      <c r="J541" s="58"/>
      <c r="K541" s="121"/>
      <c r="L541" s="2"/>
      <c r="M541" s="120"/>
      <c r="N541" s="120"/>
      <c r="O541" s="120"/>
      <c r="P541" s="120"/>
      <c r="Q541" s="2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122"/>
      <c r="AJ541" s="122"/>
      <c r="AK541" s="2"/>
      <c r="AL541" s="2"/>
      <c r="AM541" s="2"/>
      <c r="AN541" s="2"/>
      <c r="AO541" s="2"/>
      <c r="AP541" s="2"/>
      <c r="AQ541" s="2"/>
      <c r="AR541" s="15"/>
    </row>
    <row r="542" spans="1:44" ht="11.25" customHeight="1">
      <c r="A542" s="120"/>
      <c r="B542" s="120"/>
      <c r="C542" s="120"/>
      <c r="D542" s="120"/>
      <c r="E542" s="2"/>
      <c r="F542" s="2"/>
      <c r="G542" s="120"/>
      <c r="H542" s="120"/>
      <c r="I542" s="120"/>
      <c r="J542" s="58"/>
      <c r="K542" s="121"/>
      <c r="L542" s="2"/>
      <c r="M542" s="120"/>
      <c r="N542" s="120"/>
      <c r="O542" s="120"/>
      <c r="P542" s="120"/>
      <c r="Q542" s="2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122"/>
      <c r="AJ542" s="122"/>
      <c r="AK542" s="2"/>
      <c r="AL542" s="2"/>
      <c r="AM542" s="2"/>
      <c r="AN542" s="2"/>
      <c r="AO542" s="2"/>
      <c r="AP542" s="2"/>
      <c r="AQ542" s="2"/>
      <c r="AR542" s="15"/>
    </row>
    <row r="543" spans="1:44" ht="11.25" customHeight="1">
      <c r="A543" s="120"/>
      <c r="B543" s="120"/>
      <c r="C543" s="120"/>
      <c r="D543" s="120"/>
      <c r="E543" s="2"/>
      <c r="F543" s="2"/>
      <c r="G543" s="120"/>
      <c r="H543" s="120"/>
      <c r="I543" s="120"/>
      <c r="J543" s="58"/>
      <c r="K543" s="121"/>
      <c r="L543" s="2"/>
      <c r="M543" s="120"/>
      <c r="N543" s="120"/>
      <c r="O543" s="120"/>
      <c r="P543" s="120"/>
      <c r="Q543" s="2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122"/>
      <c r="AJ543" s="122"/>
      <c r="AK543" s="2"/>
      <c r="AL543" s="2"/>
      <c r="AM543" s="2"/>
      <c r="AN543" s="2"/>
      <c r="AO543" s="2"/>
      <c r="AP543" s="2"/>
      <c r="AQ543" s="2"/>
      <c r="AR543" s="15"/>
    </row>
    <row r="544" spans="1:44" ht="11.25" customHeight="1">
      <c r="A544" s="120"/>
      <c r="B544" s="120"/>
      <c r="C544" s="120"/>
      <c r="D544" s="120"/>
      <c r="E544" s="2"/>
      <c r="F544" s="2"/>
      <c r="G544" s="120"/>
      <c r="H544" s="120"/>
      <c r="I544" s="120"/>
      <c r="J544" s="58"/>
      <c r="K544" s="121"/>
      <c r="L544" s="2"/>
      <c r="M544" s="120"/>
      <c r="N544" s="120"/>
      <c r="O544" s="120"/>
      <c r="P544" s="120"/>
      <c r="Q544" s="2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122"/>
      <c r="AJ544" s="122"/>
      <c r="AK544" s="2"/>
      <c r="AL544" s="2"/>
      <c r="AM544" s="2"/>
      <c r="AN544" s="2"/>
      <c r="AO544" s="2"/>
      <c r="AP544" s="2"/>
      <c r="AQ544" s="2"/>
      <c r="AR544" s="15"/>
    </row>
    <row r="545" spans="1:44" ht="11.25" customHeight="1">
      <c r="A545" s="120"/>
      <c r="B545" s="120"/>
      <c r="C545" s="120"/>
      <c r="D545" s="120"/>
      <c r="E545" s="2"/>
      <c r="F545" s="2"/>
      <c r="G545" s="120"/>
      <c r="H545" s="120"/>
      <c r="I545" s="120"/>
      <c r="J545" s="58"/>
      <c r="K545" s="121"/>
      <c r="L545" s="2"/>
      <c r="M545" s="120"/>
      <c r="N545" s="120"/>
      <c r="O545" s="120"/>
      <c r="P545" s="120"/>
      <c r="Q545" s="2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122"/>
      <c r="AJ545" s="122"/>
      <c r="AK545" s="2"/>
      <c r="AL545" s="2"/>
      <c r="AM545" s="2"/>
      <c r="AN545" s="2"/>
      <c r="AO545" s="2"/>
      <c r="AP545" s="2"/>
      <c r="AQ545" s="2"/>
      <c r="AR545" s="15"/>
    </row>
    <row r="546" spans="1:44" ht="11.25" customHeight="1">
      <c r="A546" s="120"/>
      <c r="B546" s="120"/>
      <c r="C546" s="120"/>
      <c r="D546" s="120"/>
      <c r="E546" s="2"/>
      <c r="F546" s="2"/>
      <c r="G546" s="120"/>
      <c r="H546" s="120"/>
      <c r="I546" s="120"/>
      <c r="J546" s="58"/>
      <c r="K546" s="121"/>
      <c r="L546" s="2"/>
      <c r="M546" s="120"/>
      <c r="N546" s="120"/>
      <c r="O546" s="120"/>
      <c r="P546" s="120"/>
      <c r="Q546" s="2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122"/>
      <c r="AJ546" s="122"/>
      <c r="AK546" s="2"/>
      <c r="AL546" s="2"/>
      <c r="AM546" s="2"/>
      <c r="AN546" s="2"/>
      <c r="AO546" s="2"/>
      <c r="AP546" s="2"/>
      <c r="AQ546" s="2"/>
      <c r="AR546" s="15"/>
    </row>
    <row r="547" spans="1:44" ht="11.25" customHeight="1">
      <c r="A547" s="120"/>
      <c r="B547" s="120"/>
      <c r="C547" s="120"/>
      <c r="D547" s="120"/>
      <c r="E547" s="2"/>
      <c r="F547" s="2"/>
      <c r="G547" s="120"/>
      <c r="H547" s="120"/>
      <c r="I547" s="120"/>
      <c r="J547" s="58"/>
      <c r="K547" s="121"/>
      <c r="L547" s="2"/>
      <c r="M547" s="120"/>
      <c r="N547" s="120"/>
      <c r="O547" s="120"/>
      <c r="P547" s="120"/>
      <c r="Q547" s="2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122"/>
      <c r="AJ547" s="122"/>
      <c r="AK547" s="2"/>
      <c r="AL547" s="2"/>
      <c r="AM547" s="2"/>
      <c r="AN547" s="2"/>
      <c r="AO547" s="2"/>
      <c r="AP547" s="2"/>
      <c r="AQ547" s="2"/>
      <c r="AR547" s="15"/>
    </row>
    <row r="548" spans="1:44" ht="11.25" customHeight="1">
      <c r="A548" s="120"/>
      <c r="B548" s="120"/>
      <c r="C548" s="120"/>
      <c r="D548" s="120"/>
      <c r="E548" s="2"/>
      <c r="F548" s="2"/>
      <c r="G548" s="120"/>
      <c r="H548" s="120"/>
      <c r="I548" s="120"/>
      <c r="J548" s="58"/>
      <c r="K548" s="121"/>
      <c r="L548" s="2"/>
      <c r="M548" s="120"/>
      <c r="N548" s="120"/>
      <c r="O548" s="120"/>
      <c r="P548" s="120"/>
      <c r="Q548" s="2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122"/>
      <c r="AJ548" s="122"/>
      <c r="AK548" s="2"/>
      <c r="AL548" s="2"/>
      <c r="AM548" s="2"/>
      <c r="AN548" s="2"/>
      <c r="AO548" s="2"/>
      <c r="AP548" s="2"/>
      <c r="AQ548" s="2"/>
      <c r="AR548" s="15"/>
    </row>
    <row r="549" spans="1:44" ht="11.25" customHeight="1">
      <c r="A549" s="120"/>
      <c r="B549" s="120"/>
      <c r="C549" s="120"/>
      <c r="D549" s="120"/>
      <c r="E549" s="2"/>
      <c r="F549" s="2"/>
      <c r="G549" s="120"/>
      <c r="H549" s="120"/>
      <c r="I549" s="120"/>
      <c r="J549" s="58"/>
      <c r="K549" s="121"/>
      <c r="L549" s="2"/>
      <c r="M549" s="120"/>
      <c r="N549" s="120"/>
      <c r="O549" s="120"/>
      <c r="P549" s="120"/>
      <c r="Q549" s="2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122"/>
      <c r="AJ549" s="122"/>
      <c r="AK549" s="2"/>
      <c r="AL549" s="2"/>
      <c r="AM549" s="2"/>
      <c r="AN549" s="2"/>
      <c r="AO549" s="2"/>
      <c r="AP549" s="2"/>
      <c r="AQ549" s="2"/>
      <c r="AR549" s="15"/>
    </row>
    <row r="550" spans="1:44" ht="11.25" customHeight="1">
      <c r="A550" s="120"/>
      <c r="B550" s="120"/>
      <c r="C550" s="120"/>
      <c r="D550" s="120"/>
      <c r="E550" s="2"/>
      <c r="F550" s="2"/>
      <c r="G550" s="120"/>
      <c r="H550" s="120"/>
      <c r="I550" s="120"/>
      <c r="J550" s="58"/>
      <c r="K550" s="121"/>
      <c r="L550" s="2"/>
      <c r="M550" s="120"/>
      <c r="N550" s="120"/>
      <c r="O550" s="120"/>
      <c r="P550" s="120"/>
      <c r="Q550" s="2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122"/>
      <c r="AJ550" s="122"/>
      <c r="AK550" s="2"/>
      <c r="AL550" s="2"/>
      <c r="AM550" s="2"/>
      <c r="AN550" s="2"/>
      <c r="AO550" s="2"/>
      <c r="AP550" s="2"/>
      <c r="AQ550" s="2"/>
      <c r="AR550" s="15"/>
    </row>
    <row r="551" spans="1:44" ht="11.25" customHeight="1">
      <c r="A551" s="120"/>
      <c r="B551" s="120"/>
      <c r="C551" s="120"/>
      <c r="D551" s="120"/>
      <c r="E551" s="2"/>
      <c r="F551" s="2"/>
      <c r="G551" s="120"/>
      <c r="H551" s="120"/>
      <c r="I551" s="120"/>
      <c r="J551" s="58"/>
      <c r="K551" s="121"/>
      <c r="L551" s="2"/>
      <c r="M551" s="120"/>
      <c r="N551" s="120"/>
      <c r="O551" s="120"/>
      <c r="P551" s="120"/>
      <c r="Q551" s="2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122"/>
      <c r="AJ551" s="122"/>
      <c r="AK551" s="2"/>
      <c r="AL551" s="2"/>
      <c r="AM551" s="2"/>
      <c r="AN551" s="2"/>
      <c r="AO551" s="2"/>
      <c r="AP551" s="2"/>
      <c r="AQ551" s="2"/>
      <c r="AR551" s="15"/>
    </row>
    <row r="552" spans="1:44" ht="11.25" customHeight="1">
      <c r="A552" s="120"/>
      <c r="B552" s="120"/>
      <c r="C552" s="120"/>
      <c r="D552" s="120"/>
      <c r="E552" s="2"/>
      <c r="F552" s="2"/>
      <c r="G552" s="120"/>
      <c r="H552" s="120"/>
      <c r="I552" s="120"/>
      <c r="J552" s="58"/>
      <c r="K552" s="121"/>
      <c r="L552" s="2"/>
      <c r="M552" s="120"/>
      <c r="N552" s="120"/>
      <c r="O552" s="120"/>
      <c r="P552" s="120"/>
      <c r="Q552" s="2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122"/>
      <c r="AJ552" s="122"/>
      <c r="AK552" s="2"/>
      <c r="AL552" s="2"/>
      <c r="AM552" s="2"/>
      <c r="AN552" s="2"/>
      <c r="AO552" s="2"/>
      <c r="AP552" s="2"/>
      <c r="AQ552" s="2"/>
      <c r="AR552" s="15"/>
    </row>
    <row r="553" spans="1:44" ht="11.25" customHeight="1">
      <c r="A553" s="120"/>
      <c r="B553" s="120"/>
      <c r="C553" s="120"/>
      <c r="D553" s="120"/>
      <c r="E553" s="2"/>
      <c r="F553" s="2"/>
      <c r="G553" s="120"/>
      <c r="H553" s="120"/>
      <c r="I553" s="120"/>
      <c r="J553" s="58"/>
      <c r="K553" s="121"/>
      <c r="L553" s="2"/>
      <c r="M553" s="120"/>
      <c r="N553" s="120"/>
      <c r="O553" s="120"/>
      <c r="P553" s="120"/>
      <c r="Q553" s="2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122"/>
      <c r="AJ553" s="122"/>
      <c r="AK553" s="2"/>
      <c r="AL553" s="2"/>
      <c r="AM553" s="2"/>
      <c r="AN553" s="2"/>
      <c r="AO553" s="2"/>
      <c r="AP553" s="2"/>
      <c r="AQ553" s="2"/>
      <c r="AR553" s="15"/>
    </row>
    <row r="554" spans="1:44" ht="11.25" customHeight="1">
      <c r="A554" s="120"/>
      <c r="B554" s="120"/>
      <c r="C554" s="120"/>
      <c r="D554" s="120"/>
      <c r="E554" s="2"/>
      <c r="F554" s="2"/>
      <c r="G554" s="120"/>
      <c r="H554" s="120"/>
      <c r="I554" s="120"/>
      <c r="J554" s="58"/>
      <c r="K554" s="121"/>
      <c r="L554" s="2"/>
      <c r="M554" s="120"/>
      <c r="N554" s="120"/>
      <c r="O554" s="120"/>
      <c r="P554" s="120"/>
      <c r="Q554" s="2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122"/>
      <c r="AJ554" s="122"/>
      <c r="AK554" s="2"/>
      <c r="AL554" s="2"/>
      <c r="AM554" s="2"/>
      <c r="AN554" s="2"/>
      <c r="AO554" s="2"/>
      <c r="AP554" s="2"/>
      <c r="AQ554" s="2"/>
      <c r="AR554" s="15"/>
    </row>
    <row r="555" spans="1:44" ht="11.25" customHeight="1">
      <c r="A555" s="120"/>
      <c r="B555" s="120"/>
      <c r="C555" s="120"/>
      <c r="D555" s="120"/>
      <c r="E555" s="2"/>
      <c r="F555" s="2"/>
      <c r="G555" s="120"/>
      <c r="H555" s="120"/>
      <c r="I555" s="120"/>
      <c r="J555" s="58"/>
      <c r="K555" s="121"/>
      <c r="L555" s="2"/>
      <c r="M555" s="120"/>
      <c r="N555" s="120"/>
      <c r="O555" s="120"/>
      <c r="P555" s="120"/>
      <c r="Q555" s="2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122"/>
      <c r="AJ555" s="122"/>
      <c r="AK555" s="2"/>
      <c r="AL555" s="2"/>
      <c r="AM555" s="2"/>
      <c r="AN555" s="2"/>
      <c r="AO555" s="2"/>
      <c r="AP555" s="2"/>
      <c r="AQ555" s="2"/>
      <c r="AR555" s="15"/>
    </row>
    <row r="556" spans="1:44" ht="11.25" customHeight="1">
      <c r="A556" s="120"/>
      <c r="B556" s="120"/>
      <c r="C556" s="120"/>
      <c r="D556" s="120"/>
      <c r="E556" s="2"/>
      <c r="F556" s="2"/>
      <c r="G556" s="120"/>
      <c r="H556" s="120"/>
      <c r="I556" s="120"/>
      <c r="J556" s="58"/>
      <c r="K556" s="121"/>
      <c r="L556" s="2"/>
      <c r="M556" s="120"/>
      <c r="N556" s="120"/>
      <c r="O556" s="120"/>
      <c r="P556" s="120"/>
      <c r="Q556" s="2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122"/>
      <c r="AJ556" s="122"/>
      <c r="AK556" s="2"/>
      <c r="AL556" s="2"/>
      <c r="AM556" s="2"/>
      <c r="AN556" s="2"/>
      <c r="AO556" s="2"/>
      <c r="AP556" s="2"/>
      <c r="AQ556" s="2"/>
      <c r="AR556" s="15"/>
    </row>
    <row r="557" spans="1:44" ht="11.25" customHeight="1">
      <c r="A557" s="120"/>
      <c r="B557" s="120"/>
      <c r="C557" s="120"/>
      <c r="D557" s="120"/>
      <c r="E557" s="2"/>
      <c r="F557" s="2"/>
      <c r="G557" s="120"/>
      <c r="H557" s="120"/>
      <c r="I557" s="120"/>
      <c r="J557" s="58"/>
      <c r="K557" s="121"/>
      <c r="L557" s="2"/>
      <c r="M557" s="120"/>
      <c r="N557" s="120"/>
      <c r="O557" s="120"/>
      <c r="P557" s="120"/>
      <c r="Q557" s="2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122"/>
      <c r="AJ557" s="122"/>
      <c r="AK557" s="2"/>
      <c r="AL557" s="2"/>
      <c r="AM557" s="2"/>
      <c r="AN557" s="2"/>
      <c r="AO557" s="2"/>
      <c r="AP557" s="2"/>
      <c r="AQ557" s="2"/>
      <c r="AR557" s="15"/>
    </row>
    <row r="558" spans="1:44" ht="11.25" customHeight="1">
      <c r="A558" s="120"/>
      <c r="B558" s="120"/>
      <c r="C558" s="120"/>
      <c r="D558" s="120"/>
      <c r="E558" s="2"/>
      <c r="F558" s="2"/>
      <c r="G558" s="120"/>
      <c r="H558" s="120"/>
      <c r="I558" s="120"/>
      <c r="J558" s="58"/>
      <c r="K558" s="121"/>
      <c r="L558" s="2"/>
      <c r="M558" s="120"/>
      <c r="N558" s="120"/>
      <c r="O558" s="120"/>
      <c r="P558" s="120"/>
      <c r="Q558" s="2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122"/>
      <c r="AJ558" s="122"/>
      <c r="AK558" s="2"/>
      <c r="AL558" s="2"/>
      <c r="AM558" s="2"/>
      <c r="AN558" s="2"/>
      <c r="AO558" s="2"/>
      <c r="AP558" s="2"/>
      <c r="AQ558" s="2"/>
      <c r="AR558" s="15"/>
    </row>
    <row r="559" spans="1:44" ht="11.25" customHeight="1">
      <c r="A559" s="120"/>
      <c r="B559" s="120"/>
      <c r="C559" s="120"/>
      <c r="D559" s="120"/>
      <c r="E559" s="2"/>
      <c r="F559" s="2"/>
      <c r="G559" s="120"/>
      <c r="H559" s="120"/>
      <c r="I559" s="120"/>
      <c r="J559" s="58"/>
      <c r="K559" s="121"/>
      <c r="L559" s="2"/>
      <c r="M559" s="120"/>
      <c r="N559" s="120"/>
      <c r="O559" s="120"/>
      <c r="P559" s="120"/>
      <c r="Q559" s="2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122"/>
      <c r="AJ559" s="122"/>
      <c r="AK559" s="2"/>
      <c r="AL559" s="2"/>
      <c r="AM559" s="2"/>
      <c r="AN559" s="2"/>
      <c r="AO559" s="2"/>
      <c r="AP559" s="2"/>
      <c r="AQ559" s="2"/>
      <c r="AR559" s="15"/>
    </row>
    <row r="560" spans="1:44" ht="11.25" customHeight="1">
      <c r="A560" s="120"/>
      <c r="B560" s="120"/>
      <c r="C560" s="120"/>
      <c r="D560" s="120"/>
      <c r="E560" s="2"/>
      <c r="F560" s="2"/>
      <c r="G560" s="120"/>
      <c r="H560" s="120"/>
      <c r="I560" s="120"/>
      <c r="J560" s="58"/>
      <c r="K560" s="121"/>
      <c r="L560" s="2"/>
      <c r="M560" s="120"/>
      <c r="N560" s="120"/>
      <c r="O560" s="120"/>
      <c r="P560" s="120"/>
      <c r="Q560" s="2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122"/>
      <c r="AJ560" s="122"/>
      <c r="AK560" s="2"/>
      <c r="AL560" s="2"/>
      <c r="AM560" s="2"/>
      <c r="AN560" s="2"/>
      <c r="AO560" s="2"/>
      <c r="AP560" s="2"/>
      <c r="AQ560" s="2"/>
      <c r="AR560" s="15"/>
    </row>
    <row r="561" spans="1:44" ht="11.25" customHeight="1">
      <c r="A561" s="120"/>
      <c r="B561" s="120"/>
      <c r="C561" s="120"/>
      <c r="D561" s="120"/>
      <c r="E561" s="2"/>
      <c r="F561" s="2"/>
      <c r="G561" s="120"/>
      <c r="H561" s="120"/>
      <c r="I561" s="120"/>
      <c r="J561" s="58"/>
      <c r="K561" s="121"/>
      <c r="L561" s="2"/>
      <c r="M561" s="120"/>
      <c r="N561" s="120"/>
      <c r="O561" s="120"/>
      <c r="P561" s="120"/>
      <c r="Q561" s="2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122"/>
      <c r="AJ561" s="122"/>
      <c r="AK561" s="2"/>
      <c r="AL561" s="2"/>
      <c r="AM561" s="2"/>
      <c r="AN561" s="2"/>
      <c r="AO561" s="2"/>
      <c r="AP561" s="2"/>
      <c r="AQ561" s="2"/>
      <c r="AR561" s="15"/>
    </row>
    <row r="562" spans="1:44" ht="11.25" customHeight="1">
      <c r="A562" s="120"/>
      <c r="B562" s="120"/>
      <c r="C562" s="120"/>
      <c r="D562" s="120"/>
      <c r="E562" s="2"/>
      <c r="F562" s="2"/>
      <c r="G562" s="120"/>
      <c r="H562" s="120"/>
      <c r="I562" s="120"/>
      <c r="J562" s="58"/>
      <c r="K562" s="121"/>
      <c r="L562" s="2"/>
      <c r="M562" s="120"/>
      <c r="N562" s="120"/>
      <c r="O562" s="120"/>
      <c r="P562" s="120"/>
      <c r="Q562" s="2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122"/>
      <c r="AJ562" s="122"/>
      <c r="AK562" s="2"/>
      <c r="AL562" s="2"/>
      <c r="AM562" s="2"/>
      <c r="AN562" s="2"/>
      <c r="AO562" s="2"/>
      <c r="AP562" s="2"/>
      <c r="AQ562" s="2"/>
      <c r="AR562" s="15"/>
    </row>
    <row r="563" spans="1:44" ht="11.25" customHeight="1">
      <c r="A563" s="120"/>
      <c r="B563" s="120"/>
      <c r="C563" s="120"/>
      <c r="D563" s="120"/>
      <c r="E563" s="2"/>
      <c r="F563" s="2"/>
      <c r="G563" s="120"/>
      <c r="H563" s="120"/>
      <c r="I563" s="120"/>
      <c r="J563" s="58"/>
      <c r="K563" s="121"/>
      <c r="L563" s="2"/>
      <c r="M563" s="120"/>
      <c r="N563" s="120"/>
      <c r="O563" s="120"/>
      <c r="P563" s="120"/>
      <c r="Q563" s="2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122"/>
      <c r="AJ563" s="122"/>
      <c r="AK563" s="2"/>
      <c r="AL563" s="2"/>
      <c r="AM563" s="2"/>
      <c r="AN563" s="2"/>
      <c r="AO563" s="2"/>
      <c r="AP563" s="2"/>
      <c r="AQ563" s="2"/>
      <c r="AR563" s="15"/>
    </row>
    <row r="564" spans="1:44" ht="11.25" customHeight="1">
      <c r="A564" s="120"/>
      <c r="B564" s="120"/>
      <c r="C564" s="120"/>
      <c r="D564" s="120"/>
      <c r="E564" s="2"/>
      <c r="F564" s="2"/>
      <c r="G564" s="120"/>
      <c r="H564" s="120"/>
      <c r="I564" s="120"/>
      <c r="J564" s="58"/>
      <c r="K564" s="121"/>
      <c r="L564" s="2"/>
      <c r="M564" s="120"/>
      <c r="N564" s="120"/>
      <c r="O564" s="120"/>
      <c r="P564" s="120"/>
      <c r="Q564" s="2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122"/>
      <c r="AJ564" s="122"/>
      <c r="AK564" s="2"/>
      <c r="AL564" s="2"/>
      <c r="AM564" s="2"/>
      <c r="AN564" s="2"/>
      <c r="AO564" s="2"/>
      <c r="AP564" s="2"/>
      <c r="AQ564" s="2"/>
      <c r="AR564" s="15"/>
    </row>
    <row r="565" spans="1:44" ht="11.25" customHeight="1">
      <c r="A565" s="120"/>
      <c r="B565" s="120"/>
      <c r="C565" s="120"/>
      <c r="D565" s="120"/>
      <c r="E565" s="2"/>
      <c r="F565" s="2"/>
      <c r="G565" s="120"/>
      <c r="H565" s="120"/>
      <c r="I565" s="120"/>
      <c r="J565" s="58"/>
      <c r="K565" s="121"/>
      <c r="L565" s="2"/>
      <c r="M565" s="120"/>
      <c r="N565" s="120"/>
      <c r="O565" s="120"/>
      <c r="P565" s="120"/>
      <c r="Q565" s="2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122"/>
      <c r="AJ565" s="122"/>
      <c r="AK565" s="2"/>
      <c r="AL565" s="2"/>
      <c r="AM565" s="2"/>
      <c r="AN565" s="2"/>
      <c r="AO565" s="2"/>
      <c r="AP565" s="2"/>
      <c r="AQ565" s="2"/>
      <c r="AR565" s="15"/>
    </row>
    <row r="566" spans="1:44" ht="11.25" customHeight="1">
      <c r="A566" s="120"/>
      <c r="B566" s="120"/>
      <c r="C566" s="120"/>
      <c r="D566" s="120"/>
      <c r="E566" s="2"/>
      <c r="F566" s="2"/>
      <c r="G566" s="120"/>
      <c r="H566" s="120"/>
      <c r="I566" s="120"/>
      <c r="J566" s="58"/>
      <c r="K566" s="121"/>
      <c r="L566" s="2"/>
      <c r="M566" s="120"/>
      <c r="N566" s="120"/>
      <c r="O566" s="120"/>
      <c r="P566" s="120"/>
      <c r="Q566" s="2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122"/>
      <c r="AJ566" s="122"/>
      <c r="AK566" s="2"/>
      <c r="AL566" s="2"/>
      <c r="AM566" s="2"/>
      <c r="AN566" s="2"/>
      <c r="AO566" s="2"/>
      <c r="AP566" s="2"/>
      <c r="AQ566" s="2"/>
      <c r="AR566" s="15"/>
    </row>
    <row r="567" spans="1:44" ht="11.25" customHeight="1">
      <c r="A567" s="120"/>
      <c r="B567" s="120"/>
      <c r="C567" s="120"/>
      <c r="D567" s="120"/>
      <c r="E567" s="2"/>
      <c r="F567" s="2"/>
      <c r="G567" s="120"/>
      <c r="H567" s="120"/>
      <c r="I567" s="120"/>
      <c r="J567" s="58"/>
      <c r="K567" s="121"/>
      <c r="L567" s="2"/>
      <c r="M567" s="120"/>
      <c r="N567" s="120"/>
      <c r="O567" s="120"/>
      <c r="P567" s="120"/>
      <c r="Q567" s="2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122"/>
      <c r="AJ567" s="122"/>
      <c r="AK567" s="2"/>
      <c r="AL567" s="2"/>
      <c r="AM567" s="2"/>
      <c r="AN567" s="2"/>
      <c r="AO567" s="2"/>
      <c r="AP567" s="2"/>
      <c r="AQ567" s="2"/>
      <c r="AR567" s="15"/>
    </row>
    <row r="568" spans="1:44" ht="11.25" customHeight="1">
      <c r="A568" s="120"/>
      <c r="B568" s="120"/>
      <c r="C568" s="120"/>
      <c r="D568" s="120"/>
      <c r="E568" s="2"/>
      <c r="F568" s="2"/>
      <c r="G568" s="120"/>
      <c r="H568" s="120"/>
      <c r="I568" s="120"/>
      <c r="J568" s="58"/>
      <c r="K568" s="121"/>
      <c r="L568" s="2"/>
      <c r="M568" s="120"/>
      <c r="N568" s="120"/>
      <c r="O568" s="120"/>
      <c r="P568" s="120"/>
      <c r="Q568" s="2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122"/>
      <c r="AJ568" s="122"/>
      <c r="AK568" s="2"/>
      <c r="AL568" s="2"/>
      <c r="AM568" s="2"/>
      <c r="AN568" s="2"/>
      <c r="AO568" s="2"/>
      <c r="AP568" s="2"/>
      <c r="AQ568" s="2"/>
      <c r="AR568" s="15"/>
    </row>
    <row r="569" spans="1:44" ht="11.25" customHeight="1">
      <c r="A569" s="120"/>
      <c r="B569" s="120"/>
      <c r="C569" s="120"/>
      <c r="D569" s="120"/>
      <c r="E569" s="2"/>
      <c r="F569" s="2"/>
      <c r="G569" s="120"/>
      <c r="H569" s="120"/>
      <c r="I569" s="120"/>
      <c r="J569" s="58"/>
      <c r="K569" s="121"/>
      <c r="L569" s="2"/>
      <c r="M569" s="120"/>
      <c r="N569" s="120"/>
      <c r="O569" s="120"/>
      <c r="P569" s="120"/>
      <c r="Q569" s="2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122"/>
      <c r="AJ569" s="122"/>
      <c r="AK569" s="2"/>
      <c r="AL569" s="2"/>
      <c r="AM569" s="2"/>
      <c r="AN569" s="2"/>
      <c r="AO569" s="2"/>
      <c r="AP569" s="2"/>
      <c r="AQ569" s="2"/>
      <c r="AR569" s="15"/>
    </row>
    <row r="570" spans="1:44" ht="11.25" customHeight="1">
      <c r="A570" s="120"/>
      <c r="B570" s="120"/>
      <c r="C570" s="120"/>
      <c r="D570" s="120"/>
      <c r="E570" s="2"/>
      <c r="F570" s="2"/>
      <c r="G570" s="120"/>
      <c r="H570" s="120"/>
      <c r="I570" s="120"/>
      <c r="J570" s="58"/>
      <c r="K570" s="121"/>
      <c r="L570" s="2"/>
      <c r="M570" s="120"/>
      <c r="N570" s="120"/>
      <c r="O570" s="120"/>
      <c r="P570" s="120"/>
      <c r="Q570" s="2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122"/>
      <c r="AJ570" s="122"/>
      <c r="AK570" s="2"/>
      <c r="AL570" s="2"/>
      <c r="AM570" s="2"/>
      <c r="AN570" s="2"/>
      <c r="AO570" s="2"/>
      <c r="AP570" s="2"/>
      <c r="AQ570" s="2"/>
      <c r="AR570" s="15"/>
    </row>
    <row r="571" spans="1:44" ht="11.25" customHeight="1">
      <c r="A571" s="120"/>
      <c r="B571" s="120"/>
      <c r="C571" s="120"/>
      <c r="D571" s="120"/>
      <c r="E571" s="2"/>
      <c r="F571" s="2"/>
      <c r="G571" s="120"/>
      <c r="H571" s="120"/>
      <c r="I571" s="120"/>
      <c r="J571" s="58"/>
      <c r="K571" s="121"/>
      <c r="L571" s="2"/>
      <c r="M571" s="120"/>
      <c r="N571" s="120"/>
      <c r="O571" s="120"/>
      <c r="P571" s="120"/>
      <c r="Q571" s="2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122"/>
      <c r="AJ571" s="122"/>
      <c r="AK571" s="2"/>
      <c r="AL571" s="2"/>
      <c r="AM571" s="2"/>
      <c r="AN571" s="2"/>
      <c r="AO571" s="2"/>
      <c r="AP571" s="2"/>
      <c r="AQ571" s="2"/>
      <c r="AR571" s="15"/>
    </row>
    <row r="572" spans="1:44" ht="11.25" customHeight="1">
      <c r="A572" s="120"/>
      <c r="B572" s="120"/>
      <c r="C572" s="120"/>
      <c r="D572" s="120"/>
      <c r="E572" s="2"/>
      <c r="F572" s="2"/>
      <c r="G572" s="120"/>
      <c r="H572" s="120"/>
      <c r="I572" s="120"/>
      <c r="J572" s="58"/>
      <c r="K572" s="121"/>
      <c r="L572" s="2"/>
      <c r="M572" s="120"/>
      <c r="N572" s="120"/>
      <c r="O572" s="120"/>
      <c r="P572" s="120"/>
      <c r="Q572" s="2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122"/>
      <c r="AJ572" s="122"/>
      <c r="AK572" s="2"/>
      <c r="AL572" s="2"/>
      <c r="AM572" s="2"/>
      <c r="AN572" s="2"/>
      <c r="AO572" s="2"/>
      <c r="AP572" s="2"/>
      <c r="AQ572" s="2"/>
      <c r="AR572" s="15"/>
    </row>
    <row r="573" spans="1:44" ht="11.25" customHeight="1">
      <c r="A573" s="120"/>
      <c r="B573" s="120"/>
      <c r="C573" s="120"/>
      <c r="D573" s="120"/>
      <c r="E573" s="2"/>
      <c r="F573" s="2"/>
      <c r="G573" s="120"/>
      <c r="H573" s="120"/>
      <c r="I573" s="120"/>
      <c r="J573" s="58"/>
      <c r="K573" s="121"/>
      <c r="L573" s="2"/>
      <c r="M573" s="120"/>
      <c r="N573" s="120"/>
      <c r="O573" s="120"/>
      <c r="P573" s="120"/>
      <c r="Q573" s="2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122"/>
      <c r="AJ573" s="122"/>
      <c r="AK573" s="2"/>
      <c r="AL573" s="2"/>
      <c r="AM573" s="2"/>
      <c r="AN573" s="2"/>
      <c r="AO573" s="2"/>
      <c r="AP573" s="2"/>
      <c r="AQ573" s="2"/>
      <c r="AR573" s="15"/>
    </row>
    <row r="574" spans="1:44" ht="11.25" customHeight="1">
      <c r="A574" s="120"/>
      <c r="B574" s="120"/>
      <c r="C574" s="120"/>
      <c r="D574" s="120"/>
      <c r="E574" s="2"/>
      <c r="F574" s="2"/>
      <c r="G574" s="120"/>
      <c r="H574" s="120"/>
      <c r="I574" s="120"/>
      <c r="J574" s="58"/>
      <c r="K574" s="121"/>
      <c r="L574" s="2"/>
      <c r="M574" s="120"/>
      <c r="N574" s="120"/>
      <c r="O574" s="120"/>
      <c r="P574" s="120"/>
      <c r="Q574" s="2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122"/>
      <c r="AJ574" s="122"/>
      <c r="AK574" s="2"/>
      <c r="AL574" s="2"/>
      <c r="AM574" s="2"/>
      <c r="AN574" s="2"/>
      <c r="AO574" s="2"/>
      <c r="AP574" s="2"/>
      <c r="AQ574" s="2"/>
      <c r="AR574" s="15"/>
    </row>
    <row r="575" spans="1:44" ht="11.25" customHeight="1">
      <c r="A575" s="120"/>
      <c r="B575" s="120"/>
      <c r="C575" s="120"/>
      <c r="D575" s="120"/>
      <c r="E575" s="2"/>
      <c r="F575" s="2"/>
      <c r="G575" s="120"/>
      <c r="H575" s="120"/>
      <c r="I575" s="120"/>
      <c r="J575" s="58"/>
      <c r="K575" s="121"/>
      <c r="L575" s="2"/>
      <c r="M575" s="120"/>
      <c r="N575" s="120"/>
      <c r="O575" s="120"/>
      <c r="P575" s="120"/>
      <c r="Q575" s="2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122"/>
      <c r="AJ575" s="122"/>
      <c r="AK575" s="2"/>
      <c r="AL575" s="2"/>
      <c r="AM575" s="2"/>
      <c r="AN575" s="2"/>
      <c r="AO575" s="2"/>
      <c r="AP575" s="2"/>
      <c r="AQ575" s="2"/>
      <c r="AR575" s="15"/>
    </row>
    <row r="576" spans="1:44" ht="11.25" customHeight="1">
      <c r="A576" s="120"/>
      <c r="B576" s="120"/>
      <c r="C576" s="120"/>
      <c r="D576" s="120"/>
      <c r="E576" s="2"/>
      <c r="F576" s="2"/>
      <c r="G576" s="120"/>
      <c r="H576" s="120"/>
      <c r="I576" s="120"/>
      <c r="J576" s="58"/>
      <c r="K576" s="121"/>
      <c r="L576" s="2"/>
      <c r="M576" s="120"/>
      <c r="N576" s="120"/>
      <c r="O576" s="120"/>
      <c r="P576" s="120"/>
      <c r="Q576" s="2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122"/>
      <c r="AJ576" s="122"/>
      <c r="AK576" s="2"/>
      <c r="AL576" s="2"/>
      <c r="AM576" s="2"/>
      <c r="AN576" s="2"/>
      <c r="AO576" s="2"/>
      <c r="AP576" s="2"/>
      <c r="AQ576" s="2"/>
      <c r="AR576" s="15"/>
    </row>
    <row r="577" spans="1:44" ht="11.25" customHeight="1">
      <c r="A577" s="120"/>
      <c r="B577" s="120"/>
      <c r="C577" s="120"/>
      <c r="D577" s="120"/>
      <c r="E577" s="2"/>
      <c r="F577" s="2"/>
      <c r="G577" s="120"/>
      <c r="H577" s="120"/>
      <c r="I577" s="120"/>
      <c r="J577" s="58"/>
      <c r="K577" s="121"/>
      <c r="L577" s="2"/>
      <c r="M577" s="120"/>
      <c r="N577" s="120"/>
      <c r="O577" s="120"/>
      <c r="P577" s="120"/>
      <c r="Q577" s="2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122"/>
      <c r="AJ577" s="122"/>
      <c r="AK577" s="2"/>
      <c r="AL577" s="2"/>
      <c r="AM577" s="2"/>
      <c r="AN577" s="2"/>
      <c r="AO577" s="2"/>
      <c r="AP577" s="2"/>
      <c r="AQ577" s="2"/>
      <c r="AR577" s="15"/>
    </row>
    <row r="578" spans="1:44" ht="11.25" customHeight="1">
      <c r="A578" s="120"/>
      <c r="B578" s="120"/>
      <c r="C578" s="120"/>
      <c r="D578" s="120"/>
      <c r="E578" s="2"/>
      <c r="F578" s="2"/>
      <c r="G578" s="120"/>
      <c r="H578" s="120"/>
      <c r="I578" s="120"/>
      <c r="J578" s="58"/>
      <c r="K578" s="121"/>
      <c r="L578" s="2"/>
      <c r="M578" s="120"/>
      <c r="N578" s="120"/>
      <c r="O578" s="120"/>
      <c r="P578" s="120"/>
      <c r="Q578" s="2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122"/>
      <c r="AJ578" s="122"/>
      <c r="AK578" s="2"/>
      <c r="AL578" s="2"/>
      <c r="AM578" s="2"/>
      <c r="AN578" s="2"/>
      <c r="AO578" s="2"/>
      <c r="AP578" s="2"/>
      <c r="AQ578" s="2"/>
      <c r="AR578" s="15"/>
    </row>
    <row r="579" spans="1:44" ht="11.25" customHeight="1">
      <c r="A579" s="120"/>
      <c r="B579" s="120"/>
      <c r="C579" s="120"/>
      <c r="D579" s="120"/>
      <c r="E579" s="2"/>
      <c r="F579" s="2"/>
      <c r="G579" s="120"/>
      <c r="H579" s="120"/>
      <c r="I579" s="120"/>
      <c r="J579" s="58"/>
      <c r="K579" s="121"/>
      <c r="L579" s="2"/>
      <c r="M579" s="120"/>
      <c r="N579" s="120"/>
      <c r="O579" s="120"/>
      <c r="P579" s="120"/>
      <c r="Q579" s="2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122"/>
      <c r="AJ579" s="122"/>
      <c r="AK579" s="2"/>
      <c r="AL579" s="2"/>
      <c r="AM579" s="2"/>
      <c r="AN579" s="2"/>
      <c r="AO579" s="2"/>
      <c r="AP579" s="2"/>
      <c r="AQ579" s="2"/>
      <c r="AR579" s="15"/>
    </row>
    <row r="580" spans="1:44" ht="11.25" customHeight="1">
      <c r="A580" s="120"/>
      <c r="B580" s="120"/>
      <c r="C580" s="120"/>
      <c r="D580" s="120"/>
      <c r="E580" s="2"/>
      <c r="F580" s="2"/>
      <c r="G580" s="120"/>
      <c r="H580" s="120"/>
      <c r="I580" s="120"/>
      <c r="J580" s="58"/>
      <c r="K580" s="121"/>
      <c r="L580" s="2"/>
      <c r="M580" s="120"/>
      <c r="N580" s="120"/>
      <c r="O580" s="120"/>
      <c r="P580" s="120"/>
      <c r="Q580" s="2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122"/>
      <c r="AJ580" s="122"/>
      <c r="AK580" s="2"/>
      <c r="AL580" s="2"/>
      <c r="AM580" s="2"/>
      <c r="AN580" s="2"/>
      <c r="AO580" s="2"/>
      <c r="AP580" s="2"/>
      <c r="AQ580" s="2"/>
      <c r="AR580" s="15"/>
    </row>
    <row r="581" spans="1:44" ht="11.25" customHeight="1">
      <c r="A581" s="120"/>
      <c r="B581" s="120"/>
      <c r="C581" s="120"/>
      <c r="D581" s="120"/>
      <c r="E581" s="2"/>
      <c r="F581" s="2"/>
      <c r="G581" s="120"/>
      <c r="H581" s="120"/>
      <c r="I581" s="120"/>
      <c r="J581" s="58"/>
      <c r="K581" s="121"/>
      <c r="L581" s="2"/>
      <c r="M581" s="120"/>
      <c r="N581" s="120"/>
      <c r="O581" s="120"/>
      <c r="P581" s="120"/>
      <c r="Q581" s="2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122"/>
      <c r="AJ581" s="122"/>
      <c r="AK581" s="2"/>
      <c r="AL581" s="2"/>
      <c r="AM581" s="2"/>
      <c r="AN581" s="2"/>
      <c r="AO581" s="2"/>
      <c r="AP581" s="2"/>
      <c r="AQ581" s="2"/>
      <c r="AR581" s="15"/>
    </row>
    <row r="582" spans="1:44" ht="11.25" customHeight="1">
      <c r="A582" s="120"/>
      <c r="B582" s="120"/>
      <c r="C582" s="120"/>
      <c r="D582" s="120"/>
      <c r="E582" s="2"/>
      <c r="F582" s="2"/>
      <c r="G582" s="120"/>
      <c r="H582" s="120"/>
      <c r="I582" s="120"/>
      <c r="J582" s="58"/>
      <c r="K582" s="121"/>
      <c r="L582" s="2"/>
      <c r="M582" s="120"/>
      <c r="N582" s="120"/>
      <c r="O582" s="120"/>
      <c r="P582" s="120"/>
      <c r="Q582" s="2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122"/>
      <c r="AJ582" s="122"/>
      <c r="AK582" s="2"/>
      <c r="AL582" s="2"/>
      <c r="AM582" s="2"/>
      <c r="AN582" s="2"/>
      <c r="AO582" s="2"/>
      <c r="AP582" s="2"/>
      <c r="AQ582" s="2"/>
      <c r="AR582" s="15"/>
    </row>
    <row r="583" spans="1:44" ht="11.25" customHeight="1">
      <c r="A583" s="120"/>
      <c r="B583" s="120"/>
      <c r="C583" s="120"/>
      <c r="D583" s="120"/>
      <c r="E583" s="2"/>
      <c r="F583" s="2"/>
      <c r="G583" s="120"/>
      <c r="H583" s="120"/>
      <c r="I583" s="120"/>
      <c r="J583" s="58"/>
      <c r="K583" s="121"/>
      <c r="L583" s="2"/>
      <c r="M583" s="120"/>
      <c r="N583" s="120"/>
      <c r="O583" s="120"/>
      <c r="P583" s="120"/>
      <c r="Q583" s="2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122"/>
      <c r="AJ583" s="122"/>
      <c r="AK583" s="2"/>
      <c r="AL583" s="2"/>
      <c r="AM583" s="2"/>
      <c r="AN583" s="2"/>
      <c r="AO583" s="2"/>
      <c r="AP583" s="2"/>
      <c r="AQ583" s="2"/>
      <c r="AR583" s="15"/>
    </row>
    <row r="584" spans="1:44" ht="11.25" customHeight="1">
      <c r="A584" s="120"/>
      <c r="B584" s="120"/>
      <c r="C584" s="120"/>
      <c r="D584" s="120"/>
      <c r="E584" s="2"/>
      <c r="F584" s="2"/>
      <c r="G584" s="120"/>
      <c r="H584" s="120"/>
      <c r="I584" s="120"/>
      <c r="J584" s="58"/>
      <c r="K584" s="121"/>
      <c r="L584" s="2"/>
      <c r="M584" s="120"/>
      <c r="N584" s="120"/>
      <c r="O584" s="120"/>
      <c r="P584" s="120"/>
      <c r="Q584" s="2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122"/>
      <c r="AJ584" s="122"/>
      <c r="AK584" s="2"/>
      <c r="AL584" s="2"/>
      <c r="AM584" s="2"/>
      <c r="AN584" s="2"/>
      <c r="AO584" s="2"/>
      <c r="AP584" s="2"/>
      <c r="AQ584" s="2"/>
      <c r="AR584" s="15"/>
    </row>
    <row r="585" spans="1:44" ht="11.25" customHeight="1">
      <c r="A585" s="120"/>
      <c r="B585" s="120"/>
      <c r="C585" s="120"/>
      <c r="D585" s="120"/>
      <c r="E585" s="2"/>
      <c r="F585" s="2"/>
      <c r="G585" s="120"/>
      <c r="H585" s="120"/>
      <c r="I585" s="120"/>
      <c r="J585" s="58"/>
      <c r="K585" s="121"/>
      <c r="L585" s="2"/>
      <c r="M585" s="120"/>
      <c r="N585" s="120"/>
      <c r="O585" s="120"/>
      <c r="P585" s="120"/>
      <c r="Q585" s="2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122"/>
      <c r="AJ585" s="122"/>
      <c r="AK585" s="2"/>
      <c r="AL585" s="2"/>
      <c r="AM585" s="2"/>
      <c r="AN585" s="2"/>
      <c r="AO585" s="2"/>
      <c r="AP585" s="2"/>
      <c r="AQ585" s="2"/>
      <c r="AR585" s="15"/>
    </row>
    <row r="586" spans="1:44" ht="11.25" customHeight="1">
      <c r="A586" s="120"/>
      <c r="B586" s="120"/>
      <c r="C586" s="120"/>
      <c r="D586" s="120"/>
      <c r="E586" s="2"/>
      <c r="F586" s="2"/>
      <c r="G586" s="120"/>
      <c r="H586" s="120"/>
      <c r="I586" s="120"/>
      <c r="J586" s="58"/>
      <c r="K586" s="121"/>
      <c r="L586" s="2"/>
      <c r="M586" s="120"/>
      <c r="N586" s="120"/>
      <c r="O586" s="120"/>
      <c r="P586" s="120"/>
      <c r="Q586" s="2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122"/>
      <c r="AJ586" s="122"/>
      <c r="AK586" s="2"/>
      <c r="AL586" s="2"/>
      <c r="AM586" s="2"/>
      <c r="AN586" s="2"/>
      <c r="AO586" s="2"/>
      <c r="AP586" s="2"/>
      <c r="AQ586" s="2"/>
      <c r="AR586" s="15"/>
    </row>
    <row r="587" spans="1:44" ht="11.25" customHeight="1">
      <c r="A587" s="120"/>
      <c r="B587" s="120"/>
      <c r="C587" s="120"/>
      <c r="D587" s="120"/>
      <c r="E587" s="2"/>
      <c r="F587" s="2"/>
      <c r="G587" s="120"/>
      <c r="H587" s="120"/>
      <c r="I587" s="120"/>
      <c r="J587" s="58"/>
      <c r="K587" s="121"/>
      <c r="L587" s="2"/>
      <c r="M587" s="120"/>
      <c r="N587" s="120"/>
      <c r="O587" s="120"/>
      <c r="P587" s="120"/>
      <c r="Q587" s="2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122"/>
      <c r="AJ587" s="122"/>
      <c r="AK587" s="2"/>
      <c r="AL587" s="2"/>
      <c r="AM587" s="2"/>
      <c r="AN587" s="2"/>
      <c r="AO587" s="2"/>
      <c r="AP587" s="2"/>
      <c r="AQ587" s="2"/>
      <c r="AR587" s="15"/>
    </row>
    <row r="588" spans="1:44" ht="11.25" customHeight="1">
      <c r="A588" s="120"/>
      <c r="B588" s="120"/>
      <c r="C588" s="120"/>
      <c r="D588" s="120"/>
      <c r="E588" s="2"/>
      <c r="F588" s="2"/>
      <c r="G588" s="120"/>
      <c r="H588" s="120"/>
      <c r="I588" s="120"/>
      <c r="J588" s="58"/>
      <c r="K588" s="121"/>
      <c r="L588" s="2"/>
      <c r="M588" s="120"/>
      <c r="N588" s="120"/>
      <c r="O588" s="120"/>
      <c r="P588" s="120"/>
      <c r="Q588" s="2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122"/>
      <c r="AJ588" s="122"/>
      <c r="AK588" s="2"/>
      <c r="AL588" s="2"/>
      <c r="AM588" s="2"/>
      <c r="AN588" s="2"/>
      <c r="AO588" s="2"/>
      <c r="AP588" s="2"/>
      <c r="AQ588" s="2"/>
      <c r="AR588" s="15"/>
    </row>
    <row r="589" spans="1:44" ht="11.25" customHeight="1">
      <c r="A589" s="120"/>
      <c r="B589" s="120"/>
      <c r="C589" s="120"/>
      <c r="D589" s="120"/>
      <c r="E589" s="2"/>
      <c r="F589" s="2"/>
      <c r="G589" s="120"/>
      <c r="H589" s="120"/>
      <c r="I589" s="120"/>
      <c r="J589" s="58"/>
      <c r="K589" s="121"/>
      <c r="L589" s="2"/>
      <c r="M589" s="120"/>
      <c r="N589" s="120"/>
      <c r="O589" s="120"/>
      <c r="P589" s="120"/>
      <c r="Q589" s="2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122"/>
      <c r="AJ589" s="122"/>
      <c r="AK589" s="2"/>
      <c r="AL589" s="2"/>
      <c r="AM589" s="2"/>
      <c r="AN589" s="2"/>
      <c r="AO589" s="2"/>
      <c r="AP589" s="2"/>
      <c r="AQ589" s="2"/>
      <c r="AR589" s="15"/>
    </row>
    <row r="590" spans="1:44" ht="11.25" customHeight="1">
      <c r="A590" s="120"/>
      <c r="B590" s="120"/>
      <c r="C590" s="120"/>
      <c r="D590" s="120"/>
      <c r="E590" s="2"/>
      <c r="F590" s="2"/>
      <c r="G590" s="120"/>
      <c r="H590" s="120"/>
      <c r="I590" s="120"/>
      <c r="J590" s="58"/>
      <c r="K590" s="121"/>
      <c r="L590" s="2"/>
      <c r="M590" s="120"/>
      <c r="N590" s="120"/>
      <c r="O590" s="120"/>
      <c r="P590" s="120"/>
      <c r="Q590" s="2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122"/>
      <c r="AJ590" s="122"/>
      <c r="AK590" s="2"/>
      <c r="AL590" s="2"/>
      <c r="AM590" s="2"/>
      <c r="AN590" s="2"/>
      <c r="AO590" s="2"/>
      <c r="AP590" s="2"/>
      <c r="AQ590" s="2"/>
      <c r="AR590" s="15"/>
    </row>
    <row r="591" spans="1:44" ht="11.25" customHeight="1">
      <c r="A591" s="120"/>
      <c r="B591" s="120"/>
      <c r="C591" s="120"/>
      <c r="D591" s="120"/>
      <c r="E591" s="2"/>
      <c r="F591" s="2"/>
      <c r="G591" s="120"/>
      <c r="H591" s="120"/>
      <c r="I591" s="120"/>
      <c r="J591" s="58"/>
      <c r="K591" s="121"/>
      <c r="L591" s="2"/>
      <c r="M591" s="120"/>
      <c r="N591" s="120"/>
      <c r="O591" s="120"/>
      <c r="P591" s="120"/>
      <c r="Q591" s="2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122"/>
      <c r="AJ591" s="122"/>
      <c r="AK591" s="2"/>
      <c r="AL591" s="2"/>
      <c r="AM591" s="2"/>
      <c r="AN591" s="2"/>
      <c r="AO591" s="2"/>
      <c r="AP591" s="2"/>
      <c r="AQ591" s="2"/>
      <c r="AR591" s="15"/>
    </row>
    <row r="592" spans="1:44" ht="11.25" customHeight="1">
      <c r="A592" s="120"/>
      <c r="B592" s="120"/>
      <c r="C592" s="120"/>
      <c r="D592" s="120"/>
      <c r="E592" s="2"/>
      <c r="F592" s="2"/>
      <c r="G592" s="120"/>
      <c r="H592" s="120"/>
      <c r="I592" s="120"/>
      <c r="J592" s="58"/>
      <c r="K592" s="121"/>
      <c r="L592" s="2"/>
      <c r="M592" s="120"/>
      <c r="N592" s="120"/>
      <c r="O592" s="120"/>
      <c r="P592" s="120"/>
      <c r="Q592" s="2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122"/>
      <c r="AJ592" s="122"/>
      <c r="AK592" s="2"/>
      <c r="AL592" s="2"/>
      <c r="AM592" s="2"/>
      <c r="AN592" s="2"/>
      <c r="AO592" s="2"/>
      <c r="AP592" s="2"/>
      <c r="AQ592" s="2"/>
      <c r="AR592" s="15"/>
    </row>
    <row r="593" spans="1:44" ht="11.25" customHeight="1">
      <c r="A593" s="120"/>
      <c r="B593" s="120"/>
      <c r="C593" s="120"/>
      <c r="D593" s="120"/>
      <c r="E593" s="2"/>
      <c r="F593" s="2"/>
      <c r="G593" s="120"/>
      <c r="H593" s="120"/>
      <c r="I593" s="120"/>
      <c r="J593" s="58"/>
      <c r="K593" s="121"/>
      <c r="L593" s="2"/>
      <c r="M593" s="120"/>
      <c r="N593" s="120"/>
      <c r="O593" s="120"/>
      <c r="P593" s="120"/>
      <c r="Q593" s="2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122"/>
      <c r="AJ593" s="122"/>
      <c r="AK593" s="2"/>
      <c r="AL593" s="2"/>
      <c r="AM593" s="2"/>
      <c r="AN593" s="2"/>
      <c r="AO593" s="2"/>
      <c r="AP593" s="2"/>
      <c r="AQ593" s="2"/>
      <c r="AR593" s="15"/>
    </row>
    <row r="594" spans="1:44" ht="11.25" customHeight="1">
      <c r="A594" s="120"/>
      <c r="B594" s="120"/>
      <c r="C594" s="120"/>
      <c r="D594" s="120"/>
      <c r="E594" s="2"/>
      <c r="F594" s="2"/>
      <c r="G594" s="120"/>
      <c r="H594" s="120"/>
      <c r="I594" s="120"/>
      <c r="J594" s="58"/>
      <c r="K594" s="121"/>
      <c r="L594" s="2"/>
      <c r="M594" s="120"/>
      <c r="N594" s="120"/>
      <c r="O594" s="120"/>
      <c r="P594" s="120"/>
      <c r="Q594" s="2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122"/>
      <c r="AJ594" s="122"/>
      <c r="AK594" s="2"/>
      <c r="AL594" s="2"/>
      <c r="AM594" s="2"/>
      <c r="AN594" s="2"/>
      <c r="AO594" s="2"/>
      <c r="AP594" s="2"/>
      <c r="AQ594" s="2"/>
      <c r="AR594" s="15"/>
    </row>
    <row r="595" spans="1:44" ht="11.25" customHeight="1">
      <c r="A595" s="120"/>
      <c r="B595" s="120"/>
      <c r="C595" s="120"/>
      <c r="D595" s="120"/>
      <c r="E595" s="2"/>
      <c r="F595" s="2"/>
      <c r="G595" s="120"/>
      <c r="H595" s="120"/>
      <c r="I595" s="120"/>
      <c r="J595" s="58"/>
      <c r="K595" s="121"/>
      <c r="L595" s="2"/>
      <c r="M595" s="120"/>
      <c r="N595" s="120"/>
      <c r="O595" s="120"/>
      <c r="P595" s="120"/>
      <c r="Q595" s="2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122"/>
      <c r="AJ595" s="122"/>
      <c r="AK595" s="2"/>
      <c r="AL595" s="2"/>
      <c r="AM595" s="2"/>
      <c r="AN595" s="2"/>
      <c r="AO595" s="2"/>
      <c r="AP595" s="2"/>
      <c r="AQ595" s="2"/>
      <c r="AR595" s="15"/>
    </row>
    <row r="596" spans="1:44" ht="11.25" customHeight="1">
      <c r="A596" s="120"/>
      <c r="B596" s="120"/>
      <c r="C596" s="120"/>
      <c r="D596" s="120"/>
      <c r="E596" s="2"/>
      <c r="F596" s="2"/>
      <c r="G596" s="120"/>
      <c r="H596" s="120"/>
      <c r="I596" s="120"/>
      <c r="J596" s="58"/>
      <c r="K596" s="121"/>
      <c r="L596" s="2"/>
      <c r="M596" s="120"/>
      <c r="N596" s="120"/>
      <c r="O596" s="120"/>
      <c r="P596" s="120"/>
      <c r="Q596" s="2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122"/>
      <c r="AJ596" s="122"/>
      <c r="AK596" s="2"/>
      <c r="AL596" s="2"/>
      <c r="AM596" s="2"/>
      <c r="AN596" s="2"/>
      <c r="AO596" s="2"/>
      <c r="AP596" s="2"/>
      <c r="AQ596" s="2"/>
      <c r="AR596" s="15"/>
    </row>
    <row r="597" spans="1:44" ht="11.25" customHeight="1">
      <c r="A597" s="120"/>
      <c r="B597" s="120"/>
      <c r="C597" s="120"/>
      <c r="D597" s="120"/>
      <c r="E597" s="2"/>
      <c r="F597" s="2"/>
      <c r="G597" s="120"/>
      <c r="H597" s="120"/>
      <c r="I597" s="120"/>
      <c r="J597" s="58"/>
      <c r="K597" s="121"/>
      <c r="L597" s="2"/>
      <c r="M597" s="120"/>
      <c r="N597" s="120"/>
      <c r="O597" s="120"/>
      <c r="P597" s="120"/>
      <c r="Q597" s="2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122"/>
      <c r="AJ597" s="122"/>
      <c r="AK597" s="2"/>
      <c r="AL597" s="2"/>
      <c r="AM597" s="2"/>
      <c r="AN597" s="2"/>
      <c r="AO597" s="2"/>
      <c r="AP597" s="2"/>
      <c r="AQ597" s="2"/>
      <c r="AR597" s="15"/>
    </row>
    <row r="598" spans="1:44" ht="11.25" customHeight="1">
      <c r="A598" s="120"/>
      <c r="B598" s="120"/>
      <c r="C598" s="120"/>
      <c r="D598" s="120"/>
      <c r="E598" s="2"/>
      <c r="F598" s="2"/>
      <c r="G598" s="120"/>
      <c r="H598" s="120"/>
      <c r="I598" s="120"/>
      <c r="J598" s="58"/>
      <c r="K598" s="121"/>
      <c r="L598" s="2"/>
      <c r="M598" s="120"/>
      <c r="N598" s="120"/>
      <c r="O598" s="120"/>
      <c r="P598" s="120"/>
      <c r="Q598" s="2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122"/>
      <c r="AJ598" s="122"/>
      <c r="AK598" s="2"/>
      <c r="AL598" s="2"/>
      <c r="AM598" s="2"/>
      <c r="AN598" s="2"/>
      <c r="AO598" s="2"/>
      <c r="AP598" s="2"/>
      <c r="AQ598" s="2"/>
      <c r="AR598" s="15"/>
    </row>
    <row r="599" spans="1:44" ht="11.25" customHeight="1">
      <c r="A599" s="120"/>
      <c r="B599" s="120"/>
      <c r="C599" s="120"/>
      <c r="D599" s="120"/>
      <c r="E599" s="2"/>
      <c r="F599" s="2"/>
      <c r="G599" s="120"/>
      <c r="H599" s="120"/>
      <c r="I599" s="120"/>
      <c r="J599" s="58"/>
      <c r="K599" s="121"/>
      <c r="L599" s="2"/>
      <c r="M599" s="120"/>
      <c r="N599" s="120"/>
      <c r="O599" s="120"/>
      <c r="P599" s="120"/>
      <c r="Q599" s="2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122"/>
      <c r="AJ599" s="122"/>
      <c r="AK599" s="2"/>
      <c r="AL599" s="2"/>
      <c r="AM599" s="2"/>
      <c r="AN599" s="2"/>
      <c r="AO599" s="2"/>
      <c r="AP599" s="2"/>
      <c r="AQ599" s="2"/>
      <c r="AR599" s="15"/>
    </row>
    <row r="600" spans="1:44" ht="11.25" customHeight="1">
      <c r="A600" s="120"/>
      <c r="B600" s="120"/>
      <c r="C600" s="120"/>
      <c r="D600" s="120"/>
      <c r="E600" s="2"/>
      <c r="F600" s="2"/>
      <c r="G600" s="120"/>
      <c r="H600" s="120"/>
      <c r="I600" s="120"/>
      <c r="J600" s="58"/>
      <c r="K600" s="121"/>
      <c r="L600" s="2"/>
      <c r="M600" s="120"/>
      <c r="N600" s="120"/>
      <c r="O600" s="120"/>
      <c r="P600" s="120"/>
      <c r="Q600" s="2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122"/>
      <c r="AJ600" s="122"/>
      <c r="AK600" s="2"/>
      <c r="AL600" s="2"/>
      <c r="AM600" s="2"/>
      <c r="AN600" s="2"/>
      <c r="AO600" s="2"/>
      <c r="AP600" s="2"/>
      <c r="AQ600" s="2"/>
      <c r="AR600" s="15"/>
    </row>
    <row r="601" spans="1:44" ht="11.25" customHeight="1">
      <c r="A601" s="120"/>
      <c r="B601" s="120"/>
      <c r="C601" s="120"/>
      <c r="D601" s="120"/>
      <c r="E601" s="2"/>
      <c r="F601" s="2"/>
      <c r="G601" s="120"/>
      <c r="H601" s="120"/>
      <c r="I601" s="120"/>
      <c r="J601" s="58"/>
      <c r="K601" s="121"/>
      <c r="L601" s="2"/>
      <c r="M601" s="120"/>
      <c r="N601" s="120"/>
      <c r="O601" s="120"/>
      <c r="P601" s="120"/>
      <c r="Q601" s="2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122"/>
      <c r="AJ601" s="122"/>
      <c r="AK601" s="2"/>
      <c r="AL601" s="2"/>
      <c r="AM601" s="2"/>
      <c r="AN601" s="2"/>
      <c r="AO601" s="2"/>
      <c r="AP601" s="2"/>
      <c r="AQ601" s="2"/>
      <c r="AR601" s="15"/>
    </row>
    <row r="602" spans="1:44" ht="11.25" customHeight="1">
      <c r="A602" s="120"/>
      <c r="B602" s="120"/>
      <c r="C602" s="120"/>
      <c r="D602" s="120"/>
      <c r="E602" s="2"/>
      <c r="F602" s="2"/>
      <c r="G602" s="120"/>
      <c r="H602" s="120"/>
      <c r="I602" s="120"/>
      <c r="J602" s="58"/>
      <c r="K602" s="121"/>
      <c r="L602" s="2"/>
      <c r="M602" s="120"/>
      <c r="N602" s="120"/>
      <c r="O602" s="120"/>
      <c r="P602" s="120"/>
      <c r="Q602" s="2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122"/>
      <c r="AJ602" s="122"/>
      <c r="AK602" s="2"/>
      <c r="AL602" s="2"/>
      <c r="AM602" s="2"/>
      <c r="AN602" s="2"/>
      <c r="AO602" s="2"/>
      <c r="AP602" s="2"/>
      <c r="AQ602" s="2"/>
      <c r="AR602" s="15"/>
    </row>
    <row r="603" spans="1:44" ht="11.25" customHeight="1">
      <c r="A603" s="120"/>
      <c r="B603" s="120"/>
      <c r="C603" s="120"/>
      <c r="D603" s="120"/>
      <c r="E603" s="2"/>
      <c r="F603" s="2"/>
      <c r="G603" s="120"/>
      <c r="H603" s="120"/>
      <c r="I603" s="120"/>
      <c r="J603" s="58"/>
      <c r="K603" s="121"/>
      <c r="L603" s="2"/>
      <c r="M603" s="120"/>
      <c r="N603" s="120"/>
      <c r="O603" s="120"/>
      <c r="P603" s="120"/>
      <c r="Q603" s="2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122"/>
      <c r="AJ603" s="122"/>
      <c r="AK603" s="2"/>
      <c r="AL603" s="2"/>
      <c r="AM603" s="2"/>
      <c r="AN603" s="2"/>
      <c r="AO603" s="2"/>
      <c r="AP603" s="2"/>
      <c r="AQ603" s="2"/>
      <c r="AR603" s="15"/>
    </row>
    <row r="604" spans="1:44" ht="11.25" customHeight="1">
      <c r="A604" s="120"/>
      <c r="B604" s="120"/>
      <c r="C604" s="120"/>
      <c r="D604" s="120"/>
      <c r="E604" s="2"/>
      <c r="F604" s="2"/>
      <c r="G604" s="120"/>
      <c r="H604" s="120"/>
      <c r="I604" s="120"/>
      <c r="J604" s="58"/>
      <c r="K604" s="121"/>
      <c r="L604" s="2"/>
      <c r="M604" s="120"/>
      <c r="N604" s="120"/>
      <c r="O604" s="120"/>
      <c r="P604" s="120"/>
      <c r="Q604" s="2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122"/>
      <c r="AJ604" s="122"/>
      <c r="AK604" s="2"/>
      <c r="AL604" s="2"/>
      <c r="AM604" s="2"/>
      <c r="AN604" s="2"/>
      <c r="AO604" s="2"/>
      <c r="AP604" s="2"/>
      <c r="AQ604" s="2"/>
      <c r="AR604" s="15"/>
    </row>
    <row r="605" spans="1:44" ht="11.25" customHeight="1">
      <c r="A605" s="120"/>
      <c r="B605" s="120"/>
      <c r="C605" s="120"/>
      <c r="D605" s="120"/>
      <c r="E605" s="2"/>
      <c r="F605" s="2"/>
      <c r="G605" s="120"/>
      <c r="H605" s="120"/>
      <c r="I605" s="120"/>
      <c r="J605" s="58"/>
      <c r="K605" s="121"/>
      <c r="L605" s="2"/>
      <c r="M605" s="120"/>
      <c r="N605" s="120"/>
      <c r="O605" s="120"/>
      <c r="P605" s="120"/>
      <c r="Q605" s="2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122"/>
      <c r="AJ605" s="122"/>
      <c r="AK605" s="2"/>
      <c r="AL605" s="2"/>
      <c r="AM605" s="2"/>
      <c r="AN605" s="2"/>
      <c r="AO605" s="2"/>
      <c r="AP605" s="2"/>
      <c r="AQ605" s="2"/>
      <c r="AR605" s="15"/>
    </row>
    <row r="606" spans="1:44" ht="11.25" customHeight="1">
      <c r="A606" s="120"/>
      <c r="B606" s="120"/>
      <c r="C606" s="120"/>
      <c r="D606" s="120"/>
      <c r="E606" s="2"/>
      <c r="F606" s="2"/>
      <c r="G606" s="120"/>
      <c r="H606" s="120"/>
      <c r="I606" s="120"/>
      <c r="J606" s="58"/>
      <c r="K606" s="121"/>
      <c r="L606" s="2"/>
      <c r="M606" s="120"/>
      <c r="N606" s="120"/>
      <c r="O606" s="120"/>
      <c r="P606" s="120"/>
      <c r="Q606" s="2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122"/>
      <c r="AJ606" s="122"/>
      <c r="AK606" s="2"/>
      <c r="AL606" s="2"/>
      <c r="AM606" s="2"/>
      <c r="AN606" s="2"/>
      <c r="AO606" s="2"/>
      <c r="AP606" s="2"/>
      <c r="AQ606" s="2"/>
      <c r="AR606" s="15"/>
    </row>
    <row r="607" spans="1:44" ht="11.25" customHeight="1">
      <c r="A607" s="120"/>
      <c r="B607" s="120"/>
      <c r="C607" s="120"/>
      <c r="D607" s="120"/>
      <c r="E607" s="2"/>
      <c r="F607" s="2"/>
      <c r="G607" s="120"/>
      <c r="H607" s="120"/>
      <c r="I607" s="120"/>
      <c r="J607" s="58"/>
      <c r="K607" s="121"/>
      <c r="L607" s="2"/>
      <c r="M607" s="120"/>
      <c r="N607" s="120"/>
      <c r="O607" s="120"/>
      <c r="P607" s="120"/>
      <c r="Q607" s="2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122"/>
      <c r="AJ607" s="122"/>
      <c r="AK607" s="2"/>
      <c r="AL607" s="2"/>
      <c r="AM607" s="2"/>
      <c r="AN607" s="2"/>
      <c r="AO607" s="2"/>
      <c r="AP607" s="2"/>
      <c r="AQ607" s="2"/>
      <c r="AR607" s="15"/>
    </row>
    <row r="608" spans="1:44" ht="11.25" customHeight="1">
      <c r="A608" s="120"/>
      <c r="B608" s="120"/>
      <c r="C608" s="120"/>
      <c r="D608" s="120"/>
      <c r="E608" s="2"/>
      <c r="F608" s="2"/>
      <c r="G608" s="120"/>
      <c r="H608" s="120"/>
      <c r="I608" s="120"/>
      <c r="J608" s="58"/>
      <c r="K608" s="121"/>
      <c r="L608" s="2"/>
      <c r="M608" s="120"/>
      <c r="N608" s="120"/>
      <c r="O608" s="120"/>
      <c r="P608" s="120"/>
      <c r="Q608" s="2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122"/>
      <c r="AJ608" s="122"/>
      <c r="AK608" s="2"/>
      <c r="AL608" s="2"/>
      <c r="AM608" s="2"/>
      <c r="AN608" s="2"/>
      <c r="AO608" s="2"/>
      <c r="AP608" s="2"/>
      <c r="AQ608" s="2"/>
      <c r="AR608" s="15"/>
    </row>
    <row r="609" spans="1:44" ht="11.25" customHeight="1">
      <c r="A609" s="120"/>
      <c r="B609" s="120"/>
      <c r="C609" s="120"/>
      <c r="D609" s="120"/>
      <c r="E609" s="2"/>
      <c r="F609" s="2"/>
      <c r="G609" s="120"/>
      <c r="H609" s="120"/>
      <c r="I609" s="120"/>
      <c r="J609" s="58"/>
      <c r="K609" s="121"/>
      <c r="L609" s="2"/>
      <c r="M609" s="120"/>
      <c r="N609" s="120"/>
      <c r="O609" s="120"/>
      <c r="P609" s="120"/>
      <c r="Q609" s="2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122"/>
      <c r="AJ609" s="122"/>
      <c r="AK609" s="2"/>
      <c r="AL609" s="2"/>
      <c r="AM609" s="2"/>
      <c r="AN609" s="2"/>
      <c r="AO609" s="2"/>
      <c r="AP609" s="2"/>
      <c r="AQ609" s="2"/>
      <c r="AR609" s="15"/>
    </row>
    <row r="610" spans="1:44" ht="11.25" customHeight="1">
      <c r="A610" s="120"/>
      <c r="B610" s="120"/>
      <c r="C610" s="120"/>
      <c r="D610" s="120"/>
      <c r="E610" s="2"/>
      <c r="F610" s="2"/>
      <c r="G610" s="120"/>
      <c r="H610" s="120"/>
      <c r="I610" s="120"/>
      <c r="J610" s="58"/>
      <c r="K610" s="121"/>
      <c r="L610" s="2"/>
      <c r="M610" s="120"/>
      <c r="N610" s="120"/>
      <c r="O610" s="120"/>
      <c r="P610" s="120"/>
      <c r="Q610" s="2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122"/>
      <c r="AJ610" s="122"/>
      <c r="AK610" s="2"/>
      <c r="AL610" s="2"/>
      <c r="AM610" s="2"/>
      <c r="AN610" s="2"/>
      <c r="AO610" s="2"/>
      <c r="AP610" s="2"/>
      <c r="AQ610" s="2"/>
      <c r="AR610" s="15"/>
    </row>
    <row r="611" spans="1:44" ht="11.25" customHeight="1">
      <c r="A611" s="120"/>
      <c r="B611" s="120"/>
      <c r="C611" s="120"/>
      <c r="D611" s="120"/>
      <c r="E611" s="2"/>
      <c r="F611" s="2"/>
      <c r="G611" s="120"/>
      <c r="H611" s="120"/>
      <c r="I611" s="120"/>
      <c r="J611" s="58"/>
      <c r="K611" s="121"/>
      <c r="L611" s="2"/>
      <c r="M611" s="120"/>
      <c r="N611" s="120"/>
      <c r="O611" s="120"/>
      <c r="P611" s="120"/>
      <c r="Q611" s="2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122"/>
      <c r="AJ611" s="122"/>
      <c r="AK611" s="2"/>
      <c r="AL611" s="2"/>
      <c r="AM611" s="2"/>
      <c r="AN611" s="2"/>
      <c r="AO611" s="2"/>
      <c r="AP611" s="2"/>
      <c r="AQ611" s="2"/>
      <c r="AR611" s="15"/>
    </row>
    <row r="612" spans="1:44" ht="11.25" customHeight="1">
      <c r="A612" s="120"/>
      <c r="B612" s="120"/>
      <c r="C612" s="120"/>
      <c r="D612" s="120"/>
      <c r="E612" s="2"/>
      <c r="F612" s="2"/>
      <c r="G612" s="120"/>
      <c r="H612" s="120"/>
      <c r="I612" s="120"/>
      <c r="J612" s="58"/>
      <c r="K612" s="121"/>
      <c r="L612" s="2"/>
      <c r="M612" s="120"/>
      <c r="N612" s="120"/>
      <c r="O612" s="120"/>
      <c r="P612" s="120"/>
      <c r="Q612" s="2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122"/>
      <c r="AJ612" s="122"/>
      <c r="AK612" s="2"/>
      <c r="AL612" s="2"/>
      <c r="AM612" s="2"/>
      <c r="AN612" s="2"/>
      <c r="AO612" s="2"/>
      <c r="AP612" s="2"/>
      <c r="AQ612" s="2"/>
      <c r="AR612" s="15"/>
    </row>
    <row r="613" spans="1:44" ht="11.25" customHeight="1">
      <c r="A613" s="120"/>
      <c r="B613" s="120"/>
      <c r="C613" s="120"/>
      <c r="D613" s="120"/>
      <c r="E613" s="2"/>
      <c r="F613" s="2"/>
      <c r="G613" s="120"/>
      <c r="H613" s="120"/>
      <c r="I613" s="120"/>
      <c r="J613" s="58"/>
      <c r="K613" s="121"/>
      <c r="L613" s="2"/>
      <c r="M613" s="120"/>
      <c r="N613" s="120"/>
      <c r="O613" s="120"/>
      <c r="P613" s="120"/>
      <c r="Q613" s="2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122"/>
      <c r="AJ613" s="122"/>
      <c r="AK613" s="2"/>
      <c r="AL613" s="2"/>
      <c r="AM613" s="2"/>
      <c r="AN613" s="2"/>
      <c r="AO613" s="2"/>
      <c r="AP613" s="2"/>
      <c r="AQ613" s="2"/>
      <c r="AR613" s="15"/>
    </row>
    <row r="614" spans="1:44" ht="11.25" customHeight="1">
      <c r="A614" s="120"/>
      <c r="B614" s="120"/>
      <c r="C614" s="120"/>
      <c r="D614" s="120"/>
      <c r="E614" s="2"/>
      <c r="F614" s="2"/>
      <c r="G614" s="120"/>
      <c r="H614" s="120"/>
      <c r="I614" s="120"/>
      <c r="J614" s="58"/>
      <c r="K614" s="121"/>
      <c r="L614" s="2"/>
      <c r="M614" s="120"/>
      <c r="N614" s="120"/>
      <c r="O614" s="120"/>
      <c r="P614" s="120"/>
      <c r="Q614" s="2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122"/>
      <c r="AJ614" s="122"/>
      <c r="AK614" s="2"/>
      <c r="AL614" s="2"/>
      <c r="AM614" s="2"/>
      <c r="AN614" s="2"/>
      <c r="AO614" s="2"/>
      <c r="AP614" s="2"/>
      <c r="AQ614" s="2"/>
      <c r="AR614" s="15"/>
    </row>
    <row r="615" spans="1:44" ht="11.25" customHeight="1">
      <c r="A615" s="120"/>
      <c r="B615" s="120"/>
      <c r="C615" s="120"/>
      <c r="D615" s="120"/>
      <c r="E615" s="2"/>
      <c r="F615" s="2"/>
      <c r="G615" s="120"/>
      <c r="H615" s="120"/>
      <c r="I615" s="120"/>
      <c r="J615" s="58"/>
      <c r="K615" s="121"/>
      <c r="L615" s="2"/>
      <c r="M615" s="120"/>
      <c r="N615" s="120"/>
      <c r="O615" s="120"/>
      <c r="P615" s="120"/>
      <c r="Q615" s="2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122"/>
      <c r="AJ615" s="122"/>
      <c r="AK615" s="2"/>
      <c r="AL615" s="2"/>
      <c r="AM615" s="2"/>
      <c r="AN615" s="2"/>
      <c r="AO615" s="2"/>
      <c r="AP615" s="2"/>
      <c r="AQ615" s="2"/>
      <c r="AR615" s="15"/>
    </row>
    <row r="616" spans="1:44" ht="11.25" customHeight="1">
      <c r="A616" s="120"/>
      <c r="B616" s="120"/>
      <c r="C616" s="120"/>
      <c r="D616" s="120"/>
      <c r="E616" s="2"/>
      <c r="F616" s="2"/>
      <c r="G616" s="120"/>
      <c r="H616" s="120"/>
      <c r="I616" s="120"/>
      <c r="J616" s="58"/>
      <c r="K616" s="121"/>
      <c r="L616" s="2"/>
      <c r="M616" s="120"/>
      <c r="N616" s="120"/>
      <c r="O616" s="120"/>
      <c r="P616" s="120"/>
      <c r="Q616" s="2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122"/>
      <c r="AJ616" s="122"/>
      <c r="AK616" s="2"/>
      <c r="AL616" s="2"/>
      <c r="AM616" s="2"/>
      <c r="AN616" s="2"/>
      <c r="AO616" s="2"/>
      <c r="AP616" s="2"/>
      <c r="AQ616" s="2"/>
      <c r="AR616" s="15"/>
    </row>
    <row r="617" spans="1:44" ht="11.25" customHeight="1">
      <c r="A617" s="120"/>
      <c r="B617" s="120"/>
      <c r="C617" s="120"/>
      <c r="D617" s="120"/>
      <c r="E617" s="2"/>
      <c r="F617" s="2"/>
      <c r="G617" s="120"/>
      <c r="H617" s="120"/>
      <c r="I617" s="120"/>
      <c r="J617" s="58"/>
      <c r="K617" s="121"/>
      <c r="L617" s="2"/>
      <c r="M617" s="120"/>
      <c r="N617" s="120"/>
      <c r="O617" s="120"/>
      <c r="P617" s="120"/>
      <c r="Q617" s="2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122"/>
      <c r="AJ617" s="122"/>
      <c r="AK617" s="2"/>
      <c r="AL617" s="2"/>
      <c r="AM617" s="2"/>
      <c r="AN617" s="2"/>
      <c r="AO617" s="2"/>
      <c r="AP617" s="2"/>
      <c r="AQ617" s="2"/>
      <c r="AR617" s="15"/>
    </row>
    <row r="618" spans="1:44" ht="11.25" customHeight="1">
      <c r="A618" s="120"/>
      <c r="B618" s="120"/>
      <c r="C618" s="120"/>
      <c r="D618" s="120"/>
      <c r="E618" s="2"/>
      <c r="F618" s="2"/>
      <c r="G618" s="120"/>
      <c r="H618" s="120"/>
      <c r="I618" s="120"/>
      <c r="J618" s="58"/>
      <c r="K618" s="121"/>
      <c r="L618" s="2"/>
      <c r="M618" s="120"/>
      <c r="N618" s="120"/>
      <c r="O618" s="120"/>
      <c r="P618" s="120"/>
      <c r="Q618" s="2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122"/>
      <c r="AJ618" s="122"/>
      <c r="AK618" s="2"/>
      <c r="AL618" s="2"/>
      <c r="AM618" s="2"/>
      <c r="AN618" s="2"/>
      <c r="AO618" s="2"/>
      <c r="AP618" s="2"/>
      <c r="AQ618" s="2"/>
      <c r="AR618" s="15"/>
    </row>
    <row r="619" spans="1:44" ht="11.25" customHeight="1">
      <c r="A619" s="120"/>
      <c r="B619" s="120"/>
      <c r="C619" s="120"/>
      <c r="D619" s="120"/>
      <c r="E619" s="2"/>
      <c r="F619" s="2"/>
      <c r="G619" s="120"/>
      <c r="H619" s="120"/>
      <c r="I619" s="120"/>
      <c r="J619" s="58"/>
      <c r="K619" s="121"/>
      <c r="L619" s="2"/>
      <c r="M619" s="120"/>
      <c r="N619" s="120"/>
      <c r="O619" s="120"/>
      <c r="P619" s="120"/>
      <c r="Q619" s="2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122"/>
      <c r="AJ619" s="122"/>
      <c r="AK619" s="2"/>
      <c r="AL619" s="2"/>
      <c r="AM619" s="2"/>
      <c r="AN619" s="2"/>
      <c r="AO619" s="2"/>
      <c r="AP619" s="2"/>
      <c r="AQ619" s="2"/>
      <c r="AR619" s="15"/>
    </row>
    <row r="620" spans="1:44" ht="11.25" customHeight="1">
      <c r="A620" s="120"/>
      <c r="B620" s="120"/>
      <c r="C620" s="120"/>
      <c r="D620" s="120"/>
      <c r="E620" s="2"/>
      <c r="F620" s="2"/>
      <c r="G620" s="120"/>
      <c r="H620" s="120"/>
      <c r="I620" s="120"/>
      <c r="J620" s="58"/>
      <c r="K620" s="121"/>
      <c r="L620" s="2"/>
      <c r="M620" s="120"/>
      <c r="N620" s="120"/>
      <c r="O620" s="120"/>
      <c r="P620" s="120"/>
      <c r="Q620" s="2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122"/>
      <c r="AJ620" s="122"/>
      <c r="AK620" s="2"/>
      <c r="AL620" s="2"/>
      <c r="AM620" s="2"/>
      <c r="AN620" s="2"/>
      <c r="AO620" s="2"/>
      <c r="AP620" s="2"/>
      <c r="AQ620" s="2"/>
      <c r="AR620" s="15"/>
    </row>
    <row r="621" spans="1:44" ht="11.25" customHeight="1">
      <c r="A621" s="120"/>
      <c r="B621" s="120"/>
      <c r="C621" s="120"/>
      <c r="D621" s="120"/>
      <c r="E621" s="2"/>
      <c r="F621" s="2"/>
      <c r="G621" s="120"/>
      <c r="H621" s="120"/>
      <c r="I621" s="120"/>
      <c r="J621" s="58"/>
      <c r="K621" s="121"/>
      <c r="L621" s="2"/>
      <c r="M621" s="120"/>
      <c r="N621" s="120"/>
      <c r="O621" s="120"/>
      <c r="P621" s="120"/>
      <c r="Q621" s="2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122"/>
      <c r="AJ621" s="122"/>
      <c r="AK621" s="2"/>
      <c r="AL621" s="2"/>
      <c r="AM621" s="2"/>
      <c r="AN621" s="2"/>
      <c r="AO621" s="2"/>
      <c r="AP621" s="2"/>
      <c r="AQ621" s="2"/>
      <c r="AR621" s="15"/>
    </row>
    <row r="622" spans="1:44" ht="11.25" customHeight="1">
      <c r="A622" s="120"/>
      <c r="B622" s="120"/>
      <c r="C622" s="120"/>
      <c r="D622" s="120"/>
      <c r="E622" s="2"/>
      <c r="F622" s="2"/>
      <c r="G622" s="120"/>
      <c r="H622" s="120"/>
      <c r="I622" s="120"/>
      <c r="J622" s="58"/>
      <c r="K622" s="121"/>
      <c r="L622" s="2"/>
      <c r="M622" s="120"/>
      <c r="N622" s="120"/>
      <c r="O622" s="120"/>
      <c r="P622" s="120"/>
      <c r="Q622" s="2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122"/>
      <c r="AJ622" s="122"/>
      <c r="AK622" s="2"/>
      <c r="AL622" s="2"/>
      <c r="AM622" s="2"/>
      <c r="AN622" s="2"/>
      <c r="AO622" s="2"/>
      <c r="AP622" s="2"/>
      <c r="AQ622" s="2"/>
      <c r="AR622" s="15"/>
    </row>
    <row r="623" spans="1:44" ht="11.25" customHeight="1">
      <c r="A623" s="120"/>
      <c r="B623" s="120"/>
      <c r="C623" s="120"/>
      <c r="D623" s="120"/>
      <c r="E623" s="2"/>
      <c r="F623" s="2"/>
      <c r="G623" s="120"/>
      <c r="H623" s="120"/>
      <c r="I623" s="120"/>
      <c r="J623" s="58"/>
      <c r="K623" s="121"/>
      <c r="L623" s="2"/>
      <c r="M623" s="120"/>
      <c r="N623" s="120"/>
      <c r="O623" s="120"/>
      <c r="P623" s="120"/>
      <c r="Q623" s="2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122"/>
      <c r="AJ623" s="122"/>
      <c r="AK623" s="2"/>
      <c r="AL623" s="2"/>
      <c r="AM623" s="2"/>
      <c r="AN623" s="2"/>
      <c r="AO623" s="2"/>
      <c r="AP623" s="2"/>
      <c r="AQ623" s="2"/>
      <c r="AR623" s="15"/>
    </row>
    <row r="624" spans="1:44" ht="11.25" customHeight="1">
      <c r="A624" s="120"/>
      <c r="B624" s="120"/>
      <c r="C624" s="120"/>
      <c r="D624" s="120"/>
      <c r="E624" s="2"/>
      <c r="F624" s="2"/>
      <c r="G624" s="120"/>
      <c r="H624" s="120"/>
      <c r="I624" s="120"/>
      <c r="J624" s="58"/>
      <c r="K624" s="121"/>
      <c r="L624" s="2"/>
      <c r="M624" s="120"/>
      <c r="N624" s="120"/>
      <c r="O624" s="120"/>
      <c r="P624" s="120"/>
      <c r="Q624" s="2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122"/>
      <c r="AJ624" s="122"/>
      <c r="AK624" s="2"/>
      <c r="AL624" s="2"/>
      <c r="AM624" s="2"/>
      <c r="AN624" s="2"/>
      <c r="AO624" s="2"/>
      <c r="AP624" s="2"/>
      <c r="AQ624" s="2"/>
      <c r="AR624" s="15"/>
    </row>
    <row r="625" spans="1:44" ht="11.25" customHeight="1">
      <c r="A625" s="120"/>
      <c r="B625" s="120"/>
      <c r="C625" s="120"/>
      <c r="D625" s="120"/>
      <c r="E625" s="2"/>
      <c r="F625" s="2"/>
      <c r="G625" s="120"/>
      <c r="H625" s="120"/>
      <c r="I625" s="120"/>
      <c r="J625" s="58"/>
      <c r="K625" s="121"/>
      <c r="L625" s="2"/>
      <c r="M625" s="120"/>
      <c r="N625" s="120"/>
      <c r="O625" s="120"/>
      <c r="P625" s="120"/>
      <c r="Q625" s="2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122"/>
      <c r="AJ625" s="122"/>
      <c r="AK625" s="2"/>
      <c r="AL625" s="2"/>
      <c r="AM625" s="2"/>
      <c r="AN625" s="2"/>
      <c r="AO625" s="2"/>
      <c r="AP625" s="2"/>
      <c r="AQ625" s="2"/>
      <c r="AR625" s="15"/>
    </row>
    <row r="626" spans="1:44" ht="11.25" customHeight="1">
      <c r="A626" s="120"/>
      <c r="B626" s="120"/>
      <c r="C626" s="120"/>
      <c r="D626" s="120"/>
      <c r="E626" s="2"/>
      <c r="F626" s="2"/>
      <c r="G626" s="120"/>
      <c r="H626" s="120"/>
      <c r="I626" s="120"/>
      <c r="J626" s="58"/>
      <c r="K626" s="121"/>
      <c r="L626" s="2"/>
      <c r="M626" s="120"/>
      <c r="N626" s="120"/>
      <c r="O626" s="120"/>
      <c r="P626" s="120"/>
      <c r="Q626" s="2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122"/>
      <c r="AJ626" s="122"/>
      <c r="AK626" s="2"/>
      <c r="AL626" s="2"/>
      <c r="AM626" s="2"/>
      <c r="AN626" s="2"/>
      <c r="AO626" s="2"/>
      <c r="AP626" s="2"/>
      <c r="AQ626" s="2"/>
      <c r="AR626" s="15"/>
    </row>
    <row r="627" spans="1:44" ht="11.25" customHeight="1">
      <c r="A627" s="120"/>
      <c r="B627" s="120"/>
      <c r="C627" s="120"/>
      <c r="D627" s="120"/>
      <c r="E627" s="2"/>
      <c r="F627" s="2"/>
      <c r="G627" s="120"/>
      <c r="H627" s="120"/>
      <c r="I627" s="120"/>
      <c r="J627" s="58"/>
      <c r="K627" s="121"/>
      <c r="L627" s="2"/>
      <c r="M627" s="120"/>
      <c r="N627" s="120"/>
      <c r="O627" s="120"/>
      <c r="P627" s="120"/>
      <c r="Q627" s="2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122"/>
      <c r="AJ627" s="122"/>
      <c r="AK627" s="2"/>
      <c r="AL627" s="2"/>
      <c r="AM627" s="2"/>
      <c r="AN627" s="2"/>
      <c r="AO627" s="2"/>
      <c r="AP627" s="2"/>
      <c r="AQ627" s="2"/>
      <c r="AR627" s="15"/>
    </row>
    <row r="628" spans="1:44" ht="11.25" customHeight="1">
      <c r="A628" s="120"/>
      <c r="B628" s="120"/>
      <c r="C628" s="120"/>
      <c r="D628" s="120"/>
      <c r="E628" s="2"/>
      <c r="F628" s="2"/>
      <c r="G628" s="120"/>
      <c r="H628" s="120"/>
      <c r="I628" s="120"/>
      <c r="J628" s="58"/>
      <c r="K628" s="121"/>
      <c r="L628" s="2"/>
      <c r="M628" s="120"/>
      <c r="N628" s="120"/>
      <c r="O628" s="120"/>
      <c r="P628" s="120"/>
      <c r="Q628" s="2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122"/>
      <c r="AJ628" s="122"/>
      <c r="AK628" s="2"/>
      <c r="AL628" s="2"/>
      <c r="AM628" s="2"/>
      <c r="AN628" s="2"/>
      <c r="AO628" s="2"/>
      <c r="AP628" s="2"/>
      <c r="AQ628" s="2"/>
      <c r="AR628" s="15"/>
    </row>
    <row r="629" spans="1:44" ht="11.25" customHeight="1">
      <c r="A629" s="120"/>
      <c r="B629" s="120"/>
      <c r="C629" s="120"/>
      <c r="D629" s="120"/>
      <c r="E629" s="2"/>
      <c r="F629" s="2"/>
      <c r="G629" s="120"/>
      <c r="H629" s="120"/>
      <c r="I629" s="120"/>
      <c r="J629" s="58"/>
      <c r="K629" s="121"/>
      <c r="L629" s="2"/>
      <c r="M629" s="120"/>
      <c r="N629" s="120"/>
      <c r="O629" s="120"/>
      <c r="P629" s="120"/>
      <c r="Q629" s="2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122"/>
      <c r="AJ629" s="122"/>
      <c r="AK629" s="2"/>
      <c r="AL629" s="2"/>
      <c r="AM629" s="2"/>
      <c r="AN629" s="2"/>
      <c r="AO629" s="2"/>
      <c r="AP629" s="2"/>
      <c r="AQ629" s="2"/>
      <c r="AR629" s="15"/>
    </row>
    <row r="630" spans="1:44" ht="11.25" customHeight="1">
      <c r="A630" s="120"/>
      <c r="B630" s="120"/>
      <c r="C630" s="120"/>
      <c r="D630" s="120"/>
      <c r="E630" s="2"/>
      <c r="F630" s="2"/>
      <c r="G630" s="120"/>
      <c r="H630" s="120"/>
      <c r="I630" s="120"/>
      <c r="J630" s="58"/>
      <c r="K630" s="121"/>
      <c r="L630" s="2"/>
      <c r="M630" s="120"/>
      <c r="N630" s="120"/>
      <c r="O630" s="120"/>
      <c r="P630" s="120"/>
      <c r="Q630" s="2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122"/>
      <c r="AJ630" s="122"/>
      <c r="AK630" s="2"/>
      <c r="AL630" s="2"/>
      <c r="AM630" s="2"/>
      <c r="AN630" s="2"/>
      <c r="AO630" s="2"/>
      <c r="AP630" s="2"/>
      <c r="AQ630" s="2"/>
      <c r="AR630" s="15"/>
    </row>
    <row r="631" spans="1:44" ht="11.25" customHeight="1">
      <c r="A631" s="120"/>
      <c r="B631" s="120"/>
      <c r="C631" s="120"/>
      <c r="D631" s="120"/>
      <c r="E631" s="2"/>
      <c r="F631" s="2"/>
      <c r="G631" s="120"/>
      <c r="H631" s="120"/>
      <c r="I631" s="120"/>
      <c r="J631" s="58"/>
      <c r="K631" s="121"/>
      <c r="L631" s="2"/>
      <c r="M631" s="120"/>
      <c r="N631" s="120"/>
      <c r="O631" s="120"/>
      <c r="P631" s="120"/>
      <c r="Q631" s="2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122"/>
      <c r="AJ631" s="122"/>
      <c r="AK631" s="2"/>
      <c r="AL631" s="2"/>
      <c r="AM631" s="2"/>
      <c r="AN631" s="2"/>
      <c r="AO631" s="2"/>
      <c r="AP631" s="2"/>
      <c r="AQ631" s="2"/>
      <c r="AR631" s="15"/>
    </row>
    <row r="632" spans="1:44" ht="11.25" customHeight="1">
      <c r="A632" s="120"/>
      <c r="B632" s="120"/>
      <c r="C632" s="120"/>
      <c r="D632" s="120"/>
      <c r="E632" s="2"/>
      <c r="F632" s="2"/>
      <c r="G632" s="120"/>
      <c r="H632" s="120"/>
      <c r="I632" s="120"/>
      <c r="J632" s="58"/>
      <c r="K632" s="121"/>
      <c r="L632" s="2"/>
      <c r="M632" s="120"/>
      <c r="N632" s="120"/>
      <c r="O632" s="120"/>
      <c r="P632" s="120"/>
      <c r="Q632" s="2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122"/>
      <c r="AJ632" s="122"/>
      <c r="AK632" s="2"/>
      <c r="AL632" s="2"/>
      <c r="AM632" s="2"/>
      <c r="AN632" s="2"/>
      <c r="AO632" s="2"/>
      <c r="AP632" s="2"/>
      <c r="AQ632" s="2"/>
      <c r="AR632" s="15"/>
    </row>
    <row r="633" spans="1:44" ht="11.25" customHeight="1">
      <c r="A633" s="120"/>
      <c r="B633" s="120"/>
      <c r="C633" s="120"/>
      <c r="D633" s="120"/>
      <c r="E633" s="2"/>
      <c r="F633" s="2"/>
      <c r="G633" s="120"/>
      <c r="H633" s="120"/>
      <c r="I633" s="120"/>
      <c r="J633" s="58"/>
      <c r="K633" s="121"/>
      <c r="L633" s="2"/>
      <c r="M633" s="120"/>
      <c r="N633" s="120"/>
      <c r="O633" s="120"/>
      <c r="P633" s="120"/>
      <c r="Q633" s="2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122"/>
      <c r="AJ633" s="122"/>
      <c r="AK633" s="2"/>
      <c r="AL633" s="2"/>
      <c r="AM633" s="2"/>
      <c r="AN633" s="2"/>
      <c r="AO633" s="2"/>
      <c r="AP633" s="2"/>
      <c r="AQ633" s="2"/>
      <c r="AR633" s="15"/>
    </row>
    <row r="634" spans="1:44" ht="11.25" customHeight="1">
      <c r="A634" s="120"/>
      <c r="B634" s="120"/>
      <c r="C634" s="120"/>
      <c r="D634" s="120"/>
      <c r="E634" s="2"/>
      <c r="F634" s="2"/>
      <c r="G634" s="120"/>
      <c r="H634" s="120"/>
      <c r="I634" s="120"/>
      <c r="J634" s="58"/>
      <c r="K634" s="121"/>
      <c r="L634" s="2"/>
      <c r="M634" s="120"/>
      <c r="N634" s="120"/>
      <c r="O634" s="120"/>
      <c r="P634" s="120"/>
      <c r="Q634" s="2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122"/>
      <c r="AJ634" s="122"/>
      <c r="AK634" s="2"/>
      <c r="AL634" s="2"/>
      <c r="AM634" s="2"/>
      <c r="AN634" s="2"/>
      <c r="AO634" s="2"/>
      <c r="AP634" s="2"/>
      <c r="AQ634" s="2"/>
      <c r="AR634" s="15"/>
    </row>
    <row r="635" spans="1:44" ht="11.25" customHeight="1">
      <c r="A635" s="120"/>
      <c r="B635" s="120"/>
      <c r="C635" s="120"/>
      <c r="D635" s="120"/>
      <c r="E635" s="2"/>
      <c r="F635" s="2"/>
      <c r="G635" s="120"/>
      <c r="H635" s="120"/>
      <c r="I635" s="120"/>
      <c r="J635" s="58"/>
      <c r="K635" s="121"/>
      <c r="L635" s="2"/>
      <c r="M635" s="120"/>
      <c r="N635" s="120"/>
      <c r="O635" s="120"/>
      <c r="P635" s="120"/>
      <c r="Q635" s="2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122"/>
      <c r="AJ635" s="122"/>
      <c r="AK635" s="2"/>
      <c r="AL635" s="2"/>
      <c r="AM635" s="2"/>
      <c r="AN635" s="2"/>
      <c r="AO635" s="2"/>
      <c r="AP635" s="2"/>
      <c r="AQ635" s="2"/>
      <c r="AR635" s="15"/>
    </row>
    <row r="636" spans="1:44" ht="11.25" customHeight="1">
      <c r="A636" s="120"/>
      <c r="B636" s="120"/>
      <c r="C636" s="120"/>
      <c r="D636" s="120"/>
      <c r="E636" s="2"/>
      <c r="F636" s="2"/>
      <c r="G636" s="120"/>
      <c r="H636" s="120"/>
      <c r="I636" s="120"/>
      <c r="J636" s="58"/>
      <c r="K636" s="121"/>
      <c r="L636" s="2"/>
      <c r="M636" s="120"/>
      <c r="N636" s="120"/>
      <c r="O636" s="120"/>
      <c r="P636" s="120"/>
      <c r="Q636" s="2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122"/>
      <c r="AJ636" s="122"/>
      <c r="AK636" s="2"/>
      <c r="AL636" s="2"/>
      <c r="AM636" s="2"/>
      <c r="AN636" s="2"/>
      <c r="AO636" s="2"/>
      <c r="AP636" s="2"/>
      <c r="AQ636" s="2"/>
      <c r="AR636" s="15"/>
    </row>
    <row r="637" spans="1:44" ht="11.25" customHeight="1">
      <c r="A637" s="120"/>
      <c r="B637" s="120"/>
      <c r="C637" s="120"/>
      <c r="D637" s="120"/>
      <c r="E637" s="2"/>
      <c r="F637" s="2"/>
      <c r="G637" s="120"/>
      <c r="H637" s="120"/>
      <c r="I637" s="120"/>
      <c r="J637" s="58"/>
      <c r="K637" s="121"/>
      <c r="L637" s="2"/>
      <c r="M637" s="120"/>
      <c r="N637" s="120"/>
      <c r="O637" s="120"/>
      <c r="P637" s="120"/>
      <c r="Q637" s="2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122"/>
      <c r="AJ637" s="122"/>
      <c r="AK637" s="2"/>
      <c r="AL637" s="2"/>
      <c r="AM637" s="2"/>
      <c r="AN637" s="2"/>
      <c r="AO637" s="2"/>
      <c r="AP637" s="2"/>
      <c r="AQ637" s="2"/>
      <c r="AR637" s="15"/>
    </row>
    <row r="638" spans="1:44" ht="11.25" customHeight="1">
      <c r="A638" s="120"/>
      <c r="B638" s="120"/>
      <c r="C638" s="120"/>
      <c r="D638" s="120"/>
      <c r="E638" s="2"/>
      <c r="F638" s="2"/>
      <c r="G638" s="120"/>
      <c r="H638" s="120"/>
      <c r="I638" s="120"/>
      <c r="J638" s="58"/>
      <c r="K638" s="121"/>
      <c r="L638" s="2"/>
      <c r="M638" s="120"/>
      <c r="N638" s="120"/>
      <c r="O638" s="120"/>
      <c r="P638" s="120"/>
      <c r="Q638" s="2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122"/>
      <c r="AJ638" s="122"/>
      <c r="AK638" s="2"/>
      <c r="AL638" s="2"/>
      <c r="AM638" s="2"/>
      <c r="AN638" s="2"/>
      <c r="AO638" s="2"/>
      <c r="AP638" s="2"/>
      <c r="AQ638" s="2"/>
      <c r="AR638" s="15"/>
    </row>
    <row r="639" spans="1:44" ht="11.25" customHeight="1">
      <c r="A639" s="120"/>
      <c r="B639" s="120"/>
      <c r="C639" s="120"/>
      <c r="D639" s="120"/>
      <c r="E639" s="2"/>
      <c r="F639" s="2"/>
      <c r="G639" s="120"/>
      <c r="H639" s="120"/>
      <c r="I639" s="120"/>
      <c r="J639" s="58"/>
      <c r="K639" s="121"/>
      <c r="L639" s="2"/>
      <c r="M639" s="120"/>
      <c r="N639" s="120"/>
      <c r="O639" s="120"/>
      <c r="P639" s="120"/>
      <c r="Q639" s="2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122"/>
      <c r="AJ639" s="122"/>
      <c r="AK639" s="2"/>
      <c r="AL639" s="2"/>
      <c r="AM639" s="2"/>
      <c r="AN639" s="2"/>
      <c r="AO639" s="2"/>
      <c r="AP639" s="2"/>
      <c r="AQ639" s="2"/>
      <c r="AR639" s="15"/>
    </row>
    <row r="640" spans="1:44" ht="11.25" customHeight="1">
      <c r="A640" s="120"/>
      <c r="B640" s="120"/>
      <c r="C640" s="120"/>
      <c r="D640" s="120"/>
      <c r="E640" s="2"/>
      <c r="F640" s="2"/>
      <c r="G640" s="120"/>
      <c r="H640" s="120"/>
      <c r="I640" s="120"/>
      <c r="J640" s="58"/>
      <c r="K640" s="121"/>
      <c r="L640" s="2"/>
      <c r="M640" s="120"/>
      <c r="N640" s="120"/>
      <c r="O640" s="120"/>
      <c r="P640" s="120"/>
      <c r="Q640" s="2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122"/>
      <c r="AJ640" s="122"/>
      <c r="AK640" s="2"/>
      <c r="AL640" s="2"/>
      <c r="AM640" s="2"/>
      <c r="AN640" s="2"/>
      <c r="AO640" s="2"/>
      <c r="AP640" s="2"/>
      <c r="AQ640" s="2"/>
      <c r="AR640" s="15"/>
    </row>
    <row r="641" spans="1:44" ht="11.25" customHeight="1">
      <c r="A641" s="120"/>
      <c r="B641" s="120"/>
      <c r="C641" s="120"/>
      <c r="D641" s="120"/>
      <c r="E641" s="2"/>
      <c r="F641" s="2"/>
      <c r="G641" s="120"/>
      <c r="H641" s="120"/>
      <c r="I641" s="120"/>
      <c r="J641" s="58"/>
      <c r="K641" s="121"/>
      <c r="L641" s="2"/>
      <c r="M641" s="120"/>
      <c r="N641" s="120"/>
      <c r="O641" s="120"/>
      <c r="P641" s="120"/>
      <c r="Q641" s="2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122"/>
      <c r="AJ641" s="122"/>
      <c r="AK641" s="2"/>
      <c r="AL641" s="2"/>
      <c r="AM641" s="2"/>
      <c r="AN641" s="2"/>
      <c r="AO641" s="2"/>
      <c r="AP641" s="2"/>
      <c r="AQ641" s="2"/>
      <c r="AR641" s="15"/>
    </row>
    <row r="642" spans="1:44" ht="11.25" customHeight="1">
      <c r="A642" s="120"/>
      <c r="B642" s="120"/>
      <c r="C642" s="120"/>
      <c r="D642" s="120"/>
      <c r="E642" s="2"/>
      <c r="F642" s="2"/>
      <c r="G642" s="120"/>
      <c r="H642" s="120"/>
      <c r="I642" s="120"/>
      <c r="J642" s="58"/>
      <c r="K642" s="121"/>
      <c r="L642" s="2"/>
      <c r="M642" s="120"/>
      <c r="N642" s="120"/>
      <c r="O642" s="120"/>
      <c r="P642" s="120"/>
      <c r="Q642" s="2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122"/>
      <c r="AJ642" s="122"/>
      <c r="AK642" s="2"/>
      <c r="AL642" s="2"/>
      <c r="AM642" s="2"/>
      <c r="AN642" s="2"/>
      <c r="AO642" s="2"/>
      <c r="AP642" s="2"/>
      <c r="AQ642" s="2"/>
      <c r="AR642" s="15"/>
    </row>
    <row r="643" spans="1:44" ht="11.25" customHeight="1">
      <c r="A643" s="120"/>
      <c r="B643" s="120"/>
      <c r="C643" s="120"/>
      <c r="D643" s="120"/>
      <c r="E643" s="2"/>
      <c r="F643" s="2"/>
      <c r="G643" s="120"/>
      <c r="H643" s="120"/>
      <c r="I643" s="120"/>
      <c r="J643" s="58"/>
      <c r="K643" s="121"/>
      <c r="L643" s="2"/>
      <c r="M643" s="120"/>
      <c r="N643" s="120"/>
      <c r="O643" s="120"/>
      <c r="P643" s="120"/>
      <c r="Q643" s="2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122"/>
      <c r="AJ643" s="122"/>
      <c r="AK643" s="2"/>
      <c r="AL643" s="2"/>
      <c r="AM643" s="2"/>
      <c r="AN643" s="2"/>
      <c r="AO643" s="2"/>
      <c r="AP643" s="2"/>
      <c r="AQ643" s="2"/>
      <c r="AR643" s="15"/>
    </row>
    <row r="644" spans="1:44" ht="11.25" customHeight="1">
      <c r="A644" s="120"/>
      <c r="B644" s="120"/>
      <c r="C644" s="120"/>
      <c r="D644" s="120"/>
      <c r="E644" s="2"/>
      <c r="F644" s="2"/>
      <c r="G644" s="120"/>
      <c r="H644" s="120"/>
      <c r="I644" s="120"/>
      <c r="J644" s="58"/>
      <c r="K644" s="121"/>
      <c r="L644" s="2"/>
      <c r="M644" s="120"/>
      <c r="N644" s="120"/>
      <c r="O644" s="120"/>
      <c r="P644" s="120"/>
      <c r="Q644" s="2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122"/>
      <c r="AJ644" s="122"/>
      <c r="AK644" s="2"/>
      <c r="AL644" s="2"/>
      <c r="AM644" s="2"/>
      <c r="AN644" s="2"/>
      <c r="AO644" s="2"/>
      <c r="AP644" s="2"/>
      <c r="AQ644" s="2"/>
      <c r="AR644" s="15"/>
    </row>
    <row r="645" spans="1:44" ht="11.25" customHeight="1">
      <c r="A645" s="120"/>
      <c r="B645" s="120"/>
      <c r="C645" s="120"/>
      <c r="D645" s="120"/>
      <c r="E645" s="2"/>
      <c r="F645" s="2"/>
      <c r="G645" s="120"/>
      <c r="H645" s="120"/>
      <c r="I645" s="120"/>
      <c r="J645" s="58"/>
      <c r="K645" s="121"/>
      <c r="L645" s="2"/>
      <c r="M645" s="120"/>
      <c r="N645" s="120"/>
      <c r="O645" s="120"/>
      <c r="P645" s="120"/>
      <c r="Q645" s="2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122"/>
      <c r="AJ645" s="122"/>
      <c r="AK645" s="2"/>
      <c r="AL645" s="2"/>
      <c r="AM645" s="2"/>
      <c r="AN645" s="2"/>
      <c r="AO645" s="2"/>
      <c r="AP645" s="2"/>
      <c r="AQ645" s="2"/>
      <c r="AR645" s="15"/>
    </row>
    <row r="646" spans="1:44" ht="11.25" customHeight="1">
      <c r="A646" s="120"/>
      <c r="B646" s="120"/>
      <c r="C646" s="120"/>
      <c r="D646" s="120"/>
      <c r="E646" s="2"/>
      <c r="F646" s="2"/>
      <c r="G646" s="120"/>
      <c r="H646" s="120"/>
      <c r="I646" s="120"/>
      <c r="J646" s="58"/>
      <c r="K646" s="121"/>
      <c r="L646" s="2"/>
      <c r="M646" s="120"/>
      <c r="N646" s="120"/>
      <c r="O646" s="120"/>
      <c r="P646" s="120"/>
      <c r="Q646" s="2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122"/>
      <c r="AJ646" s="122"/>
      <c r="AK646" s="2"/>
      <c r="AL646" s="2"/>
      <c r="AM646" s="2"/>
      <c r="AN646" s="2"/>
      <c r="AO646" s="2"/>
      <c r="AP646" s="2"/>
      <c r="AQ646" s="2"/>
      <c r="AR646" s="15"/>
    </row>
    <row r="647" spans="1:44" ht="11.25" customHeight="1">
      <c r="A647" s="120"/>
      <c r="B647" s="120"/>
      <c r="C647" s="120"/>
      <c r="D647" s="120"/>
      <c r="E647" s="2"/>
      <c r="F647" s="2"/>
      <c r="G647" s="120"/>
      <c r="H647" s="120"/>
      <c r="I647" s="120"/>
      <c r="J647" s="58"/>
      <c r="K647" s="121"/>
      <c r="L647" s="2"/>
      <c r="M647" s="120"/>
      <c r="N647" s="120"/>
      <c r="O647" s="120"/>
      <c r="P647" s="120"/>
      <c r="Q647" s="2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122"/>
      <c r="AJ647" s="122"/>
      <c r="AK647" s="2"/>
      <c r="AL647" s="2"/>
      <c r="AM647" s="2"/>
      <c r="AN647" s="2"/>
      <c r="AO647" s="2"/>
      <c r="AP647" s="2"/>
      <c r="AQ647" s="2"/>
      <c r="AR647" s="15"/>
    </row>
    <row r="648" spans="1:44" ht="11.25" customHeight="1">
      <c r="A648" s="120"/>
      <c r="B648" s="120"/>
      <c r="C648" s="120"/>
      <c r="D648" s="120"/>
      <c r="E648" s="2"/>
      <c r="F648" s="2"/>
      <c r="G648" s="120"/>
      <c r="H648" s="120"/>
      <c r="I648" s="120"/>
      <c r="J648" s="58"/>
      <c r="K648" s="121"/>
      <c r="L648" s="2"/>
      <c r="M648" s="120"/>
      <c r="N648" s="120"/>
      <c r="O648" s="120"/>
      <c r="P648" s="120"/>
      <c r="Q648" s="2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122"/>
      <c r="AJ648" s="122"/>
      <c r="AK648" s="2"/>
      <c r="AL648" s="2"/>
      <c r="AM648" s="2"/>
      <c r="AN648" s="2"/>
      <c r="AO648" s="2"/>
      <c r="AP648" s="2"/>
      <c r="AQ648" s="2"/>
      <c r="AR648" s="15"/>
    </row>
    <row r="649" spans="1:44" ht="11.25" customHeight="1">
      <c r="A649" s="120"/>
      <c r="B649" s="120"/>
      <c r="C649" s="120"/>
      <c r="D649" s="120"/>
      <c r="E649" s="2"/>
      <c r="F649" s="2"/>
      <c r="G649" s="120"/>
      <c r="H649" s="120"/>
      <c r="I649" s="120"/>
      <c r="J649" s="58"/>
      <c r="K649" s="121"/>
      <c r="L649" s="2"/>
      <c r="M649" s="120"/>
      <c r="N649" s="120"/>
      <c r="O649" s="120"/>
      <c r="P649" s="120"/>
      <c r="Q649" s="2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122"/>
      <c r="AJ649" s="122"/>
      <c r="AK649" s="2"/>
      <c r="AL649" s="2"/>
      <c r="AM649" s="2"/>
      <c r="AN649" s="2"/>
      <c r="AO649" s="2"/>
      <c r="AP649" s="2"/>
      <c r="AQ649" s="2"/>
      <c r="AR649" s="15"/>
    </row>
    <row r="650" spans="1:44" ht="11.25" customHeight="1">
      <c r="A650" s="120"/>
      <c r="B650" s="120"/>
      <c r="C650" s="120"/>
      <c r="D650" s="120"/>
      <c r="E650" s="2"/>
      <c r="F650" s="2"/>
      <c r="G650" s="120"/>
      <c r="H650" s="120"/>
      <c r="I650" s="120"/>
      <c r="J650" s="58"/>
      <c r="K650" s="121"/>
      <c r="L650" s="2"/>
      <c r="M650" s="120"/>
      <c r="N650" s="120"/>
      <c r="O650" s="120"/>
      <c r="P650" s="120"/>
      <c r="Q650" s="2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122"/>
      <c r="AJ650" s="122"/>
      <c r="AK650" s="2"/>
      <c r="AL650" s="2"/>
      <c r="AM650" s="2"/>
      <c r="AN650" s="2"/>
      <c r="AO650" s="2"/>
      <c r="AP650" s="2"/>
      <c r="AQ650" s="2"/>
      <c r="AR650" s="15"/>
    </row>
    <row r="651" spans="1:44" ht="11.25" customHeight="1">
      <c r="A651" s="120"/>
      <c r="B651" s="120"/>
      <c r="C651" s="120"/>
      <c r="D651" s="120"/>
      <c r="E651" s="2"/>
      <c r="F651" s="2"/>
      <c r="G651" s="120"/>
      <c r="H651" s="120"/>
      <c r="I651" s="120"/>
      <c r="J651" s="58"/>
      <c r="K651" s="121"/>
      <c r="L651" s="2"/>
      <c r="M651" s="120"/>
      <c r="N651" s="120"/>
      <c r="O651" s="120"/>
      <c r="P651" s="120"/>
      <c r="Q651" s="2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122"/>
      <c r="AJ651" s="122"/>
      <c r="AK651" s="2"/>
      <c r="AL651" s="2"/>
      <c r="AM651" s="2"/>
      <c r="AN651" s="2"/>
      <c r="AO651" s="2"/>
      <c r="AP651" s="2"/>
      <c r="AQ651" s="2"/>
      <c r="AR651" s="15"/>
    </row>
    <row r="652" spans="1:44" ht="11.25" customHeight="1">
      <c r="A652" s="120"/>
      <c r="B652" s="120"/>
      <c r="C652" s="120"/>
      <c r="D652" s="120"/>
      <c r="E652" s="2"/>
      <c r="F652" s="2"/>
      <c r="G652" s="120"/>
      <c r="H652" s="120"/>
      <c r="I652" s="120"/>
      <c r="J652" s="58"/>
      <c r="K652" s="121"/>
      <c r="L652" s="2"/>
      <c r="M652" s="120"/>
      <c r="N652" s="120"/>
      <c r="O652" s="120"/>
      <c r="P652" s="120"/>
      <c r="Q652" s="2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122"/>
      <c r="AJ652" s="122"/>
      <c r="AK652" s="2"/>
      <c r="AL652" s="2"/>
      <c r="AM652" s="2"/>
      <c r="AN652" s="2"/>
      <c r="AO652" s="2"/>
      <c r="AP652" s="2"/>
      <c r="AQ652" s="2"/>
      <c r="AR652" s="15"/>
    </row>
    <row r="653" spans="1:44" ht="11.25" customHeight="1">
      <c r="A653" s="120"/>
      <c r="B653" s="120"/>
      <c r="C653" s="120"/>
      <c r="D653" s="120"/>
      <c r="E653" s="2"/>
      <c r="F653" s="2"/>
      <c r="G653" s="120"/>
      <c r="H653" s="120"/>
      <c r="I653" s="120"/>
      <c r="J653" s="58"/>
      <c r="K653" s="121"/>
      <c r="L653" s="2"/>
      <c r="M653" s="120"/>
      <c r="N653" s="120"/>
      <c r="O653" s="120"/>
      <c r="P653" s="120"/>
      <c r="Q653" s="2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122"/>
      <c r="AJ653" s="122"/>
      <c r="AK653" s="2"/>
      <c r="AL653" s="2"/>
      <c r="AM653" s="2"/>
      <c r="AN653" s="2"/>
      <c r="AO653" s="2"/>
      <c r="AP653" s="2"/>
      <c r="AQ653" s="2"/>
      <c r="AR653" s="15"/>
    </row>
    <row r="654" spans="1:44" ht="11.25" customHeight="1">
      <c r="A654" s="120"/>
      <c r="B654" s="120"/>
      <c r="C654" s="120"/>
      <c r="D654" s="120"/>
      <c r="E654" s="2"/>
      <c r="F654" s="2"/>
      <c r="G654" s="120"/>
      <c r="H654" s="120"/>
      <c r="I654" s="120"/>
      <c r="J654" s="58"/>
      <c r="K654" s="121"/>
      <c r="L654" s="2"/>
      <c r="M654" s="120"/>
      <c r="N654" s="120"/>
      <c r="O654" s="120"/>
      <c r="P654" s="120"/>
      <c r="Q654" s="2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122"/>
      <c r="AJ654" s="122"/>
      <c r="AK654" s="2"/>
      <c r="AL654" s="2"/>
      <c r="AM654" s="2"/>
      <c r="AN654" s="2"/>
      <c r="AO654" s="2"/>
      <c r="AP654" s="2"/>
      <c r="AQ654" s="2"/>
      <c r="AR654" s="15"/>
    </row>
    <row r="655" spans="1:44" ht="11.25" customHeight="1">
      <c r="A655" s="120"/>
      <c r="B655" s="120"/>
      <c r="C655" s="120"/>
      <c r="D655" s="120"/>
      <c r="E655" s="2"/>
      <c r="F655" s="2"/>
      <c r="G655" s="120"/>
      <c r="H655" s="120"/>
      <c r="I655" s="120"/>
      <c r="J655" s="58"/>
      <c r="K655" s="121"/>
      <c r="L655" s="2"/>
      <c r="M655" s="120"/>
      <c r="N655" s="120"/>
      <c r="O655" s="120"/>
      <c r="P655" s="120"/>
      <c r="Q655" s="2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122"/>
      <c r="AJ655" s="122"/>
      <c r="AK655" s="2"/>
      <c r="AL655" s="2"/>
      <c r="AM655" s="2"/>
      <c r="AN655" s="2"/>
      <c r="AO655" s="2"/>
      <c r="AP655" s="2"/>
      <c r="AQ655" s="2"/>
      <c r="AR655" s="15"/>
    </row>
    <row r="656" spans="1:44" ht="11.25" customHeight="1">
      <c r="A656" s="120"/>
      <c r="B656" s="120"/>
      <c r="C656" s="120"/>
      <c r="D656" s="120"/>
      <c r="E656" s="2"/>
      <c r="F656" s="2"/>
      <c r="G656" s="120"/>
      <c r="H656" s="120"/>
      <c r="I656" s="120"/>
      <c r="J656" s="58"/>
      <c r="K656" s="121"/>
      <c r="L656" s="2"/>
      <c r="M656" s="120"/>
      <c r="N656" s="120"/>
      <c r="O656" s="120"/>
      <c r="P656" s="120"/>
      <c r="Q656" s="2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122"/>
      <c r="AJ656" s="122"/>
      <c r="AK656" s="2"/>
      <c r="AL656" s="2"/>
      <c r="AM656" s="2"/>
      <c r="AN656" s="2"/>
      <c r="AO656" s="2"/>
      <c r="AP656" s="2"/>
      <c r="AQ656" s="2"/>
      <c r="AR656" s="15"/>
    </row>
    <row r="657" spans="1:44" ht="11.25" customHeight="1">
      <c r="A657" s="120"/>
      <c r="B657" s="120"/>
      <c r="C657" s="120"/>
      <c r="D657" s="120"/>
      <c r="E657" s="2"/>
      <c r="F657" s="2"/>
      <c r="G657" s="120"/>
      <c r="H657" s="120"/>
      <c r="I657" s="120"/>
      <c r="J657" s="58"/>
      <c r="K657" s="121"/>
      <c r="L657" s="2"/>
      <c r="M657" s="120"/>
      <c r="N657" s="120"/>
      <c r="O657" s="120"/>
      <c r="P657" s="120"/>
      <c r="Q657" s="2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122"/>
      <c r="AJ657" s="122"/>
      <c r="AK657" s="2"/>
      <c r="AL657" s="2"/>
      <c r="AM657" s="2"/>
      <c r="AN657" s="2"/>
      <c r="AO657" s="2"/>
      <c r="AP657" s="2"/>
      <c r="AQ657" s="2"/>
      <c r="AR657" s="15"/>
    </row>
    <row r="658" spans="1:44" ht="11.25" customHeight="1">
      <c r="A658" s="120"/>
      <c r="B658" s="120"/>
      <c r="C658" s="120"/>
      <c r="D658" s="120"/>
      <c r="E658" s="2"/>
      <c r="F658" s="2"/>
      <c r="G658" s="120"/>
      <c r="H658" s="120"/>
      <c r="I658" s="120"/>
      <c r="J658" s="58"/>
      <c r="K658" s="121"/>
      <c r="L658" s="2"/>
      <c r="M658" s="120"/>
      <c r="N658" s="120"/>
      <c r="O658" s="120"/>
      <c r="P658" s="120"/>
      <c r="Q658" s="2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122"/>
      <c r="AJ658" s="122"/>
      <c r="AK658" s="2"/>
      <c r="AL658" s="2"/>
      <c r="AM658" s="2"/>
      <c r="AN658" s="2"/>
      <c r="AO658" s="2"/>
      <c r="AP658" s="2"/>
      <c r="AQ658" s="2"/>
      <c r="AR658" s="15"/>
    </row>
    <row r="659" spans="1:44" ht="11.25" customHeight="1">
      <c r="A659" s="120"/>
      <c r="B659" s="120"/>
      <c r="C659" s="120"/>
      <c r="D659" s="120"/>
      <c r="E659" s="2"/>
      <c r="F659" s="2"/>
      <c r="G659" s="120"/>
      <c r="H659" s="120"/>
      <c r="I659" s="120"/>
      <c r="J659" s="58"/>
      <c r="K659" s="121"/>
      <c r="L659" s="2"/>
      <c r="M659" s="120"/>
      <c r="N659" s="120"/>
      <c r="O659" s="120"/>
      <c r="P659" s="120"/>
      <c r="Q659" s="2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122"/>
      <c r="AJ659" s="122"/>
      <c r="AK659" s="2"/>
      <c r="AL659" s="2"/>
      <c r="AM659" s="2"/>
      <c r="AN659" s="2"/>
      <c r="AO659" s="2"/>
      <c r="AP659" s="2"/>
      <c r="AQ659" s="2"/>
      <c r="AR659" s="15"/>
    </row>
    <row r="660" spans="1:44" ht="11.25" customHeight="1">
      <c r="A660" s="120"/>
      <c r="B660" s="120"/>
      <c r="C660" s="120"/>
      <c r="D660" s="120"/>
      <c r="E660" s="2"/>
      <c r="F660" s="2"/>
      <c r="G660" s="120"/>
      <c r="H660" s="120"/>
      <c r="I660" s="120"/>
      <c r="J660" s="58"/>
      <c r="K660" s="121"/>
      <c r="L660" s="2"/>
      <c r="M660" s="120"/>
      <c r="N660" s="120"/>
      <c r="O660" s="120"/>
      <c r="P660" s="120"/>
      <c r="Q660" s="2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122"/>
      <c r="AJ660" s="122"/>
      <c r="AK660" s="2"/>
      <c r="AL660" s="2"/>
      <c r="AM660" s="2"/>
      <c r="AN660" s="2"/>
      <c r="AO660" s="2"/>
      <c r="AP660" s="2"/>
      <c r="AQ660" s="2"/>
      <c r="AR660" s="15"/>
    </row>
    <row r="661" spans="1:44" ht="11.25" customHeight="1">
      <c r="A661" s="120"/>
      <c r="B661" s="120"/>
      <c r="C661" s="120"/>
      <c r="D661" s="120"/>
      <c r="E661" s="2"/>
      <c r="F661" s="2"/>
      <c r="G661" s="120"/>
      <c r="H661" s="120"/>
      <c r="I661" s="120"/>
      <c r="J661" s="58"/>
      <c r="K661" s="121"/>
      <c r="L661" s="2"/>
      <c r="M661" s="120"/>
      <c r="N661" s="120"/>
      <c r="O661" s="120"/>
      <c r="P661" s="120"/>
      <c r="Q661" s="2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122"/>
      <c r="AJ661" s="122"/>
      <c r="AK661" s="2"/>
      <c r="AL661" s="2"/>
      <c r="AM661" s="2"/>
      <c r="AN661" s="2"/>
      <c r="AO661" s="2"/>
      <c r="AP661" s="2"/>
      <c r="AQ661" s="2"/>
      <c r="AR661" s="15"/>
    </row>
    <row r="662" spans="1:44" ht="11.25" customHeight="1">
      <c r="A662" s="120"/>
      <c r="B662" s="120"/>
      <c r="C662" s="120"/>
      <c r="D662" s="120"/>
      <c r="E662" s="2"/>
      <c r="F662" s="2"/>
      <c r="G662" s="120"/>
      <c r="H662" s="120"/>
      <c r="I662" s="120"/>
      <c r="J662" s="58"/>
      <c r="K662" s="121"/>
      <c r="L662" s="2"/>
      <c r="M662" s="120"/>
      <c r="N662" s="120"/>
      <c r="O662" s="120"/>
      <c r="P662" s="120"/>
      <c r="Q662" s="2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122"/>
      <c r="AJ662" s="122"/>
      <c r="AK662" s="2"/>
      <c r="AL662" s="2"/>
      <c r="AM662" s="2"/>
      <c r="AN662" s="2"/>
      <c r="AO662" s="2"/>
      <c r="AP662" s="2"/>
      <c r="AQ662" s="2"/>
      <c r="AR662" s="15"/>
    </row>
    <row r="663" spans="1:44" ht="11.25" customHeight="1">
      <c r="A663" s="120"/>
      <c r="B663" s="120"/>
      <c r="C663" s="120"/>
      <c r="D663" s="120"/>
      <c r="E663" s="2"/>
      <c r="F663" s="2"/>
      <c r="G663" s="120"/>
      <c r="H663" s="120"/>
      <c r="I663" s="120"/>
      <c r="J663" s="58"/>
      <c r="K663" s="121"/>
      <c r="L663" s="2"/>
      <c r="M663" s="120"/>
      <c r="N663" s="120"/>
      <c r="O663" s="120"/>
      <c r="P663" s="120"/>
      <c r="Q663" s="2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122"/>
      <c r="AJ663" s="122"/>
      <c r="AK663" s="2"/>
      <c r="AL663" s="2"/>
      <c r="AM663" s="2"/>
      <c r="AN663" s="2"/>
      <c r="AO663" s="2"/>
      <c r="AP663" s="2"/>
      <c r="AQ663" s="2"/>
      <c r="AR663" s="15"/>
    </row>
    <row r="664" spans="1:44" ht="11.25" customHeight="1">
      <c r="A664" s="120"/>
      <c r="B664" s="120"/>
      <c r="C664" s="120"/>
      <c r="D664" s="120"/>
      <c r="E664" s="2"/>
      <c r="F664" s="2"/>
      <c r="G664" s="120"/>
      <c r="H664" s="120"/>
      <c r="I664" s="120"/>
      <c r="J664" s="58"/>
      <c r="K664" s="121"/>
      <c r="L664" s="2"/>
      <c r="M664" s="120"/>
      <c r="N664" s="120"/>
      <c r="O664" s="120"/>
      <c r="P664" s="120"/>
      <c r="Q664" s="2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122"/>
      <c r="AJ664" s="122"/>
      <c r="AK664" s="2"/>
      <c r="AL664" s="2"/>
      <c r="AM664" s="2"/>
      <c r="AN664" s="2"/>
      <c r="AO664" s="2"/>
      <c r="AP664" s="2"/>
      <c r="AQ664" s="2"/>
      <c r="AR664" s="15"/>
    </row>
    <row r="665" spans="1:44" ht="11.25" customHeight="1">
      <c r="A665" s="120"/>
      <c r="B665" s="120"/>
      <c r="C665" s="120"/>
      <c r="D665" s="120"/>
      <c r="E665" s="2"/>
      <c r="F665" s="2"/>
      <c r="G665" s="120"/>
      <c r="H665" s="120"/>
      <c r="I665" s="120"/>
      <c r="J665" s="58"/>
      <c r="K665" s="121"/>
      <c r="L665" s="2"/>
      <c r="M665" s="120"/>
      <c r="N665" s="120"/>
      <c r="O665" s="120"/>
      <c r="P665" s="120"/>
      <c r="Q665" s="2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122"/>
      <c r="AJ665" s="122"/>
      <c r="AK665" s="2"/>
      <c r="AL665" s="2"/>
      <c r="AM665" s="2"/>
      <c r="AN665" s="2"/>
      <c r="AO665" s="2"/>
      <c r="AP665" s="2"/>
      <c r="AQ665" s="2"/>
      <c r="AR665" s="15"/>
    </row>
    <row r="666" spans="1:44" ht="11.25" customHeight="1">
      <c r="A666" s="120"/>
      <c r="B666" s="120"/>
      <c r="C666" s="120"/>
      <c r="D666" s="120"/>
      <c r="E666" s="2"/>
      <c r="F666" s="2"/>
      <c r="G666" s="120"/>
      <c r="H666" s="120"/>
      <c r="I666" s="120"/>
      <c r="J666" s="58"/>
      <c r="K666" s="121"/>
      <c r="L666" s="2"/>
      <c r="M666" s="120"/>
      <c r="N666" s="120"/>
      <c r="O666" s="120"/>
      <c r="P666" s="120"/>
      <c r="Q666" s="2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122"/>
      <c r="AJ666" s="122"/>
      <c r="AK666" s="2"/>
      <c r="AL666" s="2"/>
      <c r="AM666" s="2"/>
      <c r="AN666" s="2"/>
      <c r="AO666" s="2"/>
      <c r="AP666" s="2"/>
      <c r="AQ666" s="2"/>
      <c r="AR666" s="15"/>
    </row>
    <row r="667" spans="1:44" ht="11.25" customHeight="1">
      <c r="A667" s="120"/>
      <c r="B667" s="120"/>
      <c r="C667" s="120"/>
      <c r="D667" s="120"/>
      <c r="E667" s="2"/>
      <c r="F667" s="2"/>
      <c r="G667" s="120"/>
      <c r="H667" s="120"/>
      <c r="I667" s="120"/>
      <c r="J667" s="58"/>
      <c r="K667" s="121"/>
      <c r="L667" s="2"/>
      <c r="M667" s="120"/>
      <c r="N667" s="120"/>
      <c r="O667" s="120"/>
      <c r="P667" s="120"/>
      <c r="Q667" s="2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122"/>
      <c r="AJ667" s="122"/>
      <c r="AK667" s="2"/>
      <c r="AL667" s="2"/>
      <c r="AM667" s="2"/>
      <c r="AN667" s="2"/>
      <c r="AO667" s="2"/>
      <c r="AP667" s="2"/>
      <c r="AQ667" s="2"/>
      <c r="AR667" s="15"/>
    </row>
    <row r="668" spans="1:44" ht="11.25" customHeight="1">
      <c r="A668" s="120"/>
      <c r="B668" s="120"/>
      <c r="C668" s="120"/>
      <c r="D668" s="120"/>
      <c r="E668" s="2"/>
      <c r="F668" s="2"/>
      <c r="G668" s="120"/>
      <c r="H668" s="120"/>
      <c r="I668" s="120"/>
      <c r="J668" s="58"/>
      <c r="K668" s="121"/>
      <c r="L668" s="2"/>
      <c r="M668" s="120"/>
      <c r="N668" s="120"/>
      <c r="O668" s="120"/>
      <c r="P668" s="120"/>
      <c r="Q668" s="2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122"/>
      <c r="AJ668" s="122"/>
      <c r="AK668" s="2"/>
      <c r="AL668" s="2"/>
      <c r="AM668" s="2"/>
      <c r="AN668" s="2"/>
      <c r="AO668" s="2"/>
      <c r="AP668" s="2"/>
      <c r="AQ668" s="2"/>
      <c r="AR668" s="15"/>
    </row>
    <row r="669" spans="1:44" ht="11.25" customHeight="1">
      <c r="A669" s="120"/>
      <c r="B669" s="120"/>
      <c r="C669" s="120"/>
      <c r="D669" s="120"/>
      <c r="E669" s="2"/>
      <c r="F669" s="2"/>
      <c r="G669" s="120"/>
      <c r="H669" s="120"/>
      <c r="I669" s="120"/>
      <c r="J669" s="58"/>
      <c r="K669" s="121"/>
      <c r="L669" s="2"/>
      <c r="M669" s="120"/>
      <c r="N669" s="120"/>
      <c r="O669" s="120"/>
      <c r="P669" s="120"/>
      <c r="Q669" s="2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122"/>
      <c r="AJ669" s="122"/>
      <c r="AK669" s="2"/>
      <c r="AL669" s="2"/>
      <c r="AM669" s="2"/>
      <c r="AN669" s="2"/>
      <c r="AO669" s="2"/>
      <c r="AP669" s="2"/>
      <c r="AQ669" s="2"/>
      <c r="AR669" s="15"/>
    </row>
    <row r="670" spans="1:44" ht="11.25" customHeight="1">
      <c r="A670" s="120"/>
      <c r="B670" s="120"/>
      <c r="C670" s="120"/>
      <c r="D670" s="120"/>
      <c r="E670" s="2"/>
      <c r="F670" s="2"/>
      <c r="G670" s="120"/>
      <c r="H670" s="120"/>
      <c r="I670" s="120"/>
      <c r="J670" s="58"/>
      <c r="K670" s="121"/>
      <c r="L670" s="2"/>
      <c r="M670" s="120"/>
      <c r="N670" s="120"/>
      <c r="O670" s="120"/>
      <c r="P670" s="120"/>
      <c r="Q670" s="2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122"/>
      <c r="AJ670" s="122"/>
      <c r="AK670" s="2"/>
      <c r="AL670" s="2"/>
      <c r="AM670" s="2"/>
      <c r="AN670" s="2"/>
      <c r="AO670" s="2"/>
      <c r="AP670" s="2"/>
      <c r="AQ670" s="2"/>
      <c r="AR670" s="15"/>
    </row>
    <row r="671" spans="1:44" ht="11.25" customHeight="1">
      <c r="A671" s="120"/>
      <c r="B671" s="120"/>
      <c r="C671" s="120"/>
      <c r="D671" s="120"/>
      <c r="E671" s="2"/>
      <c r="F671" s="2"/>
      <c r="G671" s="120"/>
      <c r="H671" s="120"/>
      <c r="I671" s="120"/>
      <c r="J671" s="58"/>
      <c r="K671" s="121"/>
      <c r="L671" s="2"/>
      <c r="M671" s="120"/>
      <c r="N671" s="120"/>
      <c r="O671" s="120"/>
      <c r="P671" s="120"/>
      <c r="Q671" s="2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122"/>
      <c r="AJ671" s="122"/>
      <c r="AK671" s="2"/>
      <c r="AL671" s="2"/>
      <c r="AM671" s="2"/>
      <c r="AN671" s="2"/>
      <c r="AO671" s="2"/>
      <c r="AP671" s="2"/>
      <c r="AQ671" s="2"/>
      <c r="AR671" s="15"/>
    </row>
    <row r="672" spans="1:44" ht="11.25" customHeight="1">
      <c r="A672" s="120"/>
      <c r="B672" s="120"/>
      <c r="C672" s="120"/>
      <c r="D672" s="120"/>
      <c r="E672" s="2"/>
      <c r="F672" s="2"/>
      <c r="G672" s="120"/>
      <c r="H672" s="120"/>
      <c r="I672" s="120"/>
      <c r="J672" s="58"/>
      <c r="K672" s="121"/>
      <c r="L672" s="2"/>
      <c r="M672" s="120"/>
      <c r="N672" s="120"/>
      <c r="O672" s="120"/>
      <c r="P672" s="120"/>
      <c r="Q672" s="2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122"/>
      <c r="AJ672" s="122"/>
      <c r="AK672" s="2"/>
      <c r="AL672" s="2"/>
      <c r="AM672" s="2"/>
      <c r="AN672" s="2"/>
      <c r="AO672" s="2"/>
      <c r="AP672" s="2"/>
      <c r="AQ672" s="2"/>
      <c r="AR672" s="15"/>
    </row>
    <row r="673" spans="1:44" ht="11.25" customHeight="1">
      <c r="A673" s="120"/>
      <c r="B673" s="120"/>
      <c r="C673" s="120"/>
      <c r="D673" s="120"/>
      <c r="E673" s="2"/>
      <c r="F673" s="2"/>
      <c r="G673" s="120"/>
      <c r="H673" s="120"/>
      <c r="I673" s="120"/>
      <c r="J673" s="58"/>
      <c r="K673" s="121"/>
      <c r="L673" s="2"/>
      <c r="M673" s="120"/>
      <c r="N673" s="120"/>
      <c r="O673" s="120"/>
      <c r="P673" s="120"/>
      <c r="Q673" s="2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122"/>
      <c r="AJ673" s="122"/>
      <c r="AK673" s="2"/>
      <c r="AL673" s="2"/>
      <c r="AM673" s="2"/>
      <c r="AN673" s="2"/>
      <c r="AO673" s="2"/>
      <c r="AP673" s="2"/>
      <c r="AQ673" s="2"/>
      <c r="AR673" s="15"/>
    </row>
    <row r="674" spans="1:44" ht="11.25" customHeight="1">
      <c r="A674" s="120"/>
      <c r="B674" s="120"/>
      <c r="C674" s="120"/>
      <c r="D674" s="120"/>
      <c r="E674" s="2"/>
      <c r="F674" s="2"/>
      <c r="G674" s="120"/>
      <c r="H674" s="120"/>
      <c r="I674" s="120"/>
      <c r="J674" s="58"/>
      <c r="K674" s="121"/>
      <c r="L674" s="2"/>
      <c r="M674" s="120"/>
      <c r="N674" s="120"/>
      <c r="O674" s="120"/>
      <c r="P674" s="120"/>
      <c r="Q674" s="2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122"/>
      <c r="AJ674" s="122"/>
      <c r="AK674" s="2"/>
      <c r="AL674" s="2"/>
      <c r="AM674" s="2"/>
      <c r="AN674" s="2"/>
      <c r="AO674" s="2"/>
      <c r="AP674" s="2"/>
      <c r="AQ674" s="2"/>
      <c r="AR674" s="15"/>
    </row>
    <row r="675" spans="1:44" ht="11.25" customHeight="1">
      <c r="A675" s="120"/>
      <c r="B675" s="120"/>
      <c r="C675" s="120"/>
      <c r="D675" s="120"/>
      <c r="E675" s="2"/>
      <c r="F675" s="2"/>
      <c r="G675" s="120"/>
      <c r="H675" s="120"/>
      <c r="I675" s="120"/>
      <c r="J675" s="58"/>
      <c r="K675" s="121"/>
      <c r="L675" s="2"/>
      <c r="M675" s="120"/>
      <c r="N675" s="120"/>
      <c r="O675" s="120"/>
      <c r="P675" s="120"/>
      <c r="Q675" s="2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122"/>
      <c r="AJ675" s="122"/>
      <c r="AK675" s="2"/>
      <c r="AL675" s="2"/>
      <c r="AM675" s="2"/>
      <c r="AN675" s="2"/>
      <c r="AO675" s="2"/>
      <c r="AP675" s="2"/>
      <c r="AQ675" s="2"/>
      <c r="AR675" s="15"/>
    </row>
    <row r="676" spans="1:44" ht="11.25" customHeight="1">
      <c r="A676" s="120"/>
      <c r="B676" s="120"/>
      <c r="C676" s="120"/>
      <c r="D676" s="120"/>
      <c r="E676" s="2"/>
      <c r="F676" s="2"/>
      <c r="G676" s="120"/>
      <c r="H676" s="120"/>
      <c r="I676" s="120"/>
      <c r="J676" s="58"/>
      <c r="K676" s="121"/>
      <c r="L676" s="2"/>
      <c r="M676" s="120"/>
      <c r="N676" s="120"/>
      <c r="O676" s="120"/>
      <c r="P676" s="120"/>
      <c r="Q676" s="2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122"/>
      <c r="AJ676" s="122"/>
      <c r="AK676" s="2"/>
      <c r="AL676" s="2"/>
      <c r="AM676" s="2"/>
      <c r="AN676" s="2"/>
      <c r="AO676" s="2"/>
      <c r="AP676" s="2"/>
      <c r="AQ676" s="2"/>
      <c r="AR676" s="15"/>
    </row>
    <row r="677" spans="1:44" ht="11.25" customHeight="1">
      <c r="A677" s="120"/>
      <c r="B677" s="120"/>
      <c r="C677" s="120"/>
      <c r="D677" s="120"/>
      <c r="E677" s="2"/>
      <c r="F677" s="2"/>
      <c r="G677" s="120"/>
      <c r="H677" s="120"/>
      <c r="I677" s="120"/>
      <c r="J677" s="58"/>
      <c r="K677" s="121"/>
      <c r="L677" s="2"/>
      <c r="M677" s="120"/>
      <c r="N677" s="120"/>
      <c r="O677" s="120"/>
      <c r="P677" s="120"/>
      <c r="Q677" s="2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122"/>
      <c r="AJ677" s="122"/>
      <c r="AK677" s="2"/>
      <c r="AL677" s="2"/>
      <c r="AM677" s="2"/>
      <c r="AN677" s="2"/>
      <c r="AO677" s="2"/>
      <c r="AP677" s="2"/>
      <c r="AQ677" s="2"/>
      <c r="AR677" s="15"/>
    </row>
    <row r="678" spans="1:44" ht="11.25" customHeight="1">
      <c r="A678" s="120"/>
      <c r="B678" s="120"/>
      <c r="C678" s="120"/>
      <c r="D678" s="120"/>
      <c r="E678" s="2"/>
      <c r="F678" s="2"/>
      <c r="G678" s="120"/>
      <c r="H678" s="120"/>
      <c r="I678" s="120"/>
      <c r="J678" s="58"/>
      <c r="K678" s="121"/>
      <c r="L678" s="2"/>
      <c r="M678" s="120"/>
      <c r="N678" s="120"/>
      <c r="O678" s="120"/>
      <c r="P678" s="120"/>
      <c r="Q678" s="2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122"/>
      <c r="AJ678" s="122"/>
      <c r="AK678" s="2"/>
      <c r="AL678" s="2"/>
      <c r="AM678" s="2"/>
      <c r="AN678" s="2"/>
      <c r="AO678" s="2"/>
      <c r="AP678" s="2"/>
      <c r="AQ678" s="2"/>
      <c r="AR678" s="15"/>
    </row>
    <row r="679" spans="1:44" ht="11.25" customHeight="1">
      <c r="A679" s="120"/>
      <c r="B679" s="120"/>
      <c r="C679" s="120"/>
      <c r="D679" s="120"/>
      <c r="E679" s="2"/>
      <c r="F679" s="2"/>
      <c r="G679" s="120"/>
      <c r="H679" s="120"/>
      <c r="I679" s="120"/>
      <c r="J679" s="58"/>
      <c r="K679" s="121"/>
      <c r="L679" s="2"/>
      <c r="M679" s="120"/>
      <c r="N679" s="120"/>
      <c r="O679" s="120"/>
      <c r="P679" s="120"/>
      <c r="Q679" s="2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122"/>
      <c r="AJ679" s="122"/>
      <c r="AK679" s="2"/>
      <c r="AL679" s="2"/>
      <c r="AM679" s="2"/>
      <c r="AN679" s="2"/>
      <c r="AO679" s="2"/>
      <c r="AP679" s="2"/>
      <c r="AQ679" s="2"/>
      <c r="AR679" s="15"/>
    </row>
    <row r="680" spans="1:44" ht="11.25" customHeight="1">
      <c r="A680" s="120"/>
      <c r="B680" s="120"/>
      <c r="C680" s="120"/>
      <c r="D680" s="120"/>
      <c r="E680" s="2"/>
      <c r="F680" s="2"/>
      <c r="G680" s="120"/>
      <c r="H680" s="120"/>
      <c r="I680" s="120"/>
      <c r="J680" s="58"/>
      <c r="K680" s="121"/>
      <c r="L680" s="2"/>
      <c r="M680" s="120"/>
      <c r="N680" s="120"/>
      <c r="O680" s="120"/>
      <c r="P680" s="120"/>
      <c r="Q680" s="2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122"/>
      <c r="AJ680" s="122"/>
      <c r="AK680" s="2"/>
      <c r="AL680" s="2"/>
      <c r="AM680" s="2"/>
      <c r="AN680" s="2"/>
      <c r="AO680" s="2"/>
      <c r="AP680" s="2"/>
      <c r="AQ680" s="2"/>
      <c r="AR680" s="15"/>
    </row>
    <row r="681" spans="1:44" ht="11.25" customHeight="1">
      <c r="A681" s="120"/>
      <c r="B681" s="120"/>
      <c r="C681" s="120"/>
      <c r="D681" s="120"/>
      <c r="E681" s="2"/>
      <c r="F681" s="2"/>
      <c r="G681" s="120"/>
      <c r="H681" s="120"/>
      <c r="I681" s="120"/>
      <c r="J681" s="58"/>
      <c r="K681" s="121"/>
      <c r="L681" s="2"/>
      <c r="M681" s="120"/>
      <c r="N681" s="120"/>
      <c r="O681" s="120"/>
      <c r="P681" s="120"/>
      <c r="Q681" s="2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122"/>
      <c r="AJ681" s="122"/>
      <c r="AK681" s="2"/>
      <c r="AL681" s="2"/>
      <c r="AM681" s="2"/>
      <c r="AN681" s="2"/>
      <c r="AO681" s="2"/>
      <c r="AP681" s="2"/>
      <c r="AQ681" s="2"/>
      <c r="AR681" s="15"/>
    </row>
    <row r="682" spans="1:44" ht="11.25" customHeight="1">
      <c r="A682" s="120"/>
      <c r="B682" s="120"/>
      <c r="C682" s="120"/>
      <c r="D682" s="120"/>
      <c r="E682" s="2"/>
      <c r="F682" s="2"/>
      <c r="G682" s="120"/>
      <c r="H682" s="120"/>
      <c r="I682" s="120"/>
      <c r="J682" s="58"/>
      <c r="K682" s="121"/>
      <c r="L682" s="2"/>
      <c r="M682" s="120"/>
      <c r="N682" s="120"/>
      <c r="O682" s="120"/>
      <c r="P682" s="120"/>
      <c r="Q682" s="2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122"/>
      <c r="AJ682" s="122"/>
      <c r="AK682" s="2"/>
      <c r="AL682" s="2"/>
      <c r="AM682" s="2"/>
      <c r="AN682" s="2"/>
      <c r="AO682" s="2"/>
      <c r="AP682" s="2"/>
      <c r="AQ682" s="2"/>
      <c r="AR682" s="15"/>
    </row>
    <row r="683" spans="1:44" ht="11.25" customHeight="1">
      <c r="A683" s="120"/>
      <c r="B683" s="120"/>
      <c r="C683" s="120"/>
      <c r="D683" s="120"/>
      <c r="E683" s="2"/>
      <c r="F683" s="2"/>
      <c r="G683" s="120"/>
      <c r="H683" s="120"/>
      <c r="I683" s="120"/>
      <c r="J683" s="58"/>
      <c r="K683" s="121"/>
      <c r="L683" s="2"/>
      <c r="M683" s="120"/>
      <c r="N683" s="120"/>
      <c r="O683" s="120"/>
      <c r="P683" s="120"/>
      <c r="Q683" s="2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122"/>
      <c r="AJ683" s="122"/>
      <c r="AK683" s="2"/>
      <c r="AL683" s="2"/>
      <c r="AM683" s="2"/>
      <c r="AN683" s="2"/>
      <c r="AO683" s="2"/>
      <c r="AP683" s="2"/>
      <c r="AQ683" s="2"/>
      <c r="AR683" s="15"/>
    </row>
    <row r="684" spans="1:44" ht="11.25" customHeight="1">
      <c r="A684" s="120"/>
      <c r="B684" s="120"/>
      <c r="C684" s="120"/>
      <c r="D684" s="120"/>
      <c r="E684" s="2"/>
      <c r="F684" s="2"/>
      <c r="G684" s="120"/>
      <c r="H684" s="120"/>
      <c r="I684" s="120"/>
      <c r="J684" s="58"/>
      <c r="K684" s="121"/>
      <c r="L684" s="2"/>
      <c r="M684" s="120"/>
      <c r="N684" s="120"/>
      <c r="O684" s="120"/>
      <c r="P684" s="120"/>
      <c r="Q684" s="2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122"/>
      <c r="AJ684" s="122"/>
      <c r="AK684" s="2"/>
      <c r="AL684" s="2"/>
      <c r="AM684" s="2"/>
      <c r="AN684" s="2"/>
      <c r="AO684" s="2"/>
      <c r="AP684" s="2"/>
      <c r="AQ684" s="2"/>
      <c r="AR684" s="15"/>
    </row>
    <row r="685" spans="1:44" ht="11.25" customHeight="1">
      <c r="A685" s="120"/>
      <c r="B685" s="120"/>
      <c r="C685" s="120"/>
      <c r="D685" s="120"/>
      <c r="E685" s="2"/>
      <c r="F685" s="2"/>
      <c r="G685" s="120"/>
      <c r="H685" s="120"/>
      <c r="I685" s="120"/>
      <c r="J685" s="58"/>
      <c r="K685" s="121"/>
      <c r="L685" s="2"/>
      <c r="M685" s="120"/>
      <c r="N685" s="120"/>
      <c r="O685" s="120"/>
      <c r="P685" s="120"/>
      <c r="Q685" s="2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122"/>
      <c r="AJ685" s="122"/>
      <c r="AK685" s="2"/>
      <c r="AL685" s="2"/>
      <c r="AM685" s="2"/>
      <c r="AN685" s="2"/>
      <c r="AO685" s="2"/>
      <c r="AP685" s="2"/>
      <c r="AQ685" s="2"/>
      <c r="AR685" s="15"/>
    </row>
    <row r="686" spans="1:44" ht="11.25" customHeight="1">
      <c r="A686" s="120"/>
      <c r="B686" s="120"/>
      <c r="C686" s="120"/>
      <c r="D686" s="120"/>
      <c r="E686" s="2"/>
      <c r="F686" s="2"/>
      <c r="G686" s="120"/>
      <c r="H686" s="120"/>
      <c r="I686" s="120"/>
      <c r="J686" s="58"/>
      <c r="K686" s="121"/>
      <c r="L686" s="2"/>
      <c r="M686" s="120"/>
      <c r="N686" s="120"/>
      <c r="O686" s="120"/>
      <c r="P686" s="120"/>
      <c r="Q686" s="2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122"/>
      <c r="AJ686" s="122"/>
      <c r="AK686" s="2"/>
      <c r="AL686" s="2"/>
      <c r="AM686" s="2"/>
      <c r="AN686" s="2"/>
      <c r="AO686" s="2"/>
      <c r="AP686" s="2"/>
      <c r="AQ686" s="2"/>
      <c r="AR686" s="15"/>
    </row>
    <row r="687" spans="1:44" ht="11.25" customHeight="1">
      <c r="A687" s="120"/>
      <c r="B687" s="120"/>
      <c r="C687" s="120"/>
      <c r="D687" s="120"/>
      <c r="E687" s="2"/>
      <c r="F687" s="2"/>
      <c r="G687" s="120"/>
      <c r="H687" s="120"/>
      <c r="I687" s="120"/>
      <c r="J687" s="58"/>
      <c r="K687" s="121"/>
      <c r="L687" s="2"/>
      <c r="M687" s="120"/>
      <c r="N687" s="120"/>
      <c r="O687" s="120"/>
      <c r="P687" s="120"/>
      <c r="Q687" s="2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122"/>
      <c r="AJ687" s="122"/>
      <c r="AK687" s="2"/>
      <c r="AL687" s="2"/>
      <c r="AM687" s="2"/>
      <c r="AN687" s="2"/>
      <c r="AO687" s="2"/>
      <c r="AP687" s="2"/>
      <c r="AQ687" s="2"/>
      <c r="AR687" s="15"/>
    </row>
    <row r="688" spans="1:44" ht="11.25" customHeight="1">
      <c r="A688" s="120"/>
      <c r="B688" s="120"/>
      <c r="C688" s="120"/>
      <c r="D688" s="120"/>
      <c r="E688" s="2"/>
      <c r="F688" s="2"/>
      <c r="G688" s="120"/>
      <c r="H688" s="120"/>
      <c r="I688" s="120"/>
      <c r="J688" s="58"/>
      <c r="K688" s="121"/>
      <c r="L688" s="2"/>
      <c r="M688" s="120"/>
      <c r="N688" s="120"/>
      <c r="O688" s="120"/>
      <c r="P688" s="120"/>
      <c r="Q688" s="2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122"/>
      <c r="AJ688" s="122"/>
      <c r="AK688" s="2"/>
      <c r="AL688" s="2"/>
      <c r="AM688" s="2"/>
      <c r="AN688" s="2"/>
      <c r="AO688" s="2"/>
      <c r="AP688" s="2"/>
      <c r="AQ688" s="2"/>
      <c r="AR688" s="15"/>
    </row>
    <row r="689" spans="1:44" ht="11.25" customHeight="1">
      <c r="A689" s="120"/>
      <c r="B689" s="120"/>
      <c r="C689" s="120"/>
      <c r="D689" s="120"/>
      <c r="E689" s="2"/>
      <c r="F689" s="2"/>
      <c r="G689" s="120"/>
      <c r="H689" s="120"/>
      <c r="I689" s="120"/>
      <c r="J689" s="58"/>
      <c r="K689" s="121"/>
      <c r="L689" s="2"/>
      <c r="M689" s="120"/>
      <c r="N689" s="120"/>
      <c r="O689" s="120"/>
      <c r="P689" s="120"/>
      <c r="Q689" s="2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122"/>
      <c r="AJ689" s="122"/>
      <c r="AK689" s="2"/>
      <c r="AL689" s="2"/>
      <c r="AM689" s="2"/>
      <c r="AN689" s="2"/>
      <c r="AO689" s="2"/>
      <c r="AP689" s="2"/>
      <c r="AQ689" s="2"/>
      <c r="AR689" s="15"/>
    </row>
    <row r="690" spans="1:44" ht="11.25" customHeight="1">
      <c r="A690" s="120"/>
      <c r="B690" s="120"/>
      <c r="C690" s="120"/>
      <c r="D690" s="120"/>
      <c r="E690" s="2"/>
      <c r="F690" s="2"/>
      <c r="G690" s="120"/>
      <c r="H690" s="120"/>
      <c r="I690" s="120"/>
      <c r="J690" s="58"/>
      <c r="K690" s="121"/>
      <c r="L690" s="2"/>
      <c r="M690" s="120"/>
      <c r="N690" s="120"/>
      <c r="O690" s="120"/>
      <c r="P690" s="120"/>
      <c r="Q690" s="2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122"/>
      <c r="AJ690" s="122"/>
      <c r="AK690" s="2"/>
      <c r="AL690" s="2"/>
      <c r="AM690" s="2"/>
      <c r="AN690" s="2"/>
      <c r="AO690" s="2"/>
      <c r="AP690" s="2"/>
      <c r="AQ690" s="2"/>
      <c r="AR690" s="15"/>
    </row>
    <row r="691" spans="1:44" ht="11.25" customHeight="1">
      <c r="A691" s="120"/>
      <c r="B691" s="120"/>
      <c r="C691" s="120"/>
      <c r="D691" s="120"/>
      <c r="E691" s="2"/>
      <c r="F691" s="2"/>
      <c r="G691" s="120"/>
      <c r="H691" s="120"/>
      <c r="I691" s="120"/>
      <c r="J691" s="58"/>
      <c r="K691" s="121"/>
      <c r="L691" s="2"/>
      <c r="M691" s="120"/>
      <c r="N691" s="120"/>
      <c r="O691" s="120"/>
      <c r="P691" s="120"/>
      <c r="Q691" s="2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122"/>
      <c r="AJ691" s="122"/>
      <c r="AK691" s="2"/>
      <c r="AL691" s="2"/>
      <c r="AM691" s="2"/>
      <c r="AN691" s="2"/>
      <c r="AO691" s="2"/>
      <c r="AP691" s="2"/>
      <c r="AQ691" s="2"/>
      <c r="AR691" s="15"/>
    </row>
    <row r="692" spans="1:44" ht="11.25" customHeight="1">
      <c r="A692" s="120"/>
      <c r="B692" s="120"/>
      <c r="C692" s="120"/>
      <c r="D692" s="120"/>
      <c r="E692" s="2"/>
      <c r="F692" s="2"/>
      <c r="G692" s="120"/>
      <c r="H692" s="120"/>
      <c r="I692" s="120"/>
      <c r="J692" s="58"/>
      <c r="K692" s="121"/>
      <c r="L692" s="2"/>
      <c r="M692" s="120"/>
      <c r="N692" s="120"/>
      <c r="O692" s="120"/>
      <c r="P692" s="120"/>
      <c r="Q692" s="2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122"/>
      <c r="AJ692" s="122"/>
      <c r="AK692" s="2"/>
      <c r="AL692" s="2"/>
      <c r="AM692" s="2"/>
      <c r="AN692" s="2"/>
      <c r="AO692" s="2"/>
      <c r="AP692" s="2"/>
      <c r="AQ692" s="2"/>
      <c r="AR692" s="15"/>
    </row>
    <row r="693" spans="1:44" ht="11.25" customHeight="1">
      <c r="A693" s="120"/>
      <c r="B693" s="120"/>
      <c r="C693" s="120"/>
      <c r="D693" s="120"/>
      <c r="E693" s="2"/>
      <c r="F693" s="2"/>
      <c r="G693" s="120"/>
      <c r="H693" s="120"/>
      <c r="I693" s="120"/>
      <c r="J693" s="58"/>
      <c r="K693" s="121"/>
      <c r="L693" s="2"/>
      <c r="M693" s="120"/>
      <c r="N693" s="120"/>
      <c r="O693" s="120"/>
      <c r="P693" s="120"/>
      <c r="Q693" s="2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122"/>
      <c r="AJ693" s="122"/>
      <c r="AK693" s="2"/>
      <c r="AL693" s="2"/>
      <c r="AM693" s="2"/>
      <c r="AN693" s="2"/>
      <c r="AO693" s="2"/>
      <c r="AP693" s="2"/>
      <c r="AQ693" s="2"/>
      <c r="AR693" s="15"/>
    </row>
    <row r="694" spans="1:44" ht="11.25" customHeight="1">
      <c r="A694" s="120"/>
      <c r="B694" s="120"/>
      <c r="C694" s="120"/>
      <c r="D694" s="120"/>
      <c r="E694" s="2"/>
      <c r="F694" s="2"/>
      <c r="G694" s="120"/>
      <c r="H694" s="120"/>
      <c r="I694" s="120"/>
      <c r="J694" s="58"/>
      <c r="K694" s="121"/>
      <c r="L694" s="2"/>
      <c r="M694" s="120"/>
      <c r="N694" s="120"/>
      <c r="O694" s="120"/>
      <c r="P694" s="120"/>
      <c r="Q694" s="2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122"/>
      <c r="AJ694" s="122"/>
      <c r="AK694" s="2"/>
      <c r="AL694" s="2"/>
      <c r="AM694" s="2"/>
      <c r="AN694" s="2"/>
      <c r="AO694" s="2"/>
      <c r="AP694" s="2"/>
      <c r="AQ694" s="2"/>
      <c r="AR694" s="15"/>
    </row>
    <row r="695" spans="1:44" ht="11.25" customHeight="1">
      <c r="A695" s="120"/>
      <c r="B695" s="120"/>
      <c r="C695" s="120"/>
      <c r="D695" s="120"/>
      <c r="E695" s="2"/>
      <c r="F695" s="2"/>
      <c r="G695" s="120"/>
      <c r="H695" s="120"/>
      <c r="I695" s="120"/>
      <c r="J695" s="58"/>
      <c r="K695" s="121"/>
      <c r="L695" s="2"/>
      <c r="M695" s="120"/>
      <c r="N695" s="120"/>
      <c r="O695" s="120"/>
      <c r="P695" s="120"/>
      <c r="Q695" s="2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122"/>
      <c r="AJ695" s="122"/>
      <c r="AK695" s="2"/>
      <c r="AL695" s="2"/>
      <c r="AM695" s="2"/>
      <c r="AN695" s="2"/>
      <c r="AO695" s="2"/>
      <c r="AP695" s="2"/>
      <c r="AQ695" s="2"/>
      <c r="AR695" s="15"/>
    </row>
    <row r="696" spans="1:44" ht="11.25" customHeight="1">
      <c r="A696" s="120"/>
      <c r="B696" s="120"/>
      <c r="C696" s="120"/>
      <c r="D696" s="120"/>
      <c r="E696" s="2"/>
      <c r="F696" s="2"/>
      <c r="G696" s="120"/>
      <c r="H696" s="120"/>
      <c r="I696" s="120"/>
      <c r="J696" s="58"/>
      <c r="K696" s="121"/>
      <c r="L696" s="2"/>
      <c r="M696" s="120"/>
      <c r="N696" s="120"/>
      <c r="O696" s="120"/>
      <c r="P696" s="120"/>
      <c r="Q696" s="2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122"/>
      <c r="AJ696" s="122"/>
      <c r="AK696" s="2"/>
      <c r="AL696" s="2"/>
      <c r="AM696" s="2"/>
      <c r="AN696" s="2"/>
      <c r="AO696" s="2"/>
      <c r="AP696" s="2"/>
      <c r="AQ696" s="2"/>
      <c r="AR696" s="15"/>
    </row>
    <row r="697" spans="1:44" ht="11.25" customHeight="1">
      <c r="A697" s="120"/>
      <c r="B697" s="120"/>
      <c r="C697" s="120"/>
      <c r="D697" s="120"/>
      <c r="E697" s="2"/>
      <c r="F697" s="2"/>
      <c r="G697" s="120"/>
      <c r="H697" s="120"/>
      <c r="I697" s="120"/>
      <c r="J697" s="58"/>
      <c r="K697" s="121"/>
      <c r="L697" s="2"/>
      <c r="M697" s="120"/>
      <c r="N697" s="120"/>
      <c r="O697" s="120"/>
      <c r="P697" s="120"/>
      <c r="Q697" s="2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122"/>
      <c r="AJ697" s="122"/>
      <c r="AK697" s="2"/>
      <c r="AL697" s="2"/>
      <c r="AM697" s="2"/>
      <c r="AN697" s="2"/>
      <c r="AO697" s="2"/>
      <c r="AP697" s="2"/>
      <c r="AQ697" s="2"/>
      <c r="AR697" s="15"/>
    </row>
    <row r="698" spans="1:44" ht="11.25" customHeight="1">
      <c r="A698" s="120"/>
      <c r="B698" s="120"/>
      <c r="C698" s="120"/>
      <c r="D698" s="120"/>
      <c r="E698" s="2"/>
      <c r="F698" s="2"/>
      <c r="G698" s="120"/>
      <c r="H698" s="120"/>
      <c r="I698" s="120"/>
      <c r="J698" s="58"/>
      <c r="K698" s="121"/>
      <c r="L698" s="2"/>
      <c r="M698" s="120"/>
      <c r="N698" s="120"/>
      <c r="O698" s="120"/>
      <c r="P698" s="120"/>
      <c r="Q698" s="2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122"/>
      <c r="AJ698" s="122"/>
      <c r="AK698" s="2"/>
      <c r="AL698" s="2"/>
      <c r="AM698" s="2"/>
      <c r="AN698" s="2"/>
      <c r="AO698" s="2"/>
      <c r="AP698" s="2"/>
      <c r="AQ698" s="2"/>
      <c r="AR698" s="15"/>
    </row>
    <row r="699" spans="1:44" ht="11.25" customHeight="1">
      <c r="A699" s="120"/>
      <c r="B699" s="120"/>
      <c r="C699" s="120"/>
      <c r="D699" s="120"/>
      <c r="E699" s="2"/>
      <c r="F699" s="2"/>
      <c r="G699" s="120"/>
      <c r="H699" s="120"/>
      <c r="I699" s="120"/>
      <c r="J699" s="58"/>
      <c r="K699" s="121"/>
      <c r="L699" s="2"/>
      <c r="M699" s="120"/>
      <c r="N699" s="120"/>
      <c r="O699" s="120"/>
      <c r="P699" s="120"/>
      <c r="Q699" s="2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122"/>
      <c r="AJ699" s="122"/>
      <c r="AK699" s="2"/>
      <c r="AL699" s="2"/>
      <c r="AM699" s="2"/>
      <c r="AN699" s="2"/>
      <c r="AO699" s="2"/>
      <c r="AP699" s="2"/>
      <c r="AQ699" s="2"/>
      <c r="AR699" s="15"/>
    </row>
    <row r="700" spans="1:44" ht="11.25" customHeight="1">
      <c r="A700" s="120"/>
      <c r="B700" s="120"/>
      <c r="C700" s="120"/>
      <c r="D700" s="120"/>
      <c r="E700" s="2"/>
      <c r="F700" s="2"/>
      <c r="G700" s="120"/>
      <c r="H700" s="120"/>
      <c r="I700" s="120"/>
      <c r="J700" s="58"/>
      <c r="K700" s="121"/>
      <c r="L700" s="2"/>
      <c r="M700" s="120"/>
      <c r="N700" s="120"/>
      <c r="O700" s="120"/>
      <c r="P700" s="120"/>
      <c r="Q700" s="2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122"/>
      <c r="AJ700" s="122"/>
      <c r="AK700" s="2"/>
      <c r="AL700" s="2"/>
      <c r="AM700" s="2"/>
      <c r="AN700" s="2"/>
      <c r="AO700" s="2"/>
      <c r="AP700" s="2"/>
      <c r="AQ700" s="2"/>
      <c r="AR700" s="15"/>
    </row>
    <row r="701" spans="1:44" ht="11.25" customHeight="1">
      <c r="A701" s="120"/>
      <c r="B701" s="120"/>
      <c r="C701" s="120"/>
      <c r="D701" s="120"/>
      <c r="E701" s="2"/>
      <c r="F701" s="2"/>
      <c r="G701" s="120"/>
      <c r="H701" s="120"/>
      <c r="I701" s="120"/>
      <c r="J701" s="58"/>
      <c r="K701" s="121"/>
      <c r="L701" s="2"/>
      <c r="M701" s="120"/>
      <c r="N701" s="120"/>
      <c r="O701" s="120"/>
      <c r="P701" s="120"/>
      <c r="Q701" s="2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122"/>
      <c r="AJ701" s="122"/>
      <c r="AK701" s="2"/>
      <c r="AL701" s="2"/>
      <c r="AM701" s="2"/>
      <c r="AN701" s="2"/>
      <c r="AO701" s="2"/>
      <c r="AP701" s="2"/>
      <c r="AQ701" s="2"/>
      <c r="AR701" s="15"/>
    </row>
    <row r="702" spans="1:44" ht="11.25" customHeight="1">
      <c r="A702" s="120"/>
      <c r="B702" s="120"/>
      <c r="C702" s="120"/>
      <c r="D702" s="120"/>
      <c r="E702" s="2"/>
      <c r="F702" s="2"/>
      <c r="G702" s="120"/>
      <c r="H702" s="120"/>
      <c r="I702" s="120"/>
      <c r="J702" s="58"/>
      <c r="K702" s="121"/>
      <c r="L702" s="2"/>
      <c r="M702" s="120"/>
      <c r="N702" s="120"/>
      <c r="O702" s="120"/>
      <c r="P702" s="120"/>
      <c r="Q702" s="2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122"/>
      <c r="AJ702" s="122"/>
      <c r="AK702" s="2"/>
      <c r="AL702" s="2"/>
      <c r="AM702" s="2"/>
      <c r="AN702" s="2"/>
      <c r="AO702" s="2"/>
      <c r="AP702" s="2"/>
      <c r="AQ702" s="2"/>
      <c r="AR702" s="15"/>
    </row>
    <row r="703" spans="1:44" ht="11.25" customHeight="1">
      <c r="A703" s="120"/>
      <c r="B703" s="120"/>
      <c r="C703" s="120"/>
      <c r="D703" s="120"/>
      <c r="E703" s="2"/>
      <c r="F703" s="2"/>
      <c r="G703" s="120"/>
      <c r="H703" s="120"/>
      <c r="I703" s="120"/>
      <c r="J703" s="58"/>
      <c r="K703" s="121"/>
      <c r="L703" s="2"/>
      <c r="M703" s="120"/>
      <c r="N703" s="120"/>
      <c r="O703" s="120"/>
      <c r="P703" s="120"/>
      <c r="Q703" s="2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122"/>
      <c r="AJ703" s="122"/>
      <c r="AK703" s="2"/>
      <c r="AL703" s="2"/>
      <c r="AM703" s="2"/>
      <c r="AN703" s="2"/>
      <c r="AO703" s="2"/>
      <c r="AP703" s="2"/>
      <c r="AQ703" s="2"/>
      <c r="AR703" s="15"/>
    </row>
    <row r="704" spans="1:44" ht="11.25" customHeight="1">
      <c r="A704" s="120"/>
      <c r="B704" s="120"/>
      <c r="C704" s="120"/>
      <c r="D704" s="120"/>
      <c r="E704" s="2"/>
      <c r="F704" s="2"/>
      <c r="G704" s="120"/>
      <c r="H704" s="120"/>
      <c r="I704" s="120"/>
      <c r="J704" s="58"/>
      <c r="K704" s="121"/>
      <c r="L704" s="2"/>
      <c r="M704" s="120"/>
      <c r="N704" s="120"/>
      <c r="O704" s="120"/>
      <c r="P704" s="120"/>
      <c r="Q704" s="2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122"/>
      <c r="AJ704" s="122"/>
      <c r="AK704" s="2"/>
      <c r="AL704" s="2"/>
      <c r="AM704" s="2"/>
      <c r="AN704" s="2"/>
      <c r="AO704" s="2"/>
      <c r="AP704" s="2"/>
      <c r="AQ704" s="2"/>
      <c r="AR704" s="15"/>
    </row>
    <row r="705" spans="1:44" ht="11.25" customHeight="1">
      <c r="A705" s="120"/>
      <c r="B705" s="120"/>
      <c r="C705" s="120"/>
      <c r="D705" s="120"/>
      <c r="E705" s="2"/>
      <c r="F705" s="2"/>
      <c r="G705" s="120"/>
      <c r="H705" s="120"/>
      <c r="I705" s="120"/>
      <c r="J705" s="58"/>
      <c r="K705" s="121"/>
      <c r="L705" s="2"/>
      <c r="M705" s="120"/>
      <c r="N705" s="120"/>
      <c r="O705" s="120"/>
      <c r="P705" s="120"/>
      <c r="Q705" s="2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122"/>
      <c r="AJ705" s="122"/>
      <c r="AK705" s="2"/>
      <c r="AL705" s="2"/>
      <c r="AM705" s="2"/>
      <c r="AN705" s="2"/>
      <c r="AO705" s="2"/>
      <c r="AP705" s="2"/>
      <c r="AQ705" s="2"/>
      <c r="AR705" s="15"/>
    </row>
    <row r="706" spans="1:44" ht="11.25" customHeight="1">
      <c r="A706" s="120"/>
      <c r="B706" s="120"/>
      <c r="C706" s="120"/>
      <c r="D706" s="120"/>
      <c r="E706" s="2"/>
      <c r="F706" s="2"/>
      <c r="G706" s="120"/>
      <c r="H706" s="120"/>
      <c r="I706" s="120"/>
      <c r="J706" s="58"/>
      <c r="K706" s="121"/>
      <c r="L706" s="2"/>
      <c r="M706" s="120"/>
      <c r="N706" s="120"/>
      <c r="O706" s="120"/>
      <c r="P706" s="120"/>
      <c r="Q706" s="2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122"/>
      <c r="AJ706" s="122"/>
      <c r="AK706" s="2"/>
      <c r="AL706" s="2"/>
      <c r="AM706" s="2"/>
      <c r="AN706" s="2"/>
      <c r="AO706" s="2"/>
      <c r="AP706" s="2"/>
      <c r="AQ706" s="2"/>
      <c r="AR706" s="15"/>
    </row>
    <row r="707" spans="1:44" ht="11.25" customHeight="1">
      <c r="A707" s="120"/>
      <c r="B707" s="120"/>
      <c r="C707" s="120"/>
      <c r="D707" s="120"/>
      <c r="E707" s="2"/>
      <c r="F707" s="2"/>
      <c r="G707" s="120"/>
      <c r="H707" s="120"/>
      <c r="I707" s="120"/>
      <c r="J707" s="58"/>
      <c r="K707" s="121"/>
      <c r="L707" s="2"/>
      <c r="M707" s="120"/>
      <c r="N707" s="120"/>
      <c r="O707" s="120"/>
      <c r="P707" s="120"/>
      <c r="Q707" s="2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122"/>
      <c r="AJ707" s="122"/>
      <c r="AK707" s="2"/>
      <c r="AL707" s="2"/>
      <c r="AM707" s="2"/>
      <c r="AN707" s="2"/>
      <c r="AO707" s="2"/>
      <c r="AP707" s="2"/>
      <c r="AQ707" s="2"/>
      <c r="AR707" s="15"/>
    </row>
    <row r="708" spans="1:44" ht="11.25" customHeight="1">
      <c r="A708" s="120"/>
      <c r="B708" s="120"/>
      <c r="C708" s="120"/>
      <c r="D708" s="120"/>
      <c r="E708" s="2"/>
      <c r="F708" s="2"/>
      <c r="G708" s="120"/>
      <c r="H708" s="120"/>
      <c r="I708" s="120"/>
      <c r="J708" s="58"/>
      <c r="K708" s="121"/>
      <c r="L708" s="2"/>
      <c r="M708" s="120"/>
      <c r="N708" s="120"/>
      <c r="O708" s="120"/>
      <c r="P708" s="120"/>
      <c r="Q708" s="2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122"/>
      <c r="AJ708" s="122"/>
      <c r="AK708" s="2"/>
      <c r="AL708" s="2"/>
      <c r="AM708" s="2"/>
      <c r="AN708" s="2"/>
      <c r="AO708" s="2"/>
      <c r="AP708" s="2"/>
      <c r="AQ708" s="2"/>
      <c r="AR708" s="15"/>
    </row>
    <row r="709" spans="1:44" ht="11.25" customHeight="1">
      <c r="A709" s="120"/>
      <c r="B709" s="120"/>
      <c r="C709" s="120"/>
      <c r="D709" s="120"/>
      <c r="E709" s="2"/>
      <c r="F709" s="2"/>
      <c r="G709" s="120"/>
      <c r="H709" s="120"/>
      <c r="I709" s="120"/>
      <c r="J709" s="58"/>
      <c r="K709" s="121"/>
      <c r="L709" s="2"/>
      <c r="M709" s="120"/>
      <c r="N709" s="120"/>
      <c r="O709" s="120"/>
      <c r="P709" s="120"/>
      <c r="Q709" s="2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122"/>
      <c r="AJ709" s="122"/>
      <c r="AK709" s="2"/>
      <c r="AL709" s="2"/>
      <c r="AM709" s="2"/>
      <c r="AN709" s="2"/>
      <c r="AO709" s="2"/>
      <c r="AP709" s="2"/>
      <c r="AQ709" s="2"/>
      <c r="AR709" s="15"/>
    </row>
    <row r="710" spans="1:44" ht="11.25" customHeight="1">
      <c r="A710" s="120"/>
      <c r="B710" s="120"/>
      <c r="C710" s="120"/>
      <c r="D710" s="120"/>
      <c r="E710" s="2"/>
      <c r="F710" s="2"/>
      <c r="G710" s="120"/>
      <c r="H710" s="120"/>
      <c r="I710" s="120"/>
      <c r="J710" s="58"/>
      <c r="K710" s="121"/>
      <c r="L710" s="2"/>
      <c r="M710" s="120"/>
      <c r="N710" s="120"/>
      <c r="O710" s="120"/>
      <c r="P710" s="120"/>
      <c r="Q710" s="2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122"/>
      <c r="AJ710" s="122"/>
      <c r="AK710" s="2"/>
      <c r="AL710" s="2"/>
      <c r="AM710" s="2"/>
      <c r="AN710" s="2"/>
      <c r="AO710" s="2"/>
      <c r="AP710" s="2"/>
      <c r="AQ710" s="2"/>
      <c r="AR710" s="15"/>
    </row>
    <row r="711" spans="1:44" ht="11.25" customHeight="1">
      <c r="A711" s="120"/>
      <c r="B711" s="120"/>
      <c r="C711" s="120"/>
      <c r="D711" s="120"/>
      <c r="E711" s="2"/>
      <c r="F711" s="2"/>
      <c r="G711" s="120"/>
      <c r="H711" s="120"/>
      <c r="I711" s="120"/>
      <c r="J711" s="58"/>
      <c r="K711" s="121"/>
      <c r="L711" s="2"/>
      <c r="M711" s="120"/>
      <c r="N711" s="120"/>
      <c r="O711" s="120"/>
      <c r="P711" s="120"/>
      <c r="Q711" s="2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122"/>
      <c r="AJ711" s="122"/>
      <c r="AK711" s="2"/>
      <c r="AL711" s="2"/>
      <c r="AM711" s="2"/>
      <c r="AN711" s="2"/>
      <c r="AO711" s="2"/>
      <c r="AP711" s="2"/>
      <c r="AQ711" s="2"/>
      <c r="AR711" s="15"/>
    </row>
    <row r="712" spans="1:44" ht="11.25" customHeight="1">
      <c r="A712" s="120"/>
      <c r="B712" s="120"/>
      <c r="C712" s="120"/>
      <c r="D712" s="120"/>
      <c r="E712" s="2"/>
      <c r="F712" s="2"/>
      <c r="G712" s="120"/>
      <c r="H712" s="120"/>
      <c r="I712" s="120"/>
      <c r="J712" s="58"/>
      <c r="K712" s="121"/>
      <c r="L712" s="2"/>
      <c r="M712" s="120"/>
      <c r="N712" s="120"/>
      <c r="O712" s="120"/>
      <c r="P712" s="120"/>
      <c r="Q712" s="2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122"/>
      <c r="AJ712" s="122"/>
      <c r="AK712" s="2"/>
      <c r="AL712" s="2"/>
      <c r="AM712" s="2"/>
      <c r="AN712" s="2"/>
      <c r="AO712" s="2"/>
      <c r="AP712" s="2"/>
      <c r="AQ712" s="2"/>
      <c r="AR712" s="15"/>
    </row>
    <row r="713" spans="1:44" ht="11.25" customHeight="1">
      <c r="A713" s="120"/>
      <c r="B713" s="120"/>
      <c r="C713" s="120"/>
      <c r="D713" s="120"/>
      <c r="E713" s="2"/>
      <c r="F713" s="2"/>
      <c r="G713" s="120"/>
      <c r="H713" s="120"/>
      <c r="I713" s="120"/>
      <c r="J713" s="58"/>
      <c r="K713" s="121"/>
      <c r="L713" s="2"/>
      <c r="M713" s="120"/>
      <c r="N713" s="120"/>
      <c r="O713" s="120"/>
      <c r="P713" s="120"/>
      <c r="Q713" s="2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122"/>
      <c r="AJ713" s="122"/>
      <c r="AK713" s="2"/>
      <c r="AL713" s="2"/>
      <c r="AM713" s="2"/>
      <c r="AN713" s="2"/>
      <c r="AO713" s="2"/>
      <c r="AP713" s="2"/>
      <c r="AQ713" s="2"/>
      <c r="AR713" s="15"/>
    </row>
    <row r="714" spans="1:44" ht="11.25" customHeight="1">
      <c r="A714" s="120"/>
      <c r="B714" s="120"/>
      <c r="C714" s="120"/>
      <c r="D714" s="120"/>
      <c r="E714" s="2"/>
      <c r="F714" s="2"/>
      <c r="G714" s="120"/>
      <c r="H714" s="120"/>
      <c r="I714" s="120"/>
      <c r="J714" s="58"/>
      <c r="K714" s="121"/>
      <c r="L714" s="2"/>
      <c r="M714" s="120"/>
      <c r="N714" s="120"/>
      <c r="O714" s="120"/>
      <c r="P714" s="120"/>
      <c r="Q714" s="2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122"/>
      <c r="AJ714" s="122"/>
      <c r="AK714" s="2"/>
      <c r="AL714" s="2"/>
      <c r="AM714" s="2"/>
      <c r="AN714" s="2"/>
      <c r="AO714" s="2"/>
      <c r="AP714" s="2"/>
      <c r="AQ714" s="2"/>
      <c r="AR714" s="15"/>
    </row>
    <row r="715" spans="1:44" ht="11.25" customHeight="1">
      <c r="A715" s="120"/>
      <c r="B715" s="120"/>
      <c r="C715" s="120"/>
      <c r="D715" s="120"/>
      <c r="E715" s="2"/>
      <c r="F715" s="2"/>
      <c r="G715" s="120"/>
      <c r="H715" s="120"/>
      <c r="I715" s="120"/>
      <c r="J715" s="58"/>
      <c r="K715" s="121"/>
      <c r="L715" s="2"/>
      <c r="M715" s="120"/>
      <c r="N715" s="120"/>
      <c r="O715" s="120"/>
      <c r="P715" s="120"/>
      <c r="Q715" s="2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122"/>
      <c r="AJ715" s="122"/>
      <c r="AK715" s="2"/>
      <c r="AL715" s="2"/>
      <c r="AM715" s="2"/>
      <c r="AN715" s="2"/>
      <c r="AO715" s="2"/>
      <c r="AP715" s="2"/>
      <c r="AQ715" s="2"/>
      <c r="AR715" s="15"/>
    </row>
    <row r="716" spans="1:44" ht="11.25" customHeight="1">
      <c r="A716" s="120"/>
      <c r="B716" s="120"/>
      <c r="C716" s="120"/>
      <c r="D716" s="120"/>
      <c r="E716" s="2"/>
      <c r="F716" s="2"/>
      <c r="G716" s="120"/>
      <c r="H716" s="120"/>
      <c r="I716" s="120"/>
      <c r="J716" s="58"/>
      <c r="K716" s="121"/>
      <c r="L716" s="2"/>
      <c r="M716" s="120"/>
      <c r="N716" s="120"/>
      <c r="O716" s="120"/>
      <c r="P716" s="120"/>
      <c r="Q716" s="2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122"/>
      <c r="AJ716" s="122"/>
      <c r="AK716" s="2"/>
      <c r="AL716" s="2"/>
      <c r="AM716" s="2"/>
      <c r="AN716" s="2"/>
      <c r="AO716" s="2"/>
      <c r="AP716" s="2"/>
      <c r="AQ716" s="2"/>
      <c r="AR716" s="15"/>
    </row>
    <row r="717" spans="1:44" ht="11.25" customHeight="1">
      <c r="A717" s="120"/>
      <c r="B717" s="120"/>
      <c r="C717" s="120"/>
      <c r="D717" s="120"/>
      <c r="E717" s="2"/>
      <c r="F717" s="2"/>
      <c r="G717" s="120"/>
      <c r="H717" s="120"/>
      <c r="I717" s="120"/>
      <c r="J717" s="58"/>
      <c r="K717" s="121"/>
      <c r="L717" s="2"/>
      <c r="M717" s="120"/>
      <c r="N717" s="120"/>
      <c r="O717" s="120"/>
      <c r="P717" s="120"/>
      <c r="Q717" s="2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122"/>
      <c r="AJ717" s="122"/>
      <c r="AK717" s="2"/>
      <c r="AL717" s="2"/>
      <c r="AM717" s="2"/>
      <c r="AN717" s="2"/>
      <c r="AO717" s="2"/>
      <c r="AP717" s="2"/>
      <c r="AQ717" s="2"/>
      <c r="AR717" s="15"/>
    </row>
    <row r="718" spans="1:44" ht="11.25" customHeight="1">
      <c r="A718" s="120"/>
      <c r="B718" s="120"/>
      <c r="C718" s="120"/>
      <c r="D718" s="120"/>
      <c r="E718" s="2"/>
      <c r="F718" s="2"/>
      <c r="G718" s="120"/>
      <c r="H718" s="120"/>
      <c r="I718" s="120"/>
      <c r="J718" s="58"/>
      <c r="K718" s="121"/>
      <c r="L718" s="2"/>
      <c r="M718" s="120"/>
      <c r="N718" s="120"/>
      <c r="O718" s="120"/>
      <c r="P718" s="120"/>
      <c r="Q718" s="2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122"/>
      <c r="AJ718" s="122"/>
      <c r="AK718" s="2"/>
      <c r="AL718" s="2"/>
      <c r="AM718" s="2"/>
      <c r="AN718" s="2"/>
      <c r="AO718" s="2"/>
      <c r="AP718" s="2"/>
      <c r="AQ718" s="2"/>
      <c r="AR718" s="15"/>
    </row>
    <row r="719" spans="1:44" ht="11.25" customHeight="1">
      <c r="A719" s="120"/>
      <c r="B719" s="120"/>
      <c r="C719" s="120"/>
      <c r="D719" s="120"/>
      <c r="E719" s="2"/>
      <c r="F719" s="2"/>
      <c r="G719" s="120"/>
      <c r="H719" s="120"/>
      <c r="I719" s="120"/>
      <c r="J719" s="58"/>
      <c r="K719" s="121"/>
      <c r="L719" s="2"/>
      <c r="M719" s="120"/>
      <c r="N719" s="120"/>
      <c r="O719" s="120"/>
      <c r="P719" s="120"/>
      <c r="Q719" s="2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122"/>
      <c r="AJ719" s="122"/>
      <c r="AK719" s="2"/>
      <c r="AL719" s="2"/>
      <c r="AM719" s="2"/>
      <c r="AN719" s="2"/>
      <c r="AO719" s="2"/>
      <c r="AP719" s="2"/>
      <c r="AQ719" s="2"/>
      <c r="AR719" s="15"/>
    </row>
    <row r="720" spans="1:44" ht="11.25" customHeight="1">
      <c r="A720" s="120"/>
      <c r="B720" s="120"/>
      <c r="C720" s="120"/>
      <c r="D720" s="120"/>
      <c r="E720" s="2"/>
      <c r="F720" s="2"/>
      <c r="G720" s="120"/>
      <c r="H720" s="120"/>
      <c r="I720" s="120"/>
      <c r="J720" s="58"/>
      <c r="K720" s="121"/>
      <c r="L720" s="2"/>
      <c r="M720" s="120"/>
      <c r="N720" s="120"/>
      <c r="O720" s="120"/>
      <c r="P720" s="120"/>
      <c r="Q720" s="2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122"/>
      <c r="AJ720" s="122"/>
      <c r="AK720" s="2"/>
      <c r="AL720" s="2"/>
      <c r="AM720" s="2"/>
      <c r="AN720" s="2"/>
      <c r="AO720" s="2"/>
      <c r="AP720" s="2"/>
      <c r="AQ720" s="2"/>
      <c r="AR720" s="15"/>
    </row>
    <row r="721" spans="1:44" ht="11.25" customHeight="1">
      <c r="A721" s="120"/>
      <c r="B721" s="120"/>
      <c r="C721" s="120"/>
      <c r="D721" s="120"/>
      <c r="E721" s="2"/>
      <c r="F721" s="2"/>
      <c r="G721" s="120"/>
      <c r="H721" s="120"/>
      <c r="I721" s="120"/>
      <c r="J721" s="58"/>
      <c r="K721" s="121"/>
      <c r="L721" s="2"/>
      <c r="M721" s="120"/>
      <c r="N721" s="120"/>
      <c r="O721" s="120"/>
      <c r="P721" s="120"/>
      <c r="Q721" s="2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122"/>
      <c r="AJ721" s="122"/>
      <c r="AK721" s="2"/>
      <c r="AL721" s="2"/>
      <c r="AM721" s="2"/>
      <c r="AN721" s="2"/>
      <c r="AO721" s="2"/>
      <c r="AP721" s="2"/>
      <c r="AQ721" s="2"/>
      <c r="AR721" s="15"/>
    </row>
    <row r="722" spans="1:44" ht="11.25" customHeight="1">
      <c r="A722" s="120"/>
      <c r="B722" s="120"/>
      <c r="C722" s="120"/>
      <c r="D722" s="120"/>
      <c r="E722" s="2"/>
      <c r="F722" s="2"/>
      <c r="G722" s="120"/>
      <c r="H722" s="120"/>
      <c r="I722" s="120"/>
      <c r="J722" s="58"/>
      <c r="K722" s="121"/>
      <c r="L722" s="2"/>
      <c r="M722" s="120"/>
      <c r="N722" s="120"/>
      <c r="O722" s="120"/>
      <c r="P722" s="120"/>
      <c r="Q722" s="2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122"/>
      <c r="AJ722" s="122"/>
      <c r="AK722" s="2"/>
      <c r="AL722" s="2"/>
      <c r="AM722" s="2"/>
      <c r="AN722" s="2"/>
      <c r="AO722" s="2"/>
      <c r="AP722" s="2"/>
      <c r="AQ722" s="2"/>
      <c r="AR722" s="15"/>
    </row>
    <row r="723" spans="1:44" ht="11.25" customHeight="1">
      <c r="A723" s="120"/>
      <c r="B723" s="120"/>
      <c r="C723" s="120"/>
      <c r="D723" s="120"/>
      <c r="E723" s="2"/>
      <c r="F723" s="2"/>
      <c r="G723" s="120"/>
      <c r="H723" s="120"/>
      <c r="I723" s="120"/>
      <c r="J723" s="58"/>
      <c r="K723" s="121"/>
      <c r="L723" s="2"/>
      <c r="M723" s="120"/>
      <c r="N723" s="120"/>
      <c r="O723" s="120"/>
      <c r="P723" s="120"/>
      <c r="Q723" s="2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122"/>
      <c r="AJ723" s="122"/>
      <c r="AK723" s="2"/>
      <c r="AL723" s="2"/>
      <c r="AM723" s="2"/>
      <c r="AN723" s="2"/>
      <c r="AO723" s="2"/>
      <c r="AP723" s="2"/>
      <c r="AQ723" s="2"/>
      <c r="AR723" s="15"/>
    </row>
    <row r="724" spans="1:44" ht="11.25" customHeight="1">
      <c r="A724" s="120"/>
      <c r="B724" s="120"/>
      <c r="C724" s="120"/>
      <c r="D724" s="120"/>
      <c r="E724" s="2"/>
      <c r="F724" s="2"/>
      <c r="G724" s="120"/>
      <c r="H724" s="120"/>
      <c r="I724" s="120"/>
      <c r="J724" s="58"/>
      <c r="K724" s="121"/>
      <c r="L724" s="2"/>
      <c r="M724" s="120"/>
      <c r="N724" s="120"/>
      <c r="O724" s="120"/>
      <c r="P724" s="120"/>
      <c r="Q724" s="2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122"/>
      <c r="AJ724" s="122"/>
      <c r="AK724" s="2"/>
      <c r="AL724" s="2"/>
      <c r="AM724" s="2"/>
      <c r="AN724" s="2"/>
      <c r="AO724" s="2"/>
      <c r="AP724" s="2"/>
      <c r="AQ724" s="2"/>
      <c r="AR724" s="15"/>
    </row>
    <row r="725" spans="1:44" ht="11.25" customHeight="1">
      <c r="A725" s="120"/>
      <c r="B725" s="120"/>
      <c r="C725" s="120"/>
      <c r="D725" s="120"/>
      <c r="E725" s="2"/>
      <c r="F725" s="2"/>
      <c r="G725" s="120"/>
      <c r="H725" s="120"/>
      <c r="I725" s="120"/>
      <c r="J725" s="58"/>
      <c r="K725" s="121"/>
      <c r="L725" s="2"/>
      <c r="M725" s="120"/>
      <c r="N725" s="120"/>
      <c r="O725" s="120"/>
      <c r="P725" s="120"/>
      <c r="Q725" s="2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122"/>
      <c r="AJ725" s="122"/>
      <c r="AK725" s="2"/>
      <c r="AL725" s="2"/>
      <c r="AM725" s="2"/>
      <c r="AN725" s="2"/>
      <c r="AO725" s="2"/>
      <c r="AP725" s="2"/>
      <c r="AQ725" s="2"/>
      <c r="AR725" s="15"/>
    </row>
    <row r="726" spans="1:44" ht="11.25" customHeight="1">
      <c r="A726" s="120"/>
      <c r="B726" s="120"/>
      <c r="C726" s="120"/>
      <c r="D726" s="120"/>
      <c r="E726" s="2"/>
      <c r="F726" s="2"/>
      <c r="G726" s="120"/>
      <c r="H726" s="120"/>
      <c r="I726" s="120"/>
      <c r="J726" s="58"/>
      <c r="K726" s="121"/>
      <c r="L726" s="2"/>
      <c r="M726" s="120"/>
      <c r="N726" s="120"/>
      <c r="O726" s="120"/>
      <c r="P726" s="120"/>
      <c r="Q726" s="2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122"/>
      <c r="AJ726" s="122"/>
      <c r="AK726" s="2"/>
      <c r="AL726" s="2"/>
      <c r="AM726" s="2"/>
      <c r="AN726" s="2"/>
      <c r="AO726" s="2"/>
      <c r="AP726" s="2"/>
      <c r="AQ726" s="2"/>
      <c r="AR726" s="15"/>
    </row>
    <row r="727" spans="1:44" ht="11.25" customHeight="1">
      <c r="A727" s="120"/>
      <c r="B727" s="120"/>
      <c r="C727" s="120"/>
      <c r="D727" s="120"/>
      <c r="E727" s="2"/>
      <c r="F727" s="2"/>
      <c r="G727" s="120"/>
      <c r="H727" s="120"/>
      <c r="I727" s="120"/>
      <c r="J727" s="58"/>
      <c r="K727" s="121"/>
      <c r="L727" s="2"/>
      <c r="M727" s="120"/>
      <c r="N727" s="120"/>
      <c r="O727" s="120"/>
      <c r="P727" s="120"/>
      <c r="Q727" s="2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122"/>
      <c r="AJ727" s="122"/>
      <c r="AK727" s="2"/>
      <c r="AL727" s="2"/>
      <c r="AM727" s="2"/>
      <c r="AN727" s="2"/>
      <c r="AO727" s="2"/>
      <c r="AP727" s="2"/>
      <c r="AQ727" s="2"/>
      <c r="AR727" s="15"/>
    </row>
    <row r="728" spans="1:44" ht="11.25" customHeight="1">
      <c r="A728" s="120"/>
      <c r="B728" s="120"/>
      <c r="C728" s="120"/>
      <c r="D728" s="120"/>
      <c r="E728" s="2"/>
      <c r="F728" s="2"/>
      <c r="G728" s="120"/>
      <c r="H728" s="120"/>
      <c r="I728" s="120"/>
      <c r="J728" s="58"/>
      <c r="K728" s="121"/>
      <c r="L728" s="2"/>
      <c r="M728" s="120"/>
      <c r="N728" s="120"/>
      <c r="O728" s="120"/>
      <c r="P728" s="120"/>
      <c r="Q728" s="2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122"/>
      <c r="AJ728" s="122"/>
      <c r="AK728" s="2"/>
      <c r="AL728" s="2"/>
      <c r="AM728" s="2"/>
      <c r="AN728" s="2"/>
      <c r="AO728" s="2"/>
      <c r="AP728" s="2"/>
      <c r="AQ728" s="2"/>
      <c r="AR728" s="15"/>
    </row>
    <row r="729" spans="1:44" ht="11.25" customHeight="1">
      <c r="A729" s="120"/>
      <c r="B729" s="120"/>
      <c r="C729" s="120"/>
      <c r="D729" s="120"/>
      <c r="E729" s="2"/>
      <c r="F729" s="2"/>
      <c r="G729" s="120"/>
      <c r="H729" s="120"/>
      <c r="I729" s="120"/>
      <c r="J729" s="58"/>
      <c r="K729" s="121"/>
      <c r="L729" s="2"/>
      <c r="M729" s="120"/>
      <c r="N729" s="120"/>
      <c r="O729" s="120"/>
      <c r="P729" s="120"/>
      <c r="Q729" s="2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122"/>
      <c r="AJ729" s="122"/>
      <c r="AK729" s="2"/>
      <c r="AL729" s="2"/>
      <c r="AM729" s="2"/>
      <c r="AN729" s="2"/>
      <c r="AO729" s="2"/>
      <c r="AP729" s="2"/>
      <c r="AQ729" s="2"/>
      <c r="AR729" s="15"/>
    </row>
    <row r="730" spans="1:44" ht="11.25" customHeight="1">
      <c r="A730" s="120"/>
      <c r="B730" s="120"/>
      <c r="C730" s="120"/>
      <c r="D730" s="120"/>
      <c r="E730" s="2"/>
      <c r="F730" s="2"/>
      <c r="G730" s="120"/>
      <c r="H730" s="120"/>
      <c r="I730" s="120"/>
      <c r="J730" s="58"/>
      <c r="K730" s="121"/>
      <c r="L730" s="2"/>
      <c r="M730" s="120"/>
      <c r="N730" s="120"/>
      <c r="O730" s="120"/>
      <c r="P730" s="120"/>
      <c r="Q730" s="2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122"/>
      <c r="AJ730" s="122"/>
      <c r="AK730" s="2"/>
      <c r="AL730" s="2"/>
      <c r="AM730" s="2"/>
      <c r="AN730" s="2"/>
      <c r="AO730" s="2"/>
      <c r="AP730" s="2"/>
      <c r="AQ730" s="2"/>
      <c r="AR730" s="15"/>
    </row>
    <row r="731" spans="1:44" ht="11.25" customHeight="1">
      <c r="A731" s="120"/>
      <c r="B731" s="120"/>
      <c r="C731" s="120"/>
      <c r="D731" s="120"/>
      <c r="E731" s="2"/>
      <c r="F731" s="2"/>
      <c r="G731" s="120"/>
      <c r="H731" s="120"/>
      <c r="I731" s="120"/>
      <c r="J731" s="58"/>
      <c r="K731" s="121"/>
      <c r="L731" s="2"/>
      <c r="M731" s="120"/>
      <c r="N731" s="120"/>
      <c r="O731" s="120"/>
      <c r="P731" s="120"/>
      <c r="Q731" s="2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122"/>
      <c r="AJ731" s="122"/>
      <c r="AK731" s="2"/>
      <c r="AL731" s="2"/>
      <c r="AM731" s="2"/>
      <c r="AN731" s="2"/>
      <c r="AO731" s="2"/>
      <c r="AP731" s="2"/>
      <c r="AQ731" s="2"/>
      <c r="AR731" s="15"/>
    </row>
    <row r="732" spans="1:44" ht="11.25" customHeight="1">
      <c r="A732" s="120"/>
      <c r="B732" s="120"/>
      <c r="C732" s="120"/>
      <c r="D732" s="120"/>
      <c r="E732" s="2"/>
      <c r="F732" s="2"/>
      <c r="G732" s="120"/>
      <c r="H732" s="120"/>
      <c r="I732" s="120"/>
      <c r="J732" s="58"/>
      <c r="K732" s="121"/>
      <c r="L732" s="2"/>
      <c r="M732" s="120"/>
      <c r="N732" s="120"/>
      <c r="O732" s="120"/>
      <c r="P732" s="120"/>
      <c r="Q732" s="2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122"/>
      <c r="AJ732" s="122"/>
      <c r="AK732" s="2"/>
      <c r="AL732" s="2"/>
      <c r="AM732" s="2"/>
      <c r="AN732" s="2"/>
      <c r="AO732" s="2"/>
      <c r="AP732" s="2"/>
      <c r="AQ732" s="2"/>
      <c r="AR732" s="15"/>
    </row>
    <row r="733" spans="1:44" ht="11.25" customHeight="1">
      <c r="A733" s="120"/>
      <c r="B733" s="120"/>
      <c r="C733" s="120"/>
      <c r="D733" s="120"/>
      <c r="E733" s="2"/>
      <c r="F733" s="2"/>
      <c r="G733" s="120"/>
      <c r="H733" s="120"/>
      <c r="I733" s="120"/>
      <c r="J733" s="58"/>
      <c r="K733" s="121"/>
      <c r="L733" s="2"/>
      <c r="M733" s="120"/>
      <c r="N733" s="120"/>
      <c r="O733" s="120"/>
      <c r="P733" s="120"/>
      <c r="Q733" s="2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122"/>
      <c r="AJ733" s="122"/>
      <c r="AK733" s="2"/>
      <c r="AL733" s="2"/>
      <c r="AM733" s="2"/>
      <c r="AN733" s="2"/>
      <c r="AO733" s="2"/>
      <c r="AP733" s="2"/>
      <c r="AQ733" s="2"/>
      <c r="AR733" s="15"/>
    </row>
    <row r="734" spans="1:44" ht="11.25" customHeight="1">
      <c r="A734" s="120"/>
      <c r="B734" s="120"/>
      <c r="C734" s="120"/>
      <c r="D734" s="120"/>
      <c r="E734" s="2"/>
      <c r="F734" s="2"/>
      <c r="G734" s="120"/>
      <c r="H734" s="120"/>
      <c r="I734" s="120"/>
      <c r="J734" s="58"/>
      <c r="K734" s="121"/>
      <c r="L734" s="2"/>
      <c r="M734" s="120"/>
      <c r="N734" s="120"/>
      <c r="O734" s="120"/>
      <c r="P734" s="120"/>
      <c r="Q734" s="2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122"/>
      <c r="AJ734" s="122"/>
      <c r="AK734" s="2"/>
      <c r="AL734" s="2"/>
      <c r="AM734" s="2"/>
      <c r="AN734" s="2"/>
      <c r="AO734" s="2"/>
      <c r="AP734" s="2"/>
      <c r="AQ734" s="2"/>
      <c r="AR734" s="15"/>
    </row>
    <row r="735" spans="1:44" ht="11.25" customHeight="1">
      <c r="A735" s="120"/>
      <c r="B735" s="120"/>
      <c r="C735" s="120"/>
      <c r="D735" s="120"/>
      <c r="E735" s="2"/>
      <c r="F735" s="2"/>
      <c r="G735" s="120"/>
      <c r="H735" s="120"/>
      <c r="I735" s="120"/>
      <c r="J735" s="58"/>
      <c r="K735" s="121"/>
      <c r="L735" s="2"/>
      <c r="M735" s="120"/>
      <c r="N735" s="120"/>
      <c r="O735" s="120"/>
      <c r="P735" s="120"/>
      <c r="Q735" s="2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122"/>
      <c r="AJ735" s="122"/>
      <c r="AK735" s="2"/>
      <c r="AL735" s="2"/>
      <c r="AM735" s="2"/>
      <c r="AN735" s="2"/>
      <c r="AO735" s="2"/>
      <c r="AP735" s="2"/>
      <c r="AQ735" s="2"/>
      <c r="AR735" s="15"/>
    </row>
    <row r="736" spans="1:44" ht="11.25" customHeight="1">
      <c r="A736" s="120"/>
      <c r="B736" s="120"/>
      <c r="C736" s="120"/>
      <c r="D736" s="120"/>
      <c r="E736" s="2"/>
      <c r="F736" s="2"/>
      <c r="G736" s="120"/>
      <c r="H736" s="120"/>
      <c r="I736" s="120"/>
      <c r="J736" s="58"/>
      <c r="K736" s="121"/>
      <c r="L736" s="2"/>
      <c r="M736" s="120"/>
      <c r="N736" s="120"/>
      <c r="O736" s="120"/>
      <c r="P736" s="120"/>
      <c r="Q736" s="2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122"/>
      <c r="AJ736" s="122"/>
      <c r="AK736" s="2"/>
      <c r="AL736" s="2"/>
      <c r="AM736" s="2"/>
      <c r="AN736" s="2"/>
      <c r="AO736" s="2"/>
      <c r="AP736" s="2"/>
      <c r="AQ736" s="2"/>
      <c r="AR736" s="15"/>
    </row>
    <row r="737" spans="1:44" ht="11.25" customHeight="1">
      <c r="A737" s="120"/>
      <c r="B737" s="120"/>
      <c r="C737" s="120"/>
      <c r="D737" s="120"/>
      <c r="E737" s="2"/>
      <c r="F737" s="2"/>
      <c r="G737" s="120"/>
      <c r="H737" s="120"/>
      <c r="I737" s="120"/>
      <c r="J737" s="58"/>
      <c r="K737" s="121"/>
      <c r="L737" s="2"/>
      <c r="M737" s="120"/>
      <c r="N737" s="120"/>
      <c r="O737" s="120"/>
      <c r="P737" s="120"/>
      <c r="Q737" s="2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122"/>
      <c r="AJ737" s="122"/>
      <c r="AK737" s="2"/>
      <c r="AL737" s="2"/>
      <c r="AM737" s="2"/>
      <c r="AN737" s="2"/>
      <c r="AO737" s="2"/>
      <c r="AP737" s="2"/>
      <c r="AQ737" s="2"/>
      <c r="AR737" s="15"/>
    </row>
    <row r="738" spans="1:44" ht="11.25" customHeight="1">
      <c r="A738" s="120"/>
      <c r="B738" s="120"/>
      <c r="C738" s="120"/>
      <c r="D738" s="120"/>
      <c r="E738" s="2"/>
      <c r="F738" s="2"/>
      <c r="G738" s="120"/>
      <c r="H738" s="120"/>
      <c r="I738" s="120"/>
      <c r="J738" s="58"/>
      <c r="K738" s="121"/>
      <c r="L738" s="2"/>
      <c r="M738" s="120"/>
      <c r="N738" s="120"/>
      <c r="O738" s="120"/>
      <c r="P738" s="120"/>
      <c r="Q738" s="2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122"/>
      <c r="AJ738" s="122"/>
      <c r="AK738" s="2"/>
      <c r="AL738" s="2"/>
      <c r="AM738" s="2"/>
      <c r="AN738" s="2"/>
      <c r="AO738" s="2"/>
      <c r="AP738" s="2"/>
      <c r="AQ738" s="2"/>
      <c r="AR738" s="15"/>
    </row>
    <row r="739" spans="1:44" ht="11.25" customHeight="1">
      <c r="A739" s="120"/>
      <c r="B739" s="120"/>
      <c r="C739" s="120"/>
      <c r="D739" s="120"/>
      <c r="E739" s="2"/>
      <c r="F739" s="2"/>
      <c r="G739" s="120"/>
      <c r="H739" s="120"/>
      <c r="I739" s="120"/>
      <c r="J739" s="58"/>
      <c r="K739" s="121"/>
      <c r="L739" s="2"/>
      <c r="M739" s="120"/>
      <c r="N739" s="120"/>
      <c r="O739" s="120"/>
      <c r="P739" s="120"/>
      <c r="Q739" s="2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122"/>
      <c r="AJ739" s="122"/>
      <c r="AK739" s="2"/>
      <c r="AL739" s="2"/>
      <c r="AM739" s="2"/>
      <c r="AN739" s="2"/>
      <c r="AO739" s="2"/>
      <c r="AP739" s="2"/>
      <c r="AQ739" s="2"/>
      <c r="AR739" s="15"/>
    </row>
    <row r="740" spans="1:44" ht="11.25" customHeight="1">
      <c r="A740" s="120"/>
      <c r="B740" s="120"/>
      <c r="C740" s="120"/>
      <c r="D740" s="120"/>
      <c r="E740" s="2"/>
      <c r="F740" s="2"/>
      <c r="G740" s="120"/>
      <c r="H740" s="120"/>
      <c r="I740" s="120"/>
      <c r="J740" s="58"/>
      <c r="K740" s="121"/>
      <c r="L740" s="2"/>
      <c r="M740" s="120"/>
      <c r="N740" s="120"/>
      <c r="O740" s="120"/>
      <c r="P740" s="120"/>
      <c r="Q740" s="2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122"/>
      <c r="AJ740" s="122"/>
      <c r="AK740" s="2"/>
      <c r="AL740" s="2"/>
      <c r="AM740" s="2"/>
      <c r="AN740" s="2"/>
      <c r="AO740" s="2"/>
      <c r="AP740" s="2"/>
      <c r="AQ740" s="2"/>
      <c r="AR740" s="15"/>
    </row>
    <row r="741" spans="1:44" ht="11.25" customHeight="1">
      <c r="A741" s="120"/>
      <c r="B741" s="120"/>
      <c r="C741" s="120"/>
      <c r="D741" s="120"/>
      <c r="E741" s="2"/>
      <c r="F741" s="2"/>
      <c r="G741" s="120"/>
      <c r="H741" s="120"/>
      <c r="I741" s="120"/>
      <c r="J741" s="58"/>
      <c r="K741" s="121"/>
      <c r="L741" s="2"/>
      <c r="M741" s="120"/>
      <c r="N741" s="120"/>
      <c r="O741" s="120"/>
      <c r="P741" s="120"/>
      <c r="Q741" s="2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122"/>
      <c r="AJ741" s="122"/>
      <c r="AK741" s="2"/>
      <c r="AL741" s="2"/>
      <c r="AM741" s="2"/>
      <c r="AN741" s="2"/>
      <c r="AO741" s="2"/>
      <c r="AP741" s="2"/>
      <c r="AQ741" s="2"/>
      <c r="AR741" s="15"/>
    </row>
    <row r="742" spans="1:44" ht="11.25" customHeight="1">
      <c r="A742" s="120"/>
      <c r="B742" s="120"/>
      <c r="C742" s="120"/>
      <c r="D742" s="120"/>
      <c r="E742" s="2"/>
      <c r="F742" s="2"/>
      <c r="G742" s="120"/>
      <c r="H742" s="120"/>
      <c r="I742" s="120"/>
      <c r="J742" s="58"/>
      <c r="K742" s="121"/>
      <c r="L742" s="2"/>
      <c r="M742" s="120"/>
      <c r="N742" s="120"/>
      <c r="O742" s="120"/>
      <c r="P742" s="120"/>
      <c r="Q742" s="2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122"/>
      <c r="AJ742" s="122"/>
      <c r="AK742" s="2"/>
      <c r="AL742" s="2"/>
      <c r="AM742" s="2"/>
      <c r="AN742" s="2"/>
      <c r="AO742" s="2"/>
      <c r="AP742" s="2"/>
      <c r="AQ742" s="2"/>
      <c r="AR742" s="15"/>
    </row>
    <row r="743" spans="1:44" ht="11.25" customHeight="1">
      <c r="A743" s="120"/>
      <c r="B743" s="120"/>
      <c r="C743" s="120"/>
      <c r="D743" s="120"/>
      <c r="E743" s="2"/>
      <c r="F743" s="2"/>
      <c r="G743" s="120"/>
      <c r="H743" s="120"/>
      <c r="I743" s="120"/>
      <c r="J743" s="58"/>
      <c r="K743" s="121"/>
      <c r="L743" s="2"/>
      <c r="M743" s="120"/>
      <c r="N743" s="120"/>
      <c r="O743" s="120"/>
      <c r="P743" s="120"/>
      <c r="Q743" s="2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122"/>
      <c r="AJ743" s="122"/>
      <c r="AK743" s="2"/>
      <c r="AL743" s="2"/>
      <c r="AM743" s="2"/>
      <c r="AN743" s="2"/>
      <c r="AO743" s="2"/>
      <c r="AP743" s="2"/>
      <c r="AQ743" s="2"/>
      <c r="AR743" s="15"/>
    </row>
    <row r="744" spans="1:44" ht="11.25" customHeight="1">
      <c r="A744" s="120"/>
      <c r="B744" s="120"/>
      <c r="C744" s="120"/>
      <c r="D744" s="120"/>
      <c r="E744" s="2"/>
      <c r="F744" s="2"/>
      <c r="G744" s="120"/>
      <c r="H744" s="120"/>
      <c r="I744" s="120"/>
      <c r="J744" s="58"/>
      <c r="K744" s="121"/>
      <c r="L744" s="2"/>
      <c r="M744" s="120"/>
      <c r="N744" s="120"/>
      <c r="O744" s="120"/>
      <c r="P744" s="120"/>
      <c r="Q744" s="2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122"/>
      <c r="AJ744" s="122"/>
      <c r="AK744" s="2"/>
      <c r="AL744" s="2"/>
      <c r="AM744" s="2"/>
      <c r="AN744" s="2"/>
      <c r="AO744" s="2"/>
      <c r="AP744" s="2"/>
      <c r="AQ744" s="2"/>
      <c r="AR744" s="15"/>
    </row>
    <row r="745" spans="1:44" ht="11.25" customHeight="1">
      <c r="A745" s="120"/>
      <c r="B745" s="120"/>
      <c r="C745" s="120"/>
      <c r="D745" s="120"/>
      <c r="E745" s="2"/>
      <c r="F745" s="2"/>
      <c r="G745" s="120"/>
      <c r="H745" s="120"/>
      <c r="I745" s="120"/>
      <c r="J745" s="58"/>
      <c r="K745" s="121"/>
      <c r="L745" s="2"/>
      <c r="M745" s="120"/>
      <c r="N745" s="120"/>
      <c r="O745" s="120"/>
      <c r="P745" s="120"/>
      <c r="Q745" s="2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122"/>
      <c r="AJ745" s="122"/>
      <c r="AK745" s="2"/>
      <c r="AL745" s="2"/>
      <c r="AM745" s="2"/>
      <c r="AN745" s="2"/>
      <c r="AO745" s="2"/>
      <c r="AP745" s="2"/>
      <c r="AQ745" s="2"/>
      <c r="AR745" s="15"/>
    </row>
    <row r="746" spans="1:44" ht="11.25" customHeight="1">
      <c r="A746" s="120"/>
      <c r="B746" s="120"/>
      <c r="C746" s="120"/>
      <c r="D746" s="120"/>
      <c r="E746" s="2"/>
      <c r="F746" s="2"/>
      <c r="G746" s="120"/>
      <c r="H746" s="120"/>
      <c r="I746" s="120"/>
      <c r="J746" s="58"/>
      <c r="K746" s="121"/>
      <c r="L746" s="2"/>
      <c r="M746" s="120"/>
      <c r="N746" s="120"/>
      <c r="O746" s="120"/>
      <c r="P746" s="120"/>
      <c r="Q746" s="2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122"/>
      <c r="AJ746" s="122"/>
      <c r="AK746" s="2"/>
      <c r="AL746" s="2"/>
      <c r="AM746" s="2"/>
      <c r="AN746" s="2"/>
      <c r="AO746" s="2"/>
      <c r="AP746" s="2"/>
      <c r="AQ746" s="2"/>
      <c r="AR746" s="15"/>
    </row>
    <row r="747" spans="1:44" ht="11.25" customHeight="1">
      <c r="A747" s="120"/>
      <c r="B747" s="120"/>
      <c r="C747" s="120"/>
      <c r="D747" s="120"/>
      <c r="E747" s="2"/>
      <c r="F747" s="2"/>
      <c r="G747" s="120"/>
      <c r="H747" s="120"/>
      <c r="I747" s="120"/>
      <c r="J747" s="58"/>
      <c r="K747" s="121"/>
      <c r="L747" s="2"/>
      <c r="M747" s="120"/>
      <c r="N747" s="120"/>
      <c r="O747" s="120"/>
      <c r="P747" s="120"/>
      <c r="Q747" s="2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122"/>
      <c r="AJ747" s="122"/>
      <c r="AK747" s="2"/>
      <c r="AL747" s="2"/>
      <c r="AM747" s="2"/>
      <c r="AN747" s="2"/>
      <c r="AO747" s="2"/>
      <c r="AP747" s="2"/>
      <c r="AQ747" s="2"/>
      <c r="AR747" s="15"/>
    </row>
    <row r="748" spans="1:44" ht="11.25" customHeight="1">
      <c r="A748" s="120"/>
      <c r="B748" s="120"/>
      <c r="C748" s="120"/>
      <c r="D748" s="120"/>
      <c r="E748" s="2"/>
      <c r="F748" s="2"/>
      <c r="G748" s="120"/>
      <c r="H748" s="120"/>
      <c r="I748" s="120"/>
      <c r="J748" s="58"/>
      <c r="K748" s="121"/>
      <c r="L748" s="2"/>
      <c r="M748" s="120"/>
      <c r="N748" s="120"/>
      <c r="O748" s="120"/>
      <c r="P748" s="120"/>
      <c r="Q748" s="2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122"/>
      <c r="AJ748" s="122"/>
      <c r="AK748" s="2"/>
      <c r="AL748" s="2"/>
      <c r="AM748" s="2"/>
      <c r="AN748" s="2"/>
      <c r="AO748" s="2"/>
      <c r="AP748" s="2"/>
      <c r="AQ748" s="2"/>
      <c r="AR748" s="15"/>
    </row>
    <row r="749" spans="1:44" ht="11.25" customHeight="1">
      <c r="A749" s="120"/>
      <c r="B749" s="120"/>
      <c r="C749" s="120"/>
      <c r="D749" s="120"/>
      <c r="E749" s="2"/>
      <c r="F749" s="2"/>
      <c r="G749" s="120"/>
      <c r="H749" s="120"/>
      <c r="I749" s="120"/>
      <c r="J749" s="58"/>
      <c r="K749" s="121"/>
      <c r="L749" s="2"/>
      <c r="M749" s="120"/>
      <c r="N749" s="120"/>
      <c r="O749" s="120"/>
      <c r="P749" s="120"/>
      <c r="Q749" s="2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122"/>
      <c r="AJ749" s="122"/>
      <c r="AK749" s="2"/>
      <c r="AL749" s="2"/>
      <c r="AM749" s="2"/>
      <c r="AN749" s="2"/>
      <c r="AO749" s="2"/>
      <c r="AP749" s="2"/>
      <c r="AQ749" s="2"/>
      <c r="AR749" s="15"/>
    </row>
    <row r="750" spans="1:44" ht="11.25" customHeight="1">
      <c r="A750" s="120"/>
      <c r="B750" s="120"/>
      <c r="C750" s="120"/>
      <c r="D750" s="120"/>
      <c r="E750" s="2"/>
      <c r="F750" s="2"/>
      <c r="G750" s="120"/>
      <c r="H750" s="120"/>
      <c r="I750" s="120"/>
      <c r="J750" s="58"/>
      <c r="K750" s="121"/>
      <c r="L750" s="2"/>
      <c r="M750" s="120"/>
      <c r="N750" s="120"/>
      <c r="O750" s="120"/>
      <c r="P750" s="120"/>
      <c r="Q750" s="2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122"/>
      <c r="AJ750" s="122"/>
      <c r="AK750" s="2"/>
      <c r="AL750" s="2"/>
      <c r="AM750" s="2"/>
      <c r="AN750" s="2"/>
      <c r="AO750" s="2"/>
      <c r="AP750" s="2"/>
      <c r="AQ750" s="2"/>
      <c r="AR750" s="15"/>
    </row>
    <row r="751" spans="1:44" ht="11.25" customHeight="1">
      <c r="A751" s="120"/>
      <c r="B751" s="120"/>
      <c r="C751" s="120"/>
      <c r="D751" s="120"/>
      <c r="E751" s="2"/>
      <c r="F751" s="2"/>
      <c r="G751" s="120"/>
      <c r="H751" s="120"/>
      <c r="I751" s="120"/>
      <c r="J751" s="58"/>
      <c r="K751" s="121"/>
      <c r="L751" s="2"/>
      <c r="M751" s="120"/>
      <c r="N751" s="120"/>
      <c r="O751" s="120"/>
      <c r="P751" s="120"/>
      <c r="Q751" s="2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122"/>
      <c r="AJ751" s="122"/>
      <c r="AK751" s="2"/>
      <c r="AL751" s="2"/>
      <c r="AM751" s="2"/>
      <c r="AN751" s="2"/>
      <c r="AO751" s="2"/>
      <c r="AP751" s="2"/>
      <c r="AQ751" s="2"/>
      <c r="AR751" s="15"/>
    </row>
    <row r="752" spans="1:44" ht="11.25" customHeight="1">
      <c r="A752" s="120"/>
      <c r="B752" s="120"/>
      <c r="C752" s="120"/>
      <c r="D752" s="120"/>
      <c r="E752" s="2"/>
      <c r="F752" s="2"/>
      <c r="G752" s="120"/>
      <c r="H752" s="120"/>
      <c r="I752" s="120"/>
      <c r="J752" s="58"/>
      <c r="K752" s="121"/>
      <c r="L752" s="2"/>
      <c r="M752" s="120"/>
      <c r="N752" s="120"/>
      <c r="O752" s="120"/>
      <c r="P752" s="120"/>
      <c r="Q752" s="2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122"/>
      <c r="AJ752" s="122"/>
      <c r="AK752" s="2"/>
      <c r="AL752" s="2"/>
      <c r="AM752" s="2"/>
      <c r="AN752" s="2"/>
      <c r="AO752" s="2"/>
      <c r="AP752" s="2"/>
      <c r="AQ752" s="2"/>
      <c r="AR752" s="15"/>
    </row>
    <row r="753" spans="1:44" ht="11.25" customHeight="1">
      <c r="A753" s="120"/>
      <c r="B753" s="120"/>
      <c r="C753" s="120"/>
      <c r="D753" s="120"/>
      <c r="E753" s="2"/>
      <c r="F753" s="2"/>
      <c r="G753" s="120"/>
      <c r="H753" s="120"/>
      <c r="I753" s="120"/>
      <c r="J753" s="58"/>
      <c r="K753" s="121"/>
      <c r="L753" s="2"/>
      <c r="M753" s="120"/>
      <c r="N753" s="120"/>
      <c r="O753" s="120"/>
      <c r="P753" s="120"/>
      <c r="Q753" s="2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122"/>
      <c r="AJ753" s="122"/>
      <c r="AK753" s="2"/>
      <c r="AL753" s="2"/>
      <c r="AM753" s="2"/>
      <c r="AN753" s="2"/>
      <c r="AO753" s="2"/>
      <c r="AP753" s="2"/>
      <c r="AQ753" s="2"/>
      <c r="AR753" s="15"/>
    </row>
    <row r="754" spans="1:44" ht="11.25" customHeight="1">
      <c r="A754" s="120"/>
      <c r="B754" s="120"/>
      <c r="C754" s="120"/>
      <c r="D754" s="120"/>
      <c r="E754" s="2"/>
      <c r="F754" s="2"/>
      <c r="G754" s="120"/>
      <c r="H754" s="120"/>
      <c r="I754" s="120"/>
      <c r="J754" s="58"/>
      <c r="K754" s="121"/>
      <c r="L754" s="2"/>
      <c r="M754" s="120"/>
      <c r="N754" s="120"/>
      <c r="O754" s="120"/>
      <c r="P754" s="120"/>
      <c r="Q754" s="2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122"/>
      <c r="AJ754" s="122"/>
      <c r="AK754" s="2"/>
      <c r="AL754" s="2"/>
      <c r="AM754" s="2"/>
      <c r="AN754" s="2"/>
      <c r="AO754" s="2"/>
      <c r="AP754" s="2"/>
      <c r="AQ754" s="2"/>
      <c r="AR754" s="15"/>
    </row>
    <row r="755" spans="1:44" ht="11.25" customHeight="1">
      <c r="A755" s="120"/>
      <c r="B755" s="120"/>
      <c r="C755" s="120"/>
      <c r="D755" s="120"/>
      <c r="E755" s="2"/>
      <c r="F755" s="2"/>
      <c r="G755" s="120"/>
      <c r="H755" s="120"/>
      <c r="I755" s="120"/>
      <c r="J755" s="58"/>
      <c r="K755" s="121"/>
      <c r="L755" s="2"/>
      <c r="M755" s="120"/>
      <c r="N755" s="120"/>
      <c r="O755" s="120"/>
      <c r="P755" s="120"/>
      <c r="Q755" s="2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122"/>
      <c r="AJ755" s="122"/>
      <c r="AK755" s="2"/>
      <c r="AL755" s="2"/>
      <c r="AM755" s="2"/>
      <c r="AN755" s="2"/>
      <c r="AO755" s="2"/>
      <c r="AP755" s="2"/>
      <c r="AQ755" s="2"/>
      <c r="AR755" s="15"/>
    </row>
    <row r="756" spans="1:44" ht="11.25" customHeight="1">
      <c r="A756" s="120"/>
      <c r="B756" s="120"/>
      <c r="C756" s="120"/>
      <c r="D756" s="120"/>
      <c r="E756" s="2"/>
      <c r="F756" s="2"/>
      <c r="G756" s="120"/>
      <c r="H756" s="120"/>
      <c r="I756" s="120"/>
      <c r="J756" s="58"/>
      <c r="K756" s="121"/>
      <c r="L756" s="2"/>
      <c r="M756" s="120"/>
      <c r="N756" s="120"/>
      <c r="O756" s="120"/>
      <c r="P756" s="120"/>
      <c r="Q756" s="2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122"/>
      <c r="AJ756" s="122"/>
      <c r="AK756" s="2"/>
      <c r="AL756" s="2"/>
      <c r="AM756" s="2"/>
      <c r="AN756" s="2"/>
      <c r="AO756" s="2"/>
      <c r="AP756" s="2"/>
      <c r="AQ756" s="2"/>
      <c r="AR756" s="15"/>
    </row>
    <row r="757" spans="1:44" ht="11.25" customHeight="1">
      <c r="A757" s="120"/>
      <c r="B757" s="120"/>
      <c r="C757" s="120"/>
      <c r="D757" s="120"/>
      <c r="E757" s="2"/>
      <c r="F757" s="2"/>
      <c r="G757" s="120"/>
      <c r="H757" s="120"/>
      <c r="I757" s="120"/>
      <c r="J757" s="58"/>
      <c r="K757" s="121"/>
      <c r="L757" s="2"/>
      <c r="M757" s="120"/>
      <c r="N757" s="120"/>
      <c r="O757" s="120"/>
      <c r="P757" s="120"/>
      <c r="Q757" s="2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122"/>
      <c r="AJ757" s="122"/>
      <c r="AK757" s="2"/>
      <c r="AL757" s="2"/>
      <c r="AM757" s="2"/>
      <c r="AN757" s="2"/>
      <c r="AO757" s="2"/>
      <c r="AP757" s="2"/>
      <c r="AQ757" s="2"/>
      <c r="AR757" s="15"/>
    </row>
    <row r="758" spans="1:44" ht="11.25" customHeight="1">
      <c r="A758" s="120"/>
      <c r="B758" s="120"/>
      <c r="C758" s="120"/>
      <c r="D758" s="120"/>
      <c r="E758" s="2"/>
      <c r="F758" s="2"/>
      <c r="G758" s="120"/>
      <c r="H758" s="120"/>
      <c r="I758" s="120"/>
      <c r="J758" s="58"/>
      <c r="K758" s="121"/>
      <c r="L758" s="2"/>
      <c r="M758" s="120"/>
      <c r="N758" s="120"/>
      <c r="O758" s="120"/>
      <c r="P758" s="120"/>
      <c r="Q758" s="2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122"/>
      <c r="AJ758" s="122"/>
      <c r="AK758" s="2"/>
      <c r="AL758" s="2"/>
      <c r="AM758" s="2"/>
      <c r="AN758" s="2"/>
      <c r="AO758" s="2"/>
      <c r="AP758" s="2"/>
      <c r="AQ758" s="2"/>
      <c r="AR758" s="15"/>
    </row>
    <row r="759" spans="1:44" ht="11.25" customHeight="1">
      <c r="A759" s="120"/>
      <c r="B759" s="120"/>
      <c r="C759" s="120"/>
      <c r="D759" s="120"/>
      <c r="E759" s="2"/>
      <c r="F759" s="2"/>
      <c r="G759" s="120"/>
      <c r="H759" s="120"/>
      <c r="I759" s="120"/>
      <c r="J759" s="58"/>
      <c r="K759" s="121"/>
      <c r="L759" s="2"/>
      <c r="M759" s="120"/>
      <c r="N759" s="120"/>
      <c r="O759" s="120"/>
      <c r="P759" s="120"/>
      <c r="Q759" s="2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122"/>
      <c r="AJ759" s="122"/>
      <c r="AK759" s="2"/>
      <c r="AL759" s="2"/>
      <c r="AM759" s="2"/>
      <c r="AN759" s="2"/>
      <c r="AO759" s="2"/>
      <c r="AP759" s="2"/>
      <c r="AQ759" s="2"/>
      <c r="AR759" s="15"/>
    </row>
    <row r="760" spans="1:44" ht="11.25" customHeight="1">
      <c r="A760" s="120"/>
      <c r="B760" s="120"/>
      <c r="C760" s="120"/>
      <c r="D760" s="120"/>
      <c r="E760" s="2"/>
      <c r="F760" s="2"/>
      <c r="G760" s="120"/>
      <c r="H760" s="120"/>
      <c r="I760" s="120"/>
      <c r="J760" s="58"/>
      <c r="K760" s="121"/>
      <c r="L760" s="2"/>
      <c r="M760" s="120"/>
      <c r="N760" s="120"/>
      <c r="O760" s="120"/>
      <c r="P760" s="120"/>
      <c r="Q760" s="2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122"/>
      <c r="AJ760" s="122"/>
      <c r="AK760" s="2"/>
      <c r="AL760" s="2"/>
      <c r="AM760" s="2"/>
      <c r="AN760" s="2"/>
      <c r="AO760" s="2"/>
      <c r="AP760" s="2"/>
      <c r="AQ760" s="2"/>
      <c r="AR760" s="15"/>
    </row>
    <row r="761" spans="1:44" ht="11.25" customHeight="1">
      <c r="A761" s="120"/>
      <c r="B761" s="120"/>
      <c r="C761" s="120"/>
      <c r="D761" s="120"/>
      <c r="E761" s="2"/>
      <c r="F761" s="2"/>
      <c r="G761" s="120"/>
      <c r="H761" s="120"/>
      <c r="I761" s="120"/>
      <c r="J761" s="58"/>
      <c r="K761" s="121"/>
      <c r="L761" s="2"/>
      <c r="M761" s="120"/>
      <c r="N761" s="120"/>
      <c r="O761" s="120"/>
      <c r="P761" s="120"/>
      <c r="Q761" s="2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122"/>
      <c r="AJ761" s="122"/>
      <c r="AK761" s="2"/>
      <c r="AL761" s="2"/>
      <c r="AM761" s="2"/>
      <c r="AN761" s="2"/>
      <c r="AO761" s="2"/>
      <c r="AP761" s="2"/>
      <c r="AQ761" s="2"/>
      <c r="AR761" s="15"/>
    </row>
    <row r="762" spans="1:44" ht="11.25" customHeight="1">
      <c r="A762" s="120"/>
      <c r="B762" s="120"/>
      <c r="C762" s="120"/>
      <c r="D762" s="120"/>
      <c r="E762" s="2"/>
      <c r="F762" s="2"/>
      <c r="G762" s="120"/>
      <c r="H762" s="120"/>
      <c r="I762" s="120"/>
      <c r="J762" s="58"/>
      <c r="K762" s="121"/>
      <c r="L762" s="2"/>
      <c r="M762" s="120"/>
      <c r="N762" s="120"/>
      <c r="O762" s="120"/>
      <c r="P762" s="120"/>
      <c r="Q762" s="2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122"/>
      <c r="AJ762" s="122"/>
      <c r="AK762" s="2"/>
      <c r="AL762" s="2"/>
      <c r="AM762" s="2"/>
      <c r="AN762" s="2"/>
      <c r="AO762" s="2"/>
      <c r="AP762" s="2"/>
      <c r="AQ762" s="2"/>
      <c r="AR762" s="15"/>
    </row>
    <row r="763" spans="1:44" ht="11.25" customHeight="1">
      <c r="A763" s="120"/>
      <c r="B763" s="120"/>
      <c r="C763" s="120"/>
      <c r="D763" s="120"/>
      <c r="E763" s="2"/>
      <c r="F763" s="2"/>
      <c r="G763" s="120"/>
      <c r="H763" s="120"/>
      <c r="I763" s="120"/>
      <c r="J763" s="58"/>
      <c r="K763" s="121"/>
      <c r="L763" s="2"/>
      <c r="M763" s="120"/>
      <c r="N763" s="120"/>
      <c r="O763" s="120"/>
      <c r="P763" s="120"/>
      <c r="Q763" s="2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122"/>
      <c r="AJ763" s="122"/>
      <c r="AK763" s="2"/>
      <c r="AL763" s="2"/>
      <c r="AM763" s="2"/>
      <c r="AN763" s="2"/>
      <c r="AO763" s="2"/>
      <c r="AP763" s="2"/>
      <c r="AQ763" s="2"/>
      <c r="AR763" s="15"/>
    </row>
    <row r="764" spans="1:44" ht="11.25" customHeight="1">
      <c r="A764" s="120"/>
      <c r="B764" s="120"/>
      <c r="C764" s="120"/>
      <c r="D764" s="120"/>
      <c r="E764" s="2"/>
      <c r="F764" s="2"/>
      <c r="G764" s="120"/>
      <c r="H764" s="120"/>
      <c r="I764" s="120"/>
      <c r="J764" s="58"/>
      <c r="K764" s="121"/>
      <c r="L764" s="2"/>
      <c r="M764" s="120"/>
      <c r="N764" s="120"/>
      <c r="O764" s="120"/>
      <c r="P764" s="120"/>
      <c r="Q764" s="2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122"/>
      <c r="AJ764" s="122"/>
      <c r="AK764" s="2"/>
      <c r="AL764" s="2"/>
      <c r="AM764" s="2"/>
      <c r="AN764" s="2"/>
      <c r="AO764" s="2"/>
      <c r="AP764" s="2"/>
      <c r="AQ764" s="2"/>
      <c r="AR764" s="15"/>
    </row>
    <row r="765" spans="1:44" ht="11.25" customHeight="1">
      <c r="A765" s="120"/>
      <c r="B765" s="120"/>
      <c r="C765" s="120"/>
      <c r="D765" s="120"/>
      <c r="E765" s="2"/>
      <c r="F765" s="2"/>
      <c r="G765" s="120"/>
      <c r="H765" s="120"/>
      <c r="I765" s="120"/>
      <c r="J765" s="58"/>
      <c r="K765" s="121"/>
      <c r="L765" s="2"/>
      <c r="M765" s="120"/>
      <c r="N765" s="120"/>
      <c r="O765" s="120"/>
      <c r="P765" s="120"/>
      <c r="Q765" s="2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122"/>
      <c r="AJ765" s="122"/>
      <c r="AK765" s="2"/>
      <c r="AL765" s="2"/>
      <c r="AM765" s="2"/>
      <c r="AN765" s="2"/>
      <c r="AO765" s="2"/>
      <c r="AP765" s="2"/>
      <c r="AQ765" s="2"/>
      <c r="AR765" s="15"/>
    </row>
    <row r="766" spans="1:44" ht="11.25" customHeight="1">
      <c r="A766" s="120"/>
      <c r="B766" s="120"/>
      <c r="C766" s="120"/>
      <c r="D766" s="120"/>
      <c r="E766" s="2"/>
      <c r="F766" s="2"/>
      <c r="G766" s="120"/>
      <c r="H766" s="120"/>
      <c r="I766" s="120"/>
      <c r="J766" s="58"/>
      <c r="K766" s="121"/>
      <c r="L766" s="2"/>
      <c r="M766" s="120"/>
      <c r="N766" s="120"/>
      <c r="O766" s="120"/>
      <c r="P766" s="120"/>
      <c r="Q766" s="2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122"/>
      <c r="AJ766" s="122"/>
      <c r="AK766" s="2"/>
      <c r="AL766" s="2"/>
      <c r="AM766" s="2"/>
      <c r="AN766" s="2"/>
      <c r="AO766" s="2"/>
      <c r="AP766" s="2"/>
      <c r="AQ766" s="2"/>
      <c r="AR766" s="15"/>
    </row>
    <row r="767" spans="1:44" ht="11.25" customHeight="1">
      <c r="A767" s="120"/>
      <c r="B767" s="120"/>
      <c r="C767" s="120"/>
      <c r="D767" s="120"/>
      <c r="E767" s="2"/>
      <c r="F767" s="2"/>
      <c r="G767" s="120"/>
      <c r="H767" s="120"/>
      <c r="I767" s="120"/>
      <c r="J767" s="58"/>
      <c r="K767" s="121"/>
      <c r="L767" s="2"/>
      <c r="M767" s="120"/>
      <c r="N767" s="120"/>
      <c r="O767" s="120"/>
      <c r="P767" s="120"/>
      <c r="Q767" s="2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122"/>
      <c r="AJ767" s="122"/>
      <c r="AK767" s="2"/>
      <c r="AL767" s="2"/>
      <c r="AM767" s="2"/>
      <c r="AN767" s="2"/>
      <c r="AO767" s="2"/>
      <c r="AP767" s="2"/>
      <c r="AQ767" s="2"/>
      <c r="AR767" s="15"/>
    </row>
    <row r="768" spans="1:44" ht="11.25" customHeight="1">
      <c r="A768" s="120"/>
      <c r="B768" s="120"/>
      <c r="C768" s="120"/>
      <c r="D768" s="120"/>
      <c r="E768" s="2"/>
      <c r="F768" s="2"/>
      <c r="G768" s="120"/>
      <c r="H768" s="120"/>
      <c r="I768" s="120"/>
      <c r="J768" s="58"/>
      <c r="K768" s="121"/>
      <c r="L768" s="2"/>
      <c r="M768" s="120"/>
      <c r="N768" s="120"/>
      <c r="O768" s="120"/>
      <c r="P768" s="120"/>
      <c r="Q768" s="2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122"/>
      <c r="AJ768" s="122"/>
      <c r="AK768" s="2"/>
      <c r="AL768" s="2"/>
      <c r="AM768" s="2"/>
      <c r="AN768" s="2"/>
      <c r="AO768" s="2"/>
      <c r="AP768" s="2"/>
      <c r="AQ768" s="2"/>
      <c r="AR768" s="15"/>
    </row>
    <row r="769" spans="1:44" ht="11.25" customHeight="1">
      <c r="A769" s="120"/>
      <c r="B769" s="120"/>
      <c r="C769" s="120"/>
      <c r="D769" s="120"/>
      <c r="E769" s="2"/>
      <c r="F769" s="2"/>
      <c r="G769" s="120"/>
      <c r="H769" s="120"/>
      <c r="I769" s="120"/>
      <c r="J769" s="58"/>
      <c r="K769" s="121"/>
      <c r="L769" s="2"/>
      <c r="M769" s="120"/>
      <c r="N769" s="120"/>
      <c r="O769" s="120"/>
      <c r="P769" s="120"/>
      <c r="Q769" s="2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122"/>
      <c r="AJ769" s="122"/>
      <c r="AK769" s="2"/>
      <c r="AL769" s="2"/>
      <c r="AM769" s="2"/>
      <c r="AN769" s="2"/>
      <c r="AO769" s="2"/>
      <c r="AP769" s="2"/>
      <c r="AQ769" s="2"/>
      <c r="AR769" s="15"/>
    </row>
    <row r="770" spans="1:44" ht="11.25" customHeight="1">
      <c r="A770" s="120"/>
      <c r="B770" s="120"/>
      <c r="C770" s="120"/>
      <c r="D770" s="120"/>
      <c r="E770" s="2"/>
      <c r="F770" s="2"/>
      <c r="G770" s="120"/>
      <c r="H770" s="120"/>
      <c r="I770" s="120"/>
      <c r="J770" s="58"/>
      <c r="K770" s="121"/>
      <c r="L770" s="2"/>
      <c r="M770" s="120"/>
      <c r="N770" s="120"/>
      <c r="O770" s="120"/>
      <c r="P770" s="120"/>
      <c r="Q770" s="2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122"/>
      <c r="AJ770" s="122"/>
      <c r="AK770" s="2"/>
      <c r="AL770" s="2"/>
      <c r="AM770" s="2"/>
      <c r="AN770" s="2"/>
      <c r="AO770" s="2"/>
      <c r="AP770" s="2"/>
      <c r="AQ770" s="2"/>
      <c r="AR770" s="15"/>
    </row>
    <row r="771" spans="1:44" ht="11.25" customHeight="1">
      <c r="A771" s="120"/>
      <c r="B771" s="120"/>
      <c r="C771" s="120"/>
      <c r="D771" s="120"/>
      <c r="E771" s="2"/>
      <c r="F771" s="2"/>
      <c r="G771" s="120"/>
      <c r="H771" s="120"/>
      <c r="I771" s="120"/>
      <c r="J771" s="58"/>
      <c r="K771" s="121"/>
      <c r="L771" s="2"/>
      <c r="M771" s="120"/>
      <c r="N771" s="120"/>
      <c r="O771" s="120"/>
      <c r="P771" s="120"/>
      <c r="Q771" s="2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122"/>
      <c r="AJ771" s="122"/>
      <c r="AK771" s="2"/>
      <c r="AL771" s="2"/>
      <c r="AM771" s="2"/>
      <c r="AN771" s="2"/>
      <c r="AO771" s="2"/>
      <c r="AP771" s="2"/>
      <c r="AQ771" s="2"/>
      <c r="AR771" s="15"/>
    </row>
    <row r="772" spans="1:44" ht="11.25" customHeight="1">
      <c r="A772" s="120"/>
      <c r="B772" s="120"/>
      <c r="C772" s="120"/>
      <c r="D772" s="120"/>
      <c r="E772" s="2"/>
      <c r="F772" s="2"/>
      <c r="G772" s="120"/>
      <c r="H772" s="120"/>
      <c r="I772" s="120"/>
      <c r="J772" s="58"/>
      <c r="K772" s="121"/>
      <c r="L772" s="2"/>
      <c r="M772" s="120"/>
      <c r="N772" s="120"/>
      <c r="O772" s="120"/>
      <c r="P772" s="120"/>
      <c r="Q772" s="2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122"/>
      <c r="AJ772" s="122"/>
      <c r="AK772" s="2"/>
      <c r="AL772" s="2"/>
      <c r="AM772" s="2"/>
      <c r="AN772" s="2"/>
      <c r="AO772" s="2"/>
      <c r="AP772" s="2"/>
      <c r="AQ772" s="2"/>
      <c r="AR772" s="15"/>
    </row>
    <row r="773" spans="1:44" ht="11.25" customHeight="1">
      <c r="A773" s="120"/>
      <c r="B773" s="120"/>
      <c r="C773" s="120"/>
      <c r="D773" s="120"/>
      <c r="E773" s="2"/>
      <c r="F773" s="2"/>
      <c r="G773" s="120"/>
      <c r="H773" s="120"/>
      <c r="I773" s="120"/>
      <c r="J773" s="58"/>
      <c r="K773" s="121"/>
      <c r="L773" s="2"/>
      <c r="M773" s="120"/>
      <c r="N773" s="120"/>
      <c r="O773" s="120"/>
      <c r="P773" s="120"/>
      <c r="Q773" s="2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122"/>
      <c r="AJ773" s="122"/>
      <c r="AK773" s="2"/>
      <c r="AL773" s="2"/>
      <c r="AM773" s="2"/>
      <c r="AN773" s="2"/>
      <c r="AO773" s="2"/>
      <c r="AP773" s="2"/>
      <c r="AQ773" s="2"/>
      <c r="AR773" s="15"/>
    </row>
    <row r="774" spans="1:44" ht="11.25" customHeight="1">
      <c r="A774" s="120"/>
      <c r="B774" s="120"/>
      <c r="C774" s="120"/>
      <c r="D774" s="120"/>
      <c r="E774" s="2"/>
      <c r="F774" s="2"/>
      <c r="G774" s="120"/>
      <c r="H774" s="120"/>
      <c r="I774" s="120"/>
      <c r="J774" s="58"/>
      <c r="K774" s="121"/>
      <c r="L774" s="2"/>
      <c r="M774" s="120"/>
      <c r="N774" s="120"/>
      <c r="O774" s="120"/>
      <c r="P774" s="120"/>
      <c r="Q774" s="2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122"/>
      <c r="AJ774" s="122"/>
      <c r="AK774" s="2"/>
      <c r="AL774" s="2"/>
      <c r="AM774" s="2"/>
      <c r="AN774" s="2"/>
      <c r="AO774" s="2"/>
      <c r="AP774" s="2"/>
      <c r="AQ774" s="2"/>
      <c r="AR774" s="15"/>
    </row>
    <row r="775" spans="1:44" ht="11.25" customHeight="1">
      <c r="A775" s="120"/>
      <c r="B775" s="120"/>
      <c r="C775" s="120"/>
      <c r="D775" s="120"/>
      <c r="E775" s="2"/>
      <c r="F775" s="2"/>
      <c r="G775" s="120"/>
      <c r="H775" s="120"/>
      <c r="I775" s="120"/>
      <c r="J775" s="58"/>
      <c r="K775" s="121"/>
      <c r="L775" s="2"/>
      <c r="M775" s="120"/>
      <c r="N775" s="120"/>
      <c r="O775" s="120"/>
      <c r="P775" s="120"/>
      <c r="Q775" s="2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122"/>
      <c r="AJ775" s="122"/>
      <c r="AK775" s="2"/>
      <c r="AL775" s="2"/>
      <c r="AM775" s="2"/>
      <c r="AN775" s="2"/>
      <c r="AO775" s="2"/>
      <c r="AP775" s="2"/>
      <c r="AQ775" s="2"/>
      <c r="AR775" s="15"/>
    </row>
    <row r="776" spans="1:44" ht="11.25" customHeight="1">
      <c r="A776" s="120"/>
      <c r="B776" s="120"/>
      <c r="C776" s="120"/>
      <c r="D776" s="120"/>
      <c r="E776" s="2"/>
      <c r="F776" s="2"/>
      <c r="G776" s="120"/>
      <c r="H776" s="120"/>
      <c r="I776" s="120"/>
      <c r="J776" s="58"/>
      <c r="K776" s="121"/>
      <c r="L776" s="2"/>
      <c r="M776" s="120"/>
      <c r="N776" s="120"/>
      <c r="O776" s="120"/>
      <c r="P776" s="120"/>
      <c r="Q776" s="2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122"/>
      <c r="AJ776" s="122"/>
      <c r="AK776" s="2"/>
      <c r="AL776" s="2"/>
      <c r="AM776" s="2"/>
      <c r="AN776" s="2"/>
      <c r="AO776" s="2"/>
      <c r="AP776" s="2"/>
      <c r="AQ776" s="2"/>
      <c r="AR776" s="15"/>
    </row>
    <row r="777" spans="1:44" ht="11.25" customHeight="1">
      <c r="A777" s="120"/>
      <c r="B777" s="120"/>
      <c r="C777" s="120"/>
      <c r="D777" s="120"/>
      <c r="E777" s="2"/>
      <c r="F777" s="2"/>
      <c r="G777" s="120"/>
      <c r="H777" s="120"/>
      <c r="I777" s="120"/>
      <c r="J777" s="58"/>
      <c r="K777" s="121"/>
      <c r="L777" s="2"/>
      <c r="M777" s="120"/>
      <c r="N777" s="120"/>
      <c r="O777" s="120"/>
      <c r="P777" s="120"/>
      <c r="Q777" s="2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122"/>
      <c r="AJ777" s="122"/>
      <c r="AK777" s="2"/>
      <c r="AL777" s="2"/>
      <c r="AM777" s="2"/>
      <c r="AN777" s="2"/>
      <c r="AO777" s="2"/>
      <c r="AP777" s="2"/>
      <c r="AQ777" s="2"/>
      <c r="AR777" s="15"/>
    </row>
    <row r="778" spans="1:44" ht="11.25" customHeight="1">
      <c r="A778" s="120"/>
      <c r="B778" s="120"/>
      <c r="C778" s="120"/>
      <c r="D778" s="120"/>
      <c r="E778" s="2"/>
      <c r="F778" s="2"/>
      <c r="G778" s="120"/>
      <c r="H778" s="120"/>
      <c r="I778" s="120"/>
      <c r="J778" s="58"/>
      <c r="K778" s="121"/>
      <c r="L778" s="2"/>
      <c r="M778" s="120"/>
      <c r="N778" s="120"/>
      <c r="O778" s="120"/>
      <c r="P778" s="120"/>
      <c r="Q778" s="2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122"/>
      <c r="AJ778" s="122"/>
      <c r="AK778" s="2"/>
      <c r="AL778" s="2"/>
      <c r="AM778" s="2"/>
      <c r="AN778" s="2"/>
      <c r="AO778" s="2"/>
      <c r="AP778" s="2"/>
      <c r="AQ778" s="2"/>
      <c r="AR778" s="15"/>
    </row>
    <row r="779" spans="1:44" ht="11.25" customHeight="1">
      <c r="A779" s="120"/>
      <c r="B779" s="120"/>
      <c r="C779" s="120"/>
      <c r="D779" s="120"/>
      <c r="E779" s="2"/>
      <c r="F779" s="2"/>
      <c r="G779" s="120"/>
      <c r="H779" s="120"/>
      <c r="I779" s="120"/>
      <c r="J779" s="58"/>
      <c r="K779" s="121"/>
      <c r="L779" s="2"/>
      <c r="M779" s="120"/>
      <c r="N779" s="120"/>
      <c r="O779" s="120"/>
      <c r="P779" s="120"/>
      <c r="Q779" s="2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122"/>
      <c r="AJ779" s="122"/>
      <c r="AK779" s="2"/>
      <c r="AL779" s="2"/>
      <c r="AM779" s="2"/>
      <c r="AN779" s="2"/>
      <c r="AO779" s="2"/>
      <c r="AP779" s="2"/>
      <c r="AQ779" s="2"/>
      <c r="AR779" s="15"/>
    </row>
    <row r="780" spans="1:44" ht="11.25" customHeight="1">
      <c r="A780" s="120"/>
      <c r="B780" s="120"/>
      <c r="C780" s="120"/>
      <c r="D780" s="120"/>
      <c r="E780" s="2"/>
      <c r="F780" s="2"/>
      <c r="G780" s="120"/>
      <c r="H780" s="120"/>
      <c r="I780" s="120"/>
      <c r="J780" s="58"/>
      <c r="K780" s="121"/>
      <c r="L780" s="2"/>
      <c r="M780" s="120"/>
      <c r="N780" s="120"/>
      <c r="O780" s="120"/>
      <c r="P780" s="120"/>
      <c r="Q780" s="2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122"/>
      <c r="AJ780" s="122"/>
      <c r="AK780" s="2"/>
      <c r="AL780" s="2"/>
      <c r="AM780" s="2"/>
      <c r="AN780" s="2"/>
      <c r="AO780" s="2"/>
      <c r="AP780" s="2"/>
      <c r="AQ780" s="2"/>
      <c r="AR780" s="15"/>
    </row>
    <row r="781" spans="1:44" ht="11.25" customHeight="1">
      <c r="A781" s="120"/>
      <c r="B781" s="120"/>
      <c r="C781" s="120"/>
      <c r="D781" s="120"/>
      <c r="E781" s="2"/>
      <c r="F781" s="2"/>
      <c r="G781" s="120"/>
      <c r="H781" s="120"/>
      <c r="I781" s="120"/>
      <c r="J781" s="58"/>
      <c r="K781" s="121"/>
      <c r="L781" s="2"/>
      <c r="M781" s="120"/>
      <c r="N781" s="120"/>
      <c r="O781" s="120"/>
      <c r="P781" s="120"/>
      <c r="Q781" s="2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122"/>
      <c r="AJ781" s="122"/>
      <c r="AK781" s="2"/>
      <c r="AL781" s="2"/>
      <c r="AM781" s="2"/>
      <c r="AN781" s="2"/>
      <c r="AO781" s="2"/>
      <c r="AP781" s="2"/>
      <c r="AQ781" s="2"/>
      <c r="AR781" s="15"/>
    </row>
    <row r="782" spans="1:44" ht="11.25" customHeight="1">
      <c r="A782" s="120"/>
      <c r="B782" s="120"/>
      <c r="C782" s="120"/>
      <c r="D782" s="120"/>
      <c r="E782" s="2"/>
      <c r="F782" s="2"/>
      <c r="G782" s="120"/>
      <c r="H782" s="120"/>
      <c r="I782" s="120"/>
      <c r="J782" s="58"/>
      <c r="K782" s="121"/>
      <c r="L782" s="2"/>
      <c r="M782" s="120"/>
      <c r="N782" s="120"/>
      <c r="O782" s="120"/>
      <c r="P782" s="120"/>
      <c r="Q782" s="2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122"/>
      <c r="AJ782" s="122"/>
      <c r="AK782" s="2"/>
      <c r="AL782" s="2"/>
      <c r="AM782" s="2"/>
      <c r="AN782" s="2"/>
      <c r="AO782" s="2"/>
      <c r="AP782" s="2"/>
      <c r="AQ782" s="2"/>
      <c r="AR782" s="15"/>
    </row>
    <row r="783" spans="1:44" ht="11.25" customHeight="1">
      <c r="A783" s="120"/>
      <c r="B783" s="120"/>
      <c r="C783" s="120"/>
      <c r="D783" s="120"/>
      <c r="E783" s="2"/>
      <c r="F783" s="2"/>
      <c r="G783" s="120"/>
      <c r="H783" s="120"/>
      <c r="I783" s="120"/>
      <c r="J783" s="58"/>
      <c r="K783" s="121"/>
      <c r="L783" s="2"/>
      <c r="M783" s="120"/>
      <c r="N783" s="120"/>
      <c r="O783" s="120"/>
      <c r="P783" s="120"/>
      <c r="Q783" s="2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122"/>
      <c r="AJ783" s="122"/>
      <c r="AK783" s="2"/>
      <c r="AL783" s="2"/>
      <c r="AM783" s="2"/>
      <c r="AN783" s="2"/>
      <c r="AO783" s="2"/>
      <c r="AP783" s="2"/>
      <c r="AQ783" s="2"/>
      <c r="AR783" s="15"/>
    </row>
    <row r="784" spans="1:44" ht="11.25" customHeight="1">
      <c r="A784" s="120"/>
      <c r="B784" s="120"/>
      <c r="C784" s="120"/>
      <c r="D784" s="120"/>
      <c r="E784" s="2"/>
      <c r="F784" s="2"/>
      <c r="G784" s="120"/>
      <c r="H784" s="120"/>
      <c r="I784" s="120"/>
      <c r="J784" s="58"/>
      <c r="K784" s="121"/>
      <c r="L784" s="2"/>
      <c r="M784" s="120"/>
      <c r="N784" s="120"/>
      <c r="O784" s="120"/>
      <c r="P784" s="120"/>
      <c r="Q784" s="2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122"/>
      <c r="AJ784" s="122"/>
      <c r="AK784" s="2"/>
      <c r="AL784" s="2"/>
      <c r="AM784" s="2"/>
      <c r="AN784" s="2"/>
      <c r="AO784" s="2"/>
      <c r="AP784" s="2"/>
      <c r="AQ784" s="2"/>
      <c r="AR784" s="15"/>
    </row>
    <row r="785" spans="1:44" ht="11.25" customHeight="1">
      <c r="A785" s="120"/>
      <c r="B785" s="120"/>
      <c r="C785" s="120"/>
      <c r="D785" s="120"/>
      <c r="E785" s="2"/>
      <c r="F785" s="2"/>
      <c r="G785" s="120"/>
      <c r="H785" s="120"/>
      <c r="I785" s="120"/>
      <c r="J785" s="58"/>
      <c r="K785" s="121"/>
      <c r="L785" s="2"/>
      <c r="M785" s="120"/>
      <c r="N785" s="120"/>
      <c r="O785" s="120"/>
      <c r="P785" s="120"/>
      <c r="Q785" s="2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122"/>
      <c r="AJ785" s="122"/>
      <c r="AK785" s="2"/>
      <c r="AL785" s="2"/>
      <c r="AM785" s="2"/>
      <c r="AN785" s="2"/>
      <c r="AO785" s="2"/>
      <c r="AP785" s="2"/>
      <c r="AQ785" s="2"/>
      <c r="AR785" s="15"/>
    </row>
    <row r="786" spans="1:44" ht="11.25" customHeight="1">
      <c r="A786" s="120"/>
      <c r="B786" s="120"/>
      <c r="C786" s="120"/>
      <c r="D786" s="120"/>
      <c r="E786" s="2"/>
      <c r="F786" s="2"/>
      <c r="G786" s="120"/>
      <c r="H786" s="120"/>
      <c r="I786" s="120"/>
      <c r="J786" s="58"/>
      <c r="K786" s="121"/>
      <c r="L786" s="2"/>
      <c r="M786" s="120"/>
      <c r="N786" s="120"/>
      <c r="O786" s="120"/>
      <c r="P786" s="120"/>
      <c r="Q786" s="2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122"/>
      <c r="AJ786" s="122"/>
      <c r="AK786" s="2"/>
      <c r="AL786" s="2"/>
      <c r="AM786" s="2"/>
      <c r="AN786" s="2"/>
      <c r="AO786" s="2"/>
      <c r="AP786" s="2"/>
      <c r="AQ786" s="2"/>
      <c r="AR786" s="15"/>
    </row>
    <row r="787" spans="1:44" ht="11.25" customHeight="1">
      <c r="A787" s="120"/>
      <c r="B787" s="120"/>
      <c r="C787" s="120"/>
      <c r="D787" s="120"/>
      <c r="E787" s="2"/>
      <c r="F787" s="2"/>
      <c r="G787" s="120"/>
      <c r="H787" s="120"/>
      <c r="I787" s="120"/>
      <c r="J787" s="58"/>
      <c r="K787" s="121"/>
      <c r="L787" s="2"/>
      <c r="M787" s="120"/>
      <c r="N787" s="120"/>
      <c r="O787" s="120"/>
      <c r="P787" s="120"/>
      <c r="Q787" s="2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122"/>
      <c r="AJ787" s="122"/>
      <c r="AK787" s="2"/>
      <c r="AL787" s="2"/>
      <c r="AM787" s="2"/>
      <c r="AN787" s="2"/>
      <c r="AO787" s="2"/>
      <c r="AP787" s="2"/>
      <c r="AQ787" s="2"/>
      <c r="AR787" s="15"/>
    </row>
    <row r="788" spans="1:44" ht="11.25" customHeight="1">
      <c r="A788" s="120"/>
      <c r="B788" s="120"/>
      <c r="C788" s="120"/>
      <c r="D788" s="120"/>
      <c r="E788" s="2"/>
      <c r="F788" s="2"/>
      <c r="G788" s="120"/>
      <c r="H788" s="120"/>
      <c r="I788" s="120"/>
      <c r="J788" s="58"/>
      <c r="K788" s="121"/>
      <c r="L788" s="2"/>
      <c r="M788" s="120"/>
      <c r="N788" s="120"/>
      <c r="O788" s="120"/>
      <c r="P788" s="120"/>
      <c r="Q788" s="2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122"/>
      <c r="AJ788" s="122"/>
      <c r="AK788" s="2"/>
      <c r="AL788" s="2"/>
      <c r="AM788" s="2"/>
      <c r="AN788" s="2"/>
      <c r="AO788" s="2"/>
      <c r="AP788" s="2"/>
      <c r="AQ788" s="2"/>
      <c r="AR788" s="15"/>
    </row>
    <row r="789" spans="1:44" ht="11.25" customHeight="1">
      <c r="A789" s="120"/>
      <c r="B789" s="120"/>
      <c r="C789" s="120"/>
      <c r="D789" s="120"/>
      <c r="E789" s="2"/>
      <c r="F789" s="2"/>
      <c r="G789" s="120"/>
      <c r="H789" s="120"/>
      <c r="I789" s="120"/>
      <c r="J789" s="58"/>
      <c r="K789" s="121"/>
      <c r="L789" s="2"/>
      <c r="M789" s="120"/>
      <c r="N789" s="120"/>
      <c r="O789" s="120"/>
      <c r="P789" s="120"/>
      <c r="Q789" s="2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122"/>
      <c r="AJ789" s="122"/>
      <c r="AK789" s="2"/>
      <c r="AL789" s="2"/>
      <c r="AM789" s="2"/>
      <c r="AN789" s="2"/>
      <c r="AO789" s="2"/>
      <c r="AP789" s="2"/>
      <c r="AQ789" s="2"/>
      <c r="AR789" s="15"/>
    </row>
    <row r="790" spans="1:44" ht="11.25" customHeight="1">
      <c r="A790" s="120"/>
      <c r="B790" s="120"/>
      <c r="C790" s="120"/>
      <c r="D790" s="120"/>
      <c r="E790" s="2"/>
      <c r="F790" s="2"/>
      <c r="G790" s="120"/>
      <c r="H790" s="120"/>
      <c r="I790" s="120"/>
      <c r="J790" s="58"/>
      <c r="K790" s="121"/>
      <c r="L790" s="2"/>
      <c r="M790" s="120"/>
      <c r="N790" s="120"/>
      <c r="O790" s="120"/>
      <c r="P790" s="120"/>
      <c r="Q790" s="2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122"/>
      <c r="AJ790" s="122"/>
      <c r="AK790" s="2"/>
      <c r="AL790" s="2"/>
      <c r="AM790" s="2"/>
      <c r="AN790" s="2"/>
      <c r="AO790" s="2"/>
      <c r="AP790" s="2"/>
      <c r="AQ790" s="2"/>
      <c r="AR790" s="15"/>
    </row>
    <row r="791" spans="1:44" ht="11.25" customHeight="1">
      <c r="A791" s="120"/>
      <c r="B791" s="120"/>
      <c r="C791" s="120"/>
      <c r="D791" s="120"/>
      <c r="E791" s="2"/>
      <c r="F791" s="2"/>
      <c r="G791" s="120"/>
      <c r="H791" s="120"/>
      <c r="I791" s="120"/>
      <c r="J791" s="58"/>
      <c r="K791" s="121"/>
      <c r="L791" s="2"/>
      <c r="M791" s="120"/>
      <c r="N791" s="120"/>
      <c r="O791" s="120"/>
      <c r="P791" s="120"/>
      <c r="Q791" s="2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122"/>
      <c r="AJ791" s="122"/>
      <c r="AK791" s="2"/>
      <c r="AL791" s="2"/>
      <c r="AM791" s="2"/>
      <c r="AN791" s="2"/>
      <c r="AO791" s="2"/>
      <c r="AP791" s="2"/>
      <c r="AQ791" s="2"/>
      <c r="AR791" s="15"/>
    </row>
    <row r="792" spans="1:44" ht="11.25" customHeight="1">
      <c r="A792" s="120"/>
      <c r="B792" s="120"/>
      <c r="C792" s="120"/>
      <c r="D792" s="120"/>
      <c r="E792" s="2"/>
      <c r="F792" s="2"/>
      <c r="G792" s="120"/>
      <c r="H792" s="120"/>
      <c r="I792" s="120"/>
      <c r="J792" s="58"/>
      <c r="K792" s="121"/>
      <c r="L792" s="2"/>
      <c r="M792" s="120"/>
      <c r="N792" s="120"/>
      <c r="O792" s="120"/>
      <c r="P792" s="120"/>
      <c r="Q792" s="2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122"/>
      <c r="AJ792" s="122"/>
      <c r="AK792" s="2"/>
      <c r="AL792" s="2"/>
      <c r="AM792" s="2"/>
      <c r="AN792" s="2"/>
      <c r="AO792" s="2"/>
      <c r="AP792" s="2"/>
      <c r="AQ792" s="2"/>
      <c r="AR792" s="15"/>
    </row>
    <row r="793" spans="1:44" ht="11.25" customHeight="1">
      <c r="A793" s="120"/>
      <c r="B793" s="120"/>
      <c r="C793" s="120"/>
      <c r="D793" s="120"/>
      <c r="E793" s="2"/>
      <c r="F793" s="2"/>
      <c r="G793" s="120"/>
      <c r="H793" s="120"/>
      <c r="I793" s="120"/>
      <c r="J793" s="58"/>
      <c r="K793" s="121"/>
      <c r="L793" s="2"/>
      <c r="M793" s="120"/>
      <c r="N793" s="120"/>
      <c r="O793" s="120"/>
      <c r="P793" s="120"/>
      <c r="Q793" s="2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122"/>
      <c r="AJ793" s="122"/>
      <c r="AK793" s="2"/>
      <c r="AL793" s="2"/>
      <c r="AM793" s="2"/>
      <c r="AN793" s="2"/>
      <c r="AO793" s="2"/>
      <c r="AP793" s="2"/>
      <c r="AQ793" s="2"/>
      <c r="AR793" s="15"/>
    </row>
    <row r="794" spans="1:44" ht="11.25" customHeight="1">
      <c r="A794" s="120"/>
      <c r="B794" s="120"/>
      <c r="C794" s="120"/>
      <c r="D794" s="120"/>
      <c r="E794" s="2"/>
      <c r="F794" s="2"/>
      <c r="G794" s="120"/>
      <c r="H794" s="120"/>
      <c r="I794" s="120"/>
      <c r="J794" s="58"/>
      <c r="K794" s="121"/>
      <c r="L794" s="2"/>
      <c r="M794" s="120"/>
      <c r="N794" s="120"/>
      <c r="O794" s="120"/>
      <c r="P794" s="120"/>
      <c r="Q794" s="2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122"/>
      <c r="AJ794" s="122"/>
      <c r="AK794" s="2"/>
      <c r="AL794" s="2"/>
      <c r="AM794" s="2"/>
      <c r="AN794" s="2"/>
      <c r="AO794" s="2"/>
      <c r="AP794" s="2"/>
      <c r="AQ794" s="2"/>
      <c r="AR794" s="15"/>
    </row>
    <row r="795" spans="1:44" ht="11.25" customHeight="1">
      <c r="A795" s="120"/>
      <c r="B795" s="120"/>
      <c r="C795" s="120"/>
      <c r="D795" s="120"/>
      <c r="E795" s="2"/>
      <c r="F795" s="2"/>
      <c r="G795" s="120"/>
      <c r="H795" s="120"/>
      <c r="I795" s="120"/>
      <c r="J795" s="58"/>
      <c r="K795" s="121"/>
      <c r="L795" s="2"/>
      <c r="M795" s="120"/>
      <c r="N795" s="120"/>
      <c r="O795" s="120"/>
      <c r="P795" s="120"/>
      <c r="Q795" s="2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122"/>
      <c r="AJ795" s="122"/>
      <c r="AK795" s="2"/>
      <c r="AL795" s="2"/>
      <c r="AM795" s="2"/>
      <c r="AN795" s="2"/>
      <c r="AO795" s="2"/>
      <c r="AP795" s="2"/>
      <c r="AQ795" s="2"/>
      <c r="AR795" s="15"/>
    </row>
    <row r="796" spans="1:44" ht="11.25" customHeight="1">
      <c r="A796" s="120"/>
      <c r="B796" s="120"/>
      <c r="C796" s="120"/>
      <c r="D796" s="120"/>
      <c r="E796" s="2"/>
      <c r="F796" s="2"/>
      <c r="G796" s="120"/>
      <c r="H796" s="120"/>
      <c r="I796" s="120"/>
      <c r="J796" s="58"/>
      <c r="K796" s="121"/>
      <c r="L796" s="2"/>
      <c r="M796" s="120"/>
      <c r="N796" s="120"/>
      <c r="O796" s="120"/>
      <c r="P796" s="120"/>
      <c r="Q796" s="2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122"/>
      <c r="AJ796" s="122"/>
      <c r="AK796" s="2"/>
      <c r="AL796" s="2"/>
      <c r="AM796" s="2"/>
      <c r="AN796" s="2"/>
      <c r="AO796" s="2"/>
      <c r="AP796" s="2"/>
      <c r="AQ796" s="2"/>
      <c r="AR796" s="15"/>
    </row>
    <row r="797" spans="1:44" ht="11.25" customHeight="1">
      <c r="A797" s="120"/>
      <c r="B797" s="120"/>
      <c r="C797" s="120"/>
      <c r="D797" s="120"/>
      <c r="E797" s="2"/>
      <c r="F797" s="2"/>
      <c r="G797" s="120"/>
      <c r="H797" s="120"/>
      <c r="I797" s="120"/>
      <c r="J797" s="58"/>
      <c r="K797" s="121"/>
      <c r="L797" s="2"/>
      <c r="M797" s="120"/>
      <c r="N797" s="120"/>
      <c r="O797" s="120"/>
      <c r="P797" s="120"/>
      <c r="Q797" s="2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122"/>
      <c r="AJ797" s="122"/>
      <c r="AK797" s="2"/>
      <c r="AL797" s="2"/>
      <c r="AM797" s="2"/>
      <c r="AN797" s="2"/>
      <c r="AO797" s="2"/>
      <c r="AP797" s="2"/>
      <c r="AQ797" s="2"/>
      <c r="AR797" s="15"/>
    </row>
    <row r="798" spans="1:44" ht="11.25" customHeight="1">
      <c r="A798" s="120"/>
      <c r="B798" s="120"/>
      <c r="C798" s="120"/>
      <c r="D798" s="120"/>
      <c r="E798" s="2"/>
      <c r="F798" s="2"/>
      <c r="G798" s="120"/>
      <c r="H798" s="120"/>
      <c r="I798" s="120"/>
      <c r="J798" s="58"/>
      <c r="K798" s="121"/>
      <c r="L798" s="2"/>
      <c r="M798" s="120"/>
      <c r="N798" s="120"/>
      <c r="O798" s="120"/>
      <c r="P798" s="120"/>
      <c r="Q798" s="2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122"/>
      <c r="AJ798" s="122"/>
      <c r="AK798" s="2"/>
      <c r="AL798" s="2"/>
      <c r="AM798" s="2"/>
      <c r="AN798" s="2"/>
      <c r="AO798" s="2"/>
      <c r="AP798" s="2"/>
      <c r="AQ798" s="2"/>
      <c r="AR798" s="15"/>
    </row>
    <row r="799" spans="1:44" ht="11.25" customHeight="1">
      <c r="A799" s="120"/>
      <c r="B799" s="120"/>
      <c r="C799" s="120"/>
      <c r="D799" s="120"/>
      <c r="E799" s="2"/>
      <c r="F799" s="2"/>
      <c r="G799" s="120"/>
      <c r="H799" s="120"/>
      <c r="I799" s="120"/>
      <c r="J799" s="58"/>
      <c r="K799" s="121"/>
      <c r="L799" s="2"/>
      <c r="M799" s="120"/>
      <c r="N799" s="120"/>
      <c r="O799" s="120"/>
      <c r="P799" s="120"/>
      <c r="Q799" s="2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122"/>
      <c r="AJ799" s="122"/>
      <c r="AK799" s="2"/>
      <c r="AL799" s="2"/>
      <c r="AM799" s="2"/>
      <c r="AN799" s="2"/>
      <c r="AO799" s="2"/>
      <c r="AP799" s="2"/>
      <c r="AQ799" s="2"/>
      <c r="AR799" s="15"/>
    </row>
    <row r="800" spans="1:44" ht="11.25" customHeight="1">
      <c r="A800" s="120"/>
      <c r="B800" s="120"/>
      <c r="C800" s="120"/>
      <c r="D800" s="120"/>
      <c r="E800" s="2"/>
      <c r="F800" s="2"/>
      <c r="G800" s="120"/>
      <c r="H800" s="120"/>
      <c r="I800" s="120"/>
      <c r="J800" s="58"/>
      <c r="K800" s="121"/>
      <c r="L800" s="2"/>
      <c r="M800" s="120"/>
      <c r="N800" s="120"/>
      <c r="O800" s="120"/>
      <c r="P800" s="120"/>
      <c r="Q800" s="2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122"/>
      <c r="AJ800" s="122"/>
      <c r="AK800" s="2"/>
      <c r="AL800" s="2"/>
      <c r="AM800" s="2"/>
      <c r="AN800" s="2"/>
      <c r="AO800" s="2"/>
      <c r="AP800" s="2"/>
      <c r="AQ800" s="2"/>
      <c r="AR800" s="15"/>
    </row>
    <row r="801" spans="1:44" ht="11.25" customHeight="1">
      <c r="A801" s="120"/>
      <c r="B801" s="120"/>
      <c r="C801" s="120"/>
      <c r="D801" s="120"/>
      <c r="E801" s="2"/>
      <c r="F801" s="2"/>
      <c r="G801" s="120"/>
      <c r="H801" s="120"/>
      <c r="I801" s="120"/>
      <c r="J801" s="58"/>
      <c r="K801" s="121"/>
      <c r="L801" s="2"/>
      <c r="M801" s="120"/>
      <c r="N801" s="120"/>
      <c r="O801" s="120"/>
      <c r="P801" s="120"/>
      <c r="Q801" s="2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122"/>
      <c r="AJ801" s="122"/>
      <c r="AK801" s="2"/>
      <c r="AL801" s="2"/>
      <c r="AM801" s="2"/>
      <c r="AN801" s="2"/>
      <c r="AO801" s="2"/>
      <c r="AP801" s="2"/>
      <c r="AQ801" s="2"/>
      <c r="AR801" s="15"/>
    </row>
    <row r="802" spans="1:44" ht="11.25" customHeight="1">
      <c r="A802" s="120"/>
      <c r="B802" s="120"/>
      <c r="C802" s="120"/>
      <c r="D802" s="120"/>
      <c r="E802" s="2"/>
      <c r="F802" s="2"/>
      <c r="G802" s="120"/>
      <c r="H802" s="120"/>
      <c r="I802" s="120"/>
      <c r="J802" s="58"/>
      <c r="K802" s="121"/>
      <c r="L802" s="2"/>
      <c r="M802" s="120"/>
      <c r="N802" s="120"/>
      <c r="O802" s="120"/>
      <c r="P802" s="120"/>
      <c r="Q802" s="2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122"/>
      <c r="AJ802" s="122"/>
      <c r="AK802" s="2"/>
      <c r="AL802" s="2"/>
      <c r="AM802" s="2"/>
      <c r="AN802" s="2"/>
      <c r="AO802" s="2"/>
      <c r="AP802" s="2"/>
      <c r="AQ802" s="2"/>
      <c r="AR802" s="15"/>
    </row>
    <row r="803" spans="1:44" ht="11.25" customHeight="1">
      <c r="A803" s="120"/>
      <c r="B803" s="120"/>
      <c r="C803" s="120"/>
      <c r="D803" s="120"/>
      <c r="E803" s="2"/>
      <c r="F803" s="2"/>
      <c r="G803" s="120"/>
      <c r="H803" s="120"/>
      <c r="I803" s="120"/>
      <c r="J803" s="58"/>
      <c r="K803" s="121"/>
      <c r="L803" s="2"/>
      <c r="M803" s="120"/>
      <c r="N803" s="120"/>
      <c r="O803" s="120"/>
      <c r="P803" s="120"/>
      <c r="Q803" s="2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122"/>
      <c r="AJ803" s="122"/>
      <c r="AK803" s="2"/>
      <c r="AL803" s="2"/>
      <c r="AM803" s="2"/>
      <c r="AN803" s="2"/>
      <c r="AO803" s="2"/>
      <c r="AP803" s="2"/>
      <c r="AQ803" s="2"/>
      <c r="AR803" s="15"/>
    </row>
    <row r="804" spans="1:44" ht="11.25" customHeight="1">
      <c r="A804" s="120"/>
      <c r="B804" s="120"/>
      <c r="C804" s="120"/>
      <c r="D804" s="120"/>
      <c r="E804" s="2"/>
      <c r="F804" s="2"/>
      <c r="G804" s="120"/>
      <c r="H804" s="120"/>
      <c r="I804" s="120"/>
      <c r="J804" s="58"/>
      <c r="K804" s="121"/>
      <c r="L804" s="2"/>
      <c r="M804" s="120"/>
      <c r="N804" s="120"/>
      <c r="O804" s="120"/>
      <c r="P804" s="120"/>
      <c r="Q804" s="2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122"/>
      <c r="AJ804" s="122"/>
      <c r="AK804" s="2"/>
      <c r="AL804" s="2"/>
      <c r="AM804" s="2"/>
      <c r="AN804" s="2"/>
      <c r="AO804" s="2"/>
      <c r="AP804" s="2"/>
      <c r="AQ804" s="2"/>
      <c r="AR804" s="15"/>
    </row>
    <row r="805" spans="1:44" ht="11.25" customHeight="1">
      <c r="A805" s="120"/>
      <c r="B805" s="120"/>
      <c r="C805" s="120"/>
      <c r="D805" s="120"/>
      <c r="E805" s="2"/>
      <c r="F805" s="2"/>
      <c r="G805" s="120"/>
      <c r="H805" s="120"/>
      <c r="I805" s="120"/>
      <c r="J805" s="58"/>
      <c r="K805" s="121"/>
      <c r="L805" s="2"/>
      <c r="M805" s="120"/>
      <c r="N805" s="120"/>
      <c r="O805" s="120"/>
      <c r="P805" s="120"/>
      <c r="Q805" s="2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122"/>
      <c r="AJ805" s="122"/>
      <c r="AK805" s="2"/>
      <c r="AL805" s="2"/>
      <c r="AM805" s="2"/>
      <c r="AN805" s="2"/>
      <c r="AO805" s="2"/>
      <c r="AP805" s="2"/>
      <c r="AQ805" s="2"/>
      <c r="AR805" s="15"/>
    </row>
    <row r="806" spans="1:44" ht="11.25" customHeight="1">
      <c r="A806" s="120"/>
      <c r="B806" s="120"/>
      <c r="C806" s="120"/>
      <c r="D806" s="120"/>
      <c r="E806" s="2"/>
      <c r="F806" s="2"/>
      <c r="G806" s="120"/>
      <c r="H806" s="120"/>
      <c r="I806" s="120"/>
      <c r="J806" s="58"/>
      <c r="K806" s="121"/>
      <c r="L806" s="2"/>
      <c r="M806" s="120"/>
      <c r="N806" s="120"/>
      <c r="O806" s="120"/>
      <c r="P806" s="120"/>
      <c r="Q806" s="2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122"/>
      <c r="AJ806" s="122"/>
      <c r="AK806" s="2"/>
      <c r="AL806" s="2"/>
      <c r="AM806" s="2"/>
      <c r="AN806" s="2"/>
      <c r="AO806" s="2"/>
      <c r="AP806" s="2"/>
      <c r="AQ806" s="2"/>
      <c r="AR806" s="15"/>
    </row>
    <row r="807" spans="1:44" ht="11.25" customHeight="1">
      <c r="A807" s="120"/>
      <c r="B807" s="120"/>
      <c r="C807" s="120"/>
      <c r="D807" s="120"/>
      <c r="E807" s="2"/>
      <c r="F807" s="2"/>
      <c r="G807" s="120"/>
      <c r="H807" s="120"/>
      <c r="I807" s="120"/>
      <c r="J807" s="58"/>
      <c r="K807" s="121"/>
      <c r="L807" s="2"/>
      <c r="M807" s="120"/>
      <c r="N807" s="120"/>
      <c r="O807" s="120"/>
      <c r="P807" s="120"/>
      <c r="Q807" s="2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122"/>
      <c r="AJ807" s="122"/>
      <c r="AK807" s="2"/>
      <c r="AL807" s="2"/>
      <c r="AM807" s="2"/>
      <c r="AN807" s="2"/>
      <c r="AO807" s="2"/>
      <c r="AP807" s="2"/>
      <c r="AQ807" s="2"/>
      <c r="AR807" s="15"/>
    </row>
    <row r="808" spans="1:44" ht="11.25" customHeight="1">
      <c r="A808" s="120"/>
      <c r="B808" s="120"/>
      <c r="C808" s="120"/>
      <c r="D808" s="120"/>
      <c r="E808" s="2"/>
      <c r="F808" s="2"/>
      <c r="G808" s="120"/>
      <c r="H808" s="120"/>
      <c r="I808" s="120"/>
      <c r="J808" s="58"/>
      <c r="K808" s="121"/>
      <c r="L808" s="2"/>
      <c r="M808" s="120"/>
      <c r="N808" s="120"/>
      <c r="O808" s="120"/>
      <c r="P808" s="120"/>
      <c r="Q808" s="2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122"/>
      <c r="AJ808" s="122"/>
      <c r="AK808" s="2"/>
      <c r="AL808" s="2"/>
      <c r="AM808" s="2"/>
      <c r="AN808" s="2"/>
      <c r="AO808" s="2"/>
      <c r="AP808" s="2"/>
      <c r="AQ808" s="2"/>
      <c r="AR808" s="15"/>
    </row>
    <row r="809" spans="1:44" ht="11.25" customHeight="1">
      <c r="A809" s="120"/>
      <c r="B809" s="120"/>
      <c r="C809" s="120"/>
      <c r="D809" s="120"/>
      <c r="E809" s="2"/>
      <c r="F809" s="2"/>
      <c r="G809" s="120"/>
      <c r="H809" s="120"/>
      <c r="I809" s="120"/>
      <c r="J809" s="58"/>
      <c r="K809" s="121"/>
      <c r="L809" s="2"/>
      <c r="M809" s="120"/>
      <c r="N809" s="120"/>
      <c r="O809" s="120"/>
      <c r="P809" s="120"/>
      <c r="Q809" s="2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122"/>
      <c r="AJ809" s="122"/>
      <c r="AK809" s="2"/>
      <c r="AL809" s="2"/>
      <c r="AM809" s="2"/>
      <c r="AN809" s="2"/>
      <c r="AO809" s="2"/>
      <c r="AP809" s="2"/>
      <c r="AQ809" s="2"/>
      <c r="AR809" s="15"/>
    </row>
    <row r="810" spans="1:44" ht="11.25" customHeight="1">
      <c r="A810" s="120"/>
      <c r="B810" s="120"/>
      <c r="C810" s="120"/>
      <c r="D810" s="120"/>
      <c r="E810" s="2"/>
      <c r="F810" s="2"/>
      <c r="G810" s="120"/>
      <c r="H810" s="120"/>
      <c r="I810" s="120"/>
      <c r="J810" s="58"/>
      <c r="K810" s="121"/>
      <c r="L810" s="2"/>
      <c r="M810" s="120"/>
      <c r="N810" s="120"/>
      <c r="O810" s="120"/>
      <c r="P810" s="120"/>
      <c r="Q810" s="2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122"/>
      <c r="AJ810" s="122"/>
      <c r="AK810" s="2"/>
      <c r="AL810" s="2"/>
      <c r="AM810" s="2"/>
      <c r="AN810" s="2"/>
      <c r="AO810" s="2"/>
      <c r="AP810" s="2"/>
      <c r="AQ810" s="2"/>
      <c r="AR810" s="15"/>
    </row>
    <row r="811" spans="1:44" ht="11.25" customHeight="1">
      <c r="A811" s="120"/>
      <c r="B811" s="120"/>
      <c r="C811" s="120"/>
      <c r="D811" s="120"/>
      <c r="E811" s="2"/>
      <c r="F811" s="2"/>
      <c r="G811" s="120"/>
      <c r="H811" s="120"/>
      <c r="I811" s="120"/>
      <c r="J811" s="58"/>
      <c r="K811" s="121"/>
      <c r="L811" s="2"/>
      <c r="M811" s="120"/>
      <c r="N811" s="120"/>
      <c r="O811" s="120"/>
      <c r="P811" s="120"/>
      <c r="Q811" s="2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122"/>
      <c r="AJ811" s="122"/>
      <c r="AK811" s="2"/>
      <c r="AL811" s="2"/>
      <c r="AM811" s="2"/>
      <c r="AN811" s="2"/>
      <c r="AO811" s="2"/>
      <c r="AP811" s="2"/>
      <c r="AQ811" s="2"/>
      <c r="AR811" s="15"/>
    </row>
    <row r="812" spans="1:44" ht="11.25" customHeight="1">
      <c r="A812" s="120"/>
      <c r="B812" s="120"/>
      <c r="C812" s="120"/>
      <c r="D812" s="120"/>
      <c r="E812" s="2"/>
      <c r="F812" s="2"/>
      <c r="G812" s="120"/>
      <c r="H812" s="120"/>
      <c r="I812" s="120"/>
      <c r="J812" s="58"/>
      <c r="K812" s="121"/>
      <c r="L812" s="2"/>
      <c r="M812" s="120"/>
      <c r="N812" s="120"/>
      <c r="O812" s="120"/>
      <c r="P812" s="120"/>
      <c r="Q812" s="2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122"/>
      <c r="AJ812" s="122"/>
      <c r="AK812" s="2"/>
      <c r="AL812" s="2"/>
      <c r="AM812" s="2"/>
      <c r="AN812" s="2"/>
      <c r="AO812" s="2"/>
      <c r="AP812" s="2"/>
      <c r="AQ812" s="2"/>
      <c r="AR812" s="15"/>
    </row>
    <row r="813" spans="1:44" ht="11.25" customHeight="1">
      <c r="A813" s="120"/>
      <c r="B813" s="120"/>
      <c r="C813" s="120"/>
      <c r="D813" s="120"/>
      <c r="E813" s="2"/>
      <c r="F813" s="2"/>
      <c r="G813" s="120"/>
      <c r="H813" s="120"/>
      <c r="I813" s="120"/>
      <c r="J813" s="58"/>
      <c r="K813" s="121"/>
      <c r="L813" s="2"/>
      <c r="M813" s="120"/>
      <c r="N813" s="120"/>
      <c r="O813" s="120"/>
      <c r="P813" s="120"/>
      <c r="Q813" s="2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122"/>
      <c r="AJ813" s="122"/>
      <c r="AK813" s="2"/>
      <c r="AL813" s="2"/>
      <c r="AM813" s="2"/>
      <c r="AN813" s="2"/>
      <c r="AO813" s="2"/>
      <c r="AP813" s="2"/>
      <c r="AQ813" s="2"/>
      <c r="AR813" s="15"/>
    </row>
    <row r="814" spans="1:44" ht="11.25" customHeight="1">
      <c r="A814" s="120"/>
      <c r="B814" s="120"/>
      <c r="C814" s="120"/>
      <c r="D814" s="120"/>
      <c r="E814" s="2"/>
      <c r="F814" s="2"/>
      <c r="G814" s="120"/>
      <c r="H814" s="120"/>
      <c r="I814" s="120"/>
      <c r="J814" s="58"/>
      <c r="K814" s="121"/>
      <c r="L814" s="2"/>
      <c r="M814" s="120"/>
      <c r="N814" s="120"/>
      <c r="O814" s="120"/>
      <c r="P814" s="120"/>
      <c r="Q814" s="2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122"/>
      <c r="AJ814" s="122"/>
      <c r="AK814" s="2"/>
      <c r="AL814" s="2"/>
      <c r="AM814" s="2"/>
      <c r="AN814" s="2"/>
      <c r="AO814" s="2"/>
      <c r="AP814" s="2"/>
      <c r="AQ814" s="2"/>
      <c r="AR814" s="15"/>
    </row>
    <row r="815" spans="1:44" ht="11.25" customHeight="1">
      <c r="A815" s="120"/>
      <c r="B815" s="120"/>
      <c r="C815" s="120"/>
      <c r="D815" s="120"/>
      <c r="E815" s="2"/>
      <c r="F815" s="2"/>
      <c r="G815" s="120"/>
      <c r="H815" s="120"/>
      <c r="I815" s="120"/>
      <c r="J815" s="58"/>
      <c r="K815" s="121"/>
      <c r="L815" s="2"/>
      <c r="M815" s="120"/>
      <c r="N815" s="120"/>
      <c r="O815" s="120"/>
      <c r="P815" s="120"/>
      <c r="Q815" s="2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122"/>
      <c r="AJ815" s="122"/>
      <c r="AK815" s="2"/>
      <c r="AL815" s="2"/>
      <c r="AM815" s="2"/>
      <c r="AN815" s="2"/>
      <c r="AO815" s="2"/>
      <c r="AP815" s="2"/>
      <c r="AQ815" s="2"/>
      <c r="AR815" s="15"/>
    </row>
    <row r="816" spans="1:44" ht="11.25" customHeight="1">
      <c r="A816" s="120"/>
      <c r="B816" s="120"/>
      <c r="C816" s="120"/>
      <c r="D816" s="120"/>
      <c r="E816" s="2"/>
      <c r="F816" s="2"/>
      <c r="G816" s="120"/>
      <c r="H816" s="120"/>
      <c r="I816" s="120"/>
      <c r="J816" s="58"/>
      <c r="K816" s="121"/>
      <c r="L816" s="2"/>
      <c r="M816" s="120"/>
      <c r="N816" s="120"/>
      <c r="O816" s="120"/>
      <c r="P816" s="120"/>
      <c r="Q816" s="2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122"/>
      <c r="AJ816" s="122"/>
      <c r="AK816" s="2"/>
      <c r="AL816" s="2"/>
      <c r="AM816" s="2"/>
      <c r="AN816" s="2"/>
      <c r="AO816" s="2"/>
      <c r="AP816" s="2"/>
      <c r="AQ816" s="2"/>
      <c r="AR816" s="15"/>
    </row>
    <row r="817" spans="1:44" ht="11.25" customHeight="1">
      <c r="A817" s="120"/>
      <c r="B817" s="120"/>
      <c r="C817" s="120"/>
      <c r="D817" s="120"/>
      <c r="E817" s="2"/>
      <c r="F817" s="2"/>
      <c r="G817" s="120"/>
      <c r="H817" s="120"/>
      <c r="I817" s="120"/>
      <c r="J817" s="58"/>
      <c r="K817" s="121"/>
      <c r="L817" s="2"/>
      <c r="M817" s="120"/>
      <c r="N817" s="120"/>
      <c r="O817" s="120"/>
      <c r="P817" s="120"/>
      <c r="Q817" s="2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122"/>
      <c r="AJ817" s="122"/>
      <c r="AK817" s="2"/>
      <c r="AL817" s="2"/>
      <c r="AM817" s="2"/>
      <c r="AN817" s="2"/>
      <c r="AO817" s="2"/>
      <c r="AP817" s="2"/>
      <c r="AQ817" s="2"/>
      <c r="AR817" s="15"/>
    </row>
    <row r="818" spans="1:44" ht="11.25" customHeight="1">
      <c r="A818" s="120"/>
      <c r="B818" s="120"/>
      <c r="C818" s="120"/>
      <c r="D818" s="120"/>
      <c r="E818" s="2"/>
      <c r="F818" s="2"/>
      <c r="G818" s="120"/>
      <c r="H818" s="120"/>
      <c r="I818" s="120"/>
      <c r="J818" s="58"/>
      <c r="K818" s="121"/>
      <c r="L818" s="2"/>
      <c r="M818" s="120"/>
      <c r="N818" s="120"/>
      <c r="O818" s="120"/>
      <c r="P818" s="120"/>
      <c r="Q818" s="2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122"/>
      <c r="AJ818" s="122"/>
      <c r="AK818" s="2"/>
      <c r="AL818" s="2"/>
      <c r="AM818" s="2"/>
      <c r="AN818" s="2"/>
      <c r="AO818" s="2"/>
      <c r="AP818" s="2"/>
      <c r="AQ818" s="2"/>
      <c r="AR818" s="15"/>
    </row>
    <row r="819" spans="1:44" ht="11.25" customHeight="1">
      <c r="A819" s="120"/>
      <c r="B819" s="120"/>
      <c r="C819" s="120"/>
      <c r="D819" s="120"/>
      <c r="E819" s="2"/>
      <c r="F819" s="2"/>
      <c r="G819" s="120"/>
      <c r="H819" s="120"/>
      <c r="I819" s="120"/>
      <c r="J819" s="58"/>
      <c r="K819" s="121"/>
      <c r="L819" s="2"/>
      <c r="M819" s="120"/>
      <c r="N819" s="120"/>
      <c r="O819" s="120"/>
      <c r="P819" s="120"/>
      <c r="Q819" s="2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122"/>
      <c r="AJ819" s="122"/>
      <c r="AK819" s="2"/>
      <c r="AL819" s="2"/>
      <c r="AM819" s="2"/>
      <c r="AN819" s="2"/>
      <c r="AO819" s="2"/>
      <c r="AP819" s="2"/>
      <c r="AQ819" s="2"/>
      <c r="AR819" s="15"/>
    </row>
    <row r="820" spans="1:44" ht="11.25" customHeight="1">
      <c r="A820" s="120"/>
      <c r="B820" s="120"/>
      <c r="C820" s="120"/>
      <c r="D820" s="120"/>
      <c r="E820" s="2"/>
      <c r="F820" s="2"/>
      <c r="G820" s="120"/>
      <c r="H820" s="120"/>
      <c r="I820" s="120"/>
      <c r="J820" s="58"/>
      <c r="K820" s="121"/>
      <c r="L820" s="2"/>
      <c r="M820" s="120"/>
      <c r="N820" s="120"/>
      <c r="O820" s="120"/>
      <c r="P820" s="120"/>
      <c r="Q820" s="2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122"/>
      <c r="AJ820" s="122"/>
      <c r="AK820" s="2"/>
      <c r="AL820" s="2"/>
      <c r="AM820" s="2"/>
      <c r="AN820" s="2"/>
      <c r="AO820" s="2"/>
      <c r="AP820" s="2"/>
      <c r="AQ820" s="2"/>
      <c r="AR820" s="15"/>
    </row>
    <row r="821" spans="1:44" ht="11.25" customHeight="1">
      <c r="A821" s="120"/>
      <c r="B821" s="120"/>
      <c r="C821" s="120"/>
      <c r="D821" s="120"/>
      <c r="E821" s="2"/>
      <c r="F821" s="2"/>
      <c r="G821" s="120"/>
      <c r="H821" s="120"/>
      <c r="I821" s="120"/>
      <c r="J821" s="58"/>
      <c r="K821" s="121"/>
      <c r="L821" s="2"/>
      <c r="M821" s="120"/>
      <c r="N821" s="120"/>
      <c r="O821" s="120"/>
      <c r="P821" s="120"/>
      <c r="Q821" s="2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122"/>
      <c r="AJ821" s="122"/>
      <c r="AK821" s="2"/>
      <c r="AL821" s="2"/>
      <c r="AM821" s="2"/>
      <c r="AN821" s="2"/>
      <c r="AO821" s="2"/>
      <c r="AP821" s="2"/>
      <c r="AQ821" s="2"/>
      <c r="AR821" s="15"/>
    </row>
    <row r="822" spans="1:44" ht="11.25" customHeight="1">
      <c r="A822" s="120"/>
      <c r="B822" s="120"/>
      <c r="C822" s="120"/>
      <c r="D822" s="120"/>
      <c r="E822" s="2"/>
      <c r="F822" s="2"/>
      <c r="G822" s="120"/>
      <c r="H822" s="120"/>
      <c r="I822" s="120"/>
      <c r="J822" s="58"/>
      <c r="K822" s="121"/>
      <c r="L822" s="2"/>
      <c r="M822" s="120"/>
      <c r="N822" s="120"/>
      <c r="O822" s="120"/>
      <c r="P822" s="120"/>
      <c r="Q822" s="2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122"/>
      <c r="AJ822" s="122"/>
      <c r="AK822" s="2"/>
      <c r="AL822" s="2"/>
      <c r="AM822" s="2"/>
      <c r="AN822" s="2"/>
      <c r="AO822" s="2"/>
      <c r="AP822" s="2"/>
      <c r="AQ822" s="2"/>
      <c r="AR822" s="15"/>
    </row>
    <row r="823" spans="1:44" ht="11.25" customHeight="1">
      <c r="A823" s="120"/>
      <c r="B823" s="120"/>
      <c r="C823" s="120"/>
      <c r="D823" s="120"/>
      <c r="E823" s="2"/>
      <c r="F823" s="2"/>
      <c r="G823" s="120"/>
      <c r="H823" s="120"/>
      <c r="I823" s="120"/>
      <c r="J823" s="58"/>
      <c r="K823" s="121"/>
      <c r="L823" s="2"/>
      <c r="M823" s="120"/>
      <c r="N823" s="120"/>
      <c r="O823" s="120"/>
      <c r="P823" s="120"/>
      <c r="Q823" s="2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122"/>
      <c r="AJ823" s="122"/>
      <c r="AK823" s="2"/>
      <c r="AL823" s="2"/>
      <c r="AM823" s="2"/>
      <c r="AN823" s="2"/>
      <c r="AO823" s="2"/>
      <c r="AP823" s="2"/>
      <c r="AQ823" s="2"/>
      <c r="AR823" s="15"/>
    </row>
    <row r="824" spans="1:44" ht="11.25" customHeight="1">
      <c r="A824" s="120"/>
      <c r="B824" s="120"/>
      <c r="C824" s="120"/>
      <c r="D824" s="120"/>
      <c r="E824" s="2"/>
      <c r="F824" s="2"/>
      <c r="G824" s="120"/>
      <c r="H824" s="120"/>
      <c r="I824" s="120"/>
      <c r="J824" s="58"/>
      <c r="K824" s="121"/>
      <c r="L824" s="2"/>
      <c r="M824" s="120"/>
      <c r="N824" s="120"/>
      <c r="O824" s="120"/>
      <c r="P824" s="120"/>
      <c r="Q824" s="2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122"/>
      <c r="AJ824" s="122"/>
      <c r="AK824" s="2"/>
      <c r="AL824" s="2"/>
      <c r="AM824" s="2"/>
      <c r="AN824" s="2"/>
      <c r="AO824" s="2"/>
      <c r="AP824" s="2"/>
      <c r="AQ824" s="2"/>
      <c r="AR824" s="15"/>
    </row>
    <row r="825" spans="1:44" ht="11.25" customHeight="1">
      <c r="A825" s="120"/>
      <c r="B825" s="120"/>
      <c r="C825" s="120"/>
      <c r="D825" s="120"/>
      <c r="E825" s="2"/>
      <c r="F825" s="2"/>
      <c r="G825" s="120"/>
      <c r="H825" s="120"/>
      <c r="I825" s="120"/>
      <c r="J825" s="58"/>
      <c r="K825" s="121"/>
      <c r="L825" s="2"/>
      <c r="M825" s="120"/>
      <c r="N825" s="120"/>
      <c r="O825" s="120"/>
      <c r="P825" s="120"/>
      <c r="Q825" s="2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122"/>
      <c r="AJ825" s="122"/>
      <c r="AK825" s="2"/>
      <c r="AL825" s="2"/>
      <c r="AM825" s="2"/>
      <c r="AN825" s="2"/>
      <c r="AO825" s="2"/>
      <c r="AP825" s="2"/>
      <c r="AQ825" s="2"/>
      <c r="AR825" s="15"/>
    </row>
    <row r="826" spans="1:44" ht="11.25" customHeight="1">
      <c r="A826" s="120"/>
      <c r="B826" s="120"/>
      <c r="C826" s="120"/>
      <c r="D826" s="120"/>
      <c r="E826" s="2"/>
      <c r="F826" s="2"/>
      <c r="G826" s="120"/>
      <c r="H826" s="120"/>
      <c r="I826" s="120"/>
      <c r="J826" s="58"/>
      <c r="K826" s="121"/>
      <c r="L826" s="2"/>
      <c r="M826" s="120"/>
      <c r="N826" s="120"/>
      <c r="O826" s="120"/>
      <c r="P826" s="120"/>
      <c r="Q826" s="2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122"/>
      <c r="AJ826" s="122"/>
      <c r="AK826" s="2"/>
      <c r="AL826" s="2"/>
      <c r="AM826" s="2"/>
      <c r="AN826" s="2"/>
      <c r="AO826" s="2"/>
      <c r="AP826" s="2"/>
      <c r="AQ826" s="2"/>
      <c r="AR826" s="15"/>
    </row>
    <row r="827" spans="1:44" ht="11.25" customHeight="1">
      <c r="A827" s="120"/>
      <c r="B827" s="120"/>
      <c r="C827" s="120"/>
      <c r="D827" s="120"/>
      <c r="E827" s="2"/>
      <c r="F827" s="2"/>
      <c r="G827" s="120"/>
      <c r="H827" s="120"/>
      <c r="I827" s="120"/>
      <c r="J827" s="58"/>
      <c r="K827" s="121"/>
      <c r="L827" s="2"/>
      <c r="M827" s="120"/>
      <c r="N827" s="120"/>
      <c r="O827" s="120"/>
      <c r="P827" s="120"/>
      <c r="Q827" s="2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122"/>
      <c r="AJ827" s="122"/>
      <c r="AK827" s="2"/>
      <c r="AL827" s="2"/>
      <c r="AM827" s="2"/>
      <c r="AN827" s="2"/>
      <c r="AO827" s="2"/>
      <c r="AP827" s="2"/>
      <c r="AQ827" s="2"/>
      <c r="AR827" s="15"/>
    </row>
    <row r="828" spans="1:44" ht="11.25" customHeight="1">
      <c r="A828" s="120"/>
      <c r="B828" s="120"/>
      <c r="C828" s="120"/>
      <c r="D828" s="120"/>
      <c r="E828" s="2"/>
      <c r="F828" s="2"/>
      <c r="G828" s="120"/>
      <c r="H828" s="120"/>
      <c r="I828" s="120"/>
      <c r="J828" s="58"/>
      <c r="K828" s="121"/>
      <c r="L828" s="2"/>
      <c r="M828" s="120"/>
      <c r="N828" s="120"/>
      <c r="O828" s="120"/>
      <c r="P828" s="120"/>
      <c r="Q828" s="2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122"/>
      <c r="AJ828" s="122"/>
      <c r="AK828" s="2"/>
      <c r="AL828" s="2"/>
      <c r="AM828" s="2"/>
      <c r="AN828" s="2"/>
      <c r="AO828" s="2"/>
      <c r="AP828" s="2"/>
      <c r="AQ828" s="2"/>
      <c r="AR828" s="15"/>
    </row>
    <row r="829" spans="1:44" ht="11.25" customHeight="1">
      <c r="A829" s="120"/>
      <c r="B829" s="120"/>
      <c r="C829" s="120"/>
      <c r="D829" s="120"/>
      <c r="E829" s="2"/>
      <c r="F829" s="2"/>
      <c r="G829" s="120"/>
      <c r="H829" s="120"/>
      <c r="I829" s="120"/>
      <c r="J829" s="58"/>
      <c r="K829" s="121"/>
      <c r="L829" s="2"/>
      <c r="M829" s="120"/>
      <c r="N829" s="120"/>
      <c r="O829" s="120"/>
      <c r="P829" s="120"/>
      <c r="Q829" s="2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122"/>
      <c r="AJ829" s="122"/>
      <c r="AK829" s="2"/>
      <c r="AL829" s="2"/>
      <c r="AM829" s="2"/>
      <c r="AN829" s="2"/>
      <c r="AO829" s="2"/>
      <c r="AP829" s="2"/>
      <c r="AQ829" s="2"/>
      <c r="AR829" s="15"/>
    </row>
    <row r="830" spans="1:44" ht="11.25" customHeight="1">
      <c r="A830" s="120"/>
      <c r="B830" s="120"/>
      <c r="C830" s="120"/>
      <c r="D830" s="120"/>
      <c r="E830" s="2"/>
      <c r="F830" s="2"/>
      <c r="G830" s="120"/>
      <c r="H830" s="120"/>
      <c r="I830" s="120"/>
      <c r="J830" s="58"/>
      <c r="K830" s="121"/>
      <c r="L830" s="2"/>
      <c r="M830" s="120"/>
      <c r="N830" s="120"/>
      <c r="O830" s="120"/>
      <c r="P830" s="120"/>
      <c r="Q830" s="2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122"/>
      <c r="AJ830" s="122"/>
      <c r="AK830" s="2"/>
      <c r="AL830" s="2"/>
      <c r="AM830" s="2"/>
      <c r="AN830" s="2"/>
      <c r="AO830" s="2"/>
      <c r="AP830" s="2"/>
      <c r="AQ830" s="2"/>
      <c r="AR830" s="15"/>
    </row>
    <row r="831" spans="1:44" ht="11.25" customHeight="1">
      <c r="A831" s="120"/>
      <c r="B831" s="120"/>
      <c r="C831" s="120"/>
      <c r="D831" s="120"/>
      <c r="E831" s="2"/>
      <c r="F831" s="2"/>
      <c r="G831" s="120"/>
      <c r="H831" s="120"/>
      <c r="I831" s="120"/>
      <c r="J831" s="58"/>
      <c r="K831" s="121"/>
      <c r="L831" s="2"/>
      <c r="M831" s="120"/>
      <c r="N831" s="120"/>
      <c r="O831" s="120"/>
      <c r="P831" s="120"/>
      <c r="Q831" s="2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122"/>
      <c r="AJ831" s="122"/>
      <c r="AK831" s="2"/>
      <c r="AL831" s="2"/>
      <c r="AM831" s="2"/>
      <c r="AN831" s="2"/>
      <c r="AO831" s="2"/>
      <c r="AP831" s="2"/>
      <c r="AQ831" s="2"/>
      <c r="AR831" s="15"/>
    </row>
    <row r="832" spans="1:44" ht="11.25" customHeight="1">
      <c r="A832" s="120"/>
      <c r="B832" s="120"/>
      <c r="C832" s="120"/>
      <c r="D832" s="120"/>
      <c r="E832" s="2"/>
      <c r="F832" s="2"/>
      <c r="G832" s="120"/>
      <c r="H832" s="120"/>
      <c r="I832" s="120"/>
      <c r="J832" s="58"/>
      <c r="K832" s="121"/>
      <c r="L832" s="2"/>
      <c r="M832" s="120"/>
      <c r="N832" s="120"/>
      <c r="O832" s="120"/>
      <c r="P832" s="120"/>
      <c r="Q832" s="2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122"/>
      <c r="AJ832" s="122"/>
      <c r="AK832" s="2"/>
      <c r="AL832" s="2"/>
      <c r="AM832" s="2"/>
      <c r="AN832" s="2"/>
      <c r="AO832" s="2"/>
      <c r="AP832" s="2"/>
      <c r="AQ832" s="2"/>
      <c r="AR832" s="15"/>
    </row>
    <row r="833" spans="1:44" ht="11.25" customHeight="1">
      <c r="A833" s="120"/>
      <c r="B833" s="120"/>
      <c r="C833" s="120"/>
      <c r="D833" s="120"/>
      <c r="E833" s="2"/>
      <c r="F833" s="2"/>
      <c r="G833" s="120"/>
      <c r="H833" s="120"/>
      <c r="I833" s="120"/>
      <c r="J833" s="58"/>
      <c r="K833" s="121"/>
      <c r="L833" s="2"/>
      <c r="M833" s="120"/>
      <c r="N833" s="120"/>
      <c r="O833" s="120"/>
      <c r="P833" s="120"/>
      <c r="Q833" s="2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122"/>
      <c r="AJ833" s="122"/>
      <c r="AK833" s="2"/>
      <c r="AL833" s="2"/>
      <c r="AM833" s="2"/>
      <c r="AN833" s="2"/>
      <c r="AO833" s="2"/>
      <c r="AP833" s="2"/>
      <c r="AQ833" s="2"/>
      <c r="AR833" s="15"/>
    </row>
    <row r="834" spans="1:44" ht="11.25" customHeight="1">
      <c r="A834" s="120"/>
      <c r="B834" s="120"/>
      <c r="C834" s="120"/>
      <c r="D834" s="120"/>
      <c r="E834" s="2"/>
      <c r="F834" s="2"/>
      <c r="G834" s="120"/>
      <c r="H834" s="120"/>
      <c r="I834" s="120"/>
      <c r="J834" s="58"/>
      <c r="K834" s="121"/>
      <c r="L834" s="2"/>
      <c r="M834" s="120"/>
      <c r="N834" s="120"/>
      <c r="O834" s="120"/>
      <c r="P834" s="120"/>
      <c r="Q834" s="2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122"/>
      <c r="AJ834" s="122"/>
      <c r="AK834" s="2"/>
      <c r="AL834" s="2"/>
      <c r="AM834" s="2"/>
      <c r="AN834" s="2"/>
      <c r="AO834" s="2"/>
      <c r="AP834" s="2"/>
      <c r="AQ834" s="2"/>
      <c r="AR834" s="15"/>
    </row>
    <row r="835" spans="1:44" ht="11.25" customHeight="1">
      <c r="A835" s="120"/>
      <c r="B835" s="120"/>
      <c r="C835" s="120"/>
      <c r="D835" s="120"/>
      <c r="E835" s="2"/>
      <c r="F835" s="2"/>
      <c r="G835" s="120"/>
      <c r="H835" s="120"/>
      <c r="I835" s="120"/>
      <c r="J835" s="58"/>
      <c r="K835" s="121"/>
      <c r="L835" s="2"/>
      <c r="M835" s="120"/>
      <c r="N835" s="120"/>
      <c r="O835" s="120"/>
      <c r="P835" s="120"/>
      <c r="Q835" s="2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122"/>
      <c r="AJ835" s="122"/>
      <c r="AK835" s="2"/>
      <c r="AL835" s="2"/>
      <c r="AM835" s="2"/>
      <c r="AN835" s="2"/>
      <c r="AO835" s="2"/>
      <c r="AP835" s="2"/>
      <c r="AQ835" s="2"/>
      <c r="AR835" s="15"/>
    </row>
    <row r="836" spans="1:44" ht="11.25" customHeight="1">
      <c r="A836" s="120"/>
      <c r="B836" s="120"/>
      <c r="C836" s="120"/>
      <c r="D836" s="120"/>
      <c r="E836" s="2"/>
      <c r="F836" s="2"/>
      <c r="G836" s="120"/>
      <c r="H836" s="120"/>
      <c r="I836" s="120"/>
      <c r="J836" s="58"/>
      <c r="K836" s="121"/>
      <c r="L836" s="2"/>
      <c r="M836" s="120"/>
      <c r="N836" s="120"/>
      <c r="O836" s="120"/>
      <c r="P836" s="120"/>
      <c r="Q836" s="2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122"/>
      <c r="AJ836" s="122"/>
      <c r="AK836" s="2"/>
      <c r="AL836" s="2"/>
      <c r="AM836" s="2"/>
      <c r="AN836" s="2"/>
      <c r="AO836" s="2"/>
      <c r="AP836" s="2"/>
      <c r="AQ836" s="2"/>
      <c r="AR836" s="15"/>
    </row>
    <row r="837" spans="1:44" ht="11.25" customHeight="1">
      <c r="A837" s="120"/>
      <c r="B837" s="120"/>
      <c r="C837" s="120"/>
      <c r="D837" s="120"/>
      <c r="E837" s="2"/>
      <c r="F837" s="2"/>
      <c r="G837" s="120"/>
      <c r="H837" s="120"/>
      <c r="I837" s="120"/>
      <c r="J837" s="58"/>
      <c r="K837" s="121"/>
      <c r="L837" s="2"/>
      <c r="M837" s="120"/>
      <c r="N837" s="120"/>
      <c r="O837" s="120"/>
      <c r="P837" s="120"/>
      <c r="Q837" s="2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122"/>
      <c r="AJ837" s="122"/>
      <c r="AK837" s="2"/>
      <c r="AL837" s="2"/>
      <c r="AM837" s="2"/>
      <c r="AN837" s="2"/>
      <c r="AO837" s="2"/>
      <c r="AP837" s="2"/>
      <c r="AQ837" s="2"/>
      <c r="AR837" s="15"/>
    </row>
    <row r="838" spans="1:44" ht="11.25" customHeight="1">
      <c r="A838" s="120"/>
      <c r="B838" s="120"/>
      <c r="C838" s="120"/>
      <c r="D838" s="120"/>
      <c r="E838" s="2"/>
      <c r="F838" s="2"/>
      <c r="G838" s="120"/>
      <c r="H838" s="120"/>
      <c r="I838" s="120"/>
      <c r="J838" s="58"/>
      <c r="K838" s="121"/>
      <c r="L838" s="2"/>
      <c r="M838" s="120"/>
      <c r="N838" s="120"/>
      <c r="O838" s="120"/>
      <c r="P838" s="120"/>
      <c r="Q838" s="2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122"/>
      <c r="AJ838" s="122"/>
      <c r="AK838" s="2"/>
      <c r="AL838" s="2"/>
      <c r="AM838" s="2"/>
      <c r="AN838" s="2"/>
      <c r="AO838" s="2"/>
      <c r="AP838" s="2"/>
      <c r="AQ838" s="2"/>
      <c r="AR838" s="15"/>
    </row>
    <row r="839" spans="1:44" ht="11.25" customHeight="1">
      <c r="A839" s="120"/>
      <c r="B839" s="120"/>
      <c r="C839" s="120"/>
      <c r="D839" s="120"/>
      <c r="E839" s="2"/>
      <c r="F839" s="2"/>
      <c r="G839" s="120"/>
      <c r="H839" s="120"/>
      <c r="I839" s="120"/>
      <c r="J839" s="58"/>
      <c r="K839" s="121"/>
      <c r="L839" s="2"/>
      <c r="M839" s="120"/>
      <c r="N839" s="120"/>
      <c r="O839" s="120"/>
      <c r="P839" s="120"/>
      <c r="Q839" s="2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122"/>
      <c r="AJ839" s="122"/>
      <c r="AK839" s="2"/>
      <c r="AL839" s="2"/>
      <c r="AM839" s="2"/>
      <c r="AN839" s="2"/>
      <c r="AO839" s="2"/>
      <c r="AP839" s="2"/>
      <c r="AQ839" s="2"/>
      <c r="AR839" s="15"/>
    </row>
    <row r="840" spans="1:44" ht="11.25" customHeight="1">
      <c r="A840" s="120"/>
      <c r="B840" s="120"/>
      <c r="C840" s="120"/>
      <c r="D840" s="120"/>
      <c r="E840" s="2"/>
      <c r="F840" s="2"/>
      <c r="G840" s="120"/>
      <c r="H840" s="120"/>
      <c r="I840" s="120"/>
      <c r="J840" s="58"/>
      <c r="K840" s="121"/>
      <c r="L840" s="2"/>
      <c r="M840" s="120"/>
      <c r="N840" s="120"/>
      <c r="O840" s="120"/>
      <c r="P840" s="120"/>
      <c r="Q840" s="2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122"/>
      <c r="AJ840" s="122"/>
      <c r="AK840" s="2"/>
      <c r="AL840" s="2"/>
      <c r="AM840" s="2"/>
      <c r="AN840" s="2"/>
      <c r="AO840" s="2"/>
      <c r="AP840" s="2"/>
      <c r="AQ840" s="2"/>
      <c r="AR840" s="15"/>
    </row>
    <row r="841" spans="1:44" ht="11.25" customHeight="1">
      <c r="A841" s="120"/>
      <c r="B841" s="120"/>
      <c r="C841" s="120"/>
      <c r="D841" s="120"/>
      <c r="E841" s="2"/>
      <c r="F841" s="2"/>
      <c r="G841" s="120"/>
      <c r="H841" s="120"/>
      <c r="I841" s="120"/>
      <c r="J841" s="58"/>
      <c r="K841" s="121"/>
      <c r="L841" s="2"/>
      <c r="M841" s="120"/>
      <c r="N841" s="120"/>
      <c r="O841" s="120"/>
      <c r="P841" s="120"/>
      <c r="Q841" s="2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122"/>
      <c r="AJ841" s="122"/>
      <c r="AK841" s="2"/>
      <c r="AL841" s="2"/>
      <c r="AM841" s="2"/>
      <c r="AN841" s="2"/>
      <c r="AO841" s="2"/>
      <c r="AP841" s="2"/>
      <c r="AQ841" s="2"/>
      <c r="AR841" s="15"/>
    </row>
    <row r="842" spans="1:44" ht="11.25" customHeight="1">
      <c r="A842" s="120"/>
      <c r="B842" s="120"/>
      <c r="C842" s="120"/>
      <c r="D842" s="120"/>
      <c r="E842" s="2"/>
      <c r="F842" s="2"/>
      <c r="G842" s="120"/>
      <c r="H842" s="120"/>
      <c r="I842" s="120"/>
      <c r="J842" s="58"/>
      <c r="K842" s="121"/>
      <c r="L842" s="2"/>
      <c r="M842" s="120"/>
      <c r="N842" s="120"/>
      <c r="O842" s="120"/>
      <c r="P842" s="120"/>
      <c r="Q842" s="2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122"/>
      <c r="AJ842" s="122"/>
      <c r="AK842" s="2"/>
      <c r="AL842" s="2"/>
      <c r="AM842" s="2"/>
      <c r="AN842" s="2"/>
      <c r="AO842" s="2"/>
      <c r="AP842" s="2"/>
      <c r="AQ842" s="2"/>
      <c r="AR842" s="15"/>
    </row>
    <row r="843" spans="1:44" ht="11.25" customHeight="1">
      <c r="A843" s="120"/>
      <c r="B843" s="120"/>
      <c r="C843" s="120"/>
      <c r="D843" s="120"/>
      <c r="E843" s="2"/>
      <c r="F843" s="2"/>
      <c r="G843" s="120"/>
      <c r="H843" s="120"/>
      <c r="I843" s="120"/>
      <c r="J843" s="58"/>
      <c r="K843" s="121"/>
      <c r="L843" s="2"/>
      <c r="M843" s="120"/>
      <c r="N843" s="120"/>
      <c r="O843" s="120"/>
      <c r="P843" s="120"/>
      <c r="Q843" s="2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122"/>
      <c r="AJ843" s="122"/>
      <c r="AK843" s="2"/>
      <c r="AL843" s="2"/>
      <c r="AM843" s="2"/>
      <c r="AN843" s="2"/>
      <c r="AO843" s="2"/>
      <c r="AP843" s="2"/>
      <c r="AQ843" s="2"/>
      <c r="AR843" s="15"/>
    </row>
    <row r="844" spans="1:44" ht="11.25" customHeight="1">
      <c r="A844" s="120"/>
      <c r="B844" s="120"/>
      <c r="C844" s="120"/>
      <c r="D844" s="120"/>
      <c r="E844" s="2"/>
      <c r="F844" s="2"/>
      <c r="G844" s="120"/>
      <c r="H844" s="120"/>
      <c r="I844" s="120"/>
      <c r="J844" s="58"/>
      <c r="K844" s="121"/>
      <c r="L844" s="2"/>
      <c r="M844" s="120"/>
      <c r="N844" s="120"/>
      <c r="O844" s="120"/>
      <c r="P844" s="120"/>
      <c r="Q844" s="2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122"/>
      <c r="AJ844" s="122"/>
      <c r="AK844" s="2"/>
      <c r="AL844" s="2"/>
      <c r="AM844" s="2"/>
      <c r="AN844" s="2"/>
      <c r="AO844" s="2"/>
      <c r="AP844" s="2"/>
      <c r="AQ844" s="2"/>
      <c r="AR844" s="15"/>
    </row>
    <row r="845" spans="1:44" ht="11.25" customHeight="1">
      <c r="A845" s="120"/>
      <c r="B845" s="120"/>
      <c r="C845" s="120"/>
      <c r="D845" s="120"/>
      <c r="E845" s="2"/>
      <c r="F845" s="2"/>
      <c r="G845" s="120"/>
      <c r="H845" s="120"/>
      <c r="I845" s="120"/>
      <c r="J845" s="58"/>
      <c r="K845" s="121"/>
      <c r="L845" s="2"/>
      <c r="M845" s="120"/>
      <c r="N845" s="120"/>
      <c r="O845" s="120"/>
      <c r="P845" s="120"/>
      <c r="Q845" s="2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122"/>
      <c r="AJ845" s="122"/>
      <c r="AK845" s="2"/>
      <c r="AL845" s="2"/>
      <c r="AM845" s="2"/>
      <c r="AN845" s="2"/>
      <c r="AO845" s="2"/>
      <c r="AP845" s="2"/>
      <c r="AQ845" s="2"/>
      <c r="AR845" s="15"/>
    </row>
    <row r="846" spans="1:44" ht="11.25" customHeight="1">
      <c r="A846" s="120"/>
      <c r="B846" s="120"/>
      <c r="C846" s="120"/>
      <c r="D846" s="120"/>
      <c r="E846" s="2"/>
      <c r="F846" s="2"/>
      <c r="G846" s="120"/>
      <c r="H846" s="120"/>
      <c r="I846" s="120"/>
      <c r="J846" s="58"/>
      <c r="K846" s="121"/>
      <c r="L846" s="2"/>
      <c r="M846" s="120"/>
      <c r="N846" s="120"/>
      <c r="O846" s="120"/>
      <c r="P846" s="120"/>
      <c r="Q846" s="2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122"/>
      <c r="AJ846" s="122"/>
      <c r="AK846" s="2"/>
      <c r="AL846" s="2"/>
      <c r="AM846" s="2"/>
      <c r="AN846" s="2"/>
      <c r="AO846" s="2"/>
      <c r="AP846" s="2"/>
      <c r="AQ846" s="2"/>
      <c r="AR846" s="15"/>
    </row>
    <row r="847" spans="1:44" ht="11.25" customHeight="1">
      <c r="A847" s="120"/>
      <c r="B847" s="120"/>
      <c r="C847" s="120"/>
      <c r="D847" s="120"/>
      <c r="E847" s="2"/>
      <c r="F847" s="2"/>
      <c r="G847" s="120"/>
      <c r="H847" s="120"/>
      <c r="I847" s="120"/>
      <c r="J847" s="58"/>
      <c r="K847" s="121"/>
      <c r="L847" s="2"/>
      <c r="M847" s="120"/>
      <c r="N847" s="120"/>
      <c r="O847" s="120"/>
      <c r="P847" s="120"/>
      <c r="Q847" s="2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122"/>
      <c r="AJ847" s="122"/>
      <c r="AK847" s="2"/>
      <c r="AL847" s="2"/>
      <c r="AM847" s="2"/>
      <c r="AN847" s="2"/>
      <c r="AO847" s="2"/>
      <c r="AP847" s="2"/>
      <c r="AQ847" s="2"/>
      <c r="AR847" s="15"/>
    </row>
    <row r="848" spans="1:44" ht="11.25" customHeight="1">
      <c r="A848" s="120"/>
      <c r="B848" s="120"/>
      <c r="C848" s="120"/>
      <c r="D848" s="120"/>
      <c r="E848" s="2"/>
      <c r="F848" s="2"/>
      <c r="G848" s="120"/>
      <c r="H848" s="120"/>
      <c r="I848" s="120"/>
      <c r="J848" s="58"/>
      <c r="K848" s="121"/>
      <c r="L848" s="2"/>
      <c r="M848" s="120"/>
      <c r="N848" s="120"/>
      <c r="O848" s="120"/>
      <c r="P848" s="120"/>
      <c r="Q848" s="2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122"/>
      <c r="AJ848" s="122"/>
      <c r="AK848" s="2"/>
      <c r="AL848" s="2"/>
      <c r="AM848" s="2"/>
      <c r="AN848" s="2"/>
      <c r="AO848" s="2"/>
      <c r="AP848" s="2"/>
      <c r="AQ848" s="2"/>
      <c r="AR848" s="15"/>
    </row>
    <row r="849" spans="1:44" ht="11.25" customHeight="1">
      <c r="A849" s="120"/>
      <c r="B849" s="120"/>
      <c r="C849" s="120"/>
      <c r="D849" s="120"/>
      <c r="E849" s="2"/>
      <c r="F849" s="2"/>
      <c r="G849" s="120"/>
      <c r="H849" s="120"/>
      <c r="I849" s="120"/>
      <c r="J849" s="58"/>
      <c r="K849" s="121"/>
      <c r="L849" s="2"/>
      <c r="M849" s="120"/>
      <c r="N849" s="120"/>
      <c r="O849" s="120"/>
      <c r="P849" s="120"/>
      <c r="Q849" s="2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122"/>
      <c r="AJ849" s="122"/>
      <c r="AK849" s="2"/>
      <c r="AL849" s="2"/>
      <c r="AM849" s="2"/>
      <c r="AN849" s="2"/>
      <c r="AO849" s="2"/>
      <c r="AP849" s="2"/>
      <c r="AQ849" s="2"/>
      <c r="AR849" s="15"/>
    </row>
    <row r="850" spans="1:44" ht="11.25" customHeight="1">
      <c r="A850" s="120"/>
      <c r="B850" s="120"/>
      <c r="C850" s="120"/>
      <c r="D850" s="120"/>
      <c r="E850" s="2"/>
      <c r="F850" s="2"/>
      <c r="G850" s="120"/>
      <c r="H850" s="120"/>
      <c r="I850" s="120"/>
      <c r="J850" s="58"/>
      <c r="K850" s="121"/>
      <c r="L850" s="2"/>
      <c r="M850" s="120"/>
      <c r="N850" s="120"/>
      <c r="O850" s="120"/>
      <c r="P850" s="120"/>
      <c r="Q850" s="2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122"/>
      <c r="AJ850" s="122"/>
      <c r="AK850" s="2"/>
      <c r="AL850" s="2"/>
      <c r="AM850" s="2"/>
      <c r="AN850" s="2"/>
      <c r="AO850" s="2"/>
      <c r="AP850" s="2"/>
      <c r="AQ850" s="2"/>
      <c r="AR850" s="15"/>
    </row>
    <row r="851" spans="1:44" ht="11.25" customHeight="1">
      <c r="A851" s="120"/>
      <c r="B851" s="120"/>
      <c r="C851" s="120"/>
      <c r="D851" s="120"/>
      <c r="E851" s="2"/>
      <c r="F851" s="2"/>
      <c r="G851" s="120"/>
      <c r="H851" s="120"/>
      <c r="I851" s="120"/>
      <c r="J851" s="58"/>
      <c r="K851" s="121"/>
      <c r="L851" s="2"/>
      <c r="M851" s="120"/>
      <c r="N851" s="120"/>
      <c r="O851" s="120"/>
      <c r="P851" s="120"/>
      <c r="Q851" s="2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122"/>
      <c r="AJ851" s="122"/>
      <c r="AK851" s="2"/>
      <c r="AL851" s="2"/>
      <c r="AM851" s="2"/>
      <c r="AN851" s="2"/>
      <c r="AO851" s="2"/>
      <c r="AP851" s="2"/>
      <c r="AQ851" s="2"/>
      <c r="AR851" s="15"/>
    </row>
    <row r="852" spans="1:44" ht="11.25" customHeight="1">
      <c r="A852" s="120"/>
      <c r="B852" s="120"/>
      <c r="C852" s="120"/>
      <c r="D852" s="120"/>
      <c r="E852" s="2"/>
      <c r="F852" s="2"/>
      <c r="G852" s="120"/>
      <c r="H852" s="120"/>
      <c r="I852" s="120"/>
      <c r="J852" s="58"/>
      <c r="K852" s="121"/>
      <c r="L852" s="2"/>
      <c r="M852" s="120"/>
      <c r="N852" s="120"/>
      <c r="O852" s="120"/>
      <c r="P852" s="120"/>
      <c r="Q852" s="2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122"/>
      <c r="AJ852" s="122"/>
      <c r="AK852" s="2"/>
      <c r="AL852" s="2"/>
      <c r="AM852" s="2"/>
      <c r="AN852" s="2"/>
      <c r="AO852" s="2"/>
      <c r="AP852" s="2"/>
      <c r="AQ852" s="2"/>
      <c r="AR852" s="15"/>
    </row>
    <row r="853" spans="1:44" ht="11.25" customHeight="1">
      <c r="A853" s="120"/>
      <c r="B853" s="120"/>
      <c r="C853" s="120"/>
      <c r="D853" s="120"/>
      <c r="E853" s="2"/>
      <c r="F853" s="2"/>
      <c r="G853" s="120"/>
      <c r="H853" s="120"/>
      <c r="I853" s="120"/>
      <c r="J853" s="58"/>
      <c r="K853" s="121"/>
      <c r="L853" s="2"/>
      <c r="M853" s="120"/>
      <c r="N853" s="120"/>
      <c r="O853" s="120"/>
      <c r="P853" s="120"/>
      <c r="Q853" s="2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122"/>
      <c r="AJ853" s="122"/>
      <c r="AK853" s="2"/>
      <c r="AL853" s="2"/>
      <c r="AM853" s="2"/>
      <c r="AN853" s="2"/>
      <c r="AO853" s="2"/>
      <c r="AP853" s="2"/>
      <c r="AQ853" s="2"/>
      <c r="AR853" s="15"/>
    </row>
    <row r="854" spans="1:44" ht="11.25" customHeight="1">
      <c r="A854" s="120"/>
      <c r="B854" s="120"/>
      <c r="C854" s="120"/>
      <c r="D854" s="120"/>
      <c r="E854" s="2"/>
      <c r="F854" s="2"/>
      <c r="G854" s="120"/>
      <c r="H854" s="120"/>
      <c r="I854" s="120"/>
      <c r="J854" s="58"/>
      <c r="K854" s="121"/>
      <c r="L854" s="2"/>
      <c r="M854" s="120"/>
      <c r="N854" s="120"/>
      <c r="O854" s="120"/>
      <c r="P854" s="120"/>
      <c r="Q854" s="2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122"/>
      <c r="AJ854" s="122"/>
      <c r="AK854" s="2"/>
      <c r="AL854" s="2"/>
      <c r="AM854" s="2"/>
      <c r="AN854" s="2"/>
      <c r="AO854" s="2"/>
      <c r="AP854" s="2"/>
      <c r="AQ854" s="2"/>
      <c r="AR854" s="15"/>
    </row>
    <row r="855" spans="1:44" ht="11.25" customHeight="1">
      <c r="A855" s="120"/>
      <c r="B855" s="120"/>
      <c r="C855" s="120"/>
      <c r="D855" s="120"/>
      <c r="E855" s="2"/>
      <c r="F855" s="2"/>
      <c r="G855" s="120"/>
      <c r="H855" s="120"/>
      <c r="I855" s="120"/>
      <c r="J855" s="58"/>
      <c r="K855" s="121"/>
      <c r="L855" s="2"/>
      <c r="M855" s="120"/>
      <c r="N855" s="120"/>
      <c r="O855" s="120"/>
      <c r="P855" s="120"/>
      <c r="Q855" s="2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122"/>
      <c r="AJ855" s="122"/>
      <c r="AK855" s="2"/>
      <c r="AL855" s="2"/>
      <c r="AM855" s="2"/>
      <c r="AN855" s="2"/>
      <c r="AO855" s="2"/>
      <c r="AP855" s="2"/>
      <c r="AQ855" s="2"/>
      <c r="AR855" s="15"/>
    </row>
    <row r="856" spans="1:44" ht="11.25" customHeight="1">
      <c r="A856" s="120"/>
      <c r="B856" s="120"/>
      <c r="C856" s="120"/>
      <c r="D856" s="120"/>
      <c r="E856" s="2"/>
      <c r="F856" s="2"/>
      <c r="G856" s="120"/>
      <c r="H856" s="120"/>
      <c r="I856" s="120"/>
      <c r="J856" s="58"/>
      <c r="K856" s="121"/>
      <c r="L856" s="2"/>
      <c r="M856" s="120"/>
      <c r="N856" s="120"/>
      <c r="O856" s="120"/>
      <c r="P856" s="120"/>
      <c r="Q856" s="2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122"/>
      <c r="AJ856" s="122"/>
      <c r="AK856" s="2"/>
      <c r="AL856" s="2"/>
      <c r="AM856" s="2"/>
      <c r="AN856" s="2"/>
      <c r="AO856" s="2"/>
      <c r="AP856" s="2"/>
      <c r="AQ856" s="2"/>
      <c r="AR856" s="15"/>
    </row>
    <row r="857" spans="1:44" ht="11.25" customHeight="1">
      <c r="A857" s="120"/>
      <c r="B857" s="120"/>
      <c r="C857" s="120"/>
      <c r="D857" s="120"/>
      <c r="E857" s="2"/>
      <c r="F857" s="2"/>
      <c r="G857" s="120"/>
      <c r="H857" s="120"/>
      <c r="I857" s="120"/>
      <c r="J857" s="58"/>
      <c r="K857" s="121"/>
      <c r="L857" s="2"/>
      <c r="M857" s="120"/>
      <c r="N857" s="120"/>
      <c r="O857" s="120"/>
      <c r="P857" s="120"/>
      <c r="Q857" s="2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122"/>
      <c r="AJ857" s="122"/>
      <c r="AK857" s="2"/>
      <c r="AL857" s="2"/>
      <c r="AM857" s="2"/>
      <c r="AN857" s="2"/>
      <c r="AO857" s="2"/>
      <c r="AP857" s="2"/>
      <c r="AQ857" s="2"/>
      <c r="AR857" s="15"/>
    </row>
    <row r="858" spans="1:44" ht="11.25" customHeight="1">
      <c r="A858" s="120"/>
      <c r="B858" s="120"/>
      <c r="C858" s="120"/>
      <c r="D858" s="120"/>
      <c r="E858" s="2"/>
      <c r="F858" s="2"/>
      <c r="G858" s="120"/>
      <c r="H858" s="120"/>
      <c r="I858" s="120"/>
      <c r="J858" s="58"/>
      <c r="K858" s="121"/>
      <c r="L858" s="2"/>
      <c r="M858" s="120"/>
      <c r="N858" s="120"/>
      <c r="O858" s="120"/>
      <c r="P858" s="120"/>
      <c r="Q858" s="2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122"/>
      <c r="AJ858" s="122"/>
      <c r="AK858" s="2"/>
      <c r="AL858" s="2"/>
      <c r="AM858" s="2"/>
      <c r="AN858" s="2"/>
      <c r="AO858" s="2"/>
      <c r="AP858" s="2"/>
      <c r="AQ858" s="2"/>
      <c r="AR858" s="15"/>
    </row>
    <row r="859" spans="1:44" ht="11.25" customHeight="1">
      <c r="A859" s="120"/>
      <c r="B859" s="120"/>
      <c r="C859" s="120"/>
      <c r="D859" s="120"/>
      <c r="E859" s="2"/>
      <c r="F859" s="2"/>
      <c r="G859" s="120"/>
      <c r="H859" s="120"/>
      <c r="I859" s="120"/>
      <c r="J859" s="58"/>
      <c r="K859" s="121"/>
      <c r="L859" s="2"/>
      <c r="M859" s="120"/>
      <c r="N859" s="120"/>
      <c r="O859" s="120"/>
      <c r="P859" s="120"/>
      <c r="Q859" s="2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122"/>
      <c r="AJ859" s="122"/>
      <c r="AK859" s="2"/>
      <c r="AL859" s="2"/>
      <c r="AM859" s="2"/>
      <c r="AN859" s="2"/>
      <c r="AO859" s="2"/>
      <c r="AP859" s="2"/>
      <c r="AQ859" s="2"/>
      <c r="AR859" s="15"/>
    </row>
    <row r="860" spans="1:44" ht="11.25" customHeight="1">
      <c r="A860" s="120"/>
      <c r="B860" s="120"/>
      <c r="C860" s="120"/>
      <c r="D860" s="120"/>
      <c r="E860" s="2"/>
      <c r="F860" s="2"/>
      <c r="G860" s="120"/>
      <c r="H860" s="120"/>
      <c r="I860" s="120"/>
      <c r="J860" s="58"/>
      <c r="K860" s="121"/>
      <c r="L860" s="2"/>
      <c r="M860" s="120"/>
      <c r="N860" s="120"/>
      <c r="O860" s="120"/>
      <c r="P860" s="120"/>
      <c r="Q860" s="2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122"/>
      <c r="AJ860" s="122"/>
      <c r="AK860" s="2"/>
      <c r="AL860" s="2"/>
      <c r="AM860" s="2"/>
      <c r="AN860" s="2"/>
      <c r="AO860" s="2"/>
      <c r="AP860" s="2"/>
      <c r="AQ860" s="2"/>
      <c r="AR860" s="15"/>
    </row>
    <row r="861" spans="1:44" ht="11.25" customHeight="1">
      <c r="A861" s="120"/>
      <c r="B861" s="120"/>
      <c r="C861" s="120"/>
      <c r="D861" s="120"/>
      <c r="E861" s="2"/>
      <c r="F861" s="2"/>
      <c r="G861" s="120"/>
      <c r="H861" s="120"/>
      <c r="I861" s="120"/>
      <c r="J861" s="58"/>
      <c r="K861" s="121"/>
      <c r="L861" s="2"/>
      <c r="M861" s="120"/>
      <c r="N861" s="120"/>
      <c r="O861" s="120"/>
      <c r="P861" s="120"/>
      <c r="Q861" s="2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122"/>
      <c r="AJ861" s="122"/>
      <c r="AK861" s="2"/>
      <c r="AL861" s="2"/>
      <c r="AM861" s="2"/>
      <c r="AN861" s="2"/>
      <c r="AO861" s="2"/>
      <c r="AP861" s="2"/>
      <c r="AQ861" s="2"/>
      <c r="AR861" s="15"/>
    </row>
    <row r="862" spans="1:44" ht="11.25" customHeight="1">
      <c r="A862" s="120"/>
      <c r="B862" s="120"/>
      <c r="C862" s="120"/>
      <c r="D862" s="120"/>
      <c r="E862" s="2"/>
      <c r="F862" s="2"/>
      <c r="G862" s="120"/>
      <c r="H862" s="120"/>
      <c r="I862" s="120"/>
      <c r="J862" s="58"/>
      <c r="K862" s="121"/>
      <c r="L862" s="2"/>
      <c r="M862" s="120"/>
      <c r="N862" s="120"/>
      <c r="O862" s="120"/>
      <c r="P862" s="120"/>
      <c r="Q862" s="2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122"/>
      <c r="AJ862" s="122"/>
      <c r="AK862" s="2"/>
      <c r="AL862" s="2"/>
      <c r="AM862" s="2"/>
      <c r="AN862" s="2"/>
      <c r="AO862" s="2"/>
      <c r="AP862" s="2"/>
      <c r="AQ862" s="2"/>
      <c r="AR862" s="15"/>
    </row>
    <row r="863" spans="1:44" ht="11.25" customHeight="1">
      <c r="A863" s="120"/>
      <c r="B863" s="120"/>
      <c r="C863" s="120"/>
      <c r="D863" s="120"/>
      <c r="E863" s="2"/>
      <c r="F863" s="2"/>
      <c r="G863" s="120"/>
      <c r="H863" s="120"/>
      <c r="I863" s="120"/>
      <c r="J863" s="58"/>
      <c r="K863" s="121"/>
      <c r="L863" s="2"/>
      <c r="M863" s="120"/>
      <c r="N863" s="120"/>
      <c r="O863" s="120"/>
      <c r="P863" s="120"/>
      <c r="Q863" s="2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122"/>
      <c r="AJ863" s="122"/>
      <c r="AK863" s="2"/>
      <c r="AL863" s="2"/>
      <c r="AM863" s="2"/>
      <c r="AN863" s="2"/>
      <c r="AO863" s="2"/>
      <c r="AP863" s="2"/>
      <c r="AQ863" s="2"/>
      <c r="AR863" s="15"/>
    </row>
    <row r="864" spans="1:44" ht="11.25" customHeight="1">
      <c r="A864" s="120"/>
      <c r="B864" s="120"/>
      <c r="C864" s="120"/>
      <c r="D864" s="120"/>
      <c r="E864" s="2"/>
      <c r="F864" s="2"/>
      <c r="G864" s="120"/>
      <c r="H864" s="120"/>
      <c r="I864" s="120"/>
      <c r="J864" s="58"/>
      <c r="K864" s="121"/>
      <c r="L864" s="2"/>
      <c r="M864" s="120"/>
      <c r="N864" s="120"/>
      <c r="O864" s="120"/>
      <c r="P864" s="120"/>
      <c r="Q864" s="2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122"/>
      <c r="AJ864" s="122"/>
      <c r="AK864" s="2"/>
      <c r="AL864" s="2"/>
      <c r="AM864" s="2"/>
      <c r="AN864" s="2"/>
      <c r="AO864" s="2"/>
      <c r="AP864" s="2"/>
      <c r="AQ864" s="2"/>
      <c r="AR864" s="15"/>
    </row>
    <row r="865" spans="1:44" ht="11.25" customHeight="1">
      <c r="A865" s="120"/>
      <c r="B865" s="120"/>
      <c r="C865" s="120"/>
      <c r="D865" s="120"/>
      <c r="E865" s="2"/>
      <c r="F865" s="2"/>
      <c r="G865" s="120"/>
      <c r="H865" s="120"/>
      <c r="I865" s="120"/>
      <c r="J865" s="58"/>
      <c r="K865" s="121"/>
      <c r="L865" s="2"/>
      <c r="M865" s="120"/>
      <c r="N865" s="120"/>
      <c r="O865" s="120"/>
      <c r="P865" s="120"/>
      <c r="Q865" s="2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122"/>
      <c r="AJ865" s="122"/>
      <c r="AK865" s="2"/>
      <c r="AL865" s="2"/>
      <c r="AM865" s="2"/>
      <c r="AN865" s="2"/>
      <c r="AO865" s="2"/>
      <c r="AP865" s="2"/>
      <c r="AQ865" s="2"/>
      <c r="AR865" s="15"/>
    </row>
    <row r="866" spans="1:44" ht="11.25" customHeight="1">
      <c r="A866" s="120"/>
      <c r="B866" s="120"/>
      <c r="C866" s="120"/>
      <c r="D866" s="120"/>
      <c r="E866" s="2"/>
      <c r="F866" s="2"/>
      <c r="G866" s="120"/>
      <c r="H866" s="120"/>
      <c r="I866" s="120"/>
      <c r="J866" s="58"/>
      <c r="K866" s="121"/>
      <c r="L866" s="2"/>
      <c r="M866" s="120"/>
      <c r="N866" s="120"/>
      <c r="O866" s="120"/>
      <c r="P866" s="120"/>
      <c r="Q866" s="2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122"/>
      <c r="AJ866" s="122"/>
      <c r="AK866" s="2"/>
      <c r="AL866" s="2"/>
      <c r="AM866" s="2"/>
      <c r="AN866" s="2"/>
      <c r="AO866" s="2"/>
      <c r="AP866" s="2"/>
      <c r="AQ866" s="2"/>
      <c r="AR866" s="15"/>
    </row>
    <row r="867" spans="1:44" ht="11.25" customHeight="1">
      <c r="A867" s="120"/>
      <c r="B867" s="120"/>
      <c r="C867" s="120"/>
      <c r="D867" s="120"/>
      <c r="E867" s="2"/>
      <c r="F867" s="2"/>
      <c r="G867" s="120"/>
      <c r="H867" s="120"/>
      <c r="I867" s="120"/>
      <c r="J867" s="58"/>
      <c r="K867" s="121"/>
      <c r="L867" s="2"/>
      <c r="M867" s="120"/>
      <c r="N867" s="120"/>
      <c r="O867" s="120"/>
      <c r="P867" s="120"/>
      <c r="Q867" s="2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122"/>
      <c r="AJ867" s="122"/>
      <c r="AK867" s="2"/>
      <c r="AL867" s="2"/>
      <c r="AM867" s="2"/>
      <c r="AN867" s="2"/>
      <c r="AO867" s="2"/>
      <c r="AP867" s="2"/>
      <c r="AQ867" s="2"/>
      <c r="AR867" s="15"/>
    </row>
    <row r="868" spans="1:44" ht="11.25" customHeight="1">
      <c r="A868" s="120"/>
      <c r="B868" s="120"/>
      <c r="C868" s="120"/>
      <c r="D868" s="120"/>
      <c r="E868" s="2"/>
      <c r="F868" s="2"/>
      <c r="G868" s="120"/>
      <c r="H868" s="120"/>
      <c r="I868" s="120"/>
      <c r="J868" s="58"/>
      <c r="K868" s="121"/>
      <c r="L868" s="2"/>
      <c r="M868" s="120"/>
      <c r="N868" s="120"/>
      <c r="O868" s="120"/>
      <c r="P868" s="120"/>
      <c r="Q868" s="2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122"/>
      <c r="AJ868" s="122"/>
      <c r="AK868" s="2"/>
      <c r="AL868" s="2"/>
      <c r="AM868" s="2"/>
      <c r="AN868" s="2"/>
      <c r="AO868" s="2"/>
      <c r="AP868" s="2"/>
      <c r="AQ868" s="2"/>
      <c r="AR868" s="15"/>
    </row>
    <row r="869" spans="1:44" ht="11.25" customHeight="1">
      <c r="A869" s="120"/>
      <c r="B869" s="120"/>
      <c r="C869" s="120"/>
      <c r="D869" s="120"/>
      <c r="E869" s="2"/>
      <c r="F869" s="2"/>
      <c r="G869" s="120"/>
      <c r="H869" s="120"/>
      <c r="I869" s="120"/>
      <c r="J869" s="58"/>
      <c r="K869" s="121"/>
      <c r="L869" s="2"/>
      <c r="M869" s="120"/>
      <c r="N869" s="120"/>
      <c r="O869" s="120"/>
      <c r="P869" s="120"/>
      <c r="Q869" s="2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122"/>
      <c r="AJ869" s="122"/>
      <c r="AK869" s="2"/>
      <c r="AL869" s="2"/>
      <c r="AM869" s="2"/>
      <c r="AN869" s="2"/>
      <c r="AO869" s="2"/>
      <c r="AP869" s="2"/>
      <c r="AQ869" s="2"/>
      <c r="AR869" s="15"/>
    </row>
    <row r="870" spans="1:44" ht="11.25" customHeight="1">
      <c r="A870" s="120"/>
      <c r="B870" s="120"/>
      <c r="C870" s="120"/>
      <c r="D870" s="120"/>
      <c r="E870" s="2"/>
      <c r="F870" s="2"/>
      <c r="G870" s="120"/>
      <c r="H870" s="120"/>
      <c r="I870" s="120"/>
      <c r="J870" s="58"/>
      <c r="K870" s="121"/>
      <c r="L870" s="2"/>
      <c r="M870" s="120"/>
      <c r="N870" s="120"/>
      <c r="O870" s="120"/>
      <c r="P870" s="120"/>
      <c r="Q870" s="2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122"/>
      <c r="AJ870" s="122"/>
      <c r="AK870" s="2"/>
      <c r="AL870" s="2"/>
      <c r="AM870" s="2"/>
      <c r="AN870" s="2"/>
      <c r="AO870" s="2"/>
      <c r="AP870" s="2"/>
      <c r="AQ870" s="2"/>
      <c r="AR870" s="15"/>
    </row>
    <row r="871" spans="1:44" ht="11.25" customHeight="1">
      <c r="A871" s="120"/>
      <c r="B871" s="120"/>
      <c r="C871" s="120"/>
      <c r="D871" s="120"/>
      <c r="E871" s="2"/>
      <c r="F871" s="2"/>
      <c r="G871" s="120"/>
      <c r="H871" s="120"/>
      <c r="I871" s="120"/>
      <c r="J871" s="58"/>
      <c r="K871" s="121"/>
      <c r="L871" s="2"/>
      <c r="M871" s="120"/>
      <c r="N871" s="120"/>
      <c r="O871" s="120"/>
      <c r="P871" s="120"/>
      <c r="Q871" s="2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122"/>
      <c r="AJ871" s="122"/>
      <c r="AK871" s="2"/>
      <c r="AL871" s="2"/>
      <c r="AM871" s="2"/>
      <c r="AN871" s="2"/>
      <c r="AO871" s="2"/>
      <c r="AP871" s="2"/>
      <c r="AQ871" s="2"/>
      <c r="AR871" s="15"/>
    </row>
    <row r="872" spans="1:44" ht="11.25" customHeight="1">
      <c r="A872" s="120"/>
      <c r="B872" s="120"/>
      <c r="C872" s="120"/>
      <c r="D872" s="120"/>
      <c r="E872" s="2"/>
      <c r="F872" s="2"/>
      <c r="G872" s="120"/>
      <c r="H872" s="120"/>
      <c r="I872" s="120"/>
      <c r="J872" s="58"/>
      <c r="K872" s="121"/>
      <c r="L872" s="2"/>
      <c r="M872" s="120"/>
      <c r="N872" s="120"/>
      <c r="O872" s="120"/>
      <c r="P872" s="120"/>
      <c r="Q872" s="2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122"/>
      <c r="AJ872" s="122"/>
      <c r="AK872" s="2"/>
      <c r="AL872" s="2"/>
      <c r="AM872" s="2"/>
      <c r="AN872" s="2"/>
      <c r="AO872" s="2"/>
      <c r="AP872" s="2"/>
      <c r="AQ872" s="2"/>
      <c r="AR872" s="15"/>
    </row>
    <row r="873" spans="1:44" ht="11.25" customHeight="1">
      <c r="A873" s="120"/>
      <c r="B873" s="120"/>
      <c r="C873" s="120"/>
      <c r="D873" s="120"/>
      <c r="E873" s="2"/>
      <c r="F873" s="2"/>
      <c r="G873" s="120"/>
      <c r="H873" s="120"/>
      <c r="I873" s="120"/>
      <c r="J873" s="58"/>
      <c r="K873" s="121"/>
      <c r="L873" s="2"/>
      <c r="M873" s="120"/>
      <c r="N873" s="120"/>
      <c r="O873" s="120"/>
      <c r="P873" s="120"/>
      <c r="Q873" s="2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122"/>
      <c r="AJ873" s="122"/>
      <c r="AK873" s="2"/>
      <c r="AL873" s="2"/>
      <c r="AM873" s="2"/>
      <c r="AN873" s="2"/>
      <c r="AO873" s="2"/>
      <c r="AP873" s="2"/>
      <c r="AQ873" s="2"/>
      <c r="AR873" s="15"/>
    </row>
    <row r="874" spans="1:44" ht="11.25" customHeight="1">
      <c r="A874" s="120"/>
      <c r="B874" s="120"/>
      <c r="C874" s="120"/>
      <c r="D874" s="120"/>
      <c r="E874" s="2"/>
      <c r="F874" s="2"/>
      <c r="G874" s="120"/>
      <c r="H874" s="120"/>
      <c r="I874" s="120"/>
      <c r="J874" s="58"/>
      <c r="K874" s="121"/>
      <c r="L874" s="2"/>
      <c r="M874" s="120"/>
      <c r="N874" s="120"/>
      <c r="O874" s="120"/>
      <c r="P874" s="120"/>
      <c r="Q874" s="2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122"/>
      <c r="AJ874" s="122"/>
      <c r="AK874" s="2"/>
      <c r="AL874" s="2"/>
      <c r="AM874" s="2"/>
      <c r="AN874" s="2"/>
      <c r="AO874" s="2"/>
      <c r="AP874" s="2"/>
      <c r="AQ874" s="2"/>
      <c r="AR874" s="15"/>
    </row>
    <row r="875" spans="1:44" ht="11.25" customHeight="1">
      <c r="A875" s="120"/>
      <c r="B875" s="120"/>
      <c r="C875" s="120"/>
      <c r="D875" s="120"/>
      <c r="E875" s="2"/>
      <c r="F875" s="2"/>
      <c r="G875" s="120"/>
      <c r="H875" s="120"/>
      <c r="I875" s="120"/>
      <c r="J875" s="58"/>
      <c r="K875" s="121"/>
      <c r="L875" s="2"/>
      <c r="M875" s="120"/>
      <c r="N875" s="120"/>
      <c r="O875" s="120"/>
      <c r="P875" s="120"/>
      <c r="Q875" s="2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122"/>
      <c r="AJ875" s="122"/>
      <c r="AK875" s="2"/>
      <c r="AL875" s="2"/>
      <c r="AM875" s="2"/>
      <c r="AN875" s="2"/>
      <c r="AO875" s="2"/>
      <c r="AP875" s="2"/>
      <c r="AQ875" s="2"/>
      <c r="AR875" s="15"/>
    </row>
    <row r="876" spans="1:44" ht="11.25" customHeight="1">
      <c r="A876" s="120"/>
      <c r="B876" s="120"/>
      <c r="C876" s="120"/>
      <c r="D876" s="120"/>
      <c r="E876" s="2"/>
      <c r="F876" s="2"/>
      <c r="G876" s="120"/>
      <c r="H876" s="120"/>
      <c r="I876" s="120"/>
      <c r="J876" s="58"/>
      <c r="K876" s="121"/>
      <c r="L876" s="2"/>
      <c r="M876" s="120"/>
      <c r="N876" s="120"/>
      <c r="O876" s="120"/>
      <c r="P876" s="120"/>
      <c r="Q876" s="2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122"/>
      <c r="AJ876" s="122"/>
      <c r="AK876" s="2"/>
      <c r="AL876" s="2"/>
      <c r="AM876" s="2"/>
      <c r="AN876" s="2"/>
      <c r="AO876" s="2"/>
      <c r="AP876" s="2"/>
      <c r="AQ876" s="2"/>
      <c r="AR876" s="15"/>
    </row>
    <row r="877" spans="1:44" ht="11.25" customHeight="1">
      <c r="A877" s="120"/>
      <c r="B877" s="120"/>
      <c r="C877" s="120"/>
      <c r="D877" s="120"/>
      <c r="E877" s="2"/>
      <c r="F877" s="2"/>
      <c r="G877" s="120"/>
      <c r="H877" s="120"/>
      <c r="I877" s="120"/>
      <c r="J877" s="58"/>
      <c r="K877" s="121"/>
      <c r="L877" s="2"/>
      <c r="M877" s="120"/>
      <c r="N877" s="120"/>
      <c r="O877" s="120"/>
      <c r="P877" s="120"/>
      <c r="Q877" s="2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122"/>
      <c r="AJ877" s="122"/>
      <c r="AK877" s="2"/>
      <c r="AL877" s="2"/>
      <c r="AM877" s="2"/>
      <c r="AN877" s="2"/>
      <c r="AO877" s="2"/>
      <c r="AP877" s="2"/>
      <c r="AQ877" s="2"/>
      <c r="AR877" s="15"/>
    </row>
    <row r="878" spans="1:44" ht="11.25" customHeight="1">
      <c r="A878" s="120"/>
      <c r="B878" s="120"/>
      <c r="C878" s="120"/>
      <c r="D878" s="120"/>
      <c r="E878" s="2"/>
      <c r="F878" s="2"/>
      <c r="G878" s="120"/>
      <c r="H878" s="120"/>
      <c r="I878" s="120"/>
      <c r="J878" s="58"/>
      <c r="K878" s="121"/>
      <c r="L878" s="2"/>
      <c r="M878" s="120"/>
      <c r="N878" s="120"/>
      <c r="O878" s="120"/>
      <c r="P878" s="120"/>
      <c r="Q878" s="2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122"/>
      <c r="AJ878" s="122"/>
      <c r="AK878" s="2"/>
      <c r="AL878" s="2"/>
      <c r="AM878" s="2"/>
      <c r="AN878" s="2"/>
      <c r="AO878" s="2"/>
      <c r="AP878" s="2"/>
      <c r="AQ878" s="2"/>
      <c r="AR878" s="15"/>
    </row>
    <row r="879" spans="1:44" ht="11.25" customHeight="1">
      <c r="A879" s="120"/>
      <c r="B879" s="120"/>
      <c r="C879" s="120"/>
      <c r="D879" s="120"/>
      <c r="E879" s="2"/>
      <c r="F879" s="2"/>
      <c r="G879" s="120"/>
      <c r="H879" s="120"/>
      <c r="I879" s="120"/>
      <c r="J879" s="58"/>
      <c r="K879" s="121"/>
      <c r="L879" s="2"/>
      <c r="M879" s="120"/>
      <c r="N879" s="120"/>
      <c r="O879" s="120"/>
      <c r="P879" s="120"/>
      <c r="Q879" s="2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122"/>
      <c r="AJ879" s="122"/>
      <c r="AK879" s="2"/>
      <c r="AL879" s="2"/>
      <c r="AM879" s="2"/>
      <c r="AN879" s="2"/>
      <c r="AO879" s="2"/>
      <c r="AP879" s="2"/>
      <c r="AQ879" s="2"/>
      <c r="AR879" s="15"/>
    </row>
    <row r="880" spans="1:44" ht="11.25" customHeight="1">
      <c r="A880" s="120"/>
      <c r="B880" s="120"/>
      <c r="C880" s="120"/>
      <c r="D880" s="120"/>
      <c r="E880" s="2"/>
      <c r="F880" s="2"/>
      <c r="G880" s="120"/>
      <c r="H880" s="120"/>
      <c r="I880" s="120"/>
      <c r="J880" s="58"/>
      <c r="K880" s="121"/>
      <c r="L880" s="2"/>
      <c r="M880" s="120"/>
      <c r="N880" s="120"/>
      <c r="O880" s="120"/>
      <c r="P880" s="120"/>
      <c r="Q880" s="2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122"/>
      <c r="AJ880" s="122"/>
      <c r="AK880" s="2"/>
      <c r="AL880" s="2"/>
      <c r="AM880" s="2"/>
      <c r="AN880" s="2"/>
      <c r="AO880" s="2"/>
      <c r="AP880" s="2"/>
      <c r="AQ880" s="2"/>
      <c r="AR880" s="15"/>
    </row>
    <row r="881" spans="1:44" ht="11.25" customHeight="1">
      <c r="A881" s="120"/>
      <c r="B881" s="120"/>
      <c r="C881" s="120"/>
      <c r="D881" s="120"/>
      <c r="E881" s="2"/>
      <c r="F881" s="2"/>
      <c r="G881" s="120"/>
      <c r="H881" s="120"/>
      <c r="I881" s="120"/>
      <c r="J881" s="58"/>
      <c r="K881" s="121"/>
      <c r="L881" s="2"/>
      <c r="M881" s="120"/>
      <c r="N881" s="120"/>
      <c r="O881" s="120"/>
      <c r="P881" s="120"/>
      <c r="Q881" s="2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122"/>
      <c r="AJ881" s="122"/>
      <c r="AK881" s="2"/>
      <c r="AL881" s="2"/>
      <c r="AM881" s="2"/>
      <c r="AN881" s="2"/>
      <c r="AO881" s="2"/>
      <c r="AP881" s="2"/>
      <c r="AQ881" s="2"/>
      <c r="AR881" s="15"/>
    </row>
    <row r="882" spans="1:44" ht="11.25" customHeight="1">
      <c r="A882" s="120"/>
      <c r="B882" s="120"/>
      <c r="C882" s="120"/>
      <c r="D882" s="120"/>
      <c r="E882" s="2"/>
      <c r="F882" s="2"/>
      <c r="G882" s="120"/>
      <c r="H882" s="120"/>
      <c r="I882" s="120"/>
      <c r="J882" s="58"/>
      <c r="K882" s="121"/>
      <c r="L882" s="2"/>
      <c r="M882" s="120"/>
      <c r="N882" s="120"/>
      <c r="O882" s="120"/>
      <c r="P882" s="120"/>
      <c r="Q882" s="2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122"/>
      <c r="AJ882" s="122"/>
      <c r="AK882" s="2"/>
      <c r="AL882" s="2"/>
      <c r="AM882" s="2"/>
      <c r="AN882" s="2"/>
      <c r="AO882" s="2"/>
      <c r="AP882" s="2"/>
      <c r="AQ882" s="2"/>
      <c r="AR882" s="15"/>
    </row>
    <row r="883" spans="1:44" ht="11.25" customHeight="1">
      <c r="A883" s="120"/>
      <c r="B883" s="120"/>
      <c r="C883" s="120"/>
      <c r="D883" s="120"/>
      <c r="E883" s="2"/>
      <c r="F883" s="2"/>
      <c r="G883" s="120"/>
      <c r="H883" s="120"/>
      <c r="I883" s="120"/>
      <c r="J883" s="58"/>
      <c r="K883" s="121"/>
      <c r="L883" s="2"/>
      <c r="M883" s="120"/>
      <c r="N883" s="120"/>
      <c r="O883" s="120"/>
      <c r="P883" s="120"/>
      <c r="Q883" s="2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122"/>
      <c r="AJ883" s="122"/>
      <c r="AK883" s="2"/>
      <c r="AL883" s="2"/>
      <c r="AM883" s="2"/>
      <c r="AN883" s="2"/>
      <c r="AO883" s="2"/>
      <c r="AP883" s="2"/>
      <c r="AQ883" s="2"/>
      <c r="AR883" s="15"/>
    </row>
    <row r="884" spans="1:44" ht="11.25" customHeight="1">
      <c r="A884" s="120"/>
      <c r="B884" s="120"/>
      <c r="C884" s="120"/>
      <c r="D884" s="120"/>
      <c r="E884" s="2"/>
      <c r="F884" s="2"/>
      <c r="G884" s="120"/>
      <c r="H884" s="120"/>
      <c r="I884" s="120"/>
      <c r="J884" s="58"/>
      <c r="K884" s="121"/>
      <c r="L884" s="2"/>
      <c r="M884" s="120"/>
      <c r="N884" s="120"/>
      <c r="O884" s="120"/>
      <c r="P884" s="120"/>
      <c r="Q884" s="2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122"/>
      <c r="AJ884" s="122"/>
      <c r="AK884" s="2"/>
      <c r="AL884" s="2"/>
      <c r="AM884" s="2"/>
      <c r="AN884" s="2"/>
      <c r="AO884" s="2"/>
      <c r="AP884" s="2"/>
      <c r="AQ884" s="2"/>
      <c r="AR884" s="15"/>
    </row>
    <row r="885" spans="1:44" ht="11.25" customHeight="1">
      <c r="A885" s="120"/>
      <c r="B885" s="120"/>
      <c r="C885" s="120"/>
      <c r="D885" s="120"/>
      <c r="E885" s="2"/>
      <c r="F885" s="2"/>
      <c r="G885" s="120"/>
      <c r="H885" s="120"/>
      <c r="I885" s="120"/>
      <c r="J885" s="58"/>
      <c r="K885" s="121"/>
      <c r="L885" s="2"/>
      <c r="M885" s="120"/>
      <c r="N885" s="120"/>
      <c r="O885" s="120"/>
      <c r="P885" s="120"/>
      <c r="Q885" s="2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122"/>
      <c r="AJ885" s="122"/>
      <c r="AK885" s="2"/>
      <c r="AL885" s="2"/>
      <c r="AM885" s="2"/>
      <c r="AN885" s="2"/>
      <c r="AO885" s="2"/>
      <c r="AP885" s="2"/>
      <c r="AQ885" s="2"/>
      <c r="AR885" s="15"/>
    </row>
    <row r="886" spans="1:44" ht="11.25" customHeight="1">
      <c r="A886" s="120"/>
      <c r="B886" s="120"/>
      <c r="C886" s="120"/>
      <c r="D886" s="120"/>
      <c r="E886" s="2"/>
      <c r="F886" s="2"/>
      <c r="G886" s="120"/>
      <c r="H886" s="120"/>
      <c r="I886" s="120"/>
      <c r="J886" s="58"/>
      <c r="K886" s="121"/>
      <c r="L886" s="2"/>
      <c r="M886" s="120"/>
      <c r="N886" s="120"/>
      <c r="O886" s="120"/>
      <c r="P886" s="120"/>
      <c r="Q886" s="2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122"/>
      <c r="AJ886" s="122"/>
      <c r="AK886" s="2"/>
      <c r="AL886" s="2"/>
      <c r="AM886" s="2"/>
      <c r="AN886" s="2"/>
      <c r="AO886" s="2"/>
      <c r="AP886" s="2"/>
      <c r="AQ886" s="2"/>
      <c r="AR886" s="15"/>
    </row>
    <row r="887" spans="1:44" ht="11.25" customHeight="1">
      <c r="A887" s="120"/>
      <c r="B887" s="120"/>
      <c r="C887" s="120"/>
      <c r="D887" s="120"/>
      <c r="E887" s="2"/>
      <c r="F887" s="2"/>
      <c r="G887" s="120"/>
      <c r="H887" s="120"/>
      <c r="I887" s="120"/>
      <c r="J887" s="58"/>
      <c r="K887" s="121"/>
      <c r="L887" s="2"/>
      <c r="M887" s="120"/>
      <c r="N887" s="120"/>
      <c r="O887" s="120"/>
      <c r="P887" s="120"/>
      <c r="Q887" s="2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122"/>
      <c r="AJ887" s="122"/>
      <c r="AK887" s="2"/>
      <c r="AL887" s="2"/>
      <c r="AM887" s="2"/>
      <c r="AN887" s="2"/>
      <c r="AO887" s="2"/>
      <c r="AP887" s="2"/>
      <c r="AQ887" s="2"/>
      <c r="AR887" s="15"/>
    </row>
    <row r="888" spans="1:44" ht="11.25" customHeight="1">
      <c r="A888" s="120"/>
      <c r="B888" s="120"/>
      <c r="C888" s="120"/>
      <c r="D888" s="120"/>
      <c r="E888" s="2"/>
      <c r="F888" s="2"/>
      <c r="G888" s="120"/>
      <c r="H888" s="120"/>
      <c r="I888" s="120"/>
      <c r="J888" s="58"/>
      <c r="K888" s="121"/>
      <c r="L888" s="2"/>
      <c r="M888" s="120"/>
      <c r="N888" s="120"/>
      <c r="O888" s="120"/>
      <c r="P888" s="120"/>
      <c r="Q888" s="2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122"/>
      <c r="AJ888" s="122"/>
      <c r="AK888" s="2"/>
      <c r="AL888" s="2"/>
      <c r="AM888" s="2"/>
      <c r="AN888" s="2"/>
      <c r="AO888" s="2"/>
      <c r="AP888" s="2"/>
      <c r="AQ888" s="2"/>
      <c r="AR888" s="15"/>
    </row>
    <row r="889" spans="1:44" ht="11.25" customHeight="1">
      <c r="A889" s="120"/>
      <c r="B889" s="120"/>
      <c r="C889" s="120"/>
      <c r="D889" s="120"/>
      <c r="E889" s="2"/>
      <c r="F889" s="2"/>
      <c r="G889" s="120"/>
      <c r="H889" s="120"/>
      <c r="I889" s="120"/>
      <c r="J889" s="58"/>
      <c r="K889" s="121"/>
      <c r="L889" s="2"/>
      <c r="M889" s="120"/>
      <c r="N889" s="120"/>
      <c r="O889" s="120"/>
      <c r="P889" s="120"/>
      <c r="Q889" s="2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122"/>
      <c r="AJ889" s="122"/>
      <c r="AK889" s="2"/>
      <c r="AL889" s="2"/>
      <c r="AM889" s="2"/>
      <c r="AN889" s="2"/>
      <c r="AO889" s="2"/>
      <c r="AP889" s="2"/>
      <c r="AQ889" s="2"/>
      <c r="AR889" s="15"/>
    </row>
    <row r="890" spans="1:44" ht="11.25" customHeight="1">
      <c r="A890" s="120"/>
      <c r="B890" s="120"/>
      <c r="C890" s="120"/>
      <c r="D890" s="120"/>
      <c r="E890" s="2"/>
      <c r="F890" s="2"/>
      <c r="G890" s="120"/>
      <c r="H890" s="120"/>
      <c r="I890" s="120"/>
      <c r="J890" s="58"/>
      <c r="K890" s="121"/>
      <c r="L890" s="2"/>
      <c r="M890" s="120"/>
      <c r="N890" s="120"/>
      <c r="O890" s="120"/>
      <c r="P890" s="120"/>
      <c r="Q890" s="2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122"/>
      <c r="AJ890" s="122"/>
      <c r="AK890" s="2"/>
      <c r="AL890" s="2"/>
      <c r="AM890" s="2"/>
      <c r="AN890" s="2"/>
      <c r="AO890" s="2"/>
      <c r="AP890" s="2"/>
      <c r="AQ890" s="2"/>
      <c r="AR890" s="15"/>
    </row>
    <row r="891" spans="1:44" ht="11.25" customHeight="1">
      <c r="A891" s="120"/>
      <c r="B891" s="120"/>
      <c r="C891" s="120"/>
      <c r="D891" s="120"/>
      <c r="E891" s="2"/>
      <c r="F891" s="2"/>
      <c r="G891" s="120"/>
      <c r="H891" s="120"/>
      <c r="I891" s="120"/>
      <c r="J891" s="58"/>
      <c r="K891" s="121"/>
      <c r="L891" s="2"/>
      <c r="M891" s="120"/>
      <c r="N891" s="120"/>
      <c r="O891" s="120"/>
      <c r="P891" s="120"/>
      <c r="Q891" s="2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122"/>
      <c r="AJ891" s="122"/>
      <c r="AK891" s="2"/>
      <c r="AL891" s="2"/>
      <c r="AM891" s="2"/>
      <c r="AN891" s="2"/>
      <c r="AO891" s="2"/>
      <c r="AP891" s="2"/>
      <c r="AQ891" s="2"/>
      <c r="AR891" s="15"/>
    </row>
    <row r="892" spans="1:44" ht="11.25" customHeight="1">
      <c r="A892" s="120"/>
      <c r="B892" s="120"/>
      <c r="C892" s="120"/>
      <c r="D892" s="120"/>
      <c r="E892" s="2"/>
      <c r="F892" s="2"/>
      <c r="G892" s="120"/>
      <c r="H892" s="120"/>
      <c r="I892" s="120"/>
      <c r="J892" s="58"/>
      <c r="K892" s="121"/>
      <c r="L892" s="2"/>
      <c r="M892" s="120"/>
      <c r="N892" s="120"/>
      <c r="O892" s="120"/>
      <c r="P892" s="120"/>
      <c r="Q892" s="2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122"/>
      <c r="AJ892" s="122"/>
      <c r="AK892" s="2"/>
      <c r="AL892" s="2"/>
      <c r="AM892" s="2"/>
      <c r="AN892" s="2"/>
      <c r="AO892" s="2"/>
      <c r="AP892" s="2"/>
      <c r="AQ892" s="2"/>
      <c r="AR892" s="15"/>
    </row>
    <row r="893" spans="1:44" ht="11.25" customHeight="1">
      <c r="A893" s="120"/>
      <c r="B893" s="120"/>
      <c r="C893" s="120"/>
      <c r="D893" s="120"/>
      <c r="E893" s="2"/>
      <c r="F893" s="2"/>
      <c r="G893" s="120"/>
      <c r="H893" s="120"/>
      <c r="I893" s="120"/>
      <c r="J893" s="58"/>
      <c r="K893" s="121"/>
      <c r="L893" s="2"/>
      <c r="M893" s="120"/>
      <c r="N893" s="120"/>
      <c r="O893" s="120"/>
      <c r="P893" s="120"/>
      <c r="Q893" s="2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122"/>
      <c r="AJ893" s="122"/>
      <c r="AK893" s="2"/>
      <c r="AL893" s="2"/>
      <c r="AM893" s="2"/>
      <c r="AN893" s="2"/>
      <c r="AO893" s="2"/>
      <c r="AP893" s="2"/>
      <c r="AQ893" s="2"/>
      <c r="AR893" s="15"/>
    </row>
    <row r="894" spans="1:44" ht="11.25" customHeight="1">
      <c r="A894" s="120"/>
      <c r="B894" s="120"/>
      <c r="C894" s="120"/>
      <c r="D894" s="120"/>
      <c r="E894" s="2"/>
      <c r="F894" s="2"/>
      <c r="G894" s="120"/>
      <c r="H894" s="120"/>
      <c r="I894" s="120"/>
      <c r="J894" s="58"/>
      <c r="K894" s="121"/>
      <c r="L894" s="2"/>
      <c r="M894" s="120"/>
      <c r="N894" s="120"/>
      <c r="O894" s="120"/>
      <c r="P894" s="120"/>
      <c r="Q894" s="2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122"/>
      <c r="AJ894" s="122"/>
      <c r="AK894" s="2"/>
      <c r="AL894" s="2"/>
      <c r="AM894" s="2"/>
      <c r="AN894" s="2"/>
      <c r="AO894" s="2"/>
      <c r="AP894" s="2"/>
      <c r="AQ894" s="2"/>
      <c r="AR894" s="15"/>
    </row>
    <row r="895" spans="1:44" ht="11.25" customHeight="1">
      <c r="A895" s="120"/>
      <c r="B895" s="120"/>
      <c r="C895" s="120"/>
      <c r="D895" s="120"/>
      <c r="E895" s="2"/>
      <c r="F895" s="2"/>
      <c r="G895" s="120"/>
      <c r="H895" s="120"/>
      <c r="I895" s="120"/>
      <c r="J895" s="58"/>
      <c r="K895" s="121"/>
      <c r="L895" s="2"/>
      <c r="M895" s="120"/>
      <c r="N895" s="120"/>
      <c r="O895" s="120"/>
      <c r="P895" s="120"/>
      <c r="Q895" s="2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122"/>
      <c r="AJ895" s="122"/>
      <c r="AK895" s="2"/>
      <c r="AL895" s="2"/>
      <c r="AM895" s="2"/>
      <c r="AN895" s="2"/>
      <c r="AO895" s="2"/>
      <c r="AP895" s="2"/>
      <c r="AQ895" s="2"/>
      <c r="AR895" s="15"/>
    </row>
    <row r="896" spans="1:44" ht="11.25" customHeight="1">
      <c r="A896" s="120"/>
      <c r="B896" s="120"/>
      <c r="C896" s="120"/>
      <c r="D896" s="120"/>
      <c r="E896" s="2"/>
      <c r="F896" s="2"/>
      <c r="G896" s="120"/>
      <c r="H896" s="120"/>
      <c r="I896" s="120"/>
      <c r="J896" s="58"/>
      <c r="K896" s="121"/>
      <c r="L896" s="2"/>
      <c r="M896" s="120"/>
      <c r="N896" s="120"/>
      <c r="O896" s="120"/>
      <c r="P896" s="120"/>
      <c r="Q896" s="2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122"/>
      <c r="AJ896" s="122"/>
      <c r="AK896" s="2"/>
      <c r="AL896" s="2"/>
      <c r="AM896" s="2"/>
      <c r="AN896" s="2"/>
      <c r="AO896" s="2"/>
      <c r="AP896" s="2"/>
      <c r="AQ896" s="2"/>
      <c r="AR896" s="15"/>
    </row>
    <row r="897" spans="1:44" ht="11.25" customHeight="1">
      <c r="A897" s="120"/>
      <c r="B897" s="120"/>
      <c r="C897" s="120"/>
      <c r="D897" s="120"/>
      <c r="E897" s="2"/>
      <c r="F897" s="2"/>
      <c r="G897" s="120"/>
      <c r="H897" s="120"/>
      <c r="I897" s="120"/>
      <c r="J897" s="58"/>
      <c r="K897" s="121"/>
      <c r="L897" s="2"/>
      <c r="M897" s="120"/>
      <c r="N897" s="120"/>
      <c r="O897" s="120"/>
      <c r="P897" s="120"/>
      <c r="Q897" s="2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122"/>
      <c r="AJ897" s="122"/>
      <c r="AK897" s="2"/>
      <c r="AL897" s="2"/>
      <c r="AM897" s="2"/>
      <c r="AN897" s="2"/>
      <c r="AO897" s="2"/>
      <c r="AP897" s="2"/>
      <c r="AQ897" s="2"/>
      <c r="AR897" s="15"/>
    </row>
    <row r="898" spans="1:44" ht="11.25" customHeight="1">
      <c r="A898" s="120"/>
      <c r="B898" s="120"/>
      <c r="C898" s="120"/>
      <c r="D898" s="120"/>
      <c r="E898" s="2"/>
      <c r="F898" s="2"/>
      <c r="G898" s="120"/>
      <c r="H898" s="120"/>
      <c r="I898" s="120"/>
      <c r="J898" s="58"/>
      <c r="K898" s="121"/>
      <c r="L898" s="2"/>
      <c r="M898" s="120"/>
      <c r="N898" s="120"/>
      <c r="O898" s="120"/>
      <c r="P898" s="120"/>
      <c r="Q898" s="2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122"/>
      <c r="AJ898" s="122"/>
      <c r="AK898" s="2"/>
      <c r="AL898" s="2"/>
      <c r="AM898" s="2"/>
      <c r="AN898" s="2"/>
      <c r="AO898" s="2"/>
      <c r="AP898" s="2"/>
      <c r="AQ898" s="2"/>
      <c r="AR898" s="15"/>
    </row>
    <row r="899" spans="1:44" ht="11.25" customHeight="1">
      <c r="A899" s="120"/>
      <c r="B899" s="120"/>
      <c r="C899" s="120"/>
      <c r="D899" s="120"/>
      <c r="E899" s="2"/>
      <c r="F899" s="2"/>
      <c r="G899" s="120"/>
      <c r="H899" s="120"/>
      <c r="I899" s="120"/>
      <c r="J899" s="58"/>
      <c r="K899" s="121"/>
      <c r="L899" s="2"/>
      <c r="M899" s="120"/>
      <c r="N899" s="120"/>
      <c r="O899" s="120"/>
      <c r="P899" s="120"/>
      <c r="Q899" s="2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122"/>
      <c r="AJ899" s="122"/>
      <c r="AK899" s="2"/>
      <c r="AL899" s="2"/>
      <c r="AM899" s="2"/>
      <c r="AN899" s="2"/>
      <c r="AO899" s="2"/>
      <c r="AP899" s="2"/>
      <c r="AQ899" s="2"/>
      <c r="AR899" s="15"/>
    </row>
    <row r="900" spans="1:44" ht="11.25" customHeight="1">
      <c r="A900" s="120"/>
      <c r="B900" s="120"/>
      <c r="C900" s="120"/>
      <c r="D900" s="120"/>
      <c r="E900" s="2"/>
      <c r="F900" s="2"/>
      <c r="G900" s="120"/>
      <c r="H900" s="120"/>
      <c r="I900" s="120"/>
      <c r="J900" s="58"/>
      <c r="K900" s="121"/>
      <c r="L900" s="2"/>
      <c r="M900" s="120"/>
      <c r="N900" s="120"/>
      <c r="O900" s="120"/>
      <c r="P900" s="120"/>
      <c r="Q900" s="2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122"/>
      <c r="AJ900" s="122"/>
      <c r="AK900" s="2"/>
      <c r="AL900" s="2"/>
      <c r="AM900" s="2"/>
      <c r="AN900" s="2"/>
      <c r="AO900" s="2"/>
      <c r="AP900" s="2"/>
      <c r="AQ900" s="2"/>
      <c r="AR900" s="15"/>
    </row>
    <row r="901" spans="1:44" ht="11.25" customHeight="1">
      <c r="A901" s="120"/>
      <c r="B901" s="120"/>
      <c r="C901" s="120"/>
      <c r="D901" s="120"/>
      <c r="E901" s="2"/>
      <c r="F901" s="2"/>
      <c r="G901" s="120"/>
      <c r="H901" s="120"/>
      <c r="I901" s="120"/>
      <c r="J901" s="58"/>
      <c r="K901" s="121"/>
      <c r="L901" s="2"/>
      <c r="M901" s="120"/>
      <c r="N901" s="120"/>
      <c r="O901" s="120"/>
      <c r="P901" s="120"/>
      <c r="Q901" s="2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122"/>
      <c r="AJ901" s="122"/>
      <c r="AK901" s="2"/>
      <c r="AL901" s="2"/>
      <c r="AM901" s="2"/>
      <c r="AN901" s="2"/>
      <c r="AO901" s="2"/>
      <c r="AP901" s="2"/>
      <c r="AQ901" s="2"/>
      <c r="AR901" s="15"/>
    </row>
    <row r="902" spans="1:44" ht="11.25" customHeight="1">
      <c r="A902" s="120"/>
      <c r="B902" s="120"/>
      <c r="C902" s="120"/>
      <c r="D902" s="120"/>
      <c r="E902" s="2"/>
      <c r="F902" s="2"/>
      <c r="G902" s="120"/>
      <c r="H902" s="120"/>
      <c r="I902" s="120"/>
      <c r="J902" s="58"/>
      <c r="K902" s="121"/>
      <c r="L902" s="2"/>
      <c r="M902" s="120"/>
      <c r="N902" s="120"/>
      <c r="O902" s="120"/>
      <c r="P902" s="120"/>
      <c r="Q902" s="2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122"/>
      <c r="AJ902" s="122"/>
      <c r="AK902" s="2"/>
      <c r="AL902" s="2"/>
      <c r="AM902" s="2"/>
      <c r="AN902" s="2"/>
      <c r="AO902" s="2"/>
      <c r="AP902" s="2"/>
      <c r="AQ902" s="2"/>
      <c r="AR902" s="15"/>
    </row>
    <row r="903" spans="1:44" ht="11.25" customHeight="1">
      <c r="A903" s="120"/>
      <c r="B903" s="120"/>
      <c r="C903" s="120"/>
      <c r="D903" s="120"/>
      <c r="E903" s="2"/>
      <c r="F903" s="2"/>
      <c r="G903" s="120"/>
      <c r="H903" s="120"/>
      <c r="I903" s="120"/>
      <c r="J903" s="58"/>
      <c r="K903" s="121"/>
      <c r="L903" s="2"/>
      <c r="M903" s="120"/>
      <c r="N903" s="120"/>
      <c r="O903" s="120"/>
      <c r="P903" s="120"/>
      <c r="Q903" s="2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122"/>
      <c r="AJ903" s="122"/>
      <c r="AK903" s="2"/>
      <c r="AL903" s="2"/>
      <c r="AM903" s="2"/>
      <c r="AN903" s="2"/>
      <c r="AO903" s="2"/>
      <c r="AP903" s="2"/>
      <c r="AQ903" s="2"/>
      <c r="AR903" s="15"/>
    </row>
    <row r="904" spans="1:44" ht="11.25" customHeight="1">
      <c r="A904" s="120"/>
      <c r="B904" s="120"/>
      <c r="C904" s="120"/>
      <c r="D904" s="120"/>
      <c r="E904" s="2"/>
      <c r="F904" s="2"/>
      <c r="G904" s="120"/>
      <c r="H904" s="120"/>
      <c r="I904" s="120"/>
      <c r="J904" s="58"/>
      <c r="K904" s="121"/>
      <c r="L904" s="2"/>
      <c r="M904" s="120"/>
      <c r="N904" s="120"/>
      <c r="O904" s="120"/>
      <c r="P904" s="120"/>
      <c r="Q904" s="2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122"/>
      <c r="AJ904" s="122"/>
      <c r="AK904" s="2"/>
      <c r="AL904" s="2"/>
      <c r="AM904" s="2"/>
      <c r="AN904" s="2"/>
      <c r="AO904" s="2"/>
      <c r="AP904" s="2"/>
      <c r="AQ904" s="2"/>
      <c r="AR904" s="15"/>
    </row>
    <row r="905" spans="1:44" ht="11.25" customHeight="1">
      <c r="A905" s="120"/>
      <c r="B905" s="120"/>
      <c r="C905" s="120"/>
      <c r="D905" s="120"/>
      <c r="E905" s="2"/>
      <c r="F905" s="2"/>
      <c r="G905" s="120"/>
      <c r="H905" s="120"/>
      <c r="I905" s="120"/>
      <c r="J905" s="58"/>
      <c r="K905" s="121"/>
      <c r="L905" s="2"/>
      <c r="M905" s="120"/>
      <c r="N905" s="120"/>
      <c r="O905" s="120"/>
      <c r="P905" s="120"/>
      <c r="Q905" s="2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122"/>
      <c r="AJ905" s="122"/>
      <c r="AK905" s="2"/>
      <c r="AL905" s="2"/>
      <c r="AM905" s="2"/>
      <c r="AN905" s="2"/>
      <c r="AO905" s="2"/>
      <c r="AP905" s="2"/>
      <c r="AQ905" s="2"/>
      <c r="AR905" s="15"/>
    </row>
    <row r="906" spans="1:44" ht="11.25" customHeight="1">
      <c r="A906" s="120"/>
      <c r="B906" s="120"/>
      <c r="C906" s="120"/>
      <c r="D906" s="120"/>
      <c r="E906" s="2"/>
      <c r="F906" s="2"/>
      <c r="G906" s="120"/>
      <c r="H906" s="120"/>
      <c r="I906" s="120"/>
      <c r="J906" s="58"/>
      <c r="K906" s="121"/>
      <c r="L906" s="2"/>
      <c r="M906" s="120"/>
      <c r="N906" s="120"/>
      <c r="O906" s="120"/>
      <c r="P906" s="120"/>
      <c r="Q906" s="2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122"/>
      <c r="AJ906" s="122"/>
      <c r="AK906" s="2"/>
      <c r="AL906" s="2"/>
      <c r="AM906" s="2"/>
      <c r="AN906" s="2"/>
      <c r="AO906" s="2"/>
      <c r="AP906" s="2"/>
      <c r="AQ906" s="2"/>
      <c r="AR906" s="15"/>
    </row>
    <row r="907" spans="1:44" ht="11.25" customHeight="1">
      <c r="A907" s="120"/>
      <c r="B907" s="120"/>
      <c r="C907" s="120"/>
      <c r="D907" s="120"/>
      <c r="E907" s="2"/>
      <c r="F907" s="2"/>
      <c r="G907" s="120"/>
      <c r="H907" s="120"/>
      <c r="I907" s="120"/>
      <c r="J907" s="58"/>
      <c r="K907" s="121"/>
      <c r="L907" s="2"/>
      <c r="M907" s="120"/>
      <c r="N907" s="120"/>
      <c r="O907" s="120"/>
      <c r="P907" s="120"/>
      <c r="Q907" s="2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122"/>
      <c r="AJ907" s="122"/>
      <c r="AK907" s="2"/>
      <c r="AL907" s="2"/>
      <c r="AM907" s="2"/>
      <c r="AN907" s="2"/>
      <c r="AO907" s="2"/>
      <c r="AP907" s="2"/>
      <c r="AQ907" s="2"/>
      <c r="AR907" s="15"/>
    </row>
    <row r="908" spans="1:44" ht="11.25" customHeight="1">
      <c r="A908" s="120"/>
      <c r="B908" s="120"/>
      <c r="C908" s="120"/>
      <c r="D908" s="120"/>
      <c r="E908" s="2"/>
      <c r="F908" s="2"/>
      <c r="G908" s="120"/>
      <c r="H908" s="120"/>
      <c r="I908" s="120"/>
      <c r="J908" s="58"/>
      <c r="K908" s="121"/>
      <c r="L908" s="2"/>
      <c r="M908" s="120"/>
      <c r="N908" s="120"/>
      <c r="O908" s="120"/>
      <c r="P908" s="120"/>
      <c r="Q908" s="2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122"/>
      <c r="AJ908" s="122"/>
      <c r="AK908" s="2"/>
      <c r="AL908" s="2"/>
      <c r="AM908" s="2"/>
      <c r="AN908" s="2"/>
      <c r="AO908" s="2"/>
      <c r="AP908" s="2"/>
      <c r="AQ908" s="2"/>
      <c r="AR908" s="15"/>
    </row>
    <row r="909" spans="1:44" ht="11.25" customHeight="1">
      <c r="A909" s="120"/>
      <c r="B909" s="120"/>
      <c r="C909" s="120"/>
      <c r="D909" s="120"/>
      <c r="E909" s="2"/>
      <c r="F909" s="2"/>
      <c r="G909" s="120"/>
      <c r="H909" s="120"/>
      <c r="I909" s="120"/>
      <c r="J909" s="58"/>
      <c r="K909" s="121"/>
      <c r="L909" s="2"/>
      <c r="M909" s="120"/>
      <c r="N909" s="120"/>
      <c r="O909" s="120"/>
      <c r="P909" s="120"/>
      <c r="Q909" s="2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122"/>
      <c r="AJ909" s="122"/>
      <c r="AK909" s="2"/>
      <c r="AL909" s="2"/>
      <c r="AM909" s="2"/>
      <c r="AN909" s="2"/>
      <c r="AO909" s="2"/>
      <c r="AP909" s="2"/>
      <c r="AQ909" s="2"/>
      <c r="AR909" s="15"/>
    </row>
    <row r="910" spans="1:44" ht="11.25" customHeight="1">
      <c r="A910" s="120"/>
      <c r="B910" s="120"/>
      <c r="C910" s="120"/>
      <c r="D910" s="120"/>
      <c r="E910" s="2"/>
      <c r="F910" s="2"/>
      <c r="G910" s="120"/>
      <c r="H910" s="120"/>
      <c r="I910" s="120"/>
      <c r="J910" s="58"/>
      <c r="K910" s="121"/>
      <c r="L910" s="2"/>
      <c r="M910" s="120"/>
      <c r="N910" s="120"/>
      <c r="O910" s="120"/>
      <c r="P910" s="120"/>
      <c r="Q910" s="2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122"/>
      <c r="AJ910" s="122"/>
      <c r="AK910" s="2"/>
      <c r="AL910" s="2"/>
      <c r="AM910" s="2"/>
      <c r="AN910" s="2"/>
      <c r="AO910" s="2"/>
      <c r="AP910" s="2"/>
      <c r="AQ910" s="2"/>
      <c r="AR910" s="15"/>
    </row>
    <row r="911" spans="1:44" ht="11.25" customHeight="1">
      <c r="A911" s="120"/>
      <c r="B911" s="120"/>
      <c r="C911" s="120"/>
      <c r="D911" s="120"/>
      <c r="E911" s="2"/>
      <c r="F911" s="2"/>
      <c r="G911" s="120"/>
      <c r="H911" s="120"/>
      <c r="I911" s="120"/>
      <c r="J911" s="58"/>
      <c r="K911" s="121"/>
      <c r="L911" s="2"/>
      <c r="M911" s="120"/>
      <c r="N911" s="120"/>
      <c r="O911" s="120"/>
      <c r="P911" s="120"/>
      <c r="Q911" s="2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122"/>
      <c r="AJ911" s="122"/>
      <c r="AK911" s="2"/>
      <c r="AL911" s="2"/>
      <c r="AM911" s="2"/>
      <c r="AN911" s="2"/>
      <c r="AO911" s="2"/>
      <c r="AP911" s="2"/>
      <c r="AQ911" s="2"/>
      <c r="AR911" s="15"/>
    </row>
    <row r="912" spans="1:44" ht="11.25" customHeight="1">
      <c r="A912" s="120"/>
      <c r="B912" s="120"/>
      <c r="C912" s="120"/>
      <c r="D912" s="120"/>
      <c r="E912" s="2"/>
      <c r="F912" s="2"/>
      <c r="G912" s="120"/>
      <c r="H912" s="120"/>
      <c r="I912" s="120"/>
      <c r="J912" s="58"/>
      <c r="K912" s="121"/>
      <c r="L912" s="2"/>
      <c r="M912" s="120"/>
      <c r="N912" s="120"/>
      <c r="O912" s="120"/>
      <c r="P912" s="120"/>
      <c r="Q912" s="2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122"/>
      <c r="AJ912" s="122"/>
      <c r="AK912" s="2"/>
      <c r="AL912" s="2"/>
      <c r="AM912" s="2"/>
      <c r="AN912" s="2"/>
      <c r="AO912" s="2"/>
      <c r="AP912" s="2"/>
      <c r="AQ912" s="2"/>
      <c r="AR912" s="15"/>
    </row>
    <row r="913" spans="1:44" ht="11.25" customHeight="1">
      <c r="A913" s="120"/>
      <c r="B913" s="120"/>
      <c r="C913" s="120"/>
      <c r="D913" s="120"/>
      <c r="E913" s="2"/>
      <c r="F913" s="2"/>
      <c r="G913" s="120"/>
      <c r="H913" s="120"/>
      <c r="I913" s="120"/>
      <c r="J913" s="58"/>
      <c r="K913" s="121"/>
      <c r="L913" s="2"/>
      <c r="M913" s="120"/>
      <c r="N913" s="120"/>
      <c r="O913" s="120"/>
      <c r="P913" s="120"/>
      <c r="Q913" s="2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122"/>
      <c r="AJ913" s="122"/>
      <c r="AK913" s="2"/>
      <c r="AL913" s="2"/>
      <c r="AM913" s="2"/>
      <c r="AN913" s="2"/>
      <c r="AO913" s="2"/>
      <c r="AP913" s="2"/>
      <c r="AQ913" s="2"/>
      <c r="AR913" s="15"/>
    </row>
    <row r="914" spans="1:44" ht="11.25" customHeight="1">
      <c r="A914" s="120"/>
      <c r="B914" s="120"/>
      <c r="C914" s="120"/>
      <c r="D914" s="120"/>
      <c r="E914" s="2"/>
      <c r="F914" s="2"/>
      <c r="G914" s="120"/>
      <c r="H914" s="120"/>
      <c r="I914" s="120"/>
      <c r="J914" s="58"/>
      <c r="K914" s="121"/>
      <c r="L914" s="2"/>
      <c r="M914" s="120"/>
      <c r="N914" s="120"/>
      <c r="O914" s="120"/>
      <c r="P914" s="120"/>
      <c r="Q914" s="2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122"/>
      <c r="AJ914" s="122"/>
      <c r="AK914" s="2"/>
      <c r="AL914" s="2"/>
      <c r="AM914" s="2"/>
      <c r="AN914" s="2"/>
      <c r="AO914" s="2"/>
      <c r="AP914" s="2"/>
      <c r="AQ914" s="2"/>
      <c r="AR914" s="15"/>
    </row>
    <row r="915" spans="1:44" ht="11.25" customHeight="1">
      <c r="A915" s="120"/>
      <c r="B915" s="120"/>
      <c r="C915" s="120"/>
      <c r="D915" s="120"/>
      <c r="E915" s="2"/>
      <c r="F915" s="2"/>
      <c r="G915" s="120"/>
      <c r="H915" s="120"/>
      <c r="I915" s="120"/>
      <c r="J915" s="58"/>
      <c r="K915" s="121"/>
      <c r="L915" s="2"/>
      <c r="M915" s="120"/>
      <c r="N915" s="120"/>
      <c r="O915" s="120"/>
      <c r="P915" s="120"/>
      <c r="Q915" s="2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122"/>
      <c r="AJ915" s="122"/>
      <c r="AK915" s="2"/>
      <c r="AL915" s="2"/>
      <c r="AM915" s="2"/>
      <c r="AN915" s="2"/>
      <c r="AO915" s="2"/>
      <c r="AP915" s="2"/>
      <c r="AQ915" s="2"/>
      <c r="AR915" s="15"/>
    </row>
    <row r="916" spans="1:44" ht="11.25" customHeight="1">
      <c r="A916" s="120"/>
      <c r="B916" s="120"/>
      <c r="C916" s="120"/>
      <c r="D916" s="120"/>
      <c r="E916" s="2"/>
      <c r="F916" s="2"/>
      <c r="G916" s="120"/>
      <c r="H916" s="120"/>
      <c r="I916" s="120"/>
      <c r="J916" s="58"/>
      <c r="K916" s="121"/>
      <c r="L916" s="2"/>
      <c r="M916" s="120"/>
      <c r="N916" s="120"/>
      <c r="O916" s="120"/>
      <c r="P916" s="120"/>
      <c r="Q916" s="2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122"/>
      <c r="AJ916" s="122"/>
      <c r="AK916" s="2"/>
      <c r="AL916" s="2"/>
      <c r="AM916" s="2"/>
      <c r="AN916" s="2"/>
      <c r="AO916" s="2"/>
      <c r="AP916" s="2"/>
      <c r="AQ916" s="2"/>
      <c r="AR916" s="15"/>
    </row>
    <row r="917" spans="1:44" ht="11.25" customHeight="1">
      <c r="A917" s="120"/>
      <c r="B917" s="120"/>
      <c r="C917" s="120"/>
      <c r="D917" s="120"/>
      <c r="E917" s="2"/>
      <c r="F917" s="2"/>
      <c r="G917" s="120"/>
      <c r="H917" s="120"/>
      <c r="I917" s="120"/>
      <c r="J917" s="58"/>
      <c r="K917" s="121"/>
      <c r="L917" s="2"/>
      <c r="M917" s="120"/>
      <c r="N917" s="120"/>
      <c r="O917" s="120"/>
      <c r="P917" s="120"/>
      <c r="Q917" s="2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122"/>
      <c r="AJ917" s="122"/>
      <c r="AK917" s="2"/>
      <c r="AL917" s="2"/>
      <c r="AM917" s="2"/>
      <c r="AN917" s="2"/>
      <c r="AO917" s="2"/>
      <c r="AP917" s="2"/>
      <c r="AQ917" s="2"/>
      <c r="AR917" s="15"/>
    </row>
    <row r="918" spans="1:44" ht="11.25" customHeight="1">
      <c r="A918" s="120"/>
      <c r="B918" s="120"/>
      <c r="C918" s="120"/>
      <c r="D918" s="120"/>
      <c r="E918" s="2"/>
      <c r="F918" s="2"/>
      <c r="G918" s="120"/>
      <c r="H918" s="120"/>
      <c r="I918" s="120"/>
      <c r="J918" s="58"/>
      <c r="K918" s="121"/>
      <c r="L918" s="2"/>
      <c r="M918" s="120"/>
      <c r="N918" s="120"/>
      <c r="O918" s="120"/>
      <c r="P918" s="120"/>
      <c r="Q918" s="2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122"/>
      <c r="AJ918" s="122"/>
      <c r="AK918" s="2"/>
      <c r="AL918" s="2"/>
      <c r="AM918" s="2"/>
      <c r="AN918" s="2"/>
      <c r="AO918" s="2"/>
      <c r="AP918" s="2"/>
      <c r="AQ918" s="2"/>
      <c r="AR918" s="15"/>
    </row>
    <row r="919" spans="1:44" ht="11.25" customHeight="1">
      <c r="A919" s="120"/>
      <c r="B919" s="120"/>
      <c r="C919" s="120"/>
      <c r="D919" s="120"/>
      <c r="E919" s="2"/>
      <c r="F919" s="2"/>
      <c r="G919" s="120"/>
      <c r="H919" s="120"/>
      <c r="I919" s="120"/>
      <c r="J919" s="58"/>
      <c r="K919" s="121"/>
      <c r="L919" s="2"/>
      <c r="M919" s="120"/>
      <c r="N919" s="120"/>
      <c r="O919" s="120"/>
      <c r="P919" s="120"/>
      <c r="Q919" s="2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122"/>
      <c r="AJ919" s="122"/>
      <c r="AK919" s="2"/>
      <c r="AL919" s="2"/>
      <c r="AM919" s="2"/>
      <c r="AN919" s="2"/>
      <c r="AO919" s="2"/>
      <c r="AP919" s="2"/>
      <c r="AQ919" s="2"/>
      <c r="AR919" s="15"/>
    </row>
    <row r="920" spans="1:44" ht="11.25" customHeight="1">
      <c r="A920" s="120"/>
      <c r="B920" s="120"/>
      <c r="C920" s="120"/>
      <c r="D920" s="120"/>
      <c r="E920" s="2"/>
      <c r="F920" s="2"/>
      <c r="G920" s="120"/>
      <c r="H920" s="120"/>
      <c r="I920" s="120"/>
      <c r="J920" s="58"/>
      <c r="K920" s="121"/>
      <c r="L920" s="2"/>
      <c r="M920" s="120"/>
      <c r="N920" s="120"/>
      <c r="O920" s="120"/>
      <c r="P920" s="120"/>
      <c r="Q920" s="2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122"/>
      <c r="AJ920" s="122"/>
      <c r="AK920" s="2"/>
      <c r="AL920" s="2"/>
      <c r="AM920" s="2"/>
      <c r="AN920" s="2"/>
      <c r="AO920" s="2"/>
      <c r="AP920" s="2"/>
      <c r="AQ920" s="2"/>
      <c r="AR920" s="15"/>
    </row>
    <row r="921" spans="1:44" ht="11.25" customHeight="1">
      <c r="A921" s="120"/>
      <c r="B921" s="120"/>
      <c r="C921" s="120"/>
      <c r="D921" s="120"/>
      <c r="E921" s="2"/>
      <c r="F921" s="2"/>
      <c r="G921" s="120"/>
      <c r="H921" s="120"/>
      <c r="I921" s="120"/>
      <c r="J921" s="58"/>
      <c r="K921" s="121"/>
      <c r="L921" s="2"/>
      <c r="M921" s="120"/>
      <c r="N921" s="120"/>
      <c r="O921" s="120"/>
      <c r="P921" s="120"/>
      <c r="Q921" s="2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122"/>
      <c r="AJ921" s="122"/>
      <c r="AK921" s="2"/>
      <c r="AL921" s="2"/>
      <c r="AM921" s="2"/>
      <c r="AN921" s="2"/>
      <c r="AO921" s="2"/>
      <c r="AP921" s="2"/>
      <c r="AQ921" s="2"/>
      <c r="AR921" s="15"/>
    </row>
    <row r="922" spans="1:44" ht="11.25" customHeight="1">
      <c r="A922" s="120"/>
      <c r="B922" s="120"/>
      <c r="C922" s="120"/>
      <c r="D922" s="120"/>
      <c r="E922" s="2"/>
      <c r="F922" s="2"/>
      <c r="G922" s="120"/>
      <c r="H922" s="120"/>
      <c r="I922" s="120"/>
      <c r="J922" s="58"/>
      <c r="K922" s="121"/>
      <c r="L922" s="2"/>
      <c r="M922" s="120"/>
      <c r="N922" s="120"/>
      <c r="O922" s="120"/>
      <c r="P922" s="120"/>
      <c r="Q922" s="2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122"/>
      <c r="AJ922" s="122"/>
      <c r="AK922" s="2"/>
      <c r="AL922" s="2"/>
      <c r="AM922" s="2"/>
      <c r="AN922" s="2"/>
      <c r="AO922" s="2"/>
      <c r="AP922" s="2"/>
      <c r="AQ922" s="2"/>
      <c r="AR922" s="15"/>
    </row>
    <row r="923" spans="1:44" ht="11.25" customHeight="1">
      <c r="A923" s="120"/>
      <c r="B923" s="120"/>
      <c r="C923" s="120"/>
      <c r="D923" s="120"/>
      <c r="E923" s="2"/>
      <c r="F923" s="2"/>
      <c r="G923" s="120"/>
      <c r="H923" s="120"/>
      <c r="I923" s="120"/>
      <c r="J923" s="58"/>
      <c r="K923" s="121"/>
      <c r="L923" s="2"/>
      <c r="M923" s="120"/>
      <c r="N923" s="120"/>
      <c r="O923" s="120"/>
      <c r="P923" s="120"/>
      <c r="Q923" s="2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122"/>
      <c r="AJ923" s="122"/>
      <c r="AK923" s="2"/>
      <c r="AL923" s="2"/>
      <c r="AM923" s="2"/>
      <c r="AN923" s="2"/>
      <c r="AO923" s="2"/>
      <c r="AP923" s="2"/>
      <c r="AQ923" s="2"/>
      <c r="AR923" s="15"/>
    </row>
    <row r="924" spans="1:44" ht="11.25" customHeight="1">
      <c r="A924" s="120"/>
      <c r="B924" s="120"/>
      <c r="C924" s="120"/>
      <c r="D924" s="120"/>
      <c r="E924" s="2"/>
      <c r="F924" s="2"/>
      <c r="G924" s="120"/>
      <c r="H924" s="120"/>
      <c r="I924" s="120"/>
      <c r="J924" s="58"/>
      <c r="K924" s="121"/>
      <c r="L924" s="2"/>
      <c r="M924" s="120"/>
      <c r="N924" s="120"/>
      <c r="O924" s="120"/>
      <c r="P924" s="120"/>
      <c r="Q924" s="2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122"/>
      <c r="AJ924" s="122"/>
      <c r="AK924" s="2"/>
      <c r="AL924" s="2"/>
      <c r="AM924" s="2"/>
      <c r="AN924" s="2"/>
      <c r="AO924" s="2"/>
      <c r="AP924" s="2"/>
      <c r="AQ924" s="2"/>
      <c r="AR924" s="15"/>
    </row>
    <row r="925" spans="1:44" ht="11.25" customHeight="1">
      <c r="A925" s="120"/>
      <c r="B925" s="120"/>
      <c r="C925" s="120"/>
      <c r="D925" s="120"/>
      <c r="E925" s="2"/>
      <c r="F925" s="2"/>
      <c r="G925" s="120"/>
      <c r="H925" s="120"/>
      <c r="I925" s="120"/>
      <c r="J925" s="58"/>
      <c r="K925" s="121"/>
      <c r="L925" s="2"/>
      <c r="M925" s="120"/>
      <c r="N925" s="120"/>
      <c r="O925" s="120"/>
      <c r="P925" s="120"/>
      <c r="Q925" s="2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122"/>
      <c r="AJ925" s="122"/>
      <c r="AK925" s="2"/>
      <c r="AL925" s="2"/>
      <c r="AM925" s="2"/>
      <c r="AN925" s="2"/>
      <c r="AO925" s="2"/>
      <c r="AP925" s="2"/>
      <c r="AQ925" s="2"/>
      <c r="AR925" s="15"/>
    </row>
    <row r="926" spans="1:44" ht="11.25" customHeight="1">
      <c r="A926" s="120"/>
      <c r="B926" s="120"/>
      <c r="C926" s="120"/>
      <c r="D926" s="120"/>
      <c r="E926" s="2"/>
      <c r="F926" s="2"/>
      <c r="G926" s="120"/>
      <c r="H926" s="120"/>
      <c r="I926" s="120"/>
      <c r="J926" s="58"/>
      <c r="K926" s="121"/>
      <c r="L926" s="2"/>
      <c r="M926" s="120"/>
      <c r="N926" s="120"/>
      <c r="O926" s="120"/>
      <c r="P926" s="120"/>
      <c r="Q926" s="2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122"/>
      <c r="AJ926" s="122"/>
      <c r="AK926" s="2"/>
      <c r="AL926" s="2"/>
      <c r="AM926" s="2"/>
      <c r="AN926" s="2"/>
      <c r="AO926" s="2"/>
      <c r="AP926" s="2"/>
      <c r="AQ926" s="2"/>
      <c r="AR926" s="15"/>
    </row>
    <row r="927" spans="1:44" ht="11.25" customHeight="1">
      <c r="A927" s="120"/>
      <c r="B927" s="120"/>
      <c r="C927" s="120"/>
      <c r="D927" s="120"/>
      <c r="E927" s="2"/>
      <c r="F927" s="2"/>
      <c r="G927" s="120"/>
      <c r="H927" s="120"/>
      <c r="I927" s="120"/>
      <c r="J927" s="58"/>
      <c r="K927" s="121"/>
      <c r="L927" s="2"/>
      <c r="M927" s="120"/>
      <c r="N927" s="120"/>
      <c r="O927" s="120"/>
      <c r="P927" s="120"/>
      <c r="Q927" s="2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122"/>
      <c r="AJ927" s="122"/>
      <c r="AK927" s="2"/>
      <c r="AL927" s="2"/>
      <c r="AM927" s="2"/>
      <c r="AN927" s="2"/>
      <c r="AO927" s="2"/>
      <c r="AP927" s="2"/>
      <c r="AQ927" s="2"/>
      <c r="AR927" s="15"/>
    </row>
    <row r="928" spans="1:44" ht="11.25" customHeight="1">
      <c r="A928" s="120"/>
      <c r="B928" s="120"/>
      <c r="C928" s="120"/>
      <c r="D928" s="120"/>
      <c r="E928" s="2"/>
      <c r="F928" s="2"/>
      <c r="G928" s="120"/>
      <c r="H928" s="120"/>
      <c r="I928" s="120"/>
      <c r="J928" s="58"/>
      <c r="K928" s="121"/>
      <c r="L928" s="2"/>
      <c r="M928" s="120"/>
      <c r="N928" s="120"/>
      <c r="O928" s="120"/>
      <c r="P928" s="120"/>
      <c r="Q928" s="2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122"/>
      <c r="AJ928" s="122"/>
      <c r="AK928" s="2"/>
      <c r="AL928" s="2"/>
      <c r="AM928" s="2"/>
      <c r="AN928" s="2"/>
      <c r="AO928" s="2"/>
      <c r="AP928" s="2"/>
      <c r="AQ928" s="2"/>
      <c r="AR928" s="15"/>
    </row>
    <row r="929" spans="1:44" ht="11.25" customHeight="1">
      <c r="A929" s="120"/>
      <c r="B929" s="120"/>
      <c r="C929" s="120"/>
      <c r="D929" s="120"/>
      <c r="E929" s="2"/>
      <c r="F929" s="2"/>
      <c r="G929" s="120"/>
      <c r="H929" s="120"/>
      <c r="I929" s="120"/>
      <c r="J929" s="58"/>
      <c r="K929" s="121"/>
      <c r="L929" s="2"/>
      <c r="M929" s="120"/>
      <c r="N929" s="120"/>
      <c r="O929" s="120"/>
      <c r="P929" s="120"/>
      <c r="Q929" s="2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122"/>
      <c r="AJ929" s="122"/>
      <c r="AK929" s="2"/>
      <c r="AL929" s="2"/>
      <c r="AM929" s="2"/>
      <c r="AN929" s="2"/>
      <c r="AO929" s="2"/>
      <c r="AP929" s="2"/>
      <c r="AQ929" s="2"/>
      <c r="AR929" s="15"/>
    </row>
    <row r="930" spans="1:44" ht="11.25" customHeight="1">
      <c r="A930" s="120"/>
      <c r="B930" s="120"/>
      <c r="C930" s="120"/>
      <c r="D930" s="120"/>
      <c r="E930" s="2"/>
      <c r="F930" s="2"/>
      <c r="G930" s="120"/>
      <c r="H930" s="120"/>
      <c r="I930" s="120"/>
      <c r="J930" s="58"/>
      <c r="K930" s="121"/>
      <c r="L930" s="2"/>
      <c r="M930" s="120"/>
      <c r="N930" s="120"/>
      <c r="O930" s="120"/>
      <c r="P930" s="120"/>
      <c r="Q930" s="2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122"/>
      <c r="AJ930" s="122"/>
      <c r="AK930" s="2"/>
      <c r="AL930" s="2"/>
      <c r="AM930" s="2"/>
      <c r="AN930" s="2"/>
      <c r="AO930" s="2"/>
      <c r="AP930" s="2"/>
      <c r="AQ930" s="2"/>
      <c r="AR930" s="15"/>
    </row>
    <row r="931" spans="1:44" ht="11.25" customHeight="1">
      <c r="A931" s="120"/>
      <c r="B931" s="120"/>
      <c r="C931" s="120"/>
      <c r="D931" s="120"/>
      <c r="E931" s="2"/>
      <c r="F931" s="2"/>
      <c r="G931" s="120"/>
      <c r="H931" s="120"/>
      <c r="I931" s="120"/>
      <c r="J931" s="58"/>
      <c r="K931" s="121"/>
      <c r="L931" s="2"/>
      <c r="M931" s="120"/>
      <c r="N931" s="120"/>
      <c r="O931" s="120"/>
      <c r="P931" s="120"/>
      <c r="Q931" s="2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122"/>
      <c r="AJ931" s="122"/>
      <c r="AK931" s="2"/>
      <c r="AL931" s="2"/>
      <c r="AM931" s="2"/>
      <c r="AN931" s="2"/>
      <c r="AO931" s="2"/>
      <c r="AP931" s="2"/>
      <c r="AQ931" s="2"/>
      <c r="AR931" s="15"/>
    </row>
    <row r="932" spans="1:44" ht="11.25" customHeight="1">
      <c r="A932" s="120"/>
      <c r="B932" s="120"/>
      <c r="C932" s="120"/>
      <c r="D932" s="120"/>
      <c r="E932" s="2"/>
      <c r="F932" s="2"/>
      <c r="G932" s="120"/>
      <c r="H932" s="120"/>
      <c r="I932" s="120"/>
      <c r="J932" s="58"/>
      <c r="K932" s="121"/>
      <c r="L932" s="2"/>
      <c r="M932" s="120"/>
      <c r="N932" s="120"/>
      <c r="O932" s="120"/>
      <c r="P932" s="120"/>
      <c r="Q932" s="2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122"/>
      <c r="AJ932" s="122"/>
      <c r="AK932" s="2"/>
      <c r="AL932" s="2"/>
      <c r="AM932" s="2"/>
      <c r="AN932" s="2"/>
      <c r="AO932" s="2"/>
      <c r="AP932" s="2"/>
      <c r="AQ932" s="2"/>
      <c r="AR932" s="15"/>
    </row>
    <row r="933" spans="1:44" ht="11.25" customHeight="1">
      <c r="A933" s="120"/>
      <c r="B933" s="120"/>
      <c r="C933" s="120"/>
      <c r="D933" s="120"/>
      <c r="E933" s="2"/>
      <c r="F933" s="2"/>
      <c r="G933" s="120"/>
      <c r="H933" s="120"/>
      <c r="I933" s="120"/>
      <c r="J933" s="58"/>
      <c r="K933" s="121"/>
      <c r="L933" s="2"/>
      <c r="M933" s="120"/>
      <c r="N933" s="120"/>
      <c r="O933" s="120"/>
      <c r="P933" s="120"/>
      <c r="Q933" s="2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122"/>
      <c r="AJ933" s="122"/>
      <c r="AK933" s="2"/>
      <c r="AL933" s="2"/>
      <c r="AM933" s="2"/>
      <c r="AN933" s="2"/>
      <c r="AO933" s="2"/>
      <c r="AP933" s="2"/>
      <c r="AQ933" s="2"/>
      <c r="AR933" s="15"/>
    </row>
    <row r="934" spans="1:44" ht="11.25" customHeight="1">
      <c r="A934" s="120"/>
      <c r="B934" s="120"/>
      <c r="C934" s="120"/>
      <c r="D934" s="120"/>
      <c r="E934" s="2"/>
      <c r="F934" s="2"/>
      <c r="G934" s="120"/>
      <c r="H934" s="120"/>
      <c r="I934" s="120"/>
      <c r="J934" s="58"/>
      <c r="K934" s="121"/>
      <c r="L934" s="2"/>
      <c r="M934" s="120"/>
      <c r="N934" s="120"/>
      <c r="O934" s="120"/>
      <c r="P934" s="120"/>
      <c r="Q934" s="2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122"/>
      <c r="AJ934" s="122"/>
      <c r="AK934" s="2"/>
      <c r="AL934" s="2"/>
      <c r="AM934" s="2"/>
      <c r="AN934" s="2"/>
      <c r="AO934" s="2"/>
      <c r="AP934" s="2"/>
      <c r="AQ934" s="2"/>
      <c r="AR934" s="15"/>
    </row>
    <row r="935" spans="1:44" ht="11.25" customHeight="1">
      <c r="A935" s="120"/>
      <c r="B935" s="120"/>
      <c r="C935" s="120"/>
      <c r="D935" s="120"/>
      <c r="E935" s="2"/>
      <c r="F935" s="2"/>
      <c r="G935" s="120"/>
      <c r="H935" s="120"/>
      <c r="I935" s="120"/>
      <c r="J935" s="58"/>
      <c r="K935" s="121"/>
      <c r="L935" s="2"/>
      <c r="M935" s="120"/>
      <c r="N935" s="120"/>
      <c r="O935" s="120"/>
      <c r="P935" s="120"/>
      <c r="Q935" s="2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122"/>
      <c r="AJ935" s="122"/>
      <c r="AK935" s="2"/>
      <c r="AL935" s="2"/>
      <c r="AM935" s="2"/>
      <c r="AN935" s="2"/>
      <c r="AO935" s="2"/>
      <c r="AP935" s="2"/>
      <c r="AQ935" s="2"/>
      <c r="AR935" s="15"/>
    </row>
    <row r="936" spans="1:44" ht="11.25" customHeight="1">
      <c r="A936" s="120"/>
      <c r="B936" s="120"/>
      <c r="C936" s="120"/>
      <c r="D936" s="120"/>
      <c r="E936" s="2"/>
      <c r="F936" s="2"/>
      <c r="G936" s="120"/>
      <c r="H936" s="120"/>
      <c r="I936" s="120"/>
      <c r="J936" s="58"/>
      <c r="K936" s="121"/>
      <c r="L936" s="2"/>
      <c r="M936" s="120"/>
      <c r="N936" s="120"/>
      <c r="O936" s="120"/>
      <c r="P936" s="120"/>
      <c r="Q936" s="2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122"/>
      <c r="AJ936" s="122"/>
      <c r="AK936" s="2"/>
      <c r="AL936" s="2"/>
      <c r="AM936" s="2"/>
      <c r="AN936" s="2"/>
      <c r="AO936" s="2"/>
      <c r="AP936" s="2"/>
      <c r="AQ936" s="2"/>
      <c r="AR936" s="15"/>
    </row>
    <row r="937" spans="1:44" ht="11.25" customHeight="1">
      <c r="A937" s="120"/>
      <c r="B937" s="120"/>
      <c r="C937" s="120"/>
      <c r="D937" s="120"/>
      <c r="E937" s="2"/>
      <c r="F937" s="2"/>
      <c r="G937" s="120"/>
      <c r="H937" s="120"/>
      <c r="I937" s="120"/>
      <c r="J937" s="58"/>
      <c r="K937" s="121"/>
      <c r="L937" s="2"/>
      <c r="M937" s="120"/>
      <c r="N937" s="120"/>
      <c r="O937" s="120"/>
      <c r="P937" s="120"/>
      <c r="Q937" s="2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122"/>
      <c r="AJ937" s="122"/>
      <c r="AK937" s="2"/>
      <c r="AL937" s="2"/>
      <c r="AM937" s="2"/>
      <c r="AN937" s="2"/>
      <c r="AO937" s="2"/>
      <c r="AP937" s="2"/>
      <c r="AQ937" s="2"/>
      <c r="AR937" s="15"/>
    </row>
    <row r="938" spans="1:44" ht="11.25" customHeight="1">
      <c r="A938" s="120"/>
      <c r="B938" s="120"/>
      <c r="C938" s="120"/>
      <c r="D938" s="120"/>
      <c r="E938" s="2"/>
      <c r="F938" s="2"/>
      <c r="G938" s="120"/>
      <c r="H938" s="120"/>
      <c r="I938" s="120"/>
      <c r="J938" s="58"/>
      <c r="K938" s="121"/>
      <c r="L938" s="2"/>
      <c r="M938" s="120"/>
      <c r="N938" s="120"/>
      <c r="O938" s="120"/>
      <c r="P938" s="120"/>
      <c r="Q938" s="2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122"/>
      <c r="AJ938" s="122"/>
      <c r="AK938" s="2"/>
      <c r="AL938" s="2"/>
      <c r="AM938" s="2"/>
      <c r="AN938" s="2"/>
      <c r="AO938" s="2"/>
      <c r="AP938" s="2"/>
      <c r="AQ938" s="2"/>
      <c r="AR938" s="15"/>
    </row>
    <row r="939" spans="1:44" ht="11.25" customHeight="1">
      <c r="A939" s="120"/>
      <c r="B939" s="120"/>
      <c r="C939" s="120"/>
      <c r="D939" s="120"/>
      <c r="E939" s="2"/>
      <c r="F939" s="2"/>
      <c r="G939" s="120"/>
      <c r="H939" s="120"/>
      <c r="I939" s="120"/>
      <c r="J939" s="58"/>
      <c r="K939" s="121"/>
      <c r="L939" s="2"/>
      <c r="M939" s="120"/>
      <c r="N939" s="120"/>
      <c r="O939" s="120"/>
      <c r="P939" s="120"/>
      <c r="Q939" s="2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122"/>
      <c r="AJ939" s="122"/>
      <c r="AK939" s="2"/>
      <c r="AL939" s="2"/>
      <c r="AM939" s="2"/>
      <c r="AN939" s="2"/>
      <c r="AO939" s="2"/>
      <c r="AP939" s="2"/>
      <c r="AQ939" s="2"/>
      <c r="AR939" s="15"/>
    </row>
    <row r="940" spans="1:44" ht="11.25" customHeight="1">
      <c r="A940" s="120"/>
      <c r="B940" s="120"/>
      <c r="C940" s="120"/>
      <c r="D940" s="120"/>
      <c r="E940" s="2"/>
      <c r="F940" s="2"/>
      <c r="G940" s="120"/>
      <c r="H940" s="120"/>
      <c r="I940" s="120"/>
      <c r="J940" s="58"/>
      <c r="K940" s="121"/>
      <c r="L940" s="2"/>
      <c r="M940" s="120"/>
      <c r="N940" s="120"/>
      <c r="O940" s="120"/>
      <c r="P940" s="120"/>
      <c r="Q940" s="2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122"/>
      <c r="AJ940" s="122"/>
      <c r="AK940" s="2"/>
      <c r="AL940" s="2"/>
      <c r="AM940" s="2"/>
      <c r="AN940" s="2"/>
      <c r="AO940" s="2"/>
      <c r="AP940" s="2"/>
      <c r="AQ940" s="2"/>
      <c r="AR940" s="15"/>
    </row>
    <row r="941" spans="1:44" ht="11.25" customHeight="1">
      <c r="A941" s="120"/>
      <c r="B941" s="120"/>
      <c r="C941" s="120"/>
      <c r="D941" s="120"/>
      <c r="E941" s="2"/>
      <c r="F941" s="2"/>
      <c r="G941" s="120"/>
      <c r="H941" s="120"/>
      <c r="I941" s="120"/>
      <c r="J941" s="58"/>
      <c r="K941" s="121"/>
      <c r="L941" s="2"/>
      <c r="M941" s="120"/>
      <c r="N941" s="120"/>
      <c r="O941" s="120"/>
      <c r="P941" s="120"/>
      <c r="Q941" s="2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122"/>
      <c r="AJ941" s="122"/>
      <c r="AK941" s="2"/>
      <c r="AL941" s="2"/>
      <c r="AM941" s="2"/>
      <c r="AN941" s="2"/>
      <c r="AO941" s="2"/>
      <c r="AP941" s="2"/>
      <c r="AQ941" s="2"/>
      <c r="AR941" s="15"/>
    </row>
    <row r="942" spans="1:44" ht="11.25" customHeight="1">
      <c r="A942" s="120"/>
      <c r="B942" s="120"/>
      <c r="C942" s="120"/>
      <c r="D942" s="120"/>
      <c r="E942" s="2"/>
      <c r="F942" s="2"/>
      <c r="G942" s="120"/>
      <c r="H942" s="120"/>
      <c r="I942" s="120"/>
      <c r="J942" s="58"/>
      <c r="K942" s="121"/>
      <c r="L942" s="2"/>
      <c r="M942" s="120"/>
      <c r="N942" s="120"/>
      <c r="O942" s="120"/>
      <c r="P942" s="120"/>
      <c r="Q942" s="2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122"/>
      <c r="AJ942" s="122"/>
      <c r="AK942" s="2"/>
      <c r="AL942" s="2"/>
      <c r="AM942" s="2"/>
      <c r="AN942" s="2"/>
      <c r="AO942" s="2"/>
      <c r="AP942" s="2"/>
      <c r="AQ942" s="2"/>
      <c r="AR942" s="15"/>
    </row>
    <row r="943" spans="1:44" ht="11.25" customHeight="1">
      <c r="A943" s="120"/>
      <c r="B943" s="120"/>
      <c r="C943" s="120"/>
      <c r="D943" s="120"/>
      <c r="E943" s="2"/>
      <c r="F943" s="2"/>
      <c r="G943" s="120"/>
      <c r="H943" s="120"/>
      <c r="I943" s="120"/>
      <c r="J943" s="58"/>
      <c r="K943" s="121"/>
      <c r="L943" s="2"/>
      <c r="M943" s="120"/>
      <c r="N943" s="120"/>
      <c r="O943" s="120"/>
      <c r="P943" s="120"/>
      <c r="Q943" s="2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122"/>
      <c r="AJ943" s="122"/>
      <c r="AK943" s="2"/>
      <c r="AL943" s="2"/>
      <c r="AM943" s="2"/>
      <c r="AN943" s="2"/>
      <c r="AO943" s="2"/>
      <c r="AP943" s="2"/>
      <c r="AQ943" s="2"/>
      <c r="AR943" s="15"/>
    </row>
    <row r="944" spans="1:44" ht="11.25" customHeight="1">
      <c r="A944" s="120"/>
      <c r="B944" s="120"/>
      <c r="C944" s="120"/>
      <c r="D944" s="120"/>
      <c r="E944" s="2"/>
      <c r="F944" s="2"/>
      <c r="G944" s="120"/>
      <c r="H944" s="120"/>
      <c r="I944" s="120"/>
      <c r="J944" s="58"/>
      <c r="K944" s="121"/>
      <c r="L944" s="2"/>
      <c r="M944" s="120"/>
      <c r="N944" s="120"/>
      <c r="O944" s="120"/>
      <c r="P944" s="120"/>
      <c r="Q944" s="2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122"/>
      <c r="AJ944" s="122"/>
      <c r="AK944" s="2"/>
      <c r="AL944" s="2"/>
      <c r="AM944" s="2"/>
      <c r="AN944" s="2"/>
      <c r="AO944" s="2"/>
      <c r="AP944" s="2"/>
      <c r="AQ944" s="2"/>
      <c r="AR944" s="15"/>
    </row>
    <row r="945" spans="1:44" ht="11.25" customHeight="1">
      <c r="A945" s="120"/>
      <c r="B945" s="120"/>
      <c r="C945" s="120"/>
      <c r="D945" s="120"/>
      <c r="E945" s="2"/>
      <c r="F945" s="2"/>
      <c r="G945" s="120"/>
      <c r="H945" s="120"/>
      <c r="I945" s="120"/>
      <c r="J945" s="58"/>
      <c r="K945" s="121"/>
      <c r="L945" s="2"/>
      <c r="M945" s="120"/>
      <c r="N945" s="120"/>
      <c r="O945" s="120"/>
      <c r="P945" s="120"/>
      <c r="Q945" s="2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122"/>
      <c r="AJ945" s="122"/>
      <c r="AK945" s="2"/>
      <c r="AL945" s="2"/>
      <c r="AM945" s="2"/>
      <c r="AN945" s="2"/>
      <c r="AO945" s="2"/>
      <c r="AP945" s="2"/>
      <c r="AQ945" s="2"/>
      <c r="AR945" s="15"/>
    </row>
    <row r="946" spans="1:44" ht="11.25" customHeight="1">
      <c r="A946" s="120"/>
      <c r="B946" s="120"/>
      <c r="C946" s="120"/>
      <c r="D946" s="120"/>
      <c r="E946" s="2"/>
      <c r="F946" s="2"/>
      <c r="G946" s="120"/>
      <c r="H946" s="120"/>
      <c r="I946" s="120"/>
      <c r="J946" s="58"/>
      <c r="K946" s="121"/>
      <c r="L946" s="2"/>
      <c r="M946" s="120"/>
      <c r="N946" s="120"/>
      <c r="O946" s="120"/>
      <c r="P946" s="120"/>
      <c r="Q946" s="2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122"/>
      <c r="AJ946" s="122"/>
      <c r="AK946" s="2"/>
      <c r="AL946" s="2"/>
      <c r="AM946" s="2"/>
      <c r="AN946" s="2"/>
      <c r="AO946" s="2"/>
      <c r="AP946" s="2"/>
      <c r="AQ946" s="2"/>
      <c r="AR946" s="15"/>
    </row>
    <row r="947" spans="1:44" ht="11.25" customHeight="1">
      <c r="A947" s="120"/>
      <c r="B947" s="120"/>
      <c r="C947" s="120"/>
      <c r="D947" s="120"/>
      <c r="E947" s="2"/>
      <c r="F947" s="2"/>
      <c r="G947" s="120"/>
      <c r="H947" s="120"/>
      <c r="I947" s="120"/>
      <c r="J947" s="58"/>
      <c r="K947" s="121"/>
      <c r="L947" s="2"/>
      <c r="M947" s="120"/>
      <c r="N947" s="120"/>
      <c r="O947" s="120"/>
      <c r="P947" s="120"/>
      <c r="Q947" s="2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122"/>
      <c r="AJ947" s="122"/>
      <c r="AK947" s="2"/>
      <c r="AL947" s="2"/>
      <c r="AM947" s="2"/>
      <c r="AN947" s="2"/>
      <c r="AO947" s="2"/>
      <c r="AP947" s="2"/>
      <c r="AQ947" s="2"/>
      <c r="AR947" s="15"/>
    </row>
    <row r="948" spans="1:44" ht="11.25" customHeight="1">
      <c r="A948" s="120"/>
      <c r="B948" s="120"/>
      <c r="C948" s="120"/>
      <c r="D948" s="120"/>
      <c r="E948" s="2"/>
      <c r="F948" s="2"/>
      <c r="G948" s="120"/>
      <c r="H948" s="120"/>
      <c r="I948" s="120"/>
      <c r="J948" s="58"/>
      <c r="K948" s="121"/>
      <c r="L948" s="2"/>
      <c r="M948" s="120"/>
      <c r="N948" s="120"/>
      <c r="O948" s="120"/>
      <c r="P948" s="120"/>
      <c r="Q948" s="2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122"/>
      <c r="AJ948" s="122"/>
      <c r="AK948" s="2"/>
      <c r="AL948" s="2"/>
      <c r="AM948" s="2"/>
      <c r="AN948" s="2"/>
      <c r="AO948" s="2"/>
      <c r="AP948" s="2"/>
      <c r="AQ948" s="2"/>
      <c r="AR948" s="15"/>
    </row>
    <row r="949" spans="1:44" ht="11.25" customHeight="1">
      <c r="A949" s="120"/>
      <c r="B949" s="120"/>
      <c r="C949" s="120"/>
      <c r="D949" s="120"/>
      <c r="E949" s="2"/>
      <c r="F949" s="2"/>
      <c r="G949" s="120"/>
      <c r="H949" s="120"/>
      <c r="I949" s="120"/>
      <c r="J949" s="58"/>
      <c r="K949" s="121"/>
      <c r="L949" s="2"/>
      <c r="M949" s="120"/>
      <c r="N949" s="120"/>
      <c r="O949" s="120"/>
      <c r="P949" s="120"/>
      <c r="Q949" s="2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122"/>
      <c r="AJ949" s="122"/>
      <c r="AK949" s="2"/>
      <c r="AL949" s="2"/>
      <c r="AM949" s="2"/>
      <c r="AN949" s="2"/>
      <c r="AO949" s="2"/>
      <c r="AP949" s="2"/>
      <c r="AQ949" s="2"/>
      <c r="AR949" s="15"/>
    </row>
    <row r="950" spans="1:44" ht="11.25" customHeight="1">
      <c r="A950" s="120"/>
      <c r="B950" s="120"/>
      <c r="C950" s="120"/>
      <c r="D950" s="120"/>
      <c r="E950" s="2"/>
      <c r="F950" s="2"/>
      <c r="G950" s="120"/>
      <c r="H950" s="120"/>
      <c r="I950" s="120"/>
      <c r="J950" s="58"/>
      <c r="K950" s="121"/>
      <c r="L950" s="2"/>
      <c r="M950" s="120"/>
      <c r="N950" s="120"/>
      <c r="O950" s="120"/>
      <c r="P950" s="120"/>
      <c r="Q950" s="2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122"/>
      <c r="AJ950" s="122"/>
      <c r="AK950" s="2"/>
      <c r="AL950" s="2"/>
      <c r="AM950" s="2"/>
      <c r="AN950" s="2"/>
      <c r="AO950" s="2"/>
      <c r="AP950" s="2"/>
      <c r="AQ950" s="2"/>
      <c r="AR950" s="15"/>
    </row>
    <row r="951" spans="1:44" ht="11.25" customHeight="1">
      <c r="A951" s="120"/>
      <c r="B951" s="120"/>
      <c r="C951" s="120"/>
      <c r="D951" s="120"/>
      <c r="E951" s="2"/>
      <c r="F951" s="2"/>
      <c r="G951" s="120"/>
      <c r="H951" s="120"/>
      <c r="I951" s="120"/>
      <c r="J951" s="58"/>
      <c r="K951" s="121"/>
      <c r="L951" s="2"/>
      <c r="M951" s="120"/>
      <c r="N951" s="120"/>
      <c r="O951" s="120"/>
      <c r="P951" s="120"/>
      <c r="Q951" s="2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122"/>
      <c r="AJ951" s="122"/>
      <c r="AK951" s="2"/>
      <c r="AL951" s="2"/>
      <c r="AM951" s="2"/>
      <c r="AN951" s="2"/>
      <c r="AO951" s="2"/>
      <c r="AP951" s="2"/>
      <c r="AQ951" s="2"/>
      <c r="AR951" s="15"/>
    </row>
    <row r="952" spans="1:44" ht="11.25" customHeight="1">
      <c r="A952" s="120"/>
      <c r="B952" s="120"/>
      <c r="C952" s="120"/>
      <c r="D952" s="120"/>
      <c r="E952" s="2"/>
      <c r="F952" s="2"/>
      <c r="G952" s="120"/>
      <c r="H952" s="120"/>
      <c r="I952" s="120"/>
      <c r="J952" s="58"/>
      <c r="K952" s="121"/>
      <c r="L952" s="2"/>
      <c r="M952" s="120"/>
      <c r="N952" s="120"/>
      <c r="O952" s="120"/>
      <c r="P952" s="120"/>
      <c r="Q952" s="2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122"/>
      <c r="AJ952" s="122"/>
      <c r="AK952" s="2"/>
      <c r="AL952" s="2"/>
      <c r="AM952" s="2"/>
      <c r="AN952" s="2"/>
      <c r="AO952" s="2"/>
      <c r="AP952" s="2"/>
      <c r="AQ952" s="2"/>
      <c r="AR952" s="15"/>
    </row>
    <row r="953" spans="1:44" ht="11.25" customHeight="1">
      <c r="A953" s="120"/>
      <c r="B953" s="120"/>
      <c r="C953" s="120"/>
      <c r="D953" s="120"/>
      <c r="E953" s="2"/>
      <c r="F953" s="2"/>
      <c r="G953" s="120"/>
      <c r="H953" s="120"/>
      <c r="I953" s="120"/>
      <c r="J953" s="58"/>
      <c r="K953" s="121"/>
      <c r="L953" s="2"/>
      <c r="M953" s="120"/>
      <c r="N953" s="120"/>
      <c r="O953" s="120"/>
      <c r="P953" s="120"/>
      <c r="Q953" s="2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122"/>
      <c r="AJ953" s="122"/>
      <c r="AK953" s="2"/>
      <c r="AL953" s="2"/>
      <c r="AM953" s="2"/>
      <c r="AN953" s="2"/>
      <c r="AO953" s="2"/>
      <c r="AP953" s="2"/>
      <c r="AQ953" s="2"/>
      <c r="AR953" s="15"/>
    </row>
    <row r="954" spans="1:44" ht="11.25" customHeight="1">
      <c r="A954" s="120"/>
      <c r="B954" s="120"/>
      <c r="C954" s="120"/>
      <c r="D954" s="120"/>
      <c r="E954" s="2"/>
      <c r="F954" s="2"/>
      <c r="G954" s="120"/>
      <c r="H954" s="120"/>
      <c r="I954" s="120"/>
      <c r="J954" s="58"/>
      <c r="K954" s="121"/>
      <c r="L954" s="2"/>
      <c r="M954" s="120"/>
      <c r="N954" s="120"/>
      <c r="O954" s="120"/>
      <c r="P954" s="120"/>
      <c r="Q954" s="2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122"/>
      <c r="AJ954" s="122"/>
      <c r="AK954" s="2"/>
      <c r="AL954" s="2"/>
      <c r="AM954" s="2"/>
      <c r="AN954" s="2"/>
      <c r="AO954" s="2"/>
      <c r="AP954" s="2"/>
      <c r="AQ954" s="2"/>
      <c r="AR954" s="15"/>
    </row>
    <row r="955" spans="1:44" ht="11.25" customHeight="1">
      <c r="A955" s="120"/>
      <c r="B955" s="120"/>
      <c r="C955" s="120"/>
      <c r="D955" s="120"/>
      <c r="E955" s="2"/>
      <c r="F955" s="2"/>
      <c r="G955" s="120"/>
      <c r="H955" s="120"/>
      <c r="I955" s="120"/>
      <c r="J955" s="58"/>
      <c r="K955" s="121"/>
      <c r="L955" s="2"/>
      <c r="M955" s="120"/>
      <c r="N955" s="120"/>
      <c r="O955" s="120"/>
      <c r="P955" s="120"/>
      <c r="Q955" s="2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122"/>
      <c r="AJ955" s="122"/>
      <c r="AK955" s="2"/>
      <c r="AL955" s="2"/>
      <c r="AM955" s="2"/>
      <c r="AN955" s="2"/>
      <c r="AO955" s="2"/>
      <c r="AP955" s="2"/>
      <c r="AQ955" s="2"/>
      <c r="AR955" s="15"/>
    </row>
    <row r="956" spans="1:44" ht="11.25" customHeight="1">
      <c r="A956" s="120"/>
      <c r="B956" s="120"/>
      <c r="C956" s="120"/>
      <c r="D956" s="120"/>
      <c r="E956" s="2"/>
      <c r="F956" s="2"/>
      <c r="G956" s="120"/>
      <c r="H956" s="120"/>
      <c r="I956" s="120"/>
      <c r="J956" s="58"/>
      <c r="K956" s="121"/>
      <c r="L956" s="2"/>
      <c r="M956" s="120"/>
      <c r="N956" s="120"/>
      <c r="O956" s="120"/>
      <c r="P956" s="120"/>
      <c r="Q956" s="2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122"/>
      <c r="AJ956" s="122"/>
      <c r="AK956" s="2"/>
      <c r="AL956" s="2"/>
      <c r="AM956" s="2"/>
      <c r="AN956" s="2"/>
      <c r="AO956" s="2"/>
      <c r="AP956" s="2"/>
      <c r="AQ956" s="2"/>
      <c r="AR956" s="15"/>
    </row>
    <row r="957" spans="1:44" ht="11.25" customHeight="1">
      <c r="A957" s="120"/>
      <c r="B957" s="120"/>
      <c r="C957" s="120"/>
      <c r="D957" s="120"/>
      <c r="E957" s="2"/>
      <c r="F957" s="2"/>
      <c r="G957" s="120"/>
      <c r="H957" s="120"/>
      <c r="I957" s="120"/>
      <c r="J957" s="58"/>
      <c r="K957" s="121"/>
      <c r="L957" s="2"/>
      <c r="M957" s="120"/>
      <c r="N957" s="120"/>
      <c r="O957" s="120"/>
      <c r="P957" s="120"/>
      <c r="Q957" s="2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122"/>
      <c r="AJ957" s="122"/>
      <c r="AK957" s="2"/>
      <c r="AL957" s="2"/>
      <c r="AM957" s="2"/>
      <c r="AN957" s="2"/>
      <c r="AO957" s="2"/>
      <c r="AP957" s="2"/>
      <c r="AQ957" s="2"/>
      <c r="AR957" s="15"/>
    </row>
    <row r="958" spans="1:44" ht="11.25" customHeight="1">
      <c r="A958" s="120"/>
      <c r="B958" s="120"/>
      <c r="C958" s="120"/>
      <c r="D958" s="120"/>
      <c r="E958" s="2"/>
      <c r="F958" s="2"/>
      <c r="G958" s="120"/>
      <c r="H958" s="120"/>
      <c r="I958" s="120"/>
      <c r="J958" s="58"/>
      <c r="K958" s="121"/>
      <c r="L958" s="2"/>
      <c r="M958" s="120"/>
      <c r="N958" s="120"/>
      <c r="O958" s="120"/>
      <c r="P958" s="120"/>
      <c r="Q958" s="2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122"/>
      <c r="AJ958" s="122"/>
      <c r="AK958" s="2"/>
      <c r="AL958" s="2"/>
      <c r="AM958" s="2"/>
      <c r="AN958" s="2"/>
      <c r="AO958" s="2"/>
      <c r="AP958" s="2"/>
      <c r="AQ958" s="2"/>
      <c r="AR958" s="15"/>
    </row>
    <row r="959" spans="1:44" ht="11.25" customHeight="1">
      <c r="A959" s="120"/>
      <c r="B959" s="120"/>
      <c r="C959" s="120"/>
      <c r="D959" s="120"/>
      <c r="E959" s="2"/>
      <c r="F959" s="2"/>
      <c r="G959" s="120"/>
      <c r="H959" s="120"/>
      <c r="I959" s="120"/>
      <c r="J959" s="58"/>
      <c r="K959" s="121"/>
      <c r="L959" s="2"/>
      <c r="M959" s="120"/>
      <c r="N959" s="120"/>
      <c r="O959" s="120"/>
      <c r="P959" s="120"/>
      <c r="Q959" s="2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122"/>
      <c r="AJ959" s="122"/>
      <c r="AK959" s="2"/>
      <c r="AL959" s="2"/>
      <c r="AM959" s="2"/>
      <c r="AN959" s="2"/>
      <c r="AO959" s="2"/>
      <c r="AP959" s="2"/>
      <c r="AQ959" s="2"/>
      <c r="AR959" s="15"/>
    </row>
    <row r="960" spans="1:44" ht="11.25" customHeight="1">
      <c r="A960" s="120"/>
      <c r="B960" s="120"/>
      <c r="C960" s="120"/>
      <c r="D960" s="120"/>
      <c r="E960" s="2"/>
      <c r="F960" s="2"/>
      <c r="G960" s="120"/>
      <c r="H960" s="120"/>
      <c r="I960" s="120"/>
      <c r="J960" s="58"/>
      <c r="K960" s="121"/>
      <c r="L960" s="2"/>
      <c r="M960" s="120"/>
      <c r="N960" s="120"/>
      <c r="O960" s="120"/>
      <c r="P960" s="120"/>
      <c r="Q960" s="2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122"/>
      <c r="AJ960" s="122"/>
      <c r="AK960" s="2"/>
      <c r="AL960" s="2"/>
      <c r="AM960" s="2"/>
      <c r="AN960" s="2"/>
      <c r="AO960" s="2"/>
      <c r="AP960" s="2"/>
      <c r="AQ960" s="2"/>
      <c r="AR960" s="15"/>
    </row>
    <row r="961" spans="1:44" ht="11.25" customHeight="1">
      <c r="A961" s="120"/>
      <c r="B961" s="120"/>
      <c r="C961" s="120"/>
      <c r="D961" s="120"/>
      <c r="E961" s="2"/>
      <c r="F961" s="2"/>
      <c r="G961" s="120"/>
      <c r="H961" s="120"/>
      <c r="I961" s="120"/>
      <c r="J961" s="58"/>
      <c r="K961" s="121"/>
      <c r="L961" s="2"/>
      <c r="M961" s="120"/>
      <c r="N961" s="120"/>
      <c r="O961" s="120"/>
      <c r="P961" s="120"/>
      <c r="Q961" s="2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122"/>
      <c r="AJ961" s="122"/>
      <c r="AK961" s="2"/>
      <c r="AL961" s="2"/>
      <c r="AM961" s="2"/>
      <c r="AN961" s="2"/>
      <c r="AO961" s="2"/>
      <c r="AP961" s="2"/>
      <c r="AQ961" s="2"/>
      <c r="AR961" s="15"/>
    </row>
    <row r="962" spans="1:44" ht="11.25" customHeight="1">
      <c r="A962" s="120"/>
      <c r="B962" s="120"/>
      <c r="C962" s="120"/>
      <c r="D962" s="120"/>
      <c r="E962" s="2"/>
      <c r="F962" s="2"/>
      <c r="G962" s="120"/>
      <c r="H962" s="120"/>
      <c r="I962" s="120"/>
      <c r="J962" s="58"/>
      <c r="K962" s="121"/>
      <c r="L962" s="2"/>
      <c r="M962" s="120"/>
      <c r="N962" s="120"/>
      <c r="O962" s="120"/>
      <c r="P962" s="120"/>
      <c r="Q962" s="2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122"/>
      <c r="AJ962" s="122"/>
      <c r="AK962" s="2"/>
      <c r="AL962" s="2"/>
      <c r="AM962" s="2"/>
      <c r="AN962" s="2"/>
      <c r="AO962" s="2"/>
      <c r="AP962" s="2"/>
      <c r="AQ962" s="2"/>
      <c r="AR962" s="15"/>
    </row>
    <row r="963" spans="1:44" ht="11.25" customHeight="1">
      <c r="A963" s="120"/>
      <c r="B963" s="120"/>
      <c r="C963" s="120"/>
      <c r="D963" s="120"/>
      <c r="E963" s="2"/>
      <c r="F963" s="2"/>
      <c r="G963" s="120"/>
      <c r="H963" s="120"/>
      <c r="I963" s="120"/>
      <c r="J963" s="58"/>
      <c r="K963" s="121"/>
      <c r="L963" s="2"/>
      <c r="M963" s="120"/>
      <c r="N963" s="120"/>
      <c r="O963" s="120"/>
      <c r="P963" s="120"/>
      <c r="Q963" s="2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122"/>
      <c r="AJ963" s="122"/>
      <c r="AK963" s="2"/>
      <c r="AL963" s="2"/>
      <c r="AM963" s="2"/>
      <c r="AN963" s="2"/>
      <c r="AO963" s="2"/>
      <c r="AP963" s="2"/>
      <c r="AQ963" s="2"/>
      <c r="AR963" s="15"/>
    </row>
    <row r="964" spans="1:44" ht="11.25" customHeight="1">
      <c r="A964" s="120"/>
      <c r="B964" s="120"/>
      <c r="C964" s="120"/>
      <c r="D964" s="120"/>
      <c r="E964" s="2"/>
      <c r="F964" s="2"/>
      <c r="G964" s="120"/>
      <c r="H964" s="120"/>
      <c r="I964" s="120"/>
      <c r="J964" s="58"/>
      <c r="K964" s="121"/>
      <c r="L964" s="2"/>
      <c r="M964" s="120"/>
      <c r="N964" s="120"/>
      <c r="O964" s="120"/>
      <c r="P964" s="120"/>
      <c r="Q964" s="2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122"/>
      <c r="AJ964" s="122"/>
      <c r="AK964" s="2"/>
      <c r="AL964" s="2"/>
      <c r="AM964" s="2"/>
      <c r="AN964" s="2"/>
      <c r="AO964" s="2"/>
      <c r="AP964" s="2"/>
      <c r="AQ964" s="2"/>
      <c r="AR964" s="15"/>
    </row>
    <row r="965" spans="1:44" ht="11.25" customHeight="1">
      <c r="A965" s="120"/>
      <c r="B965" s="120"/>
      <c r="C965" s="120"/>
      <c r="D965" s="120"/>
      <c r="E965" s="2"/>
      <c r="F965" s="2"/>
      <c r="G965" s="120"/>
      <c r="H965" s="120"/>
      <c r="I965" s="120"/>
      <c r="J965" s="58"/>
      <c r="K965" s="121"/>
      <c r="L965" s="2"/>
      <c r="M965" s="120"/>
      <c r="N965" s="120"/>
      <c r="O965" s="120"/>
      <c r="P965" s="120"/>
      <c r="Q965" s="2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122"/>
      <c r="AJ965" s="122"/>
      <c r="AK965" s="2"/>
      <c r="AL965" s="2"/>
      <c r="AM965" s="2"/>
      <c r="AN965" s="2"/>
      <c r="AO965" s="2"/>
      <c r="AP965" s="2"/>
      <c r="AQ965" s="2"/>
      <c r="AR965" s="15"/>
    </row>
    <row r="966" spans="1:44" ht="11.25" customHeight="1">
      <c r="A966" s="120"/>
      <c r="B966" s="120"/>
      <c r="C966" s="120"/>
      <c r="D966" s="120"/>
      <c r="E966" s="2"/>
      <c r="F966" s="2"/>
      <c r="G966" s="120"/>
      <c r="H966" s="120"/>
      <c r="I966" s="120"/>
      <c r="J966" s="58"/>
      <c r="K966" s="121"/>
      <c r="L966" s="2"/>
      <c r="M966" s="120"/>
      <c r="N966" s="120"/>
      <c r="O966" s="120"/>
      <c r="P966" s="120"/>
      <c r="Q966" s="2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122"/>
      <c r="AJ966" s="122"/>
      <c r="AK966" s="2"/>
      <c r="AL966" s="2"/>
      <c r="AM966" s="2"/>
      <c r="AN966" s="2"/>
      <c r="AO966" s="2"/>
      <c r="AP966" s="2"/>
      <c r="AQ966" s="2"/>
      <c r="AR966" s="15"/>
    </row>
    <row r="967" spans="1:44" ht="11.25" customHeight="1">
      <c r="A967" s="120"/>
      <c r="B967" s="120"/>
      <c r="C967" s="120"/>
      <c r="D967" s="120"/>
      <c r="E967" s="2"/>
      <c r="F967" s="2"/>
      <c r="G967" s="120"/>
      <c r="H967" s="120"/>
      <c r="I967" s="120"/>
      <c r="J967" s="58"/>
      <c r="K967" s="121"/>
      <c r="L967" s="2"/>
      <c r="M967" s="120"/>
      <c r="N967" s="120"/>
      <c r="O967" s="120"/>
      <c r="P967" s="120"/>
      <c r="Q967" s="2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122"/>
      <c r="AJ967" s="122"/>
      <c r="AK967" s="2"/>
      <c r="AL967" s="2"/>
      <c r="AM967" s="2"/>
      <c r="AN967" s="2"/>
      <c r="AO967" s="2"/>
      <c r="AP967" s="2"/>
      <c r="AQ967" s="2"/>
      <c r="AR967" s="15"/>
    </row>
    <row r="968" spans="1:44" ht="11.25" customHeight="1">
      <c r="A968" s="120"/>
      <c r="B968" s="120"/>
      <c r="C968" s="120"/>
      <c r="D968" s="120"/>
      <c r="E968" s="2"/>
      <c r="F968" s="2"/>
      <c r="G968" s="120"/>
      <c r="H968" s="120"/>
      <c r="I968" s="120"/>
      <c r="J968" s="58"/>
      <c r="K968" s="121"/>
      <c r="L968" s="2"/>
      <c r="M968" s="120"/>
      <c r="N968" s="120"/>
      <c r="O968" s="120"/>
      <c r="P968" s="120"/>
      <c r="Q968" s="2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122"/>
      <c r="AJ968" s="122"/>
      <c r="AK968" s="2"/>
      <c r="AL968" s="2"/>
      <c r="AM968" s="2"/>
      <c r="AN968" s="2"/>
      <c r="AO968" s="2"/>
      <c r="AP968" s="2"/>
      <c r="AQ968" s="2"/>
      <c r="AR968" s="15"/>
    </row>
    <row r="969" spans="1:44" ht="11.25" customHeight="1">
      <c r="A969" s="120"/>
      <c r="B969" s="120"/>
      <c r="C969" s="120"/>
      <c r="D969" s="120"/>
      <c r="E969" s="2"/>
      <c r="F969" s="2"/>
      <c r="G969" s="120"/>
      <c r="H969" s="120"/>
      <c r="I969" s="120"/>
      <c r="J969" s="58"/>
      <c r="K969" s="121"/>
      <c r="L969" s="2"/>
      <c r="M969" s="120"/>
      <c r="N969" s="120"/>
      <c r="O969" s="120"/>
      <c r="P969" s="120"/>
      <c r="Q969" s="2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122"/>
      <c r="AJ969" s="122"/>
      <c r="AK969" s="2"/>
      <c r="AL969" s="2"/>
      <c r="AM969" s="2"/>
      <c r="AN969" s="2"/>
      <c r="AO969" s="2"/>
      <c r="AP969" s="2"/>
      <c r="AQ969" s="2"/>
      <c r="AR969" s="15"/>
    </row>
    <row r="970" spans="1:44" ht="11.25" customHeight="1">
      <c r="A970" s="120"/>
      <c r="B970" s="120"/>
      <c r="C970" s="120"/>
      <c r="D970" s="120"/>
      <c r="E970" s="2"/>
      <c r="F970" s="2"/>
      <c r="G970" s="120"/>
      <c r="H970" s="120"/>
      <c r="I970" s="120"/>
      <c r="J970" s="58"/>
      <c r="K970" s="121"/>
      <c r="L970" s="2"/>
      <c r="M970" s="120"/>
      <c r="N970" s="120"/>
      <c r="O970" s="120"/>
      <c r="P970" s="120"/>
      <c r="Q970" s="2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122"/>
      <c r="AJ970" s="122"/>
      <c r="AK970" s="2"/>
      <c r="AL970" s="2"/>
      <c r="AM970" s="2"/>
      <c r="AN970" s="2"/>
      <c r="AO970" s="2"/>
      <c r="AP970" s="2"/>
      <c r="AQ970" s="2"/>
      <c r="AR970" s="15"/>
    </row>
    <row r="971" spans="1:44" ht="11.25" customHeight="1">
      <c r="A971" s="120"/>
      <c r="B971" s="120"/>
      <c r="C971" s="120"/>
      <c r="D971" s="120"/>
      <c r="E971" s="2"/>
      <c r="F971" s="2"/>
      <c r="G971" s="120"/>
      <c r="H971" s="120"/>
      <c r="I971" s="120"/>
      <c r="J971" s="58"/>
      <c r="K971" s="121"/>
      <c r="L971" s="2"/>
      <c r="M971" s="120"/>
      <c r="N971" s="120"/>
      <c r="O971" s="120"/>
      <c r="P971" s="120"/>
      <c r="Q971" s="2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122"/>
      <c r="AJ971" s="122"/>
      <c r="AK971" s="2"/>
      <c r="AL971" s="2"/>
      <c r="AM971" s="2"/>
      <c r="AN971" s="2"/>
      <c r="AO971" s="2"/>
      <c r="AP971" s="2"/>
      <c r="AQ971" s="2"/>
      <c r="AR971" s="15"/>
    </row>
    <row r="972" spans="1:44" ht="11.25" customHeight="1">
      <c r="A972" s="120"/>
      <c r="B972" s="120"/>
      <c r="C972" s="120"/>
      <c r="D972" s="120"/>
      <c r="E972" s="2"/>
      <c r="F972" s="2"/>
      <c r="G972" s="120"/>
      <c r="H972" s="120"/>
      <c r="I972" s="120"/>
      <c r="J972" s="58"/>
      <c r="K972" s="121"/>
      <c r="L972" s="2"/>
      <c r="M972" s="120"/>
      <c r="N972" s="120"/>
      <c r="O972" s="120"/>
      <c r="P972" s="120"/>
      <c r="Q972" s="2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122"/>
      <c r="AJ972" s="122"/>
      <c r="AK972" s="2"/>
      <c r="AL972" s="2"/>
      <c r="AM972" s="2"/>
      <c r="AN972" s="2"/>
      <c r="AO972" s="2"/>
      <c r="AP972" s="2"/>
      <c r="AQ972" s="2"/>
      <c r="AR972" s="15"/>
    </row>
    <row r="973" spans="1:44" ht="11.25" customHeight="1">
      <c r="A973" s="120"/>
      <c r="B973" s="120"/>
      <c r="C973" s="120"/>
      <c r="D973" s="120"/>
      <c r="E973" s="2"/>
      <c r="F973" s="2"/>
      <c r="G973" s="120"/>
      <c r="H973" s="120"/>
      <c r="I973" s="120"/>
      <c r="J973" s="58"/>
      <c r="K973" s="121"/>
      <c r="L973" s="2"/>
      <c r="M973" s="120"/>
      <c r="N973" s="120"/>
      <c r="O973" s="120"/>
      <c r="P973" s="120"/>
      <c r="Q973" s="2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122"/>
      <c r="AJ973" s="122"/>
      <c r="AK973" s="2"/>
      <c r="AL973" s="2"/>
      <c r="AM973" s="2"/>
      <c r="AN973" s="2"/>
      <c r="AO973" s="2"/>
      <c r="AP973" s="2"/>
      <c r="AQ973" s="2"/>
      <c r="AR973" s="15"/>
    </row>
    <row r="974" spans="1:44" ht="11.25" customHeight="1">
      <c r="A974" s="120"/>
      <c r="B974" s="120"/>
      <c r="C974" s="120"/>
      <c r="D974" s="120"/>
      <c r="E974" s="2"/>
      <c r="F974" s="2"/>
      <c r="G974" s="120"/>
      <c r="H974" s="120"/>
      <c r="I974" s="120"/>
      <c r="J974" s="58"/>
      <c r="K974" s="121"/>
      <c r="L974" s="2"/>
      <c r="M974" s="120"/>
      <c r="N974" s="120"/>
      <c r="O974" s="120"/>
      <c r="P974" s="120"/>
      <c r="Q974" s="2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122"/>
      <c r="AJ974" s="122"/>
      <c r="AK974" s="2"/>
      <c r="AL974" s="2"/>
      <c r="AM974" s="2"/>
      <c r="AN974" s="2"/>
      <c r="AO974" s="2"/>
      <c r="AP974" s="2"/>
      <c r="AQ974" s="2"/>
      <c r="AR974" s="15"/>
    </row>
    <row r="975" spans="1:44" ht="11.25" customHeight="1">
      <c r="A975" s="120"/>
      <c r="B975" s="120"/>
      <c r="C975" s="120"/>
      <c r="D975" s="120"/>
      <c r="E975" s="2"/>
      <c r="F975" s="2"/>
      <c r="G975" s="120"/>
      <c r="H975" s="120"/>
      <c r="I975" s="120"/>
      <c r="J975" s="58"/>
      <c r="K975" s="121"/>
      <c r="L975" s="2"/>
      <c r="M975" s="120"/>
      <c r="N975" s="120"/>
      <c r="O975" s="120"/>
      <c r="P975" s="120"/>
      <c r="Q975" s="2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122"/>
      <c r="AJ975" s="122"/>
      <c r="AK975" s="2"/>
      <c r="AL975" s="2"/>
      <c r="AM975" s="2"/>
      <c r="AN975" s="2"/>
      <c r="AO975" s="2"/>
      <c r="AP975" s="2"/>
      <c r="AQ975" s="2"/>
      <c r="AR975" s="15"/>
    </row>
    <row r="976" spans="1:44" ht="11.25" customHeight="1">
      <c r="A976" s="120"/>
      <c r="B976" s="120"/>
      <c r="C976" s="120"/>
      <c r="D976" s="120"/>
      <c r="E976" s="2"/>
      <c r="F976" s="2"/>
      <c r="G976" s="120"/>
      <c r="H976" s="120"/>
      <c r="I976" s="120"/>
      <c r="J976" s="58"/>
      <c r="K976" s="121"/>
      <c r="L976" s="2"/>
      <c r="M976" s="120"/>
      <c r="N976" s="120"/>
      <c r="O976" s="120"/>
      <c r="P976" s="120"/>
      <c r="Q976" s="2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122"/>
      <c r="AJ976" s="122"/>
      <c r="AK976" s="2"/>
      <c r="AL976" s="2"/>
      <c r="AM976" s="2"/>
      <c r="AN976" s="2"/>
      <c r="AO976" s="2"/>
      <c r="AP976" s="2"/>
      <c r="AQ976" s="2"/>
      <c r="AR976" s="15"/>
    </row>
    <row r="977" spans="1:44" ht="11.25" customHeight="1">
      <c r="A977" s="120"/>
      <c r="B977" s="120"/>
      <c r="C977" s="120"/>
      <c r="D977" s="120"/>
      <c r="E977" s="2"/>
      <c r="F977" s="2"/>
      <c r="G977" s="120"/>
      <c r="H977" s="120"/>
      <c r="I977" s="120"/>
      <c r="J977" s="58"/>
      <c r="K977" s="121"/>
      <c r="L977" s="2"/>
      <c r="M977" s="120"/>
      <c r="N977" s="120"/>
      <c r="O977" s="120"/>
      <c r="P977" s="120"/>
      <c r="Q977" s="2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122"/>
      <c r="AJ977" s="122"/>
      <c r="AK977" s="2"/>
      <c r="AL977" s="2"/>
      <c r="AM977" s="2"/>
      <c r="AN977" s="2"/>
      <c r="AO977" s="2"/>
      <c r="AP977" s="2"/>
      <c r="AQ977" s="2"/>
      <c r="AR977" s="15"/>
    </row>
    <row r="978" spans="1:44" ht="11.25" customHeight="1">
      <c r="A978" s="120"/>
      <c r="B978" s="120"/>
      <c r="C978" s="120"/>
      <c r="D978" s="120"/>
      <c r="E978" s="2"/>
      <c r="F978" s="2"/>
      <c r="G978" s="120"/>
      <c r="H978" s="120"/>
      <c r="I978" s="120"/>
      <c r="J978" s="58"/>
      <c r="K978" s="121"/>
      <c r="L978" s="2"/>
      <c r="M978" s="120"/>
      <c r="N978" s="120"/>
      <c r="O978" s="120"/>
      <c r="P978" s="120"/>
      <c r="Q978" s="2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122"/>
      <c r="AJ978" s="122"/>
      <c r="AK978" s="2"/>
      <c r="AL978" s="2"/>
      <c r="AM978" s="2"/>
      <c r="AN978" s="2"/>
      <c r="AO978" s="2"/>
      <c r="AP978" s="2"/>
      <c r="AQ978" s="2"/>
      <c r="AR978" s="15"/>
    </row>
    <row r="979" spans="1:44" ht="11.25" customHeight="1">
      <c r="A979" s="120"/>
      <c r="B979" s="120"/>
      <c r="C979" s="120"/>
      <c r="D979" s="120"/>
      <c r="E979" s="2"/>
      <c r="F979" s="2"/>
      <c r="G979" s="120"/>
      <c r="H979" s="120"/>
      <c r="I979" s="120"/>
      <c r="J979" s="58"/>
      <c r="K979" s="121"/>
      <c r="L979" s="2"/>
      <c r="M979" s="120"/>
      <c r="N979" s="120"/>
      <c r="O979" s="120"/>
      <c r="P979" s="120"/>
      <c r="Q979" s="2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122"/>
      <c r="AJ979" s="122"/>
      <c r="AK979" s="2"/>
      <c r="AL979" s="2"/>
      <c r="AM979" s="2"/>
      <c r="AN979" s="2"/>
      <c r="AO979" s="2"/>
      <c r="AP979" s="2"/>
      <c r="AQ979" s="2"/>
      <c r="AR979" s="15"/>
    </row>
    <row r="980" spans="1:44" ht="11.25" customHeight="1">
      <c r="A980" s="120"/>
      <c r="B980" s="120"/>
      <c r="C980" s="120"/>
      <c r="D980" s="120"/>
      <c r="E980" s="2"/>
      <c r="F980" s="2"/>
      <c r="G980" s="120"/>
      <c r="H980" s="120"/>
      <c r="I980" s="120"/>
      <c r="J980" s="58"/>
      <c r="K980" s="121"/>
      <c r="L980" s="2"/>
      <c r="M980" s="120"/>
      <c r="N980" s="120"/>
      <c r="O980" s="120"/>
      <c r="P980" s="120"/>
      <c r="Q980" s="2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122"/>
      <c r="AJ980" s="122"/>
      <c r="AK980" s="2"/>
      <c r="AL980" s="2"/>
      <c r="AM980" s="2"/>
      <c r="AN980" s="2"/>
      <c r="AO980" s="2"/>
      <c r="AP980" s="2"/>
      <c r="AQ980" s="2"/>
      <c r="AR980" s="15"/>
    </row>
    <row r="981" spans="1:44" ht="11.25" customHeight="1">
      <c r="A981" s="120"/>
      <c r="B981" s="120"/>
      <c r="C981" s="120"/>
      <c r="D981" s="120"/>
      <c r="E981" s="2"/>
      <c r="F981" s="2"/>
      <c r="G981" s="120"/>
      <c r="H981" s="120"/>
      <c r="I981" s="120"/>
      <c r="J981" s="58"/>
      <c r="K981" s="121"/>
      <c r="L981" s="2"/>
      <c r="M981" s="120"/>
      <c r="N981" s="120"/>
      <c r="O981" s="120"/>
      <c r="P981" s="120"/>
      <c r="Q981" s="2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122"/>
      <c r="AJ981" s="122"/>
      <c r="AK981" s="2"/>
      <c r="AL981" s="2"/>
      <c r="AM981" s="2"/>
      <c r="AN981" s="2"/>
      <c r="AO981" s="2"/>
      <c r="AP981" s="2"/>
      <c r="AQ981" s="2"/>
      <c r="AR981" s="15"/>
    </row>
    <row r="982" spans="1:44" ht="11.25" customHeight="1">
      <c r="A982" s="120"/>
      <c r="B982" s="120"/>
      <c r="C982" s="120"/>
      <c r="D982" s="120"/>
      <c r="E982" s="2"/>
      <c r="F982" s="2"/>
      <c r="G982" s="120"/>
      <c r="H982" s="120"/>
      <c r="I982" s="120"/>
      <c r="J982" s="58"/>
      <c r="K982" s="121"/>
      <c r="L982" s="2"/>
      <c r="M982" s="120"/>
      <c r="N982" s="120"/>
      <c r="O982" s="120"/>
      <c r="P982" s="120"/>
      <c r="Q982" s="2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122"/>
      <c r="AJ982" s="122"/>
      <c r="AK982" s="2"/>
      <c r="AL982" s="2"/>
      <c r="AM982" s="2"/>
      <c r="AN982" s="2"/>
      <c r="AO982" s="2"/>
      <c r="AP982" s="2"/>
      <c r="AQ982" s="2"/>
      <c r="AR982" s="15"/>
    </row>
    <row r="983" spans="1:44" ht="11.25" customHeight="1">
      <c r="A983" s="120"/>
      <c r="B983" s="120"/>
      <c r="C983" s="120"/>
      <c r="D983" s="120"/>
      <c r="E983" s="2"/>
      <c r="F983" s="2"/>
      <c r="G983" s="120"/>
      <c r="H983" s="120"/>
      <c r="I983" s="120"/>
      <c r="J983" s="58"/>
      <c r="K983" s="121"/>
      <c r="L983" s="2"/>
      <c r="M983" s="120"/>
      <c r="N983" s="120"/>
      <c r="O983" s="120"/>
      <c r="P983" s="120"/>
      <c r="Q983" s="2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122"/>
      <c r="AJ983" s="122"/>
      <c r="AK983" s="2"/>
      <c r="AL983" s="2"/>
      <c r="AM983" s="2"/>
      <c r="AN983" s="2"/>
      <c r="AO983" s="2"/>
      <c r="AP983" s="2"/>
      <c r="AQ983" s="2"/>
      <c r="AR983" s="15"/>
    </row>
    <row r="984" spans="1:44" ht="11.25" customHeight="1">
      <c r="A984" s="120"/>
      <c r="B984" s="120"/>
      <c r="C984" s="120"/>
      <c r="D984" s="120"/>
      <c r="E984" s="2"/>
      <c r="F984" s="2"/>
      <c r="G984" s="120"/>
      <c r="H984" s="120"/>
      <c r="I984" s="120"/>
      <c r="J984" s="58"/>
      <c r="K984" s="121"/>
      <c r="L984" s="2"/>
      <c r="M984" s="120"/>
      <c r="N984" s="120"/>
      <c r="O984" s="120"/>
      <c r="P984" s="120"/>
      <c r="Q984" s="2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122"/>
      <c r="AJ984" s="122"/>
      <c r="AK984" s="2"/>
      <c r="AL984" s="2"/>
      <c r="AM984" s="2"/>
      <c r="AN984" s="2"/>
      <c r="AO984" s="2"/>
      <c r="AP984" s="2"/>
      <c r="AQ984" s="2"/>
      <c r="AR984" s="15"/>
    </row>
    <row r="985" spans="1:44" ht="11.25" customHeight="1">
      <c r="A985" s="120"/>
      <c r="B985" s="120"/>
      <c r="C985" s="120"/>
      <c r="D985" s="120"/>
      <c r="E985" s="2"/>
      <c r="F985" s="2"/>
      <c r="G985" s="120"/>
      <c r="H985" s="120"/>
      <c r="I985" s="120"/>
      <c r="J985" s="58"/>
      <c r="K985" s="121"/>
      <c r="L985" s="2"/>
      <c r="M985" s="120"/>
      <c r="N985" s="120"/>
      <c r="O985" s="120"/>
      <c r="P985" s="120"/>
      <c r="Q985" s="2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122"/>
      <c r="AJ985" s="122"/>
      <c r="AK985" s="2"/>
      <c r="AL985" s="2"/>
      <c r="AM985" s="2"/>
      <c r="AN985" s="2"/>
      <c r="AO985" s="2"/>
      <c r="AP985" s="2"/>
      <c r="AQ985" s="2"/>
      <c r="AR985" s="15"/>
    </row>
    <row r="986" spans="1:44" ht="11.25" customHeight="1">
      <c r="A986" s="120"/>
      <c r="B986" s="120"/>
      <c r="C986" s="120"/>
      <c r="D986" s="120"/>
      <c r="E986" s="2"/>
      <c r="F986" s="2"/>
      <c r="G986" s="120"/>
      <c r="H986" s="120"/>
      <c r="I986" s="120"/>
      <c r="J986" s="58"/>
      <c r="K986" s="121"/>
      <c r="L986" s="2"/>
      <c r="M986" s="120"/>
      <c r="N986" s="120"/>
      <c r="O986" s="120"/>
      <c r="P986" s="120"/>
      <c r="Q986" s="2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122"/>
      <c r="AJ986" s="122"/>
      <c r="AK986" s="2"/>
      <c r="AL986" s="2"/>
      <c r="AM986" s="2"/>
      <c r="AN986" s="2"/>
      <c r="AO986" s="2"/>
      <c r="AP986" s="2"/>
      <c r="AQ986" s="2"/>
      <c r="AR986" s="15"/>
    </row>
    <row r="987" spans="1:44" ht="11.25" customHeight="1">
      <c r="A987" s="120"/>
      <c r="B987" s="120"/>
      <c r="C987" s="120"/>
      <c r="D987" s="120"/>
      <c r="E987" s="2"/>
      <c r="F987" s="2"/>
      <c r="G987" s="120"/>
      <c r="H987" s="120"/>
      <c r="I987" s="120"/>
      <c r="J987" s="58"/>
      <c r="K987" s="121"/>
      <c r="L987" s="2"/>
      <c r="M987" s="120"/>
      <c r="N987" s="120"/>
      <c r="O987" s="120"/>
      <c r="P987" s="120"/>
      <c r="Q987" s="2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122"/>
      <c r="AJ987" s="122"/>
      <c r="AK987" s="2"/>
      <c r="AL987" s="2"/>
      <c r="AM987" s="2"/>
      <c r="AN987" s="2"/>
      <c r="AO987" s="2"/>
      <c r="AP987" s="2"/>
      <c r="AQ987" s="2"/>
      <c r="AR987" s="15"/>
    </row>
    <row r="988" spans="1:44" ht="11.25" customHeight="1">
      <c r="A988" s="120"/>
      <c r="B988" s="120"/>
      <c r="C988" s="120"/>
      <c r="D988" s="120"/>
      <c r="E988" s="2"/>
      <c r="F988" s="2"/>
      <c r="G988" s="120"/>
      <c r="H988" s="120"/>
      <c r="I988" s="120"/>
      <c r="J988" s="58"/>
      <c r="K988" s="121"/>
      <c r="L988" s="2"/>
      <c r="M988" s="120"/>
      <c r="N988" s="120"/>
      <c r="O988" s="120"/>
      <c r="P988" s="120"/>
      <c r="Q988" s="2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122"/>
      <c r="AJ988" s="122"/>
      <c r="AK988" s="2"/>
      <c r="AL988" s="2"/>
      <c r="AM988" s="2"/>
      <c r="AN988" s="2"/>
      <c r="AO988" s="2"/>
      <c r="AP988" s="2"/>
      <c r="AQ988" s="2"/>
      <c r="AR988" s="15"/>
    </row>
    <row r="989" spans="1:44" ht="11.25" customHeight="1">
      <c r="A989" s="120"/>
      <c r="B989" s="120"/>
      <c r="C989" s="120"/>
      <c r="D989" s="120"/>
      <c r="E989" s="2"/>
      <c r="F989" s="2"/>
      <c r="G989" s="120"/>
      <c r="H989" s="120"/>
      <c r="I989" s="120"/>
      <c r="J989" s="58"/>
      <c r="K989" s="121"/>
      <c r="L989" s="2"/>
      <c r="M989" s="120"/>
      <c r="N989" s="120"/>
      <c r="O989" s="120"/>
      <c r="P989" s="120"/>
      <c r="Q989" s="2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122"/>
      <c r="AJ989" s="122"/>
      <c r="AK989" s="2"/>
      <c r="AL989" s="2"/>
      <c r="AM989" s="2"/>
      <c r="AN989" s="2"/>
      <c r="AO989" s="2"/>
      <c r="AP989" s="2"/>
      <c r="AQ989" s="2"/>
      <c r="AR989" s="15"/>
    </row>
    <row r="990" spans="1:44" ht="11.25" customHeight="1">
      <c r="A990" s="120"/>
      <c r="B990" s="120"/>
      <c r="C990" s="120"/>
      <c r="D990" s="120"/>
      <c r="E990" s="2"/>
      <c r="F990" s="2"/>
      <c r="G990" s="120"/>
      <c r="H990" s="120"/>
      <c r="I990" s="120"/>
      <c r="J990" s="58"/>
      <c r="K990" s="121"/>
      <c r="L990" s="2"/>
      <c r="M990" s="120"/>
      <c r="N990" s="120"/>
      <c r="O990" s="120"/>
      <c r="P990" s="120"/>
      <c r="Q990" s="2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122"/>
      <c r="AJ990" s="122"/>
      <c r="AK990" s="2"/>
      <c r="AL990" s="2"/>
      <c r="AM990" s="2"/>
      <c r="AN990" s="2"/>
      <c r="AO990" s="2"/>
      <c r="AP990" s="2"/>
      <c r="AQ990" s="2"/>
      <c r="AR990" s="15"/>
    </row>
    <row r="991" spans="1:44" ht="11.25" customHeight="1">
      <c r="A991" s="120"/>
      <c r="B991" s="120"/>
      <c r="C991" s="120"/>
      <c r="D991" s="120"/>
      <c r="E991" s="2"/>
      <c r="F991" s="2"/>
      <c r="G991" s="120"/>
      <c r="H991" s="120"/>
      <c r="I991" s="120"/>
      <c r="J991" s="58"/>
      <c r="K991" s="121"/>
      <c r="L991" s="2"/>
      <c r="M991" s="120"/>
      <c r="N991" s="120"/>
      <c r="O991" s="120"/>
      <c r="P991" s="120"/>
      <c r="Q991" s="2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122"/>
      <c r="AJ991" s="122"/>
      <c r="AK991" s="2"/>
      <c r="AL991" s="2"/>
      <c r="AM991" s="2"/>
      <c r="AN991" s="2"/>
      <c r="AO991" s="2"/>
      <c r="AP991" s="2"/>
      <c r="AQ991" s="2"/>
      <c r="AR991" s="15"/>
    </row>
    <row r="992" spans="1:44" ht="11.25" customHeight="1">
      <c r="A992" s="120"/>
      <c r="B992" s="120"/>
      <c r="C992" s="120"/>
      <c r="D992" s="120"/>
      <c r="E992" s="2"/>
      <c r="F992" s="2"/>
      <c r="G992" s="120"/>
      <c r="H992" s="120"/>
      <c r="I992" s="120"/>
      <c r="J992" s="58"/>
      <c r="K992" s="121"/>
      <c r="L992" s="2"/>
      <c r="M992" s="120"/>
      <c r="N992" s="120"/>
      <c r="O992" s="120"/>
      <c r="P992" s="120"/>
      <c r="Q992" s="2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122"/>
      <c r="AJ992" s="122"/>
      <c r="AK992" s="2"/>
      <c r="AL992" s="2"/>
      <c r="AM992" s="2"/>
      <c r="AN992" s="2"/>
      <c r="AO992" s="2"/>
      <c r="AP992" s="2"/>
      <c r="AQ992" s="2"/>
      <c r="AR992" s="15"/>
    </row>
    <row r="993" spans="1:44" ht="11.25" customHeight="1">
      <c r="A993" s="120"/>
      <c r="B993" s="120"/>
      <c r="C993" s="120"/>
      <c r="D993" s="120"/>
      <c r="E993" s="2"/>
      <c r="F993" s="2"/>
      <c r="G993" s="120"/>
      <c r="H993" s="120"/>
      <c r="I993" s="120"/>
      <c r="J993" s="58"/>
      <c r="K993" s="121"/>
      <c r="L993" s="2"/>
      <c r="M993" s="120"/>
      <c r="N993" s="120"/>
      <c r="O993" s="120"/>
      <c r="P993" s="120"/>
      <c r="Q993" s="2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122"/>
      <c r="AJ993" s="122"/>
      <c r="AK993" s="2"/>
      <c r="AL993" s="2"/>
      <c r="AM993" s="2"/>
      <c r="AN993" s="2"/>
      <c r="AO993" s="2"/>
      <c r="AP993" s="2"/>
      <c r="AQ993" s="2"/>
      <c r="AR993" s="15"/>
    </row>
    <row r="994" spans="1:44" ht="11.25" customHeight="1">
      <c r="A994" s="120"/>
      <c r="B994" s="120"/>
      <c r="C994" s="120"/>
      <c r="D994" s="120"/>
      <c r="E994" s="2"/>
      <c r="F994" s="2"/>
      <c r="G994" s="120"/>
      <c r="H994" s="120"/>
      <c r="I994" s="120"/>
      <c r="J994" s="58"/>
      <c r="K994" s="121"/>
      <c r="L994" s="2"/>
      <c r="M994" s="120"/>
      <c r="N994" s="120"/>
      <c r="O994" s="120"/>
      <c r="P994" s="120"/>
      <c r="Q994" s="2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122"/>
      <c r="AJ994" s="122"/>
      <c r="AK994" s="2"/>
      <c r="AL994" s="2"/>
      <c r="AM994" s="2"/>
      <c r="AN994" s="2"/>
      <c r="AO994" s="2"/>
      <c r="AP994" s="2"/>
      <c r="AQ994" s="2"/>
      <c r="AR994" s="15"/>
    </row>
    <row r="995" spans="1:44" ht="11.25" customHeight="1">
      <c r="A995" s="120"/>
      <c r="B995" s="120"/>
      <c r="C995" s="120"/>
      <c r="D995" s="120"/>
      <c r="E995" s="2"/>
      <c r="F995" s="2"/>
      <c r="G995" s="120"/>
      <c r="H995" s="120"/>
      <c r="I995" s="120"/>
      <c r="J995" s="58"/>
      <c r="K995" s="121"/>
      <c r="L995" s="2"/>
      <c r="M995" s="120"/>
      <c r="N995" s="120"/>
      <c r="O995" s="120"/>
      <c r="P995" s="120"/>
      <c r="Q995" s="2"/>
      <c r="R995" s="58"/>
      <c r="S995" s="58"/>
      <c r="T995" s="58"/>
      <c r="U995" s="58"/>
      <c r="V995" s="58"/>
      <c r="W995" s="58"/>
      <c r="X995" s="58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122"/>
      <c r="AJ995" s="122"/>
      <c r="AK995" s="2"/>
      <c r="AL995" s="2"/>
      <c r="AM995" s="2"/>
      <c r="AN995" s="2"/>
      <c r="AO995" s="2"/>
      <c r="AP995" s="2"/>
      <c r="AQ995" s="2"/>
      <c r="AR995" s="15"/>
    </row>
    <row r="996" spans="1:44" ht="11.25" customHeight="1">
      <c r="A996" s="120"/>
      <c r="B996" s="120"/>
      <c r="C996" s="120"/>
      <c r="D996" s="120"/>
      <c r="E996" s="2"/>
      <c r="F996" s="2"/>
      <c r="G996" s="120"/>
      <c r="H996" s="120"/>
      <c r="I996" s="120"/>
      <c r="J996" s="58"/>
      <c r="K996" s="121"/>
      <c r="L996" s="2"/>
      <c r="M996" s="120"/>
      <c r="N996" s="120"/>
      <c r="O996" s="120"/>
      <c r="P996" s="120"/>
      <c r="Q996" s="2"/>
      <c r="R996" s="58"/>
      <c r="S996" s="58"/>
      <c r="T996" s="58"/>
      <c r="U996" s="58"/>
      <c r="V996" s="58"/>
      <c r="W996" s="58"/>
      <c r="X996" s="58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122"/>
      <c r="AJ996" s="122"/>
      <c r="AK996" s="2"/>
      <c r="AL996" s="2"/>
      <c r="AM996" s="2"/>
      <c r="AN996" s="2"/>
      <c r="AO996" s="2"/>
      <c r="AP996" s="2"/>
      <c r="AQ996" s="2"/>
      <c r="AR996" s="15"/>
    </row>
    <row r="997" spans="1:44" ht="11.25" customHeight="1">
      <c r="A997" s="120"/>
      <c r="B997" s="120"/>
      <c r="C997" s="120"/>
      <c r="D997" s="120"/>
      <c r="E997" s="2"/>
      <c r="F997" s="2"/>
      <c r="G997" s="120"/>
      <c r="H997" s="120"/>
      <c r="I997" s="120"/>
      <c r="J997" s="58"/>
      <c r="K997" s="121"/>
      <c r="L997" s="2"/>
      <c r="M997" s="120"/>
      <c r="N997" s="120"/>
      <c r="O997" s="120"/>
      <c r="P997" s="120"/>
      <c r="Q997" s="2"/>
      <c r="R997" s="58"/>
      <c r="S997" s="58"/>
      <c r="T997" s="58"/>
      <c r="U997" s="58"/>
      <c r="V997" s="58"/>
      <c r="W997" s="58"/>
      <c r="X997" s="58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122"/>
      <c r="AJ997" s="122"/>
      <c r="AK997" s="2"/>
      <c r="AL997" s="2"/>
      <c r="AM997" s="2"/>
      <c r="AN997" s="2"/>
      <c r="AO997" s="2"/>
      <c r="AP997" s="2"/>
      <c r="AQ997" s="2"/>
      <c r="AR997" s="15"/>
    </row>
    <row r="998" spans="1:44" ht="11.25" customHeight="1">
      <c r="A998" s="120"/>
      <c r="B998" s="120"/>
      <c r="C998" s="120"/>
      <c r="D998" s="120"/>
      <c r="E998" s="2"/>
      <c r="F998" s="2"/>
      <c r="G998" s="120"/>
      <c r="H998" s="120"/>
      <c r="I998" s="120"/>
      <c r="J998" s="58"/>
      <c r="K998" s="121"/>
      <c r="L998" s="2"/>
      <c r="M998" s="120"/>
      <c r="N998" s="120"/>
      <c r="O998" s="120"/>
      <c r="P998" s="120"/>
      <c r="Q998" s="2"/>
      <c r="R998" s="58"/>
      <c r="S998" s="58"/>
      <c r="T998" s="58"/>
      <c r="U998" s="58"/>
      <c r="V998" s="58"/>
      <c r="W998" s="58"/>
      <c r="X998" s="58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122"/>
      <c r="AJ998" s="122"/>
      <c r="AK998" s="2"/>
      <c r="AL998" s="2"/>
      <c r="AM998" s="2"/>
      <c r="AN998" s="2"/>
      <c r="AO998" s="2"/>
      <c r="AP998" s="2"/>
      <c r="AQ998" s="2"/>
      <c r="AR998" s="15"/>
    </row>
    <row r="999" spans="1:44" ht="11.25" customHeight="1">
      <c r="A999" s="120"/>
      <c r="B999" s="120"/>
      <c r="C999" s="120"/>
      <c r="D999" s="120"/>
      <c r="E999" s="2"/>
      <c r="F999" s="2"/>
      <c r="G999" s="120"/>
      <c r="H999" s="120"/>
      <c r="I999" s="120"/>
      <c r="J999" s="58"/>
      <c r="K999" s="121"/>
      <c r="L999" s="2"/>
      <c r="M999" s="120"/>
      <c r="N999" s="120"/>
      <c r="O999" s="120"/>
      <c r="P999" s="120"/>
      <c r="Q999" s="2"/>
      <c r="R999" s="58"/>
      <c r="S999" s="58"/>
      <c r="T999" s="58"/>
      <c r="U999" s="58"/>
      <c r="V999" s="58"/>
      <c r="W999" s="58"/>
      <c r="X999" s="58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122"/>
      <c r="AJ999" s="122"/>
      <c r="AK999" s="2"/>
      <c r="AL999" s="2"/>
      <c r="AM999" s="2"/>
      <c r="AN999" s="2"/>
      <c r="AO999" s="2"/>
      <c r="AP999" s="2"/>
      <c r="AQ999" s="2"/>
      <c r="AR999" s="15"/>
    </row>
    <row r="1000" spans="1:44" ht="11.25" customHeight="1">
      <c r="A1000" s="120"/>
      <c r="B1000" s="120"/>
      <c r="C1000" s="120"/>
      <c r="D1000" s="120"/>
      <c r="E1000" s="2"/>
      <c r="F1000" s="2"/>
      <c r="G1000" s="120"/>
      <c r="H1000" s="120"/>
      <c r="I1000" s="120"/>
      <c r="J1000" s="58"/>
      <c r="K1000" s="121"/>
      <c r="L1000" s="2"/>
      <c r="M1000" s="120"/>
      <c r="N1000" s="120"/>
      <c r="O1000" s="120"/>
      <c r="P1000" s="120"/>
      <c r="Q1000" s="2"/>
      <c r="R1000" s="58"/>
      <c r="S1000" s="58"/>
      <c r="T1000" s="58"/>
      <c r="U1000" s="58"/>
      <c r="V1000" s="58"/>
      <c r="W1000" s="58"/>
      <c r="X1000" s="58"/>
      <c r="Y1000" s="58"/>
      <c r="Z1000" s="58"/>
      <c r="AA1000" s="58"/>
      <c r="AB1000" s="58"/>
      <c r="AC1000" s="58"/>
      <c r="AD1000" s="58"/>
      <c r="AE1000" s="58"/>
      <c r="AF1000" s="58"/>
      <c r="AG1000" s="58"/>
      <c r="AH1000" s="58"/>
      <c r="AI1000" s="122"/>
      <c r="AJ1000" s="122"/>
      <c r="AK1000" s="2"/>
      <c r="AL1000" s="2"/>
      <c r="AM1000" s="2"/>
      <c r="AN1000" s="2"/>
      <c r="AO1000" s="2"/>
      <c r="AP1000" s="2"/>
      <c r="AQ1000" s="2"/>
      <c r="AR1000" s="15"/>
    </row>
  </sheetData>
  <mergeCells count="81">
    <mergeCell ref="A14:E14"/>
    <mergeCell ref="A28:E28"/>
    <mergeCell ref="A29:E29"/>
    <mergeCell ref="A160:E160"/>
    <mergeCell ref="A161:E161"/>
    <mergeCell ref="U6:U7"/>
    <mergeCell ref="C6:C7"/>
    <mergeCell ref="D6:D7"/>
    <mergeCell ref="A8:E8"/>
    <mergeCell ref="A13:E13"/>
    <mergeCell ref="L6:L7"/>
    <mergeCell ref="M6:O6"/>
    <mergeCell ref="P6:P7"/>
    <mergeCell ref="Q6:Q7"/>
    <mergeCell ref="R6:T6"/>
    <mergeCell ref="A252:E252"/>
    <mergeCell ref="A253:E253"/>
    <mergeCell ref="A174:E174"/>
    <mergeCell ref="A175:E175"/>
    <mergeCell ref="A180:E180"/>
    <mergeCell ref="A181:E181"/>
    <mergeCell ref="A191:E191"/>
    <mergeCell ref="A192:E192"/>
    <mergeCell ref="A214:E214"/>
    <mergeCell ref="A215:E215"/>
    <mergeCell ref="A229:E229"/>
    <mergeCell ref="A230:E230"/>
    <mergeCell ref="A248:E248"/>
    <mergeCell ref="A249:E249"/>
    <mergeCell ref="J162:J173"/>
    <mergeCell ref="J176:J179"/>
    <mergeCell ref="A45:E45"/>
    <mergeCell ref="A46:E46"/>
    <mergeCell ref="A65:E65"/>
    <mergeCell ref="A66:E66"/>
    <mergeCell ref="A82:E82"/>
    <mergeCell ref="A83:E83"/>
    <mergeCell ref="A97:E97"/>
    <mergeCell ref="A98:E98"/>
    <mergeCell ref="A111:E111"/>
    <mergeCell ref="A112:E112"/>
    <mergeCell ref="A127:E127"/>
    <mergeCell ref="A128:E128"/>
    <mergeCell ref="A139:E139"/>
    <mergeCell ref="A140:E140"/>
    <mergeCell ref="J84:J96"/>
    <mergeCell ref="J99:J110"/>
    <mergeCell ref="J113:J126"/>
    <mergeCell ref="J129:J138"/>
    <mergeCell ref="J141:J159"/>
    <mergeCell ref="J182:J190"/>
    <mergeCell ref="J193:J213"/>
    <mergeCell ref="J216:J228"/>
    <mergeCell ref="J231:J247"/>
    <mergeCell ref="J250:J251"/>
    <mergeCell ref="J9:J12"/>
    <mergeCell ref="J15:J26"/>
    <mergeCell ref="J30:J44"/>
    <mergeCell ref="J47:J64"/>
    <mergeCell ref="J67:J81"/>
    <mergeCell ref="AG6:AG7"/>
    <mergeCell ref="AH6:AH7"/>
    <mergeCell ref="AI6:AJ6"/>
    <mergeCell ref="A1:AJ1"/>
    <mergeCell ref="A2:AJ2"/>
    <mergeCell ref="A3:AJ3"/>
    <mergeCell ref="A4:AJ4"/>
    <mergeCell ref="A5:AJ5"/>
    <mergeCell ref="A6:A7"/>
    <mergeCell ref="B6:B7"/>
    <mergeCell ref="J6:J7"/>
    <mergeCell ref="K6:K7"/>
    <mergeCell ref="E6:E7"/>
    <mergeCell ref="F6:F7"/>
    <mergeCell ref="G6:G7"/>
    <mergeCell ref="H6:I6"/>
    <mergeCell ref="V6:X6"/>
    <mergeCell ref="Y6:Y7"/>
    <mergeCell ref="Z6:AB6"/>
    <mergeCell ref="AC6:AC7"/>
    <mergeCell ref="AD6:AF6"/>
  </mergeCells>
  <dataValidations count="5">
    <dataValidation type="date" operator="greaterThan" allowBlank="1" showInputMessage="1" showErrorMessage="1" prompt="Error en Ingresos de Fechas - La fecha debe corresponder al Año 2014." sqref="D9:D12 D15:D27 D30:D33 D47:D64 D67 D84:D89 D99:D110 D113:D114 D121:D126 D129 D134:D138 D141 D146:D159 D162:D173 D176:D177 D179 D182:D190 D193:D213 D216:D228 D231:D232 D243:D247">
      <formula1>41275</formula1>
    </dataValidation>
    <dataValidation type="decimal" allowBlank="1" showInputMessage="1" showErrorMessage="1" prompt="Sólo números - Sólo ingresar números sin letras_x000a_" sqref="R9:T9 M9:N10 R10 T10 V9:W10 K11:K12 S11:T12 V11:X12 Z9:AB12 AD9:AF12 Z15:AB15 R15:R16 T15:T16 M15:N22 V15:V22 X15:X22 AA16:AB23 AB24:AB25 R17:T27 V23:W27 AA26:AB27 AD15:AF27 Z30:AB33 AA34:AB40 R30:R43 T30:T43 M30:N44 R44:T44 V30:X44 AB41:AB44 AD30:AF44 R47 T47 AA47:AB59 AA61:AA63 M47:N64 R48:T64 V47:X64 Z64:AB64 AD47:AF64 R67:R68 R69:S70 V67:X70 Z67:AB71 AA72:AB79 Z80 M67:M81 R71:T81 V71:V81 X71:X81 Z81:AB81 AD67:AF81 V84:X84 V85:V88 X85:X88 R84:R89 T84:T89 Z84:AB90 Z91:Z93 AB91:AB93 AA94 M84:N96 R90:T96 V89:W96 Z95:AA96 AD84:AF96 R99:R100 T99:T100 V99:V106 X99:X106 M99:N110 R101:T110 V107:W110 Z99:AB110 AD99:AF110 M113:N113 T113 V113:X113 M114:M120 R113:R120 X114:X120 Z113:AB120 M121:N126 R121:T126 V121:V126 AA121:AB126 AD113:AF126 V129:X130 K130:K133 M129:M133 R129:R133 X131:X133 M134:N138 R134:T138 V134:V138 Z129:AB138 AD129:AF138 V141:X141 M141:M145 R141:R145 T141:T145 Z141:AB146 AA147:AB156 M146:N159 R146:T159 V142:W159 Z157:Z159 AB157:AB159 AD141:AF159 J162:K162 Z162:AB165 AA166:AB169 K163:K173 M162:N173 R162:T173 V162:X173 Z170:AB173 AD162:AF173 K176:K178 Z176:AB178 M176:N179 R176:T179 V176:X179 AD176:AF179 R182:S182 V182:X182 Z182:AB183 AB184:AB186 Z187:AA187 AA188 M182:N190 R183:T190 V183:W190 AA189:AB190 AD182:AF190 V193:W196 Z193:AB196 AB197:AB204 AA206:AA212 M193:N213 R193:T213 V197:X213 AA213:AB213 AD193:AF213 V216:X216 Z216:AB218 AB219:AB220 AA227 M216:N228 R216:T228 V217:W228 AA228:AB228 AD216:AF228 V231:X235 V236 X236 R231:R242 T231:T242 Z231:AB242 AA243:AA244 AA245:AB245 M231:N247 R243:T247 V237:W247 Z246:AB247 AD231:AF247 M250:M251 R250:T251 V250:X251 Z250:AB251 AD250:AF251">
      <formula1>-100000000</formula1>
      <formula2>10000000000</formula2>
    </dataValidation>
    <dataValidation type="custom" allowBlank="1" showErrorMessage="1" sqref="S16 Z16:Z23 Z24:AA25 K16:K27 Z26:Z27 K31:K33 S31:S43 S47 Z47:Z59 Z60:AB60 Z61:Z63 AB61:AB63 K47:K64 Z72:Z79 AA80:AB80 K71:K81 W71:W81 L84:L89 S100 W99:W106 K100:K110 X107:X110 K121:K126 W121:X126 Z121:Z126 K134:K138 W134:X138 Z147:Z156 K146:K159 X146:X159 AA157:AA159 K179 Z179:AB179 Z184:Z185 Z186:AA186 AB187:AB188 K183:K190 X183:X190 Z188:Z190 X193:X196 Z197:AA204 Z205:AB205 AB206:AB212 K193:K213 Z206:Z213 AB243:AB244 Z243:Z245 K243:K247 X243:X247 K250:K251">
      <formula1>LTE(LEN(K16),(255))</formula1>
    </dataValidation>
    <dataValidation type="date" operator="greaterThan" allowBlank="1" showInputMessage="1" prompt="SÓLO FECHAS - Las fechas corresponden al presupuesto 2014" sqref="H9:I12 H15:I27 H30:I44 H47:I64 H84:I96 H99:I110 H113:I113 H121:I126 H134:I138 H146:I159 H162:I173 H176:I179 H182:I190 H193:I213 H216:I228 H231:I247">
      <formula1>41275</formula1>
    </dataValidation>
    <dataValidation type="custom" allowBlank="1" showInputMessage="1" showErrorMessage="1" prompt="MÁXIMO DE CARACTERES SOBREPASADO - Sólo 255 caracteres por celdas" sqref="L9:L10 P9:Q10 C9:C12 E9:G12 P11:P12 L15:L22 C15:C27 E15:G27 P15:Q27 C30:C33 E30:G33 F34:G44 L30:L44 P30:Q44 C47:C64 E47:G64 L47:L64 P47:Q64 C67 E67:G81 N67:N81 P67:Q81 C84:C89 E84:G89 F90:G96 L90:L96 P84:Q96 C99:C110 E99:G110 L99:L110 P99:Q110 C113 L113 N114:N120 C121:C126 E113:G126 L121:L126 P113:Q126 C129 N129:N133 C134:C138 E129:G138 L134:L138 P129:Q138 C141 N141:N145 C146:C159 E141:G159 L146:L159 P141:Q159 C162:C173 E162:G173 L162:L173 Q162:Q173 C176:C177 E176:G177 F178:G178 C179 E179:G179 L176:L179 P176:Q179 C182:C190 E182:G190 L182:L190 P182:Q190 C193:C213 E193:G213 L193:L213 P193:Q213 C216:C228 E216:G228 L216:L228 P216:Q228 C231 C243:C247 E231:G247 L231:L247 P231:Q247 E250:G251 N250:N251 P250:Q251">
      <formula1>LTE(LEN(C9),(255))</formula1>
    </dataValidation>
  </dataValidations>
  <printOptions horizontalCentered="1"/>
  <pageMargins left="0" right="0" top="0.74803149606299213" bottom="0.74803149606299213" header="0" footer="0"/>
  <pageSetup paperSize="14" scale="5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FF"/>
    <pageSetUpPr fitToPage="1"/>
  </sheetPr>
  <dimension ref="A1:Z1000"/>
  <sheetViews>
    <sheetView workbookViewId="0"/>
  </sheetViews>
  <sheetFormatPr baseColWidth="10" defaultColWidth="14.42578125" defaultRowHeight="15" customHeight="1" outlineLevelCol="1"/>
  <cols>
    <col min="1" max="1" width="50" customWidth="1"/>
    <col min="2" max="2" width="15.85546875" customWidth="1"/>
    <col min="3" max="3" width="14.140625" customWidth="1"/>
    <col min="4" max="6" width="12.7109375" customWidth="1"/>
    <col min="7" max="9" width="12.7109375" customWidth="1" outlineLevel="1"/>
    <col min="10" max="10" width="12.7109375" customWidth="1"/>
    <col min="11" max="13" width="12.7109375" hidden="1" customWidth="1" outlineLevel="1"/>
    <col min="14" max="14" width="12.7109375" customWidth="1"/>
    <col min="15" max="17" width="12.7109375" hidden="1" customWidth="1" outlineLevel="1"/>
    <col min="18" max="18" width="12.7109375" customWidth="1"/>
    <col min="19" max="21" width="12.7109375" hidden="1" customWidth="1" outlineLevel="1"/>
    <col min="22" max="25" width="12.7109375" customWidth="1"/>
    <col min="26" max="26" width="11.42578125" customWidth="1"/>
  </cols>
  <sheetData>
    <row r="1" spans="1:26" ht="16.5" customHeight="1">
      <c r="A1" s="317" t="str">
        <f>+'24-01-581'!A1:AJ1</f>
        <v>PARTIDA 21 -07 - 01 "SERVICIO NACIONAL DE LA DISCAPACIDAD"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1"/>
    </row>
    <row r="2" spans="1:26" ht="16.5" customHeight="1">
      <c r="A2" s="317" t="s">
        <v>88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1"/>
    </row>
    <row r="3" spans="1:26" ht="16.5" customHeight="1">
      <c r="A3" s="317" t="str">
        <f>+'24-01-590'!A3:AJ3</f>
        <v>EJECUCIÓN AL 31 DE MARZO DEL 2024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1"/>
    </row>
    <row r="4" spans="1:26" ht="16.5" customHeight="1">
      <c r="A4" s="317" t="s">
        <v>3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1"/>
    </row>
    <row r="5" spans="1:26" ht="24.75" customHeight="1">
      <c r="A5" s="330" t="s">
        <v>113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2"/>
      <c r="Z5" s="2"/>
    </row>
    <row r="6" spans="1:26" ht="24" customHeight="1">
      <c r="A6" s="320" t="s">
        <v>89</v>
      </c>
      <c r="B6" s="313" t="s">
        <v>13</v>
      </c>
      <c r="C6" s="313" t="s">
        <v>90</v>
      </c>
      <c r="D6" s="332" t="s">
        <v>16</v>
      </c>
      <c r="E6" s="333"/>
      <c r="F6" s="316"/>
      <c r="G6" s="310" t="s">
        <v>19</v>
      </c>
      <c r="H6" s="311"/>
      <c r="I6" s="312"/>
      <c r="J6" s="313" t="s">
        <v>20</v>
      </c>
      <c r="K6" s="310" t="s">
        <v>19</v>
      </c>
      <c r="L6" s="311"/>
      <c r="M6" s="312"/>
      <c r="N6" s="313" t="s">
        <v>21</v>
      </c>
      <c r="O6" s="310" t="s">
        <v>19</v>
      </c>
      <c r="P6" s="311"/>
      <c r="Q6" s="312"/>
      <c r="R6" s="313" t="s">
        <v>22</v>
      </c>
      <c r="S6" s="310" t="s">
        <v>19</v>
      </c>
      <c r="T6" s="311"/>
      <c r="U6" s="312"/>
      <c r="V6" s="313" t="s">
        <v>23</v>
      </c>
      <c r="W6" s="313" t="s">
        <v>24</v>
      </c>
      <c r="X6" s="315" t="s">
        <v>91</v>
      </c>
      <c r="Y6" s="316"/>
      <c r="Z6" s="120"/>
    </row>
    <row r="7" spans="1:26" ht="24" customHeight="1">
      <c r="A7" s="314"/>
      <c r="B7" s="314"/>
      <c r="C7" s="314"/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314"/>
      <c r="K7" s="5" t="s">
        <v>34</v>
      </c>
      <c r="L7" s="5" t="s">
        <v>35</v>
      </c>
      <c r="M7" s="5" t="s">
        <v>36</v>
      </c>
      <c r="N7" s="314"/>
      <c r="O7" s="5" t="s">
        <v>37</v>
      </c>
      <c r="P7" s="5" t="s">
        <v>38</v>
      </c>
      <c r="Q7" s="5" t="s">
        <v>39</v>
      </c>
      <c r="R7" s="314"/>
      <c r="S7" s="5" t="s">
        <v>40</v>
      </c>
      <c r="T7" s="5" t="s">
        <v>41</v>
      </c>
      <c r="U7" s="5" t="s">
        <v>42</v>
      </c>
      <c r="V7" s="314"/>
      <c r="W7" s="314"/>
      <c r="X7" s="123" t="s">
        <v>43</v>
      </c>
      <c r="Y7" s="123" t="s">
        <v>92</v>
      </c>
      <c r="Z7" s="120"/>
    </row>
    <row r="8" spans="1:26" ht="26.25" customHeight="1">
      <c r="A8" s="124" t="s">
        <v>45</v>
      </c>
      <c r="B8" s="111">
        <f>+'24-01-590'!J11</f>
        <v>2205767</v>
      </c>
      <c r="C8" s="111">
        <f>+'24-01-590'!K11</f>
        <v>0</v>
      </c>
      <c r="D8" s="111">
        <f>+'24-01-590'!M11</f>
        <v>0</v>
      </c>
      <c r="E8" s="111">
        <f>+'24-01-590'!N11</f>
        <v>0</v>
      </c>
      <c r="F8" s="111">
        <f>+'24-01-590'!O11</f>
        <v>0</v>
      </c>
      <c r="G8" s="111">
        <f>+'24-01-590'!R11</f>
        <v>0</v>
      </c>
      <c r="H8" s="111">
        <f>+'24-01-590'!S11</f>
        <v>0</v>
      </c>
      <c r="I8" s="111">
        <f>+'24-01-590'!T11</f>
        <v>0</v>
      </c>
      <c r="J8" s="56">
        <f>+'24-01-590'!U11</f>
        <v>0</v>
      </c>
      <c r="K8" s="111">
        <f>+'24-01-590'!V11</f>
        <v>0</v>
      </c>
      <c r="L8" s="111">
        <f>+'24-01-590'!W11</f>
        <v>0</v>
      </c>
      <c r="M8" s="111">
        <f>+'24-01-590'!X11</f>
        <v>0</v>
      </c>
      <c r="N8" s="56">
        <f>+'24-01-590'!Y11</f>
        <v>0</v>
      </c>
      <c r="O8" s="111">
        <f>+'24-01-590'!Z11</f>
        <v>0</v>
      </c>
      <c r="P8" s="111">
        <f>+'24-01-590'!AA11</f>
        <v>0</v>
      </c>
      <c r="Q8" s="111">
        <f>+'24-01-590'!AB11</f>
        <v>0</v>
      </c>
      <c r="R8" s="56">
        <f>+'24-01-590'!AC11</f>
        <v>0</v>
      </c>
      <c r="S8" s="111">
        <f>+'24-01-590'!AD11</f>
        <v>0</v>
      </c>
      <c r="T8" s="111">
        <f>+'24-01-590'!AE11</f>
        <v>0</v>
      </c>
      <c r="U8" s="111">
        <f>+'24-01-590'!AF11</f>
        <v>0</v>
      </c>
      <c r="V8" s="56">
        <f>+'24-01-590'!AG11</f>
        <v>0</v>
      </c>
      <c r="W8" s="56">
        <f>+'24-01-590'!AH11</f>
        <v>0</v>
      </c>
      <c r="X8" s="125">
        <f>+'24-01-590'!AI11</f>
        <v>0</v>
      </c>
      <c r="Y8" s="125">
        <f>+'24-01-590'!AJ11</f>
        <v>0</v>
      </c>
      <c r="Z8" s="2"/>
    </row>
    <row r="9" spans="1:26" ht="26.25" customHeight="1">
      <c r="A9" s="124" t="s">
        <v>55</v>
      </c>
      <c r="B9" s="111">
        <f>+'24-01-590'!J15</f>
        <v>2205767</v>
      </c>
      <c r="C9" s="111">
        <f>+'24-01-590'!K15</f>
        <v>0</v>
      </c>
      <c r="D9" s="111">
        <f>+'24-01-590'!M15</f>
        <v>0</v>
      </c>
      <c r="E9" s="111">
        <f>+'24-01-590'!N15</f>
        <v>0</v>
      </c>
      <c r="F9" s="111">
        <f>+'24-01-590'!O15</f>
        <v>0</v>
      </c>
      <c r="G9" s="111">
        <f>+'24-01-590'!R15</f>
        <v>0</v>
      </c>
      <c r="H9" s="111">
        <f>+'24-01-590'!S15</f>
        <v>0</v>
      </c>
      <c r="I9" s="111">
        <f>+'24-01-590'!T15</f>
        <v>0</v>
      </c>
      <c r="J9" s="56">
        <f>+'24-01-590'!U15</f>
        <v>0</v>
      </c>
      <c r="K9" s="111">
        <f>+'24-01-590'!V15</f>
        <v>0</v>
      </c>
      <c r="L9" s="111">
        <f>+'24-01-590'!W15</f>
        <v>0</v>
      </c>
      <c r="M9" s="111">
        <f>+'24-01-590'!X15</f>
        <v>0</v>
      </c>
      <c r="N9" s="56">
        <f>+'24-01-590'!Y15</f>
        <v>0</v>
      </c>
      <c r="O9" s="111">
        <f>+'24-01-590'!Z15</f>
        <v>0</v>
      </c>
      <c r="P9" s="111">
        <f>+'24-01-590'!AA15</f>
        <v>0</v>
      </c>
      <c r="Q9" s="111">
        <f>+'24-01-590'!AB15</f>
        <v>0</v>
      </c>
      <c r="R9" s="56">
        <f>+'24-01-590'!AC15</f>
        <v>0</v>
      </c>
      <c r="S9" s="111">
        <f>+'24-01-590'!AD15</f>
        <v>0</v>
      </c>
      <c r="T9" s="111">
        <f>+'24-01-590'!AE15</f>
        <v>0</v>
      </c>
      <c r="U9" s="111">
        <f>+'24-01-590'!AF15</f>
        <v>0</v>
      </c>
      <c r="V9" s="56">
        <f>+'24-01-590'!AG15</f>
        <v>0</v>
      </c>
      <c r="W9" s="56">
        <f>+'24-01-590'!AH15</f>
        <v>0</v>
      </c>
      <c r="X9" s="125">
        <f>+'24-01-590'!AI15</f>
        <v>0</v>
      </c>
      <c r="Y9" s="125">
        <f>+'24-01-590'!AJ15</f>
        <v>0</v>
      </c>
      <c r="Z9" s="2"/>
    </row>
    <row r="10" spans="1:26" ht="26.25" customHeight="1">
      <c r="A10" s="124" t="s">
        <v>57</v>
      </c>
      <c r="B10" s="111">
        <f>+'24-01-590'!J19</f>
        <v>2205767</v>
      </c>
      <c r="C10" s="111">
        <f>+'24-01-590'!K19</f>
        <v>0</v>
      </c>
      <c r="D10" s="111">
        <f>+'24-01-590'!M19</f>
        <v>0</v>
      </c>
      <c r="E10" s="111">
        <f>+'24-01-590'!N19</f>
        <v>0</v>
      </c>
      <c r="F10" s="111">
        <f>+'24-01-590'!O19</f>
        <v>0</v>
      </c>
      <c r="G10" s="111">
        <f>+'24-01-590'!R19</f>
        <v>0</v>
      </c>
      <c r="H10" s="111">
        <f>+'24-01-590'!S19</f>
        <v>0</v>
      </c>
      <c r="I10" s="111">
        <f>+'24-01-590'!T19</f>
        <v>0</v>
      </c>
      <c r="J10" s="56">
        <f>+'24-01-590'!U19</f>
        <v>0</v>
      </c>
      <c r="K10" s="111">
        <f>+'24-01-590'!V19</f>
        <v>0</v>
      </c>
      <c r="L10" s="111">
        <f>+'24-01-590'!W19</f>
        <v>0</v>
      </c>
      <c r="M10" s="111">
        <f>+'24-01-590'!X19</f>
        <v>0</v>
      </c>
      <c r="N10" s="56">
        <f>+'24-01-590'!Y19</f>
        <v>0</v>
      </c>
      <c r="O10" s="111">
        <f>+'24-01-590'!Z19</f>
        <v>0</v>
      </c>
      <c r="P10" s="111">
        <f>+'24-01-590'!AA19</f>
        <v>0</v>
      </c>
      <c r="Q10" s="111">
        <f>+'24-01-590'!AB19</f>
        <v>0</v>
      </c>
      <c r="R10" s="56">
        <f>+'24-01-590'!AC19</f>
        <v>0</v>
      </c>
      <c r="S10" s="111">
        <f>+'24-01-590'!AD19</f>
        <v>0</v>
      </c>
      <c r="T10" s="111">
        <f>+'24-01-590'!AE19</f>
        <v>0</v>
      </c>
      <c r="U10" s="111">
        <f>+'24-01-590'!AF19</f>
        <v>0</v>
      </c>
      <c r="V10" s="56">
        <f>+'24-01-590'!AG19</f>
        <v>0</v>
      </c>
      <c r="W10" s="56">
        <f>+'24-01-590'!AH19</f>
        <v>0</v>
      </c>
      <c r="X10" s="125">
        <f>+'24-01-590'!AI19</f>
        <v>0</v>
      </c>
      <c r="Y10" s="125">
        <f>+'24-01-590'!AJ19</f>
        <v>0</v>
      </c>
      <c r="Z10" s="2"/>
    </row>
    <row r="11" spans="1:26" ht="26.25" customHeight="1">
      <c r="A11" s="124" t="s">
        <v>59</v>
      </c>
      <c r="B11" s="111">
        <f>+'24-01-590'!J23</f>
        <v>4411533</v>
      </c>
      <c r="C11" s="111">
        <f>+'24-01-590'!K23</f>
        <v>0</v>
      </c>
      <c r="D11" s="111">
        <f>+'24-01-590'!M23</f>
        <v>0</v>
      </c>
      <c r="E11" s="111">
        <f>+'24-01-590'!N23</f>
        <v>0</v>
      </c>
      <c r="F11" s="111">
        <f>+'24-01-590'!O23</f>
        <v>0</v>
      </c>
      <c r="G11" s="111">
        <f>+'24-01-590'!R23</f>
        <v>0</v>
      </c>
      <c r="H11" s="111">
        <f>+'24-01-590'!S23</f>
        <v>0</v>
      </c>
      <c r="I11" s="111">
        <f>+'24-01-590'!T23</f>
        <v>0</v>
      </c>
      <c r="J11" s="56">
        <f>+'24-01-590'!U23</f>
        <v>0</v>
      </c>
      <c r="K11" s="111">
        <f>+'24-01-590'!V23</f>
        <v>0</v>
      </c>
      <c r="L11" s="111">
        <f>+'24-01-590'!W23</f>
        <v>0</v>
      </c>
      <c r="M11" s="111">
        <f>+'24-01-590'!X23</f>
        <v>0</v>
      </c>
      <c r="N11" s="56">
        <f>+'24-01-590'!Y23</f>
        <v>0</v>
      </c>
      <c r="O11" s="111">
        <f>+'24-01-590'!Z23</f>
        <v>0</v>
      </c>
      <c r="P11" s="111">
        <f>+'24-01-590'!AA23</f>
        <v>0</v>
      </c>
      <c r="Q11" s="111">
        <f>+'24-01-590'!AB23</f>
        <v>0</v>
      </c>
      <c r="R11" s="56">
        <f>+'24-01-590'!AC23</f>
        <v>0</v>
      </c>
      <c r="S11" s="111">
        <f>+'24-01-590'!AD23</f>
        <v>0</v>
      </c>
      <c r="T11" s="111">
        <f>+'24-01-590'!AE23</f>
        <v>0</v>
      </c>
      <c r="U11" s="111">
        <f>+'24-01-590'!AF23</f>
        <v>0</v>
      </c>
      <c r="V11" s="56">
        <f>+'24-01-590'!AG23</f>
        <v>0</v>
      </c>
      <c r="W11" s="56">
        <f>+'24-01-590'!AH23</f>
        <v>0</v>
      </c>
      <c r="X11" s="125">
        <f>+'24-01-590'!AI23</f>
        <v>0</v>
      </c>
      <c r="Y11" s="125">
        <f>+'24-01-590'!AJ23</f>
        <v>0</v>
      </c>
      <c r="Z11" s="2"/>
    </row>
    <row r="12" spans="1:26" ht="26.25" customHeight="1">
      <c r="A12" s="124" t="s">
        <v>61</v>
      </c>
      <c r="B12" s="111">
        <f>+'24-01-590'!J29</f>
        <v>4411533</v>
      </c>
      <c r="C12" s="111">
        <f>+'24-01-590'!K29</f>
        <v>0</v>
      </c>
      <c r="D12" s="111">
        <f>+'24-01-590'!M29</f>
        <v>0</v>
      </c>
      <c r="E12" s="111">
        <f>+'24-01-590'!N29</f>
        <v>0</v>
      </c>
      <c r="F12" s="111">
        <f>+'24-01-590'!O29</f>
        <v>0</v>
      </c>
      <c r="G12" s="111">
        <f>+'24-01-590'!R29</f>
        <v>0</v>
      </c>
      <c r="H12" s="111">
        <f>+'24-01-590'!S29</f>
        <v>0</v>
      </c>
      <c r="I12" s="111">
        <f>+'24-01-590'!T29</f>
        <v>0</v>
      </c>
      <c r="J12" s="56">
        <f>+'24-01-590'!U29</f>
        <v>0</v>
      </c>
      <c r="K12" s="111">
        <f>+'24-01-590'!V29</f>
        <v>0</v>
      </c>
      <c r="L12" s="111">
        <f>+'24-01-590'!W29</f>
        <v>0</v>
      </c>
      <c r="M12" s="111">
        <f>+'24-01-590'!X29</f>
        <v>0</v>
      </c>
      <c r="N12" s="56">
        <f>+'24-01-590'!Y29</f>
        <v>0</v>
      </c>
      <c r="O12" s="111">
        <f>+'24-01-590'!Z29</f>
        <v>0</v>
      </c>
      <c r="P12" s="111">
        <f>+'24-01-590'!AA29</f>
        <v>0</v>
      </c>
      <c r="Q12" s="111">
        <f>+'24-01-590'!AB29</f>
        <v>0</v>
      </c>
      <c r="R12" s="56">
        <f>+'24-01-590'!AC29</f>
        <v>0</v>
      </c>
      <c r="S12" s="111">
        <f>+'24-01-590'!AD29</f>
        <v>0</v>
      </c>
      <c r="T12" s="111">
        <f>+'24-01-590'!AE29</f>
        <v>0</v>
      </c>
      <c r="U12" s="111">
        <f>+'24-01-590'!AF29</f>
        <v>0</v>
      </c>
      <c r="V12" s="56">
        <f>+'24-01-590'!AG29</f>
        <v>0</v>
      </c>
      <c r="W12" s="56">
        <f>+'24-01-590'!AH29</f>
        <v>0</v>
      </c>
      <c r="X12" s="125">
        <f>+'24-01-590'!AI29</f>
        <v>0</v>
      </c>
      <c r="Y12" s="125">
        <f>+'24-01-590'!AJ29</f>
        <v>0</v>
      </c>
      <c r="Z12" s="2"/>
    </row>
    <row r="13" spans="1:26" ht="26.25" customHeight="1">
      <c r="A13" s="124" t="s">
        <v>63</v>
      </c>
      <c r="B13" s="111">
        <f>+'24-01-590'!J34</f>
        <v>6617300</v>
      </c>
      <c r="C13" s="111">
        <f>+'24-01-590'!K34</f>
        <v>0</v>
      </c>
      <c r="D13" s="111">
        <f>+'24-01-590'!M34</f>
        <v>0</v>
      </c>
      <c r="E13" s="111">
        <f>+'24-01-590'!N34</f>
        <v>0</v>
      </c>
      <c r="F13" s="111">
        <f>+'24-01-590'!O34</f>
        <v>0</v>
      </c>
      <c r="G13" s="111">
        <f>+'24-01-590'!R34</f>
        <v>0</v>
      </c>
      <c r="H13" s="111">
        <f>+'24-01-590'!S34</f>
        <v>0</v>
      </c>
      <c r="I13" s="111">
        <f>+'24-01-590'!T34</f>
        <v>0</v>
      </c>
      <c r="J13" s="56">
        <f>+'24-01-590'!U34</f>
        <v>0</v>
      </c>
      <c r="K13" s="111">
        <f>+'24-01-590'!V34</f>
        <v>0</v>
      </c>
      <c r="L13" s="111">
        <f>+'24-01-590'!W34</f>
        <v>0</v>
      </c>
      <c r="M13" s="111">
        <f>+'24-01-590'!X34</f>
        <v>0</v>
      </c>
      <c r="N13" s="56">
        <f>+'24-01-590'!Y34</f>
        <v>0</v>
      </c>
      <c r="O13" s="111">
        <f>+'24-01-590'!Z34</f>
        <v>0</v>
      </c>
      <c r="P13" s="111">
        <f>+'24-01-590'!AA34</f>
        <v>0</v>
      </c>
      <c r="Q13" s="111">
        <f>+'24-01-590'!AB34</f>
        <v>0</v>
      </c>
      <c r="R13" s="56">
        <f>+'24-01-590'!AC34</f>
        <v>0</v>
      </c>
      <c r="S13" s="111">
        <f>+'24-01-590'!AD34</f>
        <v>0</v>
      </c>
      <c r="T13" s="111">
        <f>+'24-01-590'!AE34</f>
        <v>0</v>
      </c>
      <c r="U13" s="111">
        <f>+'24-01-590'!AF34</f>
        <v>0</v>
      </c>
      <c r="V13" s="56">
        <f>+'24-01-590'!AG34</f>
        <v>0</v>
      </c>
      <c r="W13" s="56">
        <f>+'24-01-590'!AH34</f>
        <v>0</v>
      </c>
      <c r="X13" s="125">
        <f>+'24-01-590'!AI34</f>
        <v>0</v>
      </c>
      <c r="Y13" s="125">
        <f>+'24-01-590'!AJ34</f>
        <v>0</v>
      </c>
      <c r="Z13" s="2"/>
    </row>
    <row r="14" spans="1:26" ht="26.25" customHeight="1">
      <c r="A14" s="124" t="s">
        <v>65</v>
      </c>
      <c r="B14" s="111">
        <f>+'24-01-590'!J39</f>
        <v>6617300</v>
      </c>
      <c r="C14" s="111">
        <f>+'24-01-590'!K39</f>
        <v>0</v>
      </c>
      <c r="D14" s="111">
        <f>+'24-01-590'!M39</f>
        <v>0</v>
      </c>
      <c r="E14" s="111">
        <f>+'24-01-590'!N39</f>
        <v>0</v>
      </c>
      <c r="F14" s="111">
        <f>+'24-01-590'!O39</f>
        <v>0</v>
      </c>
      <c r="G14" s="111">
        <f>+'24-01-590'!R39</f>
        <v>0</v>
      </c>
      <c r="H14" s="111">
        <f>+'24-01-590'!S39</f>
        <v>0</v>
      </c>
      <c r="I14" s="111">
        <f>+'24-01-590'!T39</f>
        <v>0</v>
      </c>
      <c r="J14" s="56">
        <f>+'24-01-590'!U39</f>
        <v>0</v>
      </c>
      <c r="K14" s="111">
        <f>+'24-01-590'!V39</f>
        <v>0</v>
      </c>
      <c r="L14" s="111">
        <f>+'24-01-590'!W39</f>
        <v>0</v>
      </c>
      <c r="M14" s="111">
        <f>+'24-01-590'!X39</f>
        <v>0</v>
      </c>
      <c r="N14" s="56">
        <f>+'24-01-590'!Y39</f>
        <v>0</v>
      </c>
      <c r="O14" s="111">
        <f>+'24-01-590'!Z39</f>
        <v>0</v>
      </c>
      <c r="P14" s="111">
        <f>+'24-01-590'!AA39</f>
        <v>0</v>
      </c>
      <c r="Q14" s="111">
        <f>+'24-01-590'!AB39</f>
        <v>0</v>
      </c>
      <c r="R14" s="56">
        <f>+'24-01-590'!AC39</f>
        <v>0</v>
      </c>
      <c r="S14" s="111">
        <f>+'24-01-590'!AD39</f>
        <v>0</v>
      </c>
      <c r="T14" s="111">
        <f>+'24-01-590'!AE39</f>
        <v>0</v>
      </c>
      <c r="U14" s="111">
        <f>+'24-01-590'!AF39</f>
        <v>0</v>
      </c>
      <c r="V14" s="56">
        <f>+'24-01-590'!AG39</f>
        <v>0</v>
      </c>
      <c r="W14" s="56">
        <f>+'24-01-590'!AH39</f>
        <v>0</v>
      </c>
      <c r="X14" s="125">
        <f>+'24-01-590'!AI39</f>
        <v>0</v>
      </c>
      <c r="Y14" s="125">
        <f>+'24-01-590'!AJ39</f>
        <v>0</v>
      </c>
      <c r="Z14" s="2"/>
    </row>
    <row r="15" spans="1:26" ht="26.25" customHeight="1">
      <c r="A15" s="124" t="s">
        <v>67</v>
      </c>
      <c r="B15" s="111">
        <f>+'24-01-590'!J45</f>
        <v>6617300</v>
      </c>
      <c r="C15" s="111">
        <f>+'24-01-590'!K45</f>
        <v>0</v>
      </c>
      <c r="D15" s="111">
        <f>+'24-01-590'!M45</f>
        <v>0</v>
      </c>
      <c r="E15" s="111">
        <f>+'24-01-590'!N45</f>
        <v>0</v>
      </c>
      <c r="F15" s="111">
        <f>+'24-01-590'!O45</f>
        <v>0</v>
      </c>
      <c r="G15" s="111">
        <f>+'24-01-590'!R45</f>
        <v>0</v>
      </c>
      <c r="H15" s="111">
        <f>+'24-01-590'!S45</f>
        <v>0</v>
      </c>
      <c r="I15" s="111">
        <f>+'24-01-590'!T45</f>
        <v>0</v>
      </c>
      <c r="J15" s="56">
        <f>+'24-01-590'!U45</f>
        <v>0</v>
      </c>
      <c r="K15" s="111">
        <f>+'24-01-590'!V45</f>
        <v>0</v>
      </c>
      <c r="L15" s="111">
        <f>+'24-01-590'!W45</f>
        <v>0</v>
      </c>
      <c r="M15" s="111">
        <f>+'24-01-590'!X45</f>
        <v>0</v>
      </c>
      <c r="N15" s="56">
        <f>+'24-01-590'!Y45</f>
        <v>0</v>
      </c>
      <c r="O15" s="111">
        <f>+'24-01-590'!Z45</f>
        <v>0</v>
      </c>
      <c r="P15" s="111">
        <f>+'24-01-590'!AA45</f>
        <v>0</v>
      </c>
      <c r="Q15" s="111">
        <f>+'24-01-590'!AB45</f>
        <v>0</v>
      </c>
      <c r="R15" s="56">
        <f>+'24-01-590'!AC45</f>
        <v>0</v>
      </c>
      <c r="S15" s="111">
        <f>+'24-01-590'!AD45</f>
        <v>0</v>
      </c>
      <c r="T15" s="111">
        <f>+'24-01-590'!AE45</f>
        <v>0</v>
      </c>
      <c r="U15" s="111">
        <f>+'24-01-590'!AF45</f>
        <v>0</v>
      </c>
      <c r="V15" s="56">
        <f>+'24-01-590'!AG45</f>
        <v>0</v>
      </c>
      <c r="W15" s="56">
        <f>+'24-01-590'!AH45</f>
        <v>0</v>
      </c>
      <c r="X15" s="125">
        <f>+'24-01-590'!AI45</f>
        <v>0</v>
      </c>
      <c r="Y15" s="125">
        <f>+'24-01-590'!AJ45</f>
        <v>0</v>
      </c>
      <c r="Z15" s="2"/>
    </row>
    <row r="16" spans="1:26" ht="26.25" customHeight="1">
      <c r="A16" s="124" t="s">
        <v>70</v>
      </c>
      <c r="B16" s="111">
        <f>+'24-01-590'!J49</f>
        <v>6617300</v>
      </c>
      <c r="C16" s="111">
        <f>+'24-01-590'!K49</f>
        <v>0</v>
      </c>
      <c r="D16" s="111">
        <f>+'24-01-590'!M49</f>
        <v>0</v>
      </c>
      <c r="E16" s="111">
        <f>+'24-01-590'!N49</f>
        <v>0</v>
      </c>
      <c r="F16" s="111">
        <f>+'24-01-590'!O49</f>
        <v>0</v>
      </c>
      <c r="G16" s="111">
        <f>+'24-01-590'!R49</f>
        <v>0</v>
      </c>
      <c r="H16" s="111">
        <f>+'24-01-590'!S49</f>
        <v>0</v>
      </c>
      <c r="I16" s="111">
        <f>+'24-01-590'!T49</f>
        <v>0</v>
      </c>
      <c r="J16" s="56">
        <f>+'24-01-590'!U49</f>
        <v>0</v>
      </c>
      <c r="K16" s="111">
        <f>+'24-01-590'!V49</f>
        <v>0</v>
      </c>
      <c r="L16" s="111">
        <f>+'24-01-590'!W49</f>
        <v>0</v>
      </c>
      <c r="M16" s="111">
        <f>+'24-01-590'!X49</f>
        <v>0</v>
      </c>
      <c r="N16" s="56">
        <f>+'24-01-590'!Y49</f>
        <v>0</v>
      </c>
      <c r="O16" s="111">
        <f>+'24-01-590'!Z49</f>
        <v>0</v>
      </c>
      <c r="P16" s="111">
        <f>+'24-01-590'!AA49</f>
        <v>0</v>
      </c>
      <c r="Q16" s="111">
        <f>+'24-01-590'!AB49</f>
        <v>0</v>
      </c>
      <c r="R16" s="56">
        <f>+'24-01-590'!AC49</f>
        <v>0</v>
      </c>
      <c r="S16" s="111">
        <f>+'24-01-590'!AD49</f>
        <v>0</v>
      </c>
      <c r="T16" s="111">
        <f>+'24-01-590'!AE49</f>
        <v>0</v>
      </c>
      <c r="U16" s="111">
        <f>+'24-01-590'!AF49</f>
        <v>0</v>
      </c>
      <c r="V16" s="56">
        <f>+'24-01-590'!AG49</f>
        <v>0</v>
      </c>
      <c r="W16" s="56">
        <f>+'24-01-590'!AH49</f>
        <v>0</v>
      </c>
      <c r="X16" s="125">
        <f>+'24-01-590'!AI49</f>
        <v>0</v>
      </c>
      <c r="Y16" s="125">
        <f>+'24-01-590'!AJ49</f>
        <v>0</v>
      </c>
      <c r="Z16" s="2"/>
    </row>
    <row r="17" spans="1:26" ht="26.25" customHeight="1">
      <c r="A17" s="124" t="s">
        <v>72</v>
      </c>
      <c r="B17" s="111">
        <f>+'24-01-590'!J53</f>
        <v>2205767</v>
      </c>
      <c r="C17" s="111">
        <f>+'24-01-590'!K53</f>
        <v>0</v>
      </c>
      <c r="D17" s="111">
        <f>+'24-01-590'!M53</f>
        <v>0</v>
      </c>
      <c r="E17" s="111">
        <f>+'24-01-590'!N53</f>
        <v>0</v>
      </c>
      <c r="F17" s="111">
        <f>+'24-01-590'!O53</f>
        <v>0</v>
      </c>
      <c r="G17" s="111">
        <f>+'24-01-590'!R53</f>
        <v>0</v>
      </c>
      <c r="H17" s="111">
        <f>+'24-01-590'!S53</f>
        <v>0</v>
      </c>
      <c r="I17" s="111">
        <f>+'24-01-590'!T53</f>
        <v>0</v>
      </c>
      <c r="J17" s="56">
        <f>+'24-01-590'!U53</f>
        <v>0</v>
      </c>
      <c r="K17" s="111">
        <f>+'24-01-590'!V53</f>
        <v>0</v>
      </c>
      <c r="L17" s="111">
        <f>+'24-01-590'!W53</f>
        <v>0</v>
      </c>
      <c r="M17" s="111">
        <f>+'24-01-590'!X53</f>
        <v>0</v>
      </c>
      <c r="N17" s="56">
        <f>+'24-01-590'!Y53</f>
        <v>0</v>
      </c>
      <c r="O17" s="111">
        <f>+'24-01-590'!Z53</f>
        <v>0</v>
      </c>
      <c r="P17" s="111">
        <f>+'24-01-590'!AA53</f>
        <v>0</v>
      </c>
      <c r="Q17" s="111">
        <f>+'24-01-590'!AB53</f>
        <v>0</v>
      </c>
      <c r="R17" s="56">
        <f>+'24-01-590'!AC53</f>
        <v>0</v>
      </c>
      <c r="S17" s="111">
        <f>+'24-01-590'!AD53</f>
        <v>0</v>
      </c>
      <c r="T17" s="111">
        <f>+'24-01-590'!AE53</f>
        <v>0</v>
      </c>
      <c r="U17" s="111">
        <f>+'24-01-590'!AF53</f>
        <v>0</v>
      </c>
      <c r="V17" s="56">
        <f>+'24-01-590'!AG53</f>
        <v>0</v>
      </c>
      <c r="W17" s="56">
        <f>+'24-01-590'!AH53</f>
        <v>0</v>
      </c>
      <c r="X17" s="125">
        <f>+'24-01-590'!AI53</f>
        <v>0</v>
      </c>
      <c r="Y17" s="125">
        <f>+'24-01-590'!AJ53</f>
        <v>0</v>
      </c>
      <c r="Z17" s="2"/>
    </row>
    <row r="18" spans="1:26" ht="26.25" customHeight="1">
      <c r="A18" s="124" t="s">
        <v>74</v>
      </c>
      <c r="B18" s="111">
        <f>+'24-01-590'!J57</f>
        <v>4411533</v>
      </c>
      <c r="C18" s="111">
        <f>+'24-01-590'!K57</f>
        <v>0</v>
      </c>
      <c r="D18" s="111">
        <f>+'24-01-590'!M57</f>
        <v>0</v>
      </c>
      <c r="E18" s="111">
        <f>+'24-01-590'!N57</f>
        <v>0</v>
      </c>
      <c r="F18" s="111">
        <f>+'24-01-590'!O57</f>
        <v>0</v>
      </c>
      <c r="G18" s="111">
        <f>+'24-01-590'!R57</f>
        <v>0</v>
      </c>
      <c r="H18" s="111">
        <f>+'24-01-590'!S57</f>
        <v>0</v>
      </c>
      <c r="I18" s="111">
        <f>+'24-01-590'!T57</f>
        <v>0</v>
      </c>
      <c r="J18" s="56">
        <f>+'24-01-590'!U57</f>
        <v>0</v>
      </c>
      <c r="K18" s="111">
        <f>+'24-01-590'!V57</f>
        <v>0</v>
      </c>
      <c r="L18" s="111">
        <f>+'24-01-590'!W57</f>
        <v>0</v>
      </c>
      <c r="M18" s="111">
        <f>+'24-01-590'!X57</f>
        <v>0</v>
      </c>
      <c r="N18" s="56">
        <f>+'24-01-590'!Y57</f>
        <v>0</v>
      </c>
      <c r="O18" s="111">
        <f>+'24-01-590'!Z57</f>
        <v>0</v>
      </c>
      <c r="P18" s="111">
        <f>+'24-01-590'!AA57</f>
        <v>0</v>
      </c>
      <c r="Q18" s="111">
        <f>+'24-01-590'!AB57</f>
        <v>0</v>
      </c>
      <c r="R18" s="56">
        <f>+'24-01-590'!AC57</f>
        <v>0</v>
      </c>
      <c r="S18" s="111">
        <f>+'24-01-590'!AD57</f>
        <v>0</v>
      </c>
      <c r="T18" s="111">
        <f>+'24-01-590'!AE57</f>
        <v>0</v>
      </c>
      <c r="U18" s="111">
        <f>+'24-01-590'!AF57</f>
        <v>0</v>
      </c>
      <c r="V18" s="56">
        <f>+'24-01-590'!AG57</f>
        <v>0</v>
      </c>
      <c r="W18" s="56">
        <f>+'24-01-590'!AH57</f>
        <v>0</v>
      </c>
      <c r="X18" s="125">
        <f>+'24-01-590'!AI57</f>
        <v>0</v>
      </c>
      <c r="Y18" s="125">
        <f>+'24-01-590'!AJ57</f>
        <v>0</v>
      </c>
      <c r="Z18" s="2"/>
    </row>
    <row r="19" spans="1:26" ht="26.25" customHeight="1">
      <c r="A19" s="124" t="s">
        <v>76</v>
      </c>
      <c r="B19" s="111">
        <f>+'24-01-590'!J61</f>
        <v>2205767</v>
      </c>
      <c r="C19" s="111">
        <f>+'24-01-590'!K61</f>
        <v>0</v>
      </c>
      <c r="D19" s="111">
        <f>+'24-01-590'!M61</f>
        <v>0</v>
      </c>
      <c r="E19" s="111">
        <f>+'24-01-590'!N61</f>
        <v>0</v>
      </c>
      <c r="F19" s="111">
        <f>+'24-01-590'!O61</f>
        <v>0</v>
      </c>
      <c r="G19" s="111">
        <f>+'24-01-590'!R61</f>
        <v>0</v>
      </c>
      <c r="H19" s="111">
        <f>+'24-01-590'!S61</f>
        <v>0</v>
      </c>
      <c r="I19" s="111">
        <f>+'24-01-590'!T61</f>
        <v>0</v>
      </c>
      <c r="J19" s="56">
        <f>+'24-01-590'!U61</f>
        <v>0</v>
      </c>
      <c r="K19" s="111">
        <f>+'24-01-590'!V61</f>
        <v>0</v>
      </c>
      <c r="L19" s="111">
        <f>+'24-01-590'!W61</f>
        <v>0</v>
      </c>
      <c r="M19" s="111">
        <f>+'24-01-590'!X61</f>
        <v>0</v>
      </c>
      <c r="N19" s="56">
        <f>+'24-01-590'!Y61</f>
        <v>0</v>
      </c>
      <c r="O19" s="111">
        <f>+'24-01-590'!Z61</f>
        <v>0</v>
      </c>
      <c r="P19" s="111">
        <f>+'24-01-590'!AA61</f>
        <v>0</v>
      </c>
      <c r="Q19" s="111">
        <f>+'24-01-590'!AB61</f>
        <v>0</v>
      </c>
      <c r="R19" s="56">
        <f>+'24-01-590'!AC61</f>
        <v>0</v>
      </c>
      <c r="S19" s="111">
        <f>+'24-01-590'!AD61</f>
        <v>0</v>
      </c>
      <c r="T19" s="111">
        <f>+'24-01-590'!AE61</f>
        <v>0</v>
      </c>
      <c r="U19" s="111">
        <f>+'24-01-590'!AF61</f>
        <v>0</v>
      </c>
      <c r="V19" s="56">
        <f>+'24-01-590'!AG61</f>
        <v>0</v>
      </c>
      <c r="W19" s="56">
        <f>+'24-01-590'!AH61</f>
        <v>0</v>
      </c>
      <c r="X19" s="125">
        <f>+'24-01-590'!AI61</f>
        <v>0</v>
      </c>
      <c r="Y19" s="125">
        <f>+'24-01-590'!AJ61</f>
        <v>0</v>
      </c>
      <c r="Z19" s="2"/>
    </row>
    <row r="20" spans="1:26" ht="26.25" customHeight="1">
      <c r="A20" s="60" t="s">
        <v>93</v>
      </c>
      <c r="B20" s="111">
        <f>+'24-01-590'!J65</f>
        <v>2205767</v>
      </c>
      <c r="C20" s="111">
        <f>+'24-01-590'!K65</f>
        <v>0</v>
      </c>
      <c r="D20" s="111">
        <f>+'24-01-590'!M65</f>
        <v>0</v>
      </c>
      <c r="E20" s="111">
        <f>+'24-01-590'!N65</f>
        <v>0</v>
      </c>
      <c r="F20" s="111">
        <f>+'24-01-590'!O65</f>
        <v>0</v>
      </c>
      <c r="G20" s="111">
        <f>+'24-01-590'!R65</f>
        <v>0</v>
      </c>
      <c r="H20" s="111">
        <f>+'24-01-590'!S65</f>
        <v>0</v>
      </c>
      <c r="I20" s="111">
        <f>+'24-01-590'!T65</f>
        <v>0</v>
      </c>
      <c r="J20" s="56">
        <f>+'24-01-590'!U65</f>
        <v>0</v>
      </c>
      <c r="K20" s="111">
        <f>+'24-01-590'!V65</f>
        <v>0</v>
      </c>
      <c r="L20" s="111">
        <f>+'24-01-590'!W65</f>
        <v>0</v>
      </c>
      <c r="M20" s="111">
        <f>+'24-01-590'!X65</f>
        <v>0</v>
      </c>
      <c r="N20" s="56">
        <f>+'24-01-590'!Y65</f>
        <v>0</v>
      </c>
      <c r="O20" s="111">
        <f>+'24-01-590'!Z65</f>
        <v>0</v>
      </c>
      <c r="P20" s="111">
        <f>+'24-01-590'!AA65</f>
        <v>0</v>
      </c>
      <c r="Q20" s="111">
        <f>+'24-01-590'!AB65</f>
        <v>0</v>
      </c>
      <c r="R20" s="56">
        <f>+'24-01-590'!AC65</f>
        <v>0</v>
      </c>
      <c r="S20" s="111">
        <f>+'24-01-590'!AD65</f>
        <v>0</v>
      </c>
      <c r="T20" s="111">
        <f>+'24-01-590'!AE65</f>
        <v>0</v>
      </c>
      <c r="U20" s="111">
        <f>+'24-01-590'!AF65</f>
        <v>0</v>
      </c>
      <c r="V20" s="56">
        <f>+'24-01-590'!AG65</f>
        <v>0</v>
      </c>
      <c r="W20" s="56">
        <f>+'24-01-590'!AH65</f>
        <v>0</v>
      </c>
      <c r="X20" s="125">
        <f>+'24-01-590'!AI65</f>
        <v>0</v>
      </c>
      <c r="Y20" s="125">
        <f>+'24-01-590'!AJ65</f>
        <v>0</v>
      </c>
      <c r="Z20" s="2"/>
    </row>
    <row r="21" spans="1:26" ht="26.25" customHeight="1">
      <c r="A21" s="60" t="s">
        <v>80</v>
      </c>
      <c r="B21" s="111">
        <f>+'24-01-590'!J69</f>
        <v>2205767</v>
      </c>
      <c r="C21" s="111">
        <f>+'24-01-590'!K69</f>
        <v>0</v>
      </c>
      <c r="D21" s="111">
        <f>+'24-01-590'!M69</f>
        <v>0</v>
      </c>
      <c r="E21" s="111">
        <f>+'24-01-590'!N69</f>
        <v>0</v>
      </c>
      <c r="F21" s="111">
        <f>+'24-01-590'!O69</f>
        <v>0</v>
      </c>
      <c r="G21" s="111">
        <f>+'24-01-590'!R69</f>
        <v>0</v>
      </c>
      <c r="H21" s="111">
        <f>+'24-01-590'!S69</f>
        <v>0</v>
      </c>
      <c r="I21" s="111">
        <f>+'24-01-590'!T69</f>
        <v>0</v>
      </c>
      <c r="J21" s="56">
        <f>+'24-01-590'!U69</f>
        <v>0</v>
      </c>
      <c r="K21" s="111">
        <f>+'24-01-590'!V69</f>
        <v>0</v>
      </c>
      <c r="L21" s="111">
        <f>+'24-01-590'!W69</f>
        <v>0</v>
      </c>
      <c r="M21" s="111">
        <f>+'24-01-590'!X69</f>
        <v>0</v>
      </c>
      <c r="N21" s="56">
        <f>+'24-01-590'!Y69</f>
        <v>0</v>
      </c>
      <c r="O21" s="111">
        <f>+'24-01-590'!Z69</f>
        <v>0</v>
      </c>
      <c r="P21" s="111">
        <f>+'24-01-590'!AA69</f>
        <v>0</v>
      </c>
      <c r="Q21" s="111">
        <f>+'24-01-590'!AB69</f>
        <v>0</v>
      </c>
      <c r="R21" s="56">
        <f>+'24-01-590'!AC69</f>
        <v>0</v>
      </c>
      <c r="S21" s="111">
        <f>+'24-01-590'!AD69</f>
        <v>0</v>
      </c>
      <c r="T21" s="111">
        <f>+'24-01-590'!AE69</f>
        <v>0</v>
      </c>
      <c r="U21" s="111">
        <f>+'24-01-590'!AF69</f>
        <v>0</v>
      </c>
      <c r="V21" s="56">
        <f>+'24-01-590'!AG69</f>
        <v>0</v>
      </c>
      <c r="W21" s="56">
        <f>+'24-01-590'!AH69</f>
        <v>0</v>
      </c>
      <c r="X21" s="125">
        <f>+'24-01-590'!AI69</f>
        <v>0</v>
      </c>
      <c r="Y21" s="125">
        <f>+'24-01-590'!AJ69</f>
        <v>0</v>
      </c>
      <c r="Z21" s="2"/>
    </row>
    <row r="22" spans="1:26" ht="26.25" customHeight="1">
      <c r="A22" s="60" t="s">
        <v>94</v>
      </c>
      <c r="B22" s="111">
        <f>+'24-01-590'!J73</f>
        <v>4411533</v>
      </c>
      <c r="C22" s="111">
        <f>+'24-01-590'!K73</f>
        <v>0</v>
      </c>
      <c r="D22" s="111">
        <f>+'24-01-590'!M73</f>
        <v>0</v>
      </c>
      <c r="E22" s="111">
        <f>+'24-01-590'!N73</f>
        <v>0</v>
      </c>
      <c r="F22" s="111">
        <f>+'24-01-590'!O73</f>
        <v>0</v>
      </c>
      <c r="G22" s="111">
        <f>+'24-01-590'!R73</f>
        <v>0</v>
      </c>
      <c r="H22" s="111">
        <f>+'24-01-590'!S73</f>
        <v>0</v>
      </c>
      <c r="I22" s="111">
        <f>+'24-01-590'!T73</f>
        <v>0</v>
      </c>
      <c r="J22" s="56">
        <f>+'24-01-590'!U73</f>
        <v>0</v>
      </c>
      <c r="K22" s="111">
        <f>+'24-01-590'!V73</f>
        <v>0</v>
      </c>
      <c r="L22" s="111">
        <f>+'24-01-590'!W73</f>
        <v>0</v>
      </c>
      <c r="M22" s="111">
        <f>+'24-01-590'!X73</f>
        <v>0</v>
      </c>
      <c r="N22" s="56">
        <f>+'24-01-590'!Y73</f>
        <v>0</v>
      </c>
      <c r="O22" s="111">
        <f>+'24-01-590'!Z73</f>
        <v>0</v>
      </c>
      <c r="P22" s="111">
        <f>+'24-01-590'!AA73</f>
        <v>0</v>
      </c>
      <c r="Q22" s="111">
        <f>+'24-01-590'!AB73</f>
        <v>0</v>
      </c>
      <c r="R22" s="56">
        <f>+'24-01-590'!AC73</f>
        <v>0</v>
      </c>
      <c r="S22" s="111">
        <f>+'24-01-590'!AD73</f>
        <v>0</v>
      </c>
      <c r="T22" s="111">
        <f>+'24-01-590'!AE73</f>
        <v>0</v>
      </c>
      <c r="U22" s="111">
        <f>+'24-01-590'!AF73</f>
        <v>0</v>
      </c>
      <c r="V22" s="56">
        <f>+'24-01-590'!AG73</f>
        <v>0</v>
      </c>
      <c r="W22" s="56">
        <f>+'24-01-590'!AH73</f>
        <v>0</v>
      </c>
      <c r="X22" s="125">
        <f>+'24-01-590'!AI73</f>
        <v>0</v>
      </c>
      <c r="Y22" s="125">
        <f>+'24-01-590'!AJ73</f>
        <v>0</v>
      </c>
      <c r="Z22" s="2"/>
    </row>
    <row r="23" spans="1:26" ht="26.25" customHeight="1">
      <c r="A23" s="60" t="s">
        <v>84</v>
      </c>
      <c r="B23" s="111">
        <f>+'24-01-590'!J79</f>
        <v>6617299</v>
      </c>
      <c r="C23" s="111">
        <f>+'24-01-590'!K79</f>
        <v>0</v>
      </c>
      <c r="D23" s="111">
        <f>+'24-01-590'!M79</f>
        <v>0</v>
      </c>
      <c r="E23" s="111">
        <f>+'24-01-590'!N79</f>
        <v>0</v>
      </c>
      <c r="F23" s="111">
        <f>+'24-01-590'!O79</f>
        <v>0</v>
      </c>
      <c r="G23" s="111">
        <f>+'24-01-590'!R79</f>
        <v>0</v>
      </c>
      <c r="H23" s="111">
        <f>+'24-01-590'!S79</f>
        <v>0</v>
      </c>
      <c r="I23" s="111">
        <f>+'24-01-590'!T79</f>
        <v>0</v>
      </c>
      <c r="J23" s="56">
        <f>+'24-01-590'!U79</f>
        <v>0</v>
      </c>
      <c r="K23" s="111">
        <f>+'24-01-590'!V79</f>
        <v>0</v>
      </c>
      <c r="L23" s="111">
        <f>+'24-01-590'!W79</f>
        <v>0</v>
      </c>
      <c r="M23" s="111">
        <f>+'24-01-590'!X79</f>
        <v>0</v>
      </c>
      <c r="N23" s="56">
        <f>+'24-01-590'!Y79</f>
        <v>0</v>
      </c>
      <c r="O23" s="111">
        <f>+'24-01-590'!Z79</f>
        <v>0</v>
      </c>
      <c r="P23" s="111">
        <f>+'24-01-590'!AA79</f>
        <v>0</v>
      </c>
      <c r="Q23" s="111">
        <f>+'24-01-590'!AB79</f>
        <v>0</v>
      </c>
      <c r="R23" s="56">
        <f>+'24-01-590'!AC79</f>
        <v>0</v>
      </c>
      <c r="S23" s="111">
        <f>+'24-01-590'!AD79</f>
        <v>0</v>
      </c>
      <c r="T23" s="111">
        <f>+'24-01-590'!AE79</f>
        <v>0</v>
      </c>
      <c r="U23" s="111">
        <f>+'24-01-590'!AF79</f>
        <v>0</v>
      </c>
      <c r="V23" s="56">
        <f>+'24-01-590'!AG79</f>
        <v>0</v>
      </c>
      <c r="W23" s="56">
        <f>+'24-01-590'!AH79</f>
        <v>0</v>
      </c>
      <c r="X23" s="125">
        <f>+'24-01-590'!AI79</f>
        <v>0</v>
      </c>
      <c r="Y23" s="125">
        <f>+'24-01-590'!AJ79</f>
        <v>0</v>
      </c>
      <c r="Z23" s="2"/>
    </row>
    <row r="24" spans="1:26" ht="26.25" customHeight="1">
      <c r="A24" s="126" t="s">
        <v>86</v>
      </c>
      <c r="B24" s="111">
        <f>+'24-01-590'!J83</f>
        <v>0</v>
      </c>
      <c r="C24" s="111">
        <f>+'24-01-590'!K83</f>
        <v>0</v>
      </c>
      <c r="D24" s="111">
        <f>+'24-01-590'!M83</f>
        <v>0</v>
      </c>
      <c r="E24" s="111">
        <f>+'24-01-590'!N83</f>
        <v>0</v>
      </c>
      <c r="F24" s="111">
        <f>+'24-01-590'!O83</f>
        <v>0</v>
      </c>
      <c r="G24" s="111">
        <f>+'24-01-590'!R83</f>
        <v>0</v>
      </c>
      <c r="H24" s="111">
        <f>+'24-01-590'!S83</f>
        <v>0</v>
      </c>
      <c r="I24" s="111">
        <f>+'24-01-590'!T83</f>
        <v>0</v>
      </c>
      <c r="J24" s="56">
        <f>+'24-01-590'!U83</f>
        <v>0</v>
      </c>
      <c r="K24" s="111">
        <f>+'24-01-590'!V83</f>
        <v>0</v>
      </c>
      <c r="L24" s="111">
        <f>+'24-01-590'!W83</f>
        <v>0</v>
      </c>
      <c r="M24" s="111">
        <f>+'24-01-590'!X83</f>
        <v>0</v>
      </c>
      <c r="N24" s="56">
        <f>+'24-01-590'!Y83</f>
        <v>0</v>
      </c>
      <c r="O24" s="111">
        <f>+'24-01-590'!Z83</f>
        <v>0</v>
      </c>
      <c r="P24" s="111">
        <f>+'24-01-590'!AA83</f>
        <v>0</v>
      </c>
      <c r="Q24" s="111">
        <f>+'24-01-590'!AB83</f>
        <v>0</v>
      </c>
      <c r="R24" s="56">
        <f>+'24-01-590'!AC83</f>
        <v>0</v>
      </c>
      <c r="S24" s="111">
        <f>+'24-01-590'!AD83</f>
        <v>0</v>
      </c>
      <c r="T24" s="111">
        <f>+'24-01-590'!AE83</f>
        <v>0</v>
      </c>
      <c r="U24" s="111">
        <f>+'24-01-590'!AF83</f>
        <v>0</v>
      </c>
      <c r="V24" s="56">
        <f>+'24-01-590'!AG83</f>
        <v>0</v>
      </c>
      <c r="W24" s="56">
        <f>+'24-01-590'!AH83</f>
        <v>0</v>
      </c>
      <c r="X24" s="125">
        <f>+'24-01-590'!AI83</f>
        <v>0</v>
      </c>
      <c r="Y24" s="125">
        <f>+'24-01-590'!AJ83</f>
        <v>0</v>
      </c>
      <c r="Z24" s="2"/>
    </row>
    <row r="25" spans="1:26" ht="29.25" customHeight="1">
      <c r="A25" s="127" t="str">
        <f>"TOTAL ASIG."&amp;" "&amp;$A$5</f>
        <v>TOTAL ASIG. 24 - 01 - 590 "PROGRAMA DE DESARROLLO DE ORGANIZACIONES INCLUSIVAS"</v>
      </c>
      <c r="B25" s="117">
        <f t="shared" ref="B25:W25" si="0">SUM(B8:B24)</f>
        <v>66173000</v>
      </c>
      <c r="C25" s="117">
        <f t="shared" si="0"/>
        <v>0</v>
      </c>
      <c r="D25" s="117">
        <f t="shared" si="0"/>
        <v>0</v>
      </c>
      <c r="E25" s="117">
        <f t="shared" si="0"/>
        <v>0</v>
      </c>
      <c r="F25" s="117">
        <f t="shared" si="0"/>
        <v>0</v>
      </c>
      <c r="G25" s="117">
        <f t="shared" si="0"/>
        <v>0</v>
      </c>
      <c r="H25" s="117">
        <f t="shared" si="0"/>
        <v>0</v>
      </c>
      <c r="I25" s="128">
        <f t="shared" si="0"/>
        <v>0</v>
      </c>
      <c r="J25" s="129">
        <f t="shared" si="0"/>
        <v>0</v>
      </c>
      <c r="K25" s="130">
        <f t="shared" si="0"/>
        <v>0</v>
      </c>
      <c r="L25" s="117">
        <f t="shared" si="0"/>
        <v>0</v>
      </c>
      <c r="M25" s="117">
        <f t="shared" si="0"/>
        <v>0</v>
      </c>
      <c r="N25" s="117">
        <f t="shared" si="0"/>
        <v>0</v>
      </c>
      <c r="O25" s="117">
        <f t="shared" si="0"/>
        <v>0</v>
      </c>
      <c r="P25" s="117">
        <f t="shared" si="0"/>
        <v>0</v>
      </c>
      <c r="Q25" s="117">
        <f t="shared" si="0"/>
        <v>0</v>
      </c>
      <c r="R25" s="117">
        <f t="shared" si="0"/>
        <v>0</v>
      </c>
      <c r="S25" s="117">
        <f t="shared" si="0"/>
        <v>0</v>
      </c>
      <c r="T25" s="117">
        <f t="shared" si="0"/>
        <v>0</v>
      </c>
      <c r="U25" s="117">
        <f t="shared" si="0"/>
        <v>0</v>
      </c>
      <c r="V25" s="117">
        <f t="shared" si="0"/>
        <v>0</v>
      </c>
      <c r="W25" s="117">
        <f t="shared" si="0"/>
        <v>0</v>
      </c>
      <c r="X25" s="119">
        <f>+'24-01-581'!AI253</f>
        <v>2.9131296086277566E-2</v>
      </c>
      <c r="Y25" s="119">
        <f>'24-01-581'!AJ253</f>
        <v>1</v>
      </c>
      <c r="Z25" s="2"/>
    </row>
    <row r="26" spans="1:26" ht="11.25" customHeight="1">
      <c r="A26" s="120"/>
      <c r="B26" s="58"/>
      <c r="C26" s="120"/>
      <c r="D26" s="120"/>
      <c r="E26" s="120"/>
      <c r="F26" s="12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122"/>
      <c r="Y26" s="122"/>
      <c r="Z26" s="2"/>
    </row>
    <row r="27" spans="1:26" ht="11.25" customHeight="1">
      <c r="A27" s="120"/>
      <c r="B27" s="58"/>
      <c r="C27" s="120"/>
      <c r="D27" s="120"/>
      <c r="E27" s="120"/>
      <c r="F27" s="120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122"/>
      <c r="Y27" s="122"/>
      <c r="Z27" s="2"/>
    </row>
    <row r="28" spans="1:26" ht="11.25" customHeight="1">
      <c r="A28" s="120"/>
      <c r="B28" s="58"/>
      <c r="C28" s="120"/>
      <c r="D28" s="120"/>
      <c r="E28" s="120"/>
      <c r="F28" s="120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122"/>
      <c r="Y28" s="122"/>
      <c r="Z28" s="2"/>
    </row>
    <row r="29" spans="1:26" ht="11.25" customHeight="1">
      <c r="A29" s="120"/>
      <c r="B29" s="58"/>
      <c r="C29" s="120"/>
      <c r="D29" s="120"/>
      <c r="E29" s="120"/>
      <c r="F29" s="120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122"/>
      <c r="Y29" s="122"/>
      <c r="Z29" s="2"/>
    </row>
    <row r="30" spans="1:26" ht="11.25" customHeight="1">
      <c r="A30" s="120"/>
      <c r="B30" s="58"/>
      <c r="C30" s="120"/>
      <c r="D30" s="120"/>
      <c r="E30" s="120"/>
      <c r="F30" s="120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122"/>
      <c r="Y30" s="122"/>
      <c r="Z30" s="2"/>
    </row>
    <row r="31" spans="1:26" ht="11.25" customHeight="1">
      <c r="A31" s="120"/>
      <c r="B31" s="58"/>
      <c r="C31" s="120"/>
      <c r="D31" s="120"/>
      <c r="E31" s="120"/>
      <c r="F31" s="120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122"/>
      <c r="Y31" s="122"/>
      <c r="Z31" s="2"/>
    </row>
    <row r="32" spans="1:26" ht="11.25" customHeight="1">
      <c r="A32" s="120"/>
      <c r="B32" s="58"/>
      <c r="C32" s="120"/>
      <c r="D32" s="120"/>
      <c r="E32" s="120"/>
      <c r="F32" s="120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122"/>
      <c r="Y32" s="122"/>
      <c r="Z32" s="2"/>
    </row>
    <row r="33" spans="1:26" ht="11.25" customHeight="1">
      <c r="A33" s="120"/>
      <c r="B33" s="58"/>
      <c r="C33" s="120"/>
      <c r="D33" s="120"/>
      <c r="E33" s="120"/>
      <c r="F33" s="120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122"/>
      <c r="Y33" s="122"/>
      <c r="Z33" s="2"/>
    </row>
    <row r="34" spans="1:26" ht="11.25" customHeight="1">
      <c r="A34" s="120"/>
      <c r="B34" s="58"/>
      <c r="C34" s="120"/>
      <c r="D34" s="120"/>
      <c r="E34" s="120"/>
      <c r="F34" s="120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122"/>
      <c r="Y34" s="122"/>
      <c r="Z34" s="2"/>
    </row>
    <row r="35" spans="1:26" ht="11.25" customHeight="1">
      <c r="A35" s="120"/>
      <c r="B35" s="58"/>
      <c r="C35" s="120"/>
      <c r="D35" s="120"/>
      <c r="E35" s="120"/>
      <c r="F35" s="120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122"/>
      <c r="Y35" s="122"/>
      <c r="Z35" s="2"/>
    </row>
    <row r="36" spans="1:26" ht="11.25" customHeight="1">
      <c r="A36" s="120"/>
      <c r="B36" s="58"/>
      <c r="C36" s="120"/>
      <c r="D36" s="120"/>
      <c r="E36" s="120"/>
      <c r="F36" s="120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122"/>
      <c r="Y36" s="122"/>
      <c r="Z36" s="2"/>
    </row>
    <row r="37" spans="1:26" ht="11.25" customHeight="1">
      <c r="A37" s="120"/>
      <c r="B37" s="58"/>
      <c r="C37" s="120"/>
      <c r="D37" s="120"/>
      <c r="E37" s="120"/>
      <c r="F37" s="120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122"/>
      <c r="Y37" s="122"/>
      <c r="Z37" s="2"/>
    </row>
    <row r="38" spans="1:26" ht="11.25" customHeight="1">
      <c r="A38" s="120"/>
      <c r="B38" s="58"/>
      <c r="C38" s="120"/>
      <c r="D38" s="120"/>
      <c r="E38" s="120"/>
      <c r="F38" s="120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122"/>
      <c r="Y38" s="122"/>
      <c r="Z38" s="2"/>
    </row>
    <row r="39" spans="1:26" ht="11.25" customHeight="1">
      <c r="A39" s="120"/>
      <c r="B39" s="58"/>
      <c r="C39" s="120"/>
      <c r="D39" s="120"/>
      <c r="E39" s="120"/>
      <c r="F39" s="120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122"/>
      <c r="Y39" s="122"/>
      <c r="Z39" s="2"/>
    </row>
    <row r="40" spans="1:26" ht="11.25" customHeight="1">
      <c r="A40" s="120"/>
      <c r="B40" s="58"/>
      <c r="C40" s="120"/>
      <c r="D40" s="120"/>
      <c r="E40" s="120"/>
      <c r="F40" s="120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122"/>
      <c r="Y40" s="122"/>
      <c r="Z40" s="2"/>
    </row>
    <row r="41" spans="1:26" ht="11.25" customHeight="1">
      <c r="A41" s="120"/>
      <c r="B41" s="58"/>
      <c r="C41" s="120"/>
      <c r="D41" s="120"/>
      <c r="E41" s="120"/>
      <c r="F41" s="120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122"/>
      <c r="Y41" s="122"/>
      <c r="Z41" s="2"/>
    </row>
    <row r="42" spans="1:26" ht="11.25" customHeight="1">
      <c r="A42" s="120"/>
      <c r="B42" s="58"/>
      <c r="C42" s="120"/>
      <c r="D42" s="120"/>
      <c r="E42" s="120"/>
      <c r="F42" s="120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122"/>
      <c r="Y42" s="122"/>
      <c r="Z42" s="2"/>
    </row>
    <row r="43" spans="1:26" ht="11.25" customHeight="1">
      <c r="A43" s="120"/>
      <c r="B43" s="58"/>
      <c r="C43" s="120"/>
      <c r="D43" s="120"/>
      <c r="E43" s="120"/>
      <c r="F43" s="120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122"/>
      <c r="Y43" s="122"/>
      <c r="Z43" s="2"/>
    </row>
    <row r="44" spans="1:26" ht="11.25" customHeight="1">
      <c r="A44" s="120"/>
      <c r="B44" s="58"/>
      <c r="C44" s="120"/>
      <c r="D44" s="120"/>
      <c r="E44" s="120"/>
      <c r="F44" s="120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122"/>
      <c r="Y44" s="122"/>
      <c r="Z44" s="2"/>
    </row>
    <row r="45" spans="1:26" ht="11.25" customHeight="1">
      <c r="A45" s="120"/>
      <c r="B45" s="58"/>
      <c r="C45" s="120"/>
      <c r="D45" s="120"/>
      <c r="E45" s="120"/>
      <c r="F45" s="120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122"/>
      <c r="Y45" s="122"/>
      <c r="Z45" s="2"/>
    </row>
    <row r="46" spans="1:26" ht="11.25" customHeight="1">
      <c r="A46" s="120"/>
      <c r="B46" s="58"/>
      <c r="C46" s="120"/>
      <c r="D46" s="120"/>
      <c r="E46" s="120"/>
      <c r="F46" s="120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122"/>
      <c r="Y46" s="122"/>
      <c r="Z46" s="2"/>
    </row>
    <row r="47" spans="1:26" ht="11.25" customHeight="1">
      <c r="A47" s="120"/>
      <c r="B47" s="58"/>
      <c r="C47" s="120"/>
      <c r="D47" s="120"/>
      <c r="E47" s="120"/>
      <c r="F47" s="120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122"/>
      <c r="Y47" s="122"/>
      <c r="Z47" s="2"/>
    </row>
    <row r="48" spans="1:26" ht="11.25" customHeight="1">
      <c r="A48" s="120"/>
      <c r="B48" s="58"/>
      <c r="C48" s="120"/>
      <c r="D48" s="120"/>
      <c r="E48" s="120"/>
      <c r="F48" s="120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122"/>
      <c r="Y48" s="122"/>
      <c r="Z48" s="2"/>
    </row>
    <row r="49" spans="1:26" ht="11.25" customHeight="1">
      <c r="A49" s="120"/>
      <c r="B49" s="58"/>
      <c r="C49" s="120"/>
      <c r="D49" s="120"/>
      <c r="E49" s="120"/>
      <c r="F49" s="120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122"/>
      <c r="Y49" s="122"/>
      <c r="Z49" s="2"/>
    </row>
    <row r="50" spans="1:26" ht="11.25" customHeight="1">
      <c r="A50" s="120"/>
      <c r="B50" s="58"/>
      <c r="C50" s="120"/>
      <c r="D50" s="120"/>
      <c r="E50" s="120"/>
      <c r="F50" s="120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122"/>
      <c r="Y50" s="122"/>
      <c r="Z50" s="2"/>
    </row>
    <row r="51" spans="1:26" ht="11.25" customHeight="1">
      <c r="A51" s="120"/>
      <c r="B51" s="58"/>
      <c r="C51" s="120"/>
      <c r="D51" s="120"/>
      <c r="E51" s="120"/>
      <c r="F51" s="120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122"/>
      <c r="Y51" s="122"/>
      <c r="Z51" s="2"/>
    </row>
    <row r="52" spans="1:26" ht="11.25" customHeight="1">
      <c r="A52" s="120"/>
      <c r="B52" s="58"/>
      <c r="C52" s="120"/>
      <c r="D52" s="120"/>
      <c r="E52" s="120"/>
      <c r="F52" s="120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122"/>
      <c r="Y52" s="122"/>
      <c r="Z52" s="2"/>
    </row>
    <row r="53" spans="1:26" ht="11.25" customHeight="1">
      <c r="A53" s="120"/>
      <c r="B53" s="58"/>
      <c r="C53" s="120"/>
      <c r="D53" s="120"/>
      <c r="E53" s="120"/>
      <c r="F53" s="120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122"/>
      <c r="Y53" s="122"/>
      <c r="Z53" s="2"/>
    </row>
    <row r="54" spans="1:26" ht="11.25" customHeight="1">
      <c r="A54" s="120"/>
      <c r="B54" s="58"/>
      <c r="C54" s="120"/>
      <c r="D54" s="120"/>
      <c r="E54" s="120"/>
      <c r="F54" s="120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122"/>
      <c r="Y54" s="122"/>
      <c r="Z54" s="2"/>
    </row>
    <row r="55" spans="1:26" ht="11.25" customHeight="1">
      <c r="A55" s="120"/>
      <c r="B55" s="58"/>
      <c r="C55" s="120"/>
      <c r="D55" s="120"/>
      <c r="E55" s="120"/>
      <c r="F55" s="120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122"/>
      <c r="Y55" s="122"/>
      <c r="Z55" s="2"/>
    </row>
    <row r="56" spans="1:26" ht="11.25" customHeight="1">
      <c r="A56" s="120"/>
      <c r="B56" s="58"/>
      <c r="C56" s="120"/>
      <c r="D56" s="120"/>
      <c r="E56" s="120"/>
      <c r="F56" s="120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122"/>
      <c r="Y56" s="122"/>
      <c r="Z56" s="2"/>
    </row>
    <row r="57" spans="1:26" ht="11.25" customHeight="1">
      <c r="A57" s="120"/>
      <c r="B57" s="58"/>
      <c r="C57" s="120"/>
      <c r="D57" s="120"/>
      <c r="E57" s="120"/>
      <c r="F57" s="120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122"/>
      <c r="Y57" s="122"/>
      <c r="Z57" s="2"/>
    </row>
    <row r="58" spans="1:26" ht="11.25" customHeight="1">
      <c r="A58" s="120"/>
      <c r="B58" s="58"/>
      <c r="C58" s="120"/>
      <c r="D58" s="120"/>
      <c r="E58" s="120"/>
      <c r="F58" s="120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122"/>
      <c r="Y58" s="122"/>
      <c r="Z58" s="2"/>
    </row>
    <row r="59" spans="1:26" ht="11.25" customHeight="1">
      <c r="A59" s="120"/>
      <c r="B59" s="58"/>
      <c r="C59" s="120"/>
      <c r="D59" s="120"/>
      <c r="E59" s="120"/>
      <c r="F59" s="120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122"/>
      <c r="Y59" s="122"/>
      <c r="Z59" s="2"/>
    </row>
    <row r="60" spans="1:26" ht="11.25" customHeight="1">
      <c r="A60" s="120"/>
      <c r="B60" s="58"/>
      <c r="C60" s="120"/>
      <c r="D60" s="120"/>
      <c r="E60" s="120"/>
      <c r="F60" s="120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122"/>
      <c r="Y60" s="122"/>
      <c r="Z60" s="2"/>
    </row>
    <row r="61" spans="1:26" ht="11.25" customHeight="1">
      <c r="A61" s="120"/>
      <c r="B61" s="58"/>
      <c r="C61" s="120"/>
      <c r="D61" s="120"/>
      <c r="E61" s="120"/>
      <c r="F61" s="120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122"/>
      <c r="Y61" s="122"/>
      <c r="Z61" s="2"/>
    </row>
    <row r="62" spans="1:26" ht="11.25" customHeight="1">
      <c r="A62" s="120"/>
      <c r="B62" s="58"/>
      <c r="C62" s="120"/>
      <c r="D62" s="120"/>
      <c r="E62" s="120"/>
      <c r="F62" s="120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122"/>
      <c r="Y62" s="122"/>
      <c r="Z62" s="2"/>
    </row>
    <row r="63" spans="1:26" ht="11.25" customHeight="1">
      <c r="A63" s="120"/>
      <c r="B63" s="58"/>
      <c r="C63" s="120"/>
      <c r="D63" s="120"/>
      <c r="E63" s="120"/>
      <c r="F63" s="120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122"/>
      <c r="Y63" s="122"/>
      <c r="Z63" s="2"/>
    </row>
    <row r="64" spans="1:26" ht="11.25" customHeight="1">
      <c r="A64" s="120"/>
      <c r="B64" s="58"/>
      <c r="C64" s="120"/>
      <c r="D64" s="120"/>
      <c r="E64" s="120"/>
      <c r="F64" s="120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122"/>
      <c r="Y64" s="122"/>
      <c r="Z64" s="2"/>
    </row>
    <row r="65" spans="1:26" ht="11.25" customHeight="1">
      <c r="A65" s="120"/>
      <c r="B65" s="58"/>
      <c r="C65" s="120"/>
      <c r="D65" s="120"/>
      <c r="E65" s="120"/>
      <c r="F65" s="120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122"/>
      <c r="Y65" s="122"/>
      <c r="Z65" s="2"/>
    </row>
    <row r="66" spans="1:26" ht="11.25" customHeight="1">
      <c r="A66" s="120"/>
      <c r="B66" s="58"/>
      <c r="C66" s="120"/>
      <c r="D66" s="120"/>
      <c r="E66" s="120"/>
      <c r="F66" s="120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122"/>
      <c r="Y66" s="122"/>
      <c r="Z66" s="2"/>
    </row>
    <row r="67" spans="1:26" ht="11.25" customHeight="1">
      <c r="A67" s="120"/>
      <c r="B67" s="58"/>
      <c r="C67" s="120"/>
      <c r="D67" s="120"/>
      <c r="E67" s="120"/>
      <c r="F67" s="120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122"/>
      <c r="Y67" s="122"/>
      <c r="Z67" s="2"/>
    </row>
    <row r="68" spans="1:26" ht="11.25" customHeight="1">
      <c r="A68" s="120"/>
      <c r="B68" s="58"/>
      <c r="C68" s="120"/>
      <c r="D68" s="120"/>
      <c r="E68" s="120"/>
      <c r="F68" s="120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122"/>
      <c r="Y68" s="122"/>
      <c r="Z68" s="2"/>
    </row>
    <row r="69" spans="1:26" ht="11.25" customHeight="1">
      <c r="A69" s="120"/>
      <c r="B69" s="58"/>
      <c r="C69" s="120"/>
      <c r="D69" s="120"/>
      <c r="E69" s="120"/>
      <c r="F69" s="120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122"/>
      <c r="Y69" s="122"/>
      <c r="Z69" s="2"/>
    </row>
    <row r="70" spans="1:26" ht="11.25" customHeight="1">
      <c r="A70" s="120"/>
      <c r="B70" s="58"/>
      <c r="C70" s="120"/>
      <c r="D70" s="120"/>
      <c r="E70" s="120"/>
      <c r="F70" s="120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122"/>
      <c r="Y70" s="122"/>
      <c r="Z70" s="2"/>
    </row>
    <row r="71" spans="1:26" ht="11.25" customHeight="1">
      <c r="A71" s="120"/>
      <c r="B71" s="58"/>
      <c r="C71" s="120"/>
      <c r="D71" s="120"/>
      <c r="E71" s="120"/>
      <c r="F71" s="120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122"/>
      <c r="Y71" s="122"/>
      <c r="Z71" s="2"/>
    </row>
    <row r="72" spans="1:26" ht="11.25" customHeight="1">
      <c r="A72" s="120"/>
      <c r="B72" s="58"/>
      <c r="C72" s="120"/>
      <c r="D72" s="120"/>
      <c r="E72" s="120"/>
      <c r="F72" s="120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122"/>
      <c r="Y72" s="122"/>
      <c r="Z72" s="2"/>
    </row>
    <row r="73" spans="1:26" ht="11.25" customHeight="1">
      <c r="A73" s="120"/>
      <c r="B73" s="58"/>
      <c r="C73" s="120"/>
      <c r="D73" s="120"/>
      <c r="E73" s="120"/>
      <c r="F73" s="120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122"/>
      <c r="Y73" s="122"/>
      <c r="Z73" s="2"/>
    </row>
    <row r="74" spans="1:26" ht="11.25" customHeight="1">
      <c r="A74" s="120"/>
      <c r="B74" s="58"/>
      <c r="C74" s="120"/>
      <c r="D74" s="120"/>
      <c r="E74" s="120"/>
      <c r="F74" s="120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122"/>
      <c r="Y74" s="122"/>
      <c r="Z74" s="2"/>
    </row>
    <row r="75" spans="1:26" ht="11.25" customHeight="1">
      <c r="A75" s="120"/>
      <c r="B75" s="58"/>
      <c r="C75" s="120"/>
      <c r="D75" s="120"/>
      <c r="E75" s="120"/>
      <c r="F75" s="120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122"/>
      <c r="Y75" s="122"/>
      <c r="Z75" s="2"/>
    </row>
    <row r="76" spans="1:26" ht="11.25" customHeight="1">
      <c r="A76" s="120"/>
      <c r="B76" s="58"/>
      <c r="C76" s="120"/>
      <c r="D76" s="120"/>
      <c r="E76" s="120"/>
      <c r="F76" s="120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122"/>
      <c r="Y76" s="122"/>
      <c r="Z76" s="2"/>
    </row>
    <row r="77" spans="1:26" ht="11.25" customHeight="1">
      <c r="A77" s="120"/>
      <c r="B77" s="58"/>
      <c r="C77" s="120"/>
      <c r="D77" s="120"/>
      <c r="E77" s="120"/>
      <c r="F77" s="120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122"/>
      <c r="Y77" s="122"/>
      <c r="Z77" s="2"/>
    </row>
    <row r="78" spans="1:26" ht="11.25" customHeight="1">
      <c r="A78" s="120"/>
      <c r="B78" s="58"/>
      <c r="C78" s="120"/>
      <c r="D78" s="120"/>
      <c r="E78" s="120"/>
      <c r="F78" s="120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122"/>
      <c r="Y78" s="122"/>
      <c r="Z78" s="2"/>
    </row>
    <row r="79" spans="1:26" ht="11.25" customHeight="1">
      <c r="A79" s="120"/>
      <c r="B79" s="58"/>
      <c r="C79" s="120"/>
      <c r="D79" s="120"/>
      <c r="E79" s="120"/>
      <c r="F79" s="120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122"/>
      <c r="Y79" s="122"/>
      <c r="Z79" s="2"/>
    </row>
    <row r="80" spans="1:26" ht="11.25" customHeight="1">
      <c r="A80" s="120"/>
      <c r="B80" s="58"/>
      <c r="C80" s="120"/>
      <c r="D80" s="120"/>
      <c r="E80" s="120"/>
      <c r="F80" s="120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122"/>
      <c r="Y80" s="122"/>
      <c r="Z80" s="2"/>
    </row>
    <row r="81" spans="1:26" ht="11.25" customHeight="1">
      <c r="A81" s="120"/>
      <c r="B81" s="58"/>
      <c r="C81" s="120"/>
      <c r="D81" s="120"/>
      <c r="E81" s="120"/>
      <c r="F81" s="120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122"/>
      <c r="Y81" s="122"/>
      <c r="Z81" s="2"/>
    </row>
    <row r="82" spans="1:26" ht="11.25" customHeight="1">
      <c r="A82" s="120"/>
      <c r="B82" s="58"/>
      <c r="C82" s="120"/>
      <c r="D82" s="120"/>
      <c r="E82" s="120"/>
      <c r="F82" s="120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122"/>
      <c r="Y82" s="122"/>
      <c r="Z82" s="2"/>
    </row>
    <row r="83" spans="1:26" ht="11.25" customHeight="1">
      <c r="A83" s="120"/>
      <c r="B83" s="58"/>
      <c r="C83" s="120"/>
      <c r="D83" s="120"/>
      <c r="E83" s="120"/>
      <c r="F83" s="120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122"/>
      <c r="Y83" s="122"/>
      <c r="Z83" s="2"/>
    </row>
    <row r="84" spans="1:26" ht="11.25" customHeight="1">
      <c r="A84" s="120"/>
      <c r="B84" s="58"/>
      <c r="C84" s="120"/>
      <c r="D84" s="120"/>
      <c r="E84" s="120"/>
      <c r="F84" s="120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122"/>
      <c r="Y84" s="122"/>
      <c r="Z84" s="2"/>
    </row>
    <row r="85" spans="1:26" ht="11.25" customHeight="1">
      <c r="A85" s="120"/>
      <c r="B85" s="58"/>
      <c r="C85" s="120"/>
      <c r="D85" s="120"/>
      <c r="E85" s="120"/>
      <c r="F85" s="120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122"/>
      <c r="Y85" s="122"/>
      <c r="Z85" s="2"/>
    </row>
    <row r="86" spans="1:26" ht="11.25" customHeight="1">
      <c r="A86" s="120"/>
      <c r="B86" s="58"/>
      <c r="C86" s="120"/>
      <c r="D86" s="120"/>
      <c r="E86" s="120"/>
      <c r="F86" s="120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122"/>
      <c r="Y86" s="122"/>
      <c r="Z86" s="2"/>
    </row>
    <row r="87" spans="1:26" ht="11.25" customHeight="1">
      <c r="A87" s="120"/>
      <c r="B87" s="58"/>
      <c r="C87" s="120"/>
      <c r="D87" s="120"/>
      <c r="E87" s="120"/>
      <c r="F87" s="120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122"/>
      <c r="Y87" s="122"/>
      <c r="Z87" s="2"/>
    </row>
    <row r="88" spans="1:26" ht="11.25" customHeight="1">
      <c r="A88" s="120"/>
      <c r="B88" s="58"/>
      <c r="C88" s="120"/>
      <c r="D88" s="120"/>
      <c r="E88" s="120"/>
      <c r="F88" s="120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122"/>
      <c r="Y88" s="122"/>
      <c r="Z88" s="2"/>
    </row>
    <row r="89" spans="1:26" ht="11.25" customHeight="1">
      <c r="A89" s="120"/>
      <c r="B89" s="58"/>
      <c r="C89" s="120"/>
      <c r="D89" s="120"/>
      <c r="E89" s="120"/>
      <c r="F89" s="120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122"/>
      <c r="Y89" s="122"/>
      <c r="Z89" s="2"/>
    </row>
    <row r="90" spans="1:26" ht="11.25" customHeight="1">
      <c r="A90" s="120"/>
      <c r="B90" s="58"/>
      <c r="C90" s="120"/>
      <c r="D90" s="120"/>
      <c r="E90" s="120"/>
      <c r="F90" s="120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122"/>
      <c r="Y90" s="122"/>
      <c r="Z90" s="2"/>
    </row>
    <row r="91" spans="1:26" ht="11.25" customHeight="1">
      <c r="A91" s="120"/>
      <c r="B91" s="58"/>
      <c r="C91" s="120"/>
      <c r="D91" s="120"/>
      <c r="E91" s="120"/>
      <c r="F91" s="120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122"/>
      <c r="Y91" s="122"/>
      <c r="Z91" s="2"/>
    </row>
    <row r="92" spans="1:26" ht="11.25" customHeight="1">
      <c r="A92" s="120"/>
      <c r="B92" s="58"/>
      <c r="C92" s="120"/>
      <c r="D92" s="120"/>
      <c r="E92" s="120"/>
      <c r="F92" s="120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122"/>
      <c r="Y92" s="122"/>
      <c r="Z92" s="2"/>
    </row>
    <row r="93" spans="1:26" ht="11.25" customHeight="1">
      <c r="A93" s="120"/>
      <c r="B93" s="58"/>
      <c r="C93" s="120"/>
      <c r="D93" s="120"/>
      <c r="E93" s="120"/>
      <c r="F93" s="120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122"/>
      <c r="Y93" s="122"/>
      <c r="Z93" s="2"/>
    </row>
    <row r="94" spans="1:26" ht="11.25" customHeight="1">
      <c r="A94" s="120"/>
      <c r="B94" s="58"/>
      <c r="C94" s="120"/>
      <c r="D94" s="120"/>
      <c r="E94" s="120"/>
      <c r="F94" s="120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122"/>
      <c r="Y94" s="122"/>
      <c r="Z94" s="2"/>
    </row>
    <row r="95" spans="1:26" ht="11.25" customHeight="1">
      <c r="A95" s="120"/>
      <c r="B95" s="58"/>
      <c r="C95" s="120"/>
      <c r="D95" s="120"/>
      <c r="E95" s="120"/>
      <c r="F95" s="120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122"/>
      <c r="Y95" s="122"/>
      <c r="Z95" s="2"/>
    </row>
    <row r="96" spans="1:26" ht="11.25" customHeight="1">
      <c r="A96" s="120"/>
      <c r="B96" s="58"/>
      <c r="C96" s="120"/>
      <c r="D96" s="120"/>
      <c r="E96" s="120"/>
      <c r="F96" s="120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122"/>
      <c r="Y96" s="122"/>
      <c r="Z96" s="2"/>
    </row>
    <row r="97" spans="1:26" ht="11.25" customHeight="1">
      <c r="A97" s="120"/>
      <c r="B97" s="58"/>
      <c r="C97" s="120"/>
      <c r="D97" s="120"/>
      <c r="E97" s="120"/>
      <c r="F97" s="120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122"/>
      <c r="Y97" s="122"/>
      <c r="Z97" s="2"/>
    </row>
    <row r="98" spans="1:26" ht="11.25" customHeight="1">
      <c r="A98" s="120"/>
      <c r="B98" s="58"/>
      <c r="C98" s="120"/>
      <c r="D98" s="120"/>
      <c r="E98" s="120"/>
      <c r="F98" s="120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122"/>
      <c r="Y98" s="122"/>
      <c r="Z98" s="2"/>
    </row>
    <row r="99" spans="1:26" ht="11.25" customHeight="1">
      <c r="A99" s="120"/>
      <c r="B99" s="58"/>
      <c r="C99" s="120"/>
      <c r="D99" s="120"/>
      <c r="E99" s="120"/>
      <c r="F99" s="120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122"/>
      <c r="Y99" s="122"/>
      <c r="Z99" s="2"/>
    </row>
    <row r="100" spans="1:26" ht="11.25" customHeight="1">
      <c r="A100" s="120"/>
      <c r="B100" s="58"/>
      <c r="C100" s="120"/>
      <c r="D100" s="120"/>
      <c r="E100" s="120"/>
      <c r="F100" s="120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122"/>
      <c r="Y100" s="122"/>
      <c r="Z100" s="2"/>
    </row>
    <row r="101" spans="1:26" ht="11.25" customHeight="1">
      <c r="A101" s="120"/>
      <c r="B101" s="58"/>
      <c r="C101" s="120"/>
      <c r="D101" s="120"/>
      <c r="E101" s="120"/>
      <c r="F101" s="120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122"/>
      <c r="Y101" s="122"/>
      <c r="Z101" s="2"/>
    </row>
    <row r="102" spans="1:26" ht="11.25" customHeight="1">
      <c r="A102" s="120"/>
      <c r="B102" s="58"/>
      <c r="C102" s="120"/>
      <c r="D102" s="120"/>
      <c r="E102" s="120"/>
      <c r="F102" s="120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122"/>
      <c r="Y102" s="122"/>
      <c r="Z102" s="2"/>
    </row>
    <row r="103" spans="1:26" ht="11.25" customHeight="1">
      <c r="A103" s="120"/>
      <c r="B103" s="58"/>
      <c r="C103" s="120"/>
      <c r="D103" s="120"/>
      <c r="E103" s="120"/>
      <c r="F103" s="120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122"/>
      <c r="Y103" s="122"/>
      <c r="Z103" s="2"/>
    </row>
    <row r="104" spans="1:26" ht="11.25" customHeight="1">
      <c r="A104" s="120"/>
      <c r="B104" s="58"/>
      <c r="C104" s="120"/>
      <c r="D104" s="120"/>
      <c r="E104" s="120"/>
      <c r="F104" s="120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122"/>
      <c r="Y104" s="122"/>
      <c r="Z104" s="2"/>
    </row>
    <row r="105" spans="1:26" ht="11.25" customHeight="1">
      <c r="A105" s="120"/>
      <c r="B105" s="58"/>
      <c r="C105" s="120"/>
      <c r="D105" s="120"/>
      <c r="E105" s="120"/>
      <c r="F105" s="120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122"/>
      <c r="Y105" s="122"/>
      <c r="Z105" s="2"/>
    </row>
    <row r="106" spans="1:26" ht="11.25" customHeight="1">
      <c r="A106" s="120"/>
      <c r="B106" s="58"/>
      <c r="C106" s="120"/>
      <c r="D106" s="120"/>
      <c r="E106" s="120"/>
      <c r="F106" s="120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122"/>
      <c r="Y106" s="122"/>
      <c r="Z106" s="2"/>
    </row>
    <row r="107" spans="1:26" ht="11.25" customHeight="1">
      <c r="A107" s="120"/>
      <c r="B107" s="58"/>
      <c r="C107" s="120"/>
      <c r="D107" s="120"/>
      <c r="E107" s="120"/>
      <c r="F107" s="120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122"/>
      <c r="Y107" s="122"/>
      <c r="Z107" s="2"/>
    </row>
    <row r="108" spans="1:26" ht="11.25" customHeight="1">
      <c r="A108" s="120"/>
      <c r="B108" s="58"/>
      <c r="C108" s="120"/>
      <c r="D108" s="120"/>
      <c r="E108" s="120"/>
      <c r="F108" s="120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122"/>
      <c r="Y108" s="122"/>
      <c r="Z108" s="2"/>
    </row>
    <row r="109" spans="1:26" ht="11.25" customHeight="1">
      <c r="A109" s="120"/>
      <c r="B109" s="58"/>
      <c r="C109" s="120"/>
      <c r="D109" s="120"/>
      <c r="E109" s="120"/>
      <c r="F109" s="120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122"/>
      <c r="Y109" s="122"/>
      <c r="Z109" s="2"/>
    </row>
    <row r="110" spans="1:26" ht="11.25" customHeight="1">
      <c r="A110" s="120"/>
      <c r="B110" s="58"/>
      <c r="C110" s="120"/>
      <c r="D110" s="120"/>
      <c r="E110" s="120"/>
      <c r="F110" s="120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122"/>
      <c r="Y110" s="122"/>
      <c r="Z110" s="2"/>
    </row>
    <row r="111" spans="1:26" ht="11.25" customHeight="1">
      <c r="A111" s="120"/>
      <c r="B111" s="58"/>
      <c r="C111" s="120"/>
      <c r="D111" s="120"/>
      <c r="E111" s="120"/>
      <c r="F111" s="120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122"/>
      <c r="Y111" s="122"/>
      <c r="Z111" s="2"/>
    </row>
    <row r="112" spans="1:26" ht="11.25" customHeight="1">
      <c r="A112" s="120"/>
      <c r="B112" s="58"/>
      <c r="C112" s="120"/>
      <c r="D112" s="120"/>
      <c r="E112" s="120"/>
      <c r="F112" s="120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122"/>
      <c r="Y112" s="122"/>
      <c r="Z112" s="2"/>
    </row>
    <row r="113" spans="1:26" ht="11.25" customHeight="1">
      <c r="A113" s="120"/>
      <c r="B113" s="58"/>
      <c r="C113" s="120"/>
      <c r="D113" s="120"/>
      <c r="E113" s="120"/>
      <c r="F113" s="120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122"/>
      <c r="Y113" s="122"/>
      <c r="Z113" s="2"/>
    </row>
    <row r="114" spans="1:26" ht="11.25" customHeight="1">
      <c r="A114" s="120"/>
      <c r="B114" s="58"/>
      <c r="C114" s="120"/>
      <c r="D114" s="120"/>
      <c r="E114" s="120"/>
      <c r="F114" s="120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122"/>
      <c r="Y114" s="122"/>
      <c r="Z114" s="2"/>
    </row>
    <row r="115" spans="1:26" ht="11.25" customHeight="1">
      <c r="A115" s="120"/>
      <c r="B115" s="58"/>
      <c r="C115" s="120"/>
      <c r="D115" s="120"/>
      <c r="E115" s="120"/>
      <c r="F115" s="120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122"/>
      <c r="Y115" s="122"/>
      <c r="Z115" s="2"/>
    </row>
    <row r="116" spans="1:26" ht="11.25" customHeight="1">
      <c r="A116" s="120"/>
      <c r="B116" s="58"/>
      <c r="C116" s="120"/>
      <c r="D116" s="120"/>
      <c r="E116" s="120"/>
      <c r="F116" s="120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122"/>
      <c r="Y116" s="122"/>
      <c r="Z116" s="2"/>
    </row>
    <row r="117" spans="1:26" ht="11.25" customHeight="1">
      <c r="A117" s="120"/>
      <c r="B117" s="58"/>
      <c r="C117" s="120"/>
      <c r="D117" s="120"/>
      <c r="E117" s="120"/>
      <c r="F117" s="120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122"/>
      <c r="Y117" s="122"/>
      <c r="Z117" s="2"/>
    </row>
    <row r="118" spans="1:26" ht="11.25" customHeight="1">
      <c r="A118" s="120"/>
      <c r="B118" s="58"/>
      <c r="C118" s="120"/>
      <c r="D118" s="120"/>
      <c r="E118" s="120"/>
      <c r="F118" s="120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122"/>
      <c r="Y118" s="122"/>
      <c r="Z118" s="2"/>
    </row>
    <row r="119" spans="1:26" ht="11.25" customHeight="1">
      <c r="A119" s="120"/>
      <c r="B119" s="58"/>
      <c r="C119" s="120"/>
      <c r="D119" s="120"/>
      <c r="E119" s="120"/>
      <c r="F119" s="120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122"/>
      <c r="Y119" s="122"/>
      <c r="Z119" s="2"/>
    </row>
    <row r="120" spans="1:26" ht="11.25" customHeight="1">
      <c r="A120" s="120"/>
      <c r="B120" s="58"/>
      <c r="C120" s="120"/>
      <c r="D120" s="120"/>
      <c r="E120" s="120"/>
      <c r="F120" s="120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122"/>
      <c r="Y120" s="122"/>
      <c r="Z120" s="2"/>
    </row>
    <row r="121" spans="1:26" ht="11.25" customHeight="1">
      <c r="A121" s="120"/>
      <c r="B121" s="58"/>
      <c r="C121" s="120"/>
      <c r="D121" s="120"/>
      <c r="E121" s="120"/>
      <c r="F121" s="120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122"/>
      <c r="Y121" s="122"/>
      <c r="Z121" s="2"/>
    </row>
    <row r="122" spans="1:26" ht="11.25" customHeight="1">
      <c r="A122" s="120"/>
      <c r="B122" s="58"/>
      <c r="C122" s="120"/>
      <c r="D122" s="120"/>
      <c r="E122" s="120"/>
      <c r="F122" s="120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122"/>
      <c r="Y122" s="122"/>
      <c r="Z122" s="2"/>
    </row>
    <row r="123" spans="1:26" ht="11.25" customHeight="1">
      <c r="A123" s="120"/>
      <c r="B123" s="58"/>
      <c r="C123" s="120"/>
      <c r="D123" s="120"/>
      <c r="E123" s="120"/>
      <c r="F123" s="120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122"/>
      <c r="Y123" s="122"/>
      <c r="Z123" s="2"/>
    </row>
    <row r="124" spans="1:26" ht="11.25" customHeight="1">
      <c r="A124" s="120"/>
      <c r="B124" s="58"/>
      <c r="C124" s="120"/>
      <c r="D124" s="120"/>
      <c r="E124" s="120"/>
      <c r="F124" s="120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122"/>
      <c r="Y124" s="122"/>
      <c r="Z124" s="2"/>
    </row>
    <row r="125" spans="1:26" ht="11.25" customHeight="1">
      <c r="A125" s="120"/>
      <c r="B125" s="58"/>
      <c r="C125" s="120"/>
      <c r="D125" s="120"/>
      <c r="E125" s="120"/>
      <c r="F125" s="120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122"/>
      <c r="Y125" s="122"/>
      <c r="Z125" s="2"/>
    </row>
    <row r="126" spans="1:26" ht="11.25" customHeight="1">
      <c r="A126" s="120"/>
      <c r="B126" s="58"/>
      <c r="C126" s="120"/>
      <c r="D126" s="120"/>
      <c r="E126" s="120"/>
      <c r="F126" s="120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122"/>
      <c r="Y126" s="122"/>
      <c r="Z126" s="2"/>
    </row>
    <row r="127" spans="1:26" ht="11.25" customHeight="1">
      <c r="A127" s="120"/>
      <c r="B127" s="58"/>
      <c r="C127" s="120"/>
      <c r="D127" s="120"/>
      <c r="E127" s="120"/>
      <c r="F127" s="120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122"/>
      <c r="Y127" s="122"/>
      <c r="Z127" s="2"/>
    </row>
    <row r="128" spans="1:26" ht="11.25" customHeight="1">
      <c r="A128" s="120"/>
      <c r="B128" s="58"/>
      <c r="C128" s="120"/>
      <c r="D128" s="120"/>
      <c r="E128" s="120"/>
      <c r="F128" s="120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122"/>
      <c r="Y128" s="122"/>
      <c r="Z128" s="2"/>
    </row>
    <row r="129" spans="1:26" ht="11.25" customHeight="1">
      <c r="A129" s="120"/>
      <c r="B129" s="58"/>
      <c r="C129" s="120"/>
      <c r="D129" s="120"/>
      <c r="E129" s="120"/>
      <c r="F129" s="120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122"/>
      <c r="Y129" s="122"/>
      <c r="Z129" s="2"/>
    </row>
    <row r="130" spans="1:26" ht="11.25" customHeight="1">
      <c r="A130" s="120"/>
      <c r="B130" s="58"/>
      <c r="C130" s="120"/>
      <c r="D130" s="120"/>
      <c r="E130" s="120"/>
      <c r="F130" s="120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122"/>
      <c r="Y130" s="122"/>
      <c r="Z130" s="2"/>
    </row>
    <row r="131" spans="1:26" ht="11.25" customHeight="1">
      <c r="A131" s="120"/>
      <c r="B131" s="58"/>
      <c r="C131" s="120"/>
      <c r="D131" s="120"/>
      <c r="E131" s="120"/>
      <c r="F131" s="120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122"/>
      <c r="Y131" s="122"/>
      <c r="Z131" s="2"/>
    </row>
    <row r="132" spans="1:26" ht="11.25" customHeight="1">
      <c r="A132" s="120"/>
      <c r="B132" s="58"/>
      <c r="C132" s="120"/>
      <c r="D132" s="120"/>
      <c r="E132" s="120"/>
      <c r="F132" s="120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122"/>
      <c r="Y132" s="122"/>
      <c r="Z132" s="2"/>
    </row>
    <row r="133" spans="1:26" ht="11.25" customHeight="1">
      <c r="A133" s="120"/>
      <c r="B133" s="58"/>
      <c r="C133" s="120"/>
      <c r="D133" s="120"/>
      <c r="E133" s="120"/>
      <c r="F133" s="120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122"/>
      <c r="Y133" s="122"/>
      <c r="Z133" s="2"/>
    </row>
    <row r="134" spans="1:26" ht="11.25" customHeight="1">
      <c r="A134" s="120"/>
      <c r="B134" s="58"/>
      <c r="C134" s="120"/>
      <c r="D134" s="120"/>
      <c r="E134" s="120"/>
      <c r="F134" s="120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122"/>
      <c r="Y134" s="122"/>
      <c r="Z134" s="2"/>
    </row>
    <row r="135" spans="1:26" ht="11.25" customHeight="1">
      <c r="A135" s="120"/>
      <c r="B135" s="58"/>
      <c r="C135" s="120"/>
      <c r="D135" s="120"/>
      <c r="E135" s="120"/>
      <c r="F135" s="120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122"/>
      <c r="Y135" s="122"/>
      <c r="Z135" s="2"/>
    </row>
    <row r="136" spans="1:26" ht="11.25" customHeight="1">
      <c r="A136" s="120"/>
      <c r="B136" s="58"/>
      <c r="C136" s="120"/>
      <c r="D136" s="120"/>
      <c r="E136" s="120"/>
      <c r="F136" s="120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122"/>
      <c r="Y136" s="122"/>
      <c r="Z136" s="2"/>
    </row>
    <row r="137" spans="1:26" ht="11.25" customHeight="1">
      <c r="A137" s="120"/>
      <c r="B137" s="58"/>
      <c r="C137" s="120"/>
      <c r="D137" s="120"/>
      <c r="E137" s="120"/>
      <c r="F137" s="120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122"/>
      <c r="Y137" s="122"/>
      <c r="Z137" s="2"/>
    </row>
    <row r="138" spans="1:26" ht="11.25" customHeight="1">
      <c r="A138" s="120"/>
      <c r="B138" s="58"/>
      <c r="C138" s="120"/>
      <c r="D138" s="120"/>
      <c r="E138" s="120"/>
      <c r="F138" s="120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122"/>
      <c r="Y138" s="122"/>
      <c r="Z138" s="2"/>
    </row>
    <row r="139" spans="1:26" ht="11.25" customHeight="1">
      <c r="A139" s="120"/>
      <c r="B139" s="58"/>
      <c r="C139" s="120"/>
      <c r="D139" s="120"/>
      <c r="E139" s="120"/>
      <c r="F139" s="120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122"/>
      <c r="Y139" s="122"/>
      <c r="Z139" s="2"/>
    </row>
    <row r="140" spans="1:26" ht="11.25" customHeight="1">
      <c r="A140" s="120"/>
      <c r="B140" s="58"/>
      <c r="C140" s="120"/>
      <c r="D140" s="120"/>
      <c r="E140" s="120"/>
      <c r="F140" s="120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122"/>
      <c r="Y140" s="122"/>
      <c r="Z140" s="2"/>
    </row>
    <row r="141" spans="1:26" ht="11.25" customHeight="1">
      <c r="A141" s="120"/>
      <c r="B141" s="58"/>
      <c r="C141" s="120"/>
      <c r="D141" s="120"/>
      <c r="E141" s="120"/>
      <c r="F141" s="120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122"/>
      <c r="Y141" s="122"/>
      <c r="Z141" s="2"/>
    </row>
    <row r="142" spans="1:26" ht="11.25" customHeight="1">
      <c r="A142" s="120"/>
      <c r="B142" s="58"/>
      <c r="C142" s="120"/>
      <c r="D142" s="120"/>
      <c r="E142" s="120"/>
      <c r="F142" s="120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122"/>
      <c r="Y142" s="122"/>
      <c r="Z142" s="2"/>
    </row>
    <row r="143" spans="1:26" ht="11.25" customHeight="1">
      <c r="A143" s="120"/>
      <c r="B143" s="58"/>
      <c r="C143" s="120"/>
      <c r="D143" s="120"/>
      <c r="E143" s="120"/>
      <c r="F143" s="120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122"/>
      <c r="Y143" s="122"/>
      <c r="Z143" s="2"/>
    </row>
    <row r="144" spans="1:26" ht="11.25" customHeight="1">
      <c r="A144" s="120"/>
      <c r="B144" s="58"/>
      <c r="C144" s="120"/>
      <c r="D144" s="120"/>
      <c r="E144" s="120"/>
      <c r="F144" s="120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122"/>
      <c r="Y144" s="122"/>
      <c r="Z144" s="2"/>
    </row>
    <row r="145" spans="1:26" ht="11.25" customHeight="1">
      <c r="A145" s="120"/>
      <c r="B145" s="58"/>
      <c r="C145" s="120"/>
      <c r="D145" s="120"/>
      <c r="E145" s="120"/>
      <c r="F145" s="120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122"/>
      <c r="Y145" s="122"/>
      <c r="Z145" s="2"/>
    </row>
    <row r="146" spans="1:26" ht="11.25" customHeight="1">
      <c r="A146" s="120"/>
      <c r="B146" s="58"/>
      <c r="C146" s="120"/>
      <c r="D146" s="120"/>
      <c r="E146" s="120"/>
      <c r="F146" s="120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122"/>
      <c r="Y146" s="122"/>
      <c r="Z146" s="2"/>
    </row>
    <row r="147" spans="1:26" ht="11.25" customHeight="1">
      <c r="A147" s="120"/>
      <c r="B147" s="58"/>
      <c r="C147" s="120"/>
      <c r="D147" s="120"/>
      <c r="E147" s="120"/>
      <c r="F147" s="120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122"/>
      <c r="Y147" s="122"/>
      <c r="Z147" s="2"/>
    </row>
    <row r="148" spans="1:26" ht="11.25" customHeight="1">
      <c r="A148" s="120"/>
      <c r="B148" s="58"/>
      <c r="C148" s="120"/>
      <c r="D148" s="120"/>
      <c r="E148" s="120"/>
      <c r="F148" s="120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122"/>
      <c r="Y148" s="122"/>
      <c r="Z148" s="2"/>
    </row>
    <row r="149" spans="1:26" ht="11.25" customHeight="1">
      <c r="A149" s="120"/>
      <c r="B149" s="58"/>
      <c r="C149" s="120"/>
      <c r="D149" s="120"/>
      <c r="E149" s="120"/>
      <c r="F149" s="120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122"/>
      <c r="Y149" s="122"/>
      <c r="Z149" s="2"/>
    </row>
    <row r="150" spans="1:26" ht="11.25" customHeight="1">
      <c r="A150" s="120"/>
      <c r="B150" s="58"/>
      <c r="C150" s="120"/>
      <c r="D150" s="120"/>
      <c r="E150" s="120"/>
      <c r="F150" s="120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122"/>
      <c r="Y150" s="122"/>
      <c r="Z150" s="2"/>
    </row>
    <row r="151" spans="1:26" ht="11.25" customHeight="1">
      <c r="A151" s="120"/>
      <c r="B151" s="58"/>
      <c r="C151" s="120"/>
      <c r="D151" s="120"/>
      <c r="E151" s="120"/>
      <c r="F151" s="120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122"/>
      <c r="Y151" s="122"/>
      <c r="Z151" s="2"/>
    </row>
    <row r="152" spans="1:26" ht="11.25" customHeight="1">
      <c r="A152" s="120"/>
      <c r="B152" s="58"/>
      <c r="C152" s="120"/>
      <c r="D152" s="120"/>
      <c r="E152" s="120"/>
      <c r="F152" s="120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122"/>
      <c r="Y152" s="122"/>
      <c r="Z152" s="2"/>
    </row>
    <row r="153" spans="1:26" ht="11.25" customHeight="1">
      <c r="A153" s="120"/>
      <c r="B153" s="58"/>
      <c r="C153" s="120"/>
      <c r="D153" s="120"/>
      <c r="E153" s="120"/>
      <c r="F153" s="120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122"/>
      <c r="Y153" s="122"/>
      <c r="Z153" s="2"/>
    </row>
    <row r="154" spans="1:26" ht="11.25" customHeight="1">
      <c r="A154" s="120"/>
      <c r="B154" s="58"/>
      <c r="C154" s="120"/>
      <c r="D154" s="120"/>
      <c r="E154" s="120"/>
      <c r="F154" s="120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122"/>
      <c r="Y154" s="122"/>
      <c r="Z154" s="2"/>
    </row>
    <row r="155" spans="1:26" ht="11.25" customHeight="1">
      <c r="A155" s="120"/>
      <c r="B155" s="58"/>
      <c r="C155" s="120"/>
      <c r="D155" s="120"/>
      <c r="E155" s="120"/>
      <c r="F155" s="120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122"/>
      <c r="Y155" s="122"/>
      <c r="Z155" s="2"/>
    </row>
    <row r="156" spans="1:26" ht="11.25" customHeight="1">
      <c r="A156" s="120"/>
      <c r="B156" s="58"/>
      <c r="C156" s="120"/>
      <c r="D156" s="120"/>
      <c r="E156" s="120"/>
      <c r="F156" s="120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122"/>
      <c r="Y156" s="122"/>
      <c r="Z156" s="2"/>
    </row>
    <row r="157" spans="1:26" ht="11.25" customHeight="1">
      <c r="A157" s="120"/>
      <c r="B157" s="58"/>
      <c r="C157" s="120"/>
      <c r="D157" s="120"/>
      <c r="E157" s="120"/>
      <c r="F157" s="120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122"/>
      <c r="Y157" s="122"/>
      <c r="Z157" s="2"/>
    </row>
    <row r="158" spans="1:26" ht="11.25" customHeight="1">
      <c r="A158" s="120"/>
      <c r="B158" s="58"/>
      <c r="C158" s="120"/>
      <c r="D158" s="120"/>
      <c r="E158" s="120"/>
      <c r="F158" s="120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122"/>
      <c r="Y158" s="122"/>
      <c r="Z158" s="2"/>
    </row>
    <row r="159" spans="1:26" ht="11.25" customHeight="1">
      <c r="A159" s="120"/>
      <c r="B159" s="58"/>
      <c r="C159" s="120"/>
      <c r="D159" s="120"/>
      <c r="E159" s="120"/>
      <c r="F159" s="120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122"/>
      <c r="Y159" s="122"/>
      <c r="Z159" s="2"/>
    </row>
    <row r="160" spans="1:26" ht="11.25" customHeight="1">
      <c r="A160" s="120"/>
      <c r="B160" s="58"/>
      <c r="C160" s="120"/>
      <c r="D160" s="120"/>
      <c r="E160" s="120"/>
      <c r="F160" s="120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122"/>
      <c r="Y160" s="122"/>
      <c r="Z160" s="2"/>
    </row>
    <row r="161" spans="1:26" ht="11.25" customHeight="1">
      <c r="A161" s="120"/>
      <c r="B161" s="58"/>
      <c r="C161" s="120"/>
      <c r="D161" s="120"/>
      <c r="E161" s="120"/>
      <c r="F161" s="120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122"/>
      <c r="Y161" s="122"/>
      <c r="Z161" s="2"/>
    </row>
    <row r="162" spans="1:26" ht="11.25" customHeight="1">
      <c r="A162" s="120"/>
      <c r="B162" s="58"/>
      <c r="C162" s="120"/>
      <c r="D162" s="120"/>
      <c r="E162" s="120"/>
      <c r="F162" s="120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122"/>
      <c r="Y162" s="122"/>
      <c r="Z162" s="2"/>
    </row>
    <row r="163" spans="1:26" ht="11.25" customHeight="1">
      <c r="A163" s="120"/>
      <c r="B163" s="58"/>
      <c r="C163" s="120"/>
      <c r="D163" s="120"/>
      <c r="E163" s="120"/>
      <c r="F163" s="120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122"/>
      <c r="Y163" s="122"/>
      <c r="Z163" s="2"/>
    </row>
    <row r="164" spans="1:26" ht="11.25" customHeight="1">
      <c r="A164" s="120"/>
      <c r="B164" s="58"/>
      <c r="C164" s="120"/>
      <c r="D164" s="120"/>
      <c r="E164" s="120"/>
      <c r="F164" s="120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122"/>
      <c r="Y164" s="122"/>
      <c r="Z164" s="2"/>
    </row>
    <row r="165" spans="1:26" ht="11.25" customHeight="1">
      <c r="A165" s="120"/>
      <c r="B165" s="58"/>
      <c r="C165" s="120"/>
      <c r="D165" s="120"/>
      <c r="E165" s="120"/>
      <c r="F165" s="120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122"/>
      <c r="Y165" s="122"/>
      <c r="Z165" s="2"/>
    </row>
    <row r="166" spans="1:26" ht="11.25" customHeight="1">
      <c r="A166" s="120"/>
      <c r="B166" s="58"/>
      <c r="C166" s="120"/>
      <c r="D166" s="120"/>
      <c r="E166" s="120"/>
      <c r="F166" s="120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122"/>
      <c r="Y166" s="122"/>
      <c r="Z166" s="2"/>
    </row>
    <row r="167" spans="1:26" ht="11.25" customHeight="1">
      <c r="A167" s="120"/>
      <c r="B167" s="58"/>
      <c r="C167" s="120"/>
      <c r="D167" s="120"/>
      <c r="E167" s="120"/>
      <c r="F167" s="120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122"/>
      <c r="Y167" s="122"/>
      <c r="Z167" s="2"/>
    </row>
    <row r="168" spans="1:26" ht="11.25" customHeight="1">
      <c r="A168" s="120"/>
      <c r="B168" s="58"/>
      <c r="C168" s="120"/>
      <c r="D168" s="120"/>
      <c r="E168" s="120"/>
      <c r="F168" s="120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122"/>
      <c r="Y168" s="122"/>
      <c r="Z168" s="2"/>
    </row>
    <row r="169" spans="1:26" ht="11.25" customHeight="1">
      <c r="A169" s="120"/>
      <c r="B169" s="58"/>
      <c r="C169" s="120"/>
      <c r="D169" s="120"/>
      <c r="E169" s="120"/>
      <c r="F169" s="120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122"/>
      <c r="Y169" s="122"/>
      <c r="Z169" s="2"/>
    </row>
    <row r="170" spans="1:26" ht="11.25" customHeight="1">
      <c r="A170" s="120"/>
      <c r="B170" s="58"/>
      <c r="C170" s="120"/>
      <c r="D170" s="120"/>
      <c r="E170" s="120"/>
      <c r="F170" s="120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122"/>
      <c r="Y170" s="122"/>
      <c r="Z170" s="2"/>
    </row>
    <row r="171" spans="1:26" ht="11.25" customHeight="1">
      <c r="A171" s="120"/>
      <c r="B171" s="58"/>
      <c r="C171" s="120"/>
      <c r="D171" s="120"/>
      <c r="E171" s="120"/>
      <c r="F171" s="120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122"/>
      <c r="Y171" s="122"/>
      <c r="Z171" s="2"/>
    </row>
    <row r="172" spans="1:26" ht="11.25" customHeight="1">
      <c r="A172" s="120"/>
      <c r="B172" s="58"/>
      <c r="C172" s="120"/>
      <c r="D172" s="120"/>
      <c r="E172" s="120"/>
      <c r="F172" s="120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122"/>
      <c r="Y172" s="122"/>
      <c r="Z172" s="2"/>
    </row>
    <row r="173" spans="1:26" ht="11.25" customHeight="1">
      <c r="A173" s="120"/>
      <c r="B173" s="58"/>
      <c r="C173" s="120"/>
      <c r="D173" s="120"/>
      <c r="E173" s="120"/>
      <c r="F173" s="120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122"/>
      <c r="Y173" s="122"/>
      <c r="Z173" s="2"/>
    </row>
    <row r="174" spans="1:26" ht="11.25" customHeight="1">
      <c r="A174" s="120"/>
      <c r="B174" s="58"/>
      <c r="C174" s="120"/>
      <c r="D174" s="120"/>
      <c r="E174" s="120"/>
      <c r="F174" s="120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122"/>
      <c r="Y174" s="122"/>
      <c r="Z174" s="2"/>
    </row>
    <row r="175" spans="1:26" ht="11.25" customHeight="1">
      <c r="A175" s="120"/>
      <c r="B175" s="58"/>
      <c r="C175" s="120"/>
      <c r="D175" s="120"/>
      <c r="E175" s="120"/>
      <c r="F175" s="120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122"/>
      <c r="Y175" s="122"/>
      <c r="Z175" s="2"/>
    </row>
    <row r="176" spans="1:26" ht="11.25" customHeight="1">
      <c r="A176" s="120"/>
      <c r="B176" s="58"/>
      <c r="C176" s="120"/>
      <c r="D176" s="120"/>
      <c r="E176" s="120"/>
      <c r="F176" s="120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122"/>
      <c r="Y176" s="122"/>
      <c r="Z176" s="2"/>
    </row>
    <row r="177" spans="1:26" ht="11.25" customHeight="1">
      <c r="A177" s="120"/>
      <c r="B177" s="58"/>
      <c r="C177" s="120"/>
      <c r="D177" s="120"/>
      <c r="E177" s="120"/>
      <c r="F177" s="120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122"/>
      <c r="Y177" s="122"/>
      <c r="Z177" s="2"/>
    </row>
    <row r="178" spans="1:26" ht="11.25" customHeight="1">
      <c r="A178" s="120"/>
      <c r="B178" s="58"/>
      <c r="C178" s="120"/>
      <c r="D178" s="120"/>
      <c r="E178" s="120"/>
      <c r="F178" s="120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122"/>
      <c r="Y178" s="122"/>
      <c r="Z178" s="2"/>
    </row>
    <row r="179" spans="1:26" ht="11.25" customHeight="1">
      <c r="A179" s="120"/>
      <c r="B179" s="58"/>
      <c r="C179" s="120"/>
      <c r="D179" s="120"/>
      <c r="E179" s="120"/>
      <c r="F179" s="120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122"/>
      <c r="Y179" s="122"/>
      <c r="Z179" s="2"/>
    </row>
    <row r="180" spans="1:26" ht="11.25" customHeight="1">
      <c r="A180" s="120"/>
      <c r="B180" s="58"/>
      <c r="C180" s="120"/>
      <c r="D180" s="120"/>
      <c r="E180" s="120"/>
      <c r="F180" s="120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122"/>
      <c r="Y180" s="122"/>
      <c r="Z180" s="2"/>
    </row>
    <row r="181" spans="1:26" ht="11.25" customHeight="1">
      <c r="A181" s="120"/>
      <c r="B181" s="58"/>
      <c r="C181" s="120"/>
      <c r="D181" s="120"/>
      <c r="E181" s="120"/>
      <c r="F181" s="120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122"/>
      <c r="Y181" s="122"/>
      <c r="Z181" s="2"/>
    </row>
    <row r="182" spans="1:26" ht="11.25" customHeight="1">
      <c r="A182" s="120"/>
      <c r="B182" s="58"/>
      <c r="C182" s="120"/>
      <c r="D182" s="120"/>
      <c r="E182" s="120"/>
      <c r="F182" s="120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122"/>
      <c r="Y182" s="122"/>
      <c r="Z182" s="2"/>
    </row>
    <row r="183" spans="1:26" ht="11.25" customHeight="1">
      <c r="A183" s="120"/>
      <c r="B183" s="58"/>
      <c r="C183" s="120"/>
      <c r="D183" s="120"/>
      <c r="E183" s="120"/>
      <c r="F183" s="120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122"/>
      <c r="Y183" s="122"/>
      <c r="Z183" s="2"/>
    </row>
    <row r="184" spans="1:26" ht="11.25" customHeight="1">
      <c r="A184" s="120"/>
      <c r="B184" s="58"/>
      <c r="C184" s="120"/>
      <c r="D184" s="120"/>
      <c r="E184" s="120"/>
      <c r="F184" s="120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122"/>
      <c r="Y184" s="122"/>
      <c r="Z184" s="2"/>
    </row>
    <row r="185" spans="1:26" ht="11.25" customHeight="1">
      <c r="A185" s="120"/>
      <c r="B185" s="58"/>
      <c r="C185" s="120"/>
      <c r="D185" s="120"/>
      <c r="E185" s="120"/>
      <c r="F185" s="120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122"/>
      <c r="Y185" s="122"/>
      <c r="Z185" s="2"/>
    </row>
    <row r="186" spans="1:26" ht="11.25" customHeight="1">
      <c r="A186" s="120"/>
      <c r="B186" s="58"/>
      <c r="C186" s="120"/>
      <c r="D186" s="120"/>
      <c r="E186" s="120"/>
      <c r="F186" s="120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122"/>
      <c r="Y186" s="122"/>
      <c r="Z186" s="2"/>
    </row>
    <row r="187" spans="1:26" ht="11.25" customHeight="1">
      <c r="A187" s="120"/>
      <c r="B187" s="58"/>
      <c r="C187" s="120"/>
      <c r="D187" s="120"/>
      <c r="E187" s="120"/>
      <c r="F187" s="120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122"/>
      <c r="Y187" s="122"/>
      <c r="Z187" s="2"/>
    </row>
    <row r="188" spans="1:26" ht="11.25" customHeight="1">
      <c r="A188" s="120"/>
      <c r="B188" s="58"/>
      <c r="C188" s="120"/>
      <c r="D188" s="120"/>
      <c r="E188" s="120"/>
      <c r="F188" s="120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122"/>
      <c r="Y188" s="122"/>
      <c r="Z188" s="2"/>
    </row>
    <row r="189" spans="1:26" ht="11.25" customHeight="1">
      <c r="A189" s="120"/>
      <c r="B189" s="58"/>
      <c r="C189" s="120"/>
      <c r="D189" s="120"/>
      <c r="E189" s="120"/>
      <c r="F189" s="120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122"/>
      <c r="Y189" s="122"/>
      <c r="Z189" s="2"/>
    </row>
    <row r="190" spans="1:26" ht="11.25" customHeight="1">
      <c r="A190" s="120"/>
      <c r="B190" s="58"/>
      <c r="C190" s="120"/>
      <c r="D190" s="120"/>
      <c r="E190" s="120"/>
      <c r="F190" s="120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122"/>
      <c r="Y190" s="122"/>
      <c r="Z190" s="2"/>
    </row>
    <row r="191" spans="1:26" ht="11.25" customHeight="1">
      <c r="A191" s="120"/>
      <c r="B191" s="58"/>
      <c r="C191" s="120"/>
      <c r="D191" s="120"/>
      <c r="E191" s="120"/>
      <c r="F191" s="120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122"/>
      <c r="Y191" s="122"/>
      <c r="Z191" s="2"/>
    </row>
    <row r="192" spans="1:26" ht="11.25" customHeight="1">
      <c r="A192" s="120"/>
      <c r="B192" s="58"/>
      <c r="C192" s="120"/>
      <c r="D192" s="120"/>
      <c r="E192" s="120"/>
      <c r="F192" s="120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122"/>
      <c r="Y192" s="122"/>
      <c r="Z192" s="2"/>
    </row>
    <row r="193" spans="1:26" ht="11.25" customHeight="1">
      <c r="A193" s="120"/>
      <c r="B193" s="58"/>
      <c r="C193" s="120"/>
      <c r="D193" s="120"/>
      <c r="E193" s="120"/>
      <c r="F193" s="120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122"/>
      <c r="Y193" s="122"/>
      <c r="Z193" s="2"/>
    </row>
    <row r="194" spans="1:26" ht="11.25" customHeight="1">
      <c r="A194" s="120"/>
      <c r="B194" s="58"/>
      <c r="C194" s="120"/>
      <c r="D194" s="120"/>
      <c r="E194" s="120"/>
      <c r="F194" s="120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122"/>
      <c r="Y194" s="122"/>
      <c r="Z194" s="2"/>
    </row>
    <row r="195" spans="1:26" ht="11.25" customHeight="1">
      <c r="A195" s="120"/>
      <c r="B195" s="58"/>
      <c r="C195" s="120"/>
      <c r="D195" s="120"/>
      <c r="E195" s="120"/>
      <c r="F195" s="120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122"/>
      <c r="Y195" s="122"/>
      <c r="Z195" s="2"/>
    </row>
    <row r="196" spans="1:26" ht="11.25" customHeight="1">
      <c r="A196" s="120"/>
      <c r="B196" s="58"/>
      <c r="C196" s="120"/>
      <c r="D196" s="120"/>
      <c r="E196" s="120"/>
      <c r="F196" s="120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122"/>
      <c r="Y196" s="122"/>
      <c r="Z196" s="2"/>
    </row>
    <row r="197" spans="1:26" ht="11.25" customHeight="1">
      <c r="A197" s="120"/>
      <c r="B197" s="58"/>
      <c r="C197" s="120"/>
      <c r="D197" s="120"/>
      <c r="E197" s="120"/>
      <c r="F197" s="120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122"/>
      <c r="Y197" s="122"/>
      <c r="Z197" s="2"/>
    </row>
    <row r="198" spans="1:26" ht="11.25" customHeight="1">
      <c r="A198" s="120"/>
      <c r="B198" s="58"/>
      <c r="C198" s="120"/>
      <c r="D198" s="120"/>
      <c r="E198" s="120"/>
      <c r="F198" s="120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122"/>
      <c r="Y198" s="122"/>
      <c r="Z198" s="2"/>
    </row>
    <row r="199" spans="1:26" ht="11.25" customHeight="1">
      <c r="A199" s="120"/>
      <c r="B199" s="58"/>
      <c r="C199" s="120"/>
      <c r="D199" s="120"/>
      <c r="E199" s="120"/>
      <c r="F199" s="120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122"/>
      <c r="Y199" s="122"/>
      <c r="Z199" s="2"/>
    </row>
    <row r="200" spans="1:26" ht="11.25" customHeight="1">
      <c r="A200" s="120"/>
      <c r="B200" s="58"/>
      <c r="C200" s="120"/>
      <c r="D200" s="120"/>
      <c r="E200" s="120"/>
      <c r="F200" s="120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122"/>
      <c r="Y200" s="122"/>
      <c r="Z200" s="2"/>
    </row>
    <row r="201" spans="1:26" ht="11.25" customHeight="1">
      <c r="A201" s="120"/>
      <c r="B201" s="58"/>
      <c r="C201" s="120"/>
      <c r="D201" s="120"/>
      <c r="E201" s="120"/>
      <c r="F201" s="120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122"/>
      <c r="Y201" s="122"/>
      <c r="Z201" s="2"/>
    </row>
    <row r="202" spans="1:26" ht="11.25" customHeight="1">
      <c r="A202" s="120"/>
      <c r="B202" s="58"/>
      <c r="C202" s="120"/>
      <c r="D202" s="120"/>
      <c r="E202" s="120"/>
      <c r="F202" s="120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122"/>
      <c r="Y202" s="122"/>
      <c r="Z202" s="2"/>
    </row>
    <row r="203" spans="1:26" ht="11.25" customHeight="1">
      <c r="A203" s="120"/>
      <c r="B203" s="58"/>
      <c r="C203" s="120"/>
      <c r="D203" s="120"/>
      <c r="E203" s="120"/>
      <c r="F203" s="120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122"/>
      <c r="Y203" s="122"/>
      <c r="Z203" s="2"/>
    </row>
    <row r="204" spans="1:26" ht="11.25" customHeight="1">
      <c r="A204" s="120"/>
      <c r="B204" s="58"/>
      <c r="C204" s="120"/>
      <c r="D204" s="120"/>
      <c r="E204" s="120"/>
      <c r="F204" s="120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122"/>
      <c r="Y204" s="122"/>
      <c r="Z204" s="2"/>
    </row>
    <row r="205" spans="1:26" ht="11.25" customHeight="1">
      <c r="A205" s="120"/>
      <c r="B205" s="58"/>
      <c r="C205" s="120"/>
      <c r="D205" s="120"/>
      <c r="E205" s="120"/>
      <c r="F205" s="120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122"/>
      <c r="Y205" s="122"/>
      <c r="Z205" s="2"/>
    </row>
    <row r="206" spans="1:26" ht="11.25" customHeight="1">
      <c r="A206" s="120"/>
      <c r="B206" s="58"/>
      <c r="C206" s="120"/>
      <c r="D206" s="120"/>
      <c r="E206" s="120"/>
      <c r="F206" s="120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122"/>
      <c r="Y206" s="122"/>
      <c r="Z206" s="2"/>
    </row>
    <row r="207" spans="1:26" ht="11.25" customHeight="1">
      <c r="A207" s="120"/>
      <c r="B207" s="58"/>
      <c r="C207" s="120"/>
      <c r="D207" s="120"/>
      <c r="E207" s="120"/>
      <c r="F207" s="120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122"/>
      <c r="Y207" s="122"/>
      <c r="Z207" s="2"/>
    </row>
    <row r="208" spans="1:26" ht="11.25" customHeight="1">
      <c r="A208" s="120"/>
      <c r="B208" s="58"/>
      <c r="C208" s="120"/>
      <c r="D208" s="120"/>
      <c r="E208" s="120"/>
      <c r="F208" s="120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122"/>
      <c r="Y208" s="122"/>
      <c r="Z208" s="2"/>
    </row>
    <row r="209" spans="1:26" ht="11.25" customHeight="1">
      <c r="A209" s="120"/>
      <c r="B209" s="58"/>
      <c r="C209" s="120"/>
      <c r="D209" s="120"/>
      <c r="E209" s="120"/>
      <c r="F209" s="120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122"/>
      <c r="Y209" s="122"/>
      <c r="Z209" s="2"/>
    </row>
    <row r="210" spans="1:26" ht="11.25" customHeight="1">
      <c r="A210" s="120"/>
      <c r="B210" s="58"/>
      <c r="C210" s="120"/>
      <c r="D210" s="120"/>
      <c r="E210" s="120"/>
      <c r="F210" s="120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122"/>
      <c r="Y210" s="122"/>
      <c r="Z210" s="2"/>
    </row>
    <row r="211" spans="1:26" ht="11.25" customHeight="1">
      <c r="A211" s="120"/>
      <c r="B211" s="58"/>
      <c r="C211" s="120"/>
      <c r="D211" s="120"/>
      <c r="E211" s="120"/>
      <c r="F211" s="120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122"/>
      <c r="Y211" s="122"/>
      <c r="Z211" s="2"/>
    </row>
    <row r="212" spans="1:26" ht="11.25" customHeight="1">
      <c r="A212" s="120"/>
      <c r="B212" s="58"/>
      <c r="C212" s="120"/>
      <c r="D212" s="120"/>
      <c r="E212" s="120"/>
      <c r="F212" s="120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122"/>
      <c r="Y212" s="122"/>
      <c r="Z212" s="2"/>
    </row>
    <row r="213" spans="1:26" ht="11.25" customHeight="1">
      <c r="A213" s="120"/>
      <c r="B213" s="58"/>
      <c r="C213" s="120"/>
      <c r="D213" s="120"/>
      <c r="E213" s="120"/>
      <c r="F213" s="120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122"/>
      <c r="Y213" s="122"/>
      <c r="Z213" s="2"/>
    </row>
    <row r="214" spans="1:26" ht="11.25" customHeight="1">
      <c r="A214" s="120"/>
      <c r="B214" s="58"/>
      <c r="C214" s="120"/>
      <c r="D214" s="120"/>
      <c r="E214" s="120"/>
      <c r="F214" s="120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122"/>
      <c r="Y214" s="122"/>
      <c r="Z214" s="2"/>
    </row>
    <row r="215" spans="1:26" ht="11.25" customHeight="1">
      <c r="A215" s="120"/>
      <c r="B215" s="58"/>
      <c r="C215" s="120"/>
      <c r="D215" s="120"/>
      <c r="E215" s="120"/>
      <c r="F215" s="120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122"/>
      <c r="Y215" s="122"/>
      <c r="Z215" s="2"/>
    </row>
    <row r="216" spans="1:26" ht="11.25" customHeight="1">
      <c r="A216" s="120"/>
      <c r="B216" s="58"/>
      <c r="C216" s="120"/>
      <c r="D216" s="120"/>
      <c r="E216" s="120"/>
      <c r="F216" s="120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122"/>
      <c r="Y216" s="122"/>
      <c r="Z216" s="2"/>
    </row>
    <row r="217" spans="1:26" ht="11.25" customHeight="1">
      <c r="A217" s="120"/>
      <c r="B217" s="58"/>
      <c r="C217" s="120"/>
      <c r="D217" s="120"/>
      <c r="E217" s="120"/>
      <c r="F217" s="120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122"/>
      <c r="Y217" s="122"/>
      <c r="Z217" s="2"/>
    </row>
    <row r="218" spans="1:26" ht="11.25" customHeight="1">
      <c r="A218" s="120"/>
      <c r="B218" s="58"/>
      <c r="C218" s="120"/>
      <c r="D218" s="120"/>
      <c r="E218" s="120"/>
      <c r="F218" s="120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122"/>
      <c r="Y218" s="122"/>
      <c r="Z218" s="2"/>
    </row>
    <row r="219" spans="1:26" ht="11.25" customHeight="1">
      <c r="A219" s="120"/>
      <c r="B219" s="58"/>
      <c r="C219" s="120"/>
      <c r="D219" s="120"/>
      <c r="E219" s="120"/>
      <c r="F219" s="120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122"/>
      <c r="Y219" s="122"/>
      <c r="Z219" s="2"/>
    </row>
    <row r="220" spans="1:26" ht="11.25" customHeight="1">
      <c r="A220" s="120"/>
      <c r="B220" s="58"/>
      <c r="C220" s="120"/>
      <c r="D220" s="120"/>
      <c r="E220" s="120"/>
      <c r="F220" s="120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122"/>
      <c r="Y220" s="122"/>
      <c r="Z220" s="2"/>
    </row>
    <row r="221" spans="1:26" ht="11.25" customHeight="1">
      <c r="A221" s="120"/>
      <c r="B221" s="58"/>
      <c r="C221" s="120"/>
      <c r="D221" s="120"/>
      <c r="E221" s="120"/>
      <c r="F221" s="120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122"/>
      <c r="Y221" s="122"/>
      <c r="Z221" s="2"/>
    </row>
    <row r="222" spans="1:26" ht="11.25" customHeight="1">
      <c r="A222" s="120"/>
      <c r="B222" s="58"/>
      <c r="C222" s="120"/>
      <c r="D222" s="120"/>
      <c r="E222" s="120"/>
      <c r="F222" s="120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122"/>
      <c r="Y222" s="122"/>
      <c r="Z222" s="2"/>
    </row>
    <row r="223" spans="1:26" ht="11.25" customHeight="1">
      <c r="A223" s="120"/>
      <c r="B223" s="58"/>
      <c r="C223" s="120"/>
      <c r="D223" s="120"/>
      <c r="E223" s="120"/>
      <c r="F223" s="120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122"/>
      <c r="Y223" s="122"/>
      <c r="Z223" s="2"/>
    </row>
    <row r="224" spans="1:26" ht="11.25" customHeight="1">
      <c r="A224" s="120"/>
      <c r="B224" s="58"/>
      <c r="C224" s="120"/>
      <c r="D224" s="120"/>
      <c r="E224" s="120"/>
      <c r="F224" s="120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122"/>
      <c r="Y224" s="122"/>
      <c r="Z224" s="2"/>
    </row>
    <row r="225" spans="1:26" ht="11.25" customHeight="1">
      <c r="A225" s="120"/>
      <c r="B225" s="58"/>
      <c r="C225" s="120"/>
      <c r="D225" s="120"/>
      <c r="E225" s="120"/>
      <c r="F225" s="120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122"/>
      <c r="Y225" s="122"/>
      <c r="Z225" s="2"/>
    </row>
    <row r="226" spans="1:26" ht="11.25" customHeight="1">
      <c r="A226" s="120"/>
      <c r="B226" s="58"/>
      <c r="C226" s="120"/>
      <c r="D226" s="120"/>
      <c r="E226" s="120"/>
      <c r="F226" s="120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122"/>
      <c r="Y226" s="122"/>
      <c r="Z226" s="2"/>
    </row>
    <row r="227" spans="1:26" ht="11.25" customHeight="1">
      <c r="A227" s="120"/>
      <c r="B227" s="58"/>
      <c r="C227" s="120"/>
      <c r="D227" s="120"/>
      <c r="E227" s="120"/>
      <c r="F227" s="120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122"/>
      <c r="Y227" s="122"/>
      <c r="Z227" s="2"/>
    </row>
    <row r="228" spans="1:26" ht="11.25" customHeight="1">
      <c r="A228" s="120"/>
      <c r="B228" s="58"/>
      <c r="C228" s="120"/>
      <c r="D228" s="120"/>
      <c r="E228" s="120"/>
      <c r="F228" s="120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122"/>
      <c r="Y228" s="122"/>
      <c r="Z228" s="2"/>
    </row>
    <row r="229" spans="1:26" ht="11.25" customHeight="1">
      <c r="A229" s="120"/>
      <c r="B229" s="58"/>
      <c r="C229" s="120"/>
      <c r="D229" s="120"/>
      <c r="E229" s="120"/>
      <c r="F229" s="120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122"/>
      <c r="Y229" s="122"/>
      <c r="Z229" s="2"/>
    </row>
    <row r="230" spans="1:26" ht="11.25" customHeight="1">
      <c r="A230" s="120"/>
      <c r="B230" s="58"/>
      <c r="C230" s="120"/>
      <c r="D230" s="120"/>
      <c r="E230" s="120"/>
      <c r="F230" s="120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122"/>
      <c r="Y230" s="122"/>
      <c r="Z230" s="2"/>
    </row>
    <row r="231" spans="1:26" ht="11.25" customHeight="1">
      <c r="A231" s="120"/>
      <c r="B231" s="58"/>
      <c r="C231" s="120"/>
      <c r="D231" s="120"/>
      <c r="E231" s="120"/>
      <c r="F231" s="120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122"/>
      <c r="Y231" s="122"/>
      <c r="Z231" s="2"/>
    </row>
    <row r="232" spans="1:26" ht="11.25" customHeight="1">
      <c r="A232" s="120"/>
      <c r="B232" s="58"/>
      <c r="C232" s="120"/>
      <c r="D232" s="120"/>
      <c r="E232" s="120"/>
      <c r="F232" s="120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122"/>
      <c r="Y232" s="122"/>
      <c r="Z232" s="2"/>
    </row>
    <row r="233" spans="1:26" ht="11.25" customHeight="1">
      <c r="A233" s="120"/>
      <c r="B233" s="58"/>
      <c r="C233" s="120"/>
      <c r="D233" s="120"/>
      <c r="E233" s="120"/>
      <c r="F233" s="120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122"/>
      <c r="Y233" s="122"/>
      <c r="Z233" s="2"/>
    </row>
    <row r="234" spans="1:26" ht="11.25" customHeight="1">
      <c r="A234" s="120"/>
      <c r="B234" s="58"/>
      <c r="C234" s="120"/>
      <c r="D234" s="120"/>
      <c r="E234" s="120"/>
      <c r="F234" s="120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122"/>
      <c r="Y234" s="122"/>
      <c r="Z234" s="2"/>
    </row>
    <row r="235" spans="1:26" ht="11.25" customHeight="1">
      <c r="A235" s="120"/>
      <c r="B235" s="58"/>
      <c r="C235" s="120"/>
      <c r="D235" s="120"/>
      <c r="E235" s="120"/>
      <c r="F235" s="120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122"/>
      <c r="Y235" s="122"/>
      <c r="Z235" s="2"/>
    </row>
    <row r="236" spans="1:26" ht="11.25" customHeight="1">
      <c r="A236" s="120"/>
      <c r="B236" s="58"/>
      <c r="C236" s="120"/>
      <c r="D236" s="120"/>
      <c r="E236" s="120"/>
      <c r="F236" s="120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122"/>
      <c r="Y236" s="122"/>
      <c r="Z236" s="2"/>
    </row>
    <row r="237" spans="1:26" ht="11.25" customHeight="1">
      <c r="A237" s="120"/>
      <c r="B237" s="58"/>
      <c r="C237" s="120"/>
      <c r="D237" s="120"/>
      <c r="E237" s="120"/>
      <c r="F237" s="120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122"/>
      <c r="Y237" s="122"/>
      <c r="Z237" s="2"/>
    </row>
    <row r="238" spans="1:26" ht="11.25" customHeight="1">
      <c r="A238" s="120"/>
      <c r="B238" s="58"/>
      <c r="C238" s="120"/>
      <c r="D238" s="120"/>
      <c r="E238" s="120"/>
      <c r="F238" s="120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122"/>
      <c r="Y238" s="122"/>
      <c r="Z238" s="2"/>
    </row>
    <row r="239" spans="1:26" ht="11.25" customHeight="1">
      <c r="A239" s="120"/>
      <c r="B239" s="58"/>
      <c r="C239" s="120"/>
      <c r="D239" s="120"/>
      <c r="E239" s="120"/>
      <c r="F239" s="120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122"/>
      <c r="Y239" s="122"/>
      <c r="Z239" s="2"/>
    </row>
    <row r="240" spans="1:26" ht="11.25" customHeight="1">
      <c r="A240" s="120"/>
      <c r="B240" s="58"/>
      <c r="C240" s="120"/>
      <c r="D240" s="120"/>
      <c r="E240" s="120"/>
      <c r="F240" s="120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122"/>
      <c r="Y240" s="122"/>
      <c r="Z240" s="2"/>
    </row>
    <row r="241" spans="1:26" ht="11.25" customHeight="1">
      <c r="A241" s="120"/>
      <c r="B241" s="58"/>
      <c r="C241" s="120"/>
      <c r="D241" s="120"/>
      <c r="E241" s="120"/>
      <c r="F241" s="120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122"/>
      <c r="Y241" s="122"/>
      <c r="Z241" s="2"/>
    </row>
    <row r="242" spans="1:26" ht="11.25" customHeight="1">
      <c r="A242" s="120"/>
      <c r="B242" s="58"/>
      <c r="C242" s="120"/>
      <c r="D242" s="120"/>
      <c r="E242" s="120"/>
      <c r="F242" s="120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122"/>
      <c r="Y242" s="122"/>
      <c r="Z242" s="2"/>
    </row>
    <row r="243" spans="1:26" ht="11.25" customHeight="1">
      <c r="A243" s="120"/>
      <c r="B243" s="58"/>
      <c r="C243" s="120"/>
      <c r="D243" s="120"/>
      <c r="E243" s="120"/>
      <c r="F243" s="120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122"/>
      <c r="Y243" s="122"/>
      <c r="Z243" s="2"/>
    </row>
    <row r="244" spans="1:26" ht="11.25" customHeight="1">
      <c r="A244" s="120"/>
      <c r="B244" s="58"/>
      <c r="C244" s="120"/>
      <c r="D244" s="120"/>
      <c r="E244" s="120"/>
      <c r="F244" s="120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122"/>
      <c r="Y244" s="122"/>
      <c r="Z244" s="2"/>
    </row>
    <row r="245" spans="1:26" ht="11.25" customHeight="1">
      <c r="A245" s="120"/>
      <c r="B245" s="58"/>
      <c r="C245" s="120"/>
      <c r="D245" s="120"/>
      <c r="E245" s="120"/>
      <c r="F245" s="120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122"/>
      <c r="Y245" s="122"/>
      <c r="Z245" s="2"/>
    </row>
    <row r="246" spans="1:26" ht="11.25" customHeight="1">
      <c r="A246" s="120"/>
      <c r="B246" s="58"/>
      <c r="C246" s="120"/>
      <c r="D246" s="120"/>
      <c r="E246" s="120"/>
      <c r="F246" s="120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122"/>
      <c r="Y246" s="122"/>
      <c r="Z246" s="2"/>
    </row>
    <row r="247" spans="1:26" ht="11.25" customHeight="1">
      <c r="A247" s="120"/>
      <c r="B247" s="58"/>
      <c r="C247" s="120"/>
      <c r="D247" s="120"/>
      <c r="E247" s="120"/>
      <c r="F247" s="120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122"/>
      <c r="Y247" s="122"/>
      <c r="Z247" s="2"/>
    </row>
    <row r="248" spans="1:26" ht="11.25" customHeight="1">
      <c r="A248" s="120"/>
      <c r="B248" s="58"/>
      <c r="C248" s="120"/>
      <c r="D248" s="120"/>
      <c r="E248" s="120"/>
      <c r="F248" s="120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122"/>
      <c r="Y248" s="122"/>
      <c r="Z248" s="2"/>
    </row>
    <row r="249" spans="1:26" ht="11.25" customHeight="1">
      <c r="A249" s="120"/>
      <c r="B249" s="58"/>
      <c r="C249" s="120"/>
      <c r="D249" s="120"/>
      <c r="E249" s="120"/>
      <c r="F249" s="120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122"/>
      <c r="Y249" s="122"/>
      <c r="Z249" s="2"/>
    </row>
    <row r="250" spans="1:26" ht="11.25" customHeight="1">
      <c r="A250" s="120"/>
      <c r="B250" s="58"/>
      <c r="C250" s="120"/>
      <c r="D250" s="120"/>
      <c r="E250" s="120"/>
      <c r="F250" s="120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122"/>
      <c r="Y250" s="122"/>
      <c r="Z250" s="2"/>
    </row>
    <row r="251" spans="1:26" ht="11.25" customHeight="1">
      <c r="A251" s="120"/>
      <c r="B251" s="58"/>
      <c r="C251" s="120"/>
      <c r="D251" s="120"/>
      <c r="E251" s="120"/>
      <c r="F251" s="120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122"/>
      <c r="Y251" s="122"/>
      <c r="Z251" s="2"/>
    </row>
    <row r="252" spans="1:26" ht="11.25" customHeight="1">
      <c r="A252" s="120"/>
      <c r="B252" s="58"/>
      <c r="C252" s="120"/>
      <c r="D252" s="120"/>
      <c r="E252" s="120"/>
      <c r="F252" s="120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122"/>
      <c r="Y252" s="122"/>
      <c r="Z252" s="2"/>
    </row>
    <row r="253" spans="1:26" ht="11.25" customHeight="1">
      <c r="A253" s="120"/>
      <c r="B253" s="58"/>
      <c r="C253" s="120"/>
      <c r="D253" s="120"/>
      <c r="E253" s="120"/>
      <c r="F253" s="120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122"/>
      <c r="Y253" s="122"/>
      <c r="Z253" s="2"/>
    </row>
    <row r="254" spans="1:26" ht="11.25" customHeight="1">
      <c r="A254" s="120"/>
      <c r="B254" s="58"/>
      <c r="C254" s="120"/>
      <c r="D254" s="120"/>
      <c r="E254" s="120"/>
      <c r="F254" s="120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122"/>
      <c r="Y254" s="122"/>
      <c r="Z254" s="2"/>
    </row>
    <row r="255" spans="1:26" ht="11.25" customHeight="1">
      <c r="A255" s="120"/>
      <c r="B255" s="58"/>
      <c r="C255" s="120"/>
      <c r="D255" s="120"/>
      <c r="E255" s="120"/>
      <c r="F255" s="120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122"/>
      <c r="Y255" s="122"/>
      <c r="Z255" s="2"/>
    </row>
    <row r="256" spans="1:26" ht="11.25" customHeight="1">
      <c r="A256" s="120"/>
      <c r="B256" s="58"/>
      <c r="C256" s="120"/>
      <c r="D256" s="120"/>
      <c r="E256" s="120"/>
      <c r="F256" s="120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122"/>
      <c r="Y256" s="122"/>
      <c r="Z256" s="2"/>
    </row>
    <row r="257" spans="1:26" ht="11.25" customHeight="1">
      <c r="A257" s="120"/>
      <c r="B257" s="58"/>
      <c r="C257" s="120"/>
      <c r="D257" s="120"/>
      <c r="E257" s="120"/>
      <c r="F257" s="120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122"/>
      <c r="Y257" s="122"/>
      <c r="Z257" s="2"/>
    </row>
    <row r="258" spans="1:26" ht="11.25" customHeight="1">
      <c r="A258" s="120"/>
      <c r="B258" s="58"/>
      <c r="C258" s="120"/>
      <c r="D258" s="120"/>
      <c r="E258" s="120"/>
      <c r="F258" s="120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122"/>
      <c r="Y258" s="122"/>
      <c r="Z258" s="2"/>
    </row>
    <row r="259" spans="1:26" ht="11.25" customHeight="1">
      <c r="A259" s="120"/>
      <c r="B259" s="58"/>
      <c r="C259" s="120"/>
      <c r="D259" s="120"/>
      <c r="E259" s="120"/>
      <c r="F259" s="120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122"/>
      <c r="Y259" s="122"/>
      <c r="Z259" s="2"/>
    </row>
    <row r="260" spans="1:26" ht="11.25" customHeight="1">
      <c r="A260" s="120"/>
      <c r="B260" s="58"/>
      <c r="C260" s="120"/>
      <c r="D260" s="120"/>
      <c r="E260" s="120"/>
      <c r="F260" s="120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122"/>
      <c r="Y260" s="122"/>
      <c r="Z260" s="2"/>
    </row>
    <row r="261" spans="1:26" ht="11.25" customHeight="1">
      <c r="A261" s="120"/>
      <c r="B261" s="58"/>
      <c r="C261" s="120"/>
      <c r="D261" s="120"/>
      <c r="E261" s="120"/>
      <c r="F261" s="120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122"/>
      <c r="Y261" s="122"/>
      <c r="Z261" s="2"/>
    </row>
    <row r="262" spans="1:26" ht="11.25" customHeight="1">
      <c r="A262" s="120"/>
      <c r="B262" s="58"/>
      <c r="C262" s="120"/>
      <c r="D262" s="120"/>
      <c r="E262" s="120"/>
      <c r="F262" s="120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122"/>
      <c r="Y262" s="122"/>
      <c r="Z262" s="2"/>
    </row>
    <row r="263" spans="1:26" ht="11.25" customHeight="1">
      <c r="A263" s="120"/>
      <c r="B263" s="58"/>
      <c r="C263" s="120"/>
      <c r="D263" s="120"/>
      <c r="E263" s="120"/>
      <c r="F263" s="120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122"/>
      <c r="Y263" s="122"/>
      <c r="Z263" s="2"/>
    </row>
    <row r="264" spans="1:26" ht="11.25" customHeight="1">
      <c r="A264" s="120"/>
      <c r="B264" s="58"/>
      <c r="C264" s="120"/>
      <c r="D264" s="120"/>
      <c r="E264" s="120"/>
      <c r="F264" s="120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122"/>
      <c r="Y264" s="122"/>
      <c r="Z264" s="2"/>
    </row>
    <row r="265" spans="1:26" ht="11.25" customHeight="1">
      <c r="A265" s="120"/>
      <c r="B265" s="58"/>
      <c r="C265" s="120"/>
      <c r="D265" s="120"/>
      <c r="E265" s="120"/>
      <c r="F265" s="120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122"/>
      <c r="Y265" s="122"/>
      <c r="Z265" s="2"/>
    </row>
    <row r="266" spans="1:26" ht="11.25" customHeight="1">
      <c r="A266" s="120"/>
      <c r="B266" s="58"/>
      <c r="C266" s="120"/>
      <c r="D266" s="120"/>
      <c r="E266" s="120"/>
      <c r="F266" s="120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122"/>
      <c r="Y266" s="122"/>
      <c r="Z266" s="2"/>
    </row>
    <row r="267" spans="1:26" ht="11.25" customHeight="1">
      <c r="A267" s="120"/>
      <c r="B267" s="58"/>
      <c r="C267" s="120"/>
      <c r="D267" s="120"/>
      <c r="E267" s="120"/>
      <c r="F267" s="120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122"/>
      <c r="Y267" s="122"/>
      <c r="Z267" s="2"/>
    </row>
    <row r="268" spans="1:26" ht="11.25" customHeight="1">
      <c r="A268" s="120"/>
      <c r="B268" s="58"/>
      <c r="C268" s="120"/>
      <c r="D268" s="120"/>
      <c r="E268" s="120"/>
      <c r="F268" s="120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122"/>
      <c r="Y268" s="122"/>
      <c r="Z268" s="2"/>
    </row>
    <row r="269" spans="1:26" ht="11.25" customHeight="1">
      <c r="A269" s="120"/>
      <c r="B269" s="58"/>
      <c r="C269" s="120"/>
      <c r="D269" s="120"/>
      <c r="E269" s="120"/>
      <c r="F269" s="120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122"/>
      <c r="Y269" s="122"/>
      <c r="Z269" s="2"/>
    </row>
    <row r="270" spans="1:26" ht="11.25" customHeight="1">
      <c r="A270" s="120"/>
      <c r="B270" s="58"/>
      <c r="C270" s="120"/>
      <c r="D270" s="120"/>
      <c r="E270" s="120"/>
      <c r="F270" s="120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122"/>
      <c r="Y270" s="122"/>
      <c r="Z270" s="2"/>
    </row>
    <row r="271" spans="1:26" ht="11.25" customHeight="1">
      <c r="A271" s="120"/>
      <c r="B271" s="58"/>
      <c r="C271" s="120"/>
      <c r="D271" s="120"/>
      <c r="E271" s="120"/>
      <c r="F271" s="120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122"/>
      <c r="Y271" s="122"/>
      <c r="Z271" s="2"/>
    </row>
    <row r="272" spans="1:26" ht="11.25" customHeight="1">
      <c r="A272" s="120"/>
      <c r="B272" s="58"/>
      <c r="C272" s="120"/>
      <c r="D272" s="120"/>
      <c r="E272" s="120"/>
      <c r="F272" s="120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122"/>
      <c r="Y272" s="122"/>
      <c r="Z272" s="2"/>
    </row>
    <row r="273" spans="1:26" ht="11.25" customHeight="1">
      <c r="A273" s="120"/>
      <c r="B273" s="58"/>
      <c r="C273" s="120"/>
      <c r="D273" s="120"/>
      <c r="E273" s="120"/>
      <c r="F273" s="120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122"/>
      <c r="Y273" s="122"/>
      <c r="Z273" s="2"/>
    </row>
    <row r="274" spans="1:26" ht="11.25" customHeight="1">
      <c r="A274" s="120"/>
      <c r="B274" s="58"/>
      <c r="C274" s="120"/>
      <c r="D274" s="120"/>
      <c r="E274" s="120"/>
      <c r="F274" s="120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122"/>
      <c r="Y274" s="122"/>
      <c r="Z274" s="2"/>
    </row>
    <row r="275" spans="1:26" ht="11.25" customHeight="1">
      <c r="A275" s="120"/>
      <c r="B275" s="58"/>
      <c r="C275" s="120"/>
      <c r="D275" s="120"/>
      <c r="E275" s="120"/>
      <c r="F275" s="120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122"/>
      <c r="Y275" s="122"/>
      <c r="Z275" s="2"/>
    </row>
    <row r="276" spans="1:26" ht="11.25" customHeight="1">
      <c r="A276" s="120"/>
      <c r="B276" s="58"/>
      <c r="C276" s="120"/>
      <c r="D276" s="120"/>
      <c r="E276" s="120"/>
      <c r="F276" s="120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122"/>
      <c r="Y276" s="122"/>
      <c r="Z276" s="2"/>
    </row>
    <row r="277" spans="1:26" ht="11.25" customHeight="1">
      <c r="A277" s="120"/>
      <c r="B277" s="58"/>
      <c r="C277" s="120"/>
      <c r="D277" s="120"/>
      <c r="E277" s="120"/>
      <c r="F277" s="120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122"/>
      <c r="Y277" s="122"/>
      <c r="Z277" s="2"/>
    </row>
    <row r="278" spans="1:26" ht="11.25" customHeight="1">
      <c r="A278" s="120"/>
      <c r="B278" s="58"/>
      <c r="C278" s="120"/>
      <c r="D278" s="120"/>
      <c r="E278" s="120"/>
      <c r="F278" s="120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122"/>
      <c r="Y278" s="122"/>
      <c r="Z278" s="2"/>
    </row>
    <row r="279" spans="1:26" ht="11.25" customHeight="1">
      <c r="A279" s="120"/>
      <c r="B279" s="58"/>
      <c r="C279" s="120"/>
      <c r="D279" s="120"/>
      <c r="E279" s="120"/>
      <c r="F279" s="120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122"/>
      <c r="Y279" s="122"/>
      <c r="Z279" s="2"/>
    </row>
    <row r="280" spans="1:26" ht="11.25" customHeight="1">
      <c r="A280" s="120"/>
      <c r="B280" s="58"/>
      <c r="C280" s="120"/>
      <c r="D280" s="120"/>
      <c r="E280" s="120"/>
      <c r="F280" s="120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122"/>
      <c r="Y280" s="122"/>
      <c r="Z280" s="2"/>
    </row>
    <row r="281" spans="1:26" ht="11.25" customHeight="1">
      <c r="A281" s="120"/>
      <c r="B281" s="58"/>
      <c r="C281" s="120"/>
      <c r="D281" s="120"/>
      <c r="E281" s="120"/>
      <c r="F281" s="120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122"/>
      <c r="Y281" s="122"/>
      <c r="Z281" s="2"/>
    </row>
    <row r="282" spans="1:26" ht="11.25" customHeight="1">
      <c r="A282" s="120"/>
      <c r="B282" s="58"/>
      <c r="C282" s="120"/>
      <c r="D282" s="120"/>
      <c r="E282" s="120"/>
      <c r="F282" s="120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122"/>
      <c r="Y282" s="122"/>
      <c r="Z282" s="2"/>
    </row>
    <row r="283" spans="1:26" ht="11.25" customHeight="1">
      <c r="A283" s="120"/>
      <c r="B283" s="58"/>
      <c r="C283" s="120"/>
      <c r="D283" s="120"/>
      <c r="E283" s="120"/>
      <c r="F283" s="120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122"/>
      <c r="Y283" s="122"/>
      <c r="Z283" s="2"/>
    </row>
    <row r="284" spans="1:26" ht="11.25" customHeight="1">
      <c r="A284" s="120"/>
      <c r="B284" s="58"/>
      <c r="C284" s="120"/>
      <c r="D284" s="120"/>
      <c r="E284" s="120"/>
      <c r="F284" s="120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122"/>
      <c r="Y284" s="122"/>
      <c r="Z284" s="2"/>
    </row>
    <row r="285" spans="1:26" ht="11.25" customHeight="1">
      <c r="A285" s="120"/>
      <c r="B285" s="58"/>
      <c r="C285" s="120"/>
      <c r="D285" s="120"/>
      <c r="E285" s="120"/>
      <c r="F285" s="120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122"/>
      <c r="Y285" s="122"/>
      <c r="Z285" s="2"/>
    </row>
    <row r="286" spans="1:26" ht="11.25" customHeight="1">
      <c r="A286" s="120"/>
      <c r="B286" s="58"/>
      <c r="C286" s="120"/>
      <c r="D286" s="120"/>
      <c r="E286" s="120"/>
      <c r="F286" s="120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122"/>
      <c r="Y286" s="122"/>
      <c r="Z286" s="2"/>
    </row>
    <row r="287" spans="1:26" ht="11.25" customHeight="1">
      <c r="A287" s="120"/>
      <c r="B287" s="58"/>
      <c r="C287" s="120"/>
      <c r="D287" s="120"/>
      <c r="E287" s="120"/>
      <c r="F287" s="120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122"/>
      <c r="Y287" s="122"/>
      <c r="Z287" s="2"/>
    </row>
    <row r="288" spans="1:26" ht="11.25" customHeight="1">
      <c r="A288" s="120"/>
      <c r="B288" s="58"/>
      <c r="C288" s="120"/>
      <c r="D288" s="120"/>
      <c r="E288" s="120"/>
      <c r="F288" s="120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122"/>
      <c r="Y288" s="122"/>
      <c r="Z288" s="2"/>
    </row>
    <row r="289" spans="1:26" ht="11.25" customHeight="1">
      <c r="A289" s="120"/>
      <c r="B289" s="58"/>
      <c r="C289" s="120"/>
      <c r="D289" s="120"/>
      <c r="E289" s="120"/>
      <c r="F289" s="120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122"/>
      <c r="Y289" s="122"/>
      <c r="Z289" s="2"/>
    </row>
    <row r="290" spans="1:26" ht="11.25" customHeight="1">
      <c r="A290" s="120"/>
      <c r="B290" s="58"/>
      <c r="C290" s="120"/>
      <c r="D290" s="120"/>
      <c r="E290" s="120"/>
      <c r="F290" s="120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122"/>
      <c r="Y290" s="122"/>
      <c r="Z290" s="2"/>
    </row>
    <row r="291" spans="1:26" ht="11.25" customHeight="1">
      <c r="A291" s="120"/>
      <c r="B291" s="58"/>
      <c r="C291" s="120"/>
      <c r="D291" s="120"/>
      <c r="E291" s="120"/>
      <c r="F291" s="120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122"/>
      <c r="Y291" s="122"/>
      <c r="Z291" s="2"/>
    </row>
    <row r="292" spans="1:26" ht="11.25" customHeight="1">
      <c r="A292" s="120"/>
      <c r="B292" s="58"/>
      <c r="C292" s="120"/>
      <c r="D292" s="120"/>
      <c r="E292" s="120"/>
      <c r="F292" s="120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122"/>
      <c r="Y292" s="122"/>
      <c r="Z292" s="2"/>
    </row>
    <row r="293" spans="1:26" ht="11.25" customHeight="1">
      <c r="A293" s="120"/>
      <c r="B293" s="58"/>
      <c r="C293" s="120"/>
      <c r="D293" s="120"/>
      <c r="E293" s="120"/>
      <c r="F293" s="120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122"/>
      <c r="Y293" s="122"/>
      <c r="Z293" s="2"/>
    </row>
    <row r="294" spans="1:26" ht="11.25" customHeight="1">
      <c r="A294" s="120"/>
      <c r="B294" s="58"/>
      <c r="C294" s="120"/>
      <c r="D294" s="120"/>
      <c r="E294" s="120"/>
      <c r="F294" s="120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122"/>
      <c r="Y294" s="122"/>
      <c r="Z294" s="2"/>
    </row>
    <row r="295" spans="1:26" ht="11.25" customHeight="1">
      <c r="A295" s="120"/>
      <c r="B295" s="58"/>
      <c r="C295" s="120"/>
      <c r="D295" s="120"/>
      <c r="E295" s="120"/>
      <c r="F295" s="120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122"/>
      <c r="Y295" s="122"/>
      <c r="Z295" s="2"/>
    </row>
    <row r="296" spans="1:26" ht="11.25" customHeight="1">
      <c r="A296" s="120"/>
      <c r="B296" s="58"/>
      <c r="C296" s="120"/>
      <c r="D296" s="120"/>
      <c r="E296" s="120"/>
      <c r="F296" s="120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122"/>
      <c r="Y296" s="122"/>
      <c r="Z296" s="2"/>
    </row>
    <row r="297" spans="1:26" ht="11.25" customHeight="1">
      <c r="A297" s="120"/>
      <c r="B297" s="58"/>
      <c r="C297" s="120"/>
      <c r="D297" s="120"/>
      <c r="E297" s="120"/>
      <c r="F297" s="120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122"/>
      <c r="Y297" s="122"/>
      <c r="Z297" s="2"/>
    </row>
    <row r="298" spans="1:26" ht="11.25" customHeight="1">
      <c r="A298" s="120"/>
      <c r="B298" s="58"/>
      <c r="C298" s="120"/>
      <c r="D298" s="120"/>
      <c r="E298" s="120"/>
      <c r="F298" s="120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122"/>
      <c r="Y298" s="122"/>
      <c r="Z298" s="2"/>
    </row>
    <row r="299" spans="1:26" ht="11.25" customHeight="1">
      <c r="A299" s="120"/>
      <c r="B299" s="58"/>
      <c r="C299" s="120"/>
      <c r="D299" s="120"/>
      <c r="E299" s="120"/>
      <c r="F299" s="120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122"/>
      <c r="Y299" s="122"/>
      <c r="Z299" s="2"/>
    </row>
    <row r="300" spans="1:26" ht="11.25" customHeight="1">
      <c r="A300" s="120"/>
      <c r="B300" s="58"/>
      <c r="C300" s="120"/>
      <c r="D300" s="120"/>
      <c r="E300" s="120"/>
      <c r="F300" s="120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122"/>
      <c r="Y300" s="122"/>
      <c r="Z300" s="2"/>
    </row>
    <row r="301" spans="1:26" ht="11.25" customHeight="1">
      <c r="A301" s="120"/>
      <c r="B301" s="58"/>
      <c r="C301" s="120"/>
      <c r="D301" s="120"/>
      <c r="E301" s="120"/>
      <c r="F301" s="120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122"/>
      <c r="Y301" s="122"/>
      <c r="Z301" s="2"/>
    </row>
    <row r="302" spans="1:26" ht="11.25" customHeight="1">
      <c r="A302" s="120"/>
      <c r="B302" s="58"/>
      <c r="C302" s="120"/>
      <c r="D302" s="120"/>
      <c r="E302" s="120"/>
      <c r="F302" s="120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122"/>
      <c r="Y302" s="122"/>
      <c r="Z302" s="2"/>
    </row>
    <row r="303" spans="1:26" ht="11.25" customHeight="1">
      <c r="A303" s="120"/>
      <c r="B303" s="58"/>
      <c r="C303" s="120"/>
      <c r="D303" s="120"/>
      <c r="E303" s="120"/>
      <c r="F303" s="120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122"/>
      <c r="Y303" s="122"/>
      <c r="Z303" s="2"/>
    </row>
    <row r="304" spans="1:26" ht="11.25" customHeight="1">
      <c r="A304" s="120"/>
      <c r="B304" s="58"/>
      <c r="C304" s="120"/>
      <c r="D304" s="120"/>
      <c r="E304" s="120"/>
      <c r="F304" s="120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122"/>
      <c r="Y304" s="122"/>
      <c r="Z304" s="2"/>
    </row>
    <row r="305" spans="1:26" ht="11.25" customHeight="1">
      <c r="A305" s="120"/>
      <c r="B305" s="58"/>
      <c r="C305" s="120"/>
      <c r="D305" s="120"/>
      <c r="E305" s="120"/>
      <c r="F305" s="120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122"/>
      <c r="Y305" s="122"/>
      <c r="Z305" s="2"/>
    </row>
    <row r="306" spans="1:26" ht="11.25" customHeight="1">
      <c r="A306" s="120"/>
      <c r="B306" s="58"/>
      <c r="C306" s="120"/>
      <c r="D306" s="120"/>
      <c r="E306" s="120"/>
      <c r="F306" s="120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122"/>
      <c r="Y306" s="122"/>
      <c r="Z306" s="2"/>
    </row>
    <row r="307" spans="1:26" ht="11.25" customHeight="1">
      <c r="A307" s="120"/>
      <c r="B307" s="58"/>
      <c r="C307" s="120"/>
      <c r="D307" s="120"/>
      <c r="E307" s="120"/>
      <c r="F307" s="120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122"/>
      <c r="Y307" s="122"/>
      <c r="Z307" s="2"/>
    </row>
    <row r="308" spans="1:26" ht="11.25" customHeight="1">
      <c r="A308" s="120"/>
      <c r="B308" s="58"/>
      <c r="C308" s="120"/>
      <c r="D308" s="120"/>
      <c r="E308" s="120"/>
      <c r="F308" s="120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122"/>
      <c r="Y308" s="122"/>
      <c r="Z308" s="2"/>
    </row>
    <row r="309" spans="1:26" ht="11.25" customHeight="1">
      <c r="A309" s="120"/>
      <c r="B309" s="58"/>
      <c r="C309" s="120"/>
      <c r="D309" s="120"/>
      <c r="E309" s="120"/>
      <c r="F309" s="120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122"/>
      <c r="Y309" s="122"/>
      <c r="Z309" s="2"/>
    </row>
    <row r="310" spans="1:26" ht="11.25" customHeight="1">
      <c r="A310" s="120"/>
      <c r="B310" s="58"/>
      <c r="C310" s="120"/>
      <c r="D310" s="120"/>
      <c r="E310" s="120"/>
      <c r="F310" s="120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122"/>
      <c r="Y310" s="122"/>
      <c r="Z310" s="2"/>
    </row>
    <row r="311" spans="1:26" ht="11.25" customHeight="1">
      <c r="A311" s="120"/>
      <c r="B311" s="58"/>
      <c r="C311" s="120"/>
      <c r="D311" s="120"/>
      <c r="E311" s="120"/>
      <c r="F311" s="120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122"/>
      <c r="Y311" s="122"/>
      <c r="Z311" s="2"/>
    </row>
    <row r="312" spans="1:26" ht="11.25" customHeight="1">
      <c r="A312" s="120"/>
      <c r="B312" s="58"/>
      <c r="C312" s="120"/>
      <c r="D312" s="120"/>
      <c r="E312" s="120"/>
      <c r="F312" s="120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122"/>
      <c r="Y312" s="122"/>
      <c r="Z312" s="2"/>
    </row>
    <row r="313" spans="1:26" ht="11.25" customHeight="1">
      <c r="A313" s="120"/>
      <c r="B313" s="58"/>
      <c r="C313" s="120"/>
      <c r="D313" s="120"/>
      <c r="E313" s="120"/>
      <c r="F313" s="120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122"/>
      <c r="Y313" s="122"/>
      <c r="Z313" s="2"/>
    </row>
    <row r="314" spans="1:26" ht="11.25" customHeight="1">
      <c r="A314" s="120"/>
      <c r="B314" s="58"/>
      <c r="C314" s="120"/>
      <c r="D314" s="120"/>
      <c r="E314" s="120"/>
      <c r="F314" s="120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122"/>
      <c r="Y314" s="122"/>
      <c r="Z314" s="2"/>
    </row>
    <row r="315" spans="1:26" ht="11.25" customHeight="1">
      <c r="A315" s="120"/>
      <c r="B315" s="58"/>
      <c r="C315" s="120"/>
      <c r="D315" s="120"/>
      <c r="E315" s="120"/>
      <c r="F315" s="120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122"/>
      <c r="Y315" s="122"/>
      <c r="Z315" s="2"/>
    </row>
    <row r="316" spans="1:26" ht="11.25" customHeight="1">
      <c r="A316" s="120"/>
      <c r="B316" s="58"/>
      <c r="C316" s="120"/>
      <c r="D316" s="120"/>
      <c r="E316" s="120"/>
      <c r="F316" s="120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122"/>
      <c r="Y316" s="122"/>
      <c r="Z316" s="2"/>
    </row>
    <row r="317" spans="1:26" ht="11.25" customHeight="1">
      <c r="A317" s="120"/>
      <c r="B317" s="58"/>
      <c r="C317" s="120"/>
      <c r="D317" s="120"/>
      <c r="E317" s="120"/>
      <c r="F317" s="120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122"/>
      <c r="Y317" s="122"/>
      <c r="Z317" s="2"/>
    </row>
    <row r="318" spans="1:26" ht="11.25" customHeight="1">
      <c r="A318" s="120"/>
      <c r="B318" s="58"/>
      <c r="C318" s="120"/>
      <c r="D318" s="120"/>
      <c r="E318" s="120"/>
      <c r="F318" s="120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122"/>
      <c r="Y318" s="122"/>
      <c r="Z318" s="2"/>
    </row>
    <row r="319" spans="1:26" ht="11.25" customHeight="1">
      <c r="A319" s="120"/>
      <c r="B319" s="58"/>
      <c r="C319" s="120"/>
      <c r="D319" s="120"/>
      <c r="E319" s="120"/>
      <c r="F319" s="120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122"/>
      <c r="Y319" s="122"/>
      <c r="Z319" s="2"/>
    </row>
    <row r="320" spans="1:26" ht="11.25" customHeight="1">
      <c r="A320" s="120"/>
      <c r="B320" s="58"/>
      <c r="C320" s="120"/>
      <c r="D320" s="120"/>
      <c r="E320" s="120"/>
      <c r="F320" s="120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122"/>
      <c r="Y320" s="122"/>
      <c r="Z320" s="2"/>
    </row>
    <row r="321" spans="1:26" ht="11.25" customHeight="1">
      <c r="A321" s="120"/>
      <c r="B321" s="58"/>
      <c r="C321" s="120"/>
      <c r="D321" s="120"/>
      <c r="E321" s="120"/>
      <c r="F321" s="120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122"/>
      <c r="Y321" s="122"/>
      <c r="Z321" s="2"/>
    </row>
    <row r="322" spans="1:26" ht="11.25" customHeight="1">
      <c r="A322" s="120"/>
      <c r="B322" s="58"/>
      <c r="C322" s="120"/>
      <c r="D322" s="120"/>
      <c r="E322" s="120"/>
      <c r="F322" s="120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122"/>
      <c r="Y322" s="122"/>
      <c r="Z322" s="2"/>
    </row>
    <row r="323" spans="1:26" ht="11.25" customHeight="1">
      <c r="A323" s="120"/>
      <c r="B323" s="58"/>
      <c r="C323" s="120"/>
      <c r="D323" s="120"/>
      <c r="E323" s="120"/>
      <c r="F323" s="120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122"/>
      <c r="Y323" s="122"/>
      <c r="Z323" s="2"/>
    </row>
    <row r="324" spans="1:26" ht="11.25" customHeight="1">
      <c r="A324" s="120"/>
      <c r="B324" s="58"/>
      <c r="C324" s="120"/>
      <c r="D324" s="120"/>
      <c r="E324" s="120"/>
      <c r="F324" s="120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122"/>
      <c r="Y324" s="122"/>
      <c r="Z324" s="2"/>
    </row>
    <row r="325" spans="1:26" ht="11.25" customHeight="1">
      <c r="A325" s="120"/>
      <c r="B325" s="58"/>
      <c r="C325" s="120"/>
      <c r="D325" s="120"/>
      <c r="E325" s="120"/>
      <c r="F325" s="120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122"/>
      <c r="Y325" s="122"/>
      <c r="Z325" s="2"/>
    </row>
    <row r="326" spans="1:26" ht="11.25" customHeight="1">
      <c r="A326" s="120"/>
      <c r="B326" s="58"/>
      <c r="C326" s="120"/>
      <c r="D326" s="120"/>
      <c r="E326" s="120"/>
      <c r="F326" s="120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122"/>
      <c r="Y326" s="122"/>
      <c r="Z326" s="2"/>
    </row>
    <row r="327" spans="1:26" ht="11.25" customHeight="1">
      <c r="A327" s="120"/>
      <c r="B327" s="58"/>
      <c r="C327" s="120"/>
      <c r="D327" s="120"/>
      <c r="E327" s="120"/>
      <c r="F327" s="120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122"/>
      <c r="Y327" s="122"/>
      <c r="Z327" s="2"/>
    </row>
    <row r="328" spans="1:26" ht="11.25" customHeight="1">
      <c r="A328" s="120"/>
      <c r="B328" s="58"/>
      <c r="C328" s="120"/>
      <c r="D328" s="120"/>
      <c r="E328" s="120"/>
      <c r="F328" s="120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122"/>
      <c r="Y328" s="122"/>
      <c r="Z328" s="2"/>
    </row>
    <row r="329" spans="1:26" ht="11.25" customHeight="1">
      <c r="A329" s="120"/>
      <c r="B329" s="58"/>
      <c r="C329" s="120"/>
      <c r="D329" s="120"/>
      <c r="E329" s="120"/>
      <c r="F329" s="120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122"/>
      <c r="Y329" s="122"/>
      <c r="Z329" s="2"/>
    </row>
    <row r="330" spans="1:26" ht="11.25" customHeight="1">
      <c r="A330" s="120"/>
      <c r="B330" s="58"/>
      <c r="C330" s="120"/>
      <c r="D330" s="120"/>
      <c r="E330" s="120"/>
      <c r="F330" s="120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122"/>
      <c r="Y330" s="122"/>
      <c r="Z330" s="2"/>
    </row>
    <row r="331" spans="1:26" ht="11.25" customHeight="1">
      <c r="A331" s="120"/>
      <c r="B331" s="58"/>
      <c r="C331" s="120"/>
      <c r="D331" s="120"/>
      <c r="E331" s="120"/>
      <c r="F331" s="120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122"/>
      <c r="Y331" s="122"/>
      <c r="Z331" s="2"/>
    </row>
    <row r="332" spans="1:26" ht="11.25" customHeight="1">
      <c r="A332" s="120"/>
      <c r="B332" s="58"/>
      <c r="C332" s="120"/>
      <c r="D332" s="120"/>
      <c r="E332" s="120"/>
      <c r="F332" s="120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122"/>
      <c r="Y332" s="122"/>
      <c r="Z332" s="2"/>
    </row>
    <row r="333" spans="1:26" ht="11.25" customHeight="1">
      <c r="A333" s="120"/>
      <c r="B333" s="58"/>
      <c r="C333" s="120"/>
      <c r="D333" s="120"/>
      <c r="E333" s="120"/>
      <c r="F333" s="120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122"/>
      <c r="Y333" s="122"/>
      <c r="Z333" s="2"/>
    </row>
    <row r="334" spans="1:26" ht="11.25" customHeight="1">
      <c r="A334" s="120"/>
      <c r="B334" s="58"/>
      <c r="C334" s="120"/>
      <c r="D334" s="120"/>
      <c r="E334" s="120"/>
      <c r="F334" s="120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122"/>
      <c r="Y334" s="122"/>
      <c r="Z334" s="2"/>
    </row>
    <row r="335" spans="1:26" ht="11.25" customHeight="1">
      <c r="A335" s="120"/>
      <c r="B335" s="58"/>
      <c r="C335" s="120"/>
      <c r="D335" s="120"/>
      <c r="E335" s="120"/>
      <c r="F335" s="120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122"/>
      <c r="Y335" s="122"/>
      <c r="Z335" s="2"/>
    </row>
    <row r="336" spans="1:26" ht="11.25" customHeight="1">
      <c r="A336" s="120"/>
      <c r="B336" s="58"/>
      <c r="C336" s="120"/>
      <c r="D336" s="120"/>
      <c r="E336" s="120"/>
      <c r="F336" s="120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122"/>
      <c r="Y336" s="122"/>
      <c r="Z336" s="2"/>
    </row>
    <row r="337" spans="1:26" ht="11.25" customHeight="1">
      <c r="A337" s="120"/>
      <c r="B337" s="58"/>
      <c r="C337" s="120"/>
      <c r="D337" s="120"/>
      <c r="E337" s="120"/>
      <c r="F337" s="120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122"/>
      <c r="Y337" s="122"/>
      <c r="Z337" s="2"/>
    </row>
    <row r="338" spans="1:26" ht="11.25" customHeight="1">
      <c r="A338" s="120"/>
      <c r="B338" s="58"/>
      <c r="C338" s="120"/>
      <c r="D338" s="120"/>
      <c r="E338" s="120"/>
      <c r="F338" s="120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122"/>
      <c r="Y338" s="122"/>
      <c r="Z338" s="2"/>
    </row>
    <row r="339" spans="1:26" ht="11.25" customHeight="1">
      <c r="A339" s="120"/>
      <c r="B339" s="58"/>
      <c r="C339" s="120"/>
      <c r="D339" s="120"/>
      <c r="E339" s="120"/>
      <c r="F339" s="120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122"/>
      <c r="Y339" s="122"/>
      <c r="Z339" s="2"/>
    </row>
    <row r="340" spans="1:26" ht="11.25" customHeight="1">
      <c r="A340" s="120"/>
      <c r="B340" s="58"/>
      <c r="C340" s="120"/>
      <c r="D340" s="120"/>
      <c r="E340" s="120"/>
      <c r="F340" s="120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122"/>
      <c r="Y340" s="122"/>
      <c r="Z340" s="2"/>
    </row>
    <row r="341" spans="1:26" ht="11.25" customHeight="1">
      <c r="A341" s="120"/>
      <c r="B341" s="58"/>
      <c r="C341" s="120"/>
      <c r="D341" s="120"/>
      <c r="E341" s="120"/>
      <c r="F341" s="120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122"/>
      <c r="Y341" s="122"/>
      <c r="Z341" s="2"/>
    </row>
    <row r="342" spans="1:26" ht="11.25" customHeight="1">
      <c r="A342" s="120"/>
      <c r="B342" s="58"/>
      <c r="C342" s="120"/>
      <c r="D342" s="120"/>
      <c r="E342" s="120"/>
      <c r="F342" s="120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122"/>
      <c r="Y342" s="122"/>
      <c r="Z342" s="2"/>
    </row>
    <row r="343" spans="1:26" ht="11.25" customHeight="1">
      <c r="A343" s="120"/>
      <c r="B343" s="58"/>
      <c r="C343" s="120"/>
      <c r="D343" s="120"/>
      <c r="E343" s="120"/>
      <c r="F343" s="120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122"/>
      <c r="Y343" s="122"/>
      <c r="Z343" s="2"/>
    </row>
    <row r="344" spans="1:26" ht="11.25" customHeight="1">
      <c r="A344" s="120"/>
      <c r="B344" s="58"/>
      <c r="C344" s="120"/>
      <c r="D344" s="120"/>
      <c r="E344" s="120"/>
      <c r="F344" s="120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122"/>
      <c r="Y344" s="122"/>
      <c r="Z344" s="2"/>
    </row>
    <row r="345" spans="1:26" ht="11.25" customHeight="1">
      <c r="A345" s="120"/>
      <c r="B345" s="58"/>
      <c r="C345" s="120"/>
      <c r="D345" s="120"/>
      <c r="E345" s="120"/>
      <c r="F345" s="120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122"/>
      <c r="Y345" s="122"/>
      <c r="Z345" s="2"/>
    </row>
    <row r="346" spans="1:26" ht="11.25" customHeight="1">
      <c r="A346" s="120"/>
      <c r="B346" s="58"/>
      <c r="C346" s="120"/>
      <c r="D346" s="120"/>
      <c r="E346" s="120"/>
      <c r="F346" s="120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122"/>
      <c r="Y346" s="122"/>
      <c r="Z346" s="2"/>
    </row>
    <row r="347" spans="1:26" ht="11.25" customHeight="1">
      <c r="A347" s="120"/>
      <c r="B347" s="58"/>
      <c r="C347" s="120"/>
      <c r="D347" s="120"/>
      <c r="E347" s="120"/>
      <c r="F347" s="120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122"/>
      <c r="Y347" s="122"/>
      <c r="Z347" s="2"/>
    </row>
    <row r="348" spans="1:26" ht="11.25" customHeight="1">
      <c r="A348" s="120"/>
      <c r="B348" s="58"/>
      <c r="C348" s="120"/>
      <c r="D348" s="120"/>
      <c r="E348" s="120"/>
      <c r="F348" s="120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122"/>
      <c r="Y348" s="122"/>
      <c r="Z348" s="2"/>
    </row>
    <row r="349" spans="1:26" ht="11.25" customHeight="1">
      <c r="A349" s="120"/>
      <c r="B349" s="58"/>
      <c r="C349" s="120"/>
      <c r="D349" s="120"/>
      <c r="E349" s="120"/>
      <c r="F349" s="120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122"/>
      <c r="Y349" s="122"/>
      <c r="Z349" s="2"/>
    </row>
    <row r="350" spans="1:26" ht="11.25" customHeight="1">
      <c r="A350" s="120"/>
      <c r="B350" s="58"/>
      <c r="C350" s="120"/>
      <c r="D350" s="120"/>
      <c r="E350" s="120"/>
      <c r="F350" s="120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122"/>
      <c r="Y350" s="122"/>
      <c r="Z350" s="2"/>
    </row>
    <row r="351" spans="1:26" ht="11.25" customHeight="1">
      <c r="A351" s="120"/>
      <c r="B351" s="58"/>
      <c r="C351" s="120"/>
      <c r="D351" s="120"/>
      <c r="E351" s="120"/>
      <c r="F351" s="120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122"/>
      <c r="Y351" s="122"/>
      <c r="Z351" s="2"/>
    </row>
    <row r="352" spans="1:26" ht="11.25" customHeight="1">
      <c r="A352" s="120"/>
      <c r="B352" s="58"/>
      <c r="C352" s="120"/>
      <c r="D352" s="120"/>
      <c r="E352" s="120"/>
      <c r="F352" s="120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122"/>
      <c r="Y352" s="122"/>
      <c r="Z352" s="2"/>
    </row>
    <row r="353" spans="1:26" ht="11.25" customHeight="1">
      <c r="A353" s="120"/>
      <c r="B353" s="58"/>
      <c r="C353" s="120"/>
      <c r="D353" s="120"/>
      <c r="E353" s="120"/>
      <c r="F353" s="120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122"/>
      <c r="Y353" s="122"/>
      <c r="Z353" s="2"/>
    </row>
    <row r="354" spans="1:26" ht="11.25" customHeight="1">
      <c r="A354" s="120"/>
      <c r="B354" s="58"/>
      <c r="C354" s="120"/>
      <c r="D354" s="120"/>
      <c r="E354" s="120"/>
      <c r="F354" s="120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122"/>
      <c r="Y354" s="122"/>
      <c r="Z354" s="2"/>
    </row>
    <row r="355" spans="1:26" ht="11.25" customHeight="1">
      <c r="A355" s="120"/>
      <c r="B355" s="58"/>
      <c r="C355" s="120"/>
      <c r="D355" s="120"/>
      <c r="E355" s="120"/>
      <c r="F355" s="120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122"/>
      <c r="Y355" s="122"/>
      <c r="Z355" s="2"/>
    </row>
    <row r="356" spans="1:26" ht="11.25" customHeight="1">
      <c r="A356" s="120"/>
      <c r="B356" s="58"/>
      <c r="C356" s="120"/>
      <c r="D356" s="120"/>
      <c r="E356" s="120"/>
      <c r="F356" s="120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122"/>
      <c r="Y356" s="122"/>
      <c r="Z356" s="2"/>
    </row>
    <row r="357" spans="1:26" ht="11.25" customHeight="1">
      <c r="A357" s="120"/>
      <c r="B357" s="58"/>
      <c r="C357" s="120"/>
      <c r="D357" s="120"/>
      <c r="E357" s="120"/>
      <c r="F357" s="120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122"/>
      <c r="Y357" s="122"/>
      <c r="Z357" s="2"/>
    </row>
    <row r="358" spans="1:26" ht="11.25" customHeight="1">
      <c r="A358" s="120"/>
      <c r="B358" s="58"/>
      <c r="C358" s="120"/>
      <c r="D358" s="120"/>
      <c r="E358" s="120"/>
      <c r="F358" s="120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122"/>
      <c r="Y358" s="122"/>
      <c r="Z358" s="2"/>
    </row>
    <row r="359" spans="1:26" ht="11.25" customHeight="1">
      <c r="A359" s="120"/>
      <c r="B359" s="58"/>
      <c r="C359" s="120"/>
      <c r="D359" s="120"/>
      <c r="E359" s="120"/>
      <c r="F359" s="120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122"/>
      <c r="Y359" s="122"/>
      <c r="Z359" s="2"/>
    </row>
    <row r="360" spans="1:26" ht="11.25" customHeight="1">
      <c r="A360" s="120"/>
      <c r="B360" s="58"/>
      <c r="C360" s="120"/>
      <c r="D360" s="120"/>
      <c r="E360" s="120"/>
      <c r="F360" s="120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122"/>
      <c r="Y360" s="122"/>
      <c r="Z360" s="2"/>
    </row>
    <row r="361" spans="1:26" ht="11.25" customHeight="1">
      <c r="A361" s="120"/>
      <c r="B361" s="58"/>
      <c r="C361" s="120"/>
      <c r="D361" s="120"/>
      <c r="E361" s="120"/>
      <c r="F361" s="120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122"/>
      <c r="Y361" s="122"/>
      <c r="Z361" s="2"/>
    </row>
    <row r="362" spans="1:26" ht="11.25" customHeight="1">
      <c r="A362" s="120"/>
      <c r="B362" s="58"/>
      <c r="C362" s="120"/>
      <c r="D362" s="120"/>
      <c r="E362" s="120"/>
      <c r="F362" s="120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122"/>
      <c r="Y362" s="122"/>
      <c r="Z362" s="2"/>
    </row>
    <row r="363" spans="1:26" ht="11.25" customHeight="1">
      <c r="A363" s="120"/>
      <c r="B363" s="58"/>
      <c r="C363" s="120"/>
      <c r="D363" s="120"/>
      <c r="E363" s="120"/>
      <c r="F363" s="120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122"/>
      <c r="Y363" s="122"/>
      <c r="Z363" s="2"/>
    </row>
    <row r="364" spans="1:26" ht="11.25" customHeight="1">
      <c r="A364" s="120"/>
      <c r="B364" s="58"/>
      <c r="C364" s="120"/>
      <c r="D364" s="120"/>
      <c r="E364" s="120"/>
      <c r="F364" s="120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122"/>
      <c r="Y364" s="122"/>
      <c r="Z364" s="2"/>
    </row>
    <row r="365" spans="1:26" ht="11.25" customHeight="1">
      <c r="A365" s="120"/>
      <c r="B365" s="58"/>
      <c r="C365" s="120"/>
      <c r="D365" s="120"/>
      <c r="E365" s="120"/>
      <c r="F365" s="120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122"/>
      <c r="Y365" s="122"/>
      <c r="Z365" s="2"/>
    </row>
    <row r="366" spans="1:26" ht="11.25" customHeight="1">
      <c r="A366" s="120"/>
      <c r="B366" s="58"/>
      <c r="C366" s="120"/>
      <c r="D366" s="120"/>
      <c r="E366" s="120"/>
      <c r="F366" s="120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122"/>
      <c r="Y366" s="122"/>
      <c r="Z366" s="2"/>
    </row>
    <row r="367" spans="1:26" ht="11.25" customHeight="1">
      <c r="A367" s="120"/>
      <c r="B367" s="58"/>
      <c r="C367" s="120"/>
      <c r="D367" s="120"/>
      <c r="E367" s="120"/>
      <c r="F367" s="120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122"/>
      <c r="Y367" s="122"/>
      <c r="Z367" s="2"/>
    </row>
    <row r="368" spans="1:26" ht="11.25" customHeight="1">
      <c r="A368" s="120"/>
      <c r="B368" s="58"/>
      <c r="C368" s="120"/>
      <c r="D368" s="120"/>
      <c r="E368" s="120"/>
      <c r="F368" s="120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122"/>
      <c r="Y368" s="122"/>
      <c r="Z368" s="2"/>
    </row>
    <row r="369" spans="1:26" ht="11.25" customHeight="1">
      <c r="A369" s="120"/>
      <c r="B369" s="58"/>
      <c r="C369" s="120"/>
      <c r="D369" s="120"/>
      <c r="E369" s="120"/>
      <c r="F369" s="120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122"/>
      <c r="Y369" s="122"/>
      <c r="Z369" s="2"/>
    </row>
    <row r="370" spans="1:26" ht="11.25" customHeight="1">
      <c r="A370" s="120"/>
      <c r="B370" s="58"/>
      <c r="C370" s="120"/>
      <c r="D370" s="120"/>
      <c r="E370" s="120"/>
      <c r="F370" s="120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122"/>
      <c r="Y370" s="122"/>
      <c r="Z370" s="2"/>
    </row>
    <row r="371" spans="1:26" ht="11.25" customHeight="1">
      <c r="A371" s="120"/>
      <c r="B371" s="58"/>
      <c r="C371" s="120"/>
      <c r="D371" s="120"/>
      <c r="E371" s="120"/>
      <c r="F371" s="120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122"/>
      <c r="Y371" s="122"/>
      <c r="Z371" s="2"/>
    </row>
    <row r="372" spans="1:26" ht="11.25" customHeight="1">
      <c r="A372" s="120"/>
      <c r="B372" s="58"/>
      <c r="C372" s="120"/>
      <c r="D372" s="120"/>
      <c r="E372" s="120"/>
      <c r="F372" s="120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122"/>
      <c r="Y372" s="122"/>
      <c r="Z372" s="2"/>
    </row>
    <row r="373" spans="1:26" ht="11.25" customHeight="1">
      <c r="A373" s="120"/>
      <c r="B373" s="58"/>
      <c r="C373" s="120"/>
      <c r="D373" s="120"/>
      <c r="E373" s="120"/>
      <c r="F373" s="120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122"/>
      <c r="Y373" s="122"/>
      <c r="Z373" s="2"/>
    </row>
    <row r="374" spans="1:26" ht="11.25" customHeight="1">
      <c r="A374" s="120"/>
      <c r="B374" s="58"/>
      <c r="C374" s="120"/>
      <c r="D374" s="120"/>
      <c r="E374" s="120"/>
      <c r="F374" s="120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122"/>
      <c r="Y374" s="122"/>
      <c r="Z374" s="2"/>
    </row>
    <row r="375" spans="1:26" ht="11.25" customHeight="1">
      <c r="A375" s="120"/>
      <c r="B375" s="58"/>
      <c r="C375" s="120"/>
      <c r="D375" s="120"/>
      <c r="E375" s="120"/>
      <c r="F375" s="120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122"/>
      <c r="Y375" s="122"/>
      <c r="Z375" s="2"/>
    </row>
    <row r="376" spans="1:26" ht="11.25" customHeight="1">
      <c r="A376" s="120"/>
      <c r="B376" s="58"/>
      <c r="C376" s="120"/>
      <c r="D376" s="120"/>
      <c r="E376" s="120"/>
      <c r="F376" s="120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122"/>
      <c r="Y376" s="122"/>
      <c r="Z376" s="2"/>
    </row>
    <row r="377" spans="1:26" ht="11.25" customHeight="1">
      <c r="A377" s="120"/>
      <c r="B377" s="58"/>
      <c r="C377" s="120"/>
      <c r="D377" s="120"/>
      <c r="E377" s="120"/>
      <c r="F377" s="120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122"/>
      <c r="Y377" s="122"/>
      <c r="Z377" s="2"/>
    </row>
    <row r="378" spans="1:26" ht="11.25" customHeight="1">
      <c r="A378" s="120"/>
      <c r="B378" s="58"/>
      <c r="C378" s="120"/>
      <c r="D378" s="120"/>
      <c r="E378" s="120"/>
      <c r="F378" s="120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122"/>
      <c r="Y378" s="122"/>
      <c r="Z378" s="2"/>
    </row>
    <row r="379" spans="1:26" ht="11.25" customHeight="1">
      <c r="A379" s="120"/>
      <c r="B379" s="58"/>
      <c r="C379" s="120"/>
      <c r="D379" s="120"/>
      <c r="E379" s="120"/>
      <c r="F379" s="120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122"/>
      <c r="Y379" s="122"/>
      <c r="Z379" s="2"/>
    </row>
    <row r="380" spans="1:26" ht="11.25" customHeight="1">
      <c r="A380" s="120"/>
      <c r="B380" s="58"/>
      <c r="C380" s="120"/>
      <c r="D380" s="120"/>
      <c r="E380" s="120"/>
      <c r="F380" s="120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122"/>
      <c r="Y380" s="122"/>
      <c r="Z380" s="2"/>
    </row>
    <row r="381" spans="1:26" ht="11.25" customHeight="1">
      <c r="A381" s="120"/>
      <c r="B381" s="58"/>
      <c r="C381" s="120"/>
      <c r="D381" s="120"/>
      <c r="E381" s="120"/>
      <c r="F381" s="120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122"/>
      <c r="Y381" s="122"/>
      <c r="Z381" s="2"/>
    </row>
    <row r="382" spans="1:26" ht="11.25" customHeight="1">
      <c r="A382" s="120"/>
      <c r="B382" s="58"/>
      <c r="C382" s="120"/>
      <c r="D382" s="120"/>
      <c r="E382" s="120"/>
      <c r="F382" s="120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122"/>
      <c r="Y382" s="122"/>
      <c r="Z382" s="2"/>
    </row>
    <row r="383" spans="1:26" ht="11.25" customHeight="1">
      <c r="A383" s="120"/>
      <c r="B383" s="58"/>
      <c r="C383" s="120"/>
      <c r="D383" s="120"/>
      <c r="E383" s="120"/>
      <c r="F383" s="120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122"/>
      <c r="Y383" s="122"/>
      <c r="Z383" s="2"/>
    </row>
    <row r="384" spans="1:26" ht="11.25" customHeight="1">
      <c r="A384" s="120"/>
      <c r="B384" s="58"/>
      <c r="C384" s="120"/>
      <c r="D384" s="120"/>
      <c r="E384" s="120"/>
      <c r="F384" s="120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122"/>
      <c r="Y384" s="122"/>
      <c r="Z384" s="2"/>
    </row>
    <row r="385" spans="1:26" ht="11.25" customHeight="1">
      <c r="A385" s="120"/>
      <c r="B385" s="58"/>
      <c r="C385" s="120"/>
      <c r="D385" s="120"/>
      <c r="E385" s="120"/>
      <c r="F385" s="120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122"/>
      <c r="Y385" s="122"/>
      <c r="Z385" s="2"/>
    </row>
    <row r="386" spans="1:26" ht="11.25" customHeight="1">
      <c r="A386" s="120"/>
      <c r="B386" s="58"/>
      <c r="C386" s="120"/>
      <c r="D386" s="120"/>
      <c r="E386" s="120"/>
      <c r="F386" s="120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122"/>
      <c r="Y386" s="122"/>
      <c r="Z386" s="2"/>
    </row>
    <row r="387" spans="1:26" ht="11.25" customHeight="1">
      <c r="A387" s="120"/>
      <c r="B387" s="58"/>
      <c r="C387" s="120"/>
      <c r="D387" s="120"/>
      <c r="E387" s="120"/>
      <c r="F387" s="120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122"/>
      <c r="Y387" s="122"/>
      <c r="Z387" s="2"/>
    </row>
    <row r="388" spans="1:26" ht="11.25" customHeight="1">
      <c r="A388" s="120"/>
      <c r="B388" s="58"/>
      <c r="C388" s="120"/>
      <c r="D388" s="120"/>
      <c r="E388" s="120"/>
      <c r="F388" s="120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122"/>
      <c r="Y388" s="122"/>
      <c r="Z388" s="2"/>
    </row>
    <row r="389" spans="1:26" ht="11.25" customHeight="1">
      <c r="A389" s="120"/>
      <c r="B389" s="58"/>
      <c r="C389" s="120"/>
      <c r="D389" s="120"/>
      <c r="E389" s="120"/>
      <c r="F389" s="120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122"/>
      <c r="Y389" s="122"/>
      <c r="Z389" s="2"/>
    </row>
    <row r="390" spans="1:26" ht="11.25" customHeight="1">
      <c r="A390" s="120"/>
      <c r="B390" s="58"/>
      <c r="C390" s="120"/>
      <c r="D390" s="120"/>
      <c r="E390" s="120"/>
      <c r="F390" s="120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122"/>
      <c r="Y390" s="122"/>
      <c r="Z390" s="2"/>
    </row>
    <row r="391" spans="1:26" ht="11.25" customHeight="1">
      <c r="A391" s="120"/>
      <c r="B391" s="58"/>
      <c r="C391" s="120"/>
      <c r="D391" s="120"/>
      <c r="E391" s="120"/>
      <c r="F391" s="120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122"/>
      <c r="Y391" s="122"/>
      <c r="Z391" s="2"/>
    </row>
    <row r="392" spans="1:26" ht="11.25" customHeight="1">
      <c r="A392" s="120"/>
      <c r="B392" s="58"/>
      <c r="C392" s="120"/>
      <c r="D392" s="120"/>
      <c r="E392" s="120"/>
      <c r="F392" s="120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122"/>
      <c r="Y392" s="122"/>
      <c r="Z392" s="2"/>
    </row>
    <row r="393" spans="1:26" ht="11.25" customHeight="1">
      <c r="A393" s="120"/>
      <c r="B393" s="58"/>
      <c r="C393" s="120"/>
      <c r="D393" s="120"/>
      <c r="E393" s="120"/>
      <c r="F393" s="120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122"/>
      <c r="Y393" s="122"/>
      <c r="Z393" s="2"/>
    </row>
    <row r="394" spans="1:26" ht="11.25" customHeight="1">
      <c r="A394" s="120"/>
      <c r="B394" s="58"/>
      <c r="C394" s="120"/>
      <c r="D394" s="120"/>
      <c r="E394" s="120"/>
      <c r="F394" s="120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122"/>
      <c r="Y394" s="122"/>
      <c r="Z394" s="2"/>
    </row>
    <row r="395" spans="1:26" ht="11.25" customHeight="1">
      <c r="A395" s="120"/>
      <c r="B395" s="58"/>
      <c r="C395" s="120"/>
      <c r="D395" s="120"/>
      <c r="E395" s="120"/>
      <c r="F395" s="120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122"/>
      <c r="Y395" s="122"/>
      <c r="Z395" s="2"/>
    </row>
    <row r="396" spans="1:26" ht="11.25" customHeight="1">
      <c r="A396" s="120"/>
      <c r="B396" s="58"/>
      <c r="C396" s="120"/>
      <c r="D396" s="120"/>
      <c r="E396" s="120"/>
      <c r="F396" s="120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122"/>
      <c r="Y396" s="122"/>
      <c r="Z396" s="2"/>
    </row>
    <row r="397" spans="1:26" ht="11.25" customHeight="1">
      <c r="A397" s="120"/>
      <c r="B397" s="58"/>
      <c r="C397" s="120"/>
      <c r="D397" s="120"/>
      <c r="E397" s="120"/>
      <c r="F397" s="120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122"/>
      <c r="Y397" s="122"/>
      <c r="Z397" s="2"/>
    </row>
    <row r="398" spans="1:26" ht="11.25" customHeight="1">
      <c r="A398" s="120"/>
      <c r="B398" s="58"/>
      <c r="C398" s="120"/>
      <c r="D398" s="120"/>
      <c r="E398" s="120"/>
      <c r="F398" s="120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122"/>
      <c r="Y398" s="122"/>
      <c r="Z398" s="2"/>
    </row>
    <row r="399" spans="1:26" ht="11.25" customHeight="1">
      <c r="A399" s="120"/>
      <c r="B399" s="58"/>
      <c r="C399" s="120"/>
      <c r="D399" s="120"/>
      <c r="E399" s="120"/>
      <c r="F399" s="120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122"/>
      <c r="Y399" s="122"/>
      <c r="Z399" s="2"/>
    </row>
    <row r="400" spans="1:26" ht="11.25" customHeight="1">
      <c r="A400" s="120"/>
      <c r="B400" s="58"/>
      <c r="C400" s="120"/>
      <c r="D400" s="120"/>
      <c r="E400" s="120"/>
      <c r="F400" s="120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122"/>
      <c r="Y400" s="122"/>
      <c r="Z400" s="2"/>
    </row>
    <row r="401" spans="1:26" ht="11.25" customHeight="1">
      <c r="A401" s="120"/>
      <c r="B401" s="58"/>
      <c r="C401" s="120"/>
      <c r="D401" s="120"/>
      <c r="E401" s="120"/>
      <c r="F401" s="120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122"/>
      <c r="Y401" s="122"/>
      <c r="Z401" s="2"/>
    </row>
    <row r="402" spans="1:26" ht="11.25" customHeight="1">
      <c r="A402" s="120"/>
      <c r="B402" s="58"/>
      <c r="C402" s="120"/>
      <c r="D402" s="120"/>
      <c r="E402" s="120"/>
      <c r="F402" s="120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122"/>
      <c r="Y402" s="122"/>
      <c r="Z402" s="2"/>
    </row>
    <row r="403" spans="1:26" ht="11.25" customHeight="1">
      <c r="A403" s="120"/>
      <c r="B403" s="58"/>
      <c r="C403" s="120"/>
      <c r="D403" s="120"/>
      <c r="E403" s="120"/>
      <c r="F403" s="120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122"/>
      <c r="Y403" s="122"/>
      <c r="Z403" s="2"/>
    </row>
    <row r="404" spans="1:26" ht="11.25" customHeight="1">
      <c r="A404" s="120"/>
      <c r="B404" s="58"/>
      <c r="C404" s="120"/>
      <c r="D404" s="120"/>
      <c r="E404" s="120"/>
      <c r="F404" s="120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122"/>
      <c r="Y404" s="122"/>
      <c r="Z404" s="2"/>
    </row>
    <row r="405" spans="1:26" ht="11.25" customHeight="1">
      <c r="A405" s="120"/>
      <c r="B405" s="58"/>
      <c r="C405" s="120"/>
      <c r="D405" s="120"/>
      <c r="E405" s="120"/>
      <c r="F405" s="120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122"/>
      <c r="Y405" s="122"/>
      <c r="Z405" s="2"/>
    </row>
    <row r="406" spans="1:26" ht="11.25" customHeight="1">
      <c r="A406" s="120"/>
      <c r="B406" s="58"/>
      <c r="C406" s="120"/>
      <c r="D406" s="120"/>
      <c r="E406" s="120"/>
      <c r="F406" s="120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122"/>
      <c r="Y406" s="122"/>
      <c r="Z406" s="2"/>
    </row>
    <row r="407" spans="1:26" ht="11.25" customHeight="1">
      <c r="A407" s="120"/>
      <c r="B407" s="58"/>
      <c r="C407" s="120"/>
      <c r="D407" s="120"/>
      <c r="E407" s="120"/>
      <c r="F407" s="120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122"/>
      <c r="Y407" s="122"/>
      <c r="Z407" s="2"/>
    </row>
    <row r="408" spans="1:26" ht="11.25" customHeight="1">
      <c r="A408" s="120"/>
      <c r="B408" s="58"/>
      <c r="C408" s="120"/>
      <c r="D408" s="120"/>
      <c r="E408" s="120"/>
      <c r="F408" s="120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122"/>
      <c r="Y408" s="122"/>
      <c r="Z408" s="2"/>
    </row>
    <row r="409" spans="1:26" ht="11.25" customHeight="1">
      <c r="A409" s="120"/>
      <c r="B409" s="58"/>
      <c r="C409" s="120"/>
      <c r="D409" s="120"/>
      <c r="E409" s="120"/>
      <c r="F409" s="120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122"/>
      <c r="Y409" s="122"/>
      <c r="Z409" s="2"/>
    </row>
    <row r="410" spans="1:26" ht="11.25" customHeight="1">
      <c r="A410" s="120"/>
      <c r="B410" s="58"/>
      <c r="C410" s="120"/>
      <c r="D410" s="120"/>
      <c r="E410" s="120"/>
      <c r="F410" s="120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122"/>
      <c r="Y410" s="122"/>
      <c r="Z410" s="2"/>
    </row>
    <row r="411" spans="1:26" ht="11.25" customHeight="1">
      <c r="A411" s="120"/>
      <c r="B411" s="58"/>
      <c r="C411" s="120"/>
      <c r="D411" s="120"/>
      <c r="E411" s="120"/>
      <c r="F411" s="120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122"/>
      <c r="Y411" s="122"/>
      <c r="Z411" s="2"/>
    </row>
    <row r="412" spans="1:26" ht="11.25" customHeight="1">
      <c r="A412" s="120"/>
      <c r="B412" s="58"/>
      <c r="C412" s="120"/>
      <c r="D412" s="120"/>
      <c r="E412" s="120"/>
      <c r="F412" s="120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122"/>
      <c r="Y412" s="122"/>
      <c r="Z412" s="2"/>
    </row>
    <row r="413" spans="1:26" ht="11.25" customHeight="1">
      <c r="A413" s="120"/>
      <c r="B413" s="58"/>
      <c r="C413" s="120"/>
      <c r="D413" s="120"/>
      <c r="E413" s="120"/>
      <c r="F413" s="120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122"/>
      <c r="Y413" s="122"/>
      <c r="Z413" s="2"/>
    </row>
    <row r="414" spans="1:26" ht="11.25" customHeight="1">
      <c r="A414" s="120"/>
      <c r="B414" s="58"/>
      <c r="C414" s="120"/>
      <c r="D414" s="120"/>
      <c r="E414" s="120"/>
      <c r="F414" s="120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122"/>
      <c r="Y414" s="122"/>
      <c r="Z414" s="2"/>
    </row>
    <row r="415" spans="1:26" ht="11.25" customHeight="1">
      <c r="A415" s="120"/>
      <c r="B415" s="58"/>
      <c r="C415" s="120"/>
      <c r="D415" s="120"/>
      <c r="E415" s="120"/>
      <c r="F415" s="120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122"/>
      <c r="Y415" s="122"/>
      <c r="Z415" s="2"/>
    </row>
    <row r="416" spans="1:26" ht="11.25" customHeight="1">
      <c r="A416" s="120"/>
      <c r="B416" s="58"/>
      <c r="C416" s="120"/>
      <c r="D416" s="120"/>
      <c r="E416" s="120"/>
      <c r="F416" s="120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122"/>
      <c r="Y416" s="122"/>
      <c r="Z416" s="2"/>
    </row>
    <row r="417" spans="1:26" ht="11.25" customHeight="1">
      <c r="A417" s="120"/>
      <c r="B417" s="58"/>
      <c r="C417" s="120"/>
      <c r="D417" s="120"/>
      <c r="E417" s="120"/>
      <c r="F417" s="120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122"/>
      <c r="Y417" s="122"/>
      <c r="Z417" s="2"/>
    </row>
    <row r="418" spans="1:26" ht="11.25" customHeight="1">
      <c r="A418" s="120"/>
      <c r="B418" s="58"/>
      <c r="C418" s="120"/>
      <c r="D418" s="120"/>
      <c r="E418" s="120"/>
      <c r="F418" s="120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122"/>
      <c r="Y418" s="122"/>
      <c r="Z418" s="2"/>
    </row>
    <row r="419" spans="1:26" ht="11.25" customHeight="1">
      <c r="A419" s="120"/>
      <c r="B419" s="58"/>
      <c r="C419" s="120"/>
      <c r="D419" s="120"/>
      <c r="E419" s="120"/>
      <c r="F419" s="120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122"/>
      <c r="Y419" s="122"/>
      <c r="Z419" s="2"/>
    </row>
    <row r="420" spans="1:26" ht="11.25" customHeight="1">
      <c r="A420" s="120"/>
      <c r="B420" s="58"/>
      <c r="C420" s="120"/>
      <c r="D420" s="120"/>
      <c r="E420" s="120"/>
      <c r="F420" s="120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122"/>
      <c r="Y420" s="122"/>
      <c r="Z420" s="2"/>
    </row>
    <row r="421" spans="1:26" ht="11.25" customHeight="1">
      <c r="A421" s="120"/>
      <c r="B421" s="58"/>
      <c r="C421" s="120"/>
      <c r="D421" s="120"/>
      <c r="E421" s="120"/>
      <c r="F421" s="120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122"/>
      <c r="Y421" s="122"/>
      <c r="Z421" s="2"/>
    </row>
    <row r="422" spans="1:26" ht="11.25" customHeight="1">
      <c r="A422" s="120"/>
      <c r="B422" s="58"/>
      <c r="C422" s="120"/>
      <c r="D422" s="120"/>
      <c r="E422" s="120"/>
      <c r="F422" s="120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122"/>
      <c r="Y422" s="122"/>
      <c r="Z422" s="2"/>
    </row>
    <row r="423" spans="1:26" ht="11.25" customHeight="1">
      <c r="A423" s="120"/>
      <c r="B423" s="58"/>
      <c r="C423" s="120"/>
      <c r="D423" s="120"/>
      <c r="E423" s="120"/>
      <c r="F423" s="120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122"/>
      <c r="Y423" s="122"/>
      <c r="Z423" s="2"/>
    </row>
    <row r="424" spans="1:26" ht="11.25" customHeight="1">
      <c r="A424" s="120"/>
      <c r="B424" s="58"/>
      <c r="C424" s="120"/>
      <c r="D424" s="120"/>
      <c r="E424" s="120"/>
      <c r="F424" s="120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122"/>
      <c r="Y424" s="122"/>
      <c r="Z424" s="2"/>
    </row>
    <row r="425" spans="1:26" ht="11.25" customHeight="1">
      <c r="A425" s="120"/>
      <c r="B425" s="58"/>
      <c r="C425" s="120"/>
      <c r="D425" s="120"/>
      <c r="E425" s="120"/>
      <c r="F425" s="120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122"/>
      <c r="Y425" s="122"/>
      <c r="Z425" s="2"/>
    </row>
    <row r="426" spans="1:26" ht="11.25" customHeight="1">
      <c r="A426" s="120"/>
      <c r="B426" s="58"/>
      <c r="C426" s="120"/>
      <c r="D426" s="120"/>
      <c r="E426" s="120"/>
      <c r="F426" s="120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122"/>
      <c r="Y426" s="122"/>
      <c r="Z426" s="2"/>
    </row>
    <row r="427" spans="1:26" ht="11.25" customHeight="1">
      <c r="A427" s="120"/>
      <c r="B427" s="58"/>
      <c r="C427" s="120"/>
      <c r="D427" s="120"/>
      <c r="E427" s="120"/>
      <c r="F427" s="120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122"/>
      <c r="Y427" s="122"/>
      <c r="Z427" s="2"/>
    </row>
    <row r="428" spans="1:26" ht="11.25" customHeight="1">
      <c r="A428" s="120"/>
      <c r="B428" s="58"/>
      <c r="C428" s="120"/>
      <c r="D428" s="120"/>
      <c r="E428" s="120"/>
      <c r="F428" s="120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122"/>
      <c r="Y428" s="122"/>
      <c r="Z428" s="2"/>
    </row>
    <row r="429" spans="1:26" ht="11.25" customHeight="1">
      <c r="A429" s="120"/>
      <c r="B429" s="58"/>
      <c r="C429" s="120"/>
      <c r="D429" s="120"/>
      <c r="E429" s="120"/>
      <c r="F429" s="120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122"/>
      <c r="Y429" s="122"/>
      <c r="Z429" s="2"/>
    </row>
    <row r="430" spans="1:26" ht="11.25" customHeight="1">
      <c r="A430" s="120"/>
      <c r="B430" s="58"/>
      <c r="C430" s="120"/>
      <c r="D430" s="120"/>
      <c r="E430" s="120"/>
      <c r="F430" s="120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122"/>
      <c r="Y430" s="122"/>
      <c r="Z430" s="2"/>
    </row>
    <row r="431" spans="1:26" ht="11.25" customHeight="1">
      <c r="A431" s="120"/>
      <c r="B431" s="58"/>
      <c r="C431" s="120"/>
      <c r="D431" s="120"/>
      <c r="E431" s="120"/>
      <c r="F431" s="120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122"/>
      <c r="Y431" s="122"/>
      <c r="Z431" s="2"/>
    </row>
    <row r="432" spans="1:26" ht="11.25" customHeight="1">
      <c r="A432" s="120"/>
      <c r="B432" s="58"/>
      <c r="C432" s="120"/>
      <c r="D432" s="120"/>
      <c r="E432" s="120"/>
      <c r="F432" s="120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122"/>
      <c r="Y432" s="122"/>
      <c r="Z432" s="2"/>
    </row>
    <row r="433" spans="1:26" ht="11.25" customHeight="1">
      <c r="A433" s="120"/>
      <c r="B433" s="58"/>
      <c r="C433" s="120"/>
      <c r="D433" s="120"/>
      <c r="E433" s="120"/>
      <c r="F433" s="120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122"/>
      <c r="Y433" s="122"/>
      <c r="Z433" s="2"/>
    </row>
    <row r="434" spans="1:26" ht="11.25" customHeight="1">
      <c r="A434" s="120"/>
      <c r="B434" s="58"/>
      <c r="C434" s="120"/>
      <c r="D434" s="120"/>
      <c r="E434" s="120"/>
      <c r="F434" s="120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122"/>
      <c r="Y434" s="122"/>
      <c r="Z434" s="2"/>
    </row>
    <row r="435" spans="1:26" ht="11.25" customHeight="1">
      <c r="A435" s="120"/>
      <c r="B435" s="58"/>
      <c r="C435" s="120"/>
      <c r="D435" s="120"/>
      <c r="E435" s="120"/>
      <c r="F435" s="120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122"/>
      <c r="Y435" s="122"/>
      <c r="Z435" s="2"/>
    </row>
    <row r="436" spans="1:26" ht="11.25" customHeight="1">
      <c r="A436" s="120"/>
      <c r="B436" s="58"/>
      <c r="C436" s="120"/>
      <c r="D436" s="120"/>
      <c r="E436" s="120"/>
      <c r="F436" s="120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122"/>
      <c r="Y436" s="122"/>
      <c r="Z436" s="2"/>
    </row>
    <row r="437" spans="1:26" ht="11.25" customHeight="1">
      <c r="A437" s="120"/>
      <c r="B437" s="58"/>
      <c r="C437" s="120"/>
      <c r="D437" s="120"/>
      <c r="E437" s="120"/>
      <c r="F437" s="120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122"/>
      <c r="Y437" s="122"/>
      <c r="Z437" s="2"/>
    </row>
    <row r="438" spans="1:26" ht="11.25" customHeight="1">
      <c r="A438" s="120"/>
      <c r="B438" s="58"/>
      <c r="C438" s="120"/>
      <c r="D438" s="120"/>
      <c r="E438" s="120"/>
      <c r="F438" s="120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122"/>
      <c r="Y438" s="122"/>
      <c r="Z438" s="2"/>
    </row>
    <row r="439" spans="1:26" ht="11.25" customHeight="1">
      <c r="A439" s="120"/>
      <c r="B439" s="58"/>
      <c r="C439" s="120"/>
      <c r="D439" s="120"/>
      <c r="E439" s="120"/>
      <c r="F439" s="120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122"/>
      <c r="Y439" s="122"/>
      <c r="Z439" s="2"/>
    </row>
    <row r="440" spans="1:26" ht="11.25" customHeight="1">
      <c r="A440" s="120"/>
      <c r="B440" s="58"/>
      <c r="C440" s="120"/>
      <c r="D440" s="120"/>
      <c r="E440" s="120"/>
      <c r="F440" s="120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122"/>
      <c r="Y440" s="122"/>
      <c r="Z440" s="2"/>
    </row>
    <row r="441" spans="1:26" ht="11.25" customHeight="1">
      <c r="A441" s="120"/>
      <c r="B441" s="58"/>
      <c r="C441" s="120"/>
      <c r="D441" s="120"/>
      <c r="E441" s="120"/>
      <c r="F441" s="120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122"/>
      <c r="Y441" s="122"/>
      <c r="Z441" s="2"/>
    </row>
    <row r="442" spans="1:26" ht="11.25" customHeight="1">
      <c r="A442" s="120"/>
      <c r="B442" s="58"/>
      <c r="C442" s="120"/>
      <c r="D442" s="120"/>
      <c r="E442" s="120"/>
      <c r="F442" s="120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122"/>
      <c r="Y442" s="122"/>
      <c r="Z442" s="2"/>
    </row>
    <row r="443" spans="1:26" ht="11.25" customHeight="1">
      <c r="A443" s="120"/>
      <c r="B443" s="58"/>
      <c r="C443" s="120"/>
      <c r="D443" s="120"/>
      <c r="E443" s="120"/>
      <c r="F443" s="120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122"/>
      <c r="Y443" s="122"/>
      <c r="Z443" s="2"/>
    </row>
    <row r="444" spans="1:26" ht="11.25" customHeight="1">
      <c r="A444" s="120"/>
      <c r="B444" s="58"/>
      <c r="C444" s="120"/>
      <c r="D444" s="120"/>
      <c r="E444" s="120"/>
      <c r="F444" s="120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122"/>
      <c r="Y444" s="122"/>
      <c r="Z444" s="2"/>
    </row>
    <row r="445" spans="1:26" ht="11.25" customHeight="1">
      <c r="A445" s="120"/>
      <c r="B445" s="58"/>
      <c r="C445" s="120"/>
      <c r="D445" s="120"/>
      <c r="E445" s="120"/>
      <c r="F445" s="120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122"/>
      <c r="Y445" s="122"/>
      <c r="Z445" s="2"/>
    </row>
    <row r="446" spans="1:26" ht="11.25" customHeight="1">
      <c r="A446" s="120"/>
      <c r="B446" s="58"/>
      <c r="C446" s="120"/>
      <c r="D446" s="120"/>
      <c r="E446" s="120"/>
      <c r="F446" s="120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122"/>
      <c r="Y446" s="122"/>
      <c r="Z446" s="2"/>
    </row>
    <row r="447" spans="1:26" ht="11.25" customHeight="1">
      <c r="A447" s="120"/>
      <c r="B447" s="58"/>
      <c r="C447" s="120"/>
      <c r="D447" s="120"/>
      <c r="E447" s="120"/>
      <c r="F447" s="120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122"/>
      <c r="Y447" s="122"/>
      <c r="Z447" s="2"/>
    </row>
    <row r="448" spans="1:26" ht="11.25" customHeight="1">
      <c r="A448" s="120"/>
      <c r="B448" s="58"/>
      <c r="C448" s="120"/>
      <c r="D448" s="120"/>
      <c r="E448" s="120"/>
      <c r="F448" s="120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122"/>
      <c r="Y448" s="122"/>
      <c r="Z448" s="2"/>
    </row>
    <row r="449" spans="1:26" ht="11.25" customHeight="1">
      <c r="A449" s="120"/>
      <c r="B449" s="58"/>
      <c r="C449" s="120"/>
      <c r="D449" s="120"/>
      <c r="E449" s="120"/>
      <c r="F449" s="120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122"/>
      <c r="Y449" s="122"/>
      <c r="Z449" s="2"/>
    </row>
    <row r="450" spans="1:26" ht="11.25" customHeight="1">
      <c r="A450" s="120"/>
      <c r="B450" s="58"/>
      <c r="C450" s="120"/>
      <c r="D450" s="120"/>
      <c r="E450" s="120"/>
      <c r="F450" s="120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122"/>
      <c r="Y450" s="122"/>
      <c r="Z450" s="2"/>
    </row>
    <row r="451" spans="1:26" ht="11.25" customHeight="1">
      <c r="A451" s="120"/>
      <c r="B451" s="58"/>
      <c r="C451" s="120"/>
      <c r="D451" s="120"/>
      <c r="E451" s="120"/>
      <c r="F451" s="120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122"/>
      <c r="Y451" s="122"/>
      <c r="Z451" s="2"/>
    </row>
    <row r="452" spans="1:26" ht="11.25" customHeight="1">
      <c r="A452" s="120"/>
      <c r="B452" s="58"/>
      <c r="C452" s="120"/>
      <c r="D452" s="120"/>
      <c r="E452" s="120"/>
      <c r="F452" s="120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122"/>
      <c r="Y452" s="122"/>
      <c r="Z452" s="2"/>
    </row>
    <row r="453" spans="1:26" ht="11.25" customHeight="1">
      <c r="A453" s="120"/>
      <c r="B453" s="58"/>
      <c r="C453" s="120"/>
      <c r="D453" s="120"/>
      <c r="E453" s="120"/>
      <c r="F453" s="120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122"/>
      <c r="Y453" s="122"/>
      <c r="Z453" s="2"/>
    </row>
    <row r="454" spans="1:26" ht="11.25" customHeight="1">
      <c r="A454" s="120"/>
      <c r="B454" s="58"/>
      <c r="C454" s="120"/>
      <c r="D454" s="120"/>
      <c r="E454" s="120"/>
      <c r="F454" s="120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122"/>
      <c r="Y454" s="122"/>
      <c r="Z454" s="2"/>
    </row>
    <row r="455" spans="1:26" ht="11.25" customHeight="1">
      <c r="A455" s="120"/>
      <c r="B455" s="58"/>
      <c r="C455" s="120"/>
      <c r="D455" s="120"/>
      <c r="E455" s="120"/>
      <c r="F455" s="120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122"/>
      <c r="Y455" s="122"/>
      <c r="Z455" s="2"/>
    </row>
    <row r="456" spans="1:26" ht="11.25" customHeight="1">
      <c r="A456" s="120"/>
      <c r="B456" s="58"/>
      <c r="C456" s="120"/>
      <c r="D456" s="120"/>
      <c r="E456" s="120"/>
      <c r="F456" s="120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122"/>
      <c r="Y456" s="122"/>
      <c r="Z456" s="2"/>
    </row>
    <row r="457" spans="1:26" ht="11.25" customHeight="1">
      <c r="A457" s="120"/>
      <c r="B457" s="58"/>
      <c r="C457" s="120"/>
      <c r="D457" s="120"/>
      <c r="E457" s="120"/>
      <c r="F457" s="120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122"/>
      <c r="Y457" s="122"/>
      <c r="Z457" s="2"/>
    </row>
    <row r="458" spans="1:26" ht="11.25" customHeight="1">
      <c r="A458" s="120"/>
      <c r="B458" s="58"/>
      <c r="C458" s="120"/>
      <c r="D458" s="120"/>
      <c r="E458" s="120"/>
      <c r="F458" s="120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122"/>
      <c r="Y458" s="122"/>
      <c r="Z458" s="2"/>
    </row>
    <row r="459" spans="1:26" ht="11.25" customHeight="1">
      <c r="A459" s="120"/>
      <c r="B459" s="58"/>
      <c r="C459" s="120"/>
      <c r="D459" s="120"/>
      <c r="E459" s="120"/>
      <c r="F459" s="120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122"/>
      <c r="Y459" s="122"/>
      <c r="Z459" s="2"/>
    </row>
    <row r="460" spans="1:26" ht="11.25" customHeight="1">
      <c r="A460" s="120"/>
      <c r="B460" s="58"/>
      <c r="C460" s="120"/>
      <c r="D460" s="120"/>
      <c r="E460" s="120"/>
      <c r="F460" s="120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122"/>
      <c r="Y460" s="122"/>
      <c r="Z460" s="2"/>
    </row>
    <row r="461" spans="1:26" ht="11.25" customHeight="1">
      <c r="A461" s="120"/>
      <c r="B461" s="58"/>
      <c r="C461" s="120"/>
      <c r="D461" s="120"/>
      <c r="E461" s="120"/>
      <c r="F461" s="120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122"/>
      <c r="Y461" s="122"/>
      <c r="Z461" s="2"/>
    </row>
    <row r="462" spans="1:26" ht="11.25" customHeight="1">
      <c r="A462" s="120"/>
      <c r="B462" s="58"/>
      <c r="C462" s="120"/>
      <c r="D462" s="120"/>
      <c r="E462" s="120"/>
      <c r="F462" s="120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122"/>
      <c r="Y462" s="122"/>
      <c r="Z462" s="2"/>
    </row>
    <row r="463" spans="1:26" ht="11.25" customHeight="1">
      <c r="A463" s="120"/>
      <c r="B463" s="58"/>
      <c r="C463" s="120"/>
      <c r="D463" s="120"/>
      <c r="E463" s="120"/>
      <c r="F463" s="120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122"/>
      <c r="Y463" s="122"/>
      <c r="Z463" s="2"/>
    </row>
    <row r="464" spans="1:26" ht="11.25" customHeight="1">
      <c r="A464" s="120"/>
      <c r="B464" s="58"/>
      <c r="C464" s="120"/>
      <c r="D464" s="120"/>
      <c r="E464" s="120"/>
      <c r="F464" s="120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122"/>
      <c r="Y464" s="122"/>
      <c r="Z464" s="2"/>
    </row>
    <row r="465" spans="1:26" ht="11.25" customHeight="1">
      <c r="A465" s="120"/>
      <c r="B465" s="58"/>
      <c r="C465" s="120"/>
      <c r="D465" s="120"/>
      <c r="E465" s="120"/>
      <c r="F465" s="120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122"/>
      <c r="Y465" s="122"/>
      <c r="Z465" s="2"/>
    </row>
    <row r="466" spans="1:26" ht="11.25" customHeight="1">
      <c r="A466" s="120"/>
      <c r="B466" s="58"/>
      <c r="C466" s="120"/>
      <c r="D466" s="120"/>
      <c r="E466" s="120"/>
      <c r="F466" s="120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122"/>
      <c r="Y466" s="122"/>
      <c r="Z466" s="2"/>
    </row>
    <row r="467" spans="1:26" ht="11.25" customHeight="1">
      <c r="A467" s="120"/>
      <c r="B467" s="58"/>
      <c r="C467" s="120"/>
      <c r="D467" s="120"/>
      <c r="E467" s="120"/>
      <c r="F467" s="120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122"/>
      <c r="Y467" s="122"/>
      <c r="Z467" s="2"/>
    </row>
    <row r="468" spans="1:26" ht="11.25" customHeight="1">
      <c r="A468" s="120"/>
      <c r="B468" s="58"/>
      <c r="C468" s="120"/>
      <c r="D468" s="120"/>
      <c r="E468" s="120"/>
      <c r="F468" s="120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122"/>
      <c r="Y468" s="122"/>
      <c r="Z468" s="2"/>
    </row>
    <row r="469" spans="1:26" ht="11.25" customHeight="1">
      <c r="A469" s="120"/>
      <c r="B469" s="58"/>
      <c r="C469" s="120"/>
      <c r="D469" s="120"/>
      <c r="E469" s="120"/>
      <c r="F469" s="120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122"/>
      <c r="Y469" s="122"/>
      <c r="Z469" s="2"/>
    </row>
    <row r="470" spans="1:26" ht="11.25" customHeight="1">
      <c r="A470" s="120"/>
      <c r="B470" s="58"/>
      <c r="C470" s="120"/>
      <c r="D470" s="120"/>
      <c r="E470" s="120"/>
      <c r="F470" s="120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122"/>
      <c r="Y470" s="122"/>
      <c r="Z470" s="2"/>
    </row>
    <row r="471" spans="1:26" ht="11.25" customHeight="1">
      <c r="A471" s="120"/>
      <c r="B471" s="58"/>
      <c r="C471" s="120"/>
      <c r="D471" s="120"/>
      <c r="E471" s="120"/>
      <c r="F471" s="120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122"/>
      <c r="Y471" s="122"/>
      <c r="Z471" s="2"/>
    </row>
    <row r="472" spans="1:26" ht="11.25" customHeight="1">
      <c r="A472" s="120"/>
      <c r="B472" s="58"/>
      <c r="C472" s="120"/>
      <c r="D472" s="120"/>
      <c r="E472" s="120"/>
      <c r="F472" s="120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122"/>
      <c r="Y472" s="122"/>
      <c r="Z472" s="2"/>
    </row>
    <row r="473" spans="1:26" ht="11.25" customHeight="1">
      <c r="A473" s="120"/>
      <c r="B473" s="58"/>
      <c r="C473" s="120"/>
      <c r="D473" s="120"/>
      <c r="E473" s="120"/>
      <c r="F473" s="120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122"/>
      <c r="Y473" s="122"/>
      <c r="Z473" s="2"/>
    </row>
    <row r="474" spans="1:26" ht="11.25" customHeight="1">
      <c r="A474" s="120"/>
      <c r="B474" s="58"/>
      <c r="C474" s="120"/>
      <c r="D474" s="120"/>
      <c r="E474" s="120"/>
      <c r="F474" s="120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122"/>
      <c r="Y474" s="122"/>
      <c r="Z474" s="2"/>
    </row>
    <row r="475" spans="1:26" ht="11.25" customHeight="1">
      <c r="A475" s="120"/>
      <c r="B475" s="58"/>
      <c r="C475" s="120"/>
      <c r="D475" s="120"/>
      <c r="E475" s="120"/>
      <c r="F475" s="120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122"/>
      <c r="Y475" s="122"/>
      <c r="Z475" s="2"/>
    </row>
    <row r="476" spans="1:26" ht="11.25" customHeight="1">
      <c r="A476" s="120"/>
      <c r="B476" s="58"/>
      <c r="C476" s="120"/>
      <c r="D476" s="120"/>
      <c r="E476" s="120"/>
      <c r="F476" s="120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122"/>
      <c r="Y476" s="122"/>
      <c r="Z476" s="2"/>
    </row>
    <row r="477" spans="1:26" ht="11.25" customHeight="1">
      <c r="A477" s="120"/>
      <c r="B477" s="58"/>
      <c r="C477" s="120"/>
      <c r="D477" s="120"/>
      <c r="E477" s="120"/>
      <c r="F477" s="120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122"/>
      <c r="Y477" s="122"/>
      <c r="Z477" s="2"/>
    </row>
    <row r="478" spans="1:26" ht="11.25" customHeight="1">
      <c r="A478" s="120"/>
      <c r="B478" s="58"/>
      <c r="C478" s="120"/>
      <c r="D478" s="120"/>
      <c r="E478" s="120"/>
      <c r="F478" s="120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122"/>
      <c r="Y478" s="122"/>
      <c r="Z478" s="2"/>
    </row>
    <row r="479" spans="1:26" ht="11.25" customHeight="1">
      <c r="A479" s="120"/>
      <c r="B479" s="58"/>
      <c r="C479" s="120"/>
      <c r="D479" s="120"/>
      <c r="E479" s="120"/>
      <c r="F479" s="120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122"/>
      <c r="Y479" s="122"/>
      <c r="Z479" s="2"/>
    </row>
    <row r="480" spans="1:26" ht="11.25" customHeight="1">
      <c r="A480" s="120"/>
      <c r="B480" s="58"/>
      <c r="C480" s="120"/>
      <c r="D480" s="120"/>
      <c r="E480" s="120"/>
      <c r="F480" s="120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122"/>
      <c r="Y480" s="122"/>
      <c r="Z480" s="2"/>
    </row>
    <row r="481" spans="1:26" ht="11.25" customHeight="1">
      <c r="A481" s="120"/>
      <c r="B481" s="58"/>
      <c r="C481" s="120"/>
      <c r="D481" s="120"/>
      <c r="E481" s="120"/>
      <c r="F481" s="120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122"/>
      <c r="Y481" s="122"/>
      <c r="Z481" s="2"/>
    </row>
    <row r="482" spans="1:26" ht="11.25" customHeight="1">
      <c r="A482" s="120"/>
      <c r="B482" s="58"/>
      <c r="C482" s="120"/>
      <c r="D482" s="120"/>
      <c r="E482" s="120"/>
      <c r="F482" s="120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122"/>
      <c r="Y482" s="122"/>
      <c r="Z482" s="2"/>
    </row>
    <row r="483" spans="1:26" ht="11.25" customHeight="1">
      <c r="A483" s="120"/>
      <c r="B483" s="58"/>
      <c r="C483" s="120"/>
      <c r="D483" s="120"/>
      <c r="E483" s="120"/>
      <c r="F483" s="120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122"/>
      <c r="Y483" s="122"/>
      <c r="Z483" s="2"/>
    </row>
    <row r="484" spans="1:26" ht="11.25" customHeight="1">
      <c r="A484" s="120"/>
      <c r="B484" s="58"/>
      <c r="C484" s="120"/>
      <c r="D484" s="120"/>
      <c r="E484" s="120"/>
      <c r="F484" s="120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122"/>
      <c r="Y484" s="122"/>
      <c r="Z484" s="2"/>
    </row>
    <row r="485" spans="1:26" ht="11.25" customHeight="1">
      <c r="A485" s="120"/>
      <c r="B485" s="58"/>
      <c r="C485" s="120"/>
      <c r="D485" s="120"/>
      <c r="E485" s="120"/>
      <c r="F485" s="120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122"/>
      <c r="Y485" s="122"/>
      <c r="Z485" s="2"/>
    </row>
    <row r="486" spans="1:26" ht="11.25" customHeight="1">
      <c r="A486" s="120"/>
      <c r="B486" s="58"/>
      <c r="C486" s="120"/>
      <c r="D486" s="120"/>
      <c r="E486" s="120"/>
      <c r="F486" s="120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122"/>
      <c r="Y486" s="122"/>
      <c r="Z486" s="2"/>
    </row>
    <row r="487" spans="1:26" ht="11.25" customHeight="1">
      <c r="A487" s="120"/>
      <c r="B487" s="58"/>
      <c r="C487" s="120"/>
      <c r="D487" s="120"/>
      <c r="E487" s="120"/>
      <c r="F487" s="120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122"/>
      <c r="Y487" s="122"/>
      <c r="Z487" s="2"/>
    </row>
    <row r="488" spans="1:26" ht="11.25" customHeight="1">
      <c r="A488" s="120"/>
      <c r="B488" s="58"/>
      <c r="C488" s="120"/>
      <c r="D488" s="120"/>
      <c r="E488" s="120"/>
      <c r="F488" s="120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122"/>
      <c r="Y488" s="122"/>
      <c r="Z488" s="2"/>
    </row>
    <row r="489" spans="1:26" ht="11.25" customHeight="1">
      <c r="A489" s="120"/>
      <c r="B489" s="58"/>
      <c r="C489" s="120"/>
      <c r="D489" s="120"/>
      <c r="E489" s="120"/>
      <c r="F489" s="120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122"/>
      <c r="Y489" s="122"/>
      <c r="Z489" s="2"/>
    </row>
    <row r="490" spans="1:26" ht="11.25" customHeight="1">
      <c r="A490" s="120"/>
      <c r="B490" s="58"/>
      <c r="C490" s="120"/>
      <c r="D490" s="120"/>
      <c r="E490" s="120"/>
      <c r="F490" s="120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122"/>
      <c r="Y490" s="122"/>
      <c r="Z490" s="2"/>
    </row>
    <row r="491" spans="1:26" ht="11.25" customHeight="1">
      <c r="A491" s="120"/>
      <c r="B491" s="58"/>
      <c r="C491" s="120"/>
      <c r="D491" s="120"/>
      <c r="E491" s="120"/>
      <c r="F491" s="120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122"/>
      <c r="Y491" s="122"/>
      <c r="Z491" s="2"/>
    </row>
    <row r="492" spans="1:26" ht="11.25" customHeight="1">
      <c r="A492" s="120"/>
      <c r="B492" s="58"/>
      <c r="C492" s="120"/>
      <c r="D492" s="120"/>
      <c r="E492" s="120"/>
      <c r="F492" s="120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122"/>
      <c r="Y492" s="122"/>
      <c r="Z492" s="2"/>
    </row>
    <row r="493" spans="1:26" ht="11.25" customHeight="1">
      <c r="A493" s="120"/>
      <c r="B493" s="58"/>
      <c r="C493" s="120"/>
      <c r="D493" s="120"/>
      <c r="E493" s="120"/>
      <c r="F493" s="120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122"/>
      <c r="Y493" s="122"/>
      <c r="Z493" s="2"/>
    </row>
    <row r="494" spans="1:26" ht="11.25" customHeight="1">
      <c r="A494" s="120"/>
      <c r="B494" s="58"/>
      <c r="C494" s="120"/>
      <c r="D494" s="120"/>
      <c r="E494" s="120"/>
      <c r="F494" s="120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122"/>
      <c r="Y494" s="122"/>
      <c r="Z494" s="2"/>
    </row>
    <row r="495" spans="1:26" ht="11.25" customHeight="1">
      <c r="A495" s="120"/>
      <c r="B495" s="58"/>
      <c r="C495" s="120"/>
      <c r="D495" s="120"/>
      <c r="E495" s="120"/>
      <c r="F495" s="120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122"/>
      <c r="Y495" s="122"/>
      <c r="Z495" s="2"/>
    </row>
    <row r="496" spans="1:26" ht="11.25" customHeight="1">
      <c r="A496" s="120"/>
      <c r="B496" s="58"/>
      <c r="C496" s="120"/>
      <c r="D496" s="120"/>
      <c r="E496" s="120"/>
      <c r="F496" s="120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122"/>
      <c r="Y496" s="122"/>
      <c r="Z496" s="2"/>
    </row>
    <row r="497" spans="1:26" ht="11.25" customHeight="1">
      <c r="A497" s="120"/>
      <c r="B497" s="58"/>
      <c r="C497" s="120"/>
      <c r="D497" s="120"/>
      <c r="E497" s="120"/>
      <c r="F497" s="120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122"/>
      <c r="Y497" s="122"/>
      <c r="Z497" s="2"/>
    </row>
    <row r="498" spans="1:26" ht="11.25" customHeight="1">
      <c r="A498" s="120"/>
      <c r="B498" s="58"/>
      <c r="C498" s="120"/>
      <c r="D498" s="120"/>
      <c r="E498" s="120"/>
      <c r="F498" s="120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122"/>
      <c r="Y498" s="122"/>
      <c r="Z498" s="2"/>
    </row>
    <row r="499" spans="1:26" ht="11.25" customHeight="1">
      <c r="A499" s="120"/>
      <c r="B499" s="58"/>
      <c r="C499" s="120"/>
      <c r="D499" s="120"/>
      <c r="E499" s="120"/>
      <c r="F499" s="120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122"/>
      <c r="Y499" s="122"/>
      <c r="Z499" s="2"/>
    </row>
    <row r="500" spans="1:26" ht="11.25" customHeight="1">
      <c r="A500" s="120"/>
      <c r="B500" s="58"/>
      <c r="C500" s="120"/>
      <c r="D500" s="120"/>
      <c r="E500" s="120"/>
      <c r="F500" s="120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122"/>
      <c r="Y500" s="122"/>
      <c r="Z500" s="2"/>
    </row>
    <row r="501" spans="1:26" ht="11.25" customHeight="1">
      <c r="A501" s="120"/>
      <c r="B501" s="58"/>
      <c r="C501" s="120"/>
      <c r="D501" s="120"/>
      <c r="E501" s="120"/>
      <c r="F501" s="120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122"/>
      <c r="Y501" s="122"/>
      <c r="Z501" s="2"/>
    </row>
    <row r="502" spans="1:26" ht="11.25" customHeight="1">
      <c r="A502" s="120"/>
      <c r="B502" s="58"/>
      <c r="C502" s="120"/>
      <c r="D502" s="120"/>
      <c r="E502" s="120"/>
      <c r="F502" s="120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122"/>
      <c r="Y502" s="122"/>
      <c r="Z502" s="2"/>
    </row>
    <row r="503" spans="1:26" ht="11.25" customHeight="1">
      <c r="A503" s="120"/>
      <c r="B503" s="58"/>
      <c r="C503" s="120"/>
      <c r="D503" s="120"/>
      <c r="E503" s="120"/>
      <c r="F503" s="120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122"/>
      <c r="Y503" s="122"/>
      <c r="Z503" s="2"/>
    </row>
    <row r="504" spans="1:26" ht="11.25" customHeight="1">
      <c r="A504" s="120"/>
      <c r="B504" s="58"/>
      <c r="C504" s="120"/>
      <c r="D504" s="120"/>
      <c r="E504" s="120"/>
      <c r="F504" s="120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122"/>
      <c r="Y504" s="122"/>
      <c r="Z504" s="2"/>
    </row>
    <row r="505" spans="1:26" ht="11.25" customHeight="1">
      <c r="A505" s="120"/>
      <c r="B505" s="58"/>
      <c r="C505" s="120"/>
      <c r="D505" s="120"/>
      <c r="E505" s="120"/>
      <c r="F505" s="120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122"/>
      <c r="Y505" s="122"/>
      <c r="Z505" s="2"/>
    </row>
    <row r="506" spans="1:26" ht="11.25" customHeight="1">
      <c r="A506" s="120"/>
      <c r="B506" s="58"/>
      <c r="C506" s="120"/>
      <c r="D506" s="120"/>
      <c r="E506" s="120"/>
      <c r="F506" s="120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122"/>
      <c r="Y506" s="122"/>
      <c r="Z506" s="2"/>
    </row>
    <row r="507" spans="1:26" ht="11.25" customHeight="1">
      <c r="A507" s="120"/>
      <c r="B507" s="58"/>
      <c r="C507" s="120"/>
      <c r="D507" s="120"/>
      <c r="E507" s="120"/>
      <c r="F507" s="120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122"/>
      <c r="Y507" s="122"/>
      <c r="Z507" s="2"/>
    </row>
    <row r="508" spans="1:26" ht="11.25" customHeight="1">
      <c r="A508" s="120"/>
      <c r="B508" s="58"/>
      <c r="C508" s="120"/>
      <c r="D508" s="120"/>
      <c r="E508" s="120"/>
      <c r="F508" s="120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122"/>
      <c r="Y508" s="122"/>
      <c r="Z508" s="2"/>
    </row>
    <row r="509" spans="1:26" ht="11.25" customHeight="1">
      <c r="A509" s="120"/>
      <c r="B509" s="58"/>
      <c r="C509" s="120"/>
      <c r="D509" s="120"/>
      <c r="E509" s="120"/>
      <c r="F509" s="120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122"/>
      <c r="Y509" s="122"/>
      <c r="Z509" s="2"/>
    </row>
    <row r="510" spans="1:26" ht="11.25" customHeight="1">
      <c r="A510" s="120"/>
      <c r="B510" s="58"/>
      <c r="C510" s="120"/>
      <c r="D510" s="120"/>
      <c r="E510" s="120"/>
      <c r="F510" s="120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122"/>
      <c r="Y510" s="122"/>
      <c r="Z510" s="2"/>
    </row>
    <row r="511" spans="1:26" ht="11.25" customHeight="1">
      <c r="A511" s="120"/>
      <c r="B511" s="58"/>
      <c r="C511" s="120"/>
      <c r="D511" s="120"/>
      <c r="E511" s="120"/>
      <c r="F511" s="120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122"/>
      <c r="Y511" s="122"/>
      <c r="Z511" s="2"/>
    </row>
    <row r="512" spans="1:26" ht="11.25" customHeight="1">
      <c r="A512" s="120"/>
      <c r="B512" s="58"/>
      <c r="C512" s="120"/>
      <c r="D512" s="120"/>
      <c r="E512" s="120"/>
      <c r="F512" s="120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122"/>
      <c r="Y512" s="122"/>
      <c r="Z512" s="2"/>
    </row>
    <row r="513" spans="1:26" ht="11.25" customHeight="1">
      <c r="A513" s="120"/>
      <c r="B513" s="58"/>
      <c r="C513" s="120"/>
      <c r="D513" s="120"/>
      <c r="E513" s="120"/>
      <c r="F513" s="120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122"/>
      <c r="Y513" s="122"/>
      <c r="Z513" s="2"/>
    </row>
    <row r="514" spans="1:26" ht="11.25" customHeight="1">
      <c r="A514" s="120"/>
      <c r="B514" s="58"/>
      <c r="C514" s="120"/>
      <c r="D514" s="120"/>
      <c r="E514" s="120"/>
      <c r="F514" s="120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122"/>
      <c r="Y514" s="122"/>
      <c r="Z514" s="2"/>
    </row>
    <row r="515" spans="1:26" ht="11.25" customHeight="1">
      <c r="A515" s="120"/>
      <c r="B515" s="58"/>
      <c r="C515" s="120"/>
      <c r="D515" s="120"/>
      <c r="E515" s="120"/>
      <c r="F515" s="120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122"/>
      <c r="Y515" s="122"/>
      <c r="Z515" s="2"/>
    </row>
    <row r="516" spans="1:26" ht="11.25" customHeight="1">
      <c r="A516" s="120"/>
      <c r="B516" s="58"/>
      <c r="C516" s="120"/>
      <c r="D516" s="120"/>
      <c r="E516" s="120"/>
      <c r="F516" s="120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122"/>
      <c r="Y516" s="122"/>
      <c r="Z516" s="2"/>
    </row>
    <row r="517" spans="1:26" ht="11.25" customHeight="1">
      <c r="A517" s="120"/>
      <c r="B517" s="58"/>
      <c r="C517" s="120"/>
      <c r="D517" s="120"/>
      <c r="E517" s="120"/>
      <c r="F517" s="120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122"/>
      <c r="Y517" s="122"/>
      <c r="Z517" s="2"/>
    </row>
    <row r="518" spans="1:26" ht="11.25" customHeight="1">
      <c r="A518" s="120"/>
      <c r="B518" s="58"/>
      <c r="C518" s="120"/>
      <c r="D518" s="120"/>
      <c r="E518" s="120"/>
      <c r="F518" s="120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122"/>
      <c r="Y518" s="122"/>
      <c r="Z518" s="2"/>
    </row>
    <row r="519" spans="1:26" ht="11.25" customHeight="1">
      <c r="A519" s="120"/>
      <c r="B519" s="58"/>
      <c r="C519" s="120"/>
      <c r="D519" s="120"/>
      <c r="E519" s="120"/>
      <c r="F519" s="120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122"/>
      <c r="Y519" s="122"/>
      <c r="Z519" s="2"/>
    </row>
    <row r="520" spans="1:26" ht="11.25" customHeight="1">
      <c r="A520" s="120"/>
      <c r="B520" s="58"/>
      <c r="C520" s="120"/>
      <c r="D520" s="120"/>
      <c r="E520" s="120"/>
      <c r="F520" s="120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122"/>
      <c r="Y520" s="122"/>
      <c r="Z520" s="2"/>
    </row>
    <row r="521" spans="1:26" ht="11.25" customHeight="1">
      <c r="A521" s="120"/>
      <c r="B521" s="58"/>
      <c r="C521" s="120"/>
      <c r="D521" s="120"/>
      <c r="E521" s="120"/>
      <c r="F521" s="120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122"/>
      <c r="Y521" s="122"/>
      <c r="Z521" s="2"/>
    </row>
    <row r="522" spans="1:26" ht="11.25" customHeight="1">
      <c r="A522" s="120"/>
      <c r="B522" s="58"/>
      <c r="C522" s="120"/>
      <c r="D522" s="120"/>
      <c r="E522" s="120"/>
      <c r="F522" s="120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122"/>
      <c r="Y522" s="122"/>
      <c r="Z522" s="2"/>
    </row>
    <row r="523" spans="1:26" ht="11.25" customHeight="1">
      <c r="A523" s="120"/>
      <c r="B523" s="58"/>
      <c r="C523" s="120"/>
      <c r="D523" s="120"/>
      <c r="E523" s="120"/>
      <c r="F523" s="120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122"/>
      <c r="Y523" s="122"/>
      <c r="Z523" s="2"/>
    </row>
    <row r="524" spans="1:26" ht="11.25" customHeight="1">
      <c r="A524" s="120"/>
      <c r="B524" s="58"/>
      <c r="C524" s="120"/>
      <c r="D524" s="120"/>
      <c r="E524" s="120"/>
      <c r="F524" s="120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122"/>
      <c r="Y524" s="122"/>
      <c r="Z524" s="2"/>
    </row>
    <row r="525" spans="1:26" ht="11.25" customHeight="1">
      <c r="A525" s="120"/>
      <c r="B525" s="58"/>
      <c r="C525" s="120"/>
      <c r="D525" s="120"/>
      <c r="E525" s="120"/>
      <c r="F525" s="120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122"/>
      <c r="Y525" s="122"/>
      <c r="Z525" s="2"/>
    </row>
    <row r="526" spans="1:26" ht="11.25" customHeight="1">
      <c r="A526" s="120"/>
      <c r="B526" s="58"/>
      <c r="C526" s="120"/>
      <c r="D526" s="120"/>
      <c r="E526" s="120"/>
      <c r="F526" s="120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122"/>
      <c r="Y526" s="122"/>
      <c r="Z526" s="2"/>
    </row>
    <row r="527" spans="1:26" ht="11.25" customHeight="1">
      <c r="A527" s="120"/>
      <c r="B527" s="58"/>
      <c r="C527" s="120"/>
      <c r="D527" s="120"/>
      <c r="E527" s="120"/>
      <c r="F527" s="120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122"/>
      <c r="Y527" s="122"/>
      <c r="Z527" s="2"/>
    </row>
    <row r="528" spans="1:26" ht="11.25" customHeight="1">
      <c r="A528" s="120"/>
      <c r="B528" s="58"/>
      <c r="C528" s="120"/>
      <c r="D528" s="120"/>
      <c r="E528" s="120"/>
      <c r="F528" s="120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122"/>
      <c r="Y528" s="122"/>
      <c r="Z528" s="2"/>
    </row>
    <row r="529" spans="1:26" ht="11.25" customHeight="1">
      <c r="A529" s="120"/>
      <c r="B529" s="58"/>
      <c r="C529" s="120"/>
      <c r="D529" s="120"/>
      <c r="E529" s="120"/>
      <c r="F529" s="120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122"/>
      <c r="Y529" s="122"/>
      <c r="Z529" s="2"/>
    </row>
    <row r="530" spans="1:26" ht="11.25" customHeight="1">
      <c r="A530" s="120"/>
      <c r="B530" s="58"/>
      <c r="C530" s="120"/>
      <c r="D530" s="120"/>
      <c r="E530" s="120"/>
      <c r="F530" s="120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122"/>
      <c r="Y530" s="122"/>
      <c r="Z530" s="2"/>
    </row>
    <row r="531" spans="1:26" ht="11.25" customHeight="1">
      <c r="A531" s="120"/>
      <c r="B531" s="58"/>
      <c r="C531" s="120"/>
      <c r="D531" s="120"/>
      <c r="E531" s="120"/>
      <c r="F531" s="120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122"/>
      <c r="Y531" s="122"/>
      <c r="Z531" s="2"/>
    </row>
    <row r="532" spans="1:26" ht="11.25" customHeight="1">
      <c r="A532" s="120"/>
      <c r="B532" s="58"/>
      <c r="C532" s="120"/>
      <c r="D532" s="120"/>
      <c r="E532" s="120"/>
      <c r="F532" s="120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122"/>
      <c r="Y532" s="122"/>
      <c r="Z532" s="2"/>
    </row>
    <row r="533" spans="1:26" ht="11.25" customHeight="1">
      <c r="A533" s="120"/>
      <c r="B533" s="58"/>
      <c r="C533" s="120"/>
      <c r="D533" s="120"/>
      <c r="E533" s="120"/>
      <c r="F533" s="120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122"/>
      <c r="Y533" s="122"/>
      <c r="Z533" s="2"/>
    </row>
    <row r="534" spans="1:26" ht="11.25" customHeight="1">
      <c r="A534" s="120"/>
      <c r="B534" s="58"/>
      <c r="C534" s="120"/>
      <c r="D534" s="120"/>
      <c r="E534" s="120"/>
      <c r="F534" s="120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122"/>
      <c r="Y534" s="122"/>
      <c r="Z534" s="2"/>
    </row>
    <row r="535" spans="1:26" ht="11.25" customHeight="1">
      <c r="A535" s="120"/>
      <c r="B535" s="58"/>
      <c r="C535" s="120"/>
      <c r="D535" s="120"/>
      <c r="E535" s="120"/>
      <c r="F535" s="120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122"/>
      <c r="Y535" s="122"/>
      <c r="Z535" s="2"/>
    </row>
    <row r="536" spans="1:26" ht="11.25" customHeight="1">
      <c r="A536" s="120"/>
      <c r="B536" s="58"/>
      <c r="C536" s="120"/>
      <c r="D536" s="120"/>
      <c r="E536" s="120"/>
      <c r="F536" s="120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122"/>
      <c r="Y536" s="122"/>
      <c r="Z536" s="2"/>
    </row>
    <row r="537" spans="1:26" ht="11.25" customHeight="1">
      <c r="A537" s="120"/>
      <c r="B537" s="58"/>
      <c r="C537" s="120"/>
      <c r="D537" s="120"/>
      <c r="E537" s="120"/>
      <c r="F537" s="120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122"/>
      <c r="Y537" s="122"/>
      <c r="Z537" s="2"/>
    </row>
    <row r="538" spans="1:26" ht="11.25" customHeight="1">
      <c r="A538" s="120"/>
      <c r="B538" s="58"/>
      <c r="C538" s="120"/>
      <c r="D538" s="120"/>
      <c r="E538" s="120"/>
      <c r="F538" s="120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122"/>
      <c r="Y538" s="122"/>
      <c r="Z538" s="2"/>
    </row>
    <row r="539" spans="1:26" ht="11.25" customHeight="1">
      <c r="A539" s="120"/>
      <c r="B539" s="58"/>
      <c r="C539" s="120"/>
      <c r="D539" s="120"/>
      <c r="E539" s="120"/>
      <c r="F539" s="120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122"/>
      <c r="Y539" s="122"/>
      <c r="Z539" s="2"/>
    </row>
    <row r="540" spans="1:26" ht="11.25" customHeight="1">
      <c r="A540" s="120"/>
      <c r="B540" s="58"/>
      <c r="C540" s="120"/>
      <c r="D540" s="120"/>
      <c r="E540" s="120"/>
      <c r="F540" s="120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122"/>
      <c r="Y540" s="122"/>
      <c r="Z540" s="2"/>
    </row>
    <row r="541" spans="1:26" ht="11.25" customHeight="1">
      <c r="A541" s="120"/>
      <c r="B541" s="58"/>
      <c r="C541" s="120"/>
      <c r="D541" s="120"/>
      <c r="E541" s="120"/>
      <c r="F541" s="120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122"/>
      <c r="Y541" s="122"/>
      <c r="Z541" s="2"/>
    </row>
    <row r="542" spans="1:26" ht="11.25" customHeight="1">
      <c r="A542" s="120"/>
      <c r="B542" s="58"/>
      <c r="C542" s="120"/>
      <c r="D542" s="120"/>
      <c r="E542" s="120"/>
      <c r="F542" s="120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122"/>
      <c r="Y542" s="122"/>
      <c r="Z542" s="2"/>
    </row>
    <row r="543" spans="1:26" ht="11.25" customHeight="1">
      <c r="A543" s="120"/>
      <c r="B543" s="58"/>
      <c r="C543" s="120"/>
      <c r="D543" s="120"/>
      <c r="E543" s="120"/>
      <c r="F543" s="120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122"/>
      <c r="Y543" s="122"/>
      <c r="Z543" s="2"/>
    </row>
    <row r="544" spans="1:26" ht="11.25" customHeight="1">
      <c r="A544" s="120"/>
      <c r="B544" s="58"/>
      <c r="C544" s="120"/>
      <c r="D544" s="120"/>
      <c r="E544" s="120"/>
      <c r="F544" s="120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122"/>
      <c r="Y544" s="122"/>
      <c r="Z544" s="2"/>
    </row>
    <row r="545" spans="1:26" ht="11.25" customHeight="1">
      <c r="A545" s="120"/>
      <c r="B545" s="58"/>
      <c r="C545" s="120"/>
      <c r="D545" s="120"/>
      <c r="E545" s="120"/>
      <c r="F545" s="120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122"/>
      <c r="Y545" s="122"/>
      <c r="Z545" s="2"/>
    </row>
    <row r="546" spans="1:26" ht="11.25" customHeight="1">
      <c r="A546" s="120"/>
      <c r="B546" s="58"/>
      <c r="C546" s="120"/>
      <c r="D546" s="120"/>
      <c r="E546" s="120"/>
      <c r="F546" s="120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122"/>
      <c r="Y546" s="122"/>
      <c r="Z546" s="2"/>
    </row>
    <row r="547" spans="1:26" ht="11.25" customHeight="1">
      <c r="A547" s="120"/>
      <c r="B547" s="58"/>
      <c r="C547" s="120"/>
      <c r="D547" s="120"/>
      <c r="E547" s="120"/>
      <c r="F547" s="120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122"/>
      <c r="Y547" s="122"/>
      <c r="Z547" s="2"/>
    </row>
    <row r="548" spans="1:26" ht="11.25" customHeight="1">
      <c r="A548" s="120"/>
      <c r="B548" s="58"/>
      <c r="C548" s="120"/>
      <c r="D548" s="120"/>
      <c r="E548" s="120"/>
      <c r="F548" s="120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122"/>
      <c r="Y548" s="122"/>
      <c r="Z548" s="2"/>
    </row>
    <row r="549" spans="1:26" ht="11.25" customHeight="1">
      <c r="A549" s="120"/>
      <c r="B549" s="58"/>
      <c r="C549" s="120"/>
      <c r="D549" s="120"/>
      <c r="E549" s="120"/>
      <c r="F549" s="120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122"/>
      <c r="Y549" s="122"/>
      <c r="Z549" s="2"/>
    </row>
    <row r="550" spans="1:26" ht="11.25" customHeight="1">
      <c r="A550" s="120"/>
      <c r="B550" s="58"/>
      <c r="C550" s="120"/>
      <c r="D550" s="120"/>
      <c r="E550" s="120"/>
      <c r="F550" s="120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122"/>
      <c r="Y550" s="122"/>
      <c r="Z550" s="2"/>
    </row>
    <row r="551" spans="1:26" ht="11.25" customHeight="1">
      <c r="A551" s="120"/>
      <c r="B551" s="58"/>
      <c r="C551" s="120"/>
      <c r="D551" s="120"/>
      <c r="E551" s="120"/>
      <c r="F551" s="120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122"/>
      <c r="Y551" s="122"/>
      <c r="Z551" s="2"/>
    </row>
    <row r="552" spans="1:26" ht="11.25" customHeight="1">
      <c r="A552" s="120"/>
      <c r="B552" s="58"/>
      <c r="C552" s="120"/>
      <c r="D552" s="120"/>
      <c r="E552" s="120"/>
      <c r="F552" s="120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122"/>
      <c r="Y552" s="122"/>
      <c r="Z552" s="2"/>
    </row>
    <row r="553" spans="1:26" ht="11.25" customHeight="1">
      <c r="A553" s="120"/>
      <c r="B553" s="58"/>
      <c r="C553" s="120"/>
      <c r="D553" s="120"/>
      <c r="E553" s="120"/>
      <c r="F553" s="120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122"/>
      <c r="Y553" s="122"/>
      <c r="Z553" s="2"/>
    </row>
    <row r="554" spans="1:26" ht="11.25" customHeight="1">
      <c r="A554" s="120"/>
      <c r="B554" s="58"/>
      <c r="C554" s="120"/>
      <c r="D554" s="120"/>
      <c r="E554" s="120"/>
      <c r="F554" s="120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122"/>
      <c r="Y554" s="122"/>
      <c r="Z554" s="2"/>
    </row>
    <row r="555" spans="1:26" ht="11.25" customHeight="1">
      <c r="A555" s="120"/>
      <c r="B555" s="58"/>
      <c r="C555" s="120"/>
      <c r="D555" s="120"/>
      <c r="E555" s="120"/>
      <c r="F555" s="120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122"/>
      <c r="Y555" s="122"/>
      <c r="Z555" s="2"/>
    </row>
    <row r="556" spans="1:26" ht="11.25" customHeight="1">
      <c r="A556" s="120"/>
      <c r="B556" s="58"/>
      <c r="C556" s="120"/>
      <c r="D556" s="120"/>
      <c r="E556" s="120"/>
      <c r="F556" s="120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122"/>
      <c r="Y556" s="122"/>
      <c r="Z556" s="2"/>
    </row>
    <row r="557" spans="1:26" ht="11.25" customHeight="1">
      <c r="A557" s="120"/>
      <c r="B557" s="58"/>
      <c r="C557" s="120"/>
      <c r="D557" s="120"/>
      <c r="E557" s="120"/>
      <c r="F557" s="120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122"/>
      <c r="Y557" s="122"/>
      <c r="Z557" s="2"/>
    </row>
    <row r="558" spans="1:26" ht="11.25" customHeight="1">
      <c r="A558" s="120"/>
      <c r="B558" s="58"/>
      <c r="C558" s="120"/>
      <c r="D558" s="120"/>
      <c r="E558" s="120"/>
      <c r="F558" s="120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122"/>
      <c r="Y558" s="122"/>
      <c r="Z558" s="2"/>
    </row>
    <row r="559" spans="1:26" ht="11.25" customHeight="1">
      <c r="A559" s="120"/>
      <c r="B559" s="58"/>
      <c r="C559" s="120"/>
      <c r="D559" s="120"/>
      <c r="E559" s="120"/>
      <c r="F559" s="120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122"/>
      <c r="Y559" s="122"/>
      <c r="Z559" s="2"/>
    </row>
    <row r="560" spans="1:26" ht="11.25" customHeight="1">
      <c r="A560" s="120"/>
      <c r="B560" s="58"/>
      <c r="C560" s="120"/>
      <c r="D560" s="120"/>
      <c r="E560" s="120"/>
      <c r="F560" s="120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122"/>
      <c r="Y560" s="122"/>
      <c r="Z560" s="2"/>
    </row>
    <row r="561" spans="1:26" ht="11.25" customHeight="1">
      <c r="A561" s="120"/>
      <c r="B561" s="58"/>
      <c r="C561" s="120"/>
      <c r="D561" s="120"/>
      <c r="E561" s="120"/>
      <c r="F561" s="120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122"/>
      <c r="Y561" s="122"/>
      <c r="Z561" s="2"/>
    </row>
    <row r="562" spans="1:26" ht="11.25" customHeight="1">
      <c r="A562" s="120"/>
      <c r="B562" s="58"/>
      <c r="C562" s="120"/>
      <c r="D562" s="120"/>
      <c r="E562" s="120"/>
      <c r="F562" s="120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122"/>
      <c r="Y562" s="122"/>
      <c r="Z562" s="2"/>
    </row>
    <row r="563" spans="1:26" ht="11.25" customHeight="1">
      <c r="A563" s="120"/>
      <c r="B563" s="58"/>
      <c r="C563" s="120"/>
      <c r="D563" s="120"/>
      <c r="E563" s="120"/>
      <c r="F563" s="120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122"/>
      <c r="Y563" s="122"/>
      <c r="Z563" s="2"/>
    </row>
    <row r="564" spans="1:26" ht="11.25" customHeight="1">
      <c r="A564" s="120"/>
      <c r="B564" s="58"/>
      <c r="C564" s="120"/>
      <c r="D564" s="120"/>
      <c r="E564" s="120"/>
      <c r="F564" s="120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122"/>
      <c r="Y564" s="122"/>
      <c r="Z564" s="2"/>
    </row>
    <row r="565" spans="1:26" ht="11.25" customHeight="1">
      <c r="A565" s="120"/>
      <c r="B565" s="58"/>
      <c r="C565" s="120"/>
      <c r="D565" s="120"/>
      <c r="E565" s="120"/>
      <c r="F565" s="120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122"/>
      <c r="Y565" s="122"/>
      <c r="Z565" s="2"/>
    </row>
    <row r="566" spans="1:26" ht="11.25" customHeight="1">
      <c r="A566" s="120"/>
      <c r="B566" s="58"/>
      <c r="C566" s="120"/>
      <c r="D566" s="120"/>
      <c r="E566" s="120"/>
      <c r="F566" s="120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122"/>
      <c r="Y566" s="122"/>
      <c r="Z566" s="2"/>
    </row>
    <row r="567" spans="1:26" ht="11.25" customHeight="1">
      <c r="A567" s="120"/>
      <c r="B567" s="58"/>
      <c r="C567" s="120"/>
      <c r="D567" s="120"/>
      <c r="E567" s="120"/>
      <c r="F567" s="120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122"/>
      <c r="Y567" s="122"/>
      <c r="Z567" s="2"/>
    </row>
    <row r="568" spans="1:26" ht="11.25" customHeight="1">
      <c r="A568" s="120"/>
      <c r="B568" s="58"/>
      <c r="C568" s="120"/>
      <c r="D568" s="120"/>
      <c r="E568" s="120"/>
      <c r="F568" s="120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122"/>
      <c r="Y568" s="122"/>
      <c r="Z568" s="2"/>
    </row>
    <row r="569" spans="1:26" ht="11.25" customHeight="1">
      <c r="A569" s="120"/>
      <c r="B569" s="58"/>
      <c r="C569" s="120"/>
      <c r="D569" s="120"/>
      <c r="E569" s="120"/>
      <c r="F569" s="120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122"/>
      <c r="Y569" s="122"/>
      <c r="Z569" s="2"/>
    </row>
    <row r="570" spans="1:26" ht="11.25" customHeight="1">
      <c r="A570" s="120"/>
      <c r="B570" s="58"/>
      <c r="C570" s="120"/>
      <c r="D570" s="120"/>
      <c r="E570" s="120"/>
      <c r="F570" s="120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122"/>
      <c r="Y570" s="122"/>
      <c r="Z570" s="2"/>
    </row>
    <row r="571" spans="1:26" ht="11.25" customHeight="1">
      <c r="A571" s="120"/>
      <c r="B571" s="58"/>
      <c r="C571" s="120"/>
      <c r="D571" s="120"/>
      <c r="E571" s="120"/>
      <c r="F571" s="120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122"/>
      <c r="Y571" s="122"/>
      <c r="Z571" s="2"/>
    </row>
    <row r="572" spans="1:26" ht="11.25" customHeight="1">
      <c r="A572" s="120"/>
      <c r="B572" s="58"/>
      <c r="C572" s="120"/>
      <c r="D572" s="120"/>
      <c r="E572" s="120"/>
      <c r="F572" s="120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122"/>
      <c r="Y572" s="122"/>
      <c r="Z572" s="2"/>
    </row>
    <row r="573" spans="1:26" ht="11.25" customHeight="1">
      <c r="A573" s="120"/>
      <c r="B573" s="58"/>
      <c r="C573" s="120"/>
      <c r="D573" s="120"/>
      <c r="E573" s="120"/>
      <c r="F573" s="120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122"/>
      <c r="Y573" s="122"/>
      <c r="Z573" s="2"/>
    </row>
    <row r="574" spans="1:26" ht="11.25" customHeight="1">
      <c r="A574" s="120"/>
      <c r="B574" s="58"/>
      <c r="C574" s="120"/>
      <c r="D574" s="120"/>
      <c r="E574" s="120"/>
      <c r="F574" s="120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122"/>
      <c r="Y574" s="122"/>
      <c r="Z574" s="2"/>
    </row>
    <row r="575" spans="1:26" ht="11.25" customHeight="1">
      <c r="A575" s="120"/>
      <c r="B575" s="58"/>
      <c r="C575" s="120"/>
      <c r="D575" s="120"/>
      <c r="E575" s="120"/>
      <c r="F575" s="120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122"/>
      <c r="Y575" s="122"/>
      <c r="Z575" s="2"/>
    </row>
    <row r="576" spans="1:26" ht="11.25" customHeight="1">
      <c r="A576" s="120"/>
      <c r="B576" s="58"/>
      <c r="C576" s="120"/>
      <c r="D576" s="120"/>
      <c r="E576" s="120"/>
      <c r="F576" s="120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122"/>
      <c r="Y576" s="122"/>
      <c r="Z576" s="2"/>
    </row>
    <row r="577" spans="1:26" ht="11.25" customHeight="1">
      <c r="A577" s="120"/>
      <c r="B577" s="58"/>
      <c r="C577" s="120"/>
      <c r="D577" s="120"/>
      <c r="E577" s="120"/>
      <c r="F577" s="120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122"/>
      <c r="Y577" s="122"/>
      <c r="Z577" s="2"/>
    </row>
    <row r="578" spans="1:26" ht="11.25" customHeight="1">
      <c r="A578" s="120"/>
      <c r="B578" s="58"/>
      <c r="C578" s="120"/>
      <c r="D578" s="120"/>
      <c r="E578" s="120"/>
      <c r="F578" s="120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122"/>
      <c r="Y578" s="122"/>
      <c r="Z578" s="2"/>
    </row>
    <row r="579" spans="1:26" ht="11.25" customHeight="1">
      <c r="A579" s="120"/>
      <c r="B579" s="58"/>
      <c r="C579" s="120"/>
      <c r="D579" s="120"/>
      <c r="E579" s="120"/>
      <c r="F579" s="120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122"/>
      <c r="Y579" s="122"/>
      <c r="Z579" s="2"/>
    </row>
    <row r="580" spans="1:26" ht="11.25" customHeight="1">
      <c r="A580" s="120"/>
      <c r="B580" s="58"/>
      <c r="C580" s="120"/>
      <c r="D580" s="120"/>
      <c r="E580" s="120"/>
      <c r="F580" s="120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122"/>
      <c r="Y580" s="122"/>
      <c r="Z580" s="2"/>
    </row>
    <row r="581" spans="1:26" ht="11.25" customHeight="1">
      <c r="A581" s="120"/>
      <c r="B581" s="58"/>
      <c r="C581" s="120"/>
      <c r="D581" s="120"/>
      <c r="E581" s="120"/>
      <c r="F581" s="120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122"/>
      <c r="Y581" s="122"/>
      <c r="Z581" s="2"/>
    </row>
    <row r="582" spans="1:26" ht="11.25" customHeight="1">
      <c r="A582" s="120"/>
      <c r="B582" s="58"/>
      <c r="C582" s="120"/>
      <c r="D582" s="120"/>
      <c r="E582" s="120"/>
      <c r="F582" s="120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122"/>
      <c r="Y582" s="122"/>
      <c r="Z582" s="2"/>
    </row>
    <row r="583" spans="1:26" ht="11.25" customHeight="1">
      <c r="A583" s="120"/>
      <c r="B583" s="58"/>
      <c r="C583" s="120"/>
      <c r="D583" s="120"/>
      <c r="E583" s="120"/>
      <c r="F583" s="120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122"/>
      <c r="Y583" s="122"/>
      <c r="Z583" s="2"/>
    </row>
    <row r="584" spans="1:26" ht="11.25" customHeight="1">
      <c r="A584" s="120"/>
      <c r="B584" s="58"/>
      <c r="C584" s="120"/>
      <c r="D584" s="120"/>
      <c r="E584" s="120"/>
      <c r="F584" s="120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122"/>
      <c r="Y584" s="122"/>
      <c r="Z584" s="2"/>
    </row>
    <row r="585" spans="1:26" ht="11.25" customHeight="1">
      <c r="A585" s="120"/>
      <c r="B585" s="58"/>
      <c r="C585" s="120"/>
      <c r="D585" s="120"/>
      <c r="E585" s="120"/>
      <c r="F585" s="120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122"/>
      <c r="Y585" s="122"/>
      <c r="Z585" s="2"/>
    </row>
    <row r="586" spans="1:26" ht="11.25" customHeight="1">
      <c r="A586" s="120"/>
      <c r="B586" s="58"/>
      <c r="C586" s="120"/>
      <c r="D586" s="120"/>
      <c r="E586" s="120"/>
      <c r="F586" s="120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122"/>
      <c r="Y586" s="122"/>
      <c r="Z586" s="2"/>
    </row>
    <row r="587" spans="1:26" ht="11.25" customHeight="1">
      <c r="A587" s="120"/>
      <c r="B587" s="58"/>
      <c r="C587" s="120"/>
      <c r="D587" s="120"/>
      <c r="E587" s="120"/>
      <c r="F587" s="120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122"/>
      <c r="Y587" s="122"/>
      <c r="Z587" s="2"/>
    </row>
    <row r="588" spans="1:26" ht="11.25" customHeight="1">
      <c r="A588" s="120"/>
      <c r="B588" s="58"/>
      <c r="C588" s="120"/>
      <c r="D588" s="120"/>
      <c r="E588" s="120"/>
      <c r="F588" s="120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122"/>
      <c r="Y588" s="122"/>
      <c r="Z588" s="2"/>
    </row>
    <row r="589" spans="1:26" ht="11.25" customHeight="1">
      <c r="A589" s="120"/>
      <c r="B589" s="58"/>
      <c r="C589" s="120"/>
      <c r="D589" s="120"/>
      <c r="E589" s="120"/>
      <c r="F589" s="120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122"/>
      <c r="Y589" s="122"/>
      <c r="Z589" s="2"/>
    </row>
    <row r="590" spans="1:26" ht="11.25" customHeight="1">
      <c r="A590" s="120"/>
      <c r="B590" s="58"/>
      <c r="C590" s="120"/>
      <c r="D590" s="120"/>
      <c r="E590" s="120"/>
      <c r="F590" s="120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122"/>
      <c r="Y590" s="122"/>
      <c r="Z590" s="2"/>
    </row>
    <row r="591" spans="1:26" ht="11.25" customHeight="1">
      <c r="A591" s="120"/>
      <c r="B591" s="58"/>
      <c r="C591" s="120"/>
      <c r="D591" s="120"/>
      <c r="E591" s="120"/>
      <c r="F591" s="120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122"/>
      <c r="Y591" s="122"/>
      <c r="Z591" s="2"/>
    </row>
    <row r="592" spans="1:26" ht="11.25" customHeight="1">
      <c r="A592" s="120"/>
      <c r="B592" s="58"/>
      <c r="C592" s="120"/>
      <c r="D592" s="120"/>
      <c r="E592" s="120"/>
      <c r="F592" s="120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122"/>
      <c r="Y592" s="122"/>
      <c r="Z592" s="2"/>
    </row>
    <row r="593" spans="1:26" ht="11.25" customHeight="1">
      <c r="A593" s="120"/>
      <c r="B593" s="58"/>
      <c r="C593" s="120"/>
      <c r="D593" s="120"/>
      <c r="E593" s="120"/>
      <c r="F593" s="120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122"/>
      <c r="Y593" s="122"/>
      <c r="Z593" s="2"/>
    </row>
    <row r="594" spans="1:26" ht="11.25" customHeight="1">
      <c r="A594" s="120"/>
      <c r="B594" s="58"/>
      <c r="C594" s="120"/>
      <c r="D594" s="120"/>
      <c r="E594" s="120"/>
      <c r="F594" s="120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122"/>
      <c r="Y594" s="122"/>
      <c r="Z594" s="2"/>
    </row>
    <row r="595" spans="1:26" ht="11.25" customHeight="1">
      <c r="A595" s="120"/>
      <c r="B595" s="58"/>
      <c r="C595" s="120"/>
      <c r="D595" s="120"/>
      <c r="E595" s="120"/>
      <c r="F595" s="120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122"/>
      <c r="Y595" s="122"/>
      <c r="Z595" s="2"/>
    </row>
    <row r="596" spans="1:26" ht="11.25" customHeight="1">
      <c r="A596" s="120"/>
      <c r="B596" s="58"/>
      <c r="C596" s="120"/>
      <c r="D596" s="120"/>
      <c r="E596" s="120"/>
      <c r="F596" s="120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122"/>
      <c r="Y596" s="122"/>
      <c r="Z596" s="2"/>
    </row>
    <row r="597" spans="1:26" ht="11.25" customHeight="1">
      <c r="A597" s="120"/>
      <c r="B597" s="58"/>
      <c r="C597" s="120"/>
      <c r="D597" s="120"/>
      <c r="E597" s="120"/>
      <c r="F597" s="120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122"/>
      <c r="Y597" s="122"/>
      <c r="Z597" s="2"/>
    </row>
    <row r="598" spans="1:26" ht="11.25" customHeight="1">
      <c r="A598" s="120"/>
      <c r="B598" s="58"/>
      <c r="C598" s="120"/>
      <c r="D598" s="120"/>
      <c r="E598" s="120"/>
      <c r="F598" s="120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122"/>
      <c r="Y598" s="122"/>
      <c r="Z598" s="2"/>
    </row>
    <row r="599" spans="1:26" ht="11.25" customHeight="1">
      <c r="A599" s="120"/>
      <c r="B599" s="58"/>
      <c r="C599" s="120"/>
      <c r="D599" s="120"/>
      <c r="E599" s="120"/>
      <c r="F599" s="120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122"/>
      <c r="Y599" s="122"/>
      <c r="Z599" s="2"/>
    </row>
    <row r="600" spans="1:26" ht="11.25" customHeight="1">
      <c r="A600" s="120"/>
      <c r="B600" s="58"/>
      <c r="C600" s="120"/>
      <c r="D600" s="120"/>
      <c r="E600" s="120"/>
      <c r="F600" s="120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122"/>
      <c r="Y600" s="122"/>
      <c r="Z600" s="2"/>
    </row>
    <row r="601" spans="1:26" ht="11.25" customHeight="1">
      <c r="A601" s="120"/>
      <c r="B601" s="58"/>
      <c r="C601" s="120"/>
      <c r="D601" s="120"/>
      <c r="E601" s="120"/>
      <c r="F601" s="120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122"/>
      <c r="Y601" s="122"/>
      <c r="Z601" s="2"/>
    </row>
    <row r="602" spans="1:26" ht="11.25" customHeight="1">
      <c r="A602" s="120"/>
      <c r="B602" s="58"/>
      <c r="C602" s="120"/>
      <c r="D602" s="120"/>
      <c r="E602" s="120"/>
      <c r="F602" s="120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122"/>
      <c r="Y602" s="122"/>
      <c r="Z602" s="2"/>
    </row>
    <row r="603" spans="1:26" ht="11.25" customHeight="1">
      <c r="A603" s="120"/>
      <c r="B603" s="58"/>
      <c r="C603" s="120"/>
      <c r="D603" s="120"/>
      <c r="E603" s="120"/>
      <c r="F603" s="120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122"/>
      <c r="Y603" s="122"/>
      <c r="Z603" s="2"/>
    </row>
    <row r="604" spans="1:26" ht="11.25" customHeight="1">
      <c r="A604" s="120"/>
      <c r="B604" s="58"/>
      <c r="C604" s="120"/>
      <c r="D604" s="120"/>
      <c r="E604" s="120"/>
      <c r="F604" s="120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122"/>
      <c r="Y604" s="122"/>
      <c r="Z604" s="2"/>
    </row>
    <row r="605" spans="1:26" ht="11.25" customHeight="1">
      <c r="A605" s="120"/>
      <c r="B605" s="58"/>
      <c r="C605" s="120"/>
      <c r="D605" s="120"/>
      <c r="E605" s="120"/>
      <c r="F605" s="120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122"/>
      <c r="Y605" s="122"/>
      <c r="Z605" s="2"/>
    </row>
    <row r="606" spans="1:26" ht="11.25" customHeight="1">
      <c r="A606" s="120"/>
      <c r="B606" s="58"/>
      <c r="C606" s="120"/>
      <c r="D606" s="120"/>
      <c r="E606" s="120"/>
      <c r="F606" s="120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122"/>
      <c r="Y606" s="122"/>
      <c r="Z606" s="2"/>
    </row>
    <row r="607" spans="1:26" ht="11.25" customHeight="1">
      <c r="A607" s="120"/>
      <c r="B607" s="58"/>
      <c r="C607" s="120"/>
      <c r="D607" s="120"/>
      <c r="E607" s="120"/>
      <c r="F607" s="120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122"/>
      <c r="Y607" s="122"/>
      <c r="Z607" s="2"/>
    </row>
    <row r="608" spans="1:26" ht="11.25" customHeight="1">
      <c r="A608" s="120"/>
      <c r="B608" s="58"/>
      <c r="C608" s="120"/>
      <c r="D608" s="120"/>
      <c r="E608" s="120"/>
      <c r="F608" s="120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122"/>
      <c r="Y608" s="122"/>
      <c r="Z608" s="2"/>
    </row>
    <row r="609" spans="1:26" ht="11.25" customHeight="1">
      <c r="A609" s="120"/>
      <c r="B609" s="58"/>
      <c r="C609" s="120"/>
      <c r="D609" s="120"/>
      <c r="E609" s="120"/>
      <c r="F609" s="120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122"/>
      <c r="Y609" s="122"/>
      <c r="Z609" s="2"/>
    </row>
    <row r="610" spans="1:26" ht="11.25" customHeight="1">
      <c r="A610" s="120"/>
      <c r="B610" s="58"/>
      <c r="C610" s="120"/>
      <c r="D610" s="120"/>
      <c r="E610" s="120"/>
      <c r="F610" s="120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122"/>
      <c r="Y610" s="122"/>
      <c r="Z610" s="2"/>
    </row>
    <row r="611" spans="1:26" ht="11.25" customHeight="1">
      <c r="A611" s="120"/>
      <c r="B611" s="58"/>
      <c r="C611" s="120"/>
      <c r="D611" s="120"/>
      <c r="E611" s="120"/>
      <c r="F611" s="120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122"/>
      <c r="Y611" s="122"/>
      <c r="Z611" s="2"/>
    </row>
    <row r="612" spans="1:26" ht="11.25" customHeight="1">
      <c r="A612" s="120"/>
      <c r="B612" s="58"/>
      <c r="C612" s="120"/>
      <c r="D612" s="120"/>
      <c r="E612" s="120"/>
      <c r="F612" s="120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122"/>
      <c r="Y612" s="122"/>
      <c r="Z612" s="2"/>
    </row>
    <row r="613" spans="1:26" ht="11.25" customHeight="1">
      <c r="A613" s="120"/>
      <c r="B613" s="58"/>
      <c r="C613" s="120"/>
      <c r="D613" s="120"/>
      <c r="E613" s="120"/>
      <c r="F613" s="120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122"/>
      <c r="Y613" s="122"/>
      <c r="Z613" s="2"/>
    </row>
    <row r="614" spans="1:26" ht="11.25" customHeight="1">
      <c r="A614" s="120"/>
      <c r="B614" s="58"/>
      <c r="C614" s="120"/>
      <c r="D614" s="120"/>
      <c r="E614" s="120"/>
      <c r="F614" s="120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122"/>
      <c r="Y614" s="122"/>
      <c r="Z614" s="2"/>
    </row>
    <row r="615" spans="1:26" ht="11.25" customHeight="1">
      <c r="A615" s="120"/>
      <c r="B615" s="58"/>
      <c r="C615" s="120"/>
      <c r="D615" s="120"/>
      <c r="E615" s="120"/>
      <c r="F615" s="120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122"/>
      <c r="Y615" s="122"/>
      <c r="Z615" s="2"/>
    </row>
    <row r="616" spans="1:26" ht="11.25" customHeight="1">
      <c r="A616" s="120"/>
      <c r="B616" s="58"/>
      <c r="C616" s="120"/>
      <c r="D616" s="120"/>
      <c r="E616" s="120"/>
      <c r="F616" s="120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122"/>
      <c r="Y616" s="122"/>
      <c r="Z616" s="2"/>
    </row>
    <row r="617" spans="1:26" ht="11.25" customHeight="1">
      <c r="A617" s="120"/>
      <c r="B617" s="58"/>
      <c r="C617" s="120"/>
      <c r="D617" s="120"/>
      <c r="E617" s="120"/>
      <c r="F617" s="120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122"/>
      <c r="Y617" s="122"/>
      <c r="Z617" s="2"/>
    </row>
    <row r="618" spans="1:26" ht="11.25" customHeight="1">
      <c r="A618" s="120"/>
      <c r="B618" s="58"/>
      <c r="C618" s="120"/>
      <c r="D618" s="120"/>
      <c r="E618" s="120"/>
      <c r="F618" s="120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122"/>
      <c r="Y618" s="122"/>
      <c r="Z618" s="2"/>
    </row>
    <row r="619" spans="1:26" ht="11.25" customHeight="1">
      <c r="A619" s="120"/>
      <c r="B619" s="58"/>
      <c r="C619" s="120"/>
      <c r="D619" s="120"/>
      <c r="E619" s="120"/>
      <c r="F619" s="120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122"/>
      <c r="Y619" s="122"/>
      <c r="Z619" s="2"/>
    </row>
    <row r="620" spans="1:26" ht="11.25" customHeight="1">
      <c r="A620" s="120"/>
      <c r="B620" s="58"/>
      <c r="C620" s="120"/>
      <c r="D620" s="120"/>
      <c r="E620" s="120"/>
      <c r="F620" s="120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122"/>
      <c r="Y620" s="122"/>
      <c r="Z620" s="2"/>
    </row>
    <row r="621" spans="1:26" ht="11.25" customHeight="1">
      <c r="A621" s="120"/>
      <c r="B621" s="58"/>
      <c r="C621" s="120"/>
      <c r="D621" s="120"/>
      <c r="E621" s="120"/>
      <c r="F621" s="120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122"/>
      <c r="Y621" s="122"/>
      <c r="Z621" s="2"/>
    </row>
    <row r="622" spans="1:26" ht="11.25" customHeight="1">
      <c r="A622" s="120"/>
      <c r="B622" s="58"/>
      <c r="C622" s="120"/>
      <c r="D622" s="120"/>
      <c r="E622" s="120"/>
      <c r="F622" s="120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122"/>
      <c r="Y622" s="122"/>
      <c r="Z622" s="2"/>
    </row>
    <row r="623" spans="1:26" ht="11.25" customHeight="1">
      <c r="A623" s="120"/>
      <c r="B623" s="58"/>
      <c r="C623" s="120"/>
      <c r="D623" s="120"/>
      <c r="E623" s="120"/>
      <c r="F623" s="120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122"/>
      <c r="Y623" s="122"/>
      <c r="Z623" s="2"/>
    </row>
    <row r="624" spans="1:26" ht="11.25" customHeight="1">
      <c r="A624" s="120"/>
      <c r="B624" s="58"/>
      <c r="C624" s="120"/>
      <c r="D624" s="120"/>
      <c r="E624" s="120"/>
      <c r="F624" s="120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122"/>
      <c r="Y624" s="122"/>
      <c r="Z624" s="2"/>
    </row>
    <row r="625" spans="1:26" ht="11.25" customHeight="1">
      <c r="A625" s="120"/>
      <c r="B625" s="58"/>
      <c r="C625" s="120"/>
      <c r="D625" s="120"/>
      <c r="E625" s="120"/>
      <c r="F625" s="120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122"/>
      <c r="Y625" s="122"/>
      <c r="Z625" s="2"/>
    </row>
    <row r="626" spans="1:26" ht="11.25" customHeight="1">
      <c r="A626" s="120"/>
      <c r="B626" s="58"/>
      <c r="C626" s="120"/>
      <c r="D626" s="120"/>
      <c r="E626" s="120"/>
      <c r="F626" s="120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122"/>
      <c r="Y626" s="122"/>
      <c r="Z626" s="2"/>
    </row>
    <row r="627" spans="1:26" ht="11.25" customHeight="1">
      <c r="A627" s="120"/>
      <c r="B627" s="58"/>
      <c r="C627" s="120"/>
      <c r="D627" s="120"/>
      <c r="E627" s="120"/>
      <c r="F627" s="120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122"/>
      <c r="Y627" s="122"/>
      <c r="Z627" s="2"/>
    </row>
    <row r="628" spans="1:26" ht="11.25" customHeight="1">
      <c r="A628" s="120"/>
      <c r="B628" s="58"/>
      <c r="C628" s="120"/>
      <c r="D628" s="120"/>
      <c r="E628" s="120"/>
      <c r="F628" s="120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122"/>
      <c r="Y628" s="122"/>
      <c r="Z628" s="2"/>
    </row>
    <row r="629" spans="1:26" ht="11.25" customHeight="1">
      <c r="A629" s="120"/>
      <c r="B629" s="58"/>
      <c r="C629" s="120"/>
      <c r="D629" s="120"/>
      <c r="E629" s="120"/>
      <c r="F629" s="120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122"/>
      <c r="Y629" s="122"/>
      <c r="Z629" s="2"/>
    </row>
    <row r="630" spans="1:26" ht="11.25" customHeight="1">
      <c r="A630" s="120"/>
      <c r="B630" s="58"/>
      <c r="C630" s="120"/>
      <c r="D630" s="120"/>
      <c r="E630" s="120"/>
      <c r="F630" s="120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122"/>
      <c r="Y630" s="122"/>
      <c r="Z630" s="2"/>
    </row>
    <row r="631" spans="1:26" ht="11.25" customHeight="1">
      <c r="A631" s="120"/>
      <c r="B631" s="58"/>
      <c r="C631" s="120"/>
      <c r="D631" s="120"/>
      <c r="E631" s="120"/>
      <c r="F631" s="120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122"/>
      <c r="Y631" s="122"/>
      <c r="Z631" s="2"/>
    </row>
    <row r="632" spans="1:26" ht="11.25" customHeight="1">
      <c r="A632" s="120"/>
      <c r="B632" s="58"/>
      <c r="C632" s="120"/>
      <c r="D632" s="120"/>
      <c r="E632" s="120"/>
      <c r="F632" s="120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122"/>
      <c r="Y632" s="122"/>
      <c r="Z632" s="2"/>
    </row>
    <row r="633" spans="1:26" ht="11.25" customHeight="1">
      <c r="A633" s="120"/>
      <c r="B633" s="58"/>
      <c r="C633" s="120"/>
      <c r="D633" s="120"/>
      <c r="E633" s="120"/>
      <c r="F633" s="120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122"/>
      <c r="Y633" s="122"/>
      <c r="Z633" s="2"/>
    </row>
    <row r="634" spans="1:26" ht="11.25" customHeight="1">
      <c r="A634" s="120"/>
      <c r="B634" s="58"/>
      <c r="C634" s="120"/>
      <c r="D634" s="120"/>
      <c r="E634" s="120"/>
      <c r="F634" s="120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122"/>
      <c r="Y634" s="122"/>
      <c r="Z634" s="2"/>
    </row>
    <row r="635" spans="1:26" ht="11.25" customHeight="1">
      <c r="A635" s="120"/>
      <c r="B635" s="58"/>
      <c r="C635" s="120"/>
      <c r="D635" s="120"/>
      <c r="E635" s="120"/>
      <c r="F635" s="120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122"/>
      <c r="Y635" s="122"/>
      <c r="Z635" s="2"/>
    </row>
    <row r="636" spans="1:26" ht="11.25" customHeight="1">
      <c r="A636" s="120"/>
      <c r="B636" s="58"/>
      <c r="C636" s="120"/>
      <c r="D636" s="120"/>
      <c r="E636" s="120"/>
      <c r="F636" s="120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122"/>
      <c r="Y636" s="122"/>
      <c r="Z636" s="2"/>
    </row>
    <row r="637" spans="1:26" ht="11.25" customHeight="1">
      <c r="A637" s="120"/>
      <c r="B637" s="58"/>
      <c r="C637" s="120"/>
      <c r="D637" s="120"/>
      <c r="E637" s="120"/>
      <c r="F637" s="120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122"/>
      <c r="Y637" s="122"/>
      <c r="Z637" s="2"/>
    </row>
    <row r="638" spans="1:26" ht="11.25" customHeight="1">
      <c r="A638" s="120"/>
      <c r="B638" s="58"/>
      <c r="C638" s="120"/>
      <c r="D638" s="120"/>
      <c r="E638" s="120"/>
      <c r="F638" s="120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122"/>
      <c r="Y638" s="122"/>
      <c r="Z638" s="2"/>
    </row>
    <row r="639" spans="1:26" ht="11.25" customHeight="1">
      <c r="A639" s="120"/>
      <c r="B639" s="58"/>
      <c r="C639" s="120"/>
      <c r="D639" s="120"/>
      <c r="E639" s="120"/>
      <c r="F639" s="120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122"/>
      <c r="Y639" s="122"/>
      <c r="Z639" s="2"/>
    </row>
    <row r="640" spans="1:26" ht="11.25" customHeight="1">
      <c r="A640" s="120"/>
      <c r="B640" s="58"/>
      <c r="C640" s="120"/>
      <c r="D640" s="120"/>
      <c r="E640" s="120"/>
      <c r="F640" s="120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122"/>
      <c r="Y640" s="122"/>
      <c r="Z640" s="2"/>
    </row>
    <row r="641" spans="1:26" ht="11.25" customHeight="1">
      <c r="A641" s="120"/>
      <c r="B641" s="58"/>
      <c r="C641" s="120"/>
      <c r="D641" s="120"/>
      <c r="E641" s="120"/>
      <c r="F641" s="120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122"/>
      <c r="Y641" s="122"/>
      <c r="Z641" s="2"/>
    </row>
    <row r="642" spans="1:26" ht="11.25" customHeight="1">
      <c r="A642" s="120"/>
      <c r="B642" s="58"/>
      <c r="C642" s="120"/>
      <c r="D642" s="120"/>
      <c r="E642" s="120"/>
      <c r="F642" s="120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122"/>
      <c r="Y642" s="122"/>
      <c r="Z642" s="2"/>
    </row>
    <row r="643" spans="1:26" ht="11.25" customHeight="1">
      <c r="A643" s="120"/>
      <c r="B643" s="58"/>
      <c r="C643" s="120"/>
      <c r="D643" s="120"/>
      <c r="E643" s="120"/>
      <c r="F643" s="120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122"/>
      <c r="Y643" s="122"/>
      <c r="Z643" s="2"/>
    </row>
    <row r="644" spans="1:26" ht="11.25" customHeight="1">
      <c r="A644" s="120"/>
      <c r="B644" s="58"/>
      <c r="C644" s="120"/>
      <c r="D644" s="120"/>
      <c r="E644" s="120"/>
      <c r="F644" s="120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122"/>
      <c r="Y644" s="122"/>
      <c r="Z644" s="2"/>
    </row>
    <row r="645" spans="1:26" ht="11.25" customHeight="1">
      <c r="A645" s="120"/>
      <c r="B645" s="58"/>
      <c r="C645" s="120"/>
      <c r="D645" s="120"/>
      <c r="E645" s="120"/>
      <c r="F645" s="120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122"/>
      <c r="Y645" s="122"/>
      <c r="Z645" s="2"/>
    </row>
    <row r="646" spans="1:26" ht="11.25" customHeight="1">
      <c r="A646" s="120"/>
      <c r="B646" s="58"/>
      <c r="C646" s="120"/>
      <c r="D646" s="120"/>
      <c r="E646" s="120"/>
      <c r="F646" s="120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122"/>
      <c r="Y646" s="122"/>
      <c r="Z646" s="2"/>
    </row>
    <row r="647" spans="1:26" ht="11.25" customHeight="1">
      <c r="A647" s="120"/>
      <c r="B647" s="58"/>
      <c r="C647" s="120"/>
      <c r="D647" s="120"/>
      <c r="E647" s="120"/>
      <c r="F647" s="120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122"/>
      <c r="Y647" s="122"/>
      <c r="Z647" s="2"/>
    </row>
    <row r="648" spans="1:26" ht="11.25" customHeight="1">
      <c r="A648" s="120"/>
      <c r="B648" s="58"/>
      <c r="C648" s="120"/>
      <c r="D648" s="120"/>
      <c r="E648" s="120"/>
      <c r="F648" s="120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122"/>
      <c r="Y648" s="122"/>
      <c r="Z648" s="2"/>
    </row>
    <row r="649" spans="1:26" ht="11.25" customHeight="1">
      <c r="A649" s="120"/>
      <c r="B649" s="58"/>
      <c r="C649" s="120"/>
      <c r="D649" s="120"/>
      <c r="E649" s="120"/>
      <c r="F649" s="120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122"/>
      <c r="Y649" s="122"/>
      <c r="Z649" s="2"/>
    </row>
    <row r="650" spans="1:26" ht="11.25" customHeight="1">
      <c r="A650" s="120"/>
      <c r="B650" s="58"/>
      <c r="C650" s="120"/>
      <c r="D650" s="120"/>
      <c r="E650" s="120"/>
      <c r="F650" s="120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122"/>
      <c r="Y650" s="122"/>
      <c r="Z650" s="2"/>
    </row>
    <row r="651" spans="1:26" ht="11.25" customHeight="1">
      <c r="A651" s="120"/>
      <c r="B651" s="58"/>
      <c r="C651" s="120"/>
      <c r="D651" s="120"/>
      <c r="E651" s="120"/>
      <c r="F651" s="120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122"/>
      <c r="Y651" s="122"/>
      <c r="Z651" s="2"/>
    </row>
    <row r="652" spans="1:26" ht="11.25" customHeight="1">
      <c r="A652" s="120"/>
      <c r="B652" s="58"/>
      <c r="C652" s="120"/>
      <c r="D652" s="120"/>
      <c r="E652" s="120"/>
      <c r="F652" s="120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122"/>
      <c r="Y652" s="122"/>
      <c r="Z652" s="2"/>
    </row>
    <row r="653" spans="1:26" ht="11.25" customHeight="1">
      <c r="A653" s="120"/>
      <c r="B653" s="58"/>
      <c r="C653" s="120"/>
      <c r="D653" s="120"/>
      <c r="E653" s="120"/>
      <c r="F653" s="120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122"/>
      <c r="Y653" s="122"/>
      <c r="Z653" s="2"/>
    </row>
    <row r="654" spans="1:26" ht="11.25" customHeight="1">
      <c r="A654" s="120"/>
      <c r="B654" s="58"/>
      <c r="C654" s="120"/>
      <c r="D654" s="120"/>
      <c r="E654" s="120"/>
      <c r="F654" s="120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122"/>
      <c r="Y654" s="122"/>
      <c r="Z654" s="2"/>
    </row>
    <row r="655" spans="1:26" ht="11.25" customHeight="1">
      <c r="A655" s="120"/>
      <c r="B655" s="58"/>
      <c r="C655" s="120"/>
      <c r="D655" s="120"/>
      <c r="E655" s="120"/>
      <c r="F655" s="120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122"/>
      <c r="Y655" s="122"/>
      <c r="Z655" s="2"/>
    </row>
    <row r="656" spans="1:26" ht="11.25" customHeight="1">
      <c r="A656" s="120"/>
      <c r="B656" s="58"/>
      <c r="C656" s="120"/>
      <c r="D656" s="120"/>
      <c r="E656" s="120"/>
      <c r="F656" s="120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122"/>
      <c r="Y656" s="122"/>
      <c r="Z656" s="2"/>
    </row>
    <row r="657" spans="1:26" ht="11.25" customHeight="1">
      <c r="A657" s="120"/>
      <c r="B657" s="58"/>
      <c r="C657" s="120"/>
      <c r="D657" s="120"/>
      <c r="E657" s="120"/>
      <c r="F657" s="120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122"/>
      <c r="Y657" s="122"/>
      <c r="Z657" s="2"/>
    </row>
    <row r="658" spans="1:26" ht="11.25" customHeight="1">
      <c r="A658" s="120"/>
      <c r="B658" s="58"/>
      <c r="C658" s="120"/>
      <c r="D658" s="120"/>
      <c r="E658" s="120"/>
      <c r="F658" s="120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122"/>
      <c r="Y658" s="122"/>
      <c r="Z658" s="2"/>
    </row>
    <row r="659" spans="1:26" ht="11.25" customHeight="1">
      <c r="A659" s="120"/>
      <c r="B659" s="58"/>
      <c r="C659" s="120"/>
      <c r="D659" s="120"/>
      <c r="E659" s="120"/>
      <c r="F659" s="120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122"/>
      <c r="Y659" s="122"/>
      <c r="Z659" s="2"/>
    </row>
    <row r="660" spans="1:26" ht="11.25" customHeight="1">
      <c r="A660" s="120"/>
      <c r="B660" s="58"/>
      <c r="C660" s="120"/>
      <c r="D660" s="120"/>
      <c r="E660" s="120"/>
      <c r="F660" s="120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122"/>
      <c r="Y660" s="122"/>
      <c r="Z660" s="2"/>
    </row>
    <row r="661" spans="1:26" ht="11.25" customHeight="1">
      <c r="A661" s="120"/>
      <c r="B661" s="58"/>
      <c r="C661" s="120"/>
      <c r="D661" s="120"/>
      <c r="E661" s="120"/>
      <c r="F661" s="120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122"/>
      <c r="Y661" s="122"/>
      <c r="Z661" s="2"/>
    </row>
    <row r="662" spans="1:26" ht="11.25" customHeight="1">
      <c r="A662" s="120"/>
      <c r="B662" s="58"/>
      <c r="C662" s="120"/>
      <c r="D662" s="120"/>
      <c r="E662" s="120"/>
      <c r="F662" s="120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122"/>
      <c r="Y662" s="122"/>
      <c r="Z662" s="2"/>
    </row>
    <row r="663" spans="1:26" ht="11.25" customHeight="1">
      <c r="A663" s="120"/>
      <c r="B663" s="58"/>
      <c r="C663" s="120"/>
      <c r="D663" s="120"/>
      <c r="E663" s="120"/>
      <c r="F663" s="120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122"/>
      <c r="Y663" s="122"/>
      <c r="Z663" s="2"/>
    </row>
    <row r="664" spans="1:26" ht="11.25" customHeight="1">
      <c r="A664" s="120"/>
      <c r="B664" s="58"/>
      <c r="C664" s="120"/>
      <c r="D664" s="120"/>
      <c r="E664" s="120"/>
      <c r="F664" s="120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122"/>
      <c r="Y664" s="122"/>
      <c r="Z664" s="2"/>
    </row>
    <row r="665" spans="1:26" ht="11.25" customHeight="1">
      <c r="A665" s="120"/>
      <c r="B665" s="58"/>
      <c r="C665" s="120"/>
      <c r="D665" s="120"/>
      <c r="E665" s="120"/>
      <c r="F665" s="120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122"/>
      <c r="Y665" s="122"/>
      <c r="Z665" s="2"/>
    </row>
    <row r="666" spans="1:26" ht="11.25" customHeight="1">
      <c r="A666" s="120"/>
      <c r="B666" s="58"/>
      <c r="C666" s="120"/>
      <c r="D666" s="120"/>
      <c r="E666" s="120"/>
      <c r="F666" s="120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122"/>
      <c r="Y666" s="122"/>
      <c r="Z666" s="2"/>
    </row>
    <row r="667" spans="1:26" ht="11.25" customHeight="1">
      <c r="A667" s="120"/>
      <c r="B667" s="58"/>
      <c r="C667" s="120"/>
      <c r="D667" s="120"/>
      <c r="E667" s="120"/>
      <c r="F667" s="120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122"/>
      <c r="Y667" s="122"/>
      <c r="Z667" s="2"/>
    </row>
    <row r="668" spans="1:26" ht="11.25" customHeight="1">
      <c r="A668" s="120"/>
      <c r="B668" s="58"/>
      <c r="C668" s="120"/>
      <c r="D668" s="120"/>
      <c r="E668" s="120"/>
      <c r="F668" s="120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122"/>
      <c r="Y668" s="122"/>
      <c r="Z668" s="2"/>
    </row>
    <row r="669" spans="1:26" ht="11.25" customHeight="1">
      <c r="A669" s="120"/>
      <c r="B669" s="58"/>
      <c r="C669" s="120"/>
      <c r="D669" s="120"/>
      <c r="E669" s="120"/>
      <c r="F669" s="120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122"/>
      <c r="Y669" s="122"/>
      <c r="Z669" s="2"/>
    </row>
    <row r="670" spans="1:26" ht="11.25" customHeight="1">
      <c r="A670" s="120"/>
      <c r="B670" s="58"/>
      <c r="C670" s="120"/>
      <c r="D670" s="120"/>
      <c r="E670" s="120"/>
      <c r="F670" s="120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122"/>
      <c r="Y670" s="122"/>
      <c r="Z670" s="2"/>
    </row>
    <row r="671" spans="1:26" ht="11.25" customHeight="1">
      <c r="A671" s="120"/>
      <c r="B671" s="58"/>
      <c r="C671" s="120"/>
      <c r="D671" s="120"/>
      <c r="E671" s="120"/>
      <c r="F671" s="120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122"/>
      <c r="Y671" s="122"/>
      <c r="Z671" s="2"/>
    </row>
    <row r="672" spans="1:26" ht="11.25" customHeight="1">
      <c r="A672" s="120"/>
      <c r="B672" s="58"/>
      <c r="C672" s="120"/>
      <c r="D672" s="120"/>
      <c r="E672" s="120"/>
      <c r="F672" s="120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122"/>
      <c r="Y672" s="122"/>
      <c r="Z672" s="2"/>
    </row>
    <row r="673" spans="1:26" ht="11.25" customHeight="1">
      <c r="A673" s="120"/>
      <c r="B673" s="58"/>
      <c r="C673" s="120"/>
      <c r="D673" s="120"/>
      <c r="E673" s="120"/>
      <c r="F673" s="120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122"/>
      <c r="Y673" s="122"/>
      <c r="Z673" s="2"/>
    </row>
    <row r="674" spans="1:26" ht="11.25" customHeight="1">
      <c r="A674" s="120"/>
      <c r="B674" s="58"/>
      <c r="C674" s="120"/>
      <c r="D674" s="120"/>
      <c r="E674" s="120"/>
      <c r="F674" s="120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122"/>
      <c r="Y674" s="122"/>
      <c r="Z674" s="2"/>
    </row>
    <row r="675" spans="1:26" ht="11.25" customHeight="1">
      <c r="A675" s="120"/>
      <c r="B675" s="58"/>
      <c r="C675" s="120"/>
      <c r="D675" s="120"/>
      <c r="E675" s="120"/>
      <c r="F675" s="120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122"/>
      <c r="Y675" s="122"/>
      <c r="Z675" s="2"/>
    </row>
    <row r="676" spans="1:26" ht="11.25" customHeight="1">
      <c r="A676" s="120"/>
      <c r="B676" s="58"/>
      <c r="C676" s="120"/>
      <c r="D676" s="120"/>
      <c r="E676" s="120"/>
      <c r="F676" s="120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122"/>
      <c r="Y676" s="122"/>
      <c r="Z676" s="2"/>
    </row>
    <row r="677" spans="1:26" ht="11.25" customHeight="1">
      <c r="A677" s="120"/>
      <c r="B677" s="58"/>
      <c r="C677" s="120"/>
      <c r="D677" s="120"/>
      <c r="E677" s="120"/>
      <c r="F677" s="120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122"/>
      <c r="Y677" s="122"/>
      <c r="Z677" s="2"/>
    </row>
    <row r="678" spans="1:26" ht="11.25" customHeight="1">
      <c r="A678" s="120"/>
      <c r="B678" s="58"/>
      <c r="C678" s="120"/>
      <c r="D678" s="120"/>
      <c r="E678" s="120"/>
      <c r="F678" s="120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122"/>
      <c r="Y678" s="122"/>
      <c r="Z678" s="2"/>
    </row>
    <row r="679" spans="1:26" ht="11.25" customHeight="1">
      <c r="A679" s="120"/>
      <c r="B679" s="58"/>
      <c r="C679" s="120"/>
      <c r="D679" s="120"/>
      <c r="E679" s="120"/>
      <c r="F679" s="120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122"/>
      <c r="Y679" s="122"/>
      <c r="Z679" s="2"/>
    </row>
    <row r="680" spans="1:26" ht="11.25" customHeight="1">
      <c r="A680" s="120"/>
      <c r="B680" s="58"/>
      <c r="C680" s="120"/>
      <c r="D680" s="120"/>
      <c r="E680" s="120"/>
      <c r="F680" s="120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122"/>
      <c r="Y680" s="122"/>
      <c r="Z680" s="2"/>
    </row>
    <row r="681" spans="1:26" ht="11.25" customHeight="1">
      <c r="A681" s="120"/>
      <c r="B681" s="58"/>
      <c r="C681" s="120"/>
      <c r="D681" s="120"/>
      <c r="E681" s="120"/>
      <c r="F681" s="120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122"/>
      <c r="Y681" s="122"/>
      <c r="Z681" s="2"/>
    </row>
    <row r="682" spans="1:26" ht="11.25" customHeight="1">
      <c r="A682" s="120"/>
      <c r="B682" s="58"/>
      <c r="C682" s="120"/>
      <c r="D682" s="120"/>
      <c r="E682" s="120"/>
      <c r="F682" s="120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122"/>
      <c r="Y682" s="122"/>
      <c r="Z682" s="2"/>
    </row>
    <row r="683" spans="1:26" ht="11.25" customHeight="1">
      <c r="A683" s="120"/>
      <c r="B683" s="58"/>
      <c r="C683" s="120"/>
      <c r="D683" s="120"/>
      <c r="E683" s="120"/>
      <c r="F683" s="120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122"/>
      <c r="Y683" s="122"/>
      <c r="Z683" s="2"/>
    </row>
    <row r="684" spans="1:26" ht="11.25" customHeight="1">
      <c r="A684" s="120"/>
      <c r="B684" s="58"/>
      <c r="C684" s="120"/>
      <c r="D684" s="120"/>
      <c r="E684" s="120"/>
      <c r="F684" s="120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122"/>
      <c r="Y684" s="122"/>
      <c r="Z684" s="2"/>
    </row>
    <row r="685" spans="1:26" ht="11.25" customHeight="1">
      <c r="A685" s="120"/>
      <c r="B685" s="58"/>
      <c r="C685" s="120"/>
      <c r="D685" s="120"/>
      <c r="E685" s="120"/>
      <c r="F685" s="120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122"/>
      <c r="Y685" s="122"/>
      <c r="Z685" s="2"/>
    </row>
    <row r="686" spans="1:26" ht="11.25" customHeight="1">
      <c r="A686" s="120"/>
      <c r="B686" s="58"/>
      <c r="C686" s="120"/>
      <c r="D686" s="120"/>
      <c r="E686" s="120"/>
      <c r="F686" s="120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122"/>
      <c r="Y686" s="122"/>
      <c r="Z686" s="2"/>
    </row>
    <row r="687" spans="1:26" ht="11.25" customHeight="1">
      <c r="A687" s="120"/>
      <c r="B687" s="58"/>
      <c r="C687" s="120"/>
      <c r="D687" s="120"/>
      <c r="E687" s="120"/>
      <c r="F687" s="120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122"/>
      <c r="Y687" s="122"/>
      <c r="Z687" s="2"/>
    </row>
    <row r="688" spans="1:26" ht="11.25" customHeight="1">
      <c r="A688" s="120"/>
      <c r="B688" s="58"/>
      <c r="C688" s="120"/>
      <c r="D688" s="120"/>
      <c r="E688" s="120"/>
      <c r="F688" s="120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122"/>
      <c r="Y688" s="122"/>
      <c r="Z688" s="2"/>
    </row>
    <row r="689" spans="1:26" ht="11.25" customHeight="1">
      <c r="A689" s="120"/>
      <c r="B689" s="58"/>
      <c r="C689" s="120"/>
      <c r="D689" s="120"/>
      <c r="E689" s="120"/>
      <c r="F689" s="120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122"/>
      <c r="Y689" s="122"/>
      <c r="Z689" s="2"/>
    </row>
    <row r="690" spans="1:26" ht="11.25" customHeight="1">
      <c r="A690" s="120"/>
      <c r="B690" s="58"/>
      <c r="C690" s="120"/>
      <c r="D690" s="120"/>
      <c r="E690" s="120"/>
      <c r="F690" s="120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122"/>
      <c r="Y690" s="122"/>
      <c r="Z690" s="2"/>
    </row>
    <row r="691" spans="1:26" ht="11.25" customHeight="1">
      <c r="A691" s="120"/>
      <c r="B691" s="58"/>
      <c r="C691" s="120"/>
      <c r="D691" s="120"/>
      <c r="E691" s="120"/>
      <c r="F691" s="120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122"/>
      <c r="Y691" s="122"/>
      <c r="Z691" s="2"/>
    </row>
    <row r="692" spans="1:26" ht="11.25" customHeight="1">
      <c r="A692" s="120"/>
      <c r="B692" s="58"/>
      <c r="C692" s="120"/>
      <c r="D692" s="120"/>
      <c r="E692" s="120"/>
      <c r="F692" s="120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122"/>
      <c r="Y692" s="122"/>
      <c r="Z692" s="2"/>
    </row>
    <row r="693" spans="1:26" ht="11.25" customHeight="1">
      <c r="A693" s="120"/>
      <c r="B693" s="58"/>
      <c r="C693" s="120"/>
      <c r="D693" s="120"/>
      <c r="E693" s="120"/>
      <c r="F693" s="120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122"/>
      <c r="Y693" s="122"/>
      <c r="Z693" s="2"/>
    </row>
    <row r="694" spans="1:26" ht="11.25" customHeight="1">
      <c r="A694" s="120"/>
      <c r="B694" s="58"/>
      <c r="C694" s="120"/>
      <c r="D694" s="120"/>
      <c r="E694" s="120"/>
      <c r="F694" s="120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122"/>
      <c r="Y694" s="122"/>
      <c r="Z694" s="2"/>
    </row>
    <row r="695" spans="1:26" ht="11.25" customHeight="1">
      <c r="A695" s="120"/>
      <c r="B695" s="58"/>
      <c r="C695" s="120"/>
      <c r="D695" s="120"/>
      <c r="E695" s="120"/>
      <c r="F695" s="120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122"/>
      <c r="Y695" s="122"/>
      <c r="Z695" s="2"/>
    </row>
    <row r="696" spans="1:26" ht="11.25" customHeight="1">
      <c r="A696" s="120"/>
      <c r="B696" s="58"/>
      <c r="C696" s="120"/>
      <c r="D696" s="120"/>
      <c r="E696" s="120"/>
      <c r="F696" s="120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122"/>
      <c r="Y696" s="122"/>
      <c r="Z696" s="2"/>
    </row>
    <row r="697" spans="1:26" ht="11.25" customHeight="1">
      <c r="A697" s="120"/>
      <c r="B697" s="58"/>
      <c r="C697" s="120"/>
      <c r="D697" s="120"/>
      <c r="E697" s="120"/>
      <c r="F697" s="120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122"/>
      <c r="Y697" s="122"/>
      <c r="Z697" s="2"/>
    </row>
    <row r="698" spans="1:26" ht="11.25" customHeight="1">
      <c r="A698" s="120"/>
      <c r="B698" s="58"/>
      <c r="C698" s="120"/>
      <c r="D698" s="120"/>
      <c r="E698" s="120"/>
      <c r="F698" s="120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122"/>
      <c r="Y698" s="122"/>
      <c r="Z698" s="2"/>
    </row>
    <row r="699" spans="1:26" ht="11.25" customHeight="1">
      <c r="A699" s="120"/>
      <c r="B699" s="58"/>
      <c r="C699" s="120"/>
      <c r="D699" s="120"/>
      <c r="E699" s="120"/>
      <c r="F699" s="120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122"/>
      <c r="Y699" s="122"/>
      <c r="Z699" s="2"/>
    </row>
    <row r="700" spans="1:26" ht="11.25" customHeight="1">
      <c r="A700" s="120"/>
      <c r="B700" s="58"/>
      <c r="C700" s="120"/>
      <c r="D700" s="120"/>
      <c r="E700" s="120"/>
      <c r="F700" s="120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122"/>
      <c r="Y700" s="122"/>
      <c r="Z700" s="2"/>
    </row>
    <row r="701" spans="1:26" ht="11.25" customHeight="1">
      <c r="A701" s="120"/>
      <c r="B701" s="58"/>
      <c r="C701" s="120"/>
      <c r="D701" s="120"/>
      <c r="E701" s="120"/>
      <c r="F701" s="120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122"/>
      <c r="Y701" s="122"/>
      <c r="Z701" s="2"/>
    </row>
    <row r="702" spans="1:26" ht="11.25" customHeight="1">
      <c r="A702" s="120"/>
      <c r="B702" s="58"/>
      <c r="C702" s="120"/>
      <c r="D702" s="120"/>
      <c r="E702" s="120"/>
      <c r="F702" s="120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122"/>
      <c r="Y702" s="122"/>
      <c r="Z702" s="2"/>
    </row>
    <row r="703" spans="1:26" ht="11.25" customHeight="1">
      <c r="A703" s="120"/>
      <c r="B703" s="58"/>
      <c r="C703" s="120"/>
      <c r="D703" s="120"/>
      <c r="E703" s="120"/>
      <c r="F703" s="120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122"/>
      <c r="Y703" s="122"/>
      <c r="Z703" s="2"/>
    </row>
    <row r="704" spans="1:26" ht="11.25" customHeight="1">
      <c r="A704" s="120"/>
      <c r="B704" s="58"/>
      <c r="C704" s="120"/>
      <c r="D704" s="120"/>
      <c r="E704" s="120"/>
      <c r="F704" s="120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122"/>
      <c r="Y704" s="122"/>
      <c r="Z704" s="2"/>
    </row>
    <row r="705" spans="1:26" ht="11.25" customHeight="1">
      <c r="A705" s="120"/>
      <c r="B705" s="58"/>
      <c r="C705" s="120"/>
      <c r="D705" s="120"/>
      <c r="E705" s="120"/>
      <c r="F705" s="120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122"/>
      <c r="Y705" s="122"/>
      <c r="Z705" s="2"/>
    </row>
    <row r="706" spans="1:26" ht="11.25" customHeight="1">
      <c r="A706" s="120"/>
      <c r="B706" s="58"/>
      <c r="C706" s="120"/>
      <c r="D706" s="120"/>
      <c r="E706" s="120"/>
      <c r="F706" s="120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122"/>
      <c r="Y706" s="122"/>
      <c r="Z706" s="2"/>
    </row>
    <row r="707" spans="1:26" ht="11.25" customHeight="1">
      <c r="A707" s="120"/>
      <c r="B707" s="58"/>
      <c r="C707" s="120"/>
      <c r="D707" s="120"/>
      <c r="E707" s="120"/>
      <c r="F707" s="120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122"/>
      <c r="Y707" s="122"/>
      <c r="Z707" s="2"/>
    </row>
    <row r="708" spans="1:26" ht="11.25" customHeight="1">
      <c r="A708" s="120"/>
      <c r="B708" s="58"/>
      <c r="C708" s="120"/>
      <c r="D708" s="120"/>
      <c r="E708" s="120"/>
      <c r="F708" s="120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122"/>
      <c r="Y708" s="122"/>
      <c r="Z708" s="2"/>
    </row>
    <row r="709" spans="1:26" ht="11.25" customHeight="1">
      <c r="A709" s="120"/>
      <c r="B709" s="58"/>
      <c r="C709" s="120"/>
      <c r="D709" s="120"/>
      <c r="E709" s="120"/>
      <c r="F709" s="120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122"/>
      <c r="Y709" s="122"/>
      <c r="Z709" s="2"/>
    </row>
    <row r="710" spans="1:26" ht="11.25" customHeight="1">
      <c r="A710" s="120"/>
      <c r="B710" s="58"/>
      <c r="C710" s="120"/>
      <c r="D710" s="120"/>
      <c r="E710" s="120"/>
      <c r="F710" s="120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122"/>
      <c r="Y710" s="122"/>
      <c r="Z710" s="2"/>
    </row>
    <row r="711" spans="1:26" ht="11.25" customHeight="1">
      <c r="A711" s="120"/>
      <c r="B711" s="58"/>
      <c r="C711" s="120"/>
      <c r="D711" s="120"/>
      <c r="E711" s="120"/>
      <c r="F711" s="120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122"/>
      <c r="Y711" s="122"/>
      <c r="Z711" s="2"/>
    </row>
    <row r="712" spans="1:26" ht="11.25" customHeight="1">
      <c r="A712" s="120"/>
      <c r="B712" s="58"/>
      <c r="C712" s="120"/>
      <c r="D712" s="120"/>
      <c r="E712" s="120"/>
      <c r="F712" s="120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122"/>
      <c r="Y712" s="122"/>
      <c r="Z712" s="2"/>
    </row>
    <row r="713" spans="1:26" ht="11.25" customHeight="1">
      <c r="A713" s="120"/>
      <c r="B713" s="58"/>
      <c r="C713" s="120"/>
      <c r="D713" s="120"/>
      <c r="E713" s="120"/>
      <c r="F713" s="120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122"/>
      <c r="Y713" s="122"/>
      <c r="Z713" s="2"/>
    </row>
    <row r="714" spans="1:26" ht="11.25" customHeight="1">
      <c r="A714" s="120"/>
      <c r="B714" s="58"/>
      <c r="C714" s="120"/>
      <c r="D714" s="120"/>
      <c r="E714" s="120"/>
      <c r="F714" s="120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122"/>
      <c r="Y714" s="122"/>
      <c r="Z714" s="2"/>
    </row>
    <row r="715" spans="1:26" ht="11.25" customHeight="1">
      <c r="A715" s="120"/>
      <c r="B715" s="58"/>
      <c r="C715" s="120"/>
      <c r="D715" s="120"/>
      <c r="E715" s="120"/>
      <c r="F715" s="120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122"/>
      <c r="Y715" s="122"/>
      <c r="Z715" s="2"/>
    </row>
    <row r="716" spans="1:26" ht="11.25" customHeight="1">
      <c r="A716" s="120"/>
      <c r="B716" s="58"/>
      <c r="C716" s="120"/>
      <c r="D716" s="120"/>
      <c r="E716" s="120"/>
      <c r="F716" s="120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122"/>
      <c r="Y716" s="122"/>
      <c r="Z716" s="2"/>
    </row>
    <row r="717" spans="1:26" ht="11.25" customHeight="1">
      <c r="A717" s="120"/>
      <c r="B717" s="58"/>
      <c r="C717" s="120"/>
      <c r="D717" s="120"/>
      <c r="E717" s="120"/>
      <c r="F717" s="120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122"/>
      <c r="Y717" s="122"/>
      <c r="Z717" s="2"/>
    </row>
    <row r="718" spans="1:26" ht="11.25" customHeight="1">
      <c r="A718" s="120"/>
      <c r="B718" s="58"/>
      <c r="C718" s="120"/>
      <c r="D718" s="120"/>
      <c r="E718" s="120"/>
      <c r="F718" s="120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122"/>
      <c r="Y718" s="122"/>
      <c r="Z718" s="2"/>
    </row>
    <row r="719" spans="1:26" ht="11.25" customHeight="1">
      <c r="A719" s="120"/>
      <c r="B719" s="58"/>
      <c r="C719" s="120"/>
      <c r="D719" s="120"/>
      <c r="E719" s="120"/>
      <c r="F719" s="120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122"/>
      <c r="Y719" s="122"/>
      <c r="Z719" s="2"/>
    </row>
    <row r="720" spans="1:26" ht="11.25" customHeight="1">
      <c r="A720" s="120"/>
      <c r="B720" s="58"/>
      <c r="C720" s="120"/>
      <c r="D720" s="120"/>
      <c r="E720" s="120"/>
      <c r="F720" s="120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122"/>
      <c r="Y720" s="122"/>
      <c r="Z720" s="2"/>
    </row>
    <row r="721" spans="1:26" ht="11.25" customHeight="1">
      <c r="A721" s="120"/>
      <c r="B721" s="58"/>
      <c r="C721" s="120"/>
      <c r="D721" s="120"/>
      <c r="E721" s="120"/>
      <c r="F721" s="120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122"/>
      <c r="Y721" s="122"/>
      <c r="Z721" s="2"/>
    </row>
    <row r="722" spans="1:26" ht="11.25" customHeight="1">
      <c r="A722" s="120"/>
      <c r="B722" s="58"/>
      <c r="C722" s="120"/>
      <c r="D722" s="120"/>
      <c r="E722" s="120"/>
      <c r="F722" s="120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122"/>
      <c r="Y722" s="122"/>
      <c r="Z722" s="2"/>
    </row>
    <row r="723" spans="1:26" ht="11.25" customHeight="1">
      <c r="A723" s="120"/>
      <c r="B723" s="58"/>
      <c r="C723" s="120"/>
      <c r="D723" s="120"/>
      <c r="E723" s="120"/>
      <c r="F723" s="120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122"/>
      <c r="Y723" s="122"/>
      <c r="Z723" s="2"/>
    </row>
    <row r="724" spans="1:26" ht="11.25" customHeight="1">
      <c r="A724" s="120"/>
      <c r="B724" s="58"/>
      <c r="C724" s="120"/>
      <c r="D724" s="120"/>
      <c r="E724" s="120"/>
      <c r="F724" s="120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122"/>
      <c r="Y724" s="122"/>
      <c r="Z724" s="2"/>
    </row>
    <row r="725" spans="1:26" ht="11.25" customHeight="1">
      <c r="A725" s="120"/>
      <c r="B725" s="58"/>
      <c r="C725" s="120"/>
      <c r="D725" s="120"/>
      <c r="E725" s="120"/>
      <c r="F725" s="120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122"/>
      <c r="Y725" s="122"/>
      <c r="Z725" s="2"/>
    </row>
    <row r="726" spans="1:26" ht="11.25" customHeight="1">
      <c r="A726" s="120"/>
      <c r="B726" s="58"/>
      <c r="C726" s="120"/>
      <c r="D726" s="120"/>
      <c r="E726" s="120"/>
      <c r="F726" s="120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122"/>
      <c r="Y726" s="122"/>
      <c r="Z726" s="2"/>
    </row>
    <row r="727" spans="1:26" ht="11.25" customHeight="1">
      <c r="A727" s="120"/>
      <c r="B727" s="58"/>
      <c r="C727" s="120"/>
      <c r="D727" s="120"/>
      <c r="E727" s="120"/>
      <c r="F727" s="120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122"/>
      <c r="Y727" s="122"/>
      <c r="Z727" s="2"/>
    </row>
    <row r="728" spans="1:26" ht="11.25" customHeight="1">
      <c r="A728" s="120"/>
      <c r="B728" s="58"/>
      <c r="C728" s="120"/>
      <c r="D728" s="120"/>
      <c r="E728" s="120"/>
      <c r="F728" s="120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122"/>
      <c r="Y728" s="122"/>
      <c r="Z728" s="2"/>
    </row>
    <row r="729" spans="1:26" ht="11.25" customHeight="1">
      <c r="A729" s="120"/>
      <c r="B729" s="58"/>
      <c r="C729" s="120"/>
      <c r="D729" s="120"/>
      <c r="E729" s="120"/>
      <c r="F729" s="120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122"/>
      <c r="Y729" s="122"/>
      <c r="Z729" s="2"/>
    </row>
    <row r="730" spans="1:26" ht="11.25" customHeight="1">
      <c r="A730" s="120"/>
      <c r="B730" s="58"/>
      <c r="C730" s="120"/>
      <c r="D730" s="120"/>
      <c r="E730" s="120"/>
      <c r="F730" s="120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122"/>
      <c r="Y730" s="122"/>
      <c r="Z730" s="2"/>
    </row>
    <row r="731" spans="1:26" ht="11.25" customHeight="1">
      <c r="A731" s="120"/>
      <c r="B731" s="58"/>
      <c r="C731" s="120"/>
      <c r="D731" s="120"/>
      <c r="E731" s="120"/>
      <c r="F731" s="120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122"/>
      <c r="Y731" s="122"/>
      <c r="Z731" s="2"/>
    </row>
    <row r="732" spans="1:26" ht="11.25" customHeight="1">
      <c r="A732" s="120"/>
      <c r="B732" s="58"/>
      <c r="C732" s="120"/>
      <c r="D732" s="120"/>
      <c r="E732" s="120"/>
      <c r="F732" s="120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122"/>
      <c r="Y732" s="122"/>
      <c r="Z732" s="2"/>
    </row>
    <row r="733" spans="1:26" ht="11.25" customHeight="1">
      <c r="A733" s="120"/>
      <c r="B733" s="58"/>
      <c r="C733" s="120"/>
      <c r="D733" s="120"/>
      <c r="E733" s="120"/>
      <c r="F733" s="120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122"/>
      <c r="Y733" s="122"/>
      <c r="Z733" s="2"/>
    </row>
    <row r="734" spans="1:26" ht="11.25" customHeight="1">
      <c r="A734" s="120"/>
      <c r="B734" s="58"/>
      <c r="C734" s="120"/>
      <c r="D734" s="120"/>
      <c r="E734" s="120"/>
      <c r="F734" s="120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122"/>
      <c r="Y734" s="122"/>
      <c r="Z734" s="2"/>
    </row>
    <row r="735" spans="1:26" ht="11.25" customHeight="1">
      <c r="A735" s="120"/>
      <c r="B735" s="58"/>
      <c r="C735" s="120"/>
      <c r="D735" s="120"/>
      <c r="E735" s="120"/>
      <c r="F735" s="120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122"/>
      <c r="Y735" s="122"/>
      <c r="Z735" s="2"/>
    </row>
    <row r="736" spans="1:26" ht="11.25" customHeight="1">
      <c r="A736" s="120"/>
      <c r="B736" s="58"/>
      <c r="C736" s="120"/>
      <c r="D736" s="120"/>
      <c r="E736" s="120"/>
      <c r="F736" s="120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122"/>
      <c r="Y736" s="122"/>
      <c r="Z736" s="2"/>
    </row>
    <row r="737" spans="1:26" ht="11.25" customHeight="1">
      <c r="A737" s="120"/>
      <c r="B737" s="58"/>
      <c r="C737" s="120"/>
      <c r="D737" s="120"/>
      <c r="E737" s="120"/>
      <c r="F737" s="120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122"/>
      <c r="Y737" s="122"/>
      <c r="Z737" s="2"/>
    </row>
    <row r="738" spans="1:26" ht="11.25" customHeight="1">
      <c r="A738" s="120"/>
      <c r="B738" s="58"/>
      <c r="C738" s="120"/>
      <c r="D738" s="120"/>
      <c r="E738" s="120"/>
      <c r="F738" s="120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122"/>
      <c r="Y738" s="122"/>
      <c r="Z738" s="2"/>
    </row>
    <row r="739" spans="1:26" ht="11.25" customHeight="1">
      <c r="A739" s="120"/>
      <c r="B739" s="58"/>
      <c r="C739" s="120"/>
      <c r="D739" s="120"/>
      <c r="E739" s="120"/>
      <c r="F739" s="120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122"/>
      <c r="Y739" s="122"/>
      <c r="Z739" s="2"/>
    </row>
    <row r="740" spans="1:26" ht="11.25" customHeight="1">
      <c r="A740" s="120"/>
      <c r="B740" s="58"/>
      <c r="C740" s="120"/>
      <c r="D740" s="120"/>
      <c r="E740" s="120"/>
      <c r="F740" s="120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122"/>
      <c r="Y740" s="122"/>
      <c r="Z740" s="2"/>
    </row>
    <row r="741" spans="1:26" ht="11.25" customHeight="1">
      <c r="A741" s="120"/>
      <c r="B741" s="58"/>
      <c r="C741" s="120"/>
      <c r="D741" s="120"/>
      <c r="E741" s="120"/>
      <c r="F741" s="120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122"/>
      <c r="Y741" s="122"/>
      <c r="Z741" s="2"/>
    </row>
    <row r="742" spans="1:26" ht="11.25" customHeight="1">
      <c r="A742" s="120"/>
      <c r="B742" s="58"/>
      <c r="C742" s="120"/>
      <c r="D742" s="120"/>
      <c r="E742" s="120"/>
      <c r="F742" s="120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122"/>
      <c r="Y742" s="122"/>
      <c r="Z742" s="2"/>
    </row>
    <row r="743" spans="1:26" ht="11.25" customHeight="1">
      <c r="A743" s="120"/>
      <c r="B743" s="58"/>
      <c r="C743" s="120"/>
      <c r="D743" s="120"/>
      <c r="E743" s="120"/>
      <c r="F743" s="120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122"/>
      <c r="Y743" s="122"/>
      <c r="Z743" s="2"/>
    </row>
    <row r="744" spans="1:26" ht="11.25" customHeight="1">
      <c r="A744" s="120"/>
      <c r="B744" s="58"/>
      <c r="C744" s="120"/>
      <c r="D744" s="120"/>
      <c r="E744" s="120"/>
      <c r="F744" s="120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122"/>
      <c r="Y744" s="122"/>
      <c r="Z744" s="2"/>
    </row>
    <row r="745" spans="1:26" ht="11.25" customHeight="1">
      <c r="A745" s="120"/>
      <c r="B745" s="58"/>
      <c r="C745" s="120"/>
      <c r="D745" s="120"/>
      <c r="E745" s="120"/>
      <c r="F745" s="120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122"/>
      <c r="Y745" s="122"/>
      <c r="Z745" s="2"/>
    </row>
    <row r="746" spans="1:26" ht="11.25" customHeight="1">
      <c r="A746" s="120"/>
      <c r="B746" s="58"/>
      <c r="C746" s="120"/>
      <c r="D746" s="120"/>
      <c r="E746" s="120"/>
      <c r="F746" s="120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122"/>
      <c r="Y746" s="122"/>
      <c r="Z746" s="2"/>
    </row>
    <row r="747" spans="1:26" ht="11.25" customHeight="1">
      <c r="A747" s="120"/>
      <c r="B747" s="58"/>
      <c r="C747" s="120"/>
      <c r="D747" s="120"/>
      <c r="E747" s="120"/>
      <c r="F747" s="120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122"/>
      <c r="Y747" s="122"/>
      <c r="Z747" s="2"/>
    </row>
    <row r="748" spans="1:26" ht="11.25" customHeight="1">
      <c r="A748" s="120"/>
      <c r="B748" s="58"/>
      <c r="C748" s="120"/>
      <c r="D748" s="120"/>
      <c r="E748" s="120"/>
      <c r="F748" s="120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122"/>
      <c r="Y748" s="122"/>
      <c r="Z748" s="2"/>
    </row>
    <row r="749" spans="1:26" ht="11.25" customHeight="1">
      <c r="A749" s="120"/>
      <c r="B749" s="58"/>
      <c r="C749" s="120"/>
      <c r="D749" s="120"/>
      <c r="E749" s="120"/>
      <c r="F749" s="120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122"/>
      <c r="Y749" s="122"/>
      <c r="Z749" s="2"/>
    </row>
    <row r="750" spans="1:26" ht="11.25" customHeight="1">
      <c r="A750" s="120"/>
      <c r="B750" s="58"/>
      <c r="C750" s="120"/>
      <c r="D750" s="120"/>
      <c r="E750" s="120"/>
      <c r="F750" s="120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122"/>
      <c r="Y750" s="122"/>
      <c r="Z750" s="2"/>
    </row>
    <row r="751" spans="1:26" ht="11.25" customHeight="1">
      <c r="A751" s="120"/>
      <c r="B751" s="58"/>
      <c r="C751" s="120"/>
      <c r="D751" s="120"/>
      <c r="E751" s="120"/>
      <c r="F751" s="120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122"/>
      <c r="Y751" s="122"/>
      <c r="Z751" s="2"/>
    </row>
    <row r="752" spans="1:26" ht="11.25" customHeight="1">
      <c r="A752" s="120"/>
      <c r="B752" s="58"/>
      <c r="C752" s="120"/>
      <c r="D752" s="120"/>
      <c r="E752" s="120"/>
      <c r="F752" s="120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122"/>
      <c r="Y752" s="122"/>
      <c r="Z752" s="2"/>
    </row>
    <row r="753" spans="1:26" ht="11.25" customHeight="1">
      <c r="A753" s="120"/>
      <c r="B753" s="58"/>
      <c r="C753" s="120"/>
      <c r="D753" s="120"/>
      <c r="E753" s="120"/>
      <c r="F753" s="120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122"/>
      <c r="Y753" s="122"/>
      <c r="Z753" s="2"/>
    </row>
    <row r="754" spans="1:26" ht="11.25" customHeight="1">
      <c r="A754" s="120"/>
      <c r="B754" s="58"/>
      <c r="C754" s="120"/>
      <c r="D754" s="120"/>
      <c r="E754" s="120"/>
      <c r="F754" s="120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122"/>
      <c r="Y754" s="122"/>
      <c r="Z754" s="2"/>
    </row>
    <row r="755" spans="1:26" ht="11.25" customHeight="1">
      <c r="A755" s="120"/>
      <c r="B755" s="58"/>
      <c r="C755" s="120"/>
      <c r="D755" s="120"/>
      <c r="E755" s="120"/>
      <c r="F755" s="120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122"/>
      <c r="Y755" s="122"/>
      <c r="Z755" s="2"/>
    </row>
    <row r="756" spans="1:26" ht="11.25" customHeight="1">
      <c r="A756" s="120"/>
      <c r="B756" s="58"/>
      <c r="C756" s="120"/>
      <c r="D756" s="120"/>
      <c r="E756" s="120"/>
      <c r="F756" s="120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122"/>
      <c r="Y756" s="122"/>
      <c r="Z756" s="2"/>
    </row>
    <row r="757" spans="1:26" ht="11.25" customHeight="1">
      <c r="A757" s="120"/>
      <c r="B757" s="58"/>
      <c r="C757" s="120"/>
      <c r="D757" s="120"/>
      <c r="E757" s="120"/>
      <c r="F757" s="120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122"/>
      <c r="Y757" s="122"/>
      <c r="Z757" s="2"/>
    </row>
    <row r="758" spans="1:26" ht="11.25" customHeight="1">
      <c r="A758" s="120"/>
      <c r="B758" s="58"/>
      <c r="C758" s="120"/>
      <c r="D758" s="120"/>
      <c r="E758" s="120"/>
      <c r="F758" s="120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122"/>
      <c r="Y758" s="122"/>
      <c r="Z758" s="2"/>
    </row>
    <row r="759" spans="1:26" ht="11.25" customHeight="1">
      <c r="A759" s="120"/>
      <c r="B759" s="58"/>
      <c r="C759" s="120"/>
      <c r="D759" s="120"/>
      <c r="E759" s="120"/>
      <c r="F759" s="120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122"/>
      <c r="Y759" s="122"/>
      <c r="Z759" s="2"/>
    </row>
    <row r="760" spans="1:26" ht="11.25" customHeight="1">
      <c r="A760" s="120"/>
      <c r="B760" s="58"/>
      <c r="C760" s="120"/>
      <c r="D760" s="120"/>
      <c r="E760" s="120"/>
      <c r="F760" s="120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122"/>
      <c r="Y760" s="122"/>
      <c r="Z760" s="2"/>
    </row>
    <row r="761" spans="1:26" ht="11.25" customHeight="1">
      <c r="A761" s="120"/>
      <c r="B761" s="58"/>
      <c r="C761" s="120"/>
      <c r="D761" s="120"/>
      <c r="E761" s="120"/>
      <c r="F761" s="120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122"/>
      <c r="Y761" s="122"/>
      <c r="Z761" s="2"/>
    </row>
    <row r="762" spans="1:26" ht="11.25" customHeight="1">
      <c r="A762" s="120"/>
      <c r="B762" s="58"/>
      <c r="C762" s="120"/>
      <c r="D762" s="120"/>
      <c r="E762" s="120"/>
      <c r="F762" s="120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122"/>
      <c r="Y762" s="122"/>
      <c r="Z762" s="2"/>
    </row>
    <row r="763" spans="1:26" ht="11.25" customHeight="1">
      <c r="A763" s="120"/>
      <c r="B763" s="58"/>
      <c r="C763" s="120"/>
      <c r="D763" s="120"/>
      <c r="E763" s="120"/>
      <c r="F763" s="120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122"/>
      <c r="Y763" s="122"/>
      <c r="Z763" s="2"/>
    </row>
    <row r="764" spans="1:26" ht="11.25" customHeight="1">
      <c r="A764" s="120"/>
      <c r="B764" s="58"/>
      <c r="C764" s="120"/>
      <c r="D764" s="120"/>
      <c r="E764" s="120"/>
      <c r="F764" s="120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122"/>
      <c r="Y764" s="122"/>
      <c r="Z764" s="2"/>
    </row>
    <row r="765" spans="1:26" ht="11.25" customHeight="1">
      <c r="A765" s="120"/>
      <c r="B765" s="58"/>
      <c r="C765" s="120"/>
      <c r="D765" s="120"/>
      <c r="E765" s="120"/>
      <c r="F765" s="120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122"/>
      <c r="Y765" s="122"/>
      <c r="Z765" s="2"/>
    </row>
    <row r="766" spans="1:26" ht="11.25" customHeight="1">
      <c r="A766" s="120"/>
      <c r="B766" s="58"/>
      <c r="C766" s="120"/>
      <c r="D766" s="120"/>
      <c r="E766" s="120"/>
      <c r="F766" s="120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122"/>
      <c r="Y766" s="122"/>
      <c r="Z766" s="2"/>
    </row>
    <row r="767" spans="1:26" ht="11.25" customHeight="1">
      <c r="A767" s="120"/>
      <c r="B767" s="58"/>
      <c r="C767" s="120"/>
      <c r="D767" s="120"/>
      <c r="E767" s="120"/>
      <c r="F767" s="120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122"/>
      <c r="Y767" s="122"/>
      <c r="Z767" s="2"/>
    </row>
    <row r="768" spans="1:26" ht="11.25" customHeight="1">
      <c r="A768" s="120"/>
      <c r="B768" s="58"/>
      <c r="C768" s="120"/>
      <c r="D768" s="120"/>
      <c r="E768" s="120"/>
      <c r="F768" s="120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122"/>
      <c r="Y768" s="122"/>
      <c r="Z768" s="2"/>
    </row>
    <row r="769" spans="1:26" ht="11.25" customHeight="1">
      <c r="A769" s="120"/>
      <c r="B769" s="58"/>
      <c r="C769" s="120"/>
      <c r="D769" s="120"/>
      <c r="E769" s="120"/>
      <c r="F769" s="120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122"/>
      <c r="Y769" s="122"/>
      <c r="Z769" s="2"/>
    </row>
    <row r="770" spans="1:26" ht="11.25" customHeight="1">
      <c r="A770" s="120"/>
      <c r="B770" s="58"/>
      <c r="C770" s="120"/>
      <c r="D770" s="120"/>
      <c r="E770" s="120"/>
      <c r="F770" s="120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122"/>
      <c r="Y770" s="122"/>
      <c r="Z770" s="2"/>
    </row>
    <row r="771" spans="1:26" ht="11.25" customHeight="1">
      <c r="A771" s="120"/>
      <c r="B771" s="58"/>
      <c r="C771" s="120"/>
      <c r="D771" s="120"/>
      <c r="E771" s="120"/>
      <c r="F771" s="120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122"/>
      <c r="Y771" s="122"/>
      <c r="Z771" s="2"/>
    </row>
    <row r="772" spans="1:26" ht="11.25" customHeight="1">
      <c r="A772" s="120"/>
      <c r="B772" s="58"/>
      <c r="C772" s="120"/>
      <c r="D772" s="120"/>
      <c r="E772" s="120"/>
      <c r="F772" s="120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122"/>
      <c r="Y772" s="122"/>
      <c r="Z772" s="2"/>
    </row>
    <row r="773" spans="1:26" ht="11.25" customHeight="1">
      <c r="A773" s="120"/>
      <c r="B773" s="58"/>
      <c r="C773" s="120"/>
      <c r="D773" s="120"/>
      <c r="E773" s="120"/>
      <c r="F773" s="120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122"/>
      <c r="Y773" s="122"/>
      <c r="Z773" s="2"/>
    </row>
    <row r="774" spans="1:26" ht="11.25" customHeight="1">
      <c r="A774" s="120"/>
      <c r="B774" s="58"/>
      <c r="C774" s="120"/>
      <c r="D774" s="120"/>
      <c r="E774" s="120"/>
      <c r="F774" s="120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122"/>
      <c r="Y774" s="122"/>
      <c r="Z774" s="2"/>
    </row>
    <row r="775" spans="1:26" ht="11.25" customHeight="1">
      <c r="A775" s="120"/>
      <c r="B775" s="58"/>
      <c r="C775" s="120"/>
      <c r="D775" s="120"/>
      <c r="E775" s="120"/>
      <c r="F775" s="120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122"/>
      <c r="Y775" s="122"/>
      <c r="Z775" s="2"/>
    </row>
    <row r="776" spans="1:26" ht="11.25" customHeight="1">
      <c r="A776" s="120"/>
      <c r="B776" s="58"/>
      <c r="C776" s="120"/>
      <c r="D776" s="120"/>
      <c r="E776" s="120"/>
      <c r="F776" s="120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122"/>
      <c r="Y776" s="122"/>
      <c r="Z776" s="2"/>
    </row>
    <row r="777" spans="1:26" ht="11.25" customHeight="1">
      <c r="A777" s="120"/>
      <c r="B777" s="58"/>
      <c r="C777" s="120"/>
      <c r="D777" s="120"/>
      <c r="E777" s="120"/>
      <c r="F777" s="120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122"/>
      <c r="Y777" s="122"/>
      <c r="Z777" s="2"/>
    </row>
    <row r="778" spans="1:26" ht="11.25" customHeight="1">
      <c r="A778" s="120"/>
      <c r="B778" s="58"/>
      <c r="C778" s="120"/>
      <c r="D778" s="120"/>
      <c r="E778" s="120"/>
      <c r="F778" s="120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122"/>
      <c r="Y778" s="122"/>
      <c r="Z778" s="2"/>
    </row>
    <row r="779" spans="1:26" ht="11.25" customHeight="1">
      <c r="A779" s="120"/>
      <c r="B779" s="58"/>
      <c r="C779" s="120"/>
      <c r="D779" s="120"/>
      <c r="E779" s="120"/>
      <c r="F779" s="120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122"/>
      <c r="Y779" s="122"/>
      <c r="Z779" s="2"/>
    </row>
    <row r="780" spans="1:26" ht="11.25" customHeight="1">
      <c r="A780" s="120"/>
      <c r="B780" s="58"/>
      <c r="C780" s="120"/>
      <c r="D780" s="120"/>
      <c r="E780" s="120"/>
      <c r="F780" s="120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122"/>
      <c r="Y780" s="122"/>
      <c r="Z780" s="2"/>
    </row>
    <row r="781" spans="1:26" ht="11.25" customHeight="1">
      <c r="A781" s="120"/>
      <c r="B781" s="58"/>
      <c r="C781" s="120"/>
      <c r="D781" s="120"/>
      <c r="E781" s="120"/>
      <c r="F781" s="120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122"/>
      <c r="Y781" s="122"/>
      <c r="Z781" s="2"/>
    </row>
    <row r="782" spans="1:26" ht="11.25" customHeight="1">
      <c r="A782" s="120"/>
      <c r="B782" s="58"/>
      <c r="C782" s="120"/>
      <c r="D782" s="120"/>
      <c r="E782" s="120"/>
      <c r="F782" s="120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122"/>
      <c r="Y782" s="122"/>
      <c r="Z782" s="2"/>
    </row>
    <row r="783" spans="1:26" ht="11.25" customHeight="1">
      <c r="A783" s="120"/>
      <c r="B783" s="58"/>
      <c r="C783" s="120"/>
      <c r="D783" s="120"/>
      <c r="E783" s="120"/>
      <c r="F783" s="120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122"/>
      <c r="Y783" s="122"/>
      <c r="Z783" s="2"/>
    </row>
    <row r="784" spans="1:26" ht="11.25" customHeight="1">
      <c r="A784" s="120"/>
      <c r="B784" s="58"/>
      <c r="C784" s="120"/>
      <c r="D784" s="120"/>
      <c r="E784" s="120"/>
      <c r="F784" s="120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122"/>
      <c r="Y784" s="122"/>
      <c r="Z784" s="2"/>
    </row>
    <row r="785" spans="1:26" ht="11.25" customHeight="1">
      <c r="A785" s="120"/>
      <c r="B785" s="58"/>
      <c r="C785" s="120"/>
      <c r="D785" s="120"/>
      <c r="E785" s="120"/>
      <c r="F785" s="120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122"/>
      <c r="Y785" s="122"/>
      <c r="Z785" s="2"/>
    </row>
    <row r="786" spans="1:26" ht="11.25" customHeight="1">
      <c r="A786" s="120"/>
      <c r="B786" s="58"/>
      <c r="C786" s="120"/>
      <c r="D786" s="120"/>
      <c r="E786" s="120"/>
      <c r="F786" s="120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122"/>
      <c r="Y786" s="122"/>
      <c r="Z786" s="2"/>
    </row>
    <row r="787" spans="1:26" ht="11.25" customHeight="1">
      <c r="A787" s="120"/>
      <c r="B787" s="58"/>
      <c r="C787" s="120"/>
      <c r="D787" s="120"/>
      <c r="E787" s="120"/>
      <c r="F787" s="120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122"/>
      <c r="Y787" s="122"/>
      <c r="Z787" s="2"/>
    </row>
    <row r="788" spans="1:26" ht="11.25" customHeight="1">
      <c r="A788" s="120"/>
      <c r="B788" s="58"/>
      <c r="C788" s="120"/>
      <c r="D788" s="120"/>
      <c r="E788" s="120"/>
      <c r="F788" s="120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122"/>
      <c r="Y788" s="122"/>
      <c r="Z788" s="2"/>
    </row>
    <row r="789" spans="1:26" ht="11.25" customHeight="1">
      <c r="A789" s="120"/>
      <c r="B789" s="58"/>
      <c r="C789" s="120"/>
      <c r="D789" s="120"/>
      <c r="E789" s="120"/>
      <c r="F789" s="120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122"/>
      <c r="Y789" s="122"/>
      <c r="Z789" s="2"/>
    </row>
    <row r="790" spans="1:26" ht="11.25" customHeight="1">
      <c r="A790" s="120"/>
      <c r="B790" s="58"/>
      <c r="C790" s="120"/>
      <c r="D790" s="120"/>
      <c r="E790" s="120"/>
      <c r="F790" s="120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122"/>
      <c r="Y790" s="122"/>
      <c r="Z790" s="2"/>
    </row>
    <row r="791" spans="1:26" ht="11.25" customHeight="1">
      <c r="A791" s="120"/>
      <c r="B791" s="58"/>
      <c r="C791" s="120"/>
      <c r="D791" s="120"/>
      <c r="E791" s="120"/>
      <c r="F791" s="120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122"/>
      <c r="Y791" s="122"/>
      <c r="Z791" s="2"/>
    </row>
    <row r="792" spans="1:26" ht="11.25" customHeight="1">
      <c r="A792" s="120"/>
      <c r="B792" s="58"/>
      <c r="C792" s="120"/>
      <c r="D792" s="120"/>
      <c r="E792" s="120"/>
      <c r="F792" s="120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122"/>
      <c r="Y792" s="122"/>
      <c r="Z792" s="2"/>
    </row>
    <row r="793" spans="1:26" ht="11.25" customHeight="1">
      <c r="A793" s="120"/>
      <c r="B793" s="58"/>
      <c r="C793" s="120"/>
      <c r="D793" s="120"/>
      <c r="E793" s="120"/>
      <c r="F793" s="120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122"/>
      <c r="Y793" s="122"/>
      <c r="Z793" s="2"/>
    </row>
    <row r="794" spans="1:26" ht="11.25" customHeight="1">
      <c r="A794" s="120"/>
      <c r="B794" s="58"/>
      <c r="C794" s="120"/>
      <c r="D794" s="120"/>
      <c r="E794" s="120"/>
      <c r="F794" s="120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122"/>
      <c r="Y794" s="122"/>
      <c r="Z794" s="2"/>
    </row>
    <row r="795" spans="1:26" ht="11.25" customHeight="1">
      <c r="A795" s="120"/>
      <c r="B795" s="58"/>
      <c r="C795" s="120"/>
      <c r="D795" s="120"/>
      <c r="E795" s="120"/>
      <c r="F795" s="120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122"/>
      <c r="Y795" s="122"/>
      <c r="Z795" s="2"/>
    </row>
    <row r="796" spans="1:26" ht="11.25" customHeight="1">
      <c r="A796" s="120"/>
      <c r="B796" s="58"/>
      <c r="C796" s="120"/>
      <c r="D796" s="120"/>
      <c r="E796" s="120"/>
      <c r="F796" s="120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122"/>
      <c r="Y796" s="122"/>
      <c r="Z796" s="2"/>
    </row>
    <row r="797" spans="1:26" ht="11.25" customHeight="1">
      <c r="A797" s="120"/>
      <c r="B797" s="58"/>
      <c r="C797" s="120"/>
      <c r="D797" s="120"/>
      <c r="E797" s="120"/>
      <c r="F797" s="120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122"/>
      <c r="Y797" s="122"/>
      <c r="Z797" s="2"/>
    </row>
    <row r="798" spans="1:26" ht="11.25" customHeight="1">
      <c r="A798" s="120"/>
      <c r="B798" s="58"/>
      <c r="C798" s="120"/>
      <c r="D798" s="120"/>
      <c r="E798" s="120"/>
      <c r="F798" s="120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122"/>
      <c r="Y798" s="122"/>
      <c r="Z798" s="2"/>
    </row>
    <row r="799" spans="1:26" ht="11.25" customHeight="1">
      <c r="A799" s="120"/>
      <c r="B799" s="58"/>
      <c r="C799" s="120"/>
      <c r="D799" s="120"/>
      <c r="E799" s="120"/>
      <c r="F799" s="120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122"/>
      <c r="Y799" s="122"/>
      <c r="Z799" s="2"/>
    </row>
    <row r="800" spans="1:26" ht="11.25" customHeight="1">
      <c r="A800" s="120"/>
      <c r="B800" s="58"/>
      <c r="C800" s="120"/>
      <c r="D800" s="120"/>
      <c r="E800" s="120"/>
      <c r="F800" s="120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122"/>
      <c r="Y800" s="122"/>
      <c r="Z800" s="2"/>
    </row>
    <row r="801" spans="1:26" ht="11.25" customHeight="1">
      <c r="A801" s="120"/>
      <c r="B801" s="58"/>
      <c r="C801" s="120"/>
      <c r="D801" s="120"/>
      <c r="E801" s="120"/>
      <c r="F801" s="120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122"/>
      <c r="Y801" s="122"/>
      <c r="Z801" s="2"/>
    </row>
    <row r="802" spans="1:26" ht="11.25" customHeight="1">
      <c r="A802" s="120"/>
      <c r="B802" s="58"/>
      <c r="C802" s="120"/>
      <c r="D802" s="120"/>
      <c r="E802" s="120"/>
      <c r="F802" s="120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122"/>
      <c r="Y802" s="122"/>
      <c r="Z802" s="2"/>
    </row>
    <row r="803" spans="1:26" ht="11.25" customHeight="1">
      <c r="A803" s="120"/>
      <c r="B803" s="58"/>
      <c r="C803" s="120"/>
      <c r="D803" s="120"/>
      <c r="E803" s="120"/>
      <c r="F803" s="120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122"/>
      <c r="Y803" s="122"/>
      <c r="Z803" s="2"/>
    </row>
    <row r="804" spans="1:26" ht="11.25" customHeight="1">
      <c r="A804" s="120"/>
      <c r="B804" s="58"/>
      <c r="C804" s="120"/>
      <c r="D804" s="120"/>
      <c r="E804" s="120"/>
      <c r="F804" s="120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122"/>
      <c r="Y804" s="122"/>
      <c r="Z804" s="2"/>
    </row>
    <row r="805" spans="1:26" ht="11.25" customHeight="1">
      <c r="A805" s="120"/>
      <c r="B805" s="58"/>
      <c r="C805" s="120"/>
      <c r="D805" s="120"/>
      <c r="E805" s="120"/>
      <c r="F805" s="120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122"/>
      <c r="Y805" s="122"/>
      <c r="Z805" s="2"/>
    </row>
    <row r="806" spans="1:26" ht="11.25" customHeight="1">
      <c r="A806" s="120"/>
      <c r="B806" s="58"/>
      <c r="C806" s="120"/>
      <c r="D806" s="120"/>
      <c r="E806" s="120"/>
      <c r="F806" s="120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122"/>
      <c r="Y806" s="122"/>
      <c r="Z806" s="2"/>
    </row>
    <row r="807" spans="1:26" ht="11.25" customHeight="1">
      <c r="A807" s="120"/>
      <c r="B807" s="58"/>
      <c r="C807" s="120"/>
      <c r="D807" s="120"/>
      <c r="E807" s="120"/>
      <c r="F807" s="120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122"/>
      <c r="Y807" s="122"/>
      <c r="Z807" s="2"/>
    </row>
    <row r="808" spans="1:26" ht="11.25" customHeight="1">
      <c r="A808" s="120"/>
      <c r="B808" s="58"/>
      <c r="C808" s="120"/>
      <c r="D808" s="120"/>
      <c r="E808" s="120"/>
      <c r="F808" s="120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122"/>
      <c r="Y808" s="122"/>
      <c r="Z808" s="2"/>
    </row>
    <row r="809" spans="1:26" ht="11.25" customHeight="1">
      <c r="A809" s="120"/>
      <c r="B809" s="58"/>
      <c r="C809" s="120"/>
      <c r="D809" s="120"/>
      <c r="E809" s="120"/>
      <c r="F809" s="120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122"/>
      <c r="Y809" s="122"/>
      <c r="Z809" s="2"/>
    </row>
    <row r="810" spans="1:26" ht="11.25" customHeight="1">
      <c r="A810" s="120"/>
      <c r="B810" s="58"/>
      <c r="C810" s="120"/>
      <c r="D810" s="120"/>
      <c r="E810" s="120"/>
      <c r="F810" s="120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122"/>
      <c r="Y810" s="122"/>
      <c r="Z810" s="2"/>
    </row>
    <row r="811" spans="1:26" ht="11.25" customHeight="1">
      <c r="A811" s="120"/>
      <c r="B811" s="58"/>
      <c r="C811" s="120"/>
      <c r="D811" s="120"/>
      <c r="E811" s="120"/>
      <c r="F811" s="120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122"/>
      <c r="Y811" s="122"/>
      <c r="Z811" s="2"/>
    </row>
    <row r="812" spans="1:26" ht="11.25" customHeight="1">
      <c r="A812" s="120"/>
      <c r="B812" s="58"/>
      <c r="C812" s="120"/>
      <c r="D812" s="120"/>
      <c r="E812" s="120"/>
      <c r="F812" s="120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122"/>
      <c r="Y812" s="122"/>
      <c r="Z812" s="2"/>
    </row>
    <row r="813" spans="1:26" ht="11.25" customHeight="1">
      <c r="A813" s="120"/>
      <c r="B813" s="58"/>
      <c r="C813" s="120"/>
      <c r="D813" s="120"/>
      <c r="E813" s="120"/>
      <c r="F813" s="120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122"/>
      <c r="Y813" s="122"/>
      <c r="Z813" s="2"/>
    </row>
    <row r="814" spans="1:26" ht="11.25" customHeight="1">
      <c r="A814" s="120"/>
      <c r="B814" s="58"/>
      <c r="C814" s="120"/>
      <c r="D814" s="120"/>
      <c r="E814" s="120"/>
      <c r="F814" s="120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122"/>
      <c r="Y814" s="122"/>
      <c r="Z814" s="2"/>
    </row>
    <row r="815" spans="1:26" ht="11.25" customHeight="1">
      <c r="A815" s="120"/>
      <c r="B815" s="58"/>
      <c r="C815" s="120"/>
      <c r="D815" s="120"/>
      <c r="E815" s="120"/>
      <c r="F815" s="120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122"/>
      <c r="Y815" s="122"/>
      <c r="Z815" s="2"/>
    </row>
    <row r="816" spans="1:26" ht="11.25" customHeight="1">
      <c r="A816" s="120"/>
      <c r="B816" s="58"/>
      <c r="C816" s="120"/>
      <c r="D816" s="120"/>
      <c r="E816" s="120"/>
      <c r="F816" s="120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122"/>
      <c r="Y816" s="122"/>
      <c r="Z816" s="2"/>
    </row>
    <row r="817" spans="1:26" ht="11.25" customHeight="1">
      <c r="A817" s="120"/>
      <c r="B817" s="58"/>
      <c r="C817" s="120"/>
      <c r="D817" s="120"/>
      <c r="E817" s="120"/>
      <c r="F817" s="120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122"/>
      <c r="Y817" s="122"/>
      <c r="Z817" s="2"/>
    </row>
    <row r="818" spans="1:26" ht="11.25" customHeight="1">
      <c r="A818" s="120"/>
      <c r="B818" s="58"/>
      <c r="C818" s="120"/>
      <c r="D818" s="120"/>
      <c r="E818" s="120"/>
      <c r="F818" s="120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122"/>
      <c r="Y818" s="122"/>
      <c r="Z818" s="2"/>
    </row>
    <row r="819" spans="1:26" ht="11.25" customHeight="1">
      <c r="A819" s="120"/>
      <c r="B819" s="58"/>
      <c r="C819" s="120"/>
      <c r="D819" s="120"/>
      <c r="E819" s="120"/>
      <c r="F819" s="120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122"/>
      <c r="Y819" s="122"/>
      <c r="Z819" s="2"/>
    </row>
    <row r="820" spans="1:26" ht="11.25" customHeight="1">
      <c r="A820" s="120"/>
      <c r="B820" s="58"/>
      <c r="C820" s="120"/>
      <c r="D820" s="120"/>
      <c r="E820" s="120"/>
      <c r="F820" s="120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122"/>
      <c r="Y820" s="122"/>
      <c r="Z820" s="2"/>
    </row>
    <row r="821" spans="1:26" ht="11.25" customHeight="1">
      <c r="A821" s="120"/>
      <c r="B821" s="58"/>
      <c r="C821" s="120"/>
      <c r="D821" s="120"/>
      <c r="E821" s="120"/>
      <c r="F821" s="120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122"/>
      <c r="Y821" s="122"/>
      <c r="Z821" s="2"/>
    </row>
    <row r="822" spans="1:26" ht="11.25" customHeight="1">
      <c r="A822" s="120"/>
      <c r="B822" s="58"/>
      <c r="C822" s="120"/>
      <c r="D822" s="120"/>
      <c r="E822" s="120"/>
      <c r="F822" s="120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122"/>
      <c r="Y822" s="122"/>
      <c r="Z822" s="2"/>
    </row>
    <row r="823" spans="1:26" ht="11.25" customHeight="1">
      <c r="A823" s="120"/>
      <c r="B823" s="58"/>
      <c r="C823" s="120"/>
      <c r="D823" s="120"/>
      <c r="E823" s="120"/>
      <c r="F823" s="120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122"/>
      <c r="Y823" s="122"/>
      <c r="Z823" s="2"/>
    </row>
    <row r="824" spans="1:26" ht="11.25" customHeight="1">
      <c r="A824" s="120"/>
      <c r="B824" s="58"/>
      <c r="C824" s="120"/>
      <c r="D824" s="120"/>
      <c r="E824" s="120"/>
      <c r="F824" s="120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122"/>
      <c r="Y824" s="122"/>
      <c r="Z824" s="2"/>
    </row>
    <row r="825" spans="1:26" ht="11.25" customHeight="1">
      <c r="A825" s="120"/>
      <c r="B825" s="58"/>
      <c r="C825" s="120"/>
      <c r="D825" s="120"/>
      <c r="E825" s="120"/>
      <c r="F825" s="120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122"/>
      <c r="Y825" s="122"/>
      <c r="Z825" s="2"/>
    </row>
    <row r="826" spans="1:26" ht="11.25" customHeight="1">
      <c r="A826" s="120"/>
      <c r="B826" s="58"/>
      <c r="C826" s="120"/>
      <c r="D826" s="120"/>
      <c r="E826" s="120"/>
      <c r="F826" s="120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122"/>
      <c r="Y826" s="122"/>
      <c r="Z826" s="2"/>
    </row>
    <row r="827" spans="1:26" ht="11.25" customHeight="1">
      <c r="A827" s="120"/>
      <c r="B827" s="58"/>
      <c r="C827" s="120"/>
      <c r="D827" s="120"/>
      <c r="E827" s="120"/>
      <c r="F827" s="120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122"/>
      <c r="Y827" s="122"/>
      <c r="Z827" s="2"/>
    </row>
    <row r="828" spans="1:26" ht="11.25" customHeight="1">
      <c r="A828" s="120"/>
      <c r="B828" s="58"/>
      <c r="C828" s="120"/>
      <c r="D828" s="120"/>
      <c r="E828" s="120"/>
      <c r="F828" s="120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122"/>
      <c r="Y828" s="122"/>
      <c r="Z828" s="2"/>
    </row>
    <row r="829" spans="1:26" ht="11.25" customHeight="1">
      <c r="A829" s="120"/>
      <c r="B829" s="58"/>
      <c r="C829" s="120"/>
      <c r="D829" s="120"/>
      <c r="E829" s="120"/>
      <c r="F829" s="120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122"/>
      <c r="Y829" s="122"/>
      <c r="Z829" s="2"/>
    </row>
    <row r="830" spans="1:26" ht="11.25" customHeight="1">
      <c r="A830" s="120"/>
      <c r="B830" s="58"/>
      <c r="C830" s="120"/>
      <c r="D830" s="120"/>
      <c r="E830" s="120"/>
      <c r="F830" s="120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122"/>
      <c r="Y830" s="122"/>
      <c r="Z830" s="2"/>
    </row>
    <row r="831" spans="1:26" ht="11.25" customHeight="1">
      <c r="A831" s="120"/>
      <c r="B831" s="58"/>
      <c r="C831" s="120"/>
      <c r="D831" s="120"/>
      <c r="E831" s="120"/>
      <c r="F831" s="120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122"/>
      <c r="Y831" s="122"/>
      <c r="Z831" s="2"/>
    </row>
    <row r="832" spans="1:26" ht="11.25" customHeight="1">
      <c r="A832" s="120"/>
      <c r="B832" s="58"/>
      <c r="C832" s="120"/>
      <c r="D832" s="120"/>
      <c r="E832" s="120"/>
      <c r="F832" s="120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122"/>
      <c r="Y832" s="122"/>
      <c r="Z832" s="2"/>
    </row>
    <row r="833" spans="1:26" ht="11.25" customHeight="1">
      <c r="A833" s="120"/>
      <c r="B833" s="58"/>
      <c r="C833" s="120"/>
      <c r="D833" s="120"/>
      <c r="E833" s="120"/>
      <c r="F833" s="120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122"/>
      <c r="Y833" s="122"/>
      <c r="Z833" s="2"/>
    </row>
    <row r="834" spans="1:26" ht="11.25" customHeight="1">
      <c r="A834" s="120"/>
      <c r="B834" s="58"/>
      <c r="C834" s="120"/>
      <c r="D834" s="120"/>
      <c r="E834" s="120"/>
      <c r="F834" s="120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122"/>
      <c r="Y834" s="122"/>
      <c r="Z834" s="2"/>
    </row>
    <row r="835" spans="1:26" ht="11.25" customHeight="1">
      <c r="A835" s="120"/>
      <c r="B835" s="58"/>
      <c r="C835" s="120"/>
      <c r="D835" s="120"/>
      <c r="E835" s="120"/>
      <c r="F835" s="120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122"/>
      <c r="Y835" s="122"/>
      <c r="Z835" s="2"/>
    </row>
    <row r="836" spans="1:26" ht="11.25" customHeight="1">
      <c r="A836" s="120"/>
      <c r="B836" s="58"/>
      <c r="C836" s="120"/>
      <c r="D836" s="120"/>
      <c r="E836" s="120"/>
      <c r="F836" s="120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122"/>
      <c r="Y836" s="122"/>
      <c r="Z836" s="2"/>
    </row>
    <row r="837" spans="1:26" ht="11.25" customHeight="1">
      <c r="A837" s="120"/>
      <c r="B837" s="58"/>
      <c r="C837" s="120"/>
      <c r="D837" s="120"/>
      <c r="E837" s="120"/>
      <c r="F837" s="120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122"/>
      <c r="Y837" s="122"/>
      <c r="Z837" s="2"/>
    </row>
    <row r="838" spans="1:26" ht="11.25" customHeight="1">
      <c r="A838" s="120"/>
      <c r="B838" s="58"/>
      <c r="C838" s="120"/>
      <c r="D838" s="120"/>
      <c r="E838" s="120"/>
      <c r="F838" s="120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122"/>
      <c r="Y838" s="122"/>
      <c r="Z838" s="2"/>
    </row>
    <row r="839" spans="1:26" ht="11.25" customHeight="1">
      <c r="A839" s="120"/>
      <c r="B839" s="58"/>
      <c r="C839" s="120"/>
      <c r="D839" s="120"/>
      <c r="E839" s="120"/>
      <c r="F839" s="120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122"/>
      <c r="Y839" s="122"/>
      <c r="Z839" s="2"/>
    </row>
    <row r="840" spans="1:26" ht="11.25" customHeight="1">
      <c r="A840" s="120"/>
      <c r="B840" s="58"/>
      <c r="C840" s="120"/>
      <c r="D840" s="120"/>
      <c r="E840" s="120"/>
      <c r="F840" s="120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122"/>
      <c r="Y840" s="122"/>
      <c r="Z840" s="2"/>
    </row>
    <row r="841" spans="1:26" ht="11.25" customHeight="1">
      <c r="A841" s="120"/>
      <c r="B841" s="58"/>
      <c r="C841" s="120"/>
      <c r="D841" s="120"/>
      <c r="E841" s="120"/>
      <c r="F841" s="120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122"/>
      <c r="Y841" s="122"/>
      <c r="Z841" s="2"/>
    </row>
    <row r="842" spans="1:26" ht="11.25" customHeight="1">
      <c r="A842" s="120"/>
      <c r="B842" s="58"/>
      <c r="C842" s="120"/>
      <c r="D842" s="120"/>
      <c r="E842" s="120"/>
      <c r="F842" s="120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122"/>
      <c r="Y842" s="122"/>
      <c r="Z842" s="2"/>
    </row>
    <row r="843" spans="1:26" ht="11.25" customHeight="1">
      <c r="A843" s="120"/>
      <c r="B843" s="58"/>
      <c r="C843" s="120"/>
      <c r="D843" s="120"/>
      <c r="E843" s="120"/>
      <c r="F843" s="120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122"/>
      <c r="Y843" s="122"/>
      <c r="Z843" s="2"/>
    </row>
    <row r="844" spans="1:26" ht="11.25" customHeight="1">
      <c r="A844" s="120"/>
      <c r="B844" s="58"/>
      <c r="C844" s="120"/>
      <c r="D844" s="120"/>
      <c r="E844" s="120"/>
      <c r="F844" s="120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122"/>
      <c r="Y844" s="122"/>
      <c r="Z844" s="2"/>
    </row>
    <row r="845" spans="1:26" ht="11.25" customHeight="1">
      <c r="A845" s="120"/>
      <c r="B845" s="58"/>
      <c r="C845" s="120"/>
      <c r="D845" s="120"/>
      <c r="E845" s="120"/>
      <c r="F845" s="120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122"/>
      <c r="Y845" s="122"/>
      <c r="Z845" s="2"/>
    </row>
    <row r="846" spans="1:26" ht="11.25" customHeight="1">
      <c r="A846" s="120"/>
      <c r="B846" s="58"/>
      <c r="C846" s="120"/>
      <c r="D846" s="120"/>
      <c r="E846" s="120"/>
      <c r="F846" s="120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122"/>
      <c r="Y846" s="122"/>
      <c r="Z846" s="2"/>
    </row>
    <row r="847" spans="1:26" ht="11.25" customHeight="1">
      <c r="A847" s="120"/>
      <c r="B847" s="58"/>
      <c r="C847" s="120"/>
      <c r="D847" s="120"/>
      <c r="E847" s="120"/>
      <c r="F847" s="120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122"/>
      <c r="Y847" s="122"/>
      <c r="Z847" s="2"/>
    </row>
    <row r="848" spans="1:26" ht="11.25" customHeight="1">
      <c r="A848" s="120"/>
      <c r="B848" s="58"/>
      <c r="C848" s="120"/>
      <c r="D848" s="120"/>
      <c r="E848" s="120"/>
      <c r="F848" s="120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122"/>
      <c r="Y848" s="122"/>
      <c r="Z848" s="2"/>
    </row>
    <row r="849" spans="1:26" ht="11.25" customHeight="1">
      <c r="A849" s="120"/>
      <c r="B849" s="58"/>
      <c r="C849" s="120"/>
      <c r="D849" s="120"/>
      <c r="E849" s="120"/>
      <c r="F849" s="120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122"/>
      <c r="Y849" s="122"/>
      <c r="Z849" s="2"/>
    </row>
    <row r="850" spans="1:26" ht="11.25" customHeight="1">
      <c r="A850" s="120"/>
      <c r="B850" s="58"/>
      <c r="C850" s="120"/>
      <c r="D850" s="120"/>
      <c r="E850" s="120"/>
      <c r="F850" s="120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122"/>
      <c r="Y850" s="122"/>
      <c r="Z850" s="2"/>
    </row>
    <row r="851" spans="1:26" ht="11.25" customHeight="1">
      <c r="A851" s="120"/>
      <c r="B851" s="58"/>
      <c r="C851" s="120"/>
      <c r="D851" s="120"/>
      <c r="E851" s="120"/>
      <c r="F851" s="120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122"/>
      <c r="Y851" s="122"/>
      <c r="Z851" s="2"/>
    </row>
    <row r="852" spans="1:26" ht="11.25" customHeight="1">
      <c r="A852" s="120"/>
      <c r="B852" s="58"/>
      <c r="C852" s="120"/>
      <c r="D852" s="120"/>
      <c r="E852" s="120"/>
      <c r="F852" s="120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122"/>
      <c r="Y852" s="122"/>
      <c r="Z852" s="2"/>
    </row>
    <row r="853" spans="1:26" ht="11.25" customHeight="1">
      <c r="A853" s="120"/>
      <c r="B853" s="58"/>
      <c r="C853" s="120"/>
      <c r="D853" s="120"/>
      <c r="E853" s="120"/>
      <c r="F853" s="120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122"/>
      <c r="Y853" s="122"/>
      <c r="Z853" s="2"/>
    </row>
    <row r="854" spans="1:26" ht="11.25" customHeight="1">
      <c r="A854" s="120"/>
      <c r="B854" s="58"/>
      <c r="C854" s="120"/>
      <c r="D854" s="120"/>
      <c r="E854" s="120"/>
      <c r="F854" s="120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122"/>
      <c r="Y854" s="122"/>
      <c r="Z854" s="2"/>
    </row>
    <row r="855" spans="1:26" ht="11.25" customHeight="1">
      <c r="A855" s="120"/>
      <c r="B855" s="58"/>
      <c r="C855" s="120"/>
      <c r="D855" s="120"/>
      <c r="E855" s="120"/>
      <c r="F855" s="120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122"/>
      <c r="Y855" s="122"/>
      <c r="Z855" s="2"/>
    </row>
    <row r="856" spans="1:26" ht="11.25" customHeight="1">
      <c r="A856" s="120"/>
      <c r="B856" s="58"/>
      <c r="C856" s="120"/>
      <c r="D856" s="120"/>
      <c r="E856" s="120"/>
      <c r="F856" s="120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122"/>
      <c r="Y856" s="122"/>
      <c r="Z856" s="2"/>
    </row>
    <row r="857" spans="1:26" ht="11.25" customHeight="1">
      <c r="A857" s="120"/>
      <c r="B857" s="58"/>
      <c r="C857" s="120"/>
      <c r="D857" s="120"/>
      <c r="E857" s="120"/>
      <c r="F857" s="120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122"/>
      <c r="Y857" s="122"/>
      <c r="Z857" s="2"/>
    </row>
    <row r="858" spans="1:26" ht="11.25" customHeight="1">
      <c r="A858" s="120"/>
      <c r="B858" s="58"/>
      <c r="C858" s="120"/>
      <c r="D858" s="120"/>
      <c r="E858" s="120"/>
      <c r="F858" s="120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122"/>
      <c r="Y858" s="122"/>
      <c r="Z858" s="2"/>
    </row>
    <row r="859" spans="1:26" ht="11.25" customHeight="1">
      <c r="A859" s="120"/>
      <c r="B859" s="58"/>
      <c r="C859" s="120"/>
      <c r="D859" s="120"/>
      <c r="E859" s="120"/>
      <c r="F859" s="120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122"/>
      <c r="Y859" s="122"/>
      <c r="Z859" s="2"/>
    </row>
    <row r="860" spans="1:26" ht="11.25" customHeight="1">
      <c r="A860" s="120"/>
      <c r="B860" s="58"/>
      <c r="C860" s="120"/>
      <c r="D860" s="120"/>
      <c r="E860" s="120"/>
      <c r="F860" s="120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122"/>
      <c r="Y860" s="122"/>
      <c r="Z860" s="2"/>
    </row>
    <row r="861" spans="1:26" ht="11.25" customHeight="1">
      <c r="A861" s="120"/>
      <c r="B861" s="58"/>
      <c r="C861" s="120"/>
      <c r="D861" s="120"/>
      <c r="E861" s="120"/>
      <c r="F861" s="120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122"/>
      <c r="Y861" s="122"/>
      <c r="Z861" s="2"/>
    </row>
    <row r="862" spans="1:26" ht="11.25" customHeight="1">
      <c r="A862" s="120"/>
      <c r="B862" s="58"/>
      <c r="C862" s="120"/>
      <c r="D862" s="120"/>
      <c r="E862" s="120"/>
      <c r="F862" s="120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122"/>
      <c r="Y862" s="122"/>
      <c r="Z862" s="2"/>
    </row>
    <row r="863" spans="1:26" ht="11.25" customHeight="1">
      <c r="A863" s="120"/>
      <c r="B863" s="58"/>
      <c r="C863" s="120"/>
      <c r="D863" s="120"/>
      <c r="E863" s="120"/>
      <c r="F863" s="120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122"/>
      <c r="Y863" s="122"/>
      <c r="Z863" s="2"/>
    </row>
    <row r="864" spans="1:26" ht="11.25" customHeight="1">
      <c r="A864" s="120"/>
      <c r="B864" s="58"/>
      <c r="C864" s="120"/>
      <c r="D864" s="120"/>
      <c r="E864" s="120"/>
      <c r="F864" s="120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122"/>
      <c r="Y864" s="122"/>
      <c r="Z864" s="2"/>
    </row>
    <row r="865" spans="1:26" ht="11.25" customHeight="1">
      <c r="A865" s="120"/>
      <c r="B865" s="58"/>
      <c r="C865" s="120"/>
      <c r="D865" s="120"/>
      <c r="E865" s="120"/>
      <c r="F865" s="120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122"/>
      <c r="Y865" s="122"/>
      <c r="Z865" s="2"/>
    </row>
    <row r="866" spans="1:26" ht="11.25" customHeight="1">
      <c r="A866" s="120"/>
      <c r="B866" s="58"/>
      <c r="C866" s="120"/>
      <c r="D866" s="120"/>
      <c r="E866" s="120"/>
      <c r="F866" s="120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122"/>
      <c r="Y866" s="122"/>
      <c r="Z866" s="2"/>
    </row>
    <row r="867" spans="1:26" ht="11.25" customHeight="1">
      <c r="A867" s="120"/>
      <c r="B867" s="58"/>
      <c r="C867" s="120"/>
      <c r="D867" s="120"/>
      <c r="E867" s="120"/>
      <c r="F867" s="120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122"/>
      <c r="Y867" s="122"/>
      <c r="Z867" s="2"/>
    </row>
    <row r="868" spans="1:26" ht="11.25" customHeight="1">
      <c r="A868" s="120"/>
      <c r="B868" s="58"/>
      <c r="C868" s="120"/>
      <c r="D868" s="120"/>
      <c r="E868" s="120"/>
      <c r="F868" s="120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122"/>
      <c r="Y868" s="122"/>
      <c r="Z868" s="2"/>
    </row>
    <row r="869" spans="1:26" ht="11.25" customHeight="1">
      <c r="A869" s="120"/>
      <c r="B869" s="58"/>
      <c r="C869" s="120"/>
      <c r="D869" s="120"/>
      <c r="E869" s="120"/>
      <c r="F869" s="120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122"/>
      <c r="Y869" s="122"/>
      <c r="Z869" s="2"/>
    </row>
    <row r="870" spans="1:26" ht="11.25" customHeight="1">
      <c r="A870" s="120"/>
      <c r="B870" s="58"/>
      <c r="C870" s="120"/>
      <c r="D870" s="120"/>
      <c r="E870" s="120"/>
      <c r="F870" s="120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122"/>
      <c r="Y870" s="122"/>
      <c r="Z870" s="2"/>
    </row>
    <row r="871" spans="1:26" ht="11.25" customHeight="1">
      <c r="A871" s="120"/>
      <c r="B871" s="58"/>
      <c r="C871" s="120"/>
      <c r="D871" s="120"/>
      <c r="E871" s="120"/>
      <c r="F871" s="120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122"/>
      <c r="Y871" s="122"/>
      <c r="Z871" s="2"/>
    </row>
    <row r="872" spans="1:26" ht="11.25" customHeight="1">
      <c r="A872" s="120"/>
      <c r="B872" s="58"/>
      <c r="C872" s="120"/>
      <c r="D872" s="120"/>
      <c r="E872" s="120"/>
      <c r="F872" s="120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122"/>
      <c r="Y872" s="122"/>
      <c r="Z872" s="2"/>
    </row>
    <row r="873" spans="1:26" ht="11.25" customHeight="1">
      <c r="A873" s="120"/>
      <c r="B873" s="58"/>
      <c r="C873" s="120"/>
      <c r="D873" s="120"/>
      <c r="E873" s="120"/>
      <c r="F873" s="120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122"/>
      <c r="Y873" s="122"/>
      <c r="Z873" s="2"/>
    </row>
    <row r="874" spans="1:26" ht="11.25" customHeight="1">
      <c r="A874" s="120"/>
      <c r="B874" s="58"/>
      <c r="C874" s="120"/>
      <c r="D874" s="120"/>
      <c r="E874" s="120"/>
      <c r="F874" s="120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122"/>
      <c r="Y874" s="122"/>
      <c r="Z874" s="2"/>
    </row>
    <row r="875" spans="1:26" ht="11.25" customHeight="1">
      <c r="A875" s="120"/>
      <c r="B875" s="58"/>
      <c r="C875" s="120"/>
      <c r="D875" s="120"/>
      <c r="E875" s="120"/>
      <c r="F875" s="120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122"/>
      <c r="Y875" s="122"/>
      <c r="Z875" s="2"/>
    </row>
    <row r="876" spans="1:26" ht="11.25" customHeight="1">
      <c r="A876" s="120"/>
      <c r="B876" s="58"/>
      <c r="C876" s="120"/>
      <c r="D876" s="120"/>
      <c r="E876" s="120"/>
      <c r="F876" s="120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122"/>
      <c r="Y876" s="122"/>
      <c r="Z876" s="2"/>
    </row>
    <row r="877" spans="1:26" ht="11.25" customHeight="1">
      <c r="A877" s="120"/>
      <c r="B877" s="58"/>
      <c r="C877" s="120"/>
      <c r="D877" s="120"/>
      <c r="E877" s="120"/>
      <c r="F877" s="120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122"/>
      <c r="Y877" s="122"/>
      <c r="Z877" s="2"/>
    </row>
    <row r="878" spans="1:26" ht="11.25" customHeight="1">
      <c r="A878" s="120"/>
      <c r="B878" s="58"/>
      <c r="C878" s="120"/>
      <c r="D878" s="120"/>
      <c r="E878" s="120"/>
      <c r="F878" s="120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122"/>
      <c r="Y878" s="122"/>
      <c r="Z878" s="2"/>
    </row>
    <row r="879" spans="1:26" ht="11.25" customHeight="1">
      <c r="A879" s="120"/>
      <c r="B879" s="58"/>
      <c r="C879" s="120"/>
      <c r="D879" s="120"/>
      <c r="E879" s="120"/>
      <c r="F879" s="120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122"/>
      <c r="Y879" s="122"/>
      <c r="Z879" s="2"/>
    </row>
    <row r="880" spans="1:26" ht="11.25" customHeight="1">
      <c r="A880" s="120"/>
      <c r="B880" s="58"/>
      <c r="C880" s="120"/>
      <c r="D880" s="120"/>
      <c r="E880" s="120"/>
      <c r="F880" s="120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122"/>
      <c r="Y880" s="122"/>
      <c r="Z880" s="2"/>
    </row>
    <row r="881" spans="1:26" ht="11.25" customHeight="1">
      <c r="A881" s="120"/>
      <c r="B881" s="58"/>
      <c r="C881" s="120"/>
      <c r="D881" s="120"/>
      <c r="E881" s="120"/>
      <c r="F881" s="120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122"/>
      <c r="Y881" s="122"/>
      <c r="Z881" s="2"/>
    </row>
    <row r="882" spans="1:26" ht="11.25" customHeight="1">
      <c r="A882" s="120"/>
      <c r="B882" s="58"/>
      <c r="C882" s="120"/>
      <c r="D882" s="120"/>
      <c r="E882" s="120"/>
      <c r="F882" s="120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122"/>
      <c r="Y882" s="122"/>
      <c r="Z882" s="2"/>
    </row>
    <row r="883" spans="1:26" ht="11.25" customHeight="1">
      <c r="A883" s="120"/>
      <c r="B883" s="58"/>
      <c r="C883" s="120"/>
      <c r="D883" s="120"/>
      <c r="E883" s="120"/>
      <c r="F883" s="120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122"/>
      <c r="Y883" s="122"/>
      <c r="Z883" s="2"/>
    </row>
    <row r="884" spans="1:26" ht="11.25" customHeight="1">
      <c r="A884" s="120"/>
      <c r="B884" s="58"/>
      <c r="C884" s="120"/>
      <c r="D884" s="120"/>
      <c r="E884" s="120"/>
      <c r="F884" s="120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122"/>
      <c r="Y884" s="122"/>
      <c r="Z884" s="2"/>
    </row>
    <row r="885" spans="1:26" ht="11.25" customHeight="1">
      <c r="A885" s="120"/>
      <c r="B885" s="58"/>
      <c r="C885" s="120"/>
      <c r="D885" s="120"/>
      <c r="E885" s="120"/>
      <c r="F885" s="120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122"/>
      <c r="Y885" s="122"/>
      <c r="Z885" s="2"/>
    </row>
    <row r="886" spans="1:26" ht="11.25" customHeight="1">
      <c r="A886" s="120"/>
      <c r="B886" s="58"/>
      <c r="C886" s="120"/>
      <c r="D886" s="120"/>
      <c r="E886" s="120"/>
      <c r="F886" s="120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122"/>
      <c r="Y886" s="122"/>
      <c r="Z886" s="2"/>
    </row>
    <row r="887" spans="1:26" ht="11.25" customHeight="1">
      <c r="A887" s="120"/>
      <c r="B887" s="58"/>
      <c r="C887" s="120"/>
      <c r="D887" s="120"/>
      <c r="E887" s="120"/>
      <c r="F887" s="120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122"/>
      <c r="Y887" s="122"/>
      <c r="Z887" s="2"/>
    </row>
    <row r="888" spans="1:26" ht="11.25" customHeight="1">
      <c r="A888" s="120"/>
      <c r="B888" s="58"/>
      <c r="C888" s="120"/>
      <c r="D888" s="120"/>
      <c r="E888" s="120"/>
      <c r="F888" s="120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122"/>
      <c r="Y888" s="122"/>
      <c r="Z888" s="2"/>
    </row>
    <row r="889" spans="1:26" ht="11.25" customHeight="1">
      <c r="A889" s="120"/>
      <c r="B889" s="58"/>
      <c r="C889" s="120"/>
      <c r="D889" s="120"/>
      <c r="E889" s="120"/>
      <c r="F889" s="120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122"/>
      <c r="Y889" s="122"/>
      <c r="Z889" s="2"/>
    </row>
    <row r="890" spans="1:26" ht="11.25" customHeight="1">
      <c r="A890" s="120"/>
      <c r="B890" s="58"/>
      <c r="C890" s="120"/>
      <c r="D890" s="120"/>
      <c r="E890" s="120"/>
      <c r="F890" s="120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122"/>
      <c r="Y890" s="122"/>
      <c r="Z890" s="2"/>
    </row>
    <row r="891" spans="1:26" ht="11.25" customHeight="1">
      <c r="A891" s="120"/>
      <c r="B891" s="58"/>
      <c r="C891" s="120"/>
      <c r="D891" s="120"/>
      <c r="E891" s="120"/>
      <c r="F891" s="120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122"/>
      <c r="Y891" s="122"/>
      <c r="Z891" s="2"/>
    </row>
    <row r="892" spans="1:26" ht="11.25" customHeight="1">
      <c r="A892" s="120"/>
      <c r="B892" s="58"/>
      <c r="C892" s="120"/>
      <c r="D892" s="120"/>
      <c r="E892" s="120"/>
      <c r="F892" s="120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122"/>
      <c r="Y892" s="122"/>
      <c r="Z892" s="2"/>
    </row>
    <row r="893" spans="1:26" ht="11.25" customHeight="1">
      <c r="A893" s="120"/>
      <c r="B893" s="58"/>
      <c r="C893" s="120"/>
      <c r="D893" s="120"/>
      <c r="E893" s="120"/>
      <c r="F893" s="120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122"/>
      <c r="Y893" s="122"/>
      <c r="Z893" s="2"/>
    </row>
    <row r="894" spans="1:26" ht="11.25" customHeight="1">
      <c r="A894" s="120"/>
      <c r="B894" s="58"/>
      <c r="C894" s="120"/>
      <c r="D894" s="120"/>
      <c r="E894" s="120"/>
      <c r="F894" s="120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122"/>
      <c r="Y894" s="122"/>
      <c r="Z894" s="2"/>
    </row>
    <row r="895" spans="1:26" ht="11.25" customHeight="1">
      <c r="A895" s="120"/>
      <c r="B895" s="58"/>
      <c r="C895" s="120"/>
      <c r="D895" s="120"/>
      <c r="E895" s="120"/>
      <c r="F895" s="120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122"/>
      <c r="Y895" s="122"/>
      <c r="Z895" s="2"/>
    </row>
    <row r="896" spans="1:26" ht="11.25" customHeight="1">
      <c r="A896" s="120"/>
      <c r="B896" s="58"/>
      <c r="C896" s="120"/>
      <c r="D896" s="120"/>
      <c r="E896" s="120"/>
      <c r="F896" s="120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122"/>
      <c r="Y896" s="122"/>
      <c r="Z896" s="2"/>
    </row>
    <row r="897" spans="1:26" ht="11.25" customHeight="1">
      <c r="A897" s="120"/>
      <c r="B897" s="58"/>
      <c r="C897" s="120"/>
      <c r="D897" s="120"/>
      <c r="E897" s="120"/>
      <c r="F897" s="120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122"/>
      <c r="Y897" s="122"/>
      <c r="Z897" s="2"/>
    </row>
    <row r="898" spans="1:26" ht="11.25" customHeight="1">
      <c r="A898" s="120"/>
      <c r="B898" s="58"/>
      <c r="C898" s="120"/>
      <c r="D898" s="120"/>
      <c r="E898" s="120"/>
      <c r="F898" s="120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122"/>
      <c r="Y898" s="122"/>
      <c r="Z898" s="2"/>
    </row>
    <row r="899" spans="1:26" ht="11.25" customHeight="1">
      <c r="A899" s="120"/>
      <c r="B899" s="58"/>
      <c r="C899" s="120"/>
      <c r="D899" s="120"/>
      <c r="E899" s="120"/>
      <c r="F899" s="120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122"/>
      <c r="Y899" s="122"/>
      <c r="Z899" s="2"/>
    </row>
    <row r="900" spans="1:26" ht="11.25" customHeight="1">
      <c r="A900" s="120"/>
      <c r="B900" s="58"/>
      <c r="C900" s="120"/>
      <c r="D900" s="120"/>
      <c r="E900" s="120"/>
      <c r="F900" s="120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122"/>
      <c r="Y900" s="122"/>
      <c r="Z900" s="2"/>
    </row>
    <row r="901" spans="1:26" ht="11.25" customHeight="1">
      <c r="A901" s="120"/>
      <c r="B901" s="58"/>
      <c r="C901" s="120"/>
      <c r="D901" s="120"/>
      <c r="E901" s="120"/>
      <c r="F901" s="120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122"/>
      <c r="Y901" s="122"/>
      <c r="Z901" s="2"/>
    </row>
    <row r="902" spans="1:26" ht="11.25" customHeight="1">
      <c r="A902" s="120"/>
      <c r="B902" s="58"/>
      <c r="C902" s="120"/>
      <c r="D902" s="120"/>
      <c r="E902" s="120"/>
      <c r="F902" s="120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122"/>
      <c r="Y902" s="122"/>
      <c r="Z902" s="2"/>
    </row>
    <row r="903" spans="1:26" ht="11.25" customHeight="1">
      <c r="A903" s="120"/>
      <c r="B903" s="58"/>
      <c r="C903" s="120"/>
      <c r="D903" s="120"/>
      <c r="E903" s="120"/>
      <c r="F903" s="120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122"/>
      <c r="Y903" s="122"/>
      <c r="Z903" s="2"/>
    </row>
    <row r="904" spans="1:26" ht="11.25" customHeight="1">
      <c r="A904" s="120"/>
      <c r="B904" s="58"/>
      <c r="C904" s="120"/>
      <c r="D904" s="120"/>
      <c r="E904" s="120"/>
      <c r="F904" s="120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122"/>
      <c r="Y904" s="122"/>
      <c r="Z904" s="2"/>
    </row>
    <row r="905" spans="1:26" ht="11.25" customHeight="1">
      <c r="A905" s="120"/>
      <c r="B905" s="58"/>
      <c r="C905" s="120"/>
      <c r="D905" s="120"/>
      <c r="E905" s="120"/>
      <c r="F905" s="120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122"/>
      <c r="Y905" s="122"/>
      <c r="Z905" s="2"/>
    </row>
    <row r="906" spans="1:26" ht="11.25" customHeight="1">
      <c r="A906" s="120"/>
      <c r="B906" s="58"/>
      <c r="C906" s="120"/>
      <c r="D906" s="120"/>
      <c r="E906" s="120"/>
      <c r="F906" s="120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122"/>
      <c r="Y906" s="122"/>
      <c r="Z906" s="2"/>
    </row>
    <row r="907" spans="1:26" ht="11.25" customHeight="1">
      <c r="A907" s="120"/>
      <c r="B907" s="58"/>
      <c r="C907" s="120"/>
      <c r="D907" s="120"/>
      <c r="E907" s="120"/>
      <c r="F907" s="120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122"/>
      <c r="Y907" s="122"/>
      <c r="Z907" s="2"/>
    </row>
    <row r="908" spans="1:26" ht="11.25" customHeight="1">
      <c r="A908" s="120"/>
      <c r="B908" s="58"/>
      <c r="C908" s="120"/>
      <c r="D908" s="120"/>
      <c r="E908" s="120"/>
      <c r="F908" s="120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122"/>
      <c r="Y908" s="122"/>
      <c r="Z908" s="2"/>
    </row>
    <row r="909" spans="1:26" ht="11.25" customHeight="1">
      <c r="A909" s="120"/>
      <c r="B909" s="58"/>
      <c r="C909" s="120"/>
      <c r="D909" s="120"/>
      <c r="E909" s="120"/>
      <c r="F909" s="120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122"/>
      <c r="Y909" s="122"/>
      <c r="Z909" s="2"/>
    </row>
    <row r="910" spans="1:26" ht="11.25" customHeight="1">
      <c r="A910" s="120"/>
      <c r="B910" s="58"/>
      <c r="C910" s="120"/>
      <c r="D910" s="120"/>
      <c r="E910" s="120"/>
      <c r="F910" s="120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122"/>
      <c r="Y910" s="122"/>
      <c r="Z910" s="2"/>
    </row>
    <row r="911" spans="1:26" ht="11.25" customHeight="1">
      <c r="A911" s="120"/>
      <c r="B911" s="58"/>
      <c r="C911" s="120"/>
      <c r="D911" s="120"/>
      <c r="E911" s="120"/>
      <c r="F911" s="120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122"/>
      <c r="Y911" s="122"/>
      <c r="Z911" s="2"/>
    </row>
    <row r="912" spans="1:26" ht="11.25" customHeight="1">
      <c r="A912" s="120"/>
      <c r="B912" s="58"/>
      <c r="C912" s="120"/>
      <c r="D912" s="120"/>
      <c r="E912" s="120"/>
      <c r="F912" s="120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122"/>
      <c r="Y912" s="122"/>
      <c r="Z912" s="2"/>
    </row>
    <row r="913" spans="1:26" ht="11.25" customHeight="1">
      <c r="A913" s="120"/>
      <c r="B913" s="58"/>
      <c r="C913" s="120"/>
      <c r="D913" s="120"/>
      <c r="E913" s="120"/>
      <c r="F913" s="120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122"/>
      <c r="Y913" s="122"/>
      <c r="Z913" s="2"/>
    </row>
    <row r="914" spans="1:26" ht="11.25" customHeight="1">
      <c r="A914" s="120"/>
      <c r="B914" s="58"/>
      <c r="C914" s="120"/>
      <c r="D914" s="120"/>
      <c r="E914" s="120"/>
      <c r="F914" s="120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122"/>
      <c r="Y914" s="122"/>
      <c r="Z914" s="2"/>
    </row>
    <row r="915" spans="1:26" ht="11.25" customHeight="1">
      <c r="A915" s="120"/>
      <c r="B915" s="58"/>
      <c r="C915" s="120"/>
      <c r="D915" s="120"/>
      <c r="E915" s="120"/>
      <c r="F915" s="120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122"/>
      <c r="Y915" s="122"/>
      <c r="Z915" s="2"/>
    </row>
    <row r="916" spans="1:26" ht="11.25" customHeight="1">
      <c r="A916" s="120"/>
      <c r="B916" s="58"/>
      <c r="C916" s="120"/>
      <c r="D916" s="120"/>
      <c r="E916" s="120"/>
      <c r="F916" s="120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122"/>
      <c r="Y916" s="122"/>
      <c r="Z916" s="2"/>
    </row>
    <row r="917" spans="1:26" ht="11.25" customHeight="1">
      <c r="A917" s="120"/>
      <c r="B917" s="58"/>
      <c r="C917" s="120"/>
      <c r="D917" s="120"/>
      <c r="E917" s="120"/>
      <c r="F917" s="120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122"/>
      <c r="Y917" s="122"/>
      <c r="Z917" s="2"/>
    </row>
    <row r="918" spans="1:26" ht="11.25" customHeight="1">
      <c r="A918" s="120"/>
      <c r="B918" s="58"/>
      <c r="C918" s="120"/>
      <c r="D918" s="120"/>
      <c r="E918" s="120"/>
      <c r="F918" s="120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122"/>
      <c r="Y918" s="122"/>
      <c r="Z918" s="2"/>
    </row>
    <row r="919" spans="1:26" ht="11.25" customHeight="1">
      <c r="A919" s="120"/>
      <c r="B919" s="58"/>
      <c r="C919" s="120"/>
      <c r="D919" s="120"/>
      <c r="E919" s="120"/>
      <c r="F919" s="120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122"/>
      <c r="Y919" s="122"/>
      <c r="Z919" s="2"/>
    </row>
    <row r="920" spans="1:26" ht="11.25" customHeight="1">
      <c r="A920" s="120"/>
      <c r="B920" s="58"/>
      <c r="C920" s="120"/>
      <c r="D920" s="120"/>
      <c r="E920" s="120"/>
      <c r="F920" s="120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122"/>
      <c r="Y920" s="122"/>
      <c r="Z920" s="2"/>
    </row>
    <row r="921" spans="1:26" ht="11.25" customHeight="1">
      <c r="A921" s="120"/>
      <c r="B921" s="58"/>
      <c r="C921" s="120"/>
      <c r="D921" s="120"/>
      <c r="E921" s="120"/>
      <c r="F921" s="120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122"/>
      <c r="Y921" s="122"/>
      <c r="Z921" s="2"/>
    </row>
    <row r="922" spans="1:26" ht="11.25" customHeight="1">
      <c r="A922" s="120"/>
      <c r="B922" s="58"/>
      <c r="C922" s="120"/>
      <c r="D922" s="120"/>
      <c r="E922" s="120"/>
      <c r="F922" s="120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122"/>
      <c r="Y922" s="122"/>
      <c r="Z922" s="2"/>
    </row>
    <row r="923" spans="1:26" ht="11.25" customHeight="1">
      <c r="A923" s="120"/>
      <c r="B923" s="58"/>
      <c r="C923" s="120"/>
      <c r="D923" s="120"/>
      <c r="E923" s="120"/>
      <c r="F923" s="120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122"/>
      <c r="Y923" s="122"/>
      <c r="Z923" s="2"/>
    </row>
    <row r="924" spans="1:26" ht="11.25" customHeight="1">
      <c r="A924" s="120"/>
      <c r="B924" s="58"/>
      <c r="C924" s="120"/>
      <c r="D924" s="120"/>
      <c r="E924" s="120"/>
      <c r="F924" s="120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122"/>
      <c r="Y924" s="122"/>
      <c r="Z924" s="2"/>
    </row>
    <row r="925" spans="1:26" ht="11.25" customHeight="1">
      <c r="A925" s="120"/>
      <c r="B925" s="58"/>
      <c r="C925" s="120"/>
      <c r="D925" s="120"/>
      <c r="E925" s="120"/>
      <c r="F925" s="120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122"/>
      <c r="Y925" s="122"/>
      <c r="Z925" s="2"/>
    </row>
    <row r="926" spans="1:26" ht="11.25" customHeight="1">
      <c r="A926" s="120"/>
      <c r="B926" s="58"/>
      <c r="C926" s="120"/>
      <c r="D926" s="120"/>
      <c r="E926" s="120"/>
      <c r="F926" s="120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122"/>
      <c r="Y926" s="122"/>
      <c r="Z926" s="2"/>
    </row>
    <row r="927" spans="1:26" ht="11.25" customHeight="1">
      <c r="A927" s="120"/>
      <c r="B927" s="58"/>
      <c r="C927" s="120"/>
      <c r="D927" s="120"/>
      <c r="E927" s="120"/>
      <c r="F927" s="120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122"/>
      <c r="Y927" s="122"/>
      <c r="Z927" s="2"/>
    </row>
    <row r="928" spans="1:26" ht="11.25" customHeight="1">
      <c r="A928" s="120"/>
      <c r="B928" s="58"/>
      <c r="C928" s="120"/>
      <c r="D928" s="120"/>
      <c r="E928" s="120"/>
      <c r="F928" s="120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122"/>
      <c r="Y928" s="122"/>
      <c r="Z928" s="2"/>
    </row>
    <row r="929" spans="1:26" ht="11.25" customHeight="1">
      <c r="A929" s="120"/>
      <c r="B929" s="58"/>
      <c r="C929" s="120"/>
      <c r="D929" s="120"/>
      <c r="E929" s="120"/>
      <c r="F929" s="120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122"/>
      <c r="Y929" s="122"/>
      <c r="Z929" s="2"/>
    </row>
    <row r="930" spans="1:26" ht="11.25" customHeight="1">
      <c r="A930" s="120"/>
      <c r="B930" s="58"/>
      <c r="C930" s="120"/>
      <c r="D930" s="120"/>
      <c r="E930" s="120"/>
      <c r="F930" s="120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122"/>
      <c r="Y930" s="122"/>
      <c r="Z930" s="2"/>
    </row>
    <row r="931" spans="1:26" ht="11.25" customHeight="1">
      <c r="A931" s="120"/>
      <c r="B931" s="58"/>
      <c r="C931" s="120"/>
      <c r="D931" s="120"/>
      <c r="E931" s="120"/>
      <c r="F931" s="120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122"/>
      <c r="Y931" s="122"/>
      <c r="Z931" s="2"/>
    </row>
    <row r="932" spans="1:26" ht="11.25" customHeight="1">
      <c r="A932" s="120"/>
      <c r="B932" s="58"/>
      <c r="C932" s="120"/>
      <c r="D932" s="120"/>
      <c r="E932" s="120"/>
      <c r="F932" s="120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122"/>
      <c r="Y932" s="122"/>
      <c r="Z932" s="2"/>
    </row>
    <row r="933" spans="1:26" ht="11.25" customHeight="1">
      <c r="A933" s="120"/>
      <c r="B933" s="58"/>
      <c r="C933" s="120"/>
      <c r="D933" s="120"/>
      <c r="E933" s="120"/>
      <c r="F933" s="120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122"/>
      <c r="Y933" s="122"/>
      <c r="Z933" s="2"/>
    </row>
    <row r="934" spans="1:26" ht="11.25" customHeight="1">
      <c r="A934" s="120"/>
      <c r="B934" s="58"/>
      <c r="C934" s="120"/>
      <c r="D934" s="120"/>
      <c r="E934" s="120"/>
      <c r="F934" s="120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122"/>
      <c r="Y934" s="122"/>
      <c r="Z934" s="2"/>
    </row>
    <row r="935" spans="1:26" ht="11.25" customHeight="1">
      <c r="A935" s="120"/>
      <c r="B935" s="58"/>
      <c r="C935" s="120"/>
      <c r="D935" s="120"/>
      <c r="E935" s="120"/>
      <c r="F935" s="120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122"/>
      <c r="Y935" s="122"/>
      <c r="Z935" s="2"/>
    </row>
    <row r="936" spans="1:26" ht="11.25" customHeight="1">
      <c r="A936" s="120"/>
      <c r="B936" s="58"/>
      <c r="C936" s="120"/>
      <c r="D936" s="120"/>
      <c r="E936" s="120"/>
      <c r="F936" s="120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122"/>
      <c r="Y936" s="122"/>
      <c r="Z936" s="2"/>
    </row>
    <row r="937" spans="1:26" ht="11.25" customHeight="1">
      <c r="A937" s="120"/>
      <c r="B937" s="58"/>
      <c r="C937" s="120"/>
      <c r="D937" s="120"/>
      <c r="E937" s="120"/>
      <c r="F937" s="120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122"/>
      <c r="Y937" s="122"/>
      <c r="Z937" s="2"/>
    </row>
    <row r="938" spans="1:26" ht="11.25" customHeight="1">
      <c r="A938" s="120"/>
      <c r="B938" s="58"/>
      <c r="C938" s="120"/>
      <c r="D938" s="120"/>
      <c r="E938" s="120"/>
      <c r="F938" s="120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122"/>
      <c r="Y938" s="122"/>
      <c r="Z938" s="2"/>
    </row>
    <row r="939" spans="1:26" ht="11.25" customHeight="1">
      <c r="A939" s="120"/>
      <c r="B939" s="58"/>
      <c r="C939" s="120"/>
      <c r="D939" s="120"/>
      <c r="E939" s="120"/>
      <c r="F939" s="120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122"/>
      <c r="Y939" s="122"/>
      <c r="Z939" s="2"/>
    </row>
    <row r="940" spans="1:26" ht="11.25" customHeight="1">
      <c r="A940" s="120"/>
      <c r="B940" s="58"/>
      <c r="C940" s="120"/>
      <c r="D940" s="120"/>
      <c r="E940" s="120"/>
      <c r="F940" s="120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122"/>
      <c r="Y940" s="122"/>
      <c r="Z940" s="2"/>
    </row>
    <row r="941" spans="1:26" ht="11.25" customHeight="1">
      <c r="A941" s="120"/>
      <c r="B941" s="58"/>
      <c r="C941" s="120"/>
      <c r="D941" s="120"/>
      <c r="E941" s="120"/>
      <c r="F941" s="120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122"/>
      <c r="Y941" s="122"/>
      <c r="Z941" s="2"/>
    </row>
    <row r="942" spans="1:26" ht="11.25" customHeight="1">
      <c r="A942" s="120"/>
      <c r="B942" s="58"/>
      <c r="C942" s="120"/>
      <c r="D942" s="120"/>
      <c r="E942" s="120"/>
      <c r="F942" s="120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122"/>
      <c r="Y942" s="122"/>
      <c r="Z942" s="2"/>
    </row>
    <row r="943" spans="1:26" ht="11.25" customHeight="1">
      <c r="A943" s="120"/>
      <c r="B943" s="58"/>
      <c r="C943" s="120"/>
      <c r="D943" s="120"/>
      <c r="E943" s="120"/>
      <c r="F943" s="120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122"/>
      <c r="Y943" s="122"/>
      <c r="Z943" s="2"/>
    </row>
    <row r="944" spans="1:26" ht="11.25" customHeight="1">
      <c r="A944" s="120"/>
      <c r="B944" s="58"/>
      <c r="C944" s="120"/>
      <c r="D944" s="120"/>
      <c r="E944" s="120"/>
      <c r="F944" s="120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122"/>
      <c r="Y944" s="122"/>
      <c r="Z944" s="2"/>
    </row>
    <row r="945" spans="1:26" ht="11.25" customHeight="1">
      <c r="A945" s="120"/>
      <c r="B945" s="58"/>
      <c r="C945" s="120"/>
      <c r="D945" s="120"/>
      <c r="E945" s="120"/>
      <c r="F945" s="120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122"/>
      <c r="Y945" s="122"/>
      <c r="Z945" s="2"/>
    </row>
    <row r="946" spans="1:26" ht="11.25" customHeight="1">
      <c r="A946" s="120"/>
      <c r="B946" s="58"/>
      <c r="C946" s="120"/>
      <c r="D946" s="120"/>
      <c r="E946" s="120"/>
      <c r="F946" s="120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122"/>
      <c r="Y946" s="122"/>
      <c r="Z946" s="2"/>
    </row>
    <row r="947" spans="1:26" ht="11.25" customHeight="1">
      <c r="A947" s="120"/>
      <c r="B947" s="58"/>
      <c r="C947" s="120"/>
      <c r="D947" s="120"/>
      <c r="E947" s="120"/>
      <c r="F947" s="120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122"/>
      <c r="Y947" s="122"/>
      <c r="Z947" s="2"/>
    </row>
    <row r="948" spans="1:26" ht="11.25" customHeight="1">
      <c r="A948" s="120"/>
      <c r="B948" s="58"/>
      <c r="C948" s="120"/>
      <c r="D948" s="120"/>
      <c r="E948" s="120"/>
      <c r="F948" s="120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122"/>
      <c r="Y948" s="122"/>
      <c r="Z948" s="2"/>
    </row>
    <row r="949" spans="1:26" ht="11.25" customHeight="1">
      <c r="A949" s="120"/>
      <c r="B949" s="58"/>
      <c r="C949" s="120"/>
      <c r="D949" s="120"/>
      <c r="E949" s="120"/>
      <c r="F949" s="120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122"/>
      <c r="Y949" s="122"/>
      <c r="Z949" s="2"/>
    </row>
    <row r="950" spans="1:26" ht="11.25" customHeight="1">
      <c r="A950" s="120"/>
      <c r="B950" s="58"/>
      <c r="C950" s="120"/>
      <c r="D950" s="120"/>
      <c r="E950" s="120"/>
      <c r="F950" s="120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122"/>
      <c r="Y950" s="122"/>
      <c r="Z950" s="2"/>
    </row>
    <row r="951" spans="1:26" ht="11.25" customHeight="1">
      <c r="A951" s="120"/>
      <c r="B951" s="58"/>
      <c r="C951" s="120"/>
      <c r="D951" s="120"/>
      <c r="E951" s="120"/>
      <c r="F951" s="120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122"/>
      <c r="Y951" s="122"/>
      <c r="Z951" s="2"/>
    </row>
    <row r="952" spans="1:26" ht="11.25" customHeight="1">
      <c r="A952" s="120"/>
      <c r="B952" s="58"/>
      <c r="C952" s="120"/>
      <c r="D952" s="120"/>
      <c r="E952" s="120"/>
      <c r="F952" s="120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122"/>
      <c r="Y952" s="122"/>
      <c r="Z952" s="2"/>
    </row>
    <row r="953" spans="1:26" ht="11.25" customHeight="1">
      <c r="A953" s="120"/>
      <c r="B953" s="58"/>
      <c r="C953" s="120"/>
      <c r="D953" s="120"/>
      <c r="E953" s="120"/>
      <c r="F953" s="120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122"/>
      <c r="Y953" s="122"/>
      <c r="Z953" s="2"/>
    </row>
    <row r="954" spans="1:26" ht="11.25" customHeight="1">
      <c r="A954" s="120"/>
      <c r="B954" s="58"/>
      <c r="C954" s="120"/>
      <c r="D954" s="120"/>
      <c r="E954" s="120"/>
      <c r="F954" s="120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122"/>
      <c r="Y954" s="122"/>
      <c r="Z954" s="2"/>
    </row>
    <row r="955" spans="1:26" ht="11.25" customHeight="1">
      <c r="A955" s="120"/>
      <c r="B955" s="58"/>
      <c r="C955" s="120"/>
      <c r="D955" s="120"/>
      <c r="E955" s="120"/>
      <c r="F955" s="120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122"/>
      <c r="Y955" s="122"/>
      <c r="Z955" s="2"/>
    </row>
    <row r="956" spans="1:26" ht="11.25" customHeight="1">
      <c r="A956" s="120"/>
      <c r="B956" s="58"/>
      <c r="C956" s="120"/>
      <c r="D956" s="120"/>
      <c r="E956" s="120"/>
      <c r="F956" s="120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122"/>
      <c r="Y956" s="122"/>
      <c r="Z956" s="2"/>
    </row>
    <row r="957" spans="1:26" ht="11.25" customHeight="1">
      <c r="A957" s="120"/>
      <c r="B957" s="58"/>
      <c r="C957" s="120"/>
      <c r="D957" s="120"/>
      <c r="E957" s="120"/>
      <c r="F957" s="120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122"/>
      <c r="Y957" s="122"/>
      <c r="Z957" s="2"/>
    </row>
    <row r="958" spans="1:26" ht="11.25" customHeight="1">
      <c r="A958" s="120"/>
      <c r="B958" s="58"/>
      <c r="C958" s="120"/>
      <c r="D958" s="120"/>
      <c r="E958" s="120"/>
      <c r="F958" s="120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122"/>
      <c r="Y958" s="122"/>
      <c r="Z958" s="2"/>
    </row>
    <row r="959" spans="1:26" ht="11.25" customHeight="1">
      <c r="A959" s="120"/>
      <c r="B959" s="58"/>
      <c r="C959" s="120"/>
      <c r="D959" s="120"/>
      <c r="E959" s="120"/>
      <c r="F959" s="120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122"/>
      <c r="Y959" s="122"/>
      <c r="Z959" s="2"/>
    </row>
    <row r="960" spans="1:26" ht="11.25" customHeight="1">
      <c r="A960" s="120"/>
      <c r="B960" s="58"/>
      <c r="C960" s="120"/>
      <c r="D960" s="120"/>
      <c r="E960" s="120"/>
      <c r="F960" s="120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122"/>
      <c r="Y960" s="122"/>
      <c r="Z960" s="2"/>
    </row>
    <row r="961" spans="1:26" ht="11.25" customHeight="1">
      <c r="A961" s="120"/>
      <c r="B961" s="58"/>
      <c r="C961" s="120"/>
      <c r="D961" s="120"/>
      <c r="E961" s="120"/>
      <c r="F961" s="120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122"/>
      <c r="Y961" s="122"/>
      <c r="Z961" s="2"/>
    </row>
    <row r="962" spans="1:26" ht="11.25" customHeight="1">
      <c r="A962" s="120"/>
      <c r="B962" s="58"/>
      <c r="C962" s="120"/>
      <c r="D962" s="120"/>
      <c r="E962" s="120"/>
      <c r="F962" s="120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122"/>
      <c r="Y962" s="122"/>
      <c r="Z962" s="2"/>
    </row>
    <row r="963" spans="1:26" ht="11.25" customHeight="1">
      <c r="A963" s="120"/>
      <c r="B963" s="58"/>
      <c r="C963" s="120"/>
      <c r="D963" s="120"/>
      <c r="E963" s="120"/>
      <c r="F963" s="120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122"/>
      <c r="Y963" s="122"/>
      <c r="Z963" s="2"/>
    </row>
    <row r="964" spans="1:26" ht="11.25" customHeight="1">
      <c r="A964" s="120"/>
      <c r="B964" s="58"/>
      <c r="C964" s="120"/>
      <c r="D964" s="120"/>
      <c r="E964" s="120"/>
      <c r="F964" s="120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122"/>
      <c r="Y964" s="122"/>
      <c r="Z964" s="2"/>
    </row>
    <row r="965" spans="1:26" ht="11.25" customHeight="1">
      <c r="A965" s="120"/>
      <c r="B965" s="58"/>
      <c r="C965" s="120"/>
      <c r="D965" s="120"/>
      <c r="E965" s="120"/>
      <c r="F965" s="120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122"/>
      <c r="Y965" s="122"/>
      <c r="Z965" s="2"/>
    </row>
    <row r="966" spans="1:26" ht="11.25" customHeight="1">
      <c r="A966" s="120"/>
      <c r="B966" s="58"/>
      <c r="C966" s="120"/>
      <c r="D966" s="120"/>
      <c r="E966" s="120"/>
      <c r="F966" s="120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122"/>
      <c r="Y966" s="122"/>
      <c r="Z966" s="2"/>
    </row>
    <row r="967" spans="1:26" ht="11.25" customHeight="1">
      <c r="A967" s="120"/>
      <c r="B967" s="58"/>
      <c r="C967" s="120"/>
      <c r="D967" s="120"/>
      <c r="E967" s="120"/>
      <c r="F967" s="120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122"/>
      <c r="Y967" s="122"/>
      <c r="Z967" s="2"/>
    </row>
    <row r="968" spans="1:26" ht="11.25" customHeight="1">
      <c r="A968" s="120"/>
      <c r="B968" s="58"/>
      <c r="C968" s="120"/>
      <c r="D968" s="120"/>
      <c r="E968" s="120"/>
      <c r="F968" s="120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122"/>
      <c r="Y968" s="122"/>
      <c r="Z968" s="2"/>
    </row>
    <row r="969" spans="1:26" ht="11.25" customHeight="1">
      <c r="A969" s="120"/>
      <c r="B969" s="58"/>
      <c r="C969" s="120"/>
      <c r="D969" s="120"/>
      <c r="E969" s="120"/>
      <c r="F969" s="120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122"/>
      <c r="Y969" s="122"/>
      <c r="Z969" s="2"/>
    </row>
    <row r="970" spans="1:26" ht="11.25" customHeight="1">
      <c r="A970" s="120"/>
      <c r="B970" s="58"/>
      <c r="C970" s="120"/>
      <c r="D970" s="120"/>
      <c r="E970" s="120"/>
      <c r="F970" s="120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122"/>
      <c r="Y970" s="122"/>
      <c r="Z970" s="2"/>
    </row>
    <row r="971" spans="1:26" ht="11.25" customHeight="1">
      <c r="A971" s="120"/>
      <c r="B971" s="58"/>
      <c r="C971" s="120"/>
      <c r="D971" s="120"/>
      <c r="E971" s="120"/>
      <c r="F971" s="120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122"/>
      <c r="Y971" s="122"/>
      <c r="Z971" s="2"/>
    </row>
    <row r="972" spans="1:26" ht="11.25" customHeight="1">
      <c r="A972" s="120"/>
      <c r="B972" s="58"/>
      <c r="C972" s="120"/>
      <c r="D972" s="120"/>
      <c r="E972" s="120"/>
      <c r="F972" s="120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122"/>
      <c r="Y972" s="122"/>
      <c r="Z972" s="2"/>
    </row>
    <row r="973" spans="1:26" ht="11.25" customHeight="1">
      <c r="A973" s="120"/>
      <c r="B973" s="58"/>
      <c r="C973" s="120"/>
      <c r="D973" s="120"/>
      <c r="E973" s="120"/>
      <c r="F973" s="120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122"/>
      <c r="Y973" s="122"/>
      <c r="Z973" s="2"/>
    </row>
    <row r="974" spans="1:26" ht="11.25" customHeight="1">
      <c r="A974" s="120"/>
      <c r="B974" s="58"/>
      <c r="C974" s="120"/>
      <c r="D974" s="120"/>
      <c r="E974" s="120"/>
      <c r="F974" s="120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122"/>
      <c r="Y974" s="122"/>
      <c r="Z974" s="2"/>
    </row>
    <row r="975" spans="1:26" ht="11.25" customHeight="1">
      <c r="A975" s="120"/>
      <c r="B975" s="58"/>
      <c r="C975" s="120"/>
      <c r="D975" s="120"/>
      <c r="E975" s="120"/>
      <c r="F975" s="120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122"/>
      <c r="Y975" s="122"/>
      <c r="Z975" s="2"/>
    </row>
    <row r="976" spans="1:26" ht="11.25" customHeight="1">
      <c r="A976" s="120"/>
      <c r="B976" s="58"/>
      <c r="C976" s="120"/>
      <c r="D976" s="120"/>
      <c r="E976" s="120"/>
      <c r="F976" s="120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122"/>
      <c r="Y976" s="122"/>
      <c r="Z976" s="2"/>
    </row>
    <row r="977" spans="1:26" ht="11.25" customHeight="1">
      <c r="A977" s="120"/>
      <c r="B977" s="58"/>
      <c r="C977" s="120"/>
      <c r="D977" s="120"/>
      <c r="E977" s="120"/>
      <c r="F977" s="120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122"/>
      <c r="Y977" s="122"/>
      <c r="Z977" s="2"/>
    </row>
    <row r="978" spans="1:26" ht="11.25" customHeight="1">
      <c r="A978" s="120"/>
      <c r="B978" s="58"/>
      <c r="C978" s="120"/>
      <c r="D978" s="120"/>
      <c r="E978" s="120"/>
      <c r="F978" s="120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122"/>
      <c r="Y978" s="122"/>
      <c r="Z978" s="2"/>
    </row>
    <row r="979" spans="1:26" ht="11.25" customHeight="1">
      <c r="A979" s="120"/>
      <c r="B979" s="58"/>
      <c r="C979" s="120"/>
      <c r="D979" s="120"/>
      <c r="E979" s="120"/>
      <c r="F979" s="120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122"/>
      <c r="Y979" s="122"/>
      <c r="Z979" s="2"/>
    </row>
    <row r="980" spans="1:26" ht="11.25" customHeight="1">
      <c r="A980" s="120"/>
      <c r="B980" s="58"/>
      <c r="C980" s="120"/>
      <c r="D980" s="120"/>
      <c r="E980" s="120"/>
      <c r="F980" s="120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122"/>
      <c r="Y980" s="122"/>
      <c r="Z980" s="2"/>
    </row>
    <row r="981" spans="1:26" ht="11.25" customHeight="1">
      <c r="A981" s="120"/>
      <c r="B981" s="58"/>
      <c r="C981" s="120"/>
      <c r="D981" s="120"/>
      <c r="E981" s="120"/>
      <c r="F981" s="120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122"/>
      <c r="Y981" s="122"/>
      <c r="Z981" s="2"/>
    </row>
    <row r="982" spans="1:26" ht="11.25" customHeight="1">
      <c r="A982" s="120"/>
      <c r="B982" s="58"/>
      <c r="C982" s="120"/>
      <c r="D982" s="120"/>
      <c r="E982" s="120"/>
      <c r="F982" s="120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122"/>
      <c r="Y982" s="122"/>
      <c r="Z982" s="2"/>
    </row>
    <row r="983" spans="1:26" ht="11.25" customHeight="1">
      <c r="A983" s="120"/>
      <c r="B983" s="58"/>
      <c r="C983" s="120"/>
      <c r="D983" s="120"/>
      <c r="E983" s="120"/>
      <c r="F983" s="120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122"/>
      <c r="Y983" s="122"/>
      <c r="Z983" s="2"/>
    </row>
    <row r="984" spans="1:26" ht="11.25" customHeight="1">
      <c r="A984" s="120"/>
      <c r="B984" s="58"/>
      <c r="C984" s="120"/>
      <c r="D984" s="120"/>
      <c r="E984" s="120"/>
      <c r="F984" s="120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122"/>
      <c r="Y984" s="122"/>
      <c r="Z984" s="2"/>
    </row>
    <row r="985" spans="1:26" ht="11.25" customHeight="1">
      <c r="A985" s="120"/>
      <c r="B985" s="58"/>
      <c r="C985" s="120"/>
      <c r="D985" s="120"/>
      <c r="E985" s="120"/>
      <c r="F985" s="120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122"/>
      <c r="Y985" s="122"/>
      <c r="Z985" s="2"/>
    </row>
    <row r="986" spans="1:26" ht="11.25" customHeight="1">
      <c r="A986" s="120"/>
      <c r="B986" s="58"/>
      <c r="C986" s="120"/>
      <c r="D986" s="120"/>
      <c r="E986" s="120"/>
      <c r="F986" s="120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122"/>
      <c r="Y986" s="122"/>
      <c r="Z986" s="2"/>
    </row>
    <row r="987" spans="1:26" ht="11.25" customHeight="1">
      <c r="A987" s="120"/>
      <c r="B987" s="58"/>
      <c r="C987" s="120"/>
      <c r="D987" s="120"/>
      <c r="E987" s="120"/>
      <c r="F987" s="120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122"/>
      <c r="Y987" s="122"/>
      <c r="Z987" s="2"/>
    </row>
    <row r="988" spans="1:26" ht="11.25" customHeight="1">
      <c r="A988" s="120"/>
      <c r="B988" s="58"/>
      <c r="C988" s="120"/>
      <c r="D988" s="120"/>
      <c r="E988" s="120"/>
      <c r="F988" s="120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122"/>
      <c r="Y988" s="122"/>
      <c r="Z988" s="2"/>
    </row>
    <row r="989" spans="1:26" ht="11.25" customHeight="1">
      <c r="A989" s="120"/>
      <c r="B989" s="58"/>
      <c r="C989" s="120"/>
      <c r="D989" s="120"/>
      <c r="E989" s="120"/>
      <c r="F989" s="120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122"/>
      <c r="Y989" s="122"/>
      <c r="Z989" s="2"/>
    </row>
    <row r="990" spans="1:26" ht="11.25" customHeight="1">
      <c r="A990" s="120"/>
      <c r="B990" s="58"/>
      <c r="C990" s="120"/>
      <c r="D990" s="120"/>
      <c r="E990" s="120"/>
      <c r="F990" s="120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122"/>
      <c r="Y990" s="122"/>
      <c r="Z990" s="2"/>
    </row>
    <row r="991" spans="1:26" ht="11.25" customHeight="1">
      <c r="A991" s="120"/>
      <c r="B991" s="58"/>
      <c r="C991" s="120"/>
      <c r="D991" s="120"/>
      <c r="E991" s="120"/>
      <c r="F991" s="120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122"/>
      <c r="Y991" s="122"/>
      <c r="Z991" s="2"/>
    </row>
    <row r="992" spans="1:26" ht="11.25" customHeight="1">
      <c r="A992" s="120"/>
      <c r="B992" s="58"/>
      <c r="C992" s="120"/>
      <c r="D992" s="120"/>
      <c r="E992" s="120"/>
      <c r="F992" s="120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122"/>
      <c r="Y992" s="122"/>
      <c r="Z992" s="2"/>
    </row>
    <row r="993" spans="1:26" ht="11.25" customHeight="1">
      <c r="A993" s="120"/>
      <c r="B993" s="58"/>
      <c r="C993" s="120"/>
      <c r="D993" s="120"/>
      <c r="E993" s="120"/>
      <c r="F993" s="120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122"/>
      <c r="Y993" s="122"/>
      <c r="Z993" s="2"/>
    </row>
    <row r="994" spans="1:26" ht="11.25" customHeight="1">
      <c r="A994" s="120"/>
      <c r="B994" s="58"/>
      <c r="C994" s="120"/>
      <c r="D994" s="120"/>
      <c r="E994" s="120"/>
      <c r="F994" s="120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122"/>
      <c r="Y994" s="122"/>
      <c r="Z994" s="2"/>
    </row>
    <row r="995" spans="1:26" ht="11.25" customHeight="1">
      <c r="A995" s="120"/>
      <c r="B995" s="58"/>
      <c r="C995" s="120"/>
      <c r="D995" s="120"/>
      <c r="E995" s="120"/>
      <c r="F995" s="120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122"/>
      <c r="Y995" s="122"/>
      <c r="Z995" s="2"/>
    </row>
    <row r="996" spans="1:26" ht="11.25" customHeight="1">
      <c r="A996" s="120"/>
      <c r="B996" s="58"/>
      <c r="C996" s="120"/>
      <c r="D996" s="120"/>
      <c r="E996" s="120"/>
      <c r="F996" s="120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122"/>
      <c r="Y996" s="122"/>
      <c r="Z996" s="2"/>
    </row>
    <row r="997" spans="1:26" ht="11.25" customHeight="1">
      <c r="A997" s="120"/>
      <c r="B997" s="58"/>
      <c r="C997" s="120"/>
      <c r="D997" s="120"/>
      <c r="E997" s="120"/>
      <c r="F997" s="120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122"/>
      <c r="Y997" s="122"/>
      <c r="Z997" s="2"/>
    </row>
    <row r="998" spans="1:26" ht="11.25" customHeight="1">
      <c r="A998" s="120"/>
      <c r="B998" s="58"/>
      <c r="C998" s="120"/>
      <c r="D998" s="120"/>
      <c r="E998" s="120"/>
      <c r="F998" s="120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122"/>
      <c r="Y998" s="122"/>
      <c r="Z998" s="2"/>
    </row>
    <row r="999" spans="1:26" ht="11.25" customHeight="1">
      <c r="A999" s="120"/>
      <c r="B999" s="58"/>
      <c r="C999" s="120"/>
      <c r="D999" s="120"/>
      <c r="E999" s="120"/>
      <c r="F999" s="120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122"/>
      <c r="Y999" s="122"/>
      <c r="Z999" s="2"/>
    </row>
    <row r="1000" spans="1:26" ht="11.25" customHeight="1">
      <c r="A1000" s="120"/>
      <c r="B1000" s="58"/>
      <c r="C1000" s="120"/>
      <c r="D1000" s="120"/>
      <c r="E1000" s="120"/>
      <c r="F1000" s="120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122"/>
      <c r="Y1000" s="122"/>
      <c r="Z1000" s="2"/>
    </row>
  </sheetData>
  <mergeCells count="19">
    <mergeCell ref="W6:W7"/>
    <mergeCell ref="X6:Y6"/>
    <mergeCell ref="A1:Y1"/>
    <mergeCell ref="A2:Y2"/>
    <mergeCell ref="A3:Y3"/>
    <mergeCell ref="A4:Y4"/>
    <mergeCell ref="A5:Y5"/>
    <mergeCell ref="A6:A7"/>
    <mergeCell ref="B6:B7"/>
    <mergeCell ref="N6:N7"/>
    <mergeCell ref="O6:Q6"/>
    <mergeCell ref="R6:R7"/>
    <mergeCell ref="S6:U6"/>
    <mergeCell ref="V6:V7"/>
    <mergeCell ref="C6:C7"/>
    <mergeCell ref="D6:F6"/>
    <mergeCell ref="G6:I6"/>
    <mergeCell ref="J6:J7"/>
    <mergeCell ref="K6:M6"/>
  </mergeCells>
  <printOptions horizontalCentered="1" verticalCentered="1"/>
  <pageMargins left="0" right="0" top="0.74803149606299213" bottom="0.74803149606299213" header="0" footer="0"/>
  <pageSetup paperSize="14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DB5"/>
  </sheetPr>
  <dimension ref="A1:AR1000"/>
  <sheetViews>
    <sheetView workbookViewId="0">
      <pane ySplit="7" topLeftCell="A8" activePane="bottomLeft" state="frozen"/>
      <selection pane="bottomLeft" activeCell="B9" sqref="B9"/>
    </sheetView>
  </sheetViews>
  <sheetFormatPr baseColWidth="10" defaultColWidth="14.42578125" defaultRowHeight="15" customHeight="1" outlineLevelRow="1" outlineLevelCol="1"/>
  <cols>
    <col min="1" max="1" width="3.5703125" customWidth="1"/>
    <col min="2" max="2" width="15.42578125" customWidth="1"/>
    <col min="3" max="3" width="11.85546875" customWidth="1"/>
    <col min="4" max="4" width="10.42578125" customWidth="1"/>
    <col min="5" max="5" width="34" customWidth="1"/>
    <col min="6" max="6" width="15.28515625" customWidth="1"/>
    <col min="7" max="7" width="15.7109375" customWidth="1"/>
    <col min="8" max="8" width="16" hidden="1" customWidth="1"/>
    <col min="9" max="9" width="15.7109375" hidden="1" customWidth="1"/>
    <col min="10" max="11" width="15.7109375" customWidth="1"/>
    <col min="12" max="15" width="15.7109375" hidden="1" customWidth="1"/>
    <col min="16" max="17" width="15.7109375" customWidth="1"/>
    <col min="18" max="20" width="15.7109375" customWidth="1" outlineLevel="1"/>
    <col min="21" max="21" width="15.7109375" customWidth="1"/>
    <col min="22" max="24" width="15.7109375" hidden="1" customWidth="1" outlineLevel="1"/>
    <col min="25" max="25" width="15.7109375" customWidth="1"/>
    <col min="26" max="28" width="15.7109375" hidden="1" customWidth="1" outlineLevel="1"/>
    <col min="29" max="29" width="15.7109375" customWidth="1"/>
    <col min="30" max="32" width="15.7109375" hidden="1" customWidth="1" outlineLevel="1"/>
    <col min="33" max="37" width="15.7109375" customWidth="1"/>
    <col min="38" max="44" width="11.42578125" customWidth="1"/>
  </cols>
  <sheetData>
    <row r="1" spans="1:44" ht="16.5" customHeight="1">
      <c r="A1" s="317" t="s">
        <v>0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18"/>
      <c r="AI1" s="318"/>
      <c r="AJ1" s="318"/>
      <c r="AK1" s="1"/>
      <c r="AL1" s="1"/>
      <c r="AM1" s="1"/>
      <c r="AN1" s="1"/>
      <c r="AO1" s="1"/>
      <c r="AP1" s="1"/>
      <c r="AQ1" s="1"/>
      <c r="AR1" s="1"/>
    </row>
    <row r="2" spans="1:44" ht="16.5" customHeight="1">
      <c r="A2" s="317" t="s">
        <v>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1"/>
      <c r="AL2" s="1"/>
      <c r="AM2" s="1"/>
      <c r="AN2" s="1"/>
      <c r="AO2" s="1"/>
      <c r="AP2" s="1"/>
      <c r="AQ2" s="1"/>
      <c r="AR2" s="1"/>
    </row>
    <row r="3" spans="1:44" ht="16.5" customHeight="1">
      <c r="A3" s="317" t="s">
        <v>2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  <c r="AJ3" s="318"/>
      <c r="AK3" s="1"/>
      <c r="AL3" s="1"/>
      <c r="AM3" s="1"/>
      <c r="AN3" s="1"/>
      <c r="AO3" s="1"/>
      <c r="AP3" s="1"/>
      <c r="AQ3" s="1"/>
      <c r="AR3" s="1"/>
    </row>
    <row r="4" spans="1:44" ht="16.5" customHeight="1">
      <c r="A4" s="317" t="s">
        <v>3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1"/>
      <c r="AL4" s="1"/>
      <c r="AM4" s="1"/>
      <c r="AN4" s="1"/>
      <c r="AO4" s="1"/>
      <c r="AP4" s="1"/>
      <c r="AQ4" s="1"/>
      <c r="AR4" s="1"/>
    </row>
    <row r="5" spans="1:44" ht="17.25" customHeight="1">
      <c r="A5" s="319" t="s">
        <v>114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2"/>
      <c r="AK5" s="2"/>
      <c r="AL5" s="2"/>
      <c r="AM5" s="2"/>
      <c r="AN5" s="2"/>
      <c r="AO5" s="2"/>
      <c r="AP5" s="2"/>
      <c r="AQ5" s="2"/>
      <c r="AR5" s="2"/>
    </row>
    <row r="6" spans="1:44" ht="24" customHeight="1">
      <c r="A6" s="320" t="s">
        <v>5</v>
      </c>
      <c r="B6" s="320" t="s">
        <v>6</v>
      </c>
      <c r="C6" s="320" t="s">
        <v>7</v>
      </c>
      <c r="D6" s="320" t="s">
        <v>8</v>
      </c>
      <c r="E6" s="320" t="s">
        <v>9</v>
      </c>
      <c r="F6" s="320" t="s">
        <v>10</v>
      </c>
      <c r="G6" s="320" t="s">
        <v>11</v>
      </c>
      <c r="H6" s="331" t="s">
        <v>12</v>
      </c>
      <c r="I6" s="312"/>
      <c r="J6" s="313" t="s">
        <v>13</v>
      </c>
      <c r="K6" s="313" t="s">
        <v>14</v>
      </c>
      <c r="L6" s="320" t="s">
        <v>15</v>
      </c>
      <c r="M6" s="310" t="s">
        <v>16</v>
      </c>
      <c r="N6" s="311"/>
      <c r="O6" s="312"/>
      <c r="P6" s="320" t="s">
        <v>17</v>
      </c>
      <c r="Q6" s="320" t="s">
        <v>18</v>
      </c>
      <c r="R6" s="310" t="s">
        <v>19</v>
      </c>
      <c r="S6" s="311"/>
      <c r="T6" s="312"/>
      <c r="U6" s="313" t="s">
        <v>20</v>
      </c>
      <c r="V6" s="310" t="s">
        <v>19</v>
      </c>
      <c r="W6" s="311"/>
      <c r="X6" s="312"/>
      <c r="Y6" s="313" t="s">
        <v>21</v>
      </c>
      <c r="Z6" s="310" t="s">
        <v>19</v>
      </c>
      <c r="AA6" s="311"/>
      <c r="AB6" s="312"/>
      <c r="AC6" s="313" t="s">
        <v>22</v>
      </c>
      <c r="AD6" s="310" t="s">
        <v>19</v>
      </c>
      <c r="AE6" s="311"/>
      <c r="AF6" s="312"/>
      <c r="AG6" s="313" t="s">
        <v>23</v>
      </c>
      <c r="AH6" s="313" t="s">
        <v>24</v>
      </c>
      <c r="AI6" s="351" t="s">
        <v>25</v>
      </c>
      <c r="AJ6" s="312"/>
      <c r="AK6" s="1"/>
      <c r="AL6" s="1"/>
      <c r="AM6" s="1"/>
      <c r="AN6" s="1"/>
      <c r="AO6" s="1"/>
      <c r="AP6" s="1"/>
      <c r="AQ6" s="1"/>
      <c r="AR6" s="3"/>
    </row>
    <row r="7" spans="1:44" ht="26.25" customHeight="1">
      <c r="A7" s="314"/>
      <c r="B7" s="314"/>
      <c r="C7" s="314"/>
      <c r="D7" s="314"/>
      <c r="E7" s="314"/>
      <c r="F7" s="314"/>
      <c r="G7" s="314"/>
      <c r="H7" s="4" t="s">
        <v>26</v>
      </c>
      <c r="I7" s="4" t="s">
        <v>27</v>
      </c>
      <c r="J7" s="314"/>
      <c r="K7" s="314"/>
      <c r="L7" s="314"/>
      <c r="M7" s="5" t="s">
        <v>28</v>
      </c>
      <c r="N7" s="5" t="s">
        <v>29</v>
      </c>
      <c r="O7" s="5" t="s">
        <v>30</v>
      </c>
      <c r="P7" s="314"/>
      <c r="Q7" s="314"/>
      <c r="R7" s="5" t="s">
        <v>31</v>
      </c>
      <c r="S7" s="5" t="s">
        <v>32</v>
      </c>
      <c r="T7" s="5" t="s">
        <v>33</v>
      </c>
      <c r="U7" s="314"/>
      <c r="V7" s="5" t="s">
        <v>34</v>
      </c>
      <c r="W7" s="5" t="s">
        <v>35</v>
      </c>
      <c r="X7" s="5" t="s">
        <v>36</v>
      </c>
      <c r="Y7" s="314"/>
      <c r="Z7" s="5" t="s">
        <v>37</v>
      </c>
      <c r="AA7" s="5" t="s">
        <v>38</v>
      </c>
      <c r="AB7" s="5" t="s">
        <v>39</v>
      </c>
      <c r="AC7" s="314"/>
      <c r="AD7" s="5" t="s">
        <v>40</v>
      </c>
      <c r="AE7" s="5" t="s">
        <v>41</v>
      </c>
      <c r="AF7" s="5" t="s">
        <v>42</v>
      </c>
      <c r="AG7" s="314"/>
      <c r="AH7" s="314"/>
      <c r="AI7" s="6" t="s">
        <v>43</v>
      </c>
      <c r="AJ7" s="6" t="s">
        <v>44</v>
      </c>
      <c r="AK7" s="1"/>
      <c r="AL7" s="1"/>
      <c r="AM7" s="1"/>
      <c r="AN7" s="1"/>
      <c r="AO7" s="1"/>
      <c r="AP7" s="1"/>
      <c r="AQ7" s="1"/>
      <c r="AR7" s="3"/>
    </row>
    <row r="8" spans="1:44" ht="19.5" customHeight="1">
      <c r="A8" s="330" t="s">
        <v>45</v>
      </c>
      <c r="B8" s="311"/>
      <c r="C8" s="311"/>
      <c r="D8" s="311"/>
      <c r="E8" s="312"/>
      <c r="F8" s="7"/>
      <c r="G8" s="8"/>
      <c r="H8" s="9"/>
      <c r="I8" s="9"/>
      <c r="J8" s="46"/>
      <c r="K8" s="11"/>
      <c r="L8" s="12"/>
      <c r="M8" s="13"/>
      <c r="N8" s="13"/>
      <c r="O8" s="13"/>
      <c r="P8" s="8"/>
      <c r="Q8" s="7"/>
      <c r="R8" s="11"/>
      <c r="S8" s="11"/>
      <c r="T8" s="11"/>
      <c r="U8" s="11"/>
      <c r="V8" s="11"/>
      <c r="W8" s="11"/>
      <c r="X8" s="11"/>
      <c r="Y8" s="11"/>
      <c r="Z8" s="11"/>
      <c r="AA8" s="24"/>
      <c r="AB8" s="11"/>
      <c r="AC8" s="11"/>
      <c r="AD8" s="11"/>
      <c r="AE8" s="11"/>
      <c r="AF8" s="11"/>
      <c r="AG8" s="11"/>
      <c r="AH8" s="11"/>
      <c r="AI8" s="14"/>
      <c r="AJ8" s="14"/>
      <c r="AK8" s="2"/>
      <c r="AL8" s="2"/>
      <c r="AM8" s="2"/>
      <c r="AN8" s="2"/>
      <c r="AO8" s="2"/>
      <c r="AP8" s="2"/>
      <c r="AQ8" s="2"/>
      <c r="AR8" s="15"/>
    </row>
    <row r="9" spans="1:44" ht="19.5" customHeight="1" outlineLevel="1">
      <c r="A9" s="34">
        <v>1</v>
      </c>
      <c r="B9" s="34"/>
      <c r="C9" s="145"/>
      <c r="D9" s="95"/>
      <c r="E9" s="146"/>
      <c r="F9" s="18"/>
      <c r="G9" s="18"/>
      <c r="H9" s="36"/>
      <c r="I9" s="36"/>
      <c r="J9" s="222">
        <v>68392952</v>
      </c>
      <c r="K9" s="57"/>
      <c r="L9" s="18"/>
      <c r="M9" s="24"/>
      <c r="N9" s="24"/>
      <c r="O9" s="24"/>
      <c r="P9" s="18"/>
      <c r="Q9" s="18"/>
      <c r="R9" s="24"/>
      <c r="S9" s="24"/>
      <c r="T9" s="24"/>
      <c r="U9" s="11">
        <f t="shared" ref="U9:U10" si="0">SUM(R9:T9)</f>
        <v>0</v>
      </c>
      <c r="V9" s="24"/>
      <c r="W9" s="24"/>
      <c r="X9" s="24"/>
      <c r="Y9" s="11">
        <f t="shared" ref="Y9:Y10" si="1">SUM(V9:X9)</f>
        <v>0</v>
      </c>
      <c r="Z9" s="24"/>
      <c r="AA9" s="24"/>
      <c r="AB9" s="24"/>
      <c r="AC9" s="11">
        <f t="shared" ref="AC9:AC10" si="2">SUM(Z9:AB9)</f>
        <v>0</v>
      </c>
      <c r="AD9" s="24"/>
      <c r="AE9" s="24"/>
      <c r="AF9" s="24"/>
      <c r="AG9" s="11">
        <f t="shared" ref="AG9:AG10" si="3">SUM(AD9:AF9)</f>
        <v>0</v>
      </c>
      <c r="AH9" s="11">
        <f t="shared" ref="AH9:AH10" si="4">SUM(U9,Y9,AC9,AG9)</f>
        <v>0</v>
      </c>
      <c r="AI9" s="27">
        <f t="shared" ref="AI9:AI10" si="5">IF(ISERROR(AH9/$J$11),0,AH9/$J$11)</f>
        <v>0</v>
      </c>
      <c r="AJ9" s="28">
        <f t="shared" ref="AJ9:AJ10" si="6">IF(ISERROR(AH9/$AH$85),"-",AH9/$AH$85)</f>
        <v>0</v>
      </c>
      <c r="AK9" s="1"/>
      <c r="AL9" s="1"/>
      <c r="AM9" s="1"/>
      <c r="AN9" s="1"/>
      <c r="AO9" s="1"/>
      <c r="AP9" s="1"/>
      <c r="AQ9" s="1"/>
      <c r="AR9" s="3"/>
    </row>
    <row r="10" spans="1:44" ht="19.5" customHeight="1" outlineLevel="1">
      <c r="A10" s="34">
        <v>2</v>
      </c>
      <c r="B10" s="34"/>
      <c r="C10" s="145"/>
      <c r="D10" s="95"/>
      <c r="E10" s="146"/>
      <c r="F10" s="18"/>
      <c r="G10" s="18"/>
      <c r="H10" s="36"/>
      <c r="I10" s="36"/>
      <c r="J10" s="248"/>
      <c r="K10" s="57"/>
      <c r="L10" s="18"/>
      <c r="M10" s="24"/>
      <c r="N10" s="24"/>
      <c r="O10" s="24"/>
      <c r="P10" s="18"/>
      <c r="Q10" s="18"/>
      <c r="R10" s="24"/>
      <c r="S10" s="24"/>
      <c r="T10" s="24"/>
      <c r="U10" s="11">
        <f t="shared" si="0"/>
        <v>0</v>
      </c>
      <c r="V10" s="24"/>
      <c r="W10" s="24"/>
      <c r="X10" s="24"/>
      <c r="Y10" s="11">
        <f t="shared" si="1"/>
        <v>0</v>
      </c>
      <c r="Z10" s="24"/>
      <c r="AA10" s="24"/>
      <c r="AB10" s="24"/>
      <c r="AC10" s="11">
        <f t="shared" si="2"/>
        <v>0</v>
      </c>
      <c r="AD10" s="24"/>
      <c r="AE10" s="24"/>
      <c r="AF10" s="24"/>
      <c r="AG10" s="11">
        <f t="shared" si="3"/>
        <v>0</v>
      </c>
      <c r="AH10" s="11">
        <f t="shared" si="4"/>
        <v>0</v>
      </c>
      <c r="AI10" s="27">
        <f t="shared" si="5"/>
        <v>0</v>
      </c>
      <c r="AJ10" s="28">
        <f t="shared" si="6"/>
        <v>0</v>
      </c>
      <c r="AK10" s="1"/>
      <c r="AL10" s="1"/>
      <c r="AM10" s="1"/>
      <c r="AN10" s="1"/>
      <c r="AO10" s="1"/>
      <c r="AP10" s="1"/>
      <c r="AQ10" s="1"/>
      <c r="AR10" s="3"/>
    </row>
    <row r="11" spans="1:44" ht="19.5" customHeight="1">
      <c r="A11" s="329" t="s">
        <v>54</v>
      </c>
      <c r="B11" s="311"/>
      <c r="C11" s="311"/>
      <c r="D11" s="311"/>
      <c r="E11" s="312"/>
      <c r="F11" s="39"/>
      <c r="G11" s="39"/>
      <c r="H11" s="39"/>
      <c r="I11" s="39"/>
      <c r="J11" s="41">
        <f t="shared" ref="J11:K11" si="7">SUM(J9:J10)</f>
        <v>68392952</v>
      </c>
      <c r="K11" s="41">
        <f t="shared" si="7"/>
        <v>0</v>
      </c>
      <c r="L11" s="39"/>
      <c r="M11" s="41">
        <f t="shared" ref="M11:O11" si="8">SUM(M9:M10)</f>
        <v>0</v>
      </c>
      <c r="N11" s="41">
        <f t="shared" si="8"/>
        <v>0</v>
      </c>
      <c r="O11" s="41">
        <f t="shared" si="8"/>
        <v>0</v>
      </c>
      <c r="P11" s="4"/>
      <c r="Q11" s="39"/>
      <c r="R11" s="41">
        <f t="shared" ref="R11:AG11" si="9">SUM(R9:R10)</f>
        <v>0</v>
      </c>
      <c r="S11" s="41">
        <f t="shared" si="9"/>
        <v>0</v>
      </c>
      <c r="T11" s="41">
        <f t="shared" si="9"/>
        <v>0</v>
      </c>
      <c r="U11" s="41">
        <f t="shared" si="9"/>
        <v>0</v>
      </c>
      <c r="V11" s="41">
        <f t="shared" si="9"/>
        <v>0</v>
      </c>
      <c r="W11" s="41">
        <f t="shared" si="9"/>
        <v>0</v>
      </c>
      <c r="X11" s="41">
        <f t="shared" si="9"/>
        <v>0</v>
      </c>
      <c r="Y11" s="41">
        <f t="shared" si="9"/>
        <v>0</v>
      </c>
      <c r="Z11" s="41">
        <f t="shared" si="9"/>
        <v>0</v>
      </c>
      <c r="AA11" s="41">
        <f t="shared" si="9"/>
        <v>0</v>
      </c>
      <c r="AB11" s="41">
        <f t="shared" si="9"/>
        <v>0</v>
      </c>
      <c r="AC11" s="41">
        <f t="shared" si="9"/>
        <v>0</v>
      </c>
      <c r="AD11" s="41">
        <f t="shared" si="9"/>
        <v>0</v>
      </c>
      <c r="AE11" s="41">
        <f t="shared" si="9"/>
        <v>0</v>
      </c>
      <c r="AF11" s="41">
        <f t="shared" si="9"/>
        <v>0</v>
      </c>
      <c r="AG11" s="41">
        <f t="shared" si="9"/>
        <v>0</v>
      </c>
      <c r="AH11" s="41">
        <f>+AG11+AC11+Y11+U11</f>
        <v>0</v>
      </c>
      <c r="AI11" s="43">
        <f>IF(ISERROR(AH11/J11),0,AH11/J11)</f>
        <v>0</v>
      </c>
      <c r="AJ11" s="43">
        <f>IF(ISERROR(AH11/$AH$85),0,AH11/$AH$85)</f>
        <v>0</v>
      </c>
      <c r="AK11" s="1"/>
      <c r="AL11" s="1"/>
      <c r="AM11" s="1"/>
      <c r="AN11" s="1"/>
      <c r="AO11" s="1"/>
      <c r="AP11" s="1"/>
      <c r="AQ11" s="1"/>
      <c r="AR11" s="3"/>
    </row>
    <row r="12" spans="1:44" ht="19.5" customHeight="1">
      <c r="A12" s="330" t="s">
        <v>55</v>
      </c>
      <c r="B12" s="311"/>
      <c r="C12" s="311"/>
      <c r="D12" s="311"/>
      <c r="E12" s="312"/>
      <c r="F12" s="7"/>
      <c r="G12" s="8"/>
      <c r="H12" s="9"/>
      <c r="I12" s="9"/>
      <c r="J12" s="46"/>
      <c r="K12" s="11"/>
      <c r="L12" s="12"/>
      <c r="M12" s="13"/>
      <c r="N12" s="13"/>
      <c r="O12" s="13"/>
      <c r="P12" s="8"/>
      <c r="Q12" s="7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4"/>
      <c r="AJ12" s="14"/>
      <c r="AK12" s="2"/>
      <c r="AL12" s="2"/>
      <c r="AM12" s="2"/>
      <c r="AN12" s="2"/>
      <c r="AO12" s="2"/>
      <c r="AP12" s="2"/>
      <c r="AQ12" s="2"/>
      <c r="AR12" s="15"/>
    </row>
    <row r="13" spans="1:44" ht="19.5" customHeight="1" outlineLevel="1">
      <c r="A13" s="34">
        <v>1</v>
      </c>
      <c r="B13" s="34"/>
      <c r="C13" s="18"/>
      <c r="D13" s="35"/>
      <c r="E13" s="18"/>
      <c r="F13" s="18"/>
      <c r="G13" s="18"/>
      <c r="H13" s="36"/>
      <c r="I13" s="36"/>
      <c r="J13" s="50">
        <v>81823405</v>
      </c>
      <c r="K13" s="54"/>
      <c r="L13" s="18"/>
      <c r="M13" s="24"/>
      <c r="N13" s="24"/>
      <c r="O13" s="24"/>
      <c r="P13" s="249"/>
      <c r="Q13" s="18"/>
      <c r="R13" s="24"/>
      <c r="S13" s="24"/>
      <c r="T13" s="24"/>
      <c r="U13" s="11">
        <f t="shared" ref="U13:U14" si="10">SUM(R13:T13)</f>
        <v>0</v>
      </c>
      <c r="V13" s="24"/>
      <c r="W13" s="24"/>
      <c r="X13" s="54"/>
      <c r="Y13" s="11">
        <f t="shared" ref="Y13:Y14" si="11">SUM(V13:X13)</f>
        <v>0</v>
      </c>
      <c r="Z13" s="24"/>
      <c r="AA13" s="24"/>
      <c r="AB13" s="24"/>
      <c r="AC13" s="11">
        <f t="shared" ref="AC13:AC14" si="12">SUM(Z13:AB13)</f>
        <v>0</v>
      </c>
      <c r="AD13" s="24"/>
      <c r="AE13" s="24"/>
      <c r="AF13" s="24"/>
      <c r="AG13" s="11">
        <f t="shared" ref="AG13:AG14" si="13">SUM(AD13:AF13)</f>
        <v>0</v>
      </c>
      <c r="AH13" s="11">
        <f t="shared" ref="AH13:AH14" si="14">SUM(U13,Y13,AC13,AG13)</f>
        <v>0</v>
      </c>
      <c r="AI13" s="27">
        <f t="shared" ref="AI13:AI14" si="15">IF(ISERROR(AH13/$J$15),0,AH13/$J$15)</f>
        <v>0</v>
      </c>
      <c r="AJ13" s="28">
        <f t="shared" ref="AJ13:AJ14" si="16">IF(ISERROR(AH13/$AH$85),"-",AH13/$AH$85)</f>
        <v>0</v>
      </c>
      <c r="AK13" s="1"/>
      <c r="AL13" s="1"/>
      <c r="AM13" s="1"/>
      <c r="AN13" s="1"/>
      <c r="AO13" s="1"/>
      <c r="AP13" s="1"/>
      <c r="AQ13" s="1"/>
      <c r="AR13" s="3"/>
    </row>
    <row r="14" spans="1:44" ht="19.5" customHeight="1" outlineLevel="1">
      <c r="A14" s="34">
        <v>2</v>
      </c>
      <c r="B14" s="34"/>
      <c r="C14" s="18"/>
      <c r="D14" s="35"/>
      <c r="E14" s="18"/>
      <c r="F14" s="18"/>
      <c r="G14" s="18"/>
      <c r="H14" s="36"/>
      <c r="I14" s="36"/>
      <c r="J14" s="55"/>
      <c r="K14" s="54"/>
      <c r="L14" s="18"/>
      <c r="M14" s="24"/>
      <c r="N14" s="24"/>
      <c r="O14" s="24"/>
      <c r="P14" s="249"/>
      <c r="Q14" s="18"/>
      <c r="R14" s="24"/>
      <c r="S14" s="24"/>
      <c r="T14" s="24"/>
      <c r="U14" s="11">
        <f t="shared" si="10"/>
        <v>0</v>
      </c>
      <c r="V14" s="24"/>
      <c r="W14" s="24"/>
      <c r="X14" s="54"/>
      <c r="Y14" s="11">
        <f t="shared" si="11"/>
        <v>0</v>
      </c>
      <c r="Z14" s="24"/>
      <c r="AA14" s="24"/>
      <c r="AB14" s="24"/>
      <c r="AC14" s="11">
        <f t="shared" si="12"/>
        <v>0</v>
      </c>
      <c r="AD14" s="24"/>
      <c r="AE14" s="24"/>
      <c r="AF14" s="24"/>
      <c r="AG14" s="11">
        <f t="shared" si="13"/>
        <v>0</v>
      </c>
      <c r="AH14" s="11">
        <f t="shared" si="14"/>
        <v>0</v>
      </c>
      <c r="AI14" s="27">
        <f t="shared" si="15"/>
        <v>0</v>
      </c>
      <c r="AJ14" s="28">
        <f t="shared" si="16"/>
        <v>0</v>
      </c>
      <c r="AK14" s="1"/>
      <c r="AL14" s="1"/>
      <c r="AM14" s="1"/>
      <c r="AN14" s="1"/>
      <c r="AO14" s="1"/>
      <c r="AP14" s="1"/>
      <c r="AQ14" s="1"/>
      <c r="AR14" s="3"/>
    </row>
    <row r="15" spans="1:44" ht="19.5" customHeight="1">
      <c r="A15" s="329" t="s">
        <v>56</v>
      </c>
      <c r="B15" s="311"/>
      <c r="C15" s="311"/>
      <c r="D15" s="311"/>
      <c r="E15" s="312"/>
      <c r="F15" s="39"/>
      <c r="G15" s="39"/>
      <c r="H15" s="39"/>
      <c r="I15" s="39"/>
      <c r="J15" s="41">
        <f>SUM(J13)</f>
        <v>81823405</v>
      </c>
      <c r="K15" s="41">
        <f>SUM(K13:K14)</f>
        <v>0</v>
      </c>
      <c r="L15" s="39"/>
      <c r="M15" s="41">
        <f t="shared" ref="M15:O15" si="17">SUM(M13:M14)</f>
        <v>0</v>
      </c>
      <c r="N15" s="41">
        <f t="shared" si="17"/>
        <v>0</v>
      </c>
      <c r="O15" s="41">
        <f t="shared" si="17"/>
        <v>0</v>
      </c>
      <c r="P15" s="4"/>
      <c r="Q15" s="39"/>
      <c r="R15" s="41">
        <f t="shared" ref="R15:AG15" si="18">SUM(R13:R14)</f>
        <v>0</v>
      </c>
      <c r="S15" s="41">
        <f t="shared" si="18"/>
        <v>0</v>
      </c>
      <c r="T15" s="41">
        <f t="shared" si="18"/>
        <v>0</v>
      </c>
      <c r="U15" s="41">
        <f t="shared" si="18"/>
        <v>0</v>
      </c>
      <c r="V15" s="41">
        <f t="shared" si="18"/>
        <v>0</v>
      </c>
      <c r="W15" s="41">
        <f t="shared" si="18"/>
        <v>0</v>
      </c>
      <c r="X15" s="41">
        <f t="shared" si="18"/>
        <v>0</v>
      </c>
      <c r="Y15" s="41">
        <f t="shared" si="18"/>
        <v>0</v>
      </c>
      <c r="Z15" s="41">
        <f t="shared" si="18"/>
        <v>0</v>
      </c>
      <c r="AA15" s="41">
        <f t="shared" si="18"/>
        <v>0</v>
      </c>
      <c r="AB15" s="41">
        <f t="shared" si="18"/>
        <v>0</v>
      </c>
      <c r="AC15" s="41">
        <f t="shared" si="18"/>
        <v>0</v>
      </c>
      <c r="AD15" s="41">
        <f t="shared" si="18"/>
        <v>0</v>
      </c>
      <c r="AE15" s="41">
        <f t="shared" si="18"/>
        <v>0</v>
      </c>
      <c r="AF15" s="41">
        <f t="shared" si="18"/>
        <v>0</v>
      </c>
      <c r="AG15" s="41">
        <f t="shared" si="18"/>
        <v>0</v>
      </c>
      <c r="AH15" s="41">
        <f>+AG15+AC15+Y15+U15</f>
        <v>0</v>
      </c>
      <c r="AI15" s="43">
        <f>IF(ISERROR(AH15/J15),0,AH15/J15)</f>
        <v>0</v>
      </c>
      <c r="AJ15" s="43">
        <f>IF(ISERROR(AH15/$AH$85),0,AH15/$AH$85)</f>
        <v>0</v>
      </c>
      <c r="AK15" s="1"/>
      <c r="AL15" s="1"/>
      <c r="AM15" s="1"/>
      <c r="AN15" s="1"/>
      <c r="AO15" s="1"/>
      <c r="AP15" s="1"/>
      <c r="AQ15" s="1"/>
      <c r="AR15" s="3"/>
    </row>
    <row r="16" spans="1:44" ht="19.5" customHeight="1">
      <c r="A16" s="330" t="s">
        <v>57</v>
      </c>
      <c r="B16" s="311"/>
      <c r="C16" s="311"/>
      <c r="D16" s="311"/>
      <c r="E16" s="312"/>
      <c r="F16" s="7"/>
      <c r="G16" s="8"/>
      <c r="H16" s="9"/>
      <c r="I16" s="9"/>
      <c r="J16" s="46"/>
      <c r="K16" s="11"/>
      <c r="L16" s="12"/>
      <c r="M16" s="13"/>
      <c r="N16" s="13"/>
      <c r="O16" s="13"/>
      <c r="P16" s="8"/>
      <c r="Q16" s="7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4"/>
      <c r="AJ16" s="14"/>
      <c r="AK16" s="2"/>
      <c r="AL16" s="2"/>
      <c r="AM16" s="2"/>
      <c r="AN16" s="2"/>
      <c r="AO16" s="2"/>
      <c r="AP16" s="2"/>
      <c r="AQ16" s="2"/>
      <c r="AR16" s="15"/>
    </row>
    <row r="17" spans="1:44" ht="19.5" customHeight="1" outlineLevel="1">
      <c r="A17" s="34">
        <v>1</v>
      </c>
      <c r="B17" s="34"/>
      <c r="C17" s="67"/>
      <c r="D17" s="52"/>
      <c r="E17" s="18"/>
      <c r="F17" s="18"/>
      <c r="G17" s="18"/>
      <c r="H17" s="36"/>
      <c r="I17" s="36"/>
      <c r="J17" s="50">
        <v>69347407</v>
      </c>
      <c r="K17" s="54"/>
      <c r="L17" s="18"/>
      <c r="M17" s="24"/>
      <c r="N17" s="24"/>
      <c r="O17" s="24"/>
      <c r="P17" s="249"/>
      <c r="Q17" s="18"/>
      <c r="R17" s="24"/>
      <c r="S17" s="24"/>
      <c r="T17" s="24"/>
      <c r="U17" s="11">
        <f t="shared" ref="U17:U18" si="19">SUM(R17:T17)</f>
        <v>0</v>
      </c>
      <c r="V17" s="24"/>
      <c r="W17" s="24"/>
      <c r="X17" s="54"/>
      <c r="Y17" s="11">
        <f t="shared" ref="Y17:Y18" si="20">SUM(V17:X17)</f>
        <v>0</v>
      </c>
      <c r="Z17" s="24"/>
      <c r="AA17" s="24"/>
      <c r="AB17" s="24"/>
      <c r="AC17" s="11">
        <f t="shared" ref="AC17:AC18" si="21">SUM(Z17:AB17)</f>
        <v>0</v>
      </c>
      <c r="AD17" s="24"/>
      <c r="AE17" s="24"/>
      <c r="AF17" s="24"/>
      <c r="AG17" s="56">
        <f t="shared" ref="AG17:AG18" si="22">SUM(AD17:AF17)</f>
        <v>0</v>
      </c>
      <c r="AH17" s="11">
        <f t="shared" ref="AH17:AH18" si="23">SUM(U17,Y17,AC17,AG17)</f>
        <v>0</v>
      </c>
      <c r="AI17" s="27">
        <f t="shared" ref="AI17:AI18" si="24">IF(ISERROR(AH17/$J$19),0,AH17/$J$19)</f>
        <v>0</v>
      </c>
      <c r="AJ17" s="28">
        <f t="shared" ref="AJ17:AJ18" si="25">IF(ISERROR(AH17/$AH$85),"-",AH17/$AH$85)</f>
        <v>0</v>
      </c>
      <c r="AK17" s="1"/>
      <c r="AL17" s="1"/>
      <c r="AM17" s="1"/>
      <c r="AN17" s="1"/>
      <c r="AO17" s="1"/>
      <c r="AP17" s="1"/>
      <c r="AQ17" s="1"/>
      <c r="AR17" s="3"/>
    </row>
    <row r="18" spans="1:44" ht="19.5" customHeight="1" outlineLevel="1">
      <c r="A18" s="34">
        <v>2</v>
      </c>
      <c r="B18" s="34"/>
      <c r="C18" s="67"/>
      <c r="D18" s="52"/>
      <c r="E18" s="18"/>
      <c r="F18" s="18"/>
      <c r="G18" s="18"/>
      <c r="H18" s="36"/>
      <c r="I18" s="36"/>
      <c r="J18" s="55"/>
      <c r="K18" s="54"/>
      <c r="L18" s="18"/>
      <c r="M18" s="24"/>
      <c r="N18" s="24"/>
      <c r="O18" s="24"/>
      <c r="P18" s="249"/>
      <c r="Q18" s="18"/>
      <c r="R18" s="24"/>
      <c r="S18" s="24"/>
      <c r="T18" s="24"/>
      <c r="U18" s="11">
        <f t="shared" si="19"/>
        <v>0</v>
      </c>
      <c r="V18" s="24"/>
      <c r="W18" s="24"/>
      <c r="X18" s="54"/>
      <c r="Y18" s="11">
        <f t="shared" si="20"/>
        <v>0</v>
      </c>
      <c r="Z18" s="24"/>
      <c r="AA18" s="24"/>
      <c r="AB18" s="24"/>
      <c r="AC18" s="11">
        <f t="shared" si="21"/>
        <v>0</v>
      </c>
      <c r="AD18" s="24"/>
      <c r="AE18" s="24"/>
      <c r="AF18" s="24"/>
      <c r="AG18" s="56">
        <f t="shared" si="22"/>
        <v>0</v>
      </c>
      <c r="AH18" s="11">
        <f t="shared" si="23"/>
        <v>0</v>
      </c>
      <c r="AI18" s="27">
        <f t="shared" si="24"/>
        <v>0</v>
      </c>
      <c r="AJ18" s="28">
        <f t="shared" si="25"/>
        <v>0</v>
      </c>
      <c r="AK18" s="1"/>
      <c r="AL18" s="1"/>
      <c r="AM18" s="1"/>
      <c r="AN18" s="1"/>
      <c r="AO18" s="1"/>
      <c r="AP18" s="1"/>
      <c r="AQ18" s="1"/>
      <c r="AR18" s="3"/>
    </row>
    <row r="19" spans="1:44" ht="19.5" customHeight="1">
      <c r="A19" s="329" t="s">
        <v>58</v>
      </c>
      <c r="B19" s="311"/>
      <c r="C19" s="311"/>
      <c r="D19" s="311"/>
      <c r="E19" s="312"/>
      <c r="F19" s="39"/>
      <c r="G19" s="39"/>
      <c r="H19" s="39"/>
      <c r="I19" s="39"/>
      <c r="J19" s="41">
        <f t="shared" ref="J19:K19" si="26">SUM(J17:J18)</f>
        <v>69347407</v>
      </c>
      <c r="K19" s="41">
        <f t="shared" si="26"/>
        <v>0</v>
      </c>
      <c r="L19" s="39"/>
      <c r="M19" s="41">
        <f t="shared" ref="M19:O19" si="27">SUM(M17:M18)</f>
        <v>0</v>
      </c>
      <c r="N19" s="41">
        <f t="shared" si="27"/>
        <v>0</v>
      </c>
      <c r="O19" s="41">
        <f t="shared" si="27"/>
        <v>0</v>
      </c>
      <c r="P19" s="4"/>
      <c r="Q19" s="39"/>
      <c r="R19" s="41">
        <f t="shared" ref="R19:AG19" si="28">SUM(R17:R18)</f>
        <v>0</v>
      </c>
      <c r="S19" s="41">
        <f t="shared" si="28"/>
        <v>0</v>
      </c>
      <c r="T19" s="41">
        <f t="shared" si="28"/>
        <v>0</v>
      </c>
      <c r="U19" s="41">
        <f t="shared" si="28"/>
        <v>0</v>
      </c>
      <c r="V19" s="41">
        <f t="shared" si="28"/>
        <v>0</v>
      </c>
      <c r="W19" s="41">
        <f t="shared" si="28"/>
        <v>0</v>
      </c>
      <c r="X19" s="41">
        <f t="shared" si="28"/>
        <v>0</v>
      </c>
      <c r="Y19" s="41">
        <f t="shared" si="28"/>
        <v>0</v>
      </c>
      <c r="Z19" s="41">
        <f t="shared" si="28"/>
        <v>0</v>
      </c>
      <c r="AA19" s="41">
        <f t="shared" si="28"/>
        <v>0</v>
      </c>
      <c r="AB19" s="41">
        <f t="shared" si="28"/>
        <v>0</v>
      </c>
      <c r="AC19" s="41">
        <f t="shared" si="28"/>
        <v>0</v>
      </c>
      <c r="AD19" s="41">
        <f t="shared" si="28"/>
        <v>0</v>
      </c>
      <c r="AE19" s="41">
        <f t="shared" si="28"/>
        <v>0</v>
      </c>
      <c r="AF19" s="41">
        <f t="shared" si="28"/>
        <v>0</v>
      </c>
      <c r="AG19" s="41">
        <f t="shared" si="28"/>
        <v>0</v>
      </c>
      <c r="AH19" s="41">
        <f>+AG19+AC19+Y19+U19</f>
        <v>0</v>
      </c>
      <c r="AI19" s="43">
        <f>IF(ISERROR(AH19/J19),0,AH19/J19)</f>
        <v>0</v>
      </c>
      <c r="AJ19" s="43">
        <f>IF(ISERROR(AH19/$AH$85),0,AH19/$AH$85)</f>
        <v>0</v>
      </c>
      <c r="AK19" s="1"/>
      <c r="AL19" s="1"/>
      <c r="AM19" s="1"/>
      <c r="AN19" s="1"/>
      <c r="AO19" s="1"/>
      <c r="AP19" s="1"/>
      <c r="AQ19" s="1"/>
      <c r="AR19" s="3"/>
    </row>
    <row r="20" spans="1:44" ht="19.5" customHeight="1">
      <c r="A20" s="330" t="s">
        <v>59</v>
      </c>
      <c r="B20" s="311"/>
      <c r="C20" s="311"/>
      <c r="D20" s="311"/>
      <c r="E20" s="312"/>
      <c r="F20" s="7"/>
      <c r="G20" s="8"/>
      <c r="H20" s="9"/>
      <c r="I20" s="9"/>
      <c r="J20" s="46"/>
      <c r="K20" s="11"/>
      <c r="L20" s="12"/>
      <c r="M20" s="13"/>
      <c r="N20" s="13"/>
      <c r="O20" s="13"/>
      <c r="P20" s="8"/>
      <c r="Q20" s="7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4"/>
      <c r="AJ20" s="14"/>
      <c r="AK20" s="2"/>
      <c r="AL20" s="2"/>
      <c r="AM20" s="2"/>
      <c r="AN20" s="2"/>
      <c r="AO20" s="2"/>
      <c r="AP20" s="2"/>
      <c r="AQ20" s="2"/>
      <c r="AR20" s="15"/>
    </row>
    <row r="21" spans="1:44" ht="19.5" customHeight="1" outlineLevel="1">
      <c r="A21" s="34">
        <v>1</v>
      </c>
      <c r="B21" s="34"/>
      <c r="C21" s="145"/>
      <c r="D21" s="95"/>
      <c r="E21" s="18"/>
      <c r="F21" s="18"/>
      <c r="G21" s="18"/>
      <c r="H21" s="36"/>
      <c r="I21" s="36"/>
      <c r="J21" s="50">
        <v>106916980</v>
      </c>
      <c r="K21" s="54"/>
      <c r="L21" s="18"/>
      <c r="M21" s="24"/>
      <c r="N21" s="24"/>
      <c r="O21" s="24"/>
      <c r="P21" s="18"/>
      <c r="Q21" s="18"/>
      <c r="R21" s="24"/>
      <c r="S21" s="24"/>
      <c r="T21" s="24"/>
      <c r="U21" s="11">
        <f t="shared" ref="U21:U22" si="29">SUM(R21:T21)</f>
        <v>0</v>
      </c>
      <c r="V21" s="24"/>
      <c r="W21" s="24"/>
      <c r="X21" s="54"/>
      <c r="Y21" s="11">
        <f t="shared" ref="Y21:Y22" si="30">SUM(V21:X21)</f>
        <v>0</v>
      </c>
      <c r="Z21" s="24"/>
      <c r="AA21" s="24"/>
      <c r="AB21" s="24"/>
      <c r="AC21" s="11">
        <f t="shared" ref="AC21:AC22" si="31">SUM(Z21:AB21)</f>
        <v>0</v>
      </c>
      <c r="AD21" s="24"/>
      <c r="AE21" s="24"/>
      <c r="AF21" s="24"/>
      <c r="AG21" s="11">
        <f t="shared" ref="AG21:AG22" si="32">SUM(AD21:AF21)</f>
        <v>0</v>
      </c>
      <c r="AH21" s="11">
        <f t="shared" ref="AH21:AH22" si="33">SUM(U21,Y21,AC21,AG21)</f>
        <v>0</v>
      </c>
      <c r="AI21" s="27">
        <f t="shared" ref="AI21:AI22" si="34">IF(ISERROR(AH21/$J$23),0,AH21/$J$23)</f>
        <v>0</v>
      </c>
      <c r="AJ21" s="28">
        <f t="shared" ref="AJ21:AJ22" si="35">IF(ISERROR(AH21/$AH$85),"-",AH21/$AH$85)</f>
        <v>0</v>
      </c>
      <c r="AK21" s="1"/>
      <c r="AL21" s="1"/>
      <c r="AM21" s="1"/>
      <c r="AN21" s="1"/>
      <c r="AO21" s="1"/>
      <c r="AP21" s="1"/>
      <c r="AQ21" s="1"/>
      <c r="AR21" s="3"/>
    </row>
    <row r="22" spans="1:44" ht="19.5" customHeight="1" outlineLevel="1">
      <c r="A22" s="34">
        <v>2</v>
      </c>
      <c r="B22" s="34"/>
      <c r="C22" s="145"/>
      <c r="D22" s="95"/>
      <c r="E22" s="18"/>
      <c r="F22" s="18"/>
      <c r="G22" s="18"/>
      <c r="H22" s="36"/>
      <c r="I22" s="36"/>
      <c r="J22" s="55"/>
      <c r="K22" s="54"/>
      <c r="L22" s="18"/>
      <c r="M22" s="24"/>
      <c r="N22" s="24"/>
      <c r="O22" s="24"/>
      <c r="P22" s="18"/>
      <c r="Q22" s="18"/>
      <c r="R22" s="24"/>
      <c r="S22" s="24"/>
      <c r="T22" s="24"/>
      <c r="U22" s="11">
        <f t="shared" si="29"/>
        <v>0</v>
      </c>
      <c r="V22" s="24"/>
      <c r="W22" s="24"/>
      <c r="X22" s="54"/>
      <c r="Y22" s="11">
        <f t="shared" si="30"/>
        <v>0</v>
      </c>
      <c r="Z22" s="24"/>
      <c r="AA22" s="24"/>
      <c r="AB22" s="24"/>
      <c r="AC22" s="11">
        <f t="shared" si="31"/>
        <v>0</v>
      </c>
      <c r="AD22" s="24"/>
      <c r="AE22" s="24"/>
      <c r="AF22" s="24"/>
      <c r="AG22" s="11">
        <f t="shared" si="32"/>
        <v>0</v>
      </c>
      <c r="AH22" s="11">
        <f t="shared" si="33"/>
        <v>0</v>
      </c>
      <c r="AI22" s="27">
        <f t="shared" si="34"/>
        <v>0</v>
      </c>
      <c r="AJ22" s="28">
        <f t="shared" si="35"/>
        <v>0</v>
      </c>
      <c r="AK22" s="1"/>
      <c r="AL22" s="1"/>
      <c r="AM22" s="1"/>
      <c r="AN22" s="1"/>
      <c r="AO22" s="1"/>
      <c r="AP22" s="1"/>
      <c r="AQ22" s="1"/>
      <c r="AR22" s="3"/>
    </row>
    <row r="23" spans="1:44" ht="19.5" customHeight="1">
      <c r="A23" s="329" t="s">
        <v>60</v>
      </c>
      <c r="B23" s="311"/>
      <c r="C23" s="311"/>
      <c r="D23" s="311"/>
      <c r="E23" s="312"/>
      <c r="F23" s="39"/>
      <c r="G23" s="39"/>
      <c r="H23" s="39"/>
      <c r="I23" s="39"/>
      <c r="J23" s="41">
        <f t="shared" ref="J23:K23" si="36">SUM(J21:J22)</f>
        <v>106916980</v>
      </c>
      <c r="K23" s="41">
        <f t="shared" si="36"/>
        <v>0</v>
      </c>
      <c r="L23" s="39"/>
      <c r="M23" s="41">
        <f t="shared" ref="M23:O23" si="37">SUM(M21:M22)</f>
        <v>0</v>
      </c>
      <c r="N23" s="41">
        <f t="shared" si="37"/>
        <v>0</v>
      </c>
      <c r="O23" s="41">
        <f t="shared" si="37"/>
        <v>0</v>
      </c>
      <c r="P23" s="4"/>
      <c r="Q23" s="39"/>
      <c r="R23" s="41">
        <f t="shared" ref="R23:AG23" si="38">SUM(R21:R22)</f>
        <v>0</v>
      </c>
      <c r="S23" s="41">
        <f t="shared" si="38"/>
        <v>0</v>
      </c>
      <c r="T23" s="41">
        <f t="shared" si="38"/>
        <v>0</v>
      </c>
      <c r="U23" s="41">
        <f t="shared" si="38"/>
        <v>0</v>
      </c>
      <c r="V23" s="41">
        <f t="shared" si="38"/>
        <v>0</v>
      </c>
      <c r="W23" s="41">
        <f t="shared" si="38"/>
        <v>0</v>
      </c>
      <c r="X23" s="41">
        <f t="shared" si="38"/>
        <v>0</v>
      </c>
      <c r="Y23" s="41">
        <f t="shared" si="38"/>
        <v>0</v>
      </c>
      <c r="Z23" s="41">
        <f t="shared" si="38"/>
        <v>0</v>
      </c>
      <c r="AA23" s="41">
        <f t="shared" si="38"/>
        <v>0</v>
      </c>
      <c r="AB23" s="41">
        <f t="shared" si="38"/>
        <v>0</v>
      </c>
      <c r="AC23" s="41">
        <f t="shared" si="38"/>
        <v>0</v>
      </c>
      <c r="AD23" s="41">
        <f t="shared" si="38"/>
        <v>0</v>
      </c>
      <c r="AE23" s="41">
        <f t="shared" si="38"/>
        <v>0</v>
      </c>
      <c r="AF23" s="41">
        <f t="shared" si="38"/>
        <v>0</v>
      </c>
      <c r="AG23" s="41">
        <f t="shared" si="38"/>
        <v>0</v>
      </c>
      <c r="AH23" s="41">
        <f>+AG23+AC23+Y23+U23</f>
        <v>0</v>
      </c>
      <c r="AI23" s="43">
        <f>IF(ISERROR(AH23/J23),0,AH23/J23)</f>
        <v>0</v>
      </c>
      <c r="AJ23" s="43">
        <f>IF(ISERROR(AH23/$AH$85),0,AH23/$AH$85)</f>
        <v>0</v>
      </c>
      <c r="AK23" s="1"/>
      <c r="AL23" s="1"/>
      <c r="AM23" s="1"/>
      <c r="AN23" s="1"/>
      <c r="AO23" s="1"/>
      <c r="AP23" s="1"/>
      <c r="AQ23" s="1"/>
      <c r="AR23" s="3"/>
    </row>
    <row r="24" spans="1:44" ht="19.5" customHeight="1">
      <c r="A24" s="330" t="s">
        <v>61</v>
      </c>
      <c r="B24" s="311"/>
      <c r="C24" s="311"/>
      <c r="D24" s="311"/>
      <c r="E24" s="312"/>
      <c r="F24" s="7"/>
      <c r="G24" s="8"/>
      <c r="H24" s="9"/>
      <c r="I24" s="9"/>
      <c r="J24" s="46"/>
      <c r="K24" s="11"/>
      <c r="L24" s="12"/>
      <c r="M24" s="13"/>
      <c r="N24" s="13"/>
      <c r="O24" s="13"/>
      <c r="P24" s="8"/>
      <c r="Q24" s="7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4"/>
      <c r="AJ24" s="14"/>
      <c r="AK24" s="2"/>
      <c r="AL24" s="2"/>
      <c r="AM24" s="2"/>
      <c r="AN24" s="2"/>
      <c r="AO24" s="2"/>
      <c r="AP24" s="2"/>
      <c r="AQ24" s="2"/>
      <c r="AR24" s="15"/>
    </row>
    <row r="25" spans="1:44" ht="19.5" customHeight="1" outlineLevel="1">
      <c r="A25" s="34">
        <v>1</v>
      </c>
      <c r="B25" s="207" t="s">
        <v>115</v>
      </c>
      <c r="C25" s="250" t="s">
        <v>116</v>
      </c>
      <c r="D25" s="251">
        <v>45379</v>
      </c>
      <c r="E25" s="74" t="s">
        <v>117</v>
      </c>
      <c r="F25" s="20" t="s">
        <v>100</v>
      </c>
      <c r="G25" s="20" t="s">
        <v>101</v>
      </c>
      <c r="H25" s="62"/>
      <c r="I25" s="62"/>
      <c r="J25" s="328">
        <v>219787693</v>
      </c>
      <c r="K25" s="252">
        <v>6558005</v>
      </c>
      <c r="L25" s="64"/>
      <c r="M25" s="65"/>
      <c r="N25" s="66"/>
      <c r="O25" s="65"/>
      <c r="P25" s="253" t="s">
        <v>118</v>
      </c>
      <c r="Q25" s="67"/>
      <c r="R25" s="24"/>
      <c r="S25" s="46">
        <v>0</v>
      </c>
      <c r="T25" s="23">
        <v>6558005</v>
      </c>
      <c r="U25" s="11">
        <f>SUM(R25:T25)</f>
        <v>6558005</v>
      </c>
      <c r="V25" s="24"/>
      <c r="W25" s="24"/>
      <c r="X25" s="54"/>
      <c r="Y25" s="11">
        <f>SUM(V25:X25)</f>
        <v>0</v>
      </c>
      <c r="Z25" s="24"/>
      <c r="AA25" s="24"/>
      <c r="AB25" s="24"/>
      <c r="AC25" s="11">
        <f t="shared" ref="AC25:AC28" si="39">SUM(Z25:AB25)</f>
        <v>0</v>
      </c>
      <c r="AD25" s="24"/>
      <c r="AE25" s="24"/>
      <c r="AF25" s="24"/>
      <c r="AG25" s="11">
        <f>SUM(AD25:AF25)</f>
        <v>0</v>
      </c>
      <c r="AH25" s="11">
        <f>SUM(U25,Y25,AC25,AG25)</f>
        <v>6558005</v>
      </c>
      <c r="AI25" s="27">
        <f>IF(ISERROR(AH25/$J$29),0,AH25/$J$29)</f>
        <v>2.9837908167132908E-2</v>
      </c>
      <c r="AJ25" s="28">
        <f>IF(ISERROR(AH25/$AH$85),"-",AH25/$AH$85)</f>
        <v>0.26321381088796464</v>
      </c>
      <c r="AK25" s="1"/>
      <c r="AL25" s="1"/>
      <c r="AM25" s="1"/>
      <c r="AN25" s="1"/>
      <c r="AO25" s="1"/>
      <c r="AP25" s="1"/>
      <c r="AQ25" s="1"/>
      <c r="AR25" s="3"/>
    </row>
    <row r="26" spans="1:44" ht="19.5" customHeight="1" outlineLevel="1">
      <c r="A26" s="34">
        <v>2</v>
      </c>
      <c r="B26" s="34"/>
      <c r="C26" s="145"/>
      <c r="D26" s="95"/>
      <c r="E26" s="146"/>
      <c r="F26" s="18"/>
      <c r="G26" s="18"/>
      <c r="H26" s="62"/>
      <c r="I26" s="62"/>
      <c r="J26" s="322"/>
      <c r="K26" s="46"/>
      <c r="L26" s="64"/>
      <c r="M26" s="65"/>
      <c r="N26" s="66"/>
      <c r="O26" s="65"/>
      <c r="P26" s="18"/>
      <c r="Q26" s="67"/>
      <c r="R26" s="24"/>
      <c r="S26" s="24"/>
      <c r="T26" s="24"/>
      <c r="U26" s="11"/>
      <c r="V26" s="24"/>
      <c r="W26" s="24"/>
      <c r="X26" s="54"/>
      <c r="Y26" s="11"/>
      <c r="Z26" s="24"/>
      <c r="AA26" s="24"/>
      <c r="AB26" s="24"/>
      <c r="AC26" s="11">
        <f t="shared" si="39"/>
        <v>0</v>
      </c>
      <c r="AD26" s="24"/>
      <c r="AE26" s="24"/>
      <c r="AF26" s="24"/>
      <c r="AG26" s="11"/>
      <c r="AH26" s="11"/>
      <c r="AI26" s="27"/>
      <c r="AJ26" s="28"/>
      <c r="AK26" s="1"/>
      <c r="AL26" s="1"/>
      <c r="AM26" s="1"/>
      <c r="AN26" s="1"/>
      <c r="AO26" s="1"/>
      <c r="AP26" s="1"/>
      <c r="AQ26" s="1"/>
      <c r="AR26" s="3"/>
    </row>
    <row r="27" spans="1:44" ht="19.5" customHeight="1" outlineLevel="1">
      <c r="A27" s="34">
        <v>3</v>
      </c>
      <c r="B27" s="34"/>
      <c r="C27" s="145"/>
      <c r="D27" s="95"/>
      <c r="E27" s="146"/>
      <c r="F27" s="18"/>
      <c r="G27" s="18"/>
      <c r="H27" s="62"/>
      <c r="I27" s="62"/>
      <c r="J27" s="322"/>
      <c r="K27" s="46"/>
      <c r="L27" s="64"/>
      <c r="M27" s="65"/>
      <c r="N27" s="66"/>
      <c r="O27" s="65"/>
      <c r="P27" s="18"/>
      <c r="Q27" s="67"/>
      <c r="R27" s="24"/>
      <c r="S27" s="24"/>
      <c r="T27" s="24"/>
      <c r="U27" s="11"/>
      <c r="V27" s="24"/>
      <c r="W27" s="24"/>
      <c r="X27" s="54"/>
      <c r="Y27" s="11"/>
      <c r="Z27" s="24"/>
      <c r="AA27" s="24"/>
      <c r="AB27" s="24"/>
      <c r="AC27" s="11">
        <f t="shared" si="39"/>
        <v>0</v>
      </c>
      <c r="AD27" s="24"/>
      <c r="AE27" s="24"/>
      <c r="AF27" s="24"/>
      <c r="AG27" s="11"/>
      <c r="AH27" s="11"/>
      <c r="AI27" s="27"/>
      <c r="AJ27" s="28"/>
      <c r="AK27" s="1"/>
      <c r="AL27" s="1"/>
      <c r="AM27" s="1"/>
      <c r="AN27" s="1"/>
      <c r="AO27" s="1"/>
      <c r="AP27" s="1"/>
      <c r="AQ27" s="1"/>
      <c r="AR27" s="3"/>
    </row>
    <row r="28" spans="1:44" ht="19.5" customHeight="1" outlineLevel="1">
      <c r="A28" s="34">
        <v>4</v>
      </c>
      <c r="B28" s="34"/>
      <c r="C28" s="145"/>
      <c r="D28" s="95"/>
      <c r="E28" s="146"/>
      <c r="F28" s="18"/>
      <c r="G28" s="18"/>
      <c r="H28" s="150"/>
      <c r="I28" s="62"/>
      <c r="J28" s="314"/>
      <c r="K28" s="46"/>
      <c r="L28" s="64"/>
      <c r="M28" s="65"/>
      <c r="N28" s="66"/>
      <c r="O28" s="65"/>
      <c r="P28" s="18"/>
      <c r="Q28" s="67"/>
      <c r="R28" s="24"/>
      <c r="S28" s="24"/>
      <c r="T28" s="24"/>
      <c r="U28" s="11">
        <f>SUM(R28:T28)</f>
        <v>0</v>
      </c>
      <c r="V28" s="24"/>
      <c r="W28" s="24"/>
      <c r="X28" s="54"/>
      <c r="Y28" s="11">
        <f>SUM(V28:X28)</f>
        <v>0</v>
      </c>
      <c r="Z28" s="24"/>
      <c r="AA28" s="24"/>
      <c r="AB28" s="24"/>
      <c r="AC28" s="11">
        <f t="shared" si="39"/>
        <v>0</v>
      </c>
      <c r="AD28" s="24"/>
      <c r="AE28" s="24"/>
      <c r="AF28" s="24"/>
      <c r="AG28" s="11">
        <f>SUM(AD28:AF28)</f>
        <v>0</v>
      </c>
      <c r="AH28" s="11">
        <f>SUM(U28,Y28,AC28,AG28)</f>
        <v>0</v>
      </c>
      <c r="AI28" s="27">
        <f>IF(ISERROR(AH28/$J$29),0,AH28/$J$29)</f>
        <v>0</v>
      </c>
      <c r="AJ28" s="28">
        <f>IF(ISERROR(AH28/$AH$85),"-",AH28/$AH$85)</f>
        <v>0</v>
      </c>
      <c r="AK28" s="1"/>
      <c r="AL28" s="1"/>
      <c r="AM28" s="1"/>
      <c r="AN28" s="1"/>
      <c r="AO28" s="1"/>
      <c r="AP28" s="1"/>
      <c r="AQ28" s="1"/>
      <c r="AR28" s="3"/>
    </row>
    <row r="29" spans="1:44" ht="19.5" customHeight="1">
      <c r="A29" s="329" t="s">
        <v>62</v>
      </c>
      <c r="B29" s="311"/>
      <c r="C29" s="311"/>
      <c r="D29" s="311"/>
      <c r="E29" s="312"/>
      <c r="F29" s="39"/>
      <c r="G29" s="39"/>
      <c r="H29" s="39"/>
      <c r="I29" s="39"/>
      <c r="J29" s="41">
        <f t="shared" ref="J29:K29" si="40">SUM(J25:J28)</f>
        <v>219787693</v>
      </c>
      <c r="K29" s="41">
        <f t="shared" si="40"/>
        <v>6558005</v>
      </c>
      <c r="L29" s="39"/>
      <c r="M29" s="41">
        <f t="shared" ref="M29:O29" si="41">SUM(M25:M28)</f>
        <v>0</v>
      </c>
      <c r="N29" s="41">
        <f t="shared" si="41"/>
        <v>0</v>
      </c>
      <c r="O29" s="41">
        <f t="shared" si="41"/>
        <v>0</v>
      </c>
      <c r="P29" s="4"/>
      <c r="Q29" s="39"/>
      <c r="R29" s="41">
        <f t="shared" ref="R29:AG29" si="42">SUM(R25:R28)</f>
        <v>0</v>
      </c>
      <c r="S29" s="41">
        <f t="shared" si="42"/>
        <v>0</v>
      </c>
      <c r="T29" s="41">
        <f t="shared" si="42"/>
        <v>6558005</v>
      </c>
      <c r="U29" s="41">
        <f t="shared" si="42"/>
        <v>6558005</v>
      </c>
      <c r="V29" s="41">
        <f t="shared" si="42"/>
        <v>0</v>
      </c>
      <c r="W29" s="41">
        <f t="shared" si="42"/>
        <v>0</v>
      </c>
      <c r="X29" s="41">
        <f t="shared" si="42"/>
        <v>0</v>
      </c>
      <c r="Y29" s="41">
        <f t="shared" si="42"/>
        <v>0</v>
      </c>
      <c r="Z29" s="41">
        <f t="shared" si="42"/>
        <v>0</v>
      </c>
      <c r="AA29" s="41">
        <f t="shared" si="42"/>
        <v>0</v>
      </c>
      <c r="AB29" s="41">
        <f t="shared" si="42"/>
        <v>0</v>
      </c>
      <c r="AC29" s="41">
        <f t="shared" si="42"/>
        <v>0</v>
      </c>
      <c r="AD29" s="41">
        <f t="shared" si="42"/>
        <v>0</v>
      </c>
      <c r="AE29" s="41">
        <f t="shared" si="42"/>
        <v>0</v>
      </c>
      <c r="AF29" s="41">
        <f t="shared" si="42"/>
        <v>0</v>
      </c>
      <c r="AG29" s="41">
        <f t="shared" si="42"/>
        <v>0</v>
      </c>
      <c r="AH29" s="41">
        <f>+AG29+AC29+Y29+U29</f>
        <v>6558005</v>
      </c>
      <c r="AI29" s="43">
        <f>IF(ISERROR(AH29/J29),0,AH29/J29)</f>
        <v>2.9837908167132908E-2</v>
      </c>
      <c r="AJ29" s="43">
        <f>IF(ISERROR(AH29/$AH$85),0,AH29/$AH$85)</f>
        <v>0.26321381088796464</v>
      </c>
      <c r="AK29" s="1"/>
      <c r="AL29" s="1"/>
      <c r="AM29" s="1"/>
      <c r="AN29" s="1"/>
      <c r="AO29" s="1"/>
      <c r="AP29" s="1"/>
      <c r="AQ29" s="1"/>
      <c r="AR29" s="3"/>
    </row>
    <row r="30" spans="1:44" ht="19.5" customHeight="1">
      <c r="A30" s="330" t="s">
        <v>63</v>
      </c>
      <c r="B30" s="311"/>
      <c r="C30" s="311"/>
      <c r="D30" s="311"/>
      <c r="E30" s="312"/>
      <c r="F30" s="7"/>
      <c r="G30" s="8"/>
      <c r="H30" s="9"/>
      <c r="I30" s="9"/>
      <c r="J30" s="46"/>
      <c r="K30" s="46"/>
      <c r="L30" s="12"/>
      <c r="M30" s="13"/>
      <c r="N30" s="13"/>
      <c r="O30" s="13"/>
      <c r="P30" s="8"/>
      <c r="Q30" s="7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4"/>
      <c r="AJ30" s="14"/>
      <c r="AK30" s="2"/>
      <c r="AL30" s="2"/>
      <c r="AM30" s="2"/>
      <c r="AN30" s="2"/>
      <c r="AO30" s="2"/>
      <c r="AP30" s="2"/>
      <c r="AQ30" s="2"/>
      <c r="AR30" s="15"/>
    </row>
    <row r="31" spans="1:44" ht="19.5" customHeight="1" outlineLevel="1">
      <c r="A31" s="34">
        <v>1</v>
      </c>
      <c r="B31" s="34"/>
      <c r="C31" s="145"/>
      <c r="D31" s="95"/>
      <c r="E31" s="146"/>
      <c r="F31" s="18"/>
      <c r="G31" s="18"/>
      <c r="H31" s="36"/>
      <c r="I31" s="36"/>
      <c r="J31" s="324">
        <v>150938729</v>
      </c>
      <c r="K31" s="46"/>
      <c r="L31" s="18"/>
      <c r="M31" s="24"/>
      <c r="N31" s="24"/>
      <c r="O31" s="24"/>
      <c r="P31" s="18"/>
      <c r="Q31" s="18"/>
      <c r="R31" s="24"/>
      <c r="S31" s="24"/>
      <c r="T31" s="24"/>
      <c r="U31" s="11">
        <f>SUM(R31:T31)</f>
        <v>0</v>
      </c>
      <c r="V31" s="24"/>
      <c r="W31" s="24"/>
      <c r="X31" s="24"/>
      <c r="Y31" s="11">
        <f>SUM(V31:X31)</f>
        <v>0</v>
      </c>
      <c r="Z31" s="24"/>
      <c r="AA31" s="46"/>
      <c r="AB31" s="24"/>
      <c r="AC31" s="11">
        <f t="shared" ref="AC31:AC33" si="43">SUM(Z31:AB31)</f>
        <v>0</v>
      </c>
      <c r="AD31" s="24"/>
      <c r="AE31" s="24"/>
      <c r="AF31" s="24"/>
      <c r="AG31" s="11">
        <f>SUM(AD31:AF31)</f>
        <v>0</v>
      </c>
      <c r="AH31" s="11">
        <f t="shared" ref="AH31:AH33" si="44">SUM(U31,Y31,AC31,AG31)</f>
        <v>0</v>
      </c>
      <c r="AI31" s="27">
        <f t="shared" ref="AI31:AI33" si="45">IF(ISERROR(AH31/$J$34),0,AH31/$J$34)</f>
        <v>0</v>
      </c>
      <c r="AJ31" s="28">
        <f t="shared" ref="AJ31:AJ33" si="46">IF(ISERROR(AH31/$AH$85),"-",AH31/$AH$85)</f>
        <v>0</v>
      </c>
      <c r="AK31" s="1"/>
      <c r="AL31" s="1"/>
      <c r="AM31" s="1"/>
      <c r="AN31" s="1"/>
      <c r="AO31" s="1"/>
      <c r="AP31" s="1"/>
      <c r="AQ31" s="1"/>
      <c r="AR31" s="3"/>
    </row>
    <row r="32" spans="1:44" ht="19.5" customHeight="1" outlineLevel="1">
      <c r="A32" s="34">
        <v>2</v>
      </c>
      <c r="B32" s="34"/>
      <c r="C32" s="145"/>
      <c r="D32" s="95"/>
      <c r="E32" s="146"/>
      <c r="F32" s="18"/>
      <c r="G32" s="18"/>
      <c r="H32" s="36"/>
      <c r="I32" s="36"/>
      <c r="J32" s="322"/>
      <c r="K32" s="46"/>
      <c r="L32" s="18"/>
      <c r="M32" s="24"/>
      <c r="N32" s="24"/>
      <c r="O32" s="24"/>
      <c r="P32" s="18"/>
      <c r="Q32" s="18"/>
      <c r="R32" s="24"/>
      <c r="S32" s="24"/>
      <c r="T32" s="24"/>
      <c r="U32" s="11"/>
      <c r="V32" s="24"/>
      <c r="W32" s="24"/>
      <c r="X32" s="24"/>
      <c r="Y32" s="11"/>
      <c r="Z32" s="24"/>
      <c r="AA32" s="46"/>
      <c r="AB32" s="24"/>
      <c r="AC32" s="11">
        <f t="shared" si="43"/>
        <v>0</v>
      </c>
      <c r="AD32" s="24"/>
      <c r="AE32" s="24"/>
      <c r="AF32" s="24"/>
      <c r="AG32" s="11"/>
      <c r="AH32" s="11">
        <f t="shared" si="44"/>
        <v>0</v>
      </c>
      <c r="AI32" s="27">
        <f t="shared" si="45"/>
        <v>0</v>
      </c>
      <c r="AJ32" s="28">
        <f t="shared" si="46"/>
        <v>0</v>
      </c>
      <c r="AK32" s="1"/>
      <c r="AL32" s="1"/>
      <c r="AM32" s="1"/>
      <c r="AN32" s="1"/>
      <c r="AO32" s="1"/>
      <c r="AP32" s="1"/>
      <c r="AQ32" s="1"/>
      <c r="AR32" s="3"/>
    </row>
    <row r="33" spans="1:44" ht="19.5" customHeight="1" outlineLevel="1">
      <c r="A33" s="34">
        <v>3</v>
      </c>
      <c r="B33" s="34"/>
      <c r="C33" s="145"/>
      <c r="D33" s="95"/>
      <c r="E33" s="146"/>
      <c r="F33" s="18"/>
      <c r="G33" s="18"/>
      <c r="H33" s="36"/>
      <c r="I33" s="36"/>
      <c r="J33" s="314"/>
      <c r="K33" s="46"/>
      <c r="L33" s="18"/>
      <c r="M33" s="24"/>
      <c r="N33" s="24"/>
      <c r="O33" s="24"/>
      <c r="P33" s="18"/>
      <c r="Q33" s="18"/>
      <c r="R33" s="24"/>
      <c r="S33" s="24"/>
      <c r="T33" s="24"/>
      <c r="U33" s="11">
        <f>SUM(R33:T33)</f>
        <v>0</v>
      </c>
      <c r="V33" s="24"/>
      <c r="W33" s="24"/>
      <c r="X33" s="24"/>
      <c r="Y33" s="11">
        <f>SUM(V33:X33)</f>
        <v>0</v>
      </c>
      <c r="Z33" s="161"/>
      <c r="AA33" s="46"/>
      <c r="AB33" s="59"/>
      <c r="AC33" s="11">
        <f t="shared" si="43"/>
        <v>0</v>
      </c>
      <c r="AD33" s="24"/>
      <c r="AE33" s="24"/>
      <c r="AF33" s="24"/>
      <c r="AG33" s="11">
        <f>SUM(AD33:AF33)</f>
        <v>0</v>
      </c>
      <c r="AH33" s="11">
        <f t="shared" si="44"/>
        <v>0</v>
      </c>
      <c r="AI33" s="27">
        <f t="shared" si="45"/>
        <v>0</v>
      </c>
      <c r="AJ33" s="28">
        <f t="shared" si="46"/>
        <v>0</v>
      </c>
      <c r="AK33" s="1"/>
      <c r="AL33" s="1"/>
      <c r="AM33" s="1"/>
      <c r="AN33" s="1"/>
      <c r="AO33" s="1"/>
      <c r="AP33" s="1"/>
      <c r="AQ33" s="1"/>
      <c r="AR33" s="3"/>
    </row>
    <row r="34" spans="1:44" ht="19.5" customHeight="1">
      <c r="A34" s="329" t="s">
        <v>64</v>
      </c>
      <c r="B34" s="311"/>
      <c r="C34" s="311"/>
      <c r="D34" s="311"/>
      <c r="E34" s="312"/>
      <c r="F34" s="39"/>
      <c r="G34" s="39"/>
      <c r="H34" s="39"/>
      <c r="I34" s="39"/>
      <c r="J34" s="41">
        <f t="shared" ref="J34:K34" si="47">SUM(J31:J33)</f>
        <v>150938729</v>
      </c>
      <c r="K34" s="41">
        <f t="shared" si="47"/>
        <v>0</v>
      </c>
      <c r="L34" s="39"/>
      <c r="M34" s="41">
        <f t="shared" ref="M34:O34" si="48">SUM(M31:M33)</f>
        <v>0</v>
      </c>
      <c r="N34" s="41">
        <f t="shared" si="48"/>
        <v>0</v>
      </c>
      <c r="O34" s="41">
        <f t="shared" si="48"/>
        <v>0</v>
      </c>
      <c r="P34" s="4"/>
      <c r="Q34" s="39"/>
      <c r="R34" s="41">
        <f t="shared" ref="R34:AG34" si="49">SUM(R31:R33)</f>
        <v>0</v>
      </c>
      <c r="S34" s="41">
        <f t="shared" si="49"/>
        <v>0</v>
      </c>
      <c r="T34" s="41">
        <f t="shared" si="49"/>
        <v>0</v>
      </c>
      <c r="U34" s="41">
        <f t="shared" si="49"/>
        <v>0</v>
      </c>
      <c r="V34" s="41">
        <f t="shared" si="49"/>
        <v>0</v>
      </c>
      <c r="W34" s="41">
        <f t="shared" si="49"/>
        <v>0</v>
      </c>
      <c r="X34" s="41">
        <f t="shared" si="49"/>
        <v>0</v>
      </c>
      <c r="Y34" s="41">
        <f t="shared" si="49"/>
        <v>0</v>
      </c>
      <c r="Z34" s="41">
        <f t="shared" si="49"/>
        <v>0</v>
      </c>
      <c r="AA34" s="41">
        <f t="shared" si="49"/>
        <v>0</v>
      </c>
      <c r="AB34" s="41">
        <f t="shared" si="49"/>
        <v>0</v>
      </c>
      <c r="AC34" s="41">
        <f t="shared" si="49"/>
        <v>0</v>
      </c>
      <c r="AD34" s="41">
        <f t="shared" si="49"/>
        <v>0</v>
      </c>
      <c r="AE34" s="41">
        <f t="shared" si="49"/>
        <v>0</v>
      </c>
      <c r="AF34" s="41">
        <f t="shared" si="49"/>
        <v>0</v>
      </c>
      <c r="AG34" s="41">
        <f t="shared" si="49"/>
        <v>0</v>
      </c>
      <c r="AH34" s="41">
        <f>+AG34+AC34+Y34+U34</f>
        <v>0</v>
      </c>
      <c r="AI34" s="43">
        <f>IF(ISERROR(AH34/J34),0,AH34/J34)</f>
        <v>0</v>
      </c>
      <c r="AJ34" s="43">
        <f>IF(ISERROR(AH34/$AH$85),0,AH34/$AH$85)</f>
        <v>0</v>
      </c>
      <c r="AK34" s="1"/>
      <c r="AL34" s="1"/>
      <c r="AM34" s="1"/>
      <c r="AN34" s="1"/>
      <c r="AO34" s="1"/>
      <c r="AP34" s="1"/>
      <c r="AQ34" s="1"/>
      <c r="AR34" s="3"/>
    </row>
    <row r="35" spans="1:44" ht="19.5" customHeight="1">
      <c r="A35" s="330" t="s">
        <v>65</v>
      </c>
      <c r="B35" s="311"/>
      <c r="C35" s="311"/>
      <c r="D35" s="311"/>
      <c r="E35" s="312"/>
      <c r="F35" s="7"/>
      <c r="G35" s="8"/>
      <c r="H35" s="9"/>
      <c r="I35" s="9"/>
      <c r="J35" s="46"/>
      <c r="K35" s="11"/>
      <c r="L35" s="12"/>
      <c r="M35" s="13"/>
      <c r="N35" s="13"/>
      <c r="O35" s="13"/>
      <c r="P35" s="8"/>
      <c r="Q35" s="7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4"/>
      <c r="AJ35" s="14"/>
      <c r="AK35" s="2"/>
      <c r="AL35" s="2"/>
      <c r="AM35" s="2"/>
      <c r="AN35" s="2"/>
      <c r="AO35" s="2"/>
      <c r="AP35" s="2"/>
      <c r="AQ35" s="2"/>
      <c r="AR35" s="15"/>
    </row>
    <row r="36" spans="1:44" ht="19.5" customHeight="1" outlineLevel="1">
      <c r="A36" s="34">
        <v>1</v>
      </c>
      <c r="B36" s="207" t="s">
        <v>115</v>
      </c>
      <c r="C36" s="250" t="s">
        <v>119</v>
      </c>
      <c r="D36" s="251">
        <v>45349</v>
      </c>
      <c r="E36" s="74" t="s">
        <v>120</v>
      </c>
      <c r="F36" s="20" t="s">
        <v>100</v>
      </c>
      <c r="G36" s="20" t="s">
        <v>101</v>
      </c>
      <c r="H36" s="36"/>
      <c r="I36" s="36"/>
      <c r="J36" s="328">
        <v>160862963</v>
      </c>
      <c r="K36" s="23">
        <v>9357120</v>
      </c>
      <c r="L36" s="18"/>
      <c r="M36" s="24"/>
      <c r="N36" s="24"/>
      <c r="O36" s="24"/>
      <c r="P36" s="253" t="s">
        <v>118</v>
      </c>
      <c r="Q36" s="18"/>
      <c r="R36" s="24"/>
      <c r="S36" s="94">
        <v>9357120</v>
      </c>
      <c r="T36" s="24"/>
      <c r="U36" s="11">
        <f>SUM(R36:T36)</f>
        <v>9357120</v>
      </c>
      <c r="V36" s="24"/>
      <c r="W36" s="24"/>
      <c r="X36" s="24"/>
      <c r="Y36" s="11">
        <f>SUM(V36:X36)</f>
        <v>0</v>
      </c>
      <c r="Z36" s="24"/>
      <c r="AA36" s="46"/>
      <c r="AB36" s="24"/>
      <c r="AC36" s="11">
        <f t="shared" ref="AC36:AC38" si="50">SUM(Z36:AB36)</f>
        <v>0</v>
      </c>
      <c r="AD36" s="24"/>
      <c r="AE36" s="24"/>
      <c r="AF36" s="24"/>
      <c r="AG36" s="11">
        <f>SUM(AD36:AF36)</f>
        <v>0</v>
      </c>
      <c r="AH36" s="11">
        <f t="shared" ref="AH36:AH38" si="51">SUM(U36,Y36,AC36,AG36)</f>
        <v>9357120</v>
      </c>
      <c r="AI36" s="27">
        <f t="shared" ref="AI36:AI38" si="52">IF(ISERROR(AH36/$J$39),0,AH36/$J$39)</f>
        <v>5.8168268353977787E-2</v>
      </c>
      <c r="AJ36" s="28">
        <f t="shared" ref="AJ36:AJ38" si="53">IF(ISERROR(AH36/$AH$85),"-",AH36/$AH$85)</f>
        <v>0.37555982560793894</v>
      </c>
      <c r="AK36" s="1"/>
      <c r="AL36" s="1"/>
      <c r="AM36" s="1"/>
      <c r="AN36" s="1"/>
      <c r="AO36" s="1"/>
      <c r="AP36" s="1"/>
      <c r="AQ36" s="1"/>
      <c r="AR36" s="3"/>
    </row>
    <row r="37" spans="1:44" ht="19.5" customHeight="1" outlineLevel="1">
      <c r="A37" s="17">
        <v>2</v>
      </c>
      <c r="B37" s="34"/>
      <c r="C37" s="145"/>
      <c r="D37" s="95"/>
      <c r="E37" s="146"/>
      <c r="F37" s="18"/>
      <c r="G37" s="18"/>
      <c r="H37" s="36"/>
      <c r="I37" s="36"/>
      <c r="J37" s="322"/>
      <c r="K37" s="46"/>
      <c r="L37" s="18"/>
      <c r="M37" s="24"/>
      <c r="N37" s="24"/>
      <c r="O37" s="24"/>
      <c r="P37" s="18"/>
      <c r="Q37" s="18"/>
      <c r="R37" s="24"/>
      <c r="S37" s="24"/>
      <c r="T37" s="24"/>
      <c r="U37" s="11"/>
      <c r="V37" s="24"/>
      <c r="W37" s="24"/>
      <c r="X37" s="24"/>
      <c r="Y37" s="11"/>
      <c r="Z37" s="24"/>
      <c r="AA37" s="46"/>
      <c r="AB37" s="24"/>
      <c r="AC37" s="11">
        <f t="shared" si="50"/>
        <v>0</v>
      </c>
      <c r="AD37" s="24"/>
      <c r="AE37" s="24"/>
      <c r="AF37" s="24"/>
      <c r="AG37" s="11"/>
      <c r="AH37" s="11">
        <f t="shared" si="51"/>
        <v>0</v>
      </c>
      <c r="AI37" s="27">
        <f t="shared" si="52"/>
        <v>0</v>
      </c>
      <c r="AJ37" s="28">
        <f t="shared" si="53"/>
        <v>0</v>
      </c>
      <c r="AK37" s="1"/>
      <c r="AL37" s="1"/>
      <c r="AM37" s="1"/>
      <c r="AN37" s="1"/>
      <c r="AO37" s="1"/>
      <c r="AP37" s="1"/>
      <c r="AQ37" s="1"/>
      <c r="AR37" s="3"/>
    </row>
    <row r="38" spans="1:44" ht="19.5" customHeight="1" outlineLevel="1">
      <c r="A38" s="34">
        <v>3</v>
      </c>
      <c r="B38" s="34"/>
      <c r="C38" s="145"/>
      <c r="D38" s="95"/>
      <c r="E38" s="146"/>
      <c r="F38" s="18"/>
      <c r="G38" s="18"/>
      <c r="H38" s="36"/>
      <c r="I38" s="36"/>
      <c r="J38" s="314"/>
      <c r="K38" s="46"/>
      <c r="L38" s="18"/>
      <c r="M38" s="24"/>
      <c r="N38" s="24"/>
      <c r="O38" s="24"/>
      <c r="P38" s="18"/>
      <c r="Q38" s="18"/>
      <c r="R38" s="24"/>
      <c r="S38" s="24"/>
      <c r="T38" s="24"/>
      <c r="U38" s="11">
        <f>SUM(R38:T38)</f>
        <v>0</v>
      </c>
      <c r="V38" s="24"/>
      <c r="W38" s="24"/>
      <c r="X38" s="24"/>
      <c r="Y38" s="11">
        <f>SUM(V38:X38)</f>
        <v>0</v>
      </c>
      <c r="Z38" s="24"/>
      <c r="AA38" s="46"/>
      <c r="AB38" s="24"/>
      <c r="AC38" s="11">
        <f t="shared" si="50"/>
        <v>0</v>
      </c>
      <c r="AD38" s="24"/>
      <c r="AE38" s="24"/>
      <c r="AF38" s="24"/>
      <c r="AG38" s="11">
        <f>SUM(AD38:AF38)</f>
        <v>0</v>
      </c>
      <c r="AH38" s="11">
        <f t="shared" si="51"/>
        <v>0</v>
      </c>
      <c r="AI38" s="27">
        <f t="shared" si="52"/>
        <v>0</v>
      </c>
      <c r="AJ38" s="28">
        <f t="shared" si="53"/>
        <v>0</v>
      </c>
      <c r="AK38" s="1"/>
      <c r="AL38" s="1"/>
      <c r="AM38" s="1"/>
      <c r="AN38" s="1"/>
      <c r="AO38" s="1"/>
      <c r="AP38" s="1"/>
      <c r="AQ38" s="1"/>
      <c r="AR38" s="3"/>
    </row>
    <row r="39" spans="1:44" ht="19.5" customHeight="1">
      <c r="A39" s="329" t="s">
        <v>66</v>
      </c>
      <c r="B39" s="311"/>
      <c r="C39" s="311"/>
      <c r="D39" s="311"/>
      <c r="E39" s="312"/>
      <c r="F39" s="39"/>
      <c r="G39" s="39"/>
      <c r="H39" s="39"/>
      <c r="I39" s="39"/>
      <c r="J39" s="41">
        <f t="shared" ref="J39:K39" si="54">SUM(J36:J38)</f>
        <v>160862963</v>
      </c>
      <c r="K39" s="41">
        <f t="shared" si="54"/>
        <v>9357120</v>
      </c>
      <c r="L39" s="39"/>
      <c r="M39" s="41">
        <f t="shared" ref="M39:O39" si="55">SUM(M36:M38)</f>
        <v>0</v>
      </c>
      <c r="N39" s="41">
        <f t="shared" si="55"/>
        <v>0</v>
      </c>
      <c r="O39" s="41">
        <f t="shared" si="55"/>
        <v>0</v>
      </c>
      <c r="P39" s="4"/>
      <c r="Q39" s="39"/>
      <c r="R39" s="41">
        <f t="shared" ref="R39:AG39" si="56">SUM(R36:R38)</f>
        <v>0</v>
      </c>
      <c r="S39" s="41">
        <f t="shared" si="56"/>
        <v>9357120</v>
      </c>
      <c r="T39" s="41">
        <f t="shared" si="56"/>
        <v>0</v>
      </c>
      <c r="U39" s="41">
        <f t="shared" si="56"/>
        <v>9357120</v>
      </c>
      <c r="V39" s="41">
        <f t="shared" si="56"/>
        <v>0</v>
      </c>
      <c r="W39" s="41">
        <f t="shared" si="56"/>
        <v>0</v>
      </c>
      <c r="X39" s="41">
        <f t="shared" si="56"/>
        <v>0</v>
      </c>
      <c r="Y39" s="41">
        <f t="shared" si="56"/>
        <v>0</v>
      </c>
      <c r="Z39" s="41">
        <f t="shared" si="56"/>
        <v>0</v>
      </c>
      <c r="AA39" s="41">
        <f t="shared" si="56"/>
        <v>0</v>
      </c>
      <c r="AB39" s="41">
        <f t="shared" si="56"/>
        <v>0</v>
      </c>
      <c r="AC39" s="41">
        <f t="shared" si="56"/>
        <v>0</v>
      </c>
      <c r="AD39" s="41">
        <f t="shared" si="56"/>
        <v>0</v>
      </c>
      <c r="AE39" s="41">
        <f t="shared" si="56"/>
        <v>0</v>
      </c>
      <c r="AF39" s="41">
        <f t="shared" si="56"/>
        <v>0</v>
      </c>
      <c r="AG39" s="41">
        <f t="shared" si="56"/>
        <v>0</v>
      </c>
      <c r="AH39" s="41">
        <f>+AG39+AC39+Y39+U39</f>
        <v>9357120</v>
      </c>
      <c r="AI39" s="43">
        <f>IF(ISERROR(AH39/J39),0,AH39/J39)</f>
        <v>5.8168268353977787E-2</v>
      </c>
      <c r="AJ39" s="43">
        <f>IF(ISERROR(AH39/$AH$85),0,AH39/$AH$85)</f>
        <v>0.37555982560793894</v>
      </c>
      <c r="AK39" s="1"/>
      <c r="AL39" s="1"/>
      <c r="AM39" s="1"/>
      <c r="AN39" s="1"/>
      <c r="AO39" s="1"/>
      <c r="AP39" s="1"/>
      <c r="AQ39" s="1"/>
      <c r="AR39" s="3"/>
    </row>
    <row r="40" spans="1:44" ht="19.5" customHeight="1">
      <c r="A40" s="330" t="s">
        <v>67</v>
      </c>
      <c r="B40" s="311"/>
      <c r="C40" s="311"/>
      <c r="D40" s="311"/>
      <c r="E40" s="312"/>
      <c r="F40" s="7"/>
      <c r="G40" s="8"/>
      <c r="H40" s="9"/>
      <c r="I40" s="9"/>
      <c r="J40" s="46"/>
      <c r="K40" s="11"/>
      <c r="L40" s="12"/>
      <c r="M40" s="13"/>
      <c r="N40" s="13"/>
      <c r="O40" s="13"/>
      <c r="P40" s="8"/>
      <c r="Q40" s="7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4"/>
      <c r="AJ40" s="14"/>
      <c r="AK40" s="2"/>
      <c r="AL40" s="2"/>
      <c r="AM40" s="2"/>
      <c r="AN40" s="2"/>
      <c r="AO40" s="2"/>
      <c r="AP40" s="2"/>
      <c r="AQ40" s="2"/>
      <c r="AR40" s="15"/>
    </row>
    <row r="41" spans="1:44" ht="19.5" customHeight="1" outlineLevel="1">
      <c r="A41" s="34">
        <v>1</v>
      </c>
      <c r="H41" s="36"/>
      <c r="I41" s="36"/>
      <c r="J41" s="324">
        <v>236358453</v>
      </c>
      <c r="K41" s="23"/>
      <c r="L41" s="18"/>
      <c r="M41" s="24"/>
      <c r="N41" s="24"/>
      <c r="O41" s="24"/>
      <c r="P41" s="18"/>
      <c r="Q41" s="18"/>
      <c r="R41" s="24"/>
      <c r="S41" s="26"/>
      <c r="T41" s="24"/>
      <c r="U41" s="11">
        <f>SUM(R41:T41)</f>
        <v>0</v>
      </c>
      <c r="V41" s="24"/>
      <c r="W41" s="24"/>
      <c r="X41" s="54"/>
      <c r="Y41" s="11">
        <f t="shared" ref="Y41:Y44" si="57">SUM(V41:X41)</f>
        <v>0</v>
      </c>
      <c r="Z41" s="24"/>
      <c r="AA41" s="46"/>
      <c r="AB41" s="24"/>
      <c r="AC41" s="11">
        <f t="shared" ref="AC41:AC44" si="58">SUM(Z41:AB41)</f>
        <v>0</v>
      </c>
      <c r="AD41" s="24"/>
      <c r="AE41" s="24"/>
      <c r="AF41" s="24"/>
      <c r="AG41" s="11">
        <f>SUM(AD41:AF41)</f>
        <v>0</v>
      </c>
      <c r="AH41" s="11">
        <f t="shared" ref="AH41:AH44" si="59">SUM(U41,Y41,AC41,AG41)</f>
        <v>0</v>
      </c>
      <c r="AI41" s="27">
        <f t="shared" ref="AI41:AI43" si="60">IF(ISERROR(AH41/$J$45),0,AH41/$J$45)</f>
        <v>0</v>
      </c>
      <c r="AJ41" s="28">
        <f t="shared" ref="AJ41:AJ43" si="61">IF(ISERROR(AH41/$AH$85),"-",AH41/$AH$85)</f>
        <v>0</v>
      </c>
      <c r="AK41" s="1"/>
      <c r="AL41" s="1"/>
      <c r="AM41" s="1"/>
      <c r="AN41" s="1"/>
      <c r="AO41" s="1"/>
      <c r="AP41" s="1"/>
      <c r="AQ41" s="1"/>
      <c r="AR41" s="3"/>
    </row>
    <row r="42" spans="1:44" ht="19.5" customHeight="1" outlineLevel="1">
      <c r="A42" s="34">
        <v>2</v>
      </c>
      <c r="B42" s="34"/>
      <c r="C42" s="145"/>
      <c r="D42" s="95"/>
      <c r="E42" s="146"/>
      <c r="F42" s="18"/>
      <c r="G42" s="18"/>
      <c r="H42" s="36"/>
      <c r="I42" s="36"/>
      <c r="J42" s="322"/>
      <c r="K42" s="46"/>
      <c r="L42" s="18"/>
      <c r="M42" s="24"/>
      <c r="N42" s="24"/>
      <c r="O42" s="24"/>
      <c r="P42" s="18"/>
      <c r="Q42" s="18"/>
      <c r="R42" s="24"/>
      <c r="S42" s="24"/>
      <c r="T42" s="24"/>
      <c r="U42" s="11"/>
      <c r="V42" s="24"/>
      <c r="W42" s="24"/>
      <c r="X42" s="54"/>
      <c r="Y42" s="11">
        <f t="shared" si="57"/>
        <v>0</v>
      </c>
      <c r="Z42" s="24"/>
      <c r="AA42" s="46"/>
      <c r="AB42" s="24"/>
      <c r="AC42" s="11">
        <f t="shared" si="58"/>
        <v>0</v>
      </c>
      <c r="AD42" s="24"/>
      <c r="AE42" s="24"/>
      <c r="AF42" s="24"/>
      <c r="AG42" s="11"/>
      <c r="AH42" s="11">
        <f t="shared" si="59"/>
        <v>0</v>
      </c>
      <c r="AI42" s="27">
        <f t="shared" si="60"/>
        <v>0</v>
      </c>
      <c r="AJ42" s="28">
        <f t="shared" si="61"/>
        <v>0</v>
      </c>
      <c r="AK42" s="1"/>
      <c r="AL42" s="1"/>
      <c r="AM42" s="1"/>
      <c r="AN42" s="1"/>
      <c r="AO42" s="1"/>
      <c r="AP42" s="1"/>
      <c r="AQ42" s="1"/>
      <c r="AR42" s="3"/>
    </row>
    <row r="43" spans="1:44" ht="19.5" customHeight="1" outlineLevel="1">
      <c r="A43" s="34">
        <v>3</v>
      </c>
      <c r="B43" s="34"/>
      <c r="C43" s="145"/>
      <c r="D43" s="95"/>
      <c r="E43" s="146"/>
      <c r="F43" s="18"/>
      <c r="G43" s="18"/>
      <c r="H43" s="36"/>
      <c r="I43" s="36"/>
      <c r="J43" s="322"/>
      <c r="K43" s="46"/>
      <c r="L43" s="18"/>
      <c r="M43" s="24"/>
      <c r="N43" s="24"/>
      <c r="O43" s="24"/>
      <c r="P43" s="18"/>
      <c r="Q43" s="18"/>
      <c r="R43" s="24"/>
      <c r="S43" s="24"/>
      <c r="T43" s="24"/>
      <c r="U43" s="11">
        <f>SUM(R43:T43)</f>
        <v>0</v>
      </c>
      <c r="V43" s="24"/>
      <c r="W43" s="24"/>
      <c r="X43" s="54"/>
      <c r="Y43" s="11">
        <f t="shared" si="57"/>
        <v>0</v>
      </c>
      <c r="Z43" s="24"/>
      <c r="AA43" s="46"/>
      <c r="AB43" s="24"/>
      <c r="AC43" s="11">
        <f t="shared" si="58"/>
        <v>0</v>
      </c>
      <c r="AD43" s="24"/>
      <c r="AE43" s="24"/>
      <c r="AF43" s="24"/>
      <c r="AG43" s="11">
        <f>SUM(AD43:AF43)</f>
        <v>0</v>
      </c>
      <c r="AH43" s="11">
        <f t="shared" si="59"/>
        <v>0</v>
      </c>
      <c r="AI43" s="27">
        <f t="shared" si="60"/>
        <v>0</v>
      </c>
      <c r="AJ43" s="28">
        <f t="shared" si="61"/>
        <v>0</v>
      </c>
      <c r="AK43" s="1"/>
      <c r="AL43" s="1"/>
      <c r="AM43" s="1"/>
      <c r="AN43" s="1"/>
      <c r="AO43" s="1"/>
      <c r="AP43" s="1"/>
      <c r="AQ43" s="1"/>
      <c r="AR43" s="3"/>
    </row>
    <row r="44" spans="1:44" ht="19.5" customHeight="1" outlineLevel="1">
      <c r="A44" s="34">
        <v>4</v>
      </c>
      <c r="B44" s="34"/>
      <c r="C44" s="145"/>
      <c r="D44" s="95"/>
      <c r="E44" s="146"/>
      <c r="F44" s="18"/>
      <c r="G44" s="18"/>
      <c r="H44" s="36"/>
      <c r="I44" s="36"/>
      <c r="J44" s="314"/>
      <c r="K44" s="46"/>
      <c r="L44" s="18"/>
      <c r="M44" s="24"/>
      <c r="N44" s="24"/>
      <c r="O44" s="24"/>
      <c r="P44" s="18"/>
      <c r="Q44" s="18"/>
      <c r="R44" s="24"/>
      <c r="S44" s="24"/>
      <c r="T44" s="24"/>
      <c r="U44" s="11"/>
      <c r="V44" s="24"/>
      <c r="W44" s="24"/>
      <c r="X44" s="54"/>
      <c r="Y44" s="11">
        <f t="shared" si="57"/>
        <v>0</v>
      </c>
      <c r="Z44" s="24"/>
      <c r="AA44" s="46"/>
      <c r="AB44" s="46"/>
      <c r="AC44" s="11">
        <f t="shared" si="58"/>
        <v>0</v>
      </c>
      <c r="AD44" s="24"/>
      <c r="AE44" s="24"/>
      <c r="AF44" s="24"/>
      <c r="AG44" s="11"/>
      <c r="AH44" s="11">
        <f t="shared" si="59"/>
        <v>0</v>
      </c>
      <c r="AI44" s="27"/>
      <c r="AJ44" s="28"/>
      <c r="AK44" s="1"/>
      <c r="AL44" s="1"/>
      <c r="AM44" s="1"/>
      <c r="AN44" s="1"/>
      <c r="AO44" s="1"/>
      <c r="AP44" s="1"/>
      <c r="AQ44" s="1"/>
      <c r="AR44" s="3"/>
    </row>
    <row r="45" spans="1:44" ht="19.5" customHeight="1">
      <c r="A45" s="329" t="s">
        <v>69</v>
      </c>
      <c r="B45" s="311"/>
      <c r="C45" s="311"/>
      <c r="D45" s="311"/>
      <c r="E45" s="312"/>
      <c r="F45" s="39"/>
      <c r="G45" s="39"/>
      <c r="H45" s="39"/>
      <c r="I45" s="39"/>
      <c r="J45" s="41">
        <f t="shared" ref="J45:K45" si="62">SUM(J41:J44)</f>
        <v>236358453</v>
      </c>
      <c r="K45" s="41">
        <f t="shared" si="62"/>
        <v>0</v>
      </c>
      <c r="L45" s="39"/>
      <c r="M45" s="41">
        <f t="shared" ref="M45:O45" si="63">SUM(M41:M43)</f>
        <v>0</v>
      </c>
      <c r="N45" s="41">
        <f t="shared" si="63"/>
        <v>0</v>
      </c>
      <c r="O45" s="41">
        <f t="shared" si="63"/>
        <v>0</v>
      </c>
      <c r="P45" s="4"/>
      <c r="Q45" s="39"/>
      <c r="R45" s="41">
        <f t="shared" ref="R45:Z45" si="64">SUM(R41:R43)</f>
        <v>0</v>
      </c>
      <c r="S45" s="41">
        <f t="shared" si="64"/>
        <v>0</v>
      </c>
      <c r="T45" s="41">
        <f t="shared" si="64"/>
        <v>0</v>
      </c>
      <c r="U45" s="41">
        <f t="shared" si="64"/>
        <v>0</v>
      </c>
      <c r="V45" s="41">
        <f t="shared" si="64"/>
        <v>0</v>
      </c>
      <c r="W45" s="41">
        <f t="shared" si="64"/>
        <v>0</v>
      </c>
      <c r="X45" s="41">
        <f t="shared" si="64"/>
        <v>0</v>
      </c>
      <c r="Y45" s="41">
        <f t="shared" si="64"/>
        <v>0</v>
      </c>
      <c r="Z45" s="41">
        <f t="shared" si="64"/>
        <v>0</v>
      </c>
      <c r="AA45" s="41">
        <f t="shared" ref="AA45:AB45" si="65">SUM(AA41:AA44)</f>
        <v>0</v>
      </c>
      <c r="AB45" s="41">
        <f t="shared" si="65"/>
        <v>0</v>
      </c>
      <c r="AC45" s="41">
        <f>SUM(AC41:AF44)</f>
        <v>0</v>
      </c>
      <c r="AD45" s="41">
        <f t="shared" ref="AD45:AG45" si="66">SUM(AD41:AD43)</f>
        <v>0</v>
      </c>
      <c r="AE45" s="41">
        <f t="shared" si="66"/>
        <v>0</v>
      </c>
      <c r="AF45" s="41">
        <f t="shared" si="66"/>
        <v>0</v>
      </c>
      <c r="AG45" s="41">
        <f t="shared" si="66"/>
        <v>0</v>
      </c>
      <c r="AH45" s="41">
        <f>SUM(AH41:AH44)</f>
        <v>0</v>
      </c>
      <c r="AI45" s="43">
        <f>IF(ISERROR(AH45/J45),0,AH45/J45)</f>
        <v>0</v>
      </c>
      <c r="AJ45" s="43">
        <f>IF(ISERROR(AH45/$AH$85),0,AH45/$AH$85)</f>
        <v>0</v>
      </c>
      <c r="AK45" s="1"/>
      <c r="AL45" s="1"/>
      <c r="AM45" s="1"/>
      <c r="AN45" s="1"/>
      <c r="AO45" s="1"/>
      <c r="AP45" s="1"/>
      <c r="AQ45" s="1"/>
      <c r="AR45" s="3"/>
    </row>
    <row r="46" spans="1:44" ht="19.5" customHeight="1">
      <c r="A46" s="330" t="s">
        <v>70</v>
      </c>
      <c r="B46" s="311"/>
      <c r="C46" s="311"/>
      <c r="D46" s="311"/>
      <c r="E46" s="312"/>
      <c r="F46" s="7"/>
      <c r="G46" s="8"/>
      <c r="H46" s="9"/>
      <c r="I46" s="9"/>
      <c r="J46" s="46"/>
      <c r="K46" s="11"/>
      <c r="L46" s="12"/>
      <c r="M46" s="13"/>
      <c r="N46" s="13"/>
      <c r="O46" s="13"/>
      <c r="P46" s="8"/>
      <c r="Q46" s="7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4"/>
      <c r="AJ46" s="14"/>
      <c r="AK46" s="2"/>
      <c r="AL46" s="2"/>
      <c r="AM46" s="2"/>
      <c r="AN46" s="2"/>
      <c r="AO46" s="2"/>
      <c r="AP46" s="2"/>
      <c r="AQ46" s="2"/>
      <c r="AR46" s="15"/>
    </row>
    <row r="47" spans="1:44" ht="19.5" customHeight="1" outlineLevel="1">
      <c r="A47" s="34">
        <v>1</v>
      </c>
      <c r="B47" s="34"/>
      <c r="C47" s="145"/>
      <c r="D47" s="95"/>
      <c r="E47" s="146"/>
      <c r="F47" s="18"/>
      <c r="G47" s="18"/>
      <c r="H47" s="77"/>
      <c r="I47" s="77"/>
      <c r="J47" s="50">
        <v>176157930</v>
      </c>
      <c r="K47" s="46"/>
      <c r="L47" s="64"/>
      <c r="M47" s="65"/>
      <c r="N47" s="66"/>
      <c r="O47" s="65"/>
      <c r="P47" s="18"/>
      <c r="Q47" s="67"/>
      <c r="R47" s="24"/>
      <c r="S47" s="24"/>
      <c r="T47" s="24"/>
      <c r="U47" s="11">
        <f t="shared" ref="U47:U48" si="67">SUM(R47:T47)</f>
        <v>0</v>
      </c>
      <c r="V47" s="24"/>
      <c r="W47" s="24"/>
      <c r="X47" s="54"/>
      <c r="Y47" s="11">
        <f t="shared" ref="Y47:Y48" si="68">SUM(V47:X47)</f>
        <v>0</v>
      </c>
      <c r="Z47" s="24"/>
      <c r="AA47" s="46"/>
      <c r="AB47" s="24"/>
      <c r="AC47" s="11">
        <f t="shared" ref="AC47:AC48" si="69">SUM(Z47:AB47)</f>
        <v>0</v>
      </c>
      <c r="AD47" s="24"/>
      <c r="AE47" s="24"/>
      <c r="AF47" s="24"/>
      <c r="AG47" s="11">
        <f t="shared" ref="AG47:AG48" si="70">SUM(AD47:AF47)</f>
        <v>0</v>
      </c>
      <c r="AH47" s="11">
        <f t="shared" ref="AH47:AH48" si="71">SUM(U47,Y47,AC47,AG47)</f>
        <v>0</v>
      </c>
      <c r="AI47" s="27">
        <f t="shared" ref="AI47:AI48" si="72">IF(ISERROR(AH47/$J$49),0,AH47/$J$49)</f>
        <v>0</v>
      </c>
      <c r="AJ47" s="28">
        <f t="shared" ref="AJ47:AJ48" si="73">IF(ISERROR(AH47/$AH$85),"-",AH47/$AH$85)</f>
        <v>0</v>
      </c>
      <c r="AK47" s="1"/>
      <c r="AL47" s="1"/>
      <c r="AM47" s="1"/>
      <c r="AN47" s="1"/>
      <c r="AO47" s="1"/>
      <c r="AP47" s="1"/>
      <c r="AQ47" s="1"/>
      <c r="AR47" s="3"/>
    </row>
    <row r="48" spans="1:44" ht="19.5" customHeight="1" outlineLevel="1">
      <c r="A48" s="34">
        <v>2</v>
      </c>
      <c r="B48" s="34"/>
      <c r="C48" s="145"/>
      <c r="D48" s="95"/>
      <c r="E48" s="146"/>
      <c r="F48" s="18"/>
      <c r="G48" s="18"/>
      <c r="H48" s="36"/>
      <c r="I48" s="36"/>
      <c r="J48" s="55"/>
      <c r="K48" s="46"/>
      <c r="L48" s="18"/>
      <c r="M48" s="24"/>
      <c r="N48" s="24"/>
      <c r="O48" s="24"/>
      <c r="P48" s="18"/>
      <c r="Q48" s="18"/>
      <c r="R48" s="24"/>
      <c r="S48" s="24"/>
      <c r="T48" s="24"/>
      <c r="U48" s="11">
        <f t="shared" si="67"/>
        <v>0</v>
      </c>
      <c r="V48" s="24"/>
      <c r="W48" s="24"/>
      <c r="X48" s="54"/>
      <c r="Y48" s="11">
        <f t="shared" si="68"/>
        <v>0</v>
      </c>
      <c r="Z48" s="24"/>
      <c r="AA48" s="46"/>
      <c r="AB48" s="24"/>
      <c r="AC48" s="11">
        <f t="shared" si="69"/>
        <v>0</v>
      </c>
      <c r="AD48" s="24"/>
      <c r="AE48" s="24"/>
      <c r="AF48" s="24"/>
      <c r="AG48" s="11">
        <f t="shared" si="70"/>
        <v>0</v>
      </c>
      <c r="AH48" s="11">
        <f t="shared" si="71"/>
        <v>0</v>
      </c>
      <c r="AI48" s="27">
        <f t="shared" si="72"/>
        <v>0</v>
      </c>
      <c r="AJ48" s="28">
        <f t="shared" si="73"/>
        <v>0</v>
      </c>
      <c r="AK48" s="1"/>
      <c r="AL48" s="1"/>
      <c r="AM48" s="1"/>
      <c r="AN48" s="1"/>
      <c r="AO48" s="1"/>
      <c r="AP48" s="1"/>
      <c r="AQ48" s="1"/>
      <c r="AR48" s="3"/>
    </row>
    <row r="49" spans="1:44" ht="19.5" customHeight="1">
      <c r="A49" s="329" t="s">
        <v>71</v>
      </c>
      <c r="B49" s="311"/>
      <c r="C49" s="311"/>
      <c r="D49" s="311"/>
      <c r="E49" s="312"/>
      <c r="F49" s="39"/>
      <c r="G49" s="39"/>
      <c r="H49" s="39"/>
      <c r="I49" s="39"/>
      <c r="J49" s="41">
        <f t="shared" ref="J49:K49" si="74">SUM(J47:J48)</f>
        <v>176157930</v>
      </c>
      <c r="K49" s="41">
        <f t="shared" si="74"/>
        <v>0</v>
      </c>
      <c r="L49" s="39"/>
      <c r="M49" s="41">
        <f t="shared" ref="M49:O49" si="75">SUM(M47:M48)</f>
        <v>0</v>
      </c>
      <c r="N49" s="41">
        <f t="shared" si="75"/>
        <v>0</v>
      </c>
      <c r="O49" s="41">
        <f t="shared" si="75"/>
        <v>0</v>
      </c>
      <c r="P49" s="4"/>
      <c r="Q49" s="39"/>
      <c r="R49" s="41">
        <f t="shared" ref="R49:AH49" si="76">SUM(R47:R48)</f>
        <v>0</v>
      </c>
      <c r="S49" s="41">
        <f t="shared" si="76"/>
        <v>0</v>
      </c>
      <c r="T49" s="41">
        <f t="shared" si="76"/>
        <v>0</v>
      </c>
      <c r="U49" s="41">
        <f t="shared" si="76"/>
        <v>0</v>
      </c>
      <c r="V49" s="41">
        <f t="shared" si="76"/>
        <v>0</v>
      </c>
      <c r="W49" s="41">
        <f t="shared" si="76"/>
        <v>0</v>
      </c>
      <c r="X49" s="41">
        <f t="shared" si="76"/>
        <v>0</v>
      </c>
      <c r="Y49" s="41">
        <f t="shared" si="76"/>
        <v>0</v>
      </c>
      <c r="Z49" s="41">
        <f t="shared" si="76"/>
        <v>0</v>
      </c>
      <c r="AA49" s="41">
        <f t="shared" si="76"/>
        <v>0</v>
      </c>
      <c r="AB49" s="41">
        <f t="shared" si="76"/>
        <v>0</v>
      </c>
      <c r="AC49" s="41">
        <f t="shared" si="76"/>
        <v>0</v>
      </c>
      <c r="AD49" s="41">
        <f t="shared" si="76"/>
        <v>0</v>
      </c>
      <c r="AE49" s="41">
        <f t="shared" si="76"/>
        <v>0</v>
      </c>
      <c r="AF49" s="41">
        <f t="shared" si="76"/>
        <v>0</v>
      </c>
      <c r="AG49" s="41">
        <f t="shared" si="76"/>
        <v>0</v>
      </c>
      <c r="AH49" s="41">
        <f t="shared" si="76"/>
        <v>0</v>
      </c>
      <c r="AI49" s="43">
        <f>IF(ISERROR(AH49/J49),0,AH49/J49)</f>
        <v>0</v>
      </c>
      <c r="AJ49" s="43">
        <f>IF(ISERROR(AH49/$AH$85),0,AH49/$AH$85)</f>
        <v>0</v>
      </c>
      <c r="AK49" s="1"/>
      <c r="AL49" s="1"/>
      <c r="AM49" s="1"/>
      <c r="AN49" s="1"/>
      <c r="AO49" s="1"/>
      <c r="AP49" s="1"/>
      <c r="AQ49" s="1"/>
      <c r="AR49" s="3"/>
    </row>
    <row r="50" spans="1:44" ht="19.5" customHeight="1">
      <c r="A50" s="330" t="s">
        <v>72</v>
      </c>
      <c r="B50" s="311"/>
      <c r="C50" s="311"/>
      <c r="D50" s="311"/>
      <c r="E50" s="312"/>
      <c r="F50" s="7"/>
      <c r="G50" s="8"/>
      <c r="H50" s="9"/>
      <c r="I50" s="9"/>
      <c r="J50" s="46"/>
      <c r="K50" s="11"/>
      <c r="L50" s="12"/>
      <c r="M50" s="13"/>
      <c r="N50" s="13"/>
      <c r="O50" s="13"/>
      <c r="P50" s="8"/>
      <c r="Q50" s="7"/>
      <c r="R50" s="11"/>
      <c r="S50" s="11"/>
      <c r="T50" s="11"/>
      <c r="U50" s="11"/>
      <c r="V50" s="11"/>
      <c r="W50" s="11"/>
      <c r="X50" s="11"/>
      <c r="Y50" s="11"/>
      <c r="Z50" s="11"/>
      <c r="AA50" s="24"/>
      <c r="AB50" s="24"/>
      <c r="AC50" s="11"/>
      <c r="AD50" s="11"/>
      <c r="AE50" s="11"/>
      <c r="AF50" s="11"/>
      <c r="AG50" s="11"/>
      <c r="AH50" s="11"/>
      <c r="AI50" s="14"/>
      <c r="AJ50" s="14"/>
      <c r="AK50" s="2"/>
      <c r="AL50" s="2"/>
      <c r="AM50" s="2"/>
      <c r="AN50" s="2"/>
      <c r="AO50" s="2"/>
      <c r="AP50" s="2"/>
      <c r="AQ50" s="2"/>
      <c r="AR50" s="15"/>
    </row>
    <row r="51" spans="1:44" ht="19.5" customHeight="1" outlineLevel="1">
      <c r="A51" s="34">
        <v>1</v>
      </c>
      <c r="B51" s="34"/>
      <c r="C51" s="145"/>
      <c r="D51" s="95"/>
      <c r="E51" s="53"/>
      <c r="F51" s="67"/>
      <c r="G51" s="67"/>
      <c r="H51" s="77"/>
      <c r="I51" s="77"/>
      <c r="J51" s="50">
        <v>86132238</v>
      </c>
      <c r="K51" s="54"/>
      <c r="L51" s="64"/>
      <c r="M51" s="65"/>
      <c r="N51" s="66"/>
      <c r="O51" s="65"/>
      <c r="P51" s="18"/>
      <c r="Q51" s="67"/>
      <c r="R51" s="24"/>
      <c r="S51" s="24"/>
      <c r="T51" s="24"/>
      <c r="U51" s="11">
        <f t="shared" ref="U51:U52" si="77">SUM(R51:T51)</f>
        <v>0</v>
      </c>
      <c r="V51" s="24"/>
      <c r="W51" s="24"/>
      <c r="X51" s="54"/>
      <c r="Y51" s="11">
        <f t="shared" ref="Y51:Y52" si="78">SUM(V51:X51)</f>
        <v>0</v>
      </c>
      <c r="Z51" s="24"/>
      <c r="AA51" s="24"/>
      <c r="AB51" s="24"/>
      <c r="AC51" s="11">
        <f t="shared" ref="AC51:AC52" si="79">SUM(Z51:AB51)</f>
        <v>0</v>
      </c>
      <c r="AD51" s="24"/>
      <c r="AE51" s="24"/>
      <c r="AF51" s="24"/>
      <c r="AG51" s="11">
        <f t="shared" ref="AG51:AG52" si="80">SUM(AD51:AF51)</f>
        <v>0</v>
      </c>
      <c r="AH51" s="11">
        <f t="shared" ref="AH51:AH52" si="81">SUM(U51,Y51,AC51,AG51)</f>
        <v>0</v>
      </c>
      <c r="AI51" s="27">
        <f t="shared" ref="AI51:AI52" si="82">IF(ISERROR(AH51/$J$53),0,AH51/$J$53)</f>
        <v>0</v>
      </c>
      <c r="AJ51" s="28">
        <f t="shared" ref="AJ51:AJ52" si="83">IF(ISERROR(AH51/$AH$85),"-",AH51/$AH$85)</f>
        <v>0</v>
      </c>
      <c r="AK51" s="1"/>
      <c r="AL51" s="1"/>
      <c r="AM51" s="1"/>
      <c r="AN51" s="1"/>
      <c r="AO51" s="1"/>
      <c r="AP51" s="1"/>
      <c r="AQ51" s="1"/>
      <c r="AR51" s="3"/>
    </row>
    <row r="52" spans="1:44" ht="19.5" customHeight="1" outlineLevel="1">
      <c r="A52" s="34">
        <v>2</v>
      </c>
      <c r="B52" s="34"/>
      <c r="C52" s="145"/>
      <c r="D52" s="95"/>
      <c r="E52" s="18"/>
      <c r="F52" s="67"/>
      <c r="G52" s="67"/>
      <c r="H52" s="36"/>
      <c r="I52" s="36"/>
      <c r="J52" s="55"/>
      <c r="K52" s="46"/>
      <c r="L52" s="18"/>
      <c r="M52" s="24"/>
      <c r="N52" s="24"/>
      <c r="O52" s="24"/>
      <c r="P52" s="18"/>
      <c r="Q52" s="18"/>
      <c r="R52" s="24"/>
      <c r="S52" s="24"/>
      <c r="T52" s="24"/>
      <c r="U52" s="11">
        <f t="shared" si="77"/>
        <v>0</v>
      </c>
      <c r="V52" s="24"/>
      <c r="W52" s="24"/>
      <c r="X52" s="54"/>
      <c r="Y52" s="11">
        <f t="shared" si="78"/>
        <v>0</v>
      </c>
      <c r="Z52" s="24"/>
      <c r="AA52" s="24"/>
      <c r="AB52" s="24"/>
      <c r="AC52" s="11">
        <f t="shared" si="79"/>
        <v>0</v>
      </c>
      <c r="AD52" s="24"/>
      <c r="AE52" s="24"/>
      <c r="AF52" s="24"/>
      <c r="AG52" s="11">
        <f t="shared" si="80"/>
        <v>0</v>
      </c>
      <c r="AH52" s="11">
        <f t="shared" si="81"/>
        <v>0</v>
      </c>
      <c r="AI52" s="27">
        <f t="shared" si="82"/>
        <v>0</v>
      </c>
      <c r="AJ52" s="28">
        <f t="shared" si="83"/>
        <v>0</v>
      </c>
      <c r="AK52" s="1"/>
      <c r="AL52" s="1"/>
      <c r="AM52" s="1"/>
      <c r="AN52" s="1"/>
      <c r="AO52" s="1"/>
      <c r="AP52" s="1"/>
      <c r="AQ52" s="1"/>
      <c r="AR52" s="3"/>
    </row>
    <row r="53" spans="1:44" ht="19.5" customHeight="1">
      <c r="A53" s="329" t="s">
        <v>73</v>
      </c>
      <c r="B53" s="311"/>
      <c r="C53" s="311"/>
      <c r="D53" s="311"/>
      <c r="E53" s="312"/>
      <c r="F53" s="39"/>
      <c r="G53" s="39"/>
      <c r="H53" s="39"/>
      <c r="I53" s="39"/>
      <c r="J53" s="41">
        <f t="shared" ref="J53:K53" si="84">SUM(J51:J52)</f>
        <v>86132238</v>
      </c>
      <c r="K53" s="41">
        <f t="shared" si="84"/>
        <v>0</v>
      </c>
      <c r="L53" s="39"/>
      <c r="M53" s="41">
        <f t="shared" ref="M53:O53" si="85">SUM(M51:M52)</f>
        <v>0</v>
      </c>
      <c r="N53" s="41">
        <f t="shared" si="85"/>
        <v>0</v>
      </c>
      <c r="O53" s="41">
        <f t="shared" si="85"/>
        <v>0</v>
      </c>
      <c r="P53" s="4"/>
      <c r="Q53" s="39"/>
      <c r="R53" s="41">
        <f t="shared" ref="R53:AH53" si="86">SUM(R51:R52)</f>
        <v>0</v>
      </c>
      <c r="S53" s="41">
        <f t="shared" si="86"/>
        <v>0</v>
      </c>
      <c r="T53" s="41">
        <f t="shared" si="86"/>
        <v>0</v>
      </c>
      <c r="U53" s="41">
        <f t="shared" si="86"/>
        <v>0</v>
      </c>
      <c r="V53" s="41">
        <f t="shared" si="86"/>
        <v>0</v>
      </c>
      <c r="W53" s="41">
        <f t="shared" si="86"/>
        <v>0</v>
      </c>
      <c r="X53" s="41">
        <f t="shared" si="86"/>
        <v>0</v>
      </c>
      <c r="Y53" s="41">
        <f t="shared" si="86"/>
        <v>0</v>
      </c>
      <c r="Z53" s="41">
        <f t="shared" si="86"/>
        <v>0</v>
      </c>
      <c r="AA53" s="41">
        <f t="shared" si="86"/>
        <v>0</v>
      </c>
      <c r="AB53" s="41">
        <f t="shared" si="86"/>
        <v>0</v>
      </c>
      <c r="AC53" s="41">
        <f t="shared" si="86"/>
        <v>0</v>
      </c>
      <c r="AD53" s="41">
        <f t="shared" si="86"/>
        <v>0</v>
      </c>
      <c r="AE53" s="41">
        <f t="shared" si="86"/>
        <v>0</v>
      </c>
      <c r="AF53" s="41">
        <f t="shared" si="86"/>
        <v>0</v>
      </c>
      <c r="AG53" s="41">
        <f t="shared" si="86"/>
        <v>0</v>
      </c>
      <c r="AH53" s="41">
        <f t="shared" si="86"/>
        <v>0</v>
      </c>
      <c r="AI53" s="43">
        <f>IF(ISERROR(AH53/J53),0,AH53/J53)</f>
        <v>0</v>
      </c>
      <c r="AJ53" s="43">
        <f>IF(ISERROR(AH53/$AH$85),0,AH53/$AH$85)</f>
        <v>0</v>
      </c>
      <c r="AK53" s="1"/>
      <c r="AL53" s="1"/>
      <c r="AM53" s="1"/>
      <c r="AN53" s="1"/>
      <c r="AO53" s="1"/>
      <c r="AP53" s="1"/>
      <c r="AQ53" s="1"/>
      <c r="AR53" s="3"/>
    </row>
    <row r="54" spans="1:44" ht="19.5" customHeight="1">
      <c r="A54" s="330" t="s">
        <v>74</v>
      </c>
      <c r="B54" s="311"/>
      <c r="C54" s="311"/>
      <c r="D54" s="311"/>
      <c r="E54" s="312"/>
      <c r="F54" s="7"/>
      <c r="G54" s="8"/>
      <c r="H54" s="9"/>
      <c r="I54" s="9"/>
      <c r="J54" s="46"/>
      <c r="K54" s="11"/>
      <c r="L54" s="12"/>
      <c r="M54" s="13"/>
      <c r="N54" s="13"/>
      <c r="O54" s="13"/>
      <c r="P54" s="8"/>
      <c r="Q54" s="7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4"/>
      <c r="AJ54" s="14"/>
      <c r="AK54" s="2"/>
      <c r="AL54" s="2"/>
      <c r="AM54" s="2"/>
      <c r="AN54" s="2"/>
      <c r="AO54" s="2"/>
      <c r="AP54" s="2"/>
      <c r="AQ54" s="2"/>
      <c r="AR54" s="15"/>
    </row>
    <row r="55" spans="1:44" ht="19.5" customHeight="1" outlineLevel="1">
      <c r="A55" s="34">
        <v>1</v>
      </c>
      <c r="B55" s="34"/>
      <c r="C55" s="67"/>
      <c r="D55" s="52"/>
      <c r="E55" s="18"/>
      <c r="F55" s="163"/>
      <c r="G55" s="8"/>
      <c r="H55" s="77"/>
      <c r="I55" s="77"/>
      <c r="J55" s="50">
        <v>73877457</v>
      </c>
      <c r="K55" s="54"/>
      <c r="L55" s="77"/>
      <c r="M55" s="65"/>
      <c r="N55" s="65"/>
      <c r="O55" s="8"/>
      <c r="P55" s="249"/>
      <c r="Q55" s="8"/>
      <c r="R55" s="24"/>
      <c r="S55" s="24"/>
      <c r="T55" s="24"/>
      <c r="U55" s="11">
        <f t="shared" ref="U55:U56" si="87">SUM(R55:T55)</f>
        <v>0</v>
      </c>
      <c r="V55" s="24"/>
      <c r="W55" s="24"/>
      <c r="X55" s="54"/>
      <c r="Y55" s="11">
        <f t="shared" ref="Y55:Y56" si="88">SUM(V55:X55)</f>
        <v>0</v>
      </c>
      <c r="Z55" s="24"/>
      <c r="AA55" s="24"/>
      <c r="AB55" s="24"/>
      <c r="AC55" s="11">
        <f t="shared" ref="AC55:AC56" si="89">SUM(Z55:AB55)</f>
        <v>0</v>
      </c>
      <c r="AD55" s="24"/>
      <c r="AE55" s="24"/>
      <c r="AF55" s="24"/>
      <c r="AG55" s="11">
        <f t="shared" ref="AG55:AG56" si="90">SUM(AD55:AF55)</f>
        <v>0</v>
      </c>
      <c r="AH55" s="11">
        <f t="shared" ref="AH55:AH56" si="91">SUM(U55,Y55,AC55,AG55)</f>
        <v>0</v>
      </c>
      <c r="AI55" s="27">
        <f t="shared" ref="AI55:AI56" si="92">IF(ISERROR(AH55/$J$57),0,AH55/$J$57)</f>
        <v>0</v>
      </c>
      <c r="AJ55" s="28">
        <f t="shared" ref="AJ55:AJ56" si="93">IF(ISERROR(AH55/$AH$85),"-",AH55/$AH$85)</f>
        <v>0</v>
      </c>
      <c r="AK55" s="1"/>
      <c r="AL55" s="1"/>
      <c r="AM55" s="1"/>
      <c r="AN55" s="1"/>
      <c r="AO55" s="1"/>
      <c r="AP55" s="1"/>
      <c r="AQ55" s="1"/>
      <c r="AR55" s="3"/>
    </row>
    <row r="56" spans="1:44" ht="19.5" customHeight="1" outlineLevel="1">
      <c r="A56" s="34">
        <v>2</v>
      </c>
      <c r="B56" s="34"/>
      <c r="C56" s="67"/>
      <c r="D56" s="52"/>
      <c r="E56" s="18"/>
      <c r="F56" s="18"/>
      <c r="G56" s="18"/>
      <c r="H56" s="36"/>
      <c r="I56" s="36"/>
      <c r="J56" s="55"/>
      <c r="K56" s="54"/>
      <c r="L56" s="18"/>
      <c r="M56" s="24"/>
      <c r="N56" s="24"/>
      <c r="O56" s="24"/>
      <c r="P56" s="249"/>
      <c r="Q56" s="18"/>
      <c r="R56" s="24"/>
      <c r="S56" s="24"/>
      <c r="T56" s="24"/>
      <c r="U56" s="11">
        <f t="shared" si="87"/>
        <v>0</v>
      </c>
      <c r="V56" s="24"/>
      <c r="W56" s="24"/>
      <c r="X56" s="54"/>
      <c r="Y56" s="11">
        <f t="shared" si="88"/>
        <v>0</v>
      </c>
      <c r="Z56" s="24"/>
      <c r="AA56" s="24"/>
      <c r="AB56" s="24"/>
      <c r="AC56" s="11">
        <f t="shared" si="89"/>
        <v>0</v>
      </c>
      <c r="AD56" s="24"/>
      <c r="AE56" s="24"/>
      <c r="AF56" s="24"/>
      <c r="AG56" s="11">
        <f t="shared" si="90"/>
        <v>0</v>
      </c>
      <c r="AH56" s="11">
        <f t="shared" si="91"/>
        <v>0</v>
      </c>
      <c r="AI56" s="27">
        <f t="shared" si="92"/>
        <v>0</v>
      </c>
      <c r="AJ56" s="28">
        <f t="shared" si="93"/>
        <v>0</v>
      </c>
      <c r="AK56" s="1"/>
      <c r="AL56" s="1"/>
      <c r="AM56" s="1"/>
      <c r="AN56" s="1"/>
      <c r="AO56" s="1"/>
      <c r="AP56" s="1"/>
      <c r="AQ56" s="1"/>
      <c r="AR56" s="3"/>
    </row>
    <row r="57" spans="1:44" ht="19.5" customHeight="1">
      <c r="A57" s="329" t="s">
        <v>75</v>
      </c>
      <c r="B57" s="311"/>
      <c r="C57" s="311"/>
      <c r="D57" s="311"/>
      <c r="E57" s="312"/>
      <c r="F57" s="39"/>
      <c r="G57" s="39"/>
      <c r="H57" s="39"/>
      <c r="I57" s="39"/>
      <c r="J57" s="41">
        <f>SUM(J55:J56)</f>
        <v>73877457</v>
      </c>
      <c r="K57" s="41">
        <v>0</v>
      </c>
      <c r="L57" s="39"/>
      <c r="M57" s="41">
        <f t="shared" ref="M57:O57" si="94">SUM(M55:M56)</f>
        <v>0</v>
      </c>
      <c r="N57" s="41">
        <f t="shared" si="94"/>
        <v>0</v>
      </c>
      <c r="O57" s="41">
        <f t="shared" si="94"/>
        <v>0</v>
      </c>
      <c r="P57" s="4"/>
      <c r="Q57" s="39"/>
      <c r="R57" s="41">
        <f t="shared" ref="R57:AH57" si="95">SUM(R55:R56)</f>
        <v>0</v>
      </c>
      <c r="S57" s="41">
        <f t="shared" si="95"/>
        <v>0</v>
      </c>
      <c r="T57" s="41">
        <f t="shared" si="95"/>
        <v>0</v>
      </c>
      <c r="U57" s="41">
        <f t="shared" si="95"/>
        <v>0</v>
      </c>
      <c r="V57" s="41">
        <f t="shared" si="95"/>
        <v>0</v>
      </c>
      <c r="W57" s="41">
        <f t="shared" si="95"/>
        <v>0</v>
      </c>
      <c r="X57" s="41">
        <f t="shared" si="95"/>
        <v>0</v>
      </c>
      <c r="Y57" s="41">
        <f t="shared" si="95"/>
        <v>0</v>
      </c>
      <c r="Z57" s="41">
        <f t="shared" si="95"/>
        <v>0</v>
      </c>
      <c r="AA57" s="41">
        <f t="shared" si="95"/>
        <v>0</v>
      </c>
      <c r="AB57" s="41">
        <f t="shared" si="95"/>
        <v>0</v>
      </c>
      <c r="AC57" s="41">
        <f t="shared" si="95"/>
        <v>0</v>
      </c>
      <c r="AD57" s="41">
        <f t="shared" si="95"/>
        <v>0</v>
      </c>
      <c r="AE57" s="41">
        <f t="shared" si="95"/>
        <v>0</v>
      </c>
      <c r="AF57" s="41">
        <f t="shared" si="95"/>
        <v>0</v>
      </c>
      <c r="AG57" s="41">
        <f t="shared" si="95"/>
        <v>0</v>
      </c>
      <c r="AH57" s="41">
        <f t="shared" si="95"/>
        <v>0</v>
      </c>
      <c r="AI57" s="43">
        <f>IF(ISERROR(AH57/J57),0,AH57/J57)</f>
        <v>0</v>
      </c>
      <c r="AJ57" s="43">
        <f>IF(ISERROR(AH57/$AH$85),0,AH57/$AH$85)</f>
        <v>0</v>
      </c>
      <c r="AK57" s="1"/>
      <c r="AL57" s="1"/>
      <c r="AM57" s="1"/>
      <c r="AN57" s="1"/>
      <c r="AO57" s="1"/>
      <c r="AP57" s="1"/>
      <c r="AQ57" s="1"/>
      <c r="AR57" s="3"/>
    </row>
    <row r="58" spans="1:44" ht="19.5" customHeight="1">
      <c r="A58" s="330" t="s">
        <v>76</v>
      </c>
      <c r="B58" s="311"/>
      <c r="C58" s="311"/>
      <c r="D58" s="311"/>
      <c r="E58" s="312"/>
      <c r="F58" s="7"/>
      <c r="G58" s="8"/>
      <c r="H58" s="9"/>
      <c r="I58" s="9"/>
      <c r="J58" s="46"/>
      <c r="K58" s="11"/>
      <c r="L58" s="12"/>
      <c r="M58" s="13"/>
      <c r="N58" s="13"/>
      <c r="O58" s="13"/>
      <c r="P58" s="8"/>
      <c r="Q58" s="7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4"/>
      <c r="AJ58" s="14"/>
      <c r="AK58" s="2"/>
      <c r="AL58" s="2"/>
      <c r="AM58" s="2"/>
      <c r="AN58" s="2"/>
      <c r="AO58" s="2"/>
      <c r="AP58" s="2"/>
      <c r="AQ58" s="2"/>
      <c r="AR58" s="15"/>
    </row>
    <row r="59" spans="1:44" ht="19.5" customHeight="1" outlineLevel="1">
      <c r="A59" s="34">
        <v>1</v>
      </c>
      <c r="B59" s="34"/>
      <c r="C59" s="67"/>
      <c r="D59" s="52"/>
      <c r="E59" s="18"/>
      <c r="F59" s="18"/>
      <c r="G59" s="18"/>
      <c r="H59" s="36"/>
      <c r="I59" s="36"/>
      <c r="J59" s="50">
        <v>35255022</v>
      </c>
      <c r="K59" s="161"/>
      <c r="L59" s="18"/>
      <c r="M59" s="24"/>
      <c r="N59" s="24"/>
      <c r="O59" s="24"/>
      <c r="P59" s="249"/>
      <c r="Q59" s="18"/>
      <c r="R59" s="24"/>
      <c r="S59" s="24"/>
      <c r="T59" s="24"/>
      <c r="U59" s="11">
        <f t="shared" ref="U59:U60" si="96">SUM(R59:T59)</f>
        <v>0</v>
      </c>
      <c r="V59" s="24"/>
      <c r="W59" s="24"/>
      <c r="X59" s="24"/>
      <c r="Y59" s="11">
        <f t="shared" ref="Y59:Y60" si="97">SUM(V59:X59)</f>
        <v>0</v>
      </c>
      <c r="Z59" s="24"/>
      <c r="AA59" s="24"/>
      <c r="AB59" s="24"/>
      <c r="AC59" s="11">
        <f t="shared" ref="AC59:AC60" si="98">SUM(Z59:AB59)</f>
        <v>0</v>
      </c>
      <c r="AD59" s="24"/>
      <c r="AE59" s="24"/>
      <c r="AF59" s="24"/>
      <c r="AG59" s="11">
        <f t="shared" ref="AG59:AG60" si="99">SUM(AD59:AF59)</f>
        <v>0</v>
      </c>
      <c r="AH59" s="11">
        <f t="shared" ref="AH59:AH60" si="100">SUM(U59,Y59,AC59,AG59)</f>
        <v>0</v>
      </c>
      <c r="AI59" s="27">
        <f t="shared" ref="AI59:AI60" si="101">IF(ISERROR(AH59/$J$61),0,AH59/$J$61)</f>
        <v>0</v>
      </c>
      <c r="AJ59" s="28">
        <f t="shared" ref="AJ59:AJ60" si="102">IF(ISERROR(AH59/$AH$85),"-",AH59/$AH$85)</f>
        <v>0</v>
      </c>
      <c r="AK59" s="1"/>
      <c r="AL59" s="1"/>
      <c r="AM59" s="1"/>
      <c r="AN59" s="1"/>
      <c r="AO59" s="1"/>
      <c r="AP59" s="1"/>
      <c r="AQ59" s="1"/>
      <c r="AR59" s="3"/>
    </row>
    <row r="60" spans="1:44" ht="19.5" customHeight="1" outlineLevel="1">
      <c r="A60" s="34">
        <v>2</v>
      </c>
      <c r="B60" s="34"/>
      <c r="C60" s="29"/>
      <c r="D60" s="104"/>
      <c r="E60" s="61"/>
      <c r="F60" s="18"/>
      <c r="G60" s="18"/>
      <c r="H60" s="36"/>
      <c r="I60" s="36"/>
      <c r="J60" s="55"/>
      <c r="K60" s="59"/>
      <c r="L60" s="18"/>
      <c r="M60" s="24"/>
      <c r="N60" s="24"/>
      <c r="O60" s="24"/>
      <c r="P60" s="249"/>
      <c r="Q60" s="18"/>
      <c r="R60" s="24"/>
      <c r="S60" s="24"/>
      <c r="T60" s="24"/>
      <c r="U60" s="11">
        <f t="shared" si="96"/>
        <v>0</v>
      </c>
      <c r="V60" s="24"/>
      <c r="W60" s="24"/>
      <c r="X60" s="24"/>
      <c r="Y60" s="11">
        <f t="shared" si="97"/>
        <v>0</v>
      </c>
      <c r="Z60" s="24"/>
      <c r="AA60" s="24"/>
      <c r="AB60" s="59"/>
      <c r="AC60" s="11">
        <f t="shared" si="98"/>
        <v>0</v>
      </c>
      <c r="AD60" s="24"/>
      <c r="AE60" s="24"/>
      <c r="AF60" s="24"/>
      <c r="AG60" s="11">
        <f t="shared" si="99"/>
        <v>0</v>
      </c>
      <c r="AH60" s="11">
        <f t="shared" si="100"/>
        <v>0</v>
      </c>
      <c r="AI60" s="27">
        <f t="shared" si="101"/>
        <v>0</v>
      </c>
      <c r="AJ60" s="28">
        <f t="shared" si="102"/>
        <v>0</v>
      </c>
      <c r="AK60" s="1"/>
      <c r="AL60" s="1"/>
      <c r="AM60" s="1"/>
      <c r="AN60" s="1"/>
      <c r="AO60" s="1"/>
      <c r="AP60" s="1"/>
      <c r="AQ60" s="1"/>
      <c r="AR60" s="3"/>
    </row>
    <row r="61" spans="1:44" ht="19.5" customHeight="1">
      <c r="A61" s="329" t="s">
        <v>77</v>
      </c>
      <c r="B61" s="311"/>
      <c r="C61" s="311"/>
      <c r="D61" s="311"/>
      <c r="E61" s="312"/>
      <c r="F61" s="39"/>
      <c r="G61" s="39"/>
      <c r="H61" s="39"/>
      <c r="I61" s="39"/>
      <c r="J61" s="41">
        <f t="shared" ref="J61:K61" si="103">SUM(J59:J60)</f>
        <v>35255022</v>
      </c>
      <c r="K61" s="41">
        <f t="shared" si="103"/>
        <v>0</v>
      </c>
      <c r="L61" s="39"/>
      <c r="M61" s="41">
        <f t="shared" ref="M61:O61" si="104">SUM(M59:M60)</f>
        <v>0</v>
      </c>
      <c r="N61" s="41">
        <f t="shared" si="104"/>
        <v>0</v>
      </c>
      <c r="O61" s="41">
        <f t="shared" si="104"/>
        <v>0</v>
      </c>
      <c r="P61" s="4"/>
      <c r="Q61" s="39"/>
      <c r="R61" s="41">
        <f t="shared" ref="R61:AH61" si="105">SUM(R59:R60)</f>
        <v>0</v>
      </c>
      <c r="S61" s="41">
        <f t="shared" si="105"/>
        <v>0</v>
      </c>
      <c r="T61" s="41">
        <f t="shared" si="105"/>
        <v>0</v>
      </c>
      <c r="U61" s="41">
        <f t="shared" si="105"/>
        <v>0</v>
      </c>
      <c r="V61" s="41">
        <f t="shared" si="105"/>
        <v>0</v>
      </c>
      <c r="W61" s="41">
        <f t="shared" si="105"/>
        <v>0</v>
      </c>
      <c r="X61" s="41">
        <f t="shared" si="105"/>
        <v>0</v>
      </c>
      <c r="Y61" s="41">
        <f t="shared" si="105"/>
        <v>0</v>
      </c>
      <c r="Z61" s="41">
        <f t="shared" si="105"/>
        <v>0</v>
      </c>
      <c r="AA61" s="41">
        <f t="shared" si="105"/>
        <v>0</v>
      </c>
      <c r="AB61" s="41">
        <f t="shared" si="105"/>
        <v>0</v>
      </c>
      <c r="AC61" s="41">
        <f t="shared" si="105"/>
        <v>0</v>
      </c>
      <c r="AD61" s="41">
        <f t="shared" si="105"/>
        <v>0</v>
      </c>
      <c r="AE61" s="41">
        <f t="shared" si="105"/>
        <v>0</v>
      </c>
      <c r="AF61" s="41">
        <f t="shared" si="105"/>
        <v>0</v>
      </c>
      <c r="AG61" s="41">
        <f t="shared" si="105"/>
        <v>0</v>
      </c>
      <c r="AH61" s="41">
        <f t="shared" si="105"/>
        <v>0</v>
      </c>
      <c r="AI61" s="43">
        <f>IF(ISERROR(AH61/J61),0,AH61/J61)</f>
        <v>0</v>
      </c>
      <c r="AJ61" s="43">
        <f>IF(ISERROR(AH61/$AH$85),0,AH61/$AH$85)</f>
        <v>0</v>
      </c>
      <c r="AK61" s="1"/>
      <c r="AL61" s="1"/>
      <c r="AM61" s="1"/>
      <c r="AN61" s="1"/>
      <c r="AO61" s="1"/>
      <c r="AP61" s="1"/>
      <c r="AQ61" s="1"/>
      <c r="AR61" s="3"/>
    </row>
    <row r="62" spans="1:44" ht="19.5" customHeight="1">
      <c r="A62" s="330" t="s">
        <v>93</v>
      </c>
      <c r="B62" s="311"/>
      <c r="C62" s="311"/>
      <c r="D62" s="311"/>
      <c r="E62" s="312"/>
      <c r="F62" s="7"/>
      <c r="G62" s="8"/>
      <c r="H62" s="9"/>
      <c r="I62" s="9"/>
      <c r="J62" s="46"/>
      <c r="K62" s="11"/>
      <c r="L62" s="12"/>
      <c r="M62" s="13"/>
      <c r="N62" s="13"/>
      <c r="O62" s="13"/>
      <c r="P62" s="8"/>
      <c r="Q62" s="7"/>
      <c r="R62" s="11"/>
      <c r="S62" s="11"/>
      <c r="T62" s="11"/>
      <c r="U62" s="11"/>
      <c r="V62" s="11"/>
      <c r="W62" s="11"/>
      <c r="X62" s="11"/>
      <c r="Y62" s="11"/>
      <c r="Z62" s="11"/>
      <c r="AA62" s="24"/>
      <c r="AB62" s="24"/>
      <c r="AC62" s="11"/>
      <c r="AD62" s="11"/>
      <c r="AE62" s="11"/>
      <c r="AF62" s="11"/>
      <c r="AG62" s="11"/>
      <c r="AH62" s="11"/>
      <c r="AI62" s="14"/>
      <c r="AJ62" s="14"/>
      <c r="AK62" s="2"/>
      <c r="AL62" s="2"/>
      <c r="AM62" s="2"/>
      <c r="AN62" s="2"/>
      <c r="AO62" s="2"/>
      <c r="AP62" s="2"/>
      <c r="AQ62" s="2"/>
      <c r="AR62" s="15"/>
    </row>
    <row r="63" spans="1:44" ht="19.5" customHeight="1" outlineLevel="1">
      <c r="A63" s="34">
        <v>1</v>
      </c>
      <c r="B63" s="207" t="s">
        <v>115</v>
      </c>
      <c r="C63" s="250" t="s">
        <v>121</v>
      </c>
      <c r="D63" s="251">
        <v>45349</v>
      </c>
      <c r="E63" s="20" t="s">
        <v>122</v>
      </c>
      <c r="F63" s="68" t="s">
        <v>100</v>
      </c>
      <c r="G63" s="68" t="s">
        <v>101</v>
      </c>
      <c r="H63" s="36"/>
      <c r="I63" s="36"/>
      <c r="J63" s="50">
        <v>60397224</v>
      </c>
      <c r="K63" s="23">
        <v>4500000</v>
      </c>
      <c r="L63" s="18"/>
      <c r="M63" s="24"/>
      <c r="N63" s="24"/>
      <c r="O63" s="24"/>
      <c r="P63" s="253" t="s">
        <v>118</v>
      </c>
      <c r="Q63" s="18"/>
      <c r="R63" s="24"/>
      <c r="S63" s="26">
        <v>4500000</v>
      </c>
      <c r="T63" s="24"/>
      <c r="U63" s="11">
        <f t="shared" ref="U63:U64" si="106">SUM(R63:T63)</f>
        <v>4500000</v>
      </c>
      <c r="V63" s="24"/>
      <c r="W63" s="24"/>
      <c r="X63" s="54"/>
      <c r="Y63" s="11">
        <f t="shared" ref="Y63:Y64" si="107">SUM(V63:X63)</f>
        <v>0</v>
      </c>
      <c r="Z63" s="24"/>
      <c r="AA63" s="24"/>
      <c r="AB63" s="24"/>
      <c r="AC63" s="11">
        <f t="shared" ref="AC63:AC64" si="108">SUM(Z63:AB63)</f>
        <v>0</v>
      </c>
      <c r="AD63" s="24"/>
      <c r="AE63" s="24"/>
      <c r="AF63" s="24"/>
      <c r="AG63" s="11">
        <f t="shared" ref="AG63:AG64" si="109">SUM(AD63:AF63)</f>
        <v>0</v>
      </c>
      <c r="AH63" s="11">
        <f t="shared" ref="AH63:AH64" si="110">SUM(U63,Y63,AC63,AG63)</f>
        <v>4500000</v>
      </c>
      <c r="AI63" s="27">
        <f t="shared" ref="AI63:AI64" si="111">IF(ISERROR(AH63/$J$65),0,AH63/$J$65)</f>
        <v>7.4506735607583557E-2</v>
      </c>
      <c r="AJ63" s="28">
        <f t="shared" ref="AJ63:AJ64" si="112">IF(ISERROR(AH63/$AH$85),"-",AH63/$AH$85)</f>
        <v>0.18061318175204821</v>
      </c>
      <c r="AK63" s="1"/>
      <c r="AL63" s="1"/>
      <c r="AM63" s="1"/>
      <c r="AN63" s="1"/>
      <c r="AO63" s="1"/>
      <c r="AP63" s="1"/>
      <c r="AQ63" s="1"/>
      <c r="AR63" s="3"/>
    </row>
    <row r="64" spans="1:44" ht="19.5" customHeight="1" outlineLevel="1">
      <c r="A64" s="34">
        <v>2</v>
      </c>
      <c r="B64" s="34"/>
      <c r="C64" s="145"/>
      <c r="D64" s="95"/>
      <c r="E64" s="18"/>
      <c r="F64" s="67"/>
      <c r="G64" s="67"/>
      <c r="H64" s="36"/>
      <c r="I64" s="36"/>
      <c r="J64" s="55"/>
      <c r="K64" s="46"/>
      <c r="L64" s="18"/>
      <c r="M64" s="24"/>
      <c r="N64" s="24"/>
      <c r="O64" s="24"/>
      <c r="P64" s="60"/>
      <c r="Q64" s="18"/>
      <c r="R64" s="24"/>
      <c r="S64" s="24"/>
      <c r="T64" s="24"/>
      <c r="U64" s="11">
        <f t="shared" si="106"/>
        <v>0</v>
      </c>
      <c r="V64" s="24"/>
      <c r="W64" s="24"/>
      <c r="X64" s="54"/>
      <c r="Y64" s="11">
        <f t="shared" si="107"/>
        <v>0</v>
      </c>
      <c r="Z64" s="24"/>
      <c r="AA64" s="24"/>
      <c r="AB64" s="24"/>
      <c r="AC64" s="11">
        <f t="shared" si="108"/>
        <v>0</v>
      </c>
      <c r="AD64" s="24"/>
      <c r="AE64" s="24"/>
      <c r="AF64" s="24"/>
      <c r="AG64" s="11">
        <f t="shared" si="109"/>
        <v>0</v>
      </c>
      <c r="AH64" s="11">
        <f t="shared" si="110"/>
        <v>0</v>
      </c>
      <c r="AI64" s="27">
        <f t="shared" si="111"/>
        <v>0</v>
      </c>
      <c r="AJ64" s="28">
        <f t="shared" si="112"/>
        <v>0</v>
      </c>
      <c r="AK64" s="1"/>
      <c r="AL64" s="1"/>
      <c r="AM64" s="1"/>
      <c r="AN64" s="1"/>
      <c r="AO64" s="1"/>
      <c r="AP64" s="1"/>
      <c r="AQ64" s="1"/>
      <c r="AR64" s="3"/>
    </row>
    <row r="65" spans="1:44" ht="19.5" customHeight="1">
      <c r="A65" s="329" t="s">
        <v>79</v>
      </c>
      <c r="B65" s="311"/>
      <c r="C65" s="311"/>
      <c r="D65" s="311"/>
      <c r="E65" s="312"/>
      <c r="F65" s="39"/>
      <c r="G65" s="39"/>
      <c r="H65" s="39"/>
      <c r="I65" s="39"/>
      <c r="J65" s="41">
        <f t="shared" ref="J65:K65" si="113">SUM(J63:J64)</f>
        <v>60397224</v>
      </c>
      <c r="K65" s="41">
        <f t="shared" si="113"/>
        <v>4500000</v>
      </c>
      <c r="L65" s="39"/>
      <c r="M65" s="41">
        <f t="shared" ref="M65:O65" si="114">SUM(M63:M64)</f>
        <v>0</v>
      </c>
      <c r="N65" s="41">
        <f t="shared" si="114"/>
        <v>0</v>
      </c>
      <c r="O65" s="41">
        <f t="shared" si="114"/>
        <v>0</v>
      </c>
      <c r="P65" s="4"/>
      <c r="Q65" s="39"/>
      <c r="R65" s="41">
        <f t="shared" ref="R65:AH65" si="115">SUM(R63:R64)</f>
        <v>0</v>
      </c>
      <c r="S65" s="41">
        <f t="shared" si="115"/>
        <v>4500000</v>
      </c>
      <c r="T65" s="41">
        <f t="shared" si="115"/>
        <v>0</v>
      </c>
      <c r="U65" s="41">
        <f t="shared" si="115"/>
        <v>4500000</v>
      </c>
      <c r="V65" s="41">
        <f t="shared" si="115"/>
        <v>0</v>
      </c>
      <c r="W65" s="41">
        <f t="shared" si="115"/>
        <v>0</v>
      </c>
      <c r="X65" s="41">
        <f t="shared" si="115"/>
        <v>0</v>
      </c>
      <c r="Y65" s="41">
        <f t="shared" si="115"/>
        <v>0</v>
      </c>
      <c r="Z65" s="41">
        <f t="shared" si="115"/>
        <v>0</v>
      </c>
      <c r="AA65" s="41">
        <f t="shared" si="115"/>
        <v>0</v>
      </c>
      <c r="AB65" s="41">
        <f t="shared" si="115"/>
        <v>0</v>
      </c>
      <c r="AC65" s="41">
        <f t="shared" si="115"/>
        <v>0</v>
      </c>
      <c r="AD65" s="41">
        <f t="shared" si="115"/>
        <v>0</v>
      </c>
      <c r="AE65" s="41">
        <f t="shared" si="115"/>
        <v>0</v>
      </c>
      <c r="AF65" s="41">
        <f t="shared" si="115"/>
        <v>0</v>
      </c>
      <c r="AG65" s="41">
        <f t="shared" si="115"/>
        <v>0</v>
      </c>
      <c r="AH65" s="41">
        <f t="shared" si="115"/>
        <v>4500000</v>
      </c>
      <c r="AI65" s="43">
        <f>IF(ISERROR(AH65/J65),0,AH65/J65)</f>
        <v>7.4506735607583557E-2</v>
      </c>
      <c r="AJ65" s="43">
        <f>IF(ISERROR(AH65/$AH$85),0,AH65/$AH$85)</f>
        <v>0.18061318175204821</v>
      </c>
      <c r="AK65" s="1"/>
      <c r="AL65" s="1"/>
      <c r="AM65" s="1"/>
      <c r="AN65" s="1"/>
      <c r="AO65" s="1"/>
      <c r="AP65" s="1"/>
      <c r="AQ65" s="1"/>
      <c r="AR65" s="3"/>
    </row>
    <row r="66" spans="1:44" ht="19.5" customHeight="1">
      <c r="A66" s="330" t="s">
        <v>80</v>
      </c>
      <c r="B66" s="311"/>
      <c r="C66" s="311"/>
      <c r="D66" s="311"/>
      <c r="E66" s="312"/>
      <c r="F66" s="7"/>
      <c r="G66" s="8"/>
      <c r="H66" s="9"/>
      <c r="I66" s="9"/>
      <c r="J66" s="57"/>
      <c r="K66" s="57"/>
      <c r="L66" s="12"/>
      <c r="M66" s="13"/>
      <c r="N66" s="13"/>
      <c r="O66" s="13"/>
      <c r="P66" s="8"/>
      <c r="Q66" s="7"/>
      <c r="R66" s="11"/>
      <c r="S66" s="11"/>
      <c r="T66" s="11"/>
      <c r="U66" s="11"/>
      <c r="V66" s="11"/>
      <c r="W66" s="11"/>
      <c r="X66" s="11"/>
      <c r="Y66" s="11"/>
      <c r="Z66" s="11"/>
      <c r="AA66" s="24"/>
      <c r="AB66" s="24"/>
      <c r="AC66" s="11"/>
      <c r="AD66" s="11"/>
      <c r="AE66" s="11"/>
      <c r="AF66" s="11"/>
      <c r="AG66" s="11"/>
      <c r="AH66" s="11"/>
      <c r="AI66" s="14"/>
      <c r="AJ66" s="14"/>
      <c r="AK66" s="2"/>
      <c r="AL66" s="2"/>
      <c r="AM66" s="2"/>
      <c r="AN66" s="2"/>
      <c r="AO66" s="2"/>
      <c r="AP66" s="2"/>
      <c r="AQ66" s="2"/>
      <c r="AR66" s="15"/>
    </row>
    <row r="67" spans="1:44" ht="19.5" customHeight="1" outlineLevel="1">
      <c r="A67" s="34">
        <v>1</v>
      </c>
      <c r="B67" s="34"/>
      <c r="C67" s="145"/>
      <c r="D67" s="95"/>
      <c r="E67" s="18"/>
      <c r="F67" s="67"/>
      <c r="G67" s="67"/>
      <c r="H67" s="36"/>
      <c r="I67" s="36"/>
      <c r="J67" s="222">
        <v>58990983</v>
      </c>
      <c r="K67" s="57"/>
      <c r="L67" s="18"/>
      <c r="M67" s="24"/>
      <c r="N67" s="24"/>
      <c r="O67" s="24"/>
      <c r="P67" s="60"/>
      <c r="Q67" s="18"/>
      <c r="R67" s="24"/>
      <c r="S67" s="24"/>
      <c r="T67" s="24"/>
      <c r="U67" s="11">
        <f t="shared" ref="U67:U68" si="116">SUM(R67:T67)</f>
        <v>0</v>
      </c>
      <c r="V67" s="24"/>
      <c r="W67" s="24"/>
      <c r="X67" s="54"/>
      <c r="Y67" s="11">
        <f t="shared" ref="Y67:Y68" si="117">SUM(V67:X67)</f>
        <v>0</v>
      </c>
      <c r="Z67" s="24"/>
      <c r="AA67" s="24"/>
      <c r="AB67" s="24"/>
      <c r="AC67" s="11">
        <f t="shared" ref="AC67:AC68" si="118">SUM(Z67:AB67)</f>
        <v>0</v>
      </c>
      <c r="AD67" s="24"/>
      <c r="AE67" s="24"/>
      <c r="AF67" s="24"/>
      <c r="AG67" s="11">
        <f t="shared" ref="AG67:AG68" si="119">SUM(AD67:AF67)</f>
        <v>0</v>
      </c>
      <c r="AH67" s="11">
        <f t="shared" ref="AH67:AH68" si="120">SUM(U67,Y67,AC67,AG67)</f>
        <v>0</v>
      </c>
      <c r="AI67" s="27">
        <f t="shared" ref="AI67:AI68" si="121">IF(ISERROR(AH67/$J$69),0,AH67/$J$69)</f>
        <v>0</v>
      </c>
      <c r="AJ67" s="28">
        <f t="shared" ref="AJ67:AJ68" si="122">IF(ISERROR(AH67/$AH$85),"-",AH67/$AH$85)</f>
        <v>0</v>
      </c>
      <c r="AK67" s="1"/>
      <c r="AL67" s="1"/>
      <c r="AM67" s="1"/>
      <c r="AN67" s="1"/>
      <c r="AO67" s="1"/>
      <c r="AP67" s="1"/>
      <c r="AQ67" s="1"/>
      <c r="AR67" s="3"/>
    </row>
    <row r="68" spans="1:44" ht="19.5" customHeight="1" outlineLevel="1">
      <c r="A68" s="34">
        <v>2</v>
      </c>
      <c r="B68" s="34"/>
      <c r="C68" s="67"/>
      <c r="D68" s="52"/>
      <c r="E68" s="18"/>
      <c r="F68" s="18"/>
      <c r="G68" s="18"/>
      <c r="H68" s="36"/>
      <c r="I68" s="36"/>
      <c r="J68" s="248"/>
      <c r="K68" s="54"/>
      <c r="L68" s="18"/>
      <c r="M68" s="24"/>
      <c r="N68" s="24"/>
      <c r="O68" s="24"/>
      <c r="P68" s="249"/>
      <c r="Q68" s="18"/>
      <c r="R68" s="24"/>
      <c r="S68" s="24"/>
      <c r="T68" s="24"/>
      <c r="U68" s="11">
        <f t="shared" si="116"/>
        <v>0</v>
      </c>
      <c r="V68" s="24"/>
      <c r="W68" s="24"/>
      <c r="X68" s="54"/>
      <c r="Y68" s="11">
        <f t="shared" si="117"/>
        <v>0</v>
      </c>
      <c r="Z68" s="24"/>
      <c r="AA68" s="24"/>
      <c r="AB68" s="24"/>
      <c r="AC68" s="11">
        <f t="shared" si="118"/>
        <v>0</v>
      </c>
      <c r="AD68" s="24"/>
      <c r="AE68" s="24"/>
      <c r="AF68" s="24"/>
      <c r="AG68" s="11">
        <f t="shared" si="119"/>
        <v>0</v>
      </c>
      <c r="AH68" s="11">
        <f t="shared" si="120"/>
        <v>0</v>
      </c>
      <c r="AI68" s="27">
        <f t="shared" si="121"/>
        <v>0</v>
      </c>
      <c r="AJ68" s="28">
        <f t="shared" si="122"/>
        <v>0</v>
      </c>
      <c r="AK68" s="1"/>
      <c r="AL68" s="1"/>
      <c r="AM68" s="1"/>
      <c r="AN68" s="1"/>
      <c r="AO68" s="1"/>
      <c r="AP68" s="1"/>
      <c r="AQ68" s="1"/>
      <c r="AR68" s="3"/>
    </row>
    <row r="69" spans="1:44" ht="19.5" customHeight="1">
      <c r="A69" s="329" t="s">
        <v>81</v>
      </c>
      <c r="B69" s="311"/>
      <c r="C69" s="311"/>
      <c r="D69" s="311"/>
      <c r="E69" s="312"/>
      <c r="F69" s="39"/>
      <c r="G69" s="39"/>
      <c r="H69" s="39"/>
      <c r="I69" s="39"/>
      <c r="J69" s="41">
        <f t="shared" ref="J69:K69" si="123">SUM(J67:J68)</f>
        <v>58990983</v>
      </c>
      <c r="K69" s="41">
        <f t="shared" si="123"/>
        <v>0</v>
      </c>
      <c r="L69" s="39"/>
      <c r="M69" s="41">
        <f t="shared" ref="M69:O69" si="124">SUM(M67:M68)</f>
        <v>0</v>
      </c>
      <c r="N69" s="41">
        <f t="shared" si="124"/>
        <v>0</v>
      </c>
      <c r="O69" s="41">
        <f t="shared" si="124"/>
        <v>0</v>
      </c>
      <c r="P69" s="4"/>
      <c r="Q69" s="39"/>
      <c r="R69" s="41">
        <f t="shared" ref="R69:AH69" si="125">SUM(R67:R68)</f>
        <v>0</v>
      </c>
      <c r="S69" s="41">
        <f t="shared" si="125"/>
        <v>0</v>
      </c>
      <c r="T69" s="41">
        <f t="shared" si="125"/>
        <v>0</v>
      </c>
      <c r="U69" s="41">
        <f t="shared" si="125"/>
        <v>0</v>
      </c>
      <c r="V69" s="41">
        <f t="shared" si="125"/>
        <v>0</v>
      </c>
      <c r="W69" s="41">
        <f t="shared" si="125"/>
        <v>0</v>
      </c>
      <c r="X69" s="41">
        <f t="shared" si="125"/>
        <v>0</v>
      </c>
      <c r="Y69" s="41">
        <f t="shared" si="125"/>
        <v>0</v>
      </c>
      <c r="Z69" s="41">
        <f t="shared" si="125"/>
        <v>0</v>
      </c>
      <c r="AA69" s="41">
        <f t="shared" si="125"/>
        <v>0</v>
      </c>
      <c r="AB69" s="41">
        <f t="shared" si="125"/>
        <v>0</v>
      </c>
      <c r="AC69" s="41">
        <f t="shared" si="125"/>
        <v>0</v>
      </c>
      <c r="AD69" s="41">
        <f t="shared" si="125"/>
        <v>0</v>
      </c>
      <c r="AE69" s="41">
        <f t="shared" si="125"/>
        <v>0</v>
      </c>
      <c r="AF69" s="41">
        <f t="shared" si="125"/>
        <v>0</v>
      </c>
      <c r="AG69" s="41">
        <f t="shared" si="125"/>
        <v>0</v>
      </c>
      <c r="AH69" s="41">
        <f t="shared" si="125"/>
        <v>0</v>
      </c>
      <c r="AI69" s="43">
        <f>IF(ISERROR(AH69/J69),0,AH69/J69)</f>
        <v>0</v>
      </c>
      <c r="AJ69" s="43">
        <f>IF(ISERROR(AH69/$AH$85),0,AH69/$AH$85)</f>
        <v>0</v>
      </c>
      <c r="AK69" s="1"/>
      <c r="AL69" s="1"/>
      <c r="AM69" s="1"/>
      <c r="AN69" s="1"/>
      <c r="AO69" s="1"/>
      <c r="AP69" s="1"/>
      <c r="AQ69" s="1"/>
      <c r="AR69" s="3"/>
    </row>
    <row r="70" spans="1:44" ht="19.5" customHeight="1">
      <c r="A70" s="330" t="s">
        <v>82</v>
      </c>
      <c r="B70" s="311"/>
      <c r="C70" s="311"/>
      <c r="D70" s="311"/>
      <c r="E70" s="312"/>
      <c r="F70" s="7"/>
      <c r="G70" s="8"/>
      <c r="H70" s="9"/>
      <c r="I70" s="9"/>
      <c r="J70" s="46"/>
      <c r="K70" s="11"/>
      <c r="L70" s="12"/>
      <c r="M70" s="13"/>
      <c r="N70" s="13"/>
      <c r="O70" s="13"/>
      <c r="P70" s="8"/>
      <c r="Q70" s="7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4"/>
      <c r="AJ70" s="14"/>
      <c r="AK70" s="2"/>
      <c r="AL70" s="2"/>
      <c r="AM70" s="2"/>
      <c r="AN70" s="2"/>
      <c r="AO70" s="2"/>
      <c r="AP70" s="2"/>
      <c r="AQ70" s="2"/>
      <c r="AR70" s="15"/>
    </row>
    <row r="71" spans="1:44" ht="25.5" customHeight="1" outlineLevel="1">
      <c r="A71" s="34">
        <v>1</v>
      </c>
      <c r="B71" s="34"/>
      <c r="C71" s="145"/>
      <c r="D71" s="95"/>
      <c r="E71" s="18"/>
      <c r="F71" s="67"/>
      <c r="G71" s="67"/>
      <c r="H71" s="36"/>
      <c r="I71" s="36"/>
      <c r="J71" s="344">
        <v>120147834</v>
      </c>
      <c r="K71" s="57"/>
      <c r="L71" s="60"/>
      <c r="M71" s="60"/>
      <c r="N71" s="60"/>
      <c r="O71" s="60"/>
      <c r="P71" s="60"/>
      <c r="Q71" s="18"/>
      <c r="R71" s="24"/>
      <c r="S71" s="24"/>
      <c r="T71" s="254"/>
      <c r="U71" s="11"/>
      <c r="V71" s="24"/>
      <c r="W71" s="24"/>
      <c r="X71" s="54"/>
      <c r="Y71" s="11">
        <f>SUM(V71:X71)</f>
        <v>0</v>
      </c>
      <c r="Z71" s="24"/>
      <c r="AA71" s="24"/>
      <c r="AB71" s="24"/>
      <c r="AC71" s="11">
        <f t="shared" ref="AC71:AC73" si="126">SUM(Z71:AB71)</f>
        <v>0</v>
      </c>
      <c r="AD71" s="24"/>
      <c r="AE71" s="24"/>
      <c r="AF71" s="24"/>
      <c r="AG71" s="11">
        <f>SUM(AD71:AF71)</f>
        <v>0</v>
      </c>
      <c r="AH71" s="11">
        <f t="shared" ref="AH71:AH73" si="127">SUM(U71,Y71,AC71,AG71)</f>
        <v>0</v>
      </c>
      <c r="AI71" s="27">
        <f t="shared" ref="AI71:AI73" si="128">IF(ISERROR(AH71/$J$69),0,AH71/$J$69)</f>
        <v>0</v>
      </c>
      <c r="AJ71" s="28">
        <f>IF(ISERROR(AH71/$AH$85),"-",AH71/$AH$85)</f>
        <v>0</v>
      </c>
      <c r="AK71" s="1"/>
      <c r="AL71" s="1"/>
      <c r="AM71" s="1"/>
      <c r="AN71" s="1"/>
      <c r="AO71" s="1"/>
      <c r="AP71" s="1"/>
      <c r="AQ71" s="1"/>
      <c r="AR71" s="3"/>
    </row>
    <row r="72" spans="1:44" ht="25.5" customHeight="1" outlineLevel="1">
      <c r="A72" s="34">
        <v>2</v>
      </c>
      <c r="B72" s="34"/>
      <c r="C72" s="145"/>
      <c r="D72" s="95"/>
      <c r="E72" s="18"/>
      <c r="F72" s="67"/>
      <c r="G72" s="67"/>
      <c r="H72" s="36"/>
      <c r="I72" s="36"/>
      <c r="J72" s="322"/>
      <c r="K72" s="57"/>
      <c r="L72" s="60"/>
      <c r="M72" s="60"/>
      <c r="N72" s="60"/>
      <c r="O72" s="60"/>
      <c r="P72" s="60"/>
      <c r="Q72" s="18"/>
      <c r="R72" s="24"/>
      <c r="S72" s="24"/>
      <c r="T72" s="254"/>
      <c r="U72" s="11"/>
      <c r="V72" s="24"/>
      <c r="W72" s="24"/>
      <c r="X72" s="54"/>
      <c r="Y72" s="11"/>
      <c r="Z72" s="24"/>
      <c r="AA72" s="24"/>
      <c r="AB72" s="24"/>
      <c r="AC72" s="11">
        <f t="shared" si="126"/>
        <v>0</v>
      </c>
      <c r="AD72" s="24"/>
      <c r="AE72" s="24"/>
      <c r="AF72" s="24"/>
      <c r="AG72" s="11"/>
      <c r="AH72" s="11">
        <f t="shared" si="127"/>
        <v>0</v>
      </c>
      <c r="AI72" s="27">
        <f t="shared" si="128"/>
        <v>0</v>
      </c>
      <c r="AJ72" s="28"/>
      <c r="AK72" s="1"/>
      <c r="AL72" s="1"/>
      <c r="AM72" s="1"/>
      <c r="AN72" s="1"/>
      <c r="AO72" s="1"/>
      <c r="AP72" s="1"/>
      <c r="AQ72" s="1"/>
      <c r="AR72" s="3"/>
    </row>
    <row r="73" spans="1:44" ht="19.5" customHeight="1" outlineLevel="1">
      <c r="A73" s="34">
        <v>3</v>
      </c>
      <c r="B73" s="34"/>
      <c r="C73" s="145"/>
      <c r="D73" s="95"/>
      <c r="E73" s="18"/>
      <c r="F73" s="67"/>
      <c r="G73" s="67"/>
      <c r="H73" s="36"/>
      <c r="I73" s="36"/>
      <c r="J73" s="314"/>
      <c r="K73" s="57"/>
      <c r="L73" s="60"/>
      <c r="M73" s="60"/>
      <c r="N73" s="60"/>
      <c r="O73" s="60"/>
      <c r="P73" s="60"/>
      <c r="Q73" s="18"/>
      <c r="R73" s="24"/>
      <c r="S73" s="24"/>
      <c r="T73" s="24"/>
      <c r="U73" s="11">
        <f>SUM(R73:T73)</f>
        <v>0</v>
      </c>
      <c r="V73" s="24"/>
      <c r="W73" s="24"/>
      <c r="X73" s="54"/>
      <c r="Y73" s="11">
        <f>SUM(V73:X73)</f>
        <v>0</v>
      </c>
      <c r="Z73" s="24"/>
      <c r="AA73" s="24"/>
      <c r="AB73" s="24"/>
      <c r="AC73" s="11">
        <f t="shared" si="126"/>
        <v>0</v>
      </c>
      <c r="AD73" s="24"/>
      <c r="AE73" s="24"/>
      <c r="AF73" s="24"/>
      <c r="AG73" s="11">
        <f>SUM(AD73:AF73)</f>
        <v>0</v>
      </c>
      <c r="AH73" s="11">
        <f t="shared" si="127"/>
        <v>0</v>
      </c>
      <c r="AI73" s="27">
        <f t="shared" si="128"/>
        <v>0</v>
      </c>
      <c r="AJ73" s="28">
        <f>IF(ISERROR(AH73/$AH$85),"-",AH73/$AH$85)</f>
        <v>0</v>
      </c>
      <c r="AK73" s="1"/>
      <c r="AL73" s="1"/>
      <c r="AM73" s="1"/>
      <c r="AN73" s="1"/>
      <c r="AO73" s="1"/>
      <c r="AP73" s="1"/>
      <c r="AQ73" s="1"/>
      <c r="AR73" s="3"/>
    </row>
    <row r="74" spans="1:44" ht="19.5" customHeight="1">
      <c r="A74" s="329" t="s">
        <v>83</v>
      </c>
      <c r="B74" s="311"/>
      <c r="C74" s="311"/>
      <c r="D74" s="311"/>
      <c r="E74" s="312"/>
      <c r="F74" s="39"/>
      <c r="G74" s="39"/>
      <c r="H74" s="39"/>
      <c r="I74" s="39"/>
      <c r="J74" s="41">
        <f t="shared" ref="J74:K74" si="129">SUM(J71:J73)</f>
        <v>120147834</v>
      </c>
      <c r="K74" s="41">
        <f t="shared" si="129"/>
        <v>0</v>
      </c>
      <c r="L74" s="39"/>
      <c r="M74" s="41">
        <f t="shared" ref="M74:O74" si="130">SUM(M71:M73)</f>
        <v>0</v>
      </c>
      <c r="N74" s="41">
        <f t="shared" si="130"/>
        <v>0</v>
      </c>
      <c r="O74" s="41">
        <f t="shared" si="130"/>
        <v>0</v>
      </c>
      <c r="P74" s="4"/>
      <c r="Q74" s="39"/>
      <c r="R74" s="41">
        <f t="shared" ref="R74:AH74" si="131">SUM(R71:R73)</f>
        <v>0</v>
      </c>
      <c r="S74" s="41">
        <f t="shared" si="131"/>
        <v>0</v>
      </c>
      <c r="T74" s="41">
        <f t="shared" si="131"/>
        <v>0</v>
      </c>
      <c r="U74" s="41">
        <f t="shared" si="131"/>
        <v>0</v>
      </c>
      <c r="V74" s="41">
        <f t="shared" si="131"/>
        <v>0</v>
      </c>
      <c r="W74" s="41">
        <f t="shared" si="131"/>
        <v>0</v>
      </c>
      <c r="X74" s="41">
        <f t="shared" si="131"/>
        <v>0</v>
      </c>
      <c r="Y74" s="41">
        <f t="shared" si="131"/>
        <v>0</v>
      </c>
      <c r="Z74" s="41">
        <f t="shared" si="131"/>
        <v>0</v>
      </c>
      <c r="AA74" s="41">
        <f t="shared" si="131"/>
        <v>0</v>
      </c>
      <c r="AB74" s="41">
        <f t="shared" si="131"/>
        <v>0</v>
      </c>
      <c r="AC74" s="41">
        <f t="shared" si="131"/>
        <v>0</v>
      </c>
      <c r="AD74" s="41">
        <f t="shared" si="131"/>
        <v>0</v>
      </c>
      <c r="AE74" s="41">
        <f t="shared" si="131"/>
        <v>0</v>
      </c>
      <c r="AF74" s="41">
        <f t="shared" si="131"/>
        <v>0</v>
      </c>
      <c r="AG74" s="41">
        <f t="shared" si="131"/>
        <v>0</v>
      </c>
      <c r="AH74" s="41">
        <f t="shared" si="131"/>
        <v>0</v>
      </c>
      <c r="AI74" s="43">
        <f>IF(ISERROR(AH74/J74),0,AH74/J74)</f>
        <v>0</v>
      </c>
      <c r="AJ74" s="43">
        <f>IF(ISERROR(AH74/$AH$85),0,AH74/$AH$85)</f>
        <v>0</v>
      </c>
      <c r="AK74" s="1"/>
      <c r="AL74" s="1"/>
      <c r="AM74" s="1"/>
      <c r="AN74" s="1"/>
      <c r="AO74" s="1"/>
      <c r="AP74" s="1"/>
      <c r="AQ74" s="1"/>
      <c r="AR74" s="3"/>
    </row>
    <row r="75" spans="1:44" ht="19.5" customHeight="1">
      <c r="A75" s="330" t="s">
        <v>84</v>
      </c>
      <c r="B75" s="311"/>
      <c r="C75" s="311"/>
      <c r="D75" s="311"/>
      <c r="E75" s="312"/>
      <c r="F75" s="7"/>
      <c r="G75" s="8"/>
      <c r="H75" s="9"/>
      <c r="I75" s="9"/>
      <c r="J75" s="46"/>
      <c r="K75" s="11"/>
      <c r="L75" s="12"/>
      <c r="M75" s="13"/>
      <c r="N75" s="13"/>
      <c r="O75" s="13"/>
      <c r="P75" s="8"/>
      <c r="Q75" s="7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4"/>
      <c r="AJ75" s="14"/>
      <c r="AK75" s="2"/>
      <c r="AL75" s="2"/>
      <c r="AM75" s="2"/>
      <c r="AN75" s="2"/>
      <c r="AO75" s="2"/>
      <c r="AP75" s="2"/>
      <c r="AQ75" s="2"/>
      <c r="AR75" s="15"/>
    </row>
    <row r="76" spans="1:44" ht="19.5" customHeight="1" outlineLevel="1">
      <c r="A76" s="17">
        <v>1</v>
      </c>
      <c r="B76" s="207" t="s">
        <v>115</v>
      </c>
      <c r="C76" s="250" t="s">
        <v>123</v>
      </c>
      <c r="D76" s="251">
        <v>45349</v>
      </c>
      <c r="E76" s="20" t="s">
        <v>124</v>
      </c>
      <c r="F76" s="68" t="s">
        <v>100</v>
      </c>
      <c r="G76" s="68" t="s">
        <v>101</v>
      </c>
      <c r="H76" s="36"/>
      <c r="I76" s="36"/>
      <c r="J76" s="352">
        <v>574323730</v>
      </c>
      <c r="K76" s="76">
        <v>4500000</v>
      </c>
      <c r="L76" s="18"/>
      <c r="M76" s="24"/>
      <c r="N76" s="24"/>
      <c r="O76" s="24"/>
      <c r="P76" s="253" t="s">
        <v>118</v>
      </c>
      <c r="Q76" s="18"/>
      <c r="R76" s="24"/>
      <c r="S76" s="26">
        <v>4500000</v>
      </c>
      <c r="T76" s="24"/>
      <c r="U76" s="11">
        <f>SUM(R76:T76)</f>
        <v>4500000</v>
      </c>
      <c r="V76" s="24"/>
      <c r="W76" s="24"/>
      <c r="X76" s="54"/>
      <c r="Y76" s="11">
        <f>SUM(V76:X76)</f>
        <v>0</v>
      </c>
      <c r="Z76" s="24"/>
      <c r="AA76" s="24"/>
      <c r="AB76" s="24"/>
      <c r="AC76" s="11">
        <f t="shared" ref="AC76:AC79" si="132">SUM(Z76:AB76)</f>
        <v>0</v>
      </c>
      <c r="AD76" s="24"/>
      <c r="AE76" s="24"/>
      <c r="AF76" s="24"/>
      <c r="AG76" s="11">
        <f>SUM(AD76:AF76)</f>
        <v>0</v>
      </c>
      <c r="AH76" s="11">
        <f t="shared" ref="AH76:AH79" si="133">SUM(U76,Y76,AC76,AG76)</f>
        <v>4500000</v>
      </c>
      <c r="AI76" s="27">
        <f t="shared" ref="AI76:AI78" si="134">IF(ISERROR(AH76/$J$80),0,AH76/$J$80)</f>
        <v>7.8353022258021623E-3</v>
      </c>
      <c r="AJ76" s="28">
        <f t="shared" ref="AJ76:AJ78" si="135">IF(ISERROR(AH76/$AH$85),"-",AH76/$AH$85)</f>
        <v>0.18061318175204821</v>
      </c>
      <c r="AK76" s="1"/>
      <c r="AL76" s="1"/>
      <c r="AM76" s="1"/>
      <c r="AN76" s="1"/>
      <c r="AO76" s="1"/>
      <c r="AP76" s="1"/>
      <c r="AQ76" s="1"/>
      <c r="AR76" s="3"/>
    </row>
    <row r="77" spans="1:44" ht="19.5" customHeight="1" outlineLevel="1">
      <c r="A77" s="34"/>
      <c r="B77" s="34"/>
      <c r="C77" s="145"/>
      <c r="D77" s="95"/>
      <c r="E77" s="18"/>
      <c r="F77" s="67"/>
      <c r="G77" s="67"/>
      <c r="H77" s="36"/>
      <c r="I77" s="36"/>
      <c r="J77" s="322"/>
      <c r="K77" s="57"/>
      <c r="L77" s="18"/>
      <c r="M77" s="24"/>
      <c r="N77" s="24"/>
      <c r="O77" s="24"/>
      <c r="P77" s="60"/>
      <c r="Q77" s="18"/>
      <c r="R77" s="24"/>
      <c r="S77" s="24"/>
      <c r="T77" s="24"/>
      <c r="U77" s="11"/>
      <c r="V77" s="24"/>
      <c r="W77" s="24"/>
      <c r="X77" s="54"/>
      <c r="Y77" s="11"/>
      <c r="Z77" s="24"/>
      <c r="AA77" s="24"/>
      <c r="AB77" s="24"/>
      <c r="AC77" s="11">
        <f t="shared" si="132"/>
        <v>0</v>
      </c>
      <c r="AD77" s="24"/>
      <c r="AE77" s="24"/>
      <c r="AF77" s="24"/>
      <c r="AG77" s="11"/>
      <c r="AH77" s="11">
        <f t="shared" si="133"/>
        <v>0</v>
      </c>
      <c r="AI77" s="27">
        <f t="shared" si="134"/>
        <v>0</v>
      </c>
      <c r="AJ77" s="28">
        <f t="shared" si="135"/>
        <v>0</v>
      </c>
      <c r="AK77" s="1"/>
      <c r="AL77" s="1"/>
      <c r="AM77" s="1"/>
      <c r="AN77" s="1"/>
      <c r="AO77" s="1"/>
      <c r="AP77" s="1"/>
      <c r="AQ77" s="1"/>
      <c r="AR77" s="3"/>
    </row>
    <row r="78" spans="1:44" ht="19.5" customHeight="1" outlineLevel="1">
      <c r="A78" s="34"/>
      <c r="B78" s="34"/>
      <c r="C78" s="145"/>
      <c r="D78" s="95"/>
      <c r="E78" s="18"/>
      <c r="F78" s="67"/>
      <c r="G78" s="67"/>
      <c r="H78" s="36"/>
      <c r="I78" s="36"/>
      <c r="J78" s="322"/>
      <c r="K78" s="57"/>
      <c r="L78" s="18"/>
      <c r="M78" s="24"/>
      <c r="N78" s="24"/>
      <c r="O78" s="24"/>
      <c r="P78" s="60"/>
      <c r="Q78" s="18"/>
      <c r="R78" s="24"/>
      <c r="S78" s="24"/>
      <c r="T78" s="24"/>
      <c r="U78" s="11">
        <f>SUM(R78:T78)</f>
        <v>0</v>
      </c>
      <c r="V78" s="24"/>
      <c r="W78" s="24"/>
      <c r="X78" s="54"/>
      <c r="Y78" s="11">
        <f>SUM(V78:X78)</f>
        <v>0</v>
      </c>
      <c r="Z78" s="24"/>
      <c r="AA78" s="24"/>
      <c r="AB78" s="24"/>
      <c r="AC78" s="11">
        <f t="shared" si="132"/>
        <v>0</v>
      </c>
      <c r="AD78" s="24"/>
      <c r="AE78" s="24"/>
      <c r="AF78" s="24"/>
      <c r="AG78" s="11">
        <f>SUM(AD78:AF78)</f>
        <v>0</v>
      </c>
      <c r="AH78" s="11">
        <f t="shared" si="133"/>
        <v>0</v>
      </c>
      <c r="AI78" s="27">
        <f t="shared" si="134"/>
        <v>0</v>
      </c>
      <c r="AJ78" s="28">
        <f t="shared" si="135"/>
        <v>0</v>
      </c>
      <c r="AK78" s="1"/>
      <c r="AL78" s="1"/>
      <c r="AM78" s="1"/>
      <c r="AN78" s="1"/>
      <c r="AO78" s="1"/>
      <c r="AP78" s="1"/>
      <c r="AQ78" s="1"/>
      <c r="AR78" s="3"/>
    </row>
    <row r="79" spans="1:44" ht="19.5" customHeight="1" outlineLevel="1">
      <c r="A79" s="34"/>
      <c r="B79" s="34"/>
      <c r="C79" s="145"/>
      <c r="D79" s="95"/>
      <c r="E79" s="18"/>
      <c r="F79" s="67"/>
      <c r="G79" s="67"/>
      <c r="H79" s="36"/>
      <c r="I79" s="36"/>
      <c r="J79" s="314"/>
      <c r="K79" s="57"/>
      <c r="L79" s="18"/>
      <c r="M79" s="24"/>
      <c r="N79" s="24"/>
      <c r="O79" s="24"/>
      <c r="P79" s="60"/>
      <c r="Q79" s="18"/>
      <c r="R79" s="24"/>
      <c r="S79" s="24"/>
      <c r="T79" s="24"/>
      <c r="U79" s="11"/>
      <c r="V79" s="24"/>
      <c r="W79" s="24"/>
      <c r="X79" s="54"/>
      <c r="Y79" s="11"/>
      <c r="Z79" s="24"/>
      <c r="AA79" s="24"/>
      <c r="AB79" s="24"/>
      <c r="AC79" s="11">
        <f t="shared" si="132"/>
        <v>0</v>
      </c>
      <c r="AD79" s="24"/>
      <c r="AE79" s="24"/>
      <c r="AF79" s="24"/>
      <c r="AG79" s="11"/>
      <c r="AH79" s="11">
        <f t="shared" si="133"/>
        <v>0</v>
      </c>
      <c r="AI79" s="27"/>
      <c r="AJ79" s="28"/>
      <c r="AK79" s="1"/>
      <c r="AL79" s="1"/>
      <c r="AM79" s="1"/>
      <c r="AN79" s="1"/>
      <c r="AO79" s="1"/>
      <c r="AP79" s="1"/>
      <c r="AQ79" s="1"/>
      <c r="AR79" s="3"/>
    </row>
    <row r="80" spans="1:44" ht="19.5" customHeight="1">
      <c r="A80" s="329" t="s">
        <v>85</v>
      </c>
      <c r="B80" s="311"/>
      <c r="C80" s="311"/>
      <c r="D80" s="311"/>
      <c r="E80" s="312"/>
      <c r="F80" s="39"/>
      <c r="G80" s="39"/>
      <c r="H80" s="39"/>
      <c r="I80" s="39"/>
      <c r="J80" s="41">
        <f t="shared" ref="J80:K80" si="136">SUM(J76:J79)</f>
        <v>574323730</v>
      </c>
      <c r="K80" s="41">
        <f t="shared" si="136"/>
        <v>4500000</v>
      </c>
      <c r="L80" s="39"/>
      <c r="M80" s="41">
        <f t="shared" ref="M80:O80" si="137">SUM(M76:M78)</f>
        <v>0</v>
      </c>
      <c r="N80" s="41">
        <f t="shared" si="137"/>
        <v>0</v>
      </c>
      <c r="O80" s="41">
        <f t="shared" si="137"/>
        <v>0</v>
      </c>
      <c r="P80" s="4"/>
      <c r="Q80" s="39"/>
      <c r="R80" s="41">
        <f t="shared" ref="R80:Z80" si="138">SUM(R76:R78)</f>
        <v>0</v>
      </c>
      <c r="S80" s="41">
        <f t="shared" si="138"/>
        <v>4500000</v>
      </c>
      <c r="T80" s="41">
        <f t="shared" si="138"/>
        <v>0</v>
      </c>
      <c r="U80" s="41">
        <f t="shared" si="138"/>
        <v>4500000</v>
      </c>
      <c r="V80" s="41">
        <f t="shared" si="138"/>
        <v>0</v>
      </c>
      <c r="W80" s="41">
        <f t="shared" si="138"/>
        <v>0</v>
      </c>
      <c r="X80" s="41">
        <f t="shared" si="138"/>
        <v>0</v>
      </c>
      <c r="Y80" s="41">
        <f t="shared" si="138"/>
        <v>0</v>
      </c>
      <c r="Z80" s="41">
        <f t="shared" si="138"/>
        <v>0</v>
      </c>
      <c r="AA80" s="41">
        <f t="shared" ref="AA80:AH80" si="139">SUM(AA76:AA79)</f>
        <v>0</v>
      </c>
      <c r="AB80" s="41">
        <f t="shared" si="139"/>
        <v>0</v>
      </c>
      <c r="AC80" s="41">
        <f t="shared" si="139"/>
        <v>0</v>
      </c>
      <c r="AD80" s="41">
        <f t="shared" si="139"/>
        <v>0</v>
      </c>
      <c r="AE80" s="41">
        <f t="shared" si="139"/>
        <v>0</v>
      </c>
      <c r="AF80" s="41">
        <f t="shared" si="139"/>
        <v>0</v>
      </c>
      <c r="AG80" s="41">
        <f t="shared" si="139"/>
        <v>0</v>
      </c>
      <c r="AH80" s="41">
        <f t="shared" si="139"/>
        <v>4500000</v>
      </c>
      <c r="AI80" s="43">
        <f>IF(ISERROR(AH80/J80),0,AH80/J80)</f>
        <v>7.8353022258021623E-3</v>
      </c>
      <c r="AJ80" s="43">
        <f>IF(ISERROR(AH80/$AH$85),0,AH80/$AH$85)</f>
        <v>0.18061318175204821</v>
      </c>
      <c r="AK80" s="1"/>
      <c r="AL80" s="1"/>
      <c r="AM80" s="1"/>
      <c r="AN80" s="1"/>
      <c r="AO80" s="1"/>
      <c r="AP80" s="1"/>
      <c r="AQ80" s="1"/>
      <c r="AR80" s="3"/>
    </row>
    <row r="81" spans="1:44" ht="19.5" customHeight="1">
      <c r="A81" s="330" t="s">
        <v>86</v>
      </c>
      <c r="B81" s="311"/>
      <c r="C81" s="311"/>
      <c r="D81" s="311"/>
      <c r="E81" s="312"/>
      <c r="F81" s="96"/>
      <c r="G81" s="97"/>
      <c r="H81" s="98"/>
      <c r="I81" s="98"/>
      <c r="J81" s="100"/>
      <c r="K81" s="56"/>
      <c r="L81" s="60"/>
      <c r="M81" s="102"/>
      <c r="N81" s="102"/>
      <c r="O81" s="102"/>
      <c r="P81" s="97"/>
      <c r="Q81" s="9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103"/>
      <c r="AJ81" s="103"/>
      <c r="AK81" s="2"/>
      <c r="AL81" s="2"/>
      <c r="AM81" s="2"/>
      <c r="AN81" s="2"/>
      <c r="AO81" s="2"/>
      <c r="AP81" s="2"/>
      <c r="AQ81" s="2"/>
      <c r="AR81" s="15"/>
    </row>
    <row r="82" spans="1:44" ht="19.5" hidden="1" customHeight="1" outlineLevel="1">
      <c r="A82" s="84">
        <v>1</v>
      </c>
      <c r="B82" s="34"/>
      <c r="C82" s="29"/>
      <c r="D82" s="104"/>
      <c r="E82" s="61"/>
      <c r="F82" s="105"/>
      <c r="G82" s="105"/>
      <c r="H82" s="106"/>
      <c r="I82" s="174"/>
      <c r="J82" s="100"/>
      <c r="K82" s="255"/>
      <c r="L82" s="29"/>
      <c r="M82" s="109"/>
      <c r="N82" s="110"/>
      <c r="O82" s="109"/>
      <c r="P82" s="105"/>
      <c r="Q82" s="105"/>
      <c r="R82" s="111"/>
      <c r="S82" s="111"/>
      <c r="T82" s="111"/>
      <c r="U82" s="56">
        <f t="shared" ref="U82:U83" si="140">SUM(R82:T82)</f>
        <v>0</v>
      </c>
      <c r="V82" s="111"/>
      <c r="W82" s="111"/>
      <c r="X82" s="111"/>
      <c r="Y82" s="56">
        <f t="shared" ref="Y82:Y83" si="141">SUM(V82:X82)</f>
        <v>0</v>
      </c>
      <c r="Z82" s="111"/>
      <c r="AA82" s="111"/>
      <c r="AB82" s="111"/>
      <c r="AC82" s="56">
        <f t="shared" ref="AC82:AC83" si="142">SUM(Z82:AB82)</f>
        <v>0</v>
      </c>
      <c r="AD82" s="111"/>
      <c r="AE82" s="111"/>
      <c r="AF82" s="111"/>
      <c r="AG82" s="56">
        <f t="shared" ref="AG82:AG83" si="143">SUM(AD82:AF82)</f>
        <v>0</v>
      </c>
      <c r="AH82" s="56">
        <f t="shared" ref="AH82:AH83" si="144">SUM(U82,Y82,AC82,AG82)</f>
        <v>0</v>
      </c>
      <c r="AI82" s="27">
        <f t="shared" ref="AI82:AI83" si="145">IF(ISERROR(AH82/$J$84),0,AH82/$J$84)</f>
        <v>0</v>
      </c>
      <c r="AJ82" s="28">
        <f t="shared" ref="AJ82:AJ83" si="146">IF(ISERROR(AH82/$AH$85),"-",AH82/$AH$85)</f>
        <v>0</v>
      </c>
      <c r="AK82" s="1"/>
      <c r="AL82" s="1"/>
      <c r="AM82" s="1"/>
      <c r="AN82" s="1"/>
      <c r="AO82" s="1"/>
      <c r="AP82" s="1"/>
      <c r="AQ82" s="1"/>
      <c r="AR82" s="3"/>
    </row>
    <row r="83" spans="1:44" ht="19.5" hidden="1" customHeight="1" outlineLevel="1">
      <c r="A83" s="84">
        <v>2</v>
      </c>
      <c r="B83" s="34"/>
      <c r="C83" s="112"/>
      <c r="D83" s="113"/>
      <c r="E83" s="61"/>
      <c r="F83" s="105"/>
      <c r="G83" s="105"/>
      <c r="H83" s="113"/>
      <c r="I83" s="104"/>
      <c r="J83" s="100"/>
      <c r="K83" s="255"/>
      <c r="L83" s="29"/>
      <c r="M83" s="109"/>
      <c r="N83" s="110"/>
      <c r="O83" s="109"/>
      <c r="P83" s="105"/>
      <c r="Q83" s="105"/>
      <c r="R83" s="111"/>
      <c r="S83" s="111"/>
      <c r="T83" s="111"/>
      <c r="U83" s="56">
        <f t="shared" si="140"/>
        <v>0</v>
      </c>
      <c r="V83" s="111"/>
      <c r="W83" s="111"/>
      <c r="X83" s="111"/>
      <c r="Y83" s="56">
        <f t="shared" si="141"/>
        <v>0</v>
      </c>
      <c r="Z83" s="111"/>
      <c r="AA83" s="111"/>
      <c r="AB83" s="111"/>
      <c r="AC83" s="56">
        <f t="shared" si="142"/>
        <v>0</v>
      </c>
      <c r="AD83" s="111"/>
      <c r="AE83" s="111"/>
      <c r="AF83" s="111"/>
      <c r="AG83" s="56">
        <f t="shared" si="143"/>
        <v>0</v>
      </c>
      <c r="AH83" s="56">
        <f t="shared" si="144"/>
        <v>0</v>
      </c>
      <c r="AI83" s="27">
        <f t="shared" si="145"/>
        <v>0</v>
      </c>
      <c r="AJ83" s="28">
        <f t="shared" si="146"/>
        <v>0</v>
      </c>
      <c r="AK83" s="1"/>
      <c r="AL83" s="1"/>
      <c r="AM83" s="1"/>
      <c r="AN83" s="1"/>
      <c r="AO83" s="1"/>
      <c r="AP83" s="1"/>
      <c r="AQ83" s="1"/>
      <c r="AR83" s="3"/>
    </row>
    <row r="84" spans="1:44" ht="19.5" customHeight="1" collapsed="1">
      <c r="A84" s="329" t="s">
        <v>87</v>
      </c>
      <c r="B84" s="311"/>
      <c r="C84" s="311"/>
      <c r="D84" s="311"/>
      <c r="E84" s="312"/>
      <c r="F84" s="39"/>
      <c r="G84" s="39"/>
      <c r="H84" s="39"/>
      <c r="I84" s="39"/>
      <c r="J84" s="41">
        <f t="shared" ref="J84:K84" si="147">SUM(J82:J83)</f>
        <v>0</v>
      </c>
      <c r="K84" s="41">
        <f t="shared" si="147"/>
        <v>0</v>
      </c>
      <c r="L84" s="39"/>
      <c r="M84" s="41">
        <f t="shared" ref="M84:O84" si="148">SUM(M82:M83)</f>
        <v>0</v>
      </c>
      <c r="N84" s="41">
        <f t="shared" si="148"/>
        <v>0</v>
      </c>
      <c r="O84" s="41">
        <f t="shared" si="148"/>
        <v>0</v>
      </c>
      <c r="P84" s="4"/>
      <c r="Q84" s="39"/>
      <c r="R84" s="41">
        <f t="shared" ref="R84:AH84" si="149">SUM(R82:R83)</f>
        <v>0</v>
      </c>
      <c r="S84" s="41">
        <f t="shared" si="149"/>
        <v>0</v>
      </c>
      <c r="T84" s="41">
        <f t="shared" si="149"/>
        <v>0</v>
      </c>
      <c r="U84" s="41">
        <f t="shared" si="149"/>
        <v>0</v>
      </c>
      <c r="V84" s="41">
        <f t="shared" si="149"/>
        <v>0</v>
      </c>
      <c r="W84" s="41">
        <f t="shared" si="149"/>
        <v>0</v>
      </c>
      <c r="X84" s="41">
        <f t="shared" si="149"/>
        <v>0</v>
      </c>
      <c r="Y84" s="41">
        <f t="shared" si="149"/>
        <v>0</v>
      </c>
      <c r="Z84" s="41">
        <f t="shared" si="149"/>
        <v>0</v>
      </c>
      <c r="AA84" s="41">
        <f t="shared" si="149"/>
        <v>0</v>
      </c>
      <c r="AB84" s="41">
        <f t="shared" si="149"/>
        <v>0</v>
      </c>
      <c r="AC84" s="41">
        <f t="shared" si="149"/>
        <v>0</v>
      </c>
      <c r="AD84" s="41">
        <f t="shared" si="149"/>
        <v>0</v>
      </c>
      <c r="AE84" s="41">
        <f t="shared" si="149"/>
        <v>0</v>
      </c>
      <c r="AF84" s="41">
        <f t="shared" si="149"/>
        <v>0</v>
      </c>
      <c r="AG84" s="41">
        <f t="shared" si="149"/>
        <v>0</v>
      </c>
      <c r="AH84" s="41">
        <f t="shared" si="149"/>
        <v>0</v>
      </c>
      <c r="AI84" s="43">
        <f t="shared" ref="AI84:AI85" si="150">IF(ISERROR(AH84/J84),0,AH84/J84)</f>
        <v>0</v>
      </c>
      <c r="AJ84" s="43">
        <f t="shared" ref="AJ84:AJ85" si="151">IF(ISERROR(AH84/$AH$85),0,AH84/$AH$85)</f>
        <v>0</v>
      </c>
      <c r="AK84" s="1"/>
      <c r="AL84" s="1"/>
      <c r="AM84" s="1"/>
      <c r="AN84" s="1"/>
      <c r="AO84" s="1"/>
      <c r="AP84" s="1"/>
      <c r="AQ84" s="1"/>
      <c r="AR84" s="3"/>
    </row>
    <row r="85" spans="1:44" ht="19.5" customHeight="1">
      <c r="A85" s="330" t="str">
        <f>"TOTAL ASIG."&amp;" "&amp;$A$5</f>
        <v>TOTAL ASIG. 24 - 01 - 591 "PROGRAMA DE TRANSITO A LA VIDA INDEPENDIENTE"</v>
      </c>
      <c r="B85" s="311"/>
      <c r="C85" s="311"/>
      <c r="D85" s="311"/>
      <c r="E85" s="311"/>
      <c r="F85" s="311"/>
      <c r="G85" s="311"/>
      <c r="H85" s="311"/>
      <c r="I85" s="312"/>
      <c r="J85" s="117">
        <f t="shared" ref="J85:K85" si="152">SUM(J11,J15,J19,J23,J29,J34,J39,J45,J49,J53,J57,J61,J65,J69,J74,J80,J84)</f>
        <v>2279711000</v>
      </c>
      <c r="K85" s="117">
        <f t="shared" si="152"/>
        <v>24915125</v>
      </c>
      <c r="L85" s="115"/>
      <c r="M85" s="117">
        <f t="shared" ref="M85:O85" si="153">SUM(M11,M15,M19,M23,M29,M34,M39,M45,M49,M53,M57,M61,M65,M69,M74,M80,M84)</f>
        <v>0</v>
      </c>
      <c r="N85" s="117">
        <f t="shared" si="153"/>
        <v>0</v>
      </c>
      <c r="O85" s="117">
        <f t="shared" si="153"/>
        <v>0</v>
      </c>
      <c r="P85" s="118"/>
      <c r="Q85" s="115"/>
      <c r="R85" s="117">
        <f t="shared" ref="R85:AH85" si="154">SUM(R11,R15,R19,R23,R29,R34,R39,R45,R49,R53,R57,R61,R65,R69,R74,R80,R84)</f>
        <v>0</v>
      </c>
      <c r="S85" s="117">
        <f t="shared" si="154"/>
        <v>18357120</v>
      </c>
      <c r="T85" s="117">
        <f t="shared" si="154"/>
        <v>6558005</v>
      </c>
      <c r="U85" s="117">
        <f t="shared" si="154"/>
        <v>24915125</v>
      </c>
      <c r="V85" s="117">
        <f t="shared" si="154"/>
        <v>0</v>
      </c>
      <c r="W85" s="117">
        <f t="shared" si="154"/>
        <v>0</v>
      </c>
      <c r="X85" s="117">
        <f t="shared" si="154"/>
        <v>0</v>
      </c>
      <c r="Y85" s="117">
        <f t="shared" si="154"/>
        <v>0</v>
      </c>
      <c r="Z85" s="117">
        <f t="shared" si="154"/>
        <v>0</v>
      </c>
      <c r="AA85" s="117">
        <f t="shared" si="154"/>
        <v>0</v>
      </c>
      <c r="AB85" s="117">
        <f t="shared" si="154"/>
        <v>0</v>
      </c>
      <c r="AC85" s="117">
        <f t="shared" si="154"/>
        <v>0</v>
      </c>
      <c r="AD85" s="117">
        <f t="shared" si="154"/>
        <v>0</v>
      </c>
      <c r="AE85" s="117">
        <f t="shared" si="154"/>
        <v>0</v>
      </c>
      <c r="AF85" s="117">
        <f t="shared" si="154"/>
        <v>0</v>
      </c>
      <c r="AG85" s="117">
        <f t="shared" si="154"/>
        <v>0</v>
      </c>
      <c r="AH85" s="117">
        <f t="shared" si="154"/>
        <v>24915125</v>
      </c>
      <c r="AI85" s="119">
        <f t="shared" si="150"/>
        <v>1.0929071711282701E-2</v>
      </c>
      <c r="AJ85" s="119">
        <f t="shared" si="151"/>
        <v>1</v>
      </c>
      <c r="AK85" s="1"/>
      <c r="AL85" s="1"/>
      <c r="AM85" s="1"/>
      <c r="AN85" s="1"/>
      <c r="AO85" s="1"/>
      <c r="AP85" s="1"/>
      <c r="AQ85" s="1"/>
      <c r="AR85" s="3"/>
    </row>
    <row r="86" spans="1:44" ht="11.25" customHeight="1">
      <c r="A86" s="120"/>
      <c r="B86" s="120"/>
      <c r="C86" s="120"/>
      <c r="D86" s="120"/>
      <c r="E86" s="2"/>
      <c r="F86" s="2"/>
      <c r="G86" s="120"/>
      <c r="H86" s="120"/>
      <c r="I86" s="120"/>
      <c r="J86" s="121"/>
      <c r="K86" s="121"/>
      <c r="L86" s="2"/>
      <c r="M86" s="120"/>
      <c r="N86" s="120"/>
      <c r="O86" s="120"/>
      <c r="P86" s="120"/>
      <c r="Q86" s="2"/>
      <c r="R86" s="121"/>
      <c r="S86" s="121"/>
      <c r="T86" s="121"/>
      <c r="U86" s="58"/>
      <c r="V86" s="121"/>
      <c r="W86" s="121"/>
      <c r="X86" s="121"/>
      <c r="Y86" s="58"/>
      <c r="Z86" s="121"/>
      <c r="AA86" s="121"/>
      <c r="AB86" s="121"/>
      <c r="AC86" s="58"/>
      <c r="AD86" s="121"/>
      <c r="AE86" s="121"/>
      <c r="AF86" s="121"/>
      <c r="AG86" s="58"/>
      <c r="AH86" s="58"/>
      <c r="AI86" s="122"/>
      <c r="AJ86" s="122"/>
      <c r="AK86" s="1"/>
      <c r="AL86" s="1"/>
      <c r="AM86" s="1"/>
      <c r="AN86" s="1"/>
      <c r="AO86" s="1"/>
      <c r="AP86" s="1"/>
      <c r="AQ86" s="1"/>
      <c r="AR86" s="3"/>
    </row>
    <row r="87" spans="1:44" ht="11.25" customHeight="1">
      <c r="A87" s="120"/>
      <c r="B87" s="120"/>
      <c r="C87" s="120"/>
      <c r="D87" s="120"/>
      <c r="E87" s="2"/>
      <c r="F87" s="2"/>
      <c r="G87" s="120"/>
      <c r="H87" s="120"/>
      <c r="I87" s="120"/>
      <c r="J87" s="121"/>
      <c r="K87" s="121"/>
      <c r="L87" s="2"/>
      <c r="M87" s="120"/>
      <c r="N87" s="120"/>
      <c r="O87" s="120"/>
      <c r="P87" s="120"/>
      <c r="Q87" s="2"/>
      <c r="R87" s="121"/>
      <c r="S87" s="121"/>
      <c r="T87" s="121"/>
      <c r="U87" s="58"/>
      <c r="V87" s="121"/>
      <c r="W87" s="121"/>
      <c r="X87" s="121"/>
      <c r="Y87" s="58"/>
      <c r="Z87" s="121"/>
      <c r="AA87" s="121"/>
      <c r="AB87" s="121"/>
      <c r="AC87" s="58"/>
      <c r="AD87" s="121"/>
      <c r="AE87" s="121"/>
      <c r="AF87" s="121"/>
      <c r="AG87" s="58"/>
      <c r="AH87" s="58"/>
      <c r="AI87" s="122"/>
      <c r="AJ87" s="122"/>
      <c r="AK87" s="1"/>
      <c r="AL87" s="1"/>
      <c r="AM87" s="1"/>
      <c r="AN87" s="1"/>
      <c r="AO87" s="1"/>
      <c r="AP87" s="1"/>
      <c r="AQ87" s="1"/>
      <c r="AR87" s="3"/>
    </row>
    <row r="88" spans="1:44" ht="11.25" customHeight="1">
      <c r="A88" s="120"/>
      <c r="B88" s="120"/>
      <c r="C88" s="120"/>
      <c r="D88" s="120"/>
      <c r="E88" s="2"/>
      <c r="F88" s="2"/>
      <c r="G88" s="120"/>
      <c r="H88" s="120"/>
      <c r="I88" s="120"/>
      <c r="J88" s="121"/>
      <c r="K88" s="121"/>
      <c r="L88" s="2"/>
      <c r="M88" s="120"/>
      <c r="N88" s="120"/>
      <c r="O88" s="120"/>
      <c r="P88" s="120"/>
      <c r="Q88" s="2"/>
      <c r="R88" s="121"/>
      <c r="S88" s="121"/>
      <c r="T88" s="121"/>
      <c r="U88" s="58"/>
      <c r="V88" s="121"/>
      <c r="W88" s="121"/>
      <c r="X88" s="121"/>
      <c r="Y88" s="58"/>
      <c r="Z88" s="58"/>
      <c r="AA88" s="121"/>
      <c r="AB88" s="121"/>
      <c r="AC88" s="58"/>
      <c r="AD88" s="121"/>
      <c r="AE88" s="121"/>
      <c r="AF88" s="121"/>
      <c r="AG88" s="58"/>
      <c r="AH88" s="58"/>
      <c r="AI88" s="122"/>
      <c r="AJ88" s="122"/>
      <c r="AK88" s="2"/>
      <c r="AL88" s="2"/>
      <c r="AM88" s="2"/>
      <c r="AN88" s="2"/>
      <c r="AO88" s="2"/>
      <c r="AP88" s="2"/>
      <c r="AQ88" s="2"/>
      <c r="AR88" s="15"/>
    </row>
    <row r="89" spans="1:44" ht="11.25" customHeight="1">
      <c r="A89" s="120"/>
      <c r="B89" s="120"/>
      <c r="C89" s="120"/>
      <c r="D89" s="120"/>
      <c r="E89" s="2"/>
      <c r="F89" s="2"/>
      <c r="G89" s="120"/>
      <c r="H89" s="120"/>
      <c r="I89" s="120"/>
      <c r="J89" s="121"/>
      <c r="K89" s="121"/>
      <c r="L89" s="2"/>
      <c r="M89" s="120"/>
      <c r="N89" s="120"/>
      <c r="O89" s="120"/>
      <c r="P89" s="120"/>
      <c r="Q89" s="2"/>
      <c r="R89" s="121"/>
      <c r="S89" s="121"/>
      <c r="T89" s="121"/>
      <c r="U89" s="58"/>
      <c r="V89" s="121"/>
      <c r="W89" s="121"/>
      <c r="X89" s="121"/>
      <c r="Y89" s="58"/>
      <c r="Z89" s="121"/>
      <c r="AA89" s="121"/>
      <c r="AB89" s="121"/>
      <c r="AC89" s="58"/>
      <c r="AD89" s="121"/>
      <c r="AE89" s="121"/>
      <c r="AF89" s="121"/>
      <c r="AG89" s="58"/>
      <c r="AH89" s="58"/>
      <c r="AI89" s="122"/>
      <c r="AJ89" s="122"/>
      <c r="AK89" s="1"/>
      <c r="AL89" s="1"/>
      <c r="AM89" s="1"/>
      <c r="AN89" s="1"/>
      <c r="AO89" s="1"/>
      <c r="AP89" s="1"/>
      <c r="AQ89" s="1"/>
      <c r="AR89" s="3"/>
    </row>
    <row r="90" spans="1:44" ht="11.25" customHeight="1">
      <c r="A90" s="120"/>
      <c r="B90" s="120"/>
      <c r="C90" s="120"/>
      <c r="D90" s="120"/>
      <c r="E90" s="2"/>
      <c r="F90" s="2"/>
      <c r="G90" s="120"/>
      <c r="H90" s="120"/>
      <c r="I90" s="120"/>
      <c r="J90" s="121"/>
      <c r="K90" s="121"/>
      <c r="L90" s="2"/>
      <c r="M90" s="120"/>
      <c r="N90" s="120"/>
      <c r="O90" s="120"/>
      <c r="P90" s="120"/>
      <c r="Q90" s="2"/>
      <c r="R90" s="121"/>
      <c r="S90" s="121"/>
      <c r="T90" s="121"/>
      <c r="U90" s="58"/>
      <c r="V90" s="121"/>
      <c r="W90" s="121"/>
      <c r="X90" s="121"/>
      <c r="Y90" s="58"/>
      <c r="Z90" s="121"/>
      <c r="AA90" s="121"/>
      <c r="AB90" s="121"/>
      <c r="AC90" s="58"/>
      <c r="AD90" s="121"/>
      <c r="AE90" s="121"/>
      <c r="AF90" s="58"/>
      <c r="AG90" s="58"/>
      <c r="AH90" s="58"/>
      <c r="AI90" s="122"/>
      <c r="AJ90" s="122"/>
      <c r="AK90" s="2"/>
      <c r="AL90" s="2"/>
      <c r="AM90" s="2"/>
      <c r="AN90" s="2"/>
      <c r="AO90" s="2"/>
      <c r="AP90" s="2"/>
      <c r="AQ90" s="2"/>
      <c r="AR90" s="15"/>
    </row>
    <row r="91" spans="1:44" ht="11.25" customHeight="1">
      <c r="A91" s="120"/>
      <c r="B91" s="120"/>
      <c r="C91" s="120"/>
      <c r="D91" s="120"/>
      <c r="E91" s="2"/>
      <c r="F91" s="2"/>
      <c r="G91" s="120"/>
      <c r="H91" s="120"/>
      <c r="I91" s="120"/>
      <c r="J91" s="121"/>
      <c r="K91" s="121"/>
      <c r="L91" s="2"/>
      <c r="M91" s="120"/>
      <c r="N91" s="120"/>
      <c r="O91" s="120"/>
      <c r="P91" s="120"/>
      <c r="Q91" s="2"/>
      <c r="R91" s="121"/>
      <c r="S91" s="121"/>
      <c r="T91" s="121"/>
      <c r="U91" s="58"/>
      <c r="V91" s="121"/>
      <c r="W91" s="121"/>
      <c r="X91" s="121"/>
      <c r="Y91" s="58"/>
      <c r="Z91" s="121"/>
      <c r="AA91" s="121"/>
      <c r="AB91" s="121"/>
      <c r="AC91" s="58"/>
      <c r="AD91" s="121"/>
      <c r="AE91" s="121"/>
      <c r="AF91" s="58"/>
      <c r="AG91" s="58"/>
      <c r="AH91" s="58"/>
      <c r="AI91" s="122"/>
      <c r="AJ91" s="122"/>
      <c r="AK91" s="2"/>
      <c r="AL91" s="2"/>
      <c r="AM91" s="2"/>
      <c r="AN91" s="2"/>
      <c r="AO91" s="2"/>
      <c r="AP91" s="2"/>
      <c r="AQ91" s="2"/>
      <c r="AR91" s="15"/>
    </row>
    <row r="92" spans="1:44" ht="11.25" customHeight="1">
      <c r="A92" s="120"/>
      <c r="B92" s="120"/>
      <c r="C92" s="120"/>
      <c r="D92" s="120"/>
      <c r="E92" s="2"/>
      <c r="F92" s="2"/>
      <c r="G92" s="120"/>
      <c r="H92" s="120"/>
      <c r="I92" s="120"/>
      <c r="J92" s="121"/>
      <c r="K92" s="121"/>
      <c r="L92" s="2"/>
      <c r="M92" s="120"/>
      <c r="N92" s="120"/>
      <c r="O92" s="120"/>
      <c r="P92" s="120"/>
      <c r="Q92" s="2"/>
      <c r="R92" s="121"/>
      <c r="S92" s="121"/>
      <c r="T92" s="121"/>
      <c r="U92" s="58"/>
      <c r="V92" s="121"/>
      <c r="W92" s="121"/>
      <c r="X92" s="121"/>
      <c r="Y92" s="58"/>
      <c r="Z92" s="121"/>
      <c r="AA92" s="121"/>
      <c r="AB92" s="121"/>
      <c r="AC92" s="58"/>
      <c r="AD92" s="121"/>
      <c r="AE92" s="121"/>
      <c r="AF92" s="121"/>
      <c r="AG92" s="58"/>
      <c r="AH92" s="58"/>
      <c r="AI92" s="122"/>
      <c r="AJ92" s="122"/>
      <c r="AK92" s="2"/>
      <c r="AL92" s="2"/>
      <c r="AM92" s="2"/>
      <c r="AN92" s="2"/>
      <c r="AO92" s="2"/>
      <c r="AP92" s="2"/>
      <c r="AQ92" s="2"/>
      <c r="AR92" s="15"/>
    </row>
    <row r="93" spans="1:44" ht="11.25" customHeight="1">
      <c r="A93" s="120"/>
      <c r="B93" s="120"/>
      <c r="C93" s="120"/>
      <c r="D93" s="120"/>
      <c r="E93" s="2"/>
      <c r="F93" s="2"/>
      <c r="G93" s="120"/>
      <c r="H93" s="120"/>
      <c r="I93" s="120"/>
      <c r="J93" s="121"/>
      <c r="K93" s="121"/>
      <c r="L93" s="2"/>
      <c r="M93" s="120"/>
      <c r="N93" s="120"/>
      <c r="O93" s="120"/>
      <c r="P93" s="120"/>
      <c r="Q93" s="2"/>
      <c r="R93" s="121"/>
      <c r="S93" s="121"/>
      <c r="T93" s="121"/>
      <c r="U93" s="58"/>
      <c r="V93" s="121"/>
      <c r="W93" s="121"/>
      <c r="X93" s="121"/>
      <c r="Y93" s="58"/>
      <c r="Z93" s="121"/>
      <c r="AA93" s="121"/>
      <c r="AB93" s="121"/>
      <c r="AC93" s="58"/>
      <c r="AD93" s="121"/>
      <c r="AE93" s="121"/>
      <c r="AF93" s="121"/>
      <c r="AG93" s="58"/>
      <c r="AH93" s="58"/>
      <c r="AI93" s="122"/>
      <c r="AJ93" s="122"/>
      <c r="AK93" s="2"/>
      <c r="AL93" s="2"/>
      <c r="AM93" s="2"/>
      <c r="AN93" s="2"/>
      <c r="AO93" s="2"/>
      <c r="AP93" s="2"/>
      <c r="AQ93" s="2"/>
      <c r="AR93" s="15"/>
    </row>
    <row r="94" spans="1:44" ht="11.25" customHeight="1">
      <c r="A94" s="2"/>
      <c r="B94" s="120"/>
      <c r="C94" s="120"/>
      <c r="D94" s="120"/>
      <c r="E94" s="2"/>
      <c r="F94" s="2"/>
      <c r="G94" s="120"/>
      <c r="H94" s="120"/>
      <c r="I94" s="120"/>
      <c r="J94" s="121"/>
      <c r="K94" s="121"/>
      <c r="L94" s="2"/>
      <c r="M94" s="120"/>
      <c r="N94" s="120"/>
      <c r="O94" s="120"/>
      <c r="P94" s="120"/>
      <c r="Q94" s="2"/>
      <c r="R94" s="121"/>
      <c r="S94" s="121"/>
      <c r="T94" s="121"/>
      <c r="U94" s="58"/>
      <c r="V94" s="121"/>
      <c r="W94" s="121"/>
      <c r="X94" s="121"/>
      <c r="Y94" s="58"/>
      <c r="Z94" s="121"/>
      <c r="AA94" s="121"/>
      <c r="AB94" s="121"/>
      <c r="AC94" s="58"/>
      <c r="AD94" s="121"/>
      <c r="AE94" s="121"/>
      <c r="AF94" s="121"/>
      <c r="AG94" s="58"/>
      <c r="AH94" s="58"/>
      <c r="AI94" s="122"/>
      <c r="AJ94" s="122"/>
      <c r="AK94" s="2"/>
      <c r="AL94" s="2"/>
      <c r="AM94" s="2"/>
      <c r="AN94" s="2"/>
      <c r="AO94" s="2"/>
      <c r="AP94" s="2"/>
      <c r="AQ94" s="2"/>
      <c r="AR94" s="15"/>
    </row>
    <row r="95" spans="1:44" ht="11.25" customHeight="1">
      <c r="A95" s="2"/>
      <c r="B95" s="120"/>
      <c r="C95" s="120"/>
      <c r="D95" s="120"/>
      <c r="E95" s="2"/>
      <c r="F95" s="2"/>
      <c r="G95" s="120"/>
      <c r="H95" s="120"/>
      <c r="I95" s="120"/>
      <c r="J95" s="121"/>
      <c r="K95" s="121"/>
      <c r="L95" s="2"/>
      <c r="M95" s="120"/>
      <c r="N95" s="120"/>
      <c r="O95" s="120"/>
      <c r="P95" s="120"/>
      <c r="Q95" s="2"/>
      <c r="R95" s="121"/>
      <c r="S95" s="121"/>
      <c r="T95" s="121"/>
      <c r="U95" s="58"/>
      <c r="V95" s="121"/>
      <c r="W95" s="121"/>
      <c r="X95" s="121"/>
      <c r="Y95" s="58"/>
      <c r="Z95" s="121"/>
      <c r="AA95" s="121"/>
      <c r="AB95" s="121"/>
      <c r="AC95" s="58"/>
      <c r="AD95" s="121"/>
      <c r="AE95" s="121"/>
      <c r="AF95" s="121"/>
      <c r="AG95" s="58"/>
      <c r="AH95" s="58"/>
      <c r="AI95" s="122"/>
      <c r="AJ95" s="122"/>
      <c r="AK95" s="2"/>
      <c r="AL95" s="2"/>
      <c r="AM95" s="2"/>
      <c r="AN95" s="2"/>
      <c r="AO95" s="2"/>
      <c r="AP95" s="2"/>
      <c r="AQ95" s="2"/>
      <c r="AR95" s="15"/>
    </row>
    <row r="96" spans="1:44" ht="11.25" customHeight="1">
      <c r="A96" s="2"/>
      <c r="B96" s="120"/>
      <c r="C96" s="120"/>
      <c r="D96" s="120"/>
      <c r="E96" s="2"/>
      <c r="F96" s="2"/>
      <c r="G96" s="120"/>
      <c r="H96" s="120"/>
      <c r="I96" s="120"/>
      <c r="J96" s="121"/>
      <c r="K96" s="121"/>
      <c r="L96" s="2"/>
      <c r="M96" s="120"/>
      <c r="N96" s="120"/>
      <c r="O96" s="120"/>
      <c r="P96" s="120"/>
      <c r="Q96" s="2"/>
      <c r="R96" s="121"/>
      <c r="S96" s="121"/>
      <c r="T96" s="121"/>
      <c r="U96" s="58"/>
      <c r="V96" s="121"/>
      <c r="W96" s="121"/>
      <c r="X96" s="121"/>
      <c r="Y96" s="58"/>
      <c r="Z96" s="121"/>
      <c r="AA96" s="121"/>
      <c r="AB96" s="121"/>
      <c r="AC96" s="58"/>
      <c r="AD96" s="121"/>
      <c r="AE96" s="121"/>
      <c r="AF96" s="121"/>
      <c r="AG96" s="58"/>
      <c r="AH96" s="58"/>
      <c r="AI96" s="122"/>
      <c r="AJ96" s="122"/>
      <c r="AK96" s="2"/>
      <c r="AL96" s="2"/>
      <c r="AM96" s="2"/>
      <c r="AN96" s="2"/>
      <c r="AO96" s="2"/>
      <c r="AP96" s="2"/>
      <c r="AQ96" s="2"/>
      <c r="AR96" s="15"/>
    </row>
    <row r="97" spans="1:44" ht="11.25" customHeight="1">
      <c r="A97" s="2"/>
      <c r="B97" s="120"/>
      <c r="C97" s="120"/>
      <c r="D97" s="120"/>
      <c r="E97" s="2"/>
      <c r="F97" s="2"/>
      <c r="G97" s="120"/>
      <c r="H97" s="120"/>
      <c r="I97" s="120"/>
      <c r="J97" s="121"/>
      <c r="K97" s="121"/>
      <c r="L97" s="2"/>
      <c r="M97" s="120"/>
      <c r="N97" s="120"/>
      <c r="O97" s="120"/>
      <c r="P97" s="120"/>
      <c r="Q97" s="2"/>
      <c r="R97" s="121"/>
      <c r="S97" s="121"/>
      <c r="T97" s="121"/>
      <c r="U97" s="58"/>
      <c r="V97" s="121"/>
      <c r="W97" s="121"/>
      <c r="X97" s="121"/>
      <c r="Y97" s="58"/>
      <c r="Z97" s="121"/>
      <c r="AA97" s="121"/>
      <c r="AB97" s="121"/>
      <c r="AC97" s="58"/>
      <c r="AD97" s="121"/>
      <c r="AE97" s="121"/>
      <c r="AF97" s="121"/>
      <c r="AG97" s="58"/>
      <c r="AH97" s="58"/>
      <c r="AI97" s="122"/>
      <c r="AJ97" s="122"/>
      <c r="AK97" s="2"/>
      <c r="AL97" s="2"/>
      <c r="AM97" s="2"/>
      <c r="AN97" s="2"/>
      <c r="AO97" s="2"/>
      <c r="AP97" s="2"/>
      <c r="AQ97" s="2"/>
      <c r="AR97" s="15"/>
    </row>
    <row r="98" spans="1:44" ht="11.25" customHeight="1">
      <c r="A98" s="2"/>
      <c r="B98" s="120"/>
      <c r="C98" s="120"/>
      <c r="D98" s="120"/>
      <c r="E98" s="2"/>
      <c r="F98" s="2"/>
      <c r="G98" s="120"/>
      <c r="H98" s="120"/>
      <c r="I98" s="120"/>
      <c r="J98" s="121"/>
      <c r="K98" s="121"/>
      <c r="L98" s="2"/>
      <c r="M98" s="120"/>
      <c r="N98" s="120"/>
      <c r="O98" s="120"/>
      <c r="P98" s="120"/>
      <c r="Q98" s="2"/>
      <c r="R98" s="121"/>
      <c r="S98" s="121"/>
      <c r="T98" s="121"/>
      <c r="U98" s="58"/>
      <c r="V98" s="121"/>
      <c r="W98" s="121"/>
      <c r="X98" s="121"/>
      <c r="Y98" s="58"/>
      <c r="Z98" s="121"/>
      <c r="AA98" s="121"/>
      <c r="AB98" s="121"/>
      <c r="AC98" s="58"/>
      <c r="AD98" s="121"/>
      <c r="AE98" s="121"/>
      <c r="AF98" s="121"/>
      <c r="AG98" s="58"/>
      <c r="AH98" s="58"/>
      <c r="AI98" s="122"/>
      <c r="AJ98" s="122"/>
      <c r="AK98" s="2"/>
      <c r="AL98" s="2"/>
      <c r="AM98" s="2"/>
      <c r="AN98" s="2"/>
      <c r="AO98" s="2"/>
      <c r="AP98" s="2"/>
      <c r="AQ98" s="2"/>
      <c r="AR98" s="15"/>
    </row>
    <row r="99" spans="1:44" ht="11.25" customHeight="1">
      <c r="A99" s="2"/>
      <c r="B99" s="120"/>
      <c r="C99" s="120"/>
      <c r="D99" s="120"/>
      <c r="E99" s="2"/>
      <c r="F99" s="2"/>
      <c r="G99" s="120"/>
      <c r="H99" s="120"/>
      <c r="I99" s="120"/>
      <c r="J99" s="121"/>
      <c r="K99" s="121"/>
      <c r="L99" s="2"/>
      <c r="M99" s="120"/>
      <c r="N99" s="120"/>
      <c r="O99" s="120"/>
      <c r="P99" s="120"/>
      <c r="Q99" s="2"/>
      <c r="R99" s="121"/>
      <c r="S99" s="121"/>
      <c r="T99" s="121"/>
      <c r="U99" s="58"/>
      <c r="V99" s="121"/>
      <c r="W99" s="121"/>
      <c r="X99" s="121"/>
      <c r="Y99" s="58"/>
      <c r="Z99" s="121"/>
      <c r="AA99" s="121"/>
      <c r="AB99" s="121"/>
      <c r="AC99" s="58"/>
      <c r="AD99" s="121"/>
      <c r="AE99" s="121"/>
      <c r="AF99" s="121"/>
      <c r="AG99" s="58"/>
      <c r="AH99" s="58"/>
      <c r="AI99" s="122"/>
      <c r="AJ99" s="122"/>
      <c r="AK99" s="2"/>
      <c r="AL99" s="2"/>
      <c r="AM99" s="2"/>
      <c r="AN99" s="2"/>
      <c r="AO99" s="2"/>
      <c r="AP99" s="2"/>
      <c r="AQ99" s="2"/>
      <c r="AR99" s="15"/>
    </row>
    <row r="100" spans="1:44" ht="11.25" customHeight="1">
      <c r="A100" s="2"/>
      <c r="B100" s="120"/>
      <c r="C100" s="120"/>
      <c r="D100" s="120"/>
      <c r="E100" s="2"/>
      <c r="F100" s="2"/>
      <c r="G100" s="120"/>
      <c r="H100" s="120"/>
      <c r="I100" s="120"/>
      <c r="J100" s="121"/>
      <c r="K100" s="121"/>
      <c r="L100" s="2"/>
      <c r="M100" s="120"/>
      <c r="N100" s="120"/>
      <c r="O100" s="120"/>
      <c r="P100" s="120"/>
      <c r="Q100" s="2"/>
      <c r="R100" s="121"/>
      <c r="S100" s="121"/>
      <c r="T100" s="121"/>
      <c r="U100" s="58"/>
      <c r="V100" s="121"/>
      <c r="W100" s="121"/>
      <c r="X100" s="121"/>
      <c r="Y100" s="58"/>
      <c r="Z100" s="121"/>
      <c r="AA100" s="121"/>
      <c r="AB100" s="121"/>
      <c r="AC100" s="58"/>
      <c r="AD100" s="121"/>
      <c r="AE100" s="121"/>
      <c r="AF100" s="121"/>
      <c r="AG100" s="58"/>
      <c r="AH100" s="58"/>
      <c r="AI100" s="122"/>
      <c r="AJ100" s="122"/>
      <c r="AK100" s="2"/>
      <c r="AL100" s="2"/>
      <c r="AM100" s="2"/>
      <c r="AN100" s="2"/>
      <c r="AO100" s="2"/>
      <c r="AP100" s="2"/>
      <c r="AQ100" s="2"/>
      <c r="AR100" s="15"/>
    </row>
    <row r="101" spans="1:44" ht="11.25" customHeight="1">
      <c r="A101" s="2"/>
      <c r="B101" s="120"/>
      <c r="C101" s="120"/>
      <c r="D101" s="120"/>
      <c r="E101" s="2"/>
      <c r="F101" s="2"/>
      <c r="G101" s="120"/>
      <c r="H101" s="120"/>
      <c r="I101" s="120"/>
      <c r="J101" s="121"/>
      <c r="K101" s="121"/>
      <c r="L101" s="2"/>
      <c r="M101" s="120"/>
      <c r="N101" s="120"/>
      <c r="O101" s="120"/>
      <c r="P101" s="120"/>
      <c r="Q101" s="2"/>
      <c r="R101" s="121"/>
      <c r="S101" s="121"/>
      <c r="T101" s="121"/>
      <c r="U101" s="58"/>
      <c r="V101" s="121"/>
      <c r="W101" s="121"/>
      <c r="X101" s="121"/>
      <c r="Y101" s="58"/>
      <c r="Z101" s="121"/>
      <c r="AA101" s="121"/>
      <c r="AB101" s="121"/>
      <c r="AC101" s="58"/>
      <c r="AD101" s="121"/>
      <c r="AE101" s="121"/>
      <c r="AF101" s="121"/>
      <c r="AG101" s="58"/>
      <c r="AH101" s="58"/>
      <c r="AI101" s="122"/>
      <c r="AJ101" s="122"/>
      <c r="AK101" s="2"/>
      <c r="AL101" s="2"/>
      <c r="AM101" s="2"/>
      <c r="AN101" s="2"/>
      <c r="AO101" s="2"/>
      <c r="AP101" s="2"/>
      <c r="AQ101" s="2"/>
      <c r="AR101" s="15"/>
    </row>
    <row r="102" spans="1:44" ht="11.25" customHeight="1">
      <c r="A102" s="2"/>
      <c r="B102" s="120"/>
      <c r="C102" s="120"/>
      <c r="D102" s="120"/>
      <c r="E102" s="2"/>
      <c r="F102" s="2"/>
      <c r="G102" s="120"/>
      <c r="H102" s="120"/>
      <c r="I102" s="120"/>
      <c r="J102" s="121"/>
      <c r="K102" s="121"/>
      <c r="L102" s="2"/>
      <c r="M102" s="120"/>
      <c r="N102" s="120"/>
      <c r="O102" s="120"/>
      <c r="P102" s="120"/>
      <c r="Q102" s="2"/>
      <c r="R102" s="121"/>
      <c r="S102" s="121"/>
      <c r="T102" s="121"/>
      <c r="U102" s="58"/>
      <c r="V102" s="121"/>
      <c r="W102" s="121"/>
      <c r="X102" s="121"/>
      <c r="Y102" s="58"/>
      <c r="Z102" s="121"/>
      <c r="AA102" s="121"/>
      <c r="AB102" s="121"/>
      <c r="AC102" s="58"/>
      <c r="AD102" s="121"/>
      <c r="AE102" s="121"/>
      <c r="AF102" s="121"/>
      <c r="AG102" s="58"/>
      <c r="AH102" s="58"/>
      <c r="AI102" s="122"/>
      <c r="AJ102" s="122"/>
      <c r="AK102" s="2"/>
      <c r="AL102" s="2"/>
      <c r="AM102" s="2"/>
      <c r="AN102" s="2"/>
      <c r="AO102" s="2"/>
      <c r="AP102" s="2"/>
      <c r="AQ102" s="2"/>
      <c r="AR102" s="15"/>
    </row>
    <row r="103" spans="1:44" ht="11.25" customHeight="1">
      <c r="A103" s="120"/>
      <c r="B103" s="120"/>
      <c r="C103" s="120"/>
      <c r="D103" s="120"/>
      <c r="E103" s="2"/>
      <c r="F103" s="2"/>
      <c r="G103" s="120"/>
      <c r="H103" s="120"/>
      <c r="I103" s="120"/>
      <c r="J103" s="58"/>
      <c r="K103" s="121"/>
      <c r="L103" s="2"/>
      <c r="M103" s="120"/>
      <c r="N103" s="120"/>
      <c r="O103" s="120"/>
      <c r="P103" s="120"/>
      <c r="Q103" s="2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122"/>
      <c r="AJ103" s="122"/>
      <c r="AK103" s="2"/>
      <c r="AL103" s="2"/>
      <c r="AM103" s="2"/>
      <c r="AN103" s="2"/>
      <c r="AO103" s="2"/>
      <c r="AP103" s="2"/>
      <c r="AQ103" s="2"/>
      <c r="AR103" s="15"/>
    </row>
    <row r="104" spans="1:44" ht="11.25" customHeight="1">
      <c r="A104" s="120"/>
      <c r="B104" s="120"/>
      <c r="C104" s="120"/>
      <c r="D104" s="120"/>
      <c r="E104" s="2"/>
      <c r="F104" s="2"/>
      <c r="G104" s="120"/>
      <c r="H104" s="120"/>
      <c r="I104" s="120"/>
      <c r="J104" s="58"/>
      <c r="K104" s="121"/>
      <c r="L104" s="2"/>
      <c r="M104" s="120"/>
      <c r="N104" s="120"/>
      <c r="O104" s="120"/>
      <c r="P104" s="120"/>
      <c r="Q104" s="2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122"/>
      <c r="AJ104" s="122"/>
      <c r="AK104" s="2"/>
      <c r="AL104" s="2"/>
      <c r="AM104" s="2"/>
      <c r="AN104" s="2"/>
      <c r="AO104" s="2"/>
      <c r="AP104" s="2"/>
      <c r="AQ104" s="2"/>
      <c r="AR104" s="15"/>
    </row>
    <row r="105" spans="1:44" ht="11.25" customHeight="1">
      <c r="A105" s="120"/>
      <c r="B105" s="120"/>
      <c r="C105" s="120"/>
      <c r="D105" s="120"/>
      <c r="E105" s="2"/>
      <c r="F105" s="2"/>
      <c r="G105" s="120"/>
      <c r="H105" s="120"/>
      <c r="I105" s="120"/>
      <c r="J105" s="58"/>
      <c r="K105" s="121"/>
      <c r="L105" s="2"/>
      <c r="M105" s="120"/>
      <c r="N105" s="120"/>
      <c r="O105" s="120"/>
      <c r="P105" s="120"/>
      <c r="Q105" s="2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122"/>
      <c r="AJ105" s="122"/>
      <c r="AK105" s="2"/>
      <c r="AL105" s="2"/>
      <c r="AM105" s="2"/>
      <c r="AN105" s="2"/>
      <c r="AO105" s="2"/>
      <c r="AP105" s="2"/>
      <c r="AQ105" s="2"/>
      <c r="AR105" s="15"/>
    </row>
    <row r="106" spans="1:44" ht="11.25" customHeight="1">
      <c r="A106" s="120"/>
      <c r="B106" s="120"/>
      <c r="C106" s="120"/>
      <c r="D106" s="120"/>
      <c r="E106" s="2"/>
      <c r="F106" s="2"/>
      <c r="G106" s="120"/>
      <c r="H106" s="120"/>
      <c r="I106" s="120"/>
      <c r="J106" s="58"/>
      <c r="K106" s="121"/>
      <c r="L106" s="2"/>
      <c r="M106" s="120"/>
      <c r="N106" s="120"/>
      <c r="O106" s="120"/>
      <c r="P106" s="120"/>
      <c r="Q106" s="2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122"/>
      <c r="AJ106" s="122"/>
      <c r="AK106" s="2"/>
      <c r="AL106" s="2"/>
      <c r="AM106" s="2"/>
      <c r="AN106" s="2"/>
      <c r="AO106" s="2"/>
      <c r="AP106" s="2"/>
      <c r="AQ106" s="2"/>
      <c r="AR106" s="15"/>
    </row>
    <row r="107" spans="1:44" ht="11.25" customHeight="1">
      <c r="A107" s="120"/>
      <c r="B107" s="120"/>
      <c r="C107" s="120"/>
      <c r="D107" s="120"/>
      <c r="E107" s="2"/>
      <c r="F107" s="2"/>
      <c r="G107" s="120"/>
      <c r="H107" s="120"/>
      <c r="I107" s="120"/>
      <c r="J107" s="58"/>
      <c r="K107" s="121"/>
      <c r="L107" s="2"/>
      <c r="M107" s="120"/>
      <c r="N107" s="120"/>
      <c r="O107" s="120"/>
      <c r="P107" s="120"/>
      <c r="Q107" s="2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122"/>
      <c r="AJ107" s="122"/>
      <c r="AK107" s="2"/>
      <c r="AL107" s="2"/>
      <c r="AM107" s="2"/>
      <c r="AN107" s="2"/>
      <c r="AO107" s="2"/>
      <c r="AP107" s="2"/>
      <c r="AQ107" s="2"/>
      <c r="AR107" s="15"/>
    </row>
    <row r="108" spans="1:44" ht="11.25" customHeight="1">
      <c r="A108" s="120"/>
      <c r="B108" s="120"/>
      <c r="C108" s="120"/>
      <c r="D108" s="120"/>
      <c r="E108" s="2"/>
      <c r="F108" s="2"/>
      <c r="G108" s="120"/>
      <c r="H108" s="120"/>
      <c r="I108" s="120"/>
      <c r="J108" s="58"/>
      <c r="K108" s="121"/>
      <c r="L108" s="2"/>
      <c r="M108" s="120"/>
      <c r="N108" s="120"/>
      <c r="O108" s="120"/>
      <c r="P108" s="120"/>
      <c r="Q108" s="2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122"/>
      <c r="AJ108" s="122"/>
      <c r="AK108" s="2"/>
      <c r="AL108" s="2"/>
      <c r="AM108" s="2"/>
      <c r="AN108" s="2"/>
      <c r="AO108" s="2"/>
      <c r="AP108" s="2"/>
      <c r="AQ108" s="2"/>
      <c r="AR108" s="15"/>
    </row>
    <row r="109" spans="1:44" ht="11.25" customHeight="1">
      <c r="A109" s="120"/>
      <c r="B109" s="120"/>
      <c r="C109" s="120"/>
      <c r="D109" s="120"/>
      <c r="E109" s="2"/>
      <c r="F109" s="2"/>
      <c r="G109" s="120"/>
      <c r="H109" s="120"/>
      <c r="I109" s="120"/>
      <c r="J109" s="58"/>
      <c r="K109" s="121"/>
      <c r="L109" s="2"/>
      <c r="M109" s="120"/>
      <c r="N109" s="120"/>
      <c r="O109" s="120"/>
      <c r="P109" s="120"/>
      <c r="Q109" s="2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122"/>
      <c r="AJ109" s="122"/>
      <c r="AK109" s="2"/>
      <c r="AL109" s="2"/>
      <c r="AM109" s="2"/>
      <c r="AN109" s="2"/>
      <c r="AO109" s="2"/>
      <c r="AP109" s="2"/>
      <c r="AQ109" s="2"/>
      <c r="AR109" s="15"/>
    </row>
    <row r="110" spans="1:44" ht="11.25" customHeight="1">
      <c r="A110" s="120"/>
      <c r="B110" s="120"/>
      <c r="C110" s="120"/>
      <c r="D110" s="120"/>
      <c r="E110" s="2"/>
      <c r="F110" s="2"/>
      <c r="G110" s="120"/>
      <c r="H110" s="120"/>
      <c r="I110" s="120"/>
      <c r="J110" s="58"/>
      <c r="K110" s="121"/>
      <c r="L110" s="2"/>
      <c r="M110" s="120"/>
      <c r="N110" s="120"/>
      <c r="O110" s="120"/>
      <c r="P110" s="120"/>
      <c r="Q110" s="2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122"/>
      <c r="AJ110" s="122"/>
      <c r="AK110" s="2"/>
      <c r="AL110" s="2"/>
      <c r="AM110" s="2"/>
      <c r="AN110" s="2"/>
      <c r="AO110" s="2"/>
      <c r="AP110" s="2"/>
      <c r="AQ110" s="2"/>
      <c r="AR110" s="15"/>
    </row>
    <row r="111" spans="1:44" ht="11.25" customHeight="1">
      <c r="A111" s="120"/>
      <c r="B111" s="120"/>
      <c r="C111" s="120"/>
      <c r="D111" s="120"/>
      <c r="E111" s="2"/>
      <c r="F111" s="2"/>
      <c r="G111" s="120"/>
      <c r="H111" s="120"/>
      <c r="I111" s="120"/>
      <c r="J111" s="58"/>
      <c r="K111" s="121"/>
      <c r="L111" s="2"/>
      <c r="M111" s="120"/>
      <c r="N111" s="120"/>
      <c r="O111" s="120"/>
      <c r="P111" s="120"/>
      <c r="Q111" s="2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122"/>
      <c r="AJ111" s="122"/>
      <c r="AK111" s="2"/>
      <c r="AL111" s="2"/>
      <c r="AM111" s="2"/>
      <c r="AN111" s="2"/>
      <c r="AO111" s="2"/>
      <c r="AP111" s="2"/>
      <c r="AQ111" s="2"/>
      <c r="AR111" s="15"/>
    </row>
    <row r="112" spans="1:44" ht="11.25" customHeight="1">
      <c r="A112" s="120"/>
      <c r="B112" s="120"/>
      <c r="C112" s="120"/>
      <c r="D112" s="120"/>
      <c r="E112" s="2"/>
      <c r="F112" s="2"/>
      <c r="G112" s="120"/>
      <c r="H112" s="120"/>
      <c r="I112" s="120"/>
      <c r="J112" s="58"/>
      <c r="K112" s="121"/>
      <c r="L112" s="2"/>
      <c r="M112" s="120"/>
      <c r="N112" s="120"/>
      <c r="O112" s="120"/>
      <c r="P112" s="120"/>
      <c r="Q112" s="2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122"/>
      <c r="AJ112" s="122"/>
      <c r="AK112" s="2"/>
      <c r="AL112" s="2"/>
      <c r="AM112" s="2"/>
      <c r="AN112" s="2"/>
      <c r="AO112" s="2"/>
      <c r="AP112" s="2"/>
      <c r="AQ112" s="2"/>
      <c r="AR112" s="15"/>
    </row>
    <row r="113" spans="1:44" ht="11.25" customHeight="1">
      <c r="A113" s="120"/>
      <c r="B113" s="120"/>
      <c r="C113" s="120"/>
      <c r="D113" s="120"/>
      <c r="E113" s="2"/>
      <c r="F113" s="2"/>
      <c r="G113" s="120"/>
      <c r="H113" s="120"/>
      <c r="I113" s="120"/>
      <c r="J113" s="58"/>
      <c r="K113" s="121"/>
      <c r="L113" s="2"/>
      <c r="M113" s="120"/>
      <c r="N113" s="120"/>
      <c r="O113" s="120"/>
      <c r="P113" s="120"/>
      <c r="Q113" s="2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122"/>
      <c r="AJ113" s="122"/>
      <c r="AK113" s="2"/>
      <c r="AL113" s="2"/>
      <c r="AM113" s="2"/>
      <c r="AN113" s="2"/>
      <c r="AO113" s="2"/>
      <c r="AP113" s="2"/>
      <c r="AQ113" s="2"/>
      <c r="AR113" s="15"/>
    </row>
    <row r="114" spans="1:44" ht="11.25" customHeight="1">
      <c r="A114" s="120"/>
      <c r="B114" s="120"/>
      <c r="C114" s="120"/>
      <c r="D114" s="120"/>
      <c r="E114" s="2"/>
      <c r="F114" s="2"/>
      <c r="G114" s="120"/>
      <c r="H114" s="120"/>
      <c r="I114" s="120"/>
      <c r="J114" s="58"/>
      <c r="K114" s="121"/>
      <c r="L114" s="2"/>
      <c r="M114" s="120"/>
      <c r="N114" s="120"/>
      <c r="O114" s="120"/>
      <c r="P114" s="120"/>
      <c r="Q114" s="2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122"/>
      <c r="AJ114" s="122"/>
      <c r="AK114" s="2"/>
      <c r="AL114" s="2"/>
      <c r="AM114" s="2"/>
      <c r="AN114" s="2"/>
      <c r="AO114" s="2"/>
      <c r="AP114" s="2"/>
      <c r="AQ114" s="2"/>
      <c r="AR114" s="15"/>
    </row>
    <row r="115" spans="1:44" ht="11.25" customHeight="1">
      <c r="A115" s="120"/>
      <c r="B115" s="120"/>
      <c r="C115" s="120"/>
      <c r="D115" s="120"/>
      <c r="E115" s="2"/>
      <c r="F115" s="2"/>
      <c r="G115" s="120"/>
      <c r="H115" s="120"/>
      <c r="I115" s="120"/>
      <c r="J115" s="58"/>
      <c r="K115" s="121"/>
      <c r="L115" s="2"/>
      <c r="M115" s="120"/>
      <c r="N115" s="120"/>
      <c r="O115" s="120"/>
      <c r="P115" s="120"/>
      <c r="Q115" s="2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122"/>
      <c r="AJ115" s="122"/>
      <c r="AK115" s="2"/>
      <c r="AL115" s="2"/>
      <c r="AM115" s="2"/>
      <c r="AN115" s="2"/>
      <c r="AO115" s="2"/>
      <c r="AP115" s="2"/>
      <c r="AQ115" s="2"/>
      <c r="AR115" s="15"/>
    </row>
    <row r="116" spans="1:44" ht="11.25" customHeight="1">
      <c r="A116" s="120"/>
      <c r="B116" s="120"/>
      <c r="C116" s="120"/>
      <c r="D116" s="120"/>
      <c r="E116" s="2"/>
      <c r="F116" s="2"/>
      <c r="G116" s="120"/>
      <c r="H116" s="120"/>
      <c r="I116" s="120"/>
      <c r="J116" s="58"/>
      <c r="K116" s="121"/>
      <c r="L116" s="2"/>
      <c r="M116" s="120"/>
      <c r="N116" s="120"/>
      <c r="O116" s="120"/>
      <c r="P116" s="120"/>
      <c r="Q116" s="2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122"/>
      <c r="AJ116" s="122"/>
      <c r="AK116" s="2"/>
      <c r="AL116" s="2"/>
      <c r="AM116" s="2"/>
      <c r="AN116" s="2"/>
      <c r="AO116" s="2"/>
      <c r="AP116" s="2"/>
      <c r="AQ116" s="2"/>
      <c r="AR116" s="15"/>
    </row>
    <row r="117" spans="1:44" ht="11.25" customHeight="1">
      <c r="A117" s="120"/>
      <c r="B117" s="120"/>
      <c r="C117" s="120"/>
      <c r="D117" s="120"/>
      <c r="E117" s="2"/>
      <c r="F117" s="2"/>
      <c r="G117" s="120"/>
      <c r="H117" s="120"/>
      <c r="I117" s="120"/>
      <c r="J117" s="58"/>
      <c r="K117" s="121"/>
      <c r="L117" s="2"/>
      <c r="M117" s="120"/>
      <c r="N117" s="120"/>
      <c r="O117" s="120"/>
      <c r="P117" s="120"/>
      <c r="Q117" s="2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122"/>
      <c r="AJ117" s="122"/>
      <c r="AK117" s="2"/>
      <c r="AL117" s="2"/>
      <c r="AM117" s="2"/>
      <c r="AN117" s="2"/>
      <c r="AO117" s="2"/>
      <c r="AP117" s="2"/>
      <c r="AQ117" s="2"/>
      <c r="AR117" s="15"/>
    </row>
    <row r="118" spans="1:44" ht="11.25" customHeight="1">
      <c r="A118" s="120"/>
      <c r="B118" s="120"/>
      <c r="C118" s="120"/>
      <c r="D118" s="120"/>
      <c r="E118" s="2"/>
      <c r="F118" s="2"/>
      <c r="G118" s="120"/>
      <c r="H118" s="120"/>
      <c r="I118" s="120"/>
      <c r="J118" s="58"/>
      <c r="K118" s="121"/>
      <c r="L118" s="2"/>
      <c r="M118" s="120"/>
      <c r="N118" s="120"/>
      <c r="O118" s="120"/>
      <c r="P118" s="120"/>
      <c r="Q118" s="2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122"/>
      <c r="AJ118" s="122"/>
      <c r="AK118" s="2"/>
      <c r="AL118" s="2"/>
      <c r="AM118" s="2"/>
      <c r="AN118" s="2"/>
      <c r="AO118" s="2"/>
      <c r="AP118" s="2"/>
      <c r="AQ118" s="2"/>
      <c r="AR118" s="15"/>
    </row>
    <row r="119" spans="1:44" ht="11.25" customHeight="1">
      <c r="A119" s="120"/>
      <c r="B119" s="120"/>
      <c r="C119" s="120"/>
      <c r="D119" s="120"/>
      <c r="E119" s="2"/>
      <c r="F119" s="2"/>
      <c r="G119" s="120"/>
      <c r="H119" s="120"/>
      <c r="I119" s="120"/>
      <c r="J119" s="58"/>
      <c r="K119" s="121"/>
      <c r="L119" s="2"/>
      <c r="M119" s="120"/>
      <c r="N119" s="120"/>
      <c r="O119" s="120"/>
      <c r="P119" s="120"/>
      <c r="Q119" s="2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122"/>
      <c r="AJ119" s="122"/>
      <c r="AK119" s="2"/>
      <c r="AL119" s="2"/>
      <c r="AM119" s="2"/>
      <c r="AN119" s="2"/>
      <c r="AO119" s="2"/>
      <c r="AP119" s="2"/>
      <c r="AQ119" s="2"/>
      <c r="AR119" s="15"/>
    </row>
    <row r="120" spans="1:44" ht="11.25" customHeight="1">
      <c r="A120" s="120"/>
      <c r="B120" s="120"/>
      <c r="C120" s="120"/>
      <c r="D120" s="120"/>
      <c r="E120" s="2"/>
      <c r="F120" s="2"/>
      <c r="G120" s="120"/>
      <c r="H120" s="120"/>
      <c r="I120" s="120"/>
      <c r="J120" s="58"/>
      <c r="K120" s="121"/>
      <c r="L120" s="2"/>
      <c r="M120" s="120"/>
      <c r="N120" s="120"/>
      <c r="O120" s="120"/>
      <c r="P120" s="120"/>
      <c r="Q120" s="2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122"/>
      <c r="AJ120" s="122"/>
      <c r="AK120" s="2"/>
      <c r="AL120" s="2"/>
      <c r="AM120" s="2"/>
      <c r="AN120" s="2"/>
      <c r="AO120" s="2"/>
      <c r="AP120" s="2"/>
      <c r="AQ120" s="2"/>
      <c r="AR120" s="15"/>
    </row>
    <row r="121" spans="1:44" ht="11.25" customHeight="1">
      <c r="A121" s="120"/>
      <c r="B121" s="120"/>
      <c r="C121" s="120"/>
      <c r="D121" s="120"/>
      <c r="E121" s="2"/>
      <c r="F121" s="2"/>
      <c r="G121" s="120"/>
      <c r="H121" s="120"/>
      <c r="I121" s="120"/>
      <c r="J121" s="58"/>
      <c r="K121" s="121"/>
      <c r="L121" s="2"/>
      <c r="M121" s="120"/>
      <c r="N121" s="120"/>
      <c r="O121" s="120"/>
      <c r="P121" s="120"/>
      <c r="Q121" s="2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122"/>
      <c r="AJ121" s="122"/>
      <c r="AK121" s="2"/>
      <c r="AL121" s="2"/>
      <c r="AM121" s="2"/>
      <c r="AN121" s="2"/>
      <c r="AO121" s="2"/>
      <c r="AP121" s="2"/>
      <c r="AQ121" s="2"/>
      <c r="AR121" s="15"/>
    </row>
    <row r="122" spans="1:44" ht="11.25" customHeight="1">
      <c r="A122" s="120"/>
      <c r="B122" s="120"/>
      <c r="C122" s="120"/>
      <c r="D122" s="120"/>
      <c r="E122" s="2"/>
      <c r="F122" s="2"/>
      <c r="G122" s="120"/>
      <c r="H122" s="120"/>
      <c r="I122" s="120"/>
      <c r="J122" s="58"/>
      <c r="K122" s="121"/>
      <c r="L122" s="2"/>
      <c r="M122" s="120"/>
      <c r="N122" s="120"/>
      <c r="O122" s="120"/>
      <c r="P122" s="120"/>
      <c r="Q122" s="2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122"/>
      <c r="AJ122" s="122"/>
      <c r="AK122" s="2"/>
      <c r="AL122" s="2"/>
      <c r="AM122" s="2"/>
      <c r="AN122" s="2"/>
      <c r="AO122" s="2"/>
      <c r="AP122" s="2"/>
      <c r="AQ122" s="2"/>
      <c r="AR122" s="15"/>
    </row>
    <row r="123" spans="1:44" ht="11.25" customHeight="1">
      <c r="A123" s="120"/>
      <c r="B123" s="120"/>
      <c r="C123" s="120"/>
      <c r="D123" s="120"/>
      <c r="E123" s="2"/>
      <c r="F123" s="2"/>
      <c r="G123" s="120"/>
      <c r="H123" s="120"/>
      <c r="I123" s="120"/>
      <c r="J123" s="58"/>
      <c r="K123" s="121"/>
      <c r="L123" s="2"/>
      <c r="M123" s="120"/>
      <c r="N123" s="120"/>
      <c r="O123" s="120"/>
      <c r="P123" s="120"/>
      <c r="Q123" s="2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122"/>
      <c r="AJ123" s="122"/>
      <c r="AK123" s="2"/>
      <c r="AL123" s="2"/>
      <c r="AM123" s="2"/>
      <c r="AN123" s="2"/>
      <c r="AO123" s="2"/>
      <c r="AP123" s="2"/>
      <c r="AQ123" s="2"/>
      <c r="AR123" s="15"/>
    </row>
    <row r="124" spans="1:44" ht="11.25" customHeight="1">
      <c r="A124" s="120"/>
      <c r="B124" s="120"/>
      <c r="C124" s="120"/>
      <c r="D124" s="120"/>
      <c r="E124" s="2"/>
      <c r="F124" s="2"/>
      <c r="G124" s="120"/>
      <c r="H124" s="120"/>
      <c r="I124" s="120"/>
      <c r="J124" s="58"/>
      <c r="K124" s="121"/>
      <c r="L124" s="2"/>
      <c r="M124" s="120"/>
      <c r="N124" s="120"/>
      <c r="O124" s="120"/>
      <c r="P124" s="120"/>
      <c r="Q124" s="2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122"/>
      <c r="AJ124" s="122"/>
      <c r="AK124" s="2"/>
      <c r="AL124" s="2"/>
      <c r="AM124" s="2"/>
      <c r="AN124" s="2"/>
      <c r="AO124" s="2"/>
      <c r="AP124" s="2"/>
      <c r="AQ124" s="2"/>
      <c r="AR124" s="15"/>
    </row>
    <row r="125" spans="1:44" ht="11.25" customHeight="1">
      <c r="A125" s="120"/>
      <c r="B125" s="120"/>
      <c r="C125" s="120"/>
      <c r="D125" s="120"/>
      <c r="E125" s="2"/>
      <c r="F125" s="2"/>
      <c r="G125" s="120"/>
      <c r="H125" s="120"/>
      <c r="I125" s="120"/>
      <c r="J125" s="58"/>
      <c r="K125" s="121"/>
      <c r="L125" s="2"/>
      <c r="M125" s="120"/>
      <c r="N125" s="120"/>
      <c r="O125" s="120"/>
      <c r="P125" s="120"/>
      <c r="Q125" s="2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122"/>
      <c r="AJ125" s="122"/>
      <c r="AK125" s="2"/>
      <c r="AL125" s="2"/>
      <c r="AM125" s="2"/>
      <c r="AN125" s="2"/>
      <c r="AO125" s="2"/>
      <c r="AP125" s="2"/>
      <c r="AQ125" s="2"/>
      <c r="AR125" s="15"/>
    </row>
    <row r="126" spans="1:44" ht="11.25" customHeight="1">
      <c r="A126" s="120"/>
      <c r="B126" s="120"/>
      <c r="C126" s="120"/>
      <c r="D126" s="120"/>
      <c r="E126" s="2"/>
      <c r="F126" s="2"/>
      <c r="G126" s="120"/>
      <c r="H126" s="120"/>
      <c r="I126" s="120"/>
      <c r="J126" s="58"/>
      <c r="K126" s="121"/>
      <c r="L126" s="2"/>
      <c r="M126" s="120"/>
      <c r="N126" s="120"/>
      <c r="O126" s="120"/>
      <c r="P126" s="120"/>
      <c r="Q126" s="2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122"/>
      <c r="AJ126" s="122"/>
      <c r="AK126" s="2"/>
      <c r="AL126" s="2"/>
      <c r="AM126" s="2"/>
      <c r="AN126" s="2"/>
      <c r="AO126" s="2"/>
      <c r="AP126" s="2"/>
      <c r="AQ126" s="2"/>
      <c r="AR126" s="15"/>
    </row>
    <row r="127" spans="1:44" ht="11.25" customHeight="1">
      <c r="A127" s="120"/>
      <c r="B127" s="120"/>
      <c r="C127" s="120"/>
      <c r="D127" s="120"/>
      <c r="E127" s="2"/>
      <c r="F127" s="2"/>
      <c r="G127" s="120"/>
      <c r="H127" s="120"/>
      <c r="I127" s="120"/>
      <c r="J127" s="58"/>
      <c r="K127" s="121"/>
      <c r="L127" s="2"/>
      <c r="M127" s="120"/>
      <c r="N127" s="120"/>
      <c r="O127" s="120"/>
      <c r="P127" s="120"/>
      <c r="Q127" s="2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122"/>
      <c r="AJ127" s="122"/>
      <c r="AK127" s="2"/>
      <c r="AL127" s="2"/>
      <c r="AM127" s="2"/>
      <c r="AN127" s="2"/>
      <c r="AO127" s="2"/>
      <c r="AP127" s="2"/>
      <c r="AQ127" s="2"/>
      <c r="AR127" s="15"/>
    </row>
    <row r="128" spans="1:44" ht="11.25" customHeight="1">
      <c r="A128" s="120"/>
      <c r="B128" s="120"/>
      <c r="C128" s="120"/>
      <c r="D128" s="120"/>
      <c r="E128" s="2"/>
      <c r="F128" s="2"/>
      <c r="G128" s="120"/>
      <c r="H128" s="120"/>
      <c r="I128" s="120"/>
      <c r="J128" s="58"/>
      <c r="K128" s="121"/>
      <c r="L128" s="2"/>
      <c r="M128" s="120"/>
      <c r="N128" s="120"/>
      <c r="O128" s="120"/>
      <c r="P128" s="120"/>
      <c r="Q128" s="2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122"/>
      <c r="AJ128" s="122"/>
      <c r="AK128" s="2"/>
      <c r="AL128" s="2"/>
      <c r="AM128" s="2"/>
      <c r="AN128" s="2"/>
      <c r="AO128" s="2"/>
      <c r="AP128" s="2"/>
      <c r="AQ128" s="2"/>
      <c r="AR128" s="15"/>
    </row>
    <row r="129" spans="1:44" ht="11.25" customHeight="1">
      <c r="A129" s="120"/>
      <c r="B129" s="120"/>
      <c r="C129" s="120"/>
      <c r="D129" s="120"/>
      <c r="E129" s="2"/>
      <c r="F129" s="2"/>
      <c r="G129" s="120"/>
      <c r="H129" s="120"/>
      <c r="I129" s="120"/>
      <c r="J129" s="58"/>
      <c r="K129" s="121"/>
      <c r="L129" s="2"/>
      <c r="M129" s="120"/>
      <c r="N129" s="120"/>
      <c r="O129" s="120"/>
      <c r="P129" s="120"/>
      <c r="Q129" s="2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122"/>
      <c r="AJ129" s="122"/>
      <c r="AK129" s="2"/>
      <c r="AL129" s="2"/>
      <c r="AM129" s="2"/>
      <c r="AN129" s="2"/>
      <c r="AO129" s="2"/>
      <c r="AP129" s="2"/>
      <c r="AQ129" s="2"/>
      <c r="AR129" s="15"/>
    </row>
    <row r="130" spans="1:44" ht="11.25" customHeight="1">
      <c r="A130" s="120"/>
      <c r="B130" s="120"/>
      <c r="C130" s="120"/>
      <c r="D130" s="120"/>
      <c r="E130" s="2"/>
      <c r="F130" s="2"/>
      <c r="G130" s="120"/>
      <c r="H130" s="120"/>
      <c r="I130" s="120"/>
      <c r="J130" s="58"/>
      <c r="K130" s="121"/>
      <c r="L130" s="2"/>
      <c r="M130" s="120"/>
      <c r="N130" s="120"/>
      <c r="O130" s="120"/>
      <c r="P130" s="120"/>
      <c r="Q130" s="2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122"/>
      <c r="AJ130" s="122"/>
      <c r="AK130" s="2"/>
      <c r="AL130" s="2"/>
      <c r="AM130" s="2"/>
      <c r="AN130" s="2"/>
      <c r="AO130" s="2"/>
      <c r="AP130" s="2"/>
      <c r="AQ130" s="2"/>
      <c r="AR130" s="15"/>
    </row>
    <row r="131" spans="1:44" ht="11.25" customHeight="1">
      <c r="A131" s="120"/>
      <c r="B131" s="120"/>
      <c r="C131" s="120"/>
      <c r="D131" s="120"/>
      <c r="E131" s="2"/>
      <c r="F131" s="2"/>
      <c r="G131" s="120"/>
      <c r="H131" s="120"/>
      <c r="I131" s="120"/>
      <c r="J131" s="58"/>
      <c r="K131" s="121"/>
      <c r="L131" s="2"/>
      <c r="M131" s="120"/>
      <c r="N131" s="120"/>
      <c r="O131" s="120"/>
      <c r="P131" s="120"/>
      <c r="Q131" s="2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122"/>
      <c r="AJ131" s="122"/>
      <c r="AK131" s="2"/>
      <c r="AL131" s="2"/>
      <c r="AM131" s="2"/>
      <c r="AN131" s="2"/>
      <c r="AO131" s="2"/>
      <c r="AP131" s="2"/>
      <c r="AQ131" s="2"/>
      <c r="AR131" s="15"/>
    </row>
    <row r="132" spans="1:44" ht="11.25" customHeight="1">
      <c r="A132" s="120"/>
      <c r="B132" s="120"/>
      <c r="C132" s="120"/>
      <c r="D132" s="120"/>
      <c r="E132" s="2"/>
      <c r="F132" s="2"/>
      <c r="G132" s="120"/>
      <c r="H132" s="120"/>
      <c r="I132" s="120"/>
      <c r="J132" s="58"/>
      <c r="K132" s="121"/>
      <c r="L132" s="2"/>
      <c r="M132" s="120"/>
      <c r="N132" s="120"/>
      <c r="O132" s="120"/>
      <c r="P132" s="120"/>
      <c r="Q132" s="2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122"/>
      <c r="AJ132" s="122"/>
      <c r="AK132" s="2"/>
      <c r="AL132" s="2"/>
      <c r="AM132" s="2"/>
      <c r="AN132" s="2"/>
      <c r="AO132" s="2"/>
      <c r="AP132" s="2"/>
      <c r="AQ132" s="2"/>
      <c r="AR132" s="15"/>
    </row>
    <row r="133" spans="1:44" ht="11.25" customHeight="1">
      <c r="A133" s="120"/>
      <c r="B133" s="120"/>
      <c r="C133" s="120"/>
      <c r="D133" s="120"/>
      <c r="E133" s="2"/>
      <c r="F133" s="2"/>
      <c r="G133" s="120"/>
      <c r="H133" s="120"/>
      <c r="I133" s="120"/>
      <c r="J133" s="58"/>
      <c r="K133" s="121"/>
      <c r="L133" s="2"/>
      <c r="M133" s="120"/>
      <c r="N133" s="120"/>
      <c r="O133" s="120"/>
      <c r="P133" s="120"/>
      <c r="Q133" s="2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122"/>
      <c r="AJ133" s="122"/>
      <c r="AK133" s="2"/>
      <c r="AL133" s="2"/>
      <c r="AM133" s="2"/>
      <c r="AN133" s="2"/>
      <c r="AO133" s="2"/>
      <c r="AP133" s="2"/>
      <c r="AQ133" s="2"/>
      <c r="AR133" s="15"/>
    </row>
    <row r="134" spans="1:44" ht="11.25" customHeight="1">
      <c r="A134" s="120"/>
      <c r="B134" s="120"/>
      <c r="C134" s="120"/>
      <c r="D134" s="120"/>
      <c r="E134" s="2"/>
      <c r="F134" s="2"/>
      <c r="G134" s="120"/>
      <c r="H134" s="120"/>
      <c r="I134" s="120"/>
      <c r="J134" s="58"/>
      <c r="K134" s="121"/>
      <c r="L134" s="2"/>
      <c r="M134" s="120"/>
      <c r="N134" s="120"/>
      <c r="O134" s="120"/>
      <c r="P134" s="120"/>
      <c r="Q134" s="2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122"/>
      <c r="AJ134" s="122"/>
      <c r="AK134" s="2"/>
      <c r="AL134" s="2"/>
      <c r="AM134" s="2"/>
      <c r="AN134" s="2"/>
      <c r="AO134" s="2"/>
      <c r="AP134" s="2"/>
      <c r="AQ134" s="2"/>
      <c r="AR134" s="15"/>
    </row>
    <row r="135" spans="1:44" ht="11.25" customHeight="1">
      <c r="A135" s="120"/>
      <c r="B135" s="120"/>
      <c r="C135" s="120"/>
      <c r="D135" s="120"/>
      <c r="E135" s="2"/>
      <c r="F135" s="2"/>
      <c r="G135" s="120"/>
      <c r="H135" s="120"/>
      <c r="I135" s="120"/>
      <c r="J135" s="58"/>
      <c r="K135" s="121"/>
      <c r="L135" s="2"/>
      <c r="M135" s="120"/>
      <c r="N135" s="120"/>
      <c r="O135" s="120"/>
      <c r="P135" s="120"/>
      <c r="Q135" s="2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122"/>
      <c r="AJ135" s="122"/>
      <c r="AK135" s="2"/>
      <c r="AL135" s="2"/>
      <c r="AM135" s="2"/>
      <c r="AN135" s="2"/>
      <c r="AO135" s="2"/>
      <c r="AP135" s="2"/>
      <c r="AQ135" s="2"/>
      <c r="AR135" s="15"/>
    </row>
    <row r="136" spans="1:44" ht="11.25" customHeight="1">
      <c r="A136" s="120"/>
      <c r="B136" s="120"/>
      <c r="C136" s="120"/>
      <c r="D136" s="120"/>
      <c r="E136" s="2"/>
      <c r="F136" s="2"/>
      <c r="G136" s="120"/>
      <c r="H136" s="120"/>
      <c r="I136" s="120"/>
      <c r="J136" s="58"/>
      <c r="K136" s="121"/>
      <c r="L136" s="2"/>
      <c r="M136" s="120"/>
      <c r="N136" s="120"/>
      <c r="O136" s="120"/>
      <c r="P136" s="120"/>
      <c r="Q136" s="2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122"/>
      <c r="AJ136" s="122"/>
      <c r="AK136" s="2"/>
      <c r="AL136" s="2"/>
      <c r="AM136" s="2"/>
      <c r="AN136" s="2"/>
      <c r="AO136" s="2"/>
      <c r="AP136" s="2"/>
      <c r="AQ136" s="2"/>
      <c r="AR136" s="15"/>
    </row>
    <row r="137" spans="1:44" ht="11.25" customHeight="1">
      <c r="A137" s="120"/>
      <c r="B137" s="120"/>
      <c r="C137" s="120"/>
      <c r="D137" s="120"/>
      <c r="E137" s="2"/>
      <c r="F137" s="2"/>
      <c r="G137" s="120"/>
      <c r="H137" s="120"/>
      <c r="I137" s="120"/>
      <c r="J137" s="58"/>
      <c r="K137" s="121"/>
      <c r="L137" s="2"/>
      <c r="M137" s="120"/>
      <c r="N137" s="120"/>
      <c r="O137" s="120"/>
      <c r="P137" s="120"/>
      <c r="Q137" s="2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122"/>
      <c r="AJ137" s="122"/>
      <c r="AK137" s="2"/>
      <c r="AL137" s="2"/>
      <c r="AM137" s="2"/>
      <c r="AN137" s="2"/>
      <c r="AO137" s="2"/>
      <c r="AP137" s="2"/>
      <c r="AQ137" s="2"/>
      <c r="AR137" s="15"/>
    </row>
    <row r="138" spans="1:44" ht="11.25" customHeight="1">
      <c r="A138" s="120"/>
      <c r="B138" s="120"/>
      <c r="C138" s="120"/>
      <c r="D138" s="120"/>
      <c r="E138" s="2"/>
      <c r="F138" s="2"/>
      <c r="G138" s="120"/>
      <c r="H138" s="120"/>
      <c r="I138" s="120"/>
      <c r="J138" s="58"/>
      <c r="K138" s="121"/>
      <c r="L138" s="2"/>
      <c r="M138" s="120"/>
      <c r="N138" s="120"/>
      <c r="O138" s="120"/>
      <c r="P138" s="120"/>
      <c r="Q138" s="2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122"/>
      <c r="AJ138" s="122"/>
      <c r="AK138" s="2"/>
      <c r="AL138" s="2"/>
      <c r="AM138" s="2"/>
      <c r="AN138" s="2"/>
      <c r="AO138" s="2"/>
      <c r="AP138" s="2"/>
      <c r="AQ138" s="2"/>
      <c r="AR138" s="15"/>
    </row>
    <row r="139" spans="1:44" ht="11.25" customHeight="1">
      <c r="A139" s="120"/>
      <c r="B139" s="120"/>
      <c r="C139" s="120"/>
      <c r="D139" s="120"/>
      <c r="E139" s="2"/>
      <c r="F139" s="2"/>
      <c r="G139" s="120"/>
      <c r="H139" s="120"/>
      <c r="I139" s="120"/>
      <c r="J139" s="58"/>
      <c r="K139" s="121"/>
      <c r="L139" s="2"/>
      <c r="M139" s="120"/>
      <c r="N139" s="120"/>
      <c r="O139" s="120"/>
      <c r="P139" s="120"/>
      <c r="Q139" s="2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122"/>
      <c r="AJ139" s="122"/>
      <c r="AK139" s="2"/>
      <c r="AL139" s="2"/>
      <c r="AM139" s="2"/>
      <c r="AN139" s="2"/>
      <c r="AO139" s="2"/>
      <c r="AP139" s="2"/>
      <c r="AQ139" s="2"/>
      <c r="AR139" s="15"/>
    </row>
    <row r="140" spans="1:44" ht="11.25" customHeight="1">
      <c r="A140" s="120"/>
      <c r="B140" s="120"/>
      <c r="C140" s="120"/>
      <c r="D140" s="120"/>
      <c r="E140" s="2"/>
      <c r="F140" s="2"/>
      <c r="G140" s="120"/>
      <c r="H140" s="120"/>
      <c r="I140" s="120"/>
      <c r="J140" s="58"/>
      <c r="K140" s="121"/>
      <c r="L140" s="2"/>
      <c r="M140" s="120"/>
      <c r="N140" s="120"/>
      <c r="O140" s="120"/>
      <c r="P140" s="120"/>
      <c r="Q140" s="2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122"/>
      <c r="AJ140" s="122"/>
      <c r="AK140" s="2"/>
      <c r="AL140" s="2"/>
      <c r="AM140" s="2"/>
      <c r="AN140" s="2"/>
      <c r="AO140" s="2"/>
      <c r="AP140" s="2"/>
      <c r="AQ140" s="2"/>
      <c r="AR140" s="15"/>
    </row>
    <row r="141" spans="1:44" ht="11.25" customHeight="1">
      <c r="A141" s="120"/>
      <c r="B141" s="120"/>
      <c r="C141" s="120"/>
      <c r="D141" s="120"/>
      <c r="E141" s="2"/>
      <c r="F141" s="2"/>
      <c r="G141" s="120"/>
      <c r="H141" s="120"/>
      <c r="I141" s="120"/>
      <c r="J141" s="58"/>
      <c r="K141" s="121"/>
      <c r="L141" s="2"/>
      <c r="M141" s="120"/>
      <c r="N141" s="120"/>
      <c r="O141" s="120"/>
      <c r="P141" s="120"/>
      <c r="Q141" s="2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122"/>
      <c r="AJ141" s="122"/>
      <c r="AK141" s="2"/>
      <c r="AL141" s="2"/>
      <c r="AM141" s="2"/>
      <c r="AN141" s="2"/>
      <c r="AO141" s="2"/>
      <c r="AP141" s="2"/>
      <c r="AQ141" s="2"/>
      <c r="AR141" s="15"/>
    </row>
    <row r="142" spans="1:44" ht="11.25" customHeight="1">
      <c r="A142" s="120"/>
      <c r="B142" s="120"/>
      <c r="C142" s="120"/>
      <c r="D142" s="120"/>
      <c r="E142" s="2"/>
      <c r="F142" s="2"/>
      <c r="G142" s="120"/>
      <c r="H142" s="120"/>
      <c r="I142" s="120"/>
      <c r="J142" s="58"/>
      <c r="K142" s="121"/>
      <c r="L142" s="2"/>
      <c r="M142" s="120"/>
      <c r="N142" s="120"/>
      <c r="O142" s="120"/>
      <c r="P142" s="120"/>
      <c r="Q142" s="2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122"/>
      <c r="AJ142" s="122"/>
      <c r="AK142" s="2"/>
      <c r="AL142" s="2"/>
      <c r="AM142" s="2"/>
      <c r="AN142" s="2"/>
      <c r="AO142" s="2"/>
      <c r="AP142" s="2"/>
      <c r="AQ142" s="2"/>
      <c r="AR142" s="15"/>
    </row>
    <row r="143" spans="1:44" ht="11.25" customHeight="1">
      <c r="A143" s="120"/>
      <c r="B143" s="120"/>
      <c r="C143" s="120"/>
      <c r="D143" s="120"/>
      <c r="E143" s="2"/>
      <c r="F143" s="2"/>
      <c r="G143" s="120"/>
      <c r="H143" s="120"/>
      <c r="I143" s="120"/>
      <c r="J143" s="58"/>
      <c r="K143" s="121"/>
      <c r="L143" s="2"/>
      <c r="M143" s="120"/>
      <c r="N143" s="120"/>
      <c r="O143" s="120"/>
      <c r="P143" s="120"/>
      <c r="Q143" s="2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122"/>
      <c r="AJ143" s="122"/>
      <c r="AK143" s="2"/>
      <c r="AL143" s="2"/>
      <c r="AM143" s="2"/>
      <c r="AN143" s="2"/>
      <c r="AO143" s="2"/>
      <c r="AP143" s="2"/>
      <c r="AQ143" s="2"/>
      <c r="AR143" s="15"/>
    </row>
    <row r="144" spans="1:44" ht="11.25" customHeight="1">
      <c r="A144" s="120"/>
      <c r="B144" s="120"/>
      <c r="C144" s="120"/>
      <c r="D144" s="120"/>
      <c r="E144" s="2"/>
      <c r="F144" s="2"/>
      <c r="G144" s="120"/>
      <c r="H144" s="120"/>
      <c r="I144" s="120"/>
      <c r="J144" s="58"/>
      <c r="K144" s="121"/>
      <c r="L144" s="2"/>
      <c r="M144" s="120"/>
      <c r="N144" s="120"/>
      <c r="O144" s="120"/>
      <c r="P144" s="120"/>
      <c r="Q144" s="2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122"/>
      <c r="AJ144" s="122"/>
      <c r="AK144" s="2"/>
      <c r="AL144" s="2"/>
      <c r="AM144" s="2"/>
      <c r="AN144" s="2"/>
      <c r="AO144" s="2"/>
      <c r="AP144" s="2"/>
      <c r="AQ144" s="2"/>
      <c r="AR144" s="15"/>
    </row>
    <row r="145" spans="1:44" ht="11.25" customHeight="1">
      <c r="A145" s="120"/>
      <c r="B145" s="120"/>
      <c r="C145" s="120"/>
      <c r="D145" s="120"/>
      <c r="E145" s="2"/>
      <c r="F145" s="2"/>
      <c r="G145" s="120"/>
      <c r="H145" s="120"/>
      <c r="I145" s="120"/>
      <c r="J145" s="58"/>
      <c r="K145" s="121"/>
      <c r="L145" s="2"/>
      <c r="M145" s="120"/>
      <c r="N145" s="120"/>
      <c r="O145" s="120"/>
      <c r="P145" s="120"/>
      <c r="Q145" s="2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122"/>
      <c r="AJ145" s="122"/>
      <c r="AK145" s="2"/>
      <c r="AL145" s="2"/>
      <c r="AM145" s="2"/>
      <c r="AN145" s="2"/>
      <c r="AO145" s="2"/>
      <c r="AP145" s="2"/>
      <c r="AQ145" s="2"/>
      <c r="AR145" s="15"/>
    </row>
    <row r="146" spans="1:44" ht="11.25" customHeight="1">
      <c r="A146" s="120"/>
      <c r="B146" s="120"/>
      <c r="C146" s="120"/>
      <c r="D146" s="120"/>
      <c r="E146" s="2"/>
      <c r="F146" s="2"/>
      <c r="G146" s="120"/>
      <c r="H146" s="120"/>
      <c r="I146" s="120"/>
      <c r="J146" s="58"/>
      <c r="K146" s="121"/>
      <c r="L146" s="2"/>
      <c r="M146" s="120"/>
      <c r="N146" s="120"/>
      <c r="O146" s="120"/>
      <c r="P146" s="120"/>
      <c r="Q146" s="2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122"/>
      <c r="AJ146" s="122"/>
      <c r="AK146" s="2"/>
      <c r="AL146" s="2"/>
      <c r="AM146" s="2"/>
      <c r="AN146" s="2"/>
      <c r="AO146" s="2"/>
      <c r="AP146" s="2"/>
      <c r="AQ146" s="2"/>
      <c r="AR146" s="15"/>
    </row>
    <row r="147" spans="1:44" ht="11.25" customHeight="1">
      <c r="A147" s="120"/>
      <c r="B147" s="120"/>
      <c r="C147" s="120"/>
      <c r="D147" s="120"/>
      <c r="E147" s="2"/>
      <c r="F147" s="2"/>
      <c r="G147" s="120"/>
      <c r="H147" s="120"/>
      <c r="I147" s="120"/>
      <c r="J147" s="58"/>
      <c r="K147" s="121"/>
      <c r="L147" s="2"/>
      <c r="M147" s="120"/>
      <c r="N147" s="120"/>
      <c r="O147" s="120"/>
      <c r="P147" s="120"/>
      <c r="Q147" s="2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122"/>
      <c r="AJ147" s="122"/>
      <c r="AK147" s="2"/>
      <c r="AL147" s="2"/>
      <c r="AM147" s="2"/>
      <c r="AN147" s="2"/>
      <c r="AO147" s="2"/>
      <c r="AP147" s="2"/>
      <c r="AQ147" s="2"/>
      <c r="AR147" s="15"/>
    </row>
    <row r="148" spans="1:44" ht="11.25" customHeight="1">
      <c r="A148" s="120"/>
      <c r="B148" s="120"/>
      <c r="C148" s="120"/>
      <c r="D148" s="120"/>
      <c r="E148" s="2"/>
      <c r="F148" s="2"/>
      <c r="G148" s="120"/>
      <c r="H148" s="120"/>
      <c r="I148" s="120"/>
      <c r="J148" s="58"/>
      <c r="K148" s="121"/>
      <c r="L148" s="2"/>
      <c r="M148" s="120"/>
      <c r="N148" s="120"/>
      <c r="O148" s="120"/>
      <c r="P148" s="120"/>
      <c r="Q148" s="2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122"/>
      <c r="AJ148" s="122"/>
      <c r="AK148" s="2"/>
      <c r="AL148" s="2"/>
      <c r="AM148" s="2"/>
      <c r="AN148" s="2"/>
      <c r="AO148" s="2"/>
      <c r="AP148" s="2"/>
      <c r="AQ148" s="2"/>
      <c r="AR148" s="15"/>
    </row>
    <row r="149" spans="1:44" ht="11.25" customHeight="1">
      <c r="A149" s="120"/>
      <c r="B149" s="120"/>
      <c r="C149" s="120"/>
      <c r="D149" s="120"/>
      <c r="E149" s="2"/>
      <c r="F149" s="2"/>
      <c r="G149" s="120"/>
      <c r="H149" s="120"/>
      <c r="I149" s="120"/>
      <c r="J149" s="58"/>
      <c r="K149" s="121"/>
      <c r="L149" s="2"/>
      <c r="M149" s="120"/>
      <c r="N149" s="120"/>
      <c r="O149" s="120"/>
      <c r="P149" s="120"/>
      <c r="Q149" s="2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122"/>
      <c r="AJ149" s="122"/>
      <c r="AK149" s="2"/>
      <c r="AL149" s="2"/>
      <c r="AM149" s="2"/>
      <c r="AN149" s="2"/>
      <c r="AO149" s="2"/>
      <c r="AP149" s="2"/>
      <c r="AQ149" s="2"/>
      <c r="AR149" s="15"/>
    </row>
    <row r="150" spans="1:44" ht="11.25" customHeight="1">
      <c r="A150" s="120"/>
      <c r="B150" s="120"/>
      <c r="C150" s="120"/>
      <c r="D150" s="120"/>
      <c r="E150" s="2"/>
      <c r="F150" s="2"/>
      <c r="G150" s="120"/>
      <c r="H150" s="120"/>
      <c r="I150" s="120"/>
      <c r="J150" s="58"/>
      <c r="K150" s="121"/>
      <c r="L150" s="2"/>
      <c r="M150" s="120"/>
      <c r="N150" s="120"/>
      <c r="O150" s="120"/>
      <c r="P150" s="120"/>
      <c r="Q150" s="2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122"/>
      <c r="AJ150" s="122"/>
      <c r="AK150" s="2"/>
      <c r="AL150" s="2"/>
      <c r="AM150" s="2"/>
      <c r="AN150" s="2"/>
      <c r="AO150" s="2"/>
      <c r="AP150" s="2"/>
      <c r="AQ150" s="2"/>
      <c r="AR150" s="15"/>
    </row>
    <row r="151" spans="1:44" ht="11.25" customHeight="1">
      <c r="A151" s="120"/>
      <c r="B151" s="120"/>
      <c r="C151" s="120"/>
      <c r="D151" s="120"/>
      <c r="E151" s="2"/>
      <c r="F151" s="2"/>
      <c r="G151" s="120"/>
      <c r="H151" s="120"/>
      <c r="I151" s="120"/>
      <c r="J151" s="58"/>
      <c r="K151" s="121"/>
      <c r="L151" s="2"/>
      <c r="M151" s="120"/>
      <c r="N151" s="120"/>
      <c r="O151" s="120"/>
      <c r="P151" s="120"/>
      <c r="Q151" s="2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122"/>
      <c r="AJ151" s="122"/>
      <c r="AK151" s="2"/>
      <c r="AL151" s="2"/>
      <c r="AM151" s="2"/>
      <c r="AN151" s="2"/>
      <c r="AO151" s="2"/>
      <c r="AP151" s="2"/>
      <c r="AQ151" s="2"/>
      <c r="AR151" s="15"/>
    </row>
    <row r="152" spans="1:44" ht="11.25" customHeight="1">
      <c r="A152" s="120"/>
      <c r="B152" s="120"/>
      <c r="C152" s="120"/>
      <c r="D152" s="120"/>
      <c r="E152" s="2"/>
      <c r="F152" s="2"/>
      <c r="G152" s="120"/>
      <c r="H152" s="120"/>
      <c r="I152" s="120"/>
      <c r="J152" s="58"/>
      <c r="K152" s="121"/>
      <c r="L152" s="2"/>
      <c r="M152" s="120"/>
      <c r="N152" s="120"/>
      <c r="O152" s="120"/>
      <c r="P152" s="120"/>
      <c r="Q152" s="2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122"/>
      <c r="AJ152" s="122"/>
      <c r="AK152" s="2"/>
      <c r="AL152" s="2"/>
      <c r="AM152" s="2"/>
      <c r="AN152" s="2"/>
      <c r="AO152" s="2"/>
      <c r="AP152" s="2"/>
      <c r="AQ152" s="2"/>
      <c r="AR152" s="15"/>
    </row>
    <row r="153" spans="1:44" ht="11.25" customHeight="1">
      <c r="A153" s="120"/>
      <c r="B153" s="120"/>
      <c r="C153" s="120"/>
      <c r="D153" s="120"/>
      <c r="E153" s="2"/>
      <c r="F153" s="2"/>
      <c r="G153" s="120"/>
      <c r="H153" s="120"/>
      <c r="I153" s="120"/>
      <c r="J153" s="58"/>
      <c r="K153" s="121"/>
      <c r="L153" s="2"/>
      <c r="M153" s="120"/>
      <c r="N153" s="120"/>
      <c r="O153" s="120"/>
      <c r="P153" s="120"/>
      <c r="Q153" s="2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122"/>
      <c r="AJ153" s="122"/>
      <c r="AK153" s="2"/>
      <c r="AL153" s="2"/>
      <c r="AM153" s="2"/>
      <c r="AN153" s="2"/>
      <c r="AO153" s="2"/>
      <c r="AP153" s="2"/>
      <c r="AQ153" s="2"/>
      <c r="AR153" s="15"/>
    </row>
    <row r="154" spans="1:44" ht="11.25" customHeight="1">
      <c r="A154" s="120"/>
      <c r="B154" s="120"/>
      <c r="C154" s="120"/>
      <c r="D154" s="120"/>
      <c r="E154" s="2"/>
      <c r="F154" s="2"/>
      <c r="G154" s="120"/>
      <c r="H154" s="120"/>
      <c r="I154" s="120"/>
      <c r="J154" s="58"/>
      <c r="K154" s="121"/>
      <c r="L154" s="2"/>
      <c r="M154" s="120"/>
      <c r="N154" s="120"/>
      <c r="O154" s="120"/>
      <c r="P154" s="120"/>
      <c r="Q154" s="2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122"/>
      <c r="AJ154" s="122"/>
      <c r="AK154" s="2"/>
      <c r="AL154" s="2"/>
      <c r="AM154" s="2"/>
      <c r="AN154" s="2"/>
      <c r="AO154" s="2"/>
      <c r="AP154" s="2"/>
      <c r="AQ154" s="2"/>
      <c r="AR154" s="15"/>
    </row>
    <row r="155" spans="1:44" ht="11.25" customHeight="1">
      <c r="A155" s="120"/>
      <c r="B155" s="120"/>
      <c r="C155" s="120"/>
      <c r="D155" s="120"/>
      <c r="E155" s="2"/>
      <c r="F155" s="2"/>
      <c r="G155" s="120"/>
      <c r="H155" s="120"/>
      <c r="I155" s="120"/>
      <c r="J155" s="58"/>
      <c r="K155" s="121"/>
      <c r="L155" s="2"/>
      <c r="M155" s="120"/>
      <c r="N155" s="120"/>
      <c r="O155" s="120"/>
      <c r="P155" s="120"/>
      <c r="Q155" s="2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122"/>
      <c r="AJ155" s="122"/>
      <c r="AK155" s="2"/>
      <c r="AL155" s="2"/>
      <c r="AM155" s="2"/>
      <c r="AN155" s="2"/>
      <c r="AO155" s="2"/>
      <c r="AP155" s="2"/>
      <c r="AQ155" s="2"/>
      <c r="AR155" s="15"/>
    </row>
    <row r="156" spans="1:44" ht="11.25" customHeight="1">
      <c r="A156" s="120"/>
      <c r="B156" s="120"/>
      <c r="C156" s="120"/>
      <c r="D156" s="120"/>
      <c r="E156" s="2"/>
      <c r="F156" s="2"/>
      <c r="G156" s="120"/>
      <c r="H156" s="120"/>
      <c r="I156" s="120"/>
      <c r="J156" s="58"/>
      <c r="K156" s="121"/>
      <c r="L156" s="2"/>
      <c r="M156" s="120"/>
      <c r="N156" s="120"/>
      <c r="O156" s="120"/>
      <c r="P156" s="120"/>
      <c r="Q156" s="2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122"/>
      <c r="AJ156" s="122"/>
      <c r="AK156" s="2"/>
      <c r="AL156" s="2"/>
      <c r="AM156" s="2"/>
      <c r="AN156" s="2"/>
      <c r="AO156" s="2"/>
      <c r="AP156" s="2"/>
      <c r="AQ156" s="2"/>
      <c r="AR156" s="15"/>
    </row>
    <row r="157" spans="1:44" ht="11.25" customHeight="1">
      <c r="A157" s="120"/>
      <c r="B157" s="120"/>
      <c r="C157" s="120"/>
      <c r="D157" s="120"/>
      <c r="E157" s="2"/>
      <c r="F157" s="2"/>
      <c r="G157" s="120"/>
      <c r="H157" s="120"/>
      <c r="I157" s="120"/>
      <c r="J157" s="58"/>
      <c r="K157" s="121"/>
      <c r="L157" s="2"/>
      <c r="M157" s="120"/>
      <c r="N157" s="120"/>
      <c r="O157" s="120"/>
      <c r="P157" s="120"/>
      <c r="Q157" s="2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122"/>
      <c r="AJ157" s="122"/>
      <c r="AK157" s="2"/>
      <c r="AL157" s="2"/>
      <c r="AM157" s="2"/>
      <c r="AN157" s="2"/>
      <c r="AO157" s="2"/>
      <c r="AP157" s="2"/>
      <c r="AQ157" s="2"/>
      <c r="AR157" s="15"/>
    </row>
    <row r="158" spans="1:44" ht="11.25" customHeight="1">
      <c r="A158" s="120"/>
      <c r="B158" s="120"/>
      <c r="C158" s="120"/>
      <c r="D158" s="120"/>
      <c r="E158" s="2"/>
      <c r="F158" s="2"/>
      <c r="G158" s="120"/>
      <c r="H158" s="120"/>
      <c r="I158" s="120"/>
      <c r="J158" s="58"/>
      <c r="K158" s="121"/>
      <c r="L158" s="2"/>
      <c r="M158" s="120"/>
      <c r="N158" s="120"/>
      <c r="O158" s="120"/>
      <c r="P158" s="120"/>
      <c r="Q158" s="2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122"/>
      <c r="AJ158" s="122"/>
      <c r="AK158" s="2"/>
      <c r="AL158" s="2"/>
      <c r="AM158" s="2"/>
      <c r="AN158" s="2"/>
      <c r="AO158" s="2"/>
      <c r="AP158" s="2"/>
      <c r="AQ158" s="2"/>
      <c r="AR158" s="15"/>
    </row>
    <row r="159" spans="1:44" ht="11.25" customHeight="1">
      <c r="A159" s="120"/>
      <c r="B159" s="120"/>
      <c r="C159" s="120"/>
      <c r="D159" s="120"/>
      <c r="E159" s="2"/>
      <c r="F159" s="2"/>
      <c r="G159" s="120"/>
      <c r="H159" s="120"/>
      <c r="I159" s="120"/>
      <c r="J159" s="58"/>
      <c r="K159" s="121"/>
      <c r="L159" s="2"/>
      <c r="M159" s="120"/>
      <c r="N159" s="120"/>
      <c r="O159" s="120"/>
      <c r="P159" s="120"/>
      <c r="Q159" s="2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122"/>
      <c r="AJ159" s="122"/>
      <c r="AK159" s="2"/>
      <c r="AL159" s="2"/>
      <c r="AM159" s="2"/>
      <c r="AN159" s="2"/>
      <c r="AO159" s="2"/>
      <c r="AP159" s="2"/>
      <c r="AQ159" s="2"/>
      <c r="AR159" s="15"/>
    </row>
    <row r="160" spans="1:44" ht="11.25" customHeight="1">
      <c r="A160" s="120"/>
      <c r="B160" s="120"/>
      <c r="C160" s="120"/>
      <c r="D160" s="120"/>
      <c r="E160" s="2"/>
      <c r="F160" s="2"/>
      <c r="G160" s="120"/>
      <c r="H160" s="120"/>
      <c r="I160" s="120"/>
      <c r="J160" s="58"/>
      <c r="K160" s="121"/>
      <c r="L160" s="2"/>
      <c r="M160" s="120"/>
      <c r="N160" s="120"/>
      <c r="O160" s="120"/>
      <c r="P160" s="120"/>
      <c r="Q160" s="2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122"/>
      <c r="AJ160" s="122"/>
      <c r="AK160" s="2"/>
      <c r="AL160" s="2"/>
      <c r="AM160" s="2"/>
      <c r="AN160" s="2"/>
      <c r="AO160" s="2"/>
      <c r="AP160" s="2"/>
      <c r="AQ160" s="2"/>
      <c r="AR160" s="15"/>
    </row>
    <row r="161" spans="1:44" ht="11.25" customHeight="1">
      <c r="A161" s="120"/>
      <c r="B161" s="120"/>
      <c r="C161" s="120"/>
      <c r="D161" s="120"/>
      <c r="E161" s="2"/>
      <c r="F161" s="2"/>
      <c r="G161" s="120"/>
      <c r="H161" s="120"/>
      <c r="I161" s="120"/>
      <c r="J161" s="58"/>
      <c r="K161" s="121"/>
      <c r="L161" s="2"/>
      <c r="M161" s="120"/>
      <c r="N161" s="120"/>
      <c r="O161" s="120"/>
      <c r="P161" s="120"/>
      <c r="Q161" s="2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122"/>
      <c r="AJ161" s="122"/>
      <c r="AK161" s="2"/>
      <c r="AL161" s="2"/>
      <c r="AM161" s="2"/>
      <c r="AN161" s="2"/>
      <c r="AO161" s="2"/>
      <c r="AP161" s="2"/>
      <c r="AQ161" s="2"/>
      <c r="AR161" s="15"/>
    </row>
    <row r="162" spans="1:44" ht="11.25" customHeight="1">
      <c r="A162" s="120"/>
      <c r="B162" s="120"/>
      <c r="C162" s="120"/>
      <c r="D162" s="120"/>
      <c r="E162" s="2"/>
      <c r="F162" s="2"/>
      <c r="G162" s="120"/>
      <c r="H162" s="120"/>
      <c r="I162" s="120"/>
      <c r="J162" s="58"/>
      <c r="K162" s="121"/>
      <c r="L162" s="2"/>
      <c r="M162" s="120"/>
      <c r="N162" s="120"/>
      <c r="O162" s="120"/>
      <c r="P162" s="120"/>
      <c r="Q162" s="2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122"/>
      <c r="AJ162" s="122"/>
      <c r="AK162" s="2"/>
      <c r="AL162" s="2"/>
      <c r="AM162" s="2"/>
      <c r="AN162" s="2"/>
      <c r="AO162" s="2"/>
      <c r="AP162" s="2"/>
      <c r="AQ162" s="2"/>
      <c r="AR162" s="15"/>
    </row>
    <row r="163" spans="1:44" ht="11.25" customHeight="1">
      <c r="A163" s="120"/>
      <c r="B163" s="120"/>
      <c r="C163" s="120"/>
      <c r="D163" s="120"/>
      <c r="E163" s="2"/>
      <c r="F163" s="2"/>
      <c r="G163" s="120"/>
      <c r="H163" s="120"/>
      <c r="I163" s="120"/>
      <c r="J163" s="58"/>
      <c r="K163" s="121"/>
      <c r="L163" s="2"/>
      <c r="M163" s="120"/>
      <c r="N163" s="120"/>
      <c r="O163" s="120"/>
      <c r="P163" s="120"/>
      <c r="Q163" s="2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122"/>
      <c r="AJ163" s="122"/>
      <c r="AK163" s="2"/>
      <c r="AL163" s="2"/>
      <c r="AM163" s="2"/>
      <c r="AN163" s="2"/>
      <c r="AO163" s="2"/>
      <c r="AP163" s="2"/>
      <c r="AQ163" s="2"/>
      <c r="AR163" s="15"/>
    </row>
    <row r="164" spans="1:44" ht="11.25" customHeight="1">
      <c r="A164" s="120"/>
      <c r="B164" s="120"/>
      <c r="C164" s="120"/>
      <c r="D164" s="120"/>
      <c r="E164" s="2"/>
      <c r="F164" s="2"/>
      <c r="G164" s="120"/>
      <c r="H164" s="120"/>
      <c r="I164" s="120"/>
      <c r="J164" s="58"/>
      <c r="K164" s="121"/>
      <c r="L164" s="2"/>
      <c r="M164" s="120"/>
      <c r="N164" s="120"/>
      <c r="O164" s="120"/>
      <c r="P164" s="120"/>
      <c r="Q164" s="2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122"/>
      <c r="AJ164" s="122"/>
      <c r="AK164" s="2"/>
      <c r="AL164" s="2"/>
      <c r="AM164" s="2"/>
      <c r="AN164" s="2"/>
      <c r="AO164" s="2"/>
      <c r="AP164" s="2"/>
      <c r="AQ164" s="2"/>
      <c r="AR164" s="15"/>
    </row>
    <row r="165" spans="1:44" ht="11.25" customHeight="1">
      <c r="A165" s="120"/>
      <c r="B165" s="120"/>
      <c r="C165" s="120"/>
      <c r="D165" s="120"/>
      <c r="E165" s="2"/>
      <c r="F165" s="2"/>
      <c r="G165" s="120"/>
      <c r="H165" s="120"/>
      <c r="I165" s="120"/>
      <c r="J165" s="58"/>
      <c r="K165" s="121"/>
      <c r="L165" s="2"/>
      <c r="M165" s="120"/>
      <c r="N165" s="120"/>
      <c r="O165" s="120"/>
      <c r="P165" s="120"/>
      <c r="Q165" s="2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122"/>
      <c r="AJ165" s="122"/>
      <c r="AK165" s="2"/>
      <c r="AL165" s="2"/>
      <c r="AM165" s="2"/>
      <c r="AN165" s="2"/>
      <c r="AO165" s="2"/>
      <c r="AP165" s="2"/>
      <c r="AQ165" s="2"/>
      <c r="AR165" s="15"/>
    </row>
    <row r="166" spans="1:44" ht="11.25" customHeight="1">
      <c r="A166" s="120"/>
      <c r="B166" s="120"/>
      <c r="C166" s="120"/>
      <c r="D166" s="120"/>
      <c r="E166" s="2"/>
      <c r="F166" s="2"/>
      <c r="G166" s="120"/>
      <c r="H166" s="120"/>
      <c r="I166" s="120"/>
      <c r="J166" s="58"/>
      <c r="K166" s="121"/>
      <c r="L166" s="2"/>
      <c r="M166" s="120"/>
      <c r="N166" s="120"/>
      <c r="O166" s="120"/>
      <c r="P166" s="120"/>
      <c r="Q166" s="2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122"/>
      <c r="AJ166" s="122"/>
      <c r="AK166" s="2"/>
      <c r="AL166" s="2"/>
      <c r="AM166" s="2"/>
      <c r="AN166" s="2"/>
      <c r="AO166" s="2"/>
      <c r="AP166" s="2"/>
      <c r="AQ166" s="2"/>
      <c r="AR166" s="15"/>
    </row>
    <row r="167" spans="1:44" ht="11.25" customHeight="1">
      <c r="A167" s="120"/>
      <c r="B167" s="120"/>
      <c r="C167" s="120"/>
      <c r="D167" s="120"/>
      <c r="E167" s="2"/>
      <c r="F167" s="2"/>
      <c r="G167" s="120"/>
      <c r="H167" s="120"/>
      <c r="I167" s="120"/>
      <c r="J167" s="58"/>
      <c r="K167" s="121"/>
      <c r="L167" s="2"/>
      <c r="M167" s="120"/>
      <c r="N167" s="120"/>
      <c r="O167" s="120"/>
      <c r="P167" s="120"/>
      <c r="Q167" s="2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122"/>
      <c r="AJ167" s="122"/>
      <c r="AK167" s="2"/>
      <c r="AL167" s="2"/>
      <c r="AM167" s="2"/>
      <c r="AN167" s="2"/>
      <c r="AO167" s="2"/>
      <c r="AP167" s="2"/>
      <c r="AQ167" s="2"/>
      <c r="AR167" s="15"/>
    </row>
    <row r="168" spans="1:44" ht="11.25" customHeight="1">
      <c r="A168" s="120"/>
      <c r="B168" s="120"/>
      <c r="C168" s="120"/>
      <c r="D168" s="120"/>
      <c r="E168" s="2"/>
      <c r="F168" s="2"/>
      <c r="G168" s="120"/>
      <c r="H168" s="120"/>
      <c r="I168" s="120"/>
      <c r="J168" s="58"/>
      <c r="K168" s="121"/>
      <c r="L168" s="2"/>
      <c r="M168" s="120"/>
      <c r="N168" s="120"/>
      <c r="O168" s="120"/>
      <c r="P168" s="120"/>
      <c r="Q168" s="2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122"/>
      <c r="AJ168" s="122"/>
      <c r="AK168" s="2"/>
      <c r="AL168" s="2"/>
      <c r="AM168" s="2"/>
      <c r="AN168" s="2"/>
      <c r="AO168" s="2"/>
      <c r="AP168" s="2"/>
      <c r="AQ168" s="2"/>
      <c r="AR168" s="15"/>
    </row>
    <row r="169" spans="1:44" ht="11.25" customHeight="1">
      <c r="A169" s="120"/>
      <c r="B169" s="120"/>
      <c r="C169" s="120"/>
      <c r="D169" s="120"/>
      <c r="E169" s="2"/>
      <c r="F169" s="2"/>
      <c r="G169" s="120"/>
      <c r="H169" s="120"/>
      <c r="I169" s="120"/>
      <c r="J169" s="58"/>
      <c r="K169" s="121"/>
      <c r="L169" s="2"/>
      <c r="M169" s="120"/>
      <c r="N169" s="120"/>
      <c r="O169" s="120"/>
      <c r="P169" s="120"/>
      <c r="Q169" s="2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122"/>
      <c r="AJ169" s="122"/>
      <c r="AK169" s="2"/>
      <c r="AL169" s="2"/>
      <c r="AM169" s="2"/>
      <c r="AN169" s="2"/>
      <c r="AO169" s="2"/>
      <c r="AP169" s="2"/>
      <c r="AQ169" s="2"/>
      <c r="AR169" s="15"/>
    </row>
    <row r="170" spans="1:44" ht="11.25" customHeight="1">
      <c r="A170" s="120"/>
      <c r="B170" s="120"/>
      <c r="C170" s="120"/>
      <c r="D170" s="120"/>
      <c r="E170" s="2"/>
      <c r="F170" s="2"/>
      <c r="G170" s="120"/>
      <c r="H170" s="120"/>
      <c r="I170" s="120"/>
      <c r="J170" s="58"/>
      <c r="K170" s="121"/>
      <c r="L170" s="2"/>
      <c r="M170" s="120"/>
      <c r="N170" s="120"/>
      <c r="O170" s="120"/>
      <c r="P170" s="120"/>
      <c r="Q170" s="2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122"/>
      <c r="AJ170" s="122"/>
      <c r="AK170" s="2"/>
      <c r="AL170" s="2"/>
      <c r="AM170" s="2"/>
      <c r="AN170" s="2"/>
      <c r="AO170" s="2"/>
      <c r="AP170" s="2"/>
      <c r="AQ170" s="2"/>
      <c r="AR170" s="15"/>
    </row>
    <row r="171" spans="1:44" ht="11.25" customHeight="1">
      <c r="A171" s="120"/>
      <c r="B171" s="120"/>
      <c r="C171" s="120"/>
      <c r="D171" s="120"/>
      <c r="E171" s="2"/>
      <c r="F171" s="2"/>
      <c r="G171" s="120"/>
      <c r="H171" s="120"/>
      <c r="I171" s="120"/>
      <c r="J171" s="58"/>
      <c r="K171" s="121"/>
      <c r="L171" s="2"/>
      <c r="M171" s="120"/>
      <c r="N171" s="120"/>
      <c r="O171" s="120"/>
      <c r="P171" s="120"/>
      <c r="Q171" s="2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122"/>
      <c r="AJ171" s="122"/>
      <c r="AK171" s="2"/>
      <c r="AL171" s="2"/>
      <c r="AM171" s="2"/>
      <c r="AN171" s="2"/>
      <c r="AO171" s="2"/>
      <c r="AP171" s="2"/>
      <c r="AQ171" s="2"/>
      <c r="AR171" s="15"/>
    </row>
    <row r="172" spans="1:44" ht="11.25" customHeight="1">
      <c r="A172" s="120"/>
      <c r="B172" s="120"/>
      <c r="C172" s="120"/>
      <c r="D172" s="120"/>
      <c r="E172" s="2"/>
      <c r="F172" s="2"/>
      <c r="G172" s="120"/>
      <c r="H172" s="120"/>
      <c r="I172" s="120"/>
      <c r="J172" s="58"/>
      <c r="K172" s="121"/>
      <c r="L172" s="2"/>
      <c r="M172" s="120"/>
      <c r="N172" s="120"/>
      <c r="O172" s="120"/>
      <c r="P172" s="120"/>
      <c r="Q172" s="2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122"/>
      <c r="AJ172" s="122"/>
      <c r="AK172" s="2"/>
      <c r="AL172" s="2"/>
      <c r="AM172" s="2"/>
      <c r="AN172" s="2"/>
      <c r="AO172" s="2"/>
      <c r="AP172" s="2"/>
      <c r="AQ172" s="2"/>
      <c r="AR172" s="15"/>
    </row>
    <row r="173" spans="1:44" ht="11.25" customHeight="1">
      <c r="A173" s="120"/>
      <c r="B173" s="120"/>
      <c r="C173" s="120"/>
      <c r="D173" s="120"/>
      <c r="E173" s="2"/>
      <c r="F173" s="2"/>
      <c r="G173" s="120"/>
      <c r="H173" s="120"/>
      <c r="I173" s="120"/>
      <c r="J173" s="58"/>
      <c r="K173" s="121"/>
      <c r="L173" s="2"/>
      <c r="M173" s="120"/>
      <c r="N173" s="120"/>
      <c r="O173" s="120"/>
      <c r="P173" s="120"/>
      <c r="Q173" s="2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122"/>
      <c r="AJ173" s="122"/>
      <c r="AK173" s="2"/>
      <c r="AL173" s="2"/>
      <c r="AM173" s="2"/>
      <c r="AN173" s="2"/>
      <c r="AO173" s="2"/>
      <c r="AP173" s="2"/>
      <c r="AQ173" s="2"/>
      <c r="AR173" s="15"/>
    </row>
    <row r="174" spans="1:44" ht="11.25" customHeight="1">
      <c r="A174" s="120"/>
      <c r="B174" s="120"/>
      <c r="C174" s="120"/>
      <c r="D174" s="120"/>
      <c r="E174" s="2"/>
      <c r="F174" s="2"/>
      <c r="G174" s="120"/>
      <c r="H174" s="120"/>
      <c r="I174" s="120"/>
      <c r="J174" s="58"/>
      <c r="K174" s="121"/>
      <c r="L174" s="2"/>
      <c r="M174" s="120"/>
      <c r="N174" s="120"/>
      <c r="O174" s="120"/>
      <c r="P174" s="120"/>
      <c r="Q174" s="2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122"/>
      <c r="AJ174" s="122"/>
      <c r="AK174" s="2"/>
      <c r="AL174" s="2"/>
      <c r="AM174" s="2"/>
      <c r="AN174" s="2"/>
      <c r="AO174" s="2"/>
      <c r="AP174" s="2"/>
      <c r="AQ174" s="2"/>
      <c r="AR174" s="15"/>
    </row>
    <row r="175" spans="1:44" ht="11.25" customHeight="1">
      <c r="A175" s="120"/>
      <c r="B175" s="120"/>
      <c r="C175" s="120"/>
      <c r="D175" s="120"/>
      <c r="E175" s="2"/>
      <c r="F175" s="2"/>
      <c r="G175" s="120"/>
      <c r="H175" s="120"/>
      <c r="I175" s="120"/>
      <c r="J175" s="58"/>
      <c r="K175" s="121"/>
      <c r="L175" s="2"/>
      <c r="M175" s="120"/>
      <c r="N175" s="120"/>
      <c r="O175" s="120"/>
      <c r="P175" s="120"/>
      <c r="Q175" s="2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122"/>
      <c r="AJ175" s="122"/>
      <c r="AK175" s="2"/>
      <c r="AL175" s="2"/>
      <c r="AM175" s="2"/>
      <c r="AN175" s="2"/>
      <c r="AO175" s="2"/>
      <c r="AP175" s="2"/>
      <c r="AQ175" s="2"/>
      <c r="AR175" s="15"/>
    </row>
    <row r="176" spans="1:44" ht="11.25" customHeight="1">
      <c r="A176" s="120"/>
      <c r="B176" s="120"/>
      <c r="C176" s="120"/>
      <c r="D176" s="120"/>
      <c r="E176" s="2"/>
      <c r="F176" s="2"/>
      <c r="G176" s="120"/>
      <c r="H176" s="120"/>
      <c r="I176" s="120"/>
      <c r="J176" s="58"/>
      <c r="K176" s="121"/>
      <c r="L176" s="2"/>
      <c r="M176" s="120"/>
      <c r="N176" s="120"/>
      <c r="O176" s="120"/>
      <c r="P176" s="120"/>
      <c r="Q176" s="2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122"/>
      <c r="AJ176" s="122"/>
      <c r="AK176" s="2"/>
      <c r="AL176" s="2"/>
      <c r="AM176" s="2"/>
      <c r="AN176" s="2"/>
      <c r="AO176" s="2"/>
      <c r="AP176" s="2"/>
      <c r="AQ176" s="2"/>
      <c r="AR176" s="15"/>
    </row>
    <row r="177" spans="1:44" ht="11.25" customHeight="1">
      <c r="A177" s="120"/>
      <c r="B177" s="120"/>
      <c r="C177" s="120"/>
      <c r="D177" s="120"/>
      <c r="E177" s="2"/>
      <c r="F177" s="2"/>
      <c r="G177" s="120"/>
      <c r="H177" s="120"/>
      <c r="I177" s="120"/>
      <c r="J177" s="58"/>
      <c r="K177" s="121"/>
      <c r="L177" s="2"/>
      <c r="M177" s="120"/>
      <c r="N177" s="120"/>
      <c r="O177" s="120"/>
      <c r="P177" s="120"/>
      <c r="Q177" s="2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122"/>
      <c r="AJ177" s="122"/>
      <c r="AK177" s="2"/>
      <c r="AL177" s="2"/>
      <c r="AM177" s="2"/>
      <c r="AN177" s="2"/>
      <c r="AO177" s="2"/>
      <c r="AP177" s="2"/>
      <c r="AQ177" s="2"/>
      <c r="AR177" s="15"/>
    </row>
    <row r="178" spans="1:44" ht="11.25" customHeight="1">
      <c r="A178" s="120"/>
      <c r="B178" s="120"/>
      <c r="C178" s="120"/>
      <c r="D178" s="120"/>
      <c r="E178" s="2"/>
      <c r="F178" s="2"/>
      <c r="G178" s="120"/>
      <c r="H178" s="120"/>
      <c r="I178" s="120"/>
      <c r="J178" s="58"/>
      <c r="K178" s="121"/>
      <c r="L178" s="2"/>
      <c r="M178" s="120"/>
      <c r="N178" s="120"/>
      <c r="O178" s="120"/>
      <c r="P178" s="120"/>
      <c r="Q178" s="2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122"/>
      <c r="AJ178" s="122"/>
      <c r="AK178" s="2"/>
      <c r="AL178" s="2"/>
      <c r="AM178" s="2"/>
      <c r="AN178" s="2"/>
      <c r="AO178" s="2"/>
      <c r="AP178" s="2"/>
      <c r="AQ178" s="2"/>
      <c r="AR178" s="15"/>
    </row>
    <row r="179" spans="1:44" ht="11.25" customHeight="1">
      <c r="A179" s="120"/>
      <c r="B179" s="120"/>
      <c r="C179" s="120"/>
      <c r="D179" s="120"/>
      <c r="E179" s="2"/>
      <c r="F179" s="2"/>
      <c r="G179" s="120"/>
      <c r="H179" s="120"/>
      <c r="I179" s="120"/>
      <c r="J179" s="58"/>
      <c r="K179" s="121"/>
      <c r="L179" s="2"/>
      <c r="M179" s="120"/>
      <c r="N179" s="120"/>
      <c r="O179" s="120"/>
      <c r="P179" s="120"/>
      <c r="Q179" s="2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122"/>
      <c r="AJ179" s="122"/>
      <c r="AK179" s="2"/>
      <c r="AL179" s="2"/>
      <c r="AM179" s="2"/>
      <c r="AN179" s="2"/>
      <c r="AO179" s="2"/>
      <c r="AP179" s="2"/>
      <c r="AQ179" s="2"/>
      <c r="AR179" s="15"/>
    </row>
    <row r="180" spans="1:44" ht="11.25" customHeight="1">
      <c r="A180" s="120"/>
      <c r="B180" s="120"/>
      <c r="C180" s="120"/>
      <c r="D180" s="120"/>
      <c r="E180" s="2"/>
      <c r="F180" s="2"/>
      <c r="G180" s="120"/>
      <c r="H180" s="120"/>
      <c r="I180" s="120"/>
      <c r="J180" s="58"/>
      <c r="K180" s="121"/>
      <c r="L180" s="2"/>
      <c r="M180" s="120"/>
      <c r="N180" s="120"/>
      <c r="O180" s="120"/>
      <c r="P180" s="120"/>
      <c r="Q180" s="2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122"/>
      <c r="AJ180" s="122"/>
      <c r="AK180" s="2"/>
      <c r="AL180" s="2"/>
      <c r="AM180" s="2"/>
      <c r="AN180" s="2"/>
      <c r="AO180" s="2"/>
      <c r="AP180" s="2"/>
      <c r="AQ180" s="2"/>
      <c r="AR180" s="15"/>
    </row>
    <row r="181" spans="1:44" ht="11.25" customHeight="1">
      <c r="A181" s="120"/>
      <c r="B181" s="120"/>
      <c r="C181" s="120"/>
      <c r="D181" s="120"/>
      <c r="E181" s="2"/>
      <c r="F181" s="2"/>
      <c r="G181" s="120"/>
      <c r="H181" s="120"/>
      <c r="I181" s="120"/>
      <c r="J181" s="58"/>
      <c r="K181" s="121"/>
      <c r="L181" s="2"/>
      <c r="M181" s="120"/>
      <c r="N181" s="120"/>
      <c r="O181" s="120"/>
      <c r="P181" s="120"/>
      <c r="Q181" s="2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122"/>
      <c r="AJ181" s="122"/>
      <c r="AK181" s="2"/>
      <c r="AL181" s="2"/>
      <c r="AM181" s="2"/>
      <c r="AN181" s="2"/>
      <c r="AO181" s="2"/>
      <c r="AP181" s="2"/>
      <c r="AQ181" s="2"/>
      <c r="AR181" s="15"/>
    </row>
    <row r="182" spans="1:44" ht="11.25" customHeight="1">
      <c r="A182" s="120"/>
      <c r="B182" s="120"/>
      <c r="C182" s="120"/>
      <c r="D182" s="120"/>
      <c r="E182" s="2"/>
      <c r="F182" s="2"/>
      <c r="G182" s="120"/>
      <c r="H182" s="120"/>
      <c r="I182" s="120"/>
      <c r="J182" s="58"/>
      <c r="K182" s="121"/>
      <c r="L182" s="2"/>
      <c r="M182" s="120"/>
      <c r="N182" s="120"/>
      <c r="O182" s="120"/>
      <c r="P182" s="120"/>
      <c r="Q182" s="2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122"/>
      <c r="AJ182" s="122"/>
      <c r="AK182" s="2"/>
      <c r="AL182" s="2"/>
      <c r="AM182" s="2"/>
      <c r="AN182" s="2"/>
      <c r="AO182" s="2"/>
      <c r="AP182" s="2"/>
      <c r="AQ182" s="2"/>
      <c r="AR182" s="15"/>
    </row>
    <row r="183" spans="1:44" ht="11.25" customHeight="1">
      <c r="A183" s="120"/>
      <c r="B183" s="120"/>
      <c r="C183" s="120"/>
      <c r="D183" s="120"/>
      <c r="E183" s="2"/>
      <c r="F183" s="2"/>
      <c r="G183" s="120"/>
      <c r="H183" s="120"/>
      <c r="I183" s="120"/>
      <c r="J183" s="58"/>
      <c r="K183" s="121"/>
      <c r="L183" s="2"/>
      <c r="M183" s="120"/>
      <c r="N183" s="120"/>
      <c r="O183" s="120"/>
      <c r="P183" s="120"/>
      <c r="Q183" s="2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122"/>
      <c r="AJ183" s="122"/>
      <c r="AK183" s="2"/>
      <c r="AL183" s="2"/>
      <c r="AM183" s="2"/>
      <c r="AN183" s="2"/>
      <c r="AO183" s="2"/>
      <c r="AP183" s="2"/>
      <c r="AQ183" s="2"/>
      <c r="AR183" s="15"/>
    </row>
    <row r="184" spans="1:44" ht="11.25" customHeight="1">
      <c r="A184" s="120"/>
      <c r="B184" s="120"/>
      <c r="C184" s="120"/>
      <c r="D184" s="120"/>
      <c r="E184" s="2"/>
      <c r="F184" s="2"/>
      <c r="G184" s="120"/>
      <c r="H184" s="120"/>
      <c r="I184" s="120"/>
      <c r="J184" s="58"/>
      <c r="K184" s="121"/>
      <c r="L184" s="2"/>
      <c r="M184" s="120"/>
      <c r="N184" s="120"/>
      <c r="O184" s="120"/>
      <c r="P184" s="120"/>
      <c r="Q184" s="2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122"/>
      <c r="AJ184" s="122"/>
      <c r="AK184" s="2"/>
      <c r="AL184" s="2"/>
      <c r="AM184" s="2"/>
      <c r="AN184" s="2"/>
      <c r="AO184" s="2"/>
      <c r="AP184" s="2"/>
      <c r="AQ184" s="2"/>
      <c r="AR184" s="15"/>
    </row>
    <row r="185" spans="1:44" ht="11.25" customHeight="1">
      <c r="A185" s="120"/>
      <c r="B185" s="120"/>
      <c r="C185" s="120"/>
      <c r="D185" s="120"/>
      <c r="E185" s="2"/>
      <c r="F185" s="2"/>
      <c r="G185" s="120"/>
      <c r="H185" s="120"/>
      <c r="I185" s="120"/>
      <c r="J185" s="58"/>
      <c r="K185" s="121"/>
      <c r="L185" s="2"/>
      <c r="M185" s="120"/>
      <c r="N185" s="120"/>
      <c r="O185" s="120"/>
      <c r="P185" s="120"/>
      <c r="Q185" s="2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122"/>
      <c r="AJ185" s="122"/>
      <c r="AK185" s="2"/>
      <c r="AL185" s="2"/>
      <c r="AM185" s="2"/>
      <c r="AN185" s="2"/>
      <c r="AO185" s="2"/>
      <c r="AP185" s="2"/>
      <c r="AQ185" s="2"/>
      <c r="AR185" s="15"/>
    </row>
    <row r="186" spans="1:44" ht="11.25" customHeight="1">
      <c r="A186" s="120"/>
      <c r="B186" s="120"/>
      <c r="C186" s="120"/>
      <c r="D186" s="120"/>
      <c r="E186" s="2"/>
      <c r="F186" s="2"/>
      <c r="G186" s="120"/>
      <c r="H186" s="120"/>
      <c r="I186" s="120"/>
      <c r="J186" s="58"/>
      <c r="K186" s="121"/>
      <c r="L186" s="2"/>
      <c r="M186" s="120"/>
      <c r="N186" s="120"/>
      <c r="O186" s="120"/>
      <c r="P186" s="120"/>
      <c r="Q186" s="2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122"/>
      <c r="AJ186" s="122"/>
      <c r="AK186" s="2"/>
      <c r="AL186" s="2"/>
      <c r="AM186" s="2"/>
      <c r="AN186" s="2"/>
      <c r="AO186" s="2"/>
      <c r="AP186" s="2"/>
      <c r="AQ186" s="2"/>
      <c r="AR186" s="15"/>
    </row>
    <row r="187" spans="1:44" ht="11.25" customHeight="1">
      <c r="A187" s="120"/>
      <c r="B187" s="120"/>
      <c r="C187" s="120"/>
      <c r="D187" s="120"/>
      <c r="E187" s="2"/>
      <c r="F187" s="2"/>
      <c r="G187" s="120"/>
      <c r="H187" s="120"/>
      <c r="I187" s="120"/>
      <c r="J187" s="58"/>
      <c r="K187" s="121"/>
      <c r="L187" s="2"/>
      <c r="M187" s="120"/>
      <c r="N187" s="120"/>
      <c r="O187" s="120"/>
      <c r="P187" s="120"/>
      <c r="Q187" s="2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122"/>
      <c r="AJ187" s="122"/>
      <c r="AK187" s="2"/>
      <c r="AL187" s="2"/>
      <c r="AM187" s="2"/>
      <c r="AN187" s="2"/>
      <c r="AO187" s="2"/>
      <c r="AP187" s="2"/>
      <c r="AQ187" s="2"/>
      <c r="AR187" s="15"/>
    </row>
    <row r="188" spans="1:44" ht="11.25" customHeight="1">
      <c r="A188" s="120"/>
      <c r="B188" s="120"/>
      <c r="C188" s="120"/>
      <c r="D188" s="120"/>
      <c r="E188" s="2"/>
      <c r="F188" s="2"/>
      <c r="G188" s="120"/>
      <c r="H188" s="120"/>
      <c r="I188" s="120"/>
      <c r="J188" s="58"/>
      <c r="K188" s="121"/>
      <c r="L188" s="2"/>
      <c r="M188" s="120"/>
      <c r="N188" s="120"/>
      <c r="O188" s="120"/>
      <c r="P188" s="120"/>
      <c r="Q188" s="2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122"/>
      <c r="AJ188" s="122"/>
      <c r="AK188" s="2"/>
      <c r="AL188" s="2"/>
      <c r="AM188" s="2"/>
      <c r="AN188" s="2"/>
      <c r="AO188" s="2"/>
      <c r="AP188" s="2"/>
      <c r="AQ188" s="2"/>
      <c r="AR188" s="15"/>
    </row>
    <row r="189" spans="1:44" ht="11.25" customHeight="1">
      <c r="A189" s="120"/>
      <c r="B189" s="120"/>
      <c r="C189" s="120"/>
      <c r="D189" s="120"/>
      <c r="E189" s="2"/>
      <c r="F189" s="2"/>
      <c r="G189" s="120"/>
      <c r="H189" s="120"/>
      <c r="I189" s="120"/>
      <c r="J189" s="58"/>
      <c r="K189" s="121"/>
      <c r="L189" s="2"/>
      <c r="M189" s="120"/>
      <c r="N189" s="120"/>
      <c r="O189" s="120"/>
      <c r="P189" s="120"/>
      <c r="Q189" s="2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122"/>
      <c r="AJ189" s="122"/>
      <c r="AK189" s="2"/>
      <c r="AL189" s="2"/>
      <c r="AM189" s="2"/>
      <c r="AN189" s="2"/>
      <c r="AO189" s="2"/>
      <c r="AP189" s="2"/>
      <c r="AQ189" s="2"/>
      <c r="AR189" s="15"/>
    </row>
    <row r="190" spans="1:44" ht="11.25" customHeight="1">
      <c r="A190" s="120"/>
      <c r="B190" s="120"/>
      <c r="C190" s="120"/>
      <c r="D190" s="120"/>
      <c r="E190" s="2"/>
      <c r="F190" s="2"/>
      <c r="G190" s="120"/>
      <c r="H190" s="120"/>
      <c r="I190" s="120"/>
      <c r="J190" s="58"/>
      <c r="K190" s="121"/>
      <c r="L190" s="2"/>
      <c r="M190" s="120"/>
      <c r="N190" s="120"/>
      <c r="O190" s="120"/>
      <c r="P190" s="120"/>
      <c r="Q190" s="2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122"/>
      <c r="AJ190" s="122"/>
      <c r="AK190" s="2"/>
      <c r="AL190" s="2"/>
      <c r="AM190" s="2"/>
      <c r="AN190" s="2"/>
      <c r="AO190" s="2"/>
      <c r="AP190" s="2"/>
      <c r="AQ190" s="2"/>
      <c r="AR190" s="15"/>
    </row>
    <row r="191" spans="1:44" ht="11.25" customHeight="1">
      <c r="A191" s="120"/>
      <c r="B191" s="120"/>
      <c r="C191" s="120"/>
      <c r="D191" s="120"/>
      <c r="E191" s="2"/>
      <c r="F191" s="2"/>
      <c r="G191" s="120"/>
      <c r="H191" s="120"/>
      <c r="I191" s="120"/>
      <c r="J191" s="58"/>
      <c r="K191" s="121"/>
      <c r="L191" s="2"/>
      <c r="M191" s="120"/>
      <c r="N191" s="120"/>
      <c r="O191" s="120"/>
      <c r="P191" s="120"/>
      <c r="Q191" s="2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122"/>
      <c r="AJ191" s="122"/>
      <c r="AK191" s="2"/>
      <c r="AL191" s="2"/>
      <c r="AM191" s="2"/>
      <c r="AN191" s="2"/>
      <c r="AO191" s="2"/>
      <c r="AP191" s="2"/>
      <c r="AQ191" s="2"/>
      <c r="AR191" s="15"/>
    </row>
    <row r="192" spans="1:44" ht="11.25" customHeight="1">
      <c r="A192" s="120"/>
      <c r="B192" s="120"/>
      <c r="C192" s="120"/>
      <c r="D192" s="120"/>
      <c r="E192" s="2"/>
      <c r="F192" s="2"/>
      <c r="G192" s="120"/>
      <c r="H192" s="120"/>
      <c r="I192" s="120"/>
      <c r="J192" s="58"/>
      <c r="K192" s="121"/>
      <c r="L192" s="2"/>
      <c r="M192" s="120"/>
      <c r="N192" s="120"/>
      <c r="O192" s="120"/>
      <c r="P192" s="120"/>
      <c r="Q192" s="2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122"/>
      <c r="AJ192" s="122"/>
      <c r="AK192" s="2"/>
      <c r="AL192" s="2"/>
      <c r="AM192" s="2"/>
      <c r="AN192" s="2"/>
      <c r="AO192" s="2"/>
      <c r="AP192" s="2"/>
      <c r="AQ192" s="2"/>
      <c r="AR192" s="15"/>
    </row>
    <row r="193" spans="1:44" ht="11.25" customHeight="1">
      <c r="A193" s="120"/>
      <c r="B193" s="120"/>
      <c r="C193" s="120"/>
      <c r="D193" s="120"/>
      <c r="E193" s="2"/>
      <c r="F193" s="2"/>
      <c r="G193" s="120"/>
      <c r="H193" s="120"/>
      <c r="I193" s="120"/>
      <c r="J193" s="58"/>
      <c r="K193" s="121"/>
      <c r="L193" s="2"/>
      <c r="M193" s="120"/>
      <c r="N193" s="120"/>
      <c r="O193" s="120"/>
      <c r="P193" s="120"/>
      <c r="Q193" s="2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122"/>
      <c r="AJ193" s="122"/>
      <c r="AK193" s="2"/>
      <c r="AL193" s="2"/>
      <c r="AM193" s="2"/>
      <c r="AN193" s="2"/>
      <c r="AO193" s="2"/>
      <c r="AP193" s="2"/>
      <c r="AQ193" s="2"/>
      <c r="AR193" s="15"/>
    </row>
    <row r="194" spans="1:44" ht="11.25" customHeight="1">
      <c r="A194" s="120"/>
      <c r="B194" s="120"/>
      <c r="C194" s="120"/>
      <c r="D194" s="120"/>
      <c r="E194" s="2"/>
      <c r="F194" s="2"/>
      <c r="G194" s="120"/>
      <c r="H194" s="120"/>
      <c r="I194" s="120"/>
      <c r="J194" s="58"/>
      <c r="K194" s="121"/>
      <c r="L194" s="2"/>
      <c r="M194" s="120"/>
      <c r="N194" s="120"/>
      <c r="O194" s="120"/>
      <c r="P194" s="120"/>
      <c r="Q194" s="2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122"/>
      <c r="AJ194" s="122"/>
      <c r="AK194" s="2"/>
      <c r="AL194" s="2"/>
      <c r="AM194" s="2"/>
      <c r="AN194" s="2"/>
      <c r="AO194" s="2"/>
      <c r="AP194" s="2"/>
      <c r="AQ194" s="2"/>
      <c r="AR194" s="15"/>
    </row>
    <row r="195" spans="1:44" ht="11.25" customHeight="1">
      <c r="A195" s="120"/>
      <c r="B195" s="120"/>
      <c r="C195" s="120"/>
      <c r="D195" s="120"/>
      <c r="E195" s="2"/>
      <c r="F195" s="2"/>
      <c r="G195" s="120"/>
      <c r="H195" s="120"/>
      <c r="I195" s="120"/>
      <c r="J195" s="58"/>
      <c r="K195" s="121"/>
      <c r="L195" s="2"/>
      <c r="M195" s="120"/>
      <c r="N195" s="120"/>
      <c r="O195" s="120"/>
      <c r="P195" s="120"/>
      <c r="Q195" s="2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122"/>
      <c r="AJ195" s="122"/>
      <c r="AK195" s="2"/>
      <c r="AL195" s="2"/>
      <c r="AM195" s="2"/>
      <c r="AN195" s="2"/>
      <c r="AO195" s="2"/>
      <c r="AP195" s="2"/>
      <c r="AQ195" s="2"/>
      <c r="AR195" s="15"/>
    </row>
    <row r="196" spans="1:44" ht="11.25" customHeight="1">
      <c r="A196" s="120"/>
      <c r="B196" s="120"/>
      <c r="C196" s="120"/>
      <c r="D196" s="120"/>
      <c r="E196" s="2"/>
      <c r="F196" s="2"/>
      <c r="G196" s="120"/>
      <c r="H196" s="120"/>
      <c r="I196" s="120"/>
      <c r="J196" s="58"/>
      <c r="K196" s="121"/>
      <c r="L196" s="2"/>
      <c r="M196" s="120"/>
      <c r="N196" s="120"/>
      <c r="O196" s="120"/>
      <c r="P196" s="120"/>
      <c r="Q196" s="2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122"/>
      <c r="AJ196" s="122"/>
      <c r="AK196" s="2"/>
      <c r="AL196" s="2"/>
      <c r="AM196" s="2"/>
      <c r="AN196" s="2"/>
      <c r="AO196" s="2"/>
      <c r="AP196" s="2"/>
      <c r="AQ196" s="2"/>
      <c r="AR196" s="15"/>
    </row>
    <row r="197" spans="1:44" ht="11.25" customHeight="1">
      <c r="A197" s="120"/>
      <c r="B197" s="120"/>
      <c r="C197" s="120"/>
      <c r="D197" s="120"/>
      <c r="E197" s="2"/>
      <c r="F197" s="2"/>
      <c r="G197" s="120"/>
      <c r="H197" s="120"/>
      <c r="I197" s="120"/>
      <c r="J197" s="58"/>
      <c r="K197" s="121"/>
      <c r="L197" s="2"/>
      <c r="M197" s="120"/>
      <c r="N197" s="120"/>
      <c r="O197" s="120"/>
      <c r="P197" s="120"/>
      <c r="Q197" s="2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122"/>
      <c r="AJ197" s="122"/>
      <c r="AK197" s="2"/>
      <c r="AL197" s="2"/>
      <c r="AM197" s="2"/>
      <c r="AN197" s="2"/>
      <c r="AO197" s="2"/>
      <c r="AP197" s="2"/>
      <c r="AQ197" s="2"/>
      <c r="AR197" s="15"/>
    </row>
    <row r="198" spans="1:44" ht="11.25" customHeight="1">
      <c r="A198" s="120"/>
      <c r="B198" s="120"/>
      <c r="C198" s="120"/>
      <c r="D198" s="120"/>
      <c r="E198" s="2"/>
      <c r="F198" s="2"/>
      <c r="G198" s="120"/>
      <c r="H198" s="120"/>
      <c r="I198" s="120"/>
      <c r="J198" s="58"/>
      <c r="K198" s="121"/>
      <c r="L198" s="2"/>
      <c r="M198" s="120"/>
      <c r="N198" s="120"/>
      <c r="O198" s="120"/>
      <c r="P198" s="120"/>
      <c r="Q198" s="2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122"/>
      <c r="AJ198" s="122"/>
      <c r="AK198" s="2"/>
      <c r="AL198" s="2"/>
      <c r="AM198" s="2"/>
      <c r="AN198" s="2"/>
      <c r="AO198" s="2"/>
      <c r="AP198" s="2"/>
      <c r="AQ198" s="2"/>
      <c r="AR198" s="15"/>
    </row>
    <row r="199" spans="1:44" ht="11.25" customHeight="1">
      <c r="A199" s="120"/>
      <c r="B199" s="120"/>
      <c r="C199" s="120"/>
      <c r="D199" s="120"/>
      <c r="E199" s="2"/>
      <c r="F199" s="2"/>
      <c r="G199" s="120"/>
      <c r="H199" s="120"/>
      <c r="I199" s="120"/>
      <c r="J199" s="58"/>
      <c r="K199" s="121"/>
      <c r="L199" s="2"/>
      <c r="M199" s="120"/>
      <c r="N199" s="120"/>
      <c r="O199" s="120"/>
      <c r="P199" s="120"/>
      <c r="Q199" s="2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122"/>
      <c r="AJ199" s="122"/>
      <c r="AK199" s="2"/>
      <c r="AL199" s="2"/>
      <c r="AM199" s="2"/>
      <c r="AN199" s="2"/>
      <c r="AO199" s="2"/>
      <c r="AP199" s="2"/>
      <c r="AQ199" s="2"/>
      <c r="AR199" s="15"/>
    </row>
    <row r="200" spans="1:44" ht="11.25" customHeight="1">
      <c r="A200" s="120"/>
      <c r="B200" s="120"/>
      <c r="C200" s="120"/>
      <c r="D200" s="120"/>
      <c r="E200" s="2"/>
      <c r="F200" s="2"/>
      <c r="G200" s="120"/>
      <c r="H200" s="120"/>
      <c r="I200" s="120"/>
      <c r="J200" s="58"/>
      <c r="K200" s="121"/>
      <c r="L200" s="2"/>
      <c r="M200" s="120"/>
      <c r="N200" s="120"/>
      <c r="O200" s="120"/>
      <c r="P200" s="120"/>
      <c r="Q200" s="2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122"/>
      <c r="AJ200" s="122"/>
      <c r="AK200" s="2"/>
      <c r="AL200" s="2"/>
      <c r="AM200" s="2"/>
      <c r="AN200" s="2"/>
      <c r="AO200" s="2"/>
      <c r="AP200" s="2"/>
      <c r="AQ200" s="2"/>
      <c r="AR200" s="15"/>
    </row>
    <row r="201" spans="1:44" ht="11.25" customHeight="1">
      <c r="A201" s="120"/>
      <c r="B201" s="120"/>
      <c r="C201" s="120"/>
      <c r="D201" s="120"/>
      <c r="E201" s="2"/>
      <c r="F201" s="2"/>
      <c r="G201" s="120"/>
      <c r="H201" s="120"/>
      <c r="I201" s="120"/>
      <c r="J201" s="58"/>
      <c r="K201" s="121"/>
      <c r="L201" s="2"/>
      <c r="M201" s="120"/>
      <c r="N201" s="120"/>
      <c r="O201" s="120"/>
      <c r="P201" s="120"/>
      <c r="Q201" s="2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122"/>
      <c r="AJ201" s="122"/>
      <c r="AK201" s="2"/>
      <c r="AL201" s="2"/>
      <c r="AM201" s="2"/>
      <c r="AN201" s="2"/>
      <c r="AO201" s="2"/>
      <c r="AP201" s="2"/>
      <c r="AQ201" s="2"/>
      <c r="AR201" s="15"/>
    </row>
    <row r="202" spans="1:44" ht="11.25" customHeight="1">
      <c r="A202" s="120"/>
      <c r="B202" s="120"/>
      <c r="C202" s="120"/>
      <c r="D202" s="120"/>
      <c r="E202" s="2"/>
      <c r="F202" s="2"/>
      <c r="G202" s="120"/>
      <c r="H202" s="120"/>
      <c r="I202" s="120"/>
      <c r="J202" s="58"/>
      <c r="K202" s="121"/>
      <c r="L202" s="2"/>
      <c r="M202" s="120"/>
      <c r="N202" s="120"/>
      <c r="O202" s="120"/>
      <c r="P202" s="120"/>
      <c r="Q202" s="2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122"/>
      <c r="AJ202" s="122"/>
      <c r="AK202" s="2"/>
      <c r="AL202" s="2"/>
      <c r="AM202" s="2"/>
      <c r="AN202" s="2"/>
      <c r="AO202" s="2"/>
      <c r="AP202" s="2"/>
      <c r="AQ202" s="2"/>
      <c r="AR202" s="15"/>
    </row>
    <row r="203" spans="1:44" ht="11.25" customHeight="1">
      <c r="A203" s="120"/>
      <c r="B203" s="120"/>
      <c r="C203" s="120"/>
      <c r="D203" s="120"/>
      <c r="E203" s="2"/>
      <c r="F203" s="2"/>
      <c r="G203" s="120"/>
      <c r="H203" s="120"/>
      <c r="I203" s="120"/>
      <c r="J203" s="58"/>
      <c r="K203" s="121"/>
      <c r="L203" s="2"/>
      <c r="M203" s="120"/>
      <c r="N203" s="120"/>
      <c r="O203" s="120"/>
      <c r="P203" s="120"/>
      <c r="Q203" s="2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122"/>
      <c r="AJ203" s="122"/>
      <c r="AK203" s="2"/>
      <c r="AL203" s="2"/>
      <c r="AM203" s="2"/>
      <c r="AN203" s="2"/>
      <c r="AO203" s="2"/>
      <c r="AP203" s="2"/>
      <c r="AQ203" s="2"/>
      <c r="AR203" s="15"/>
    </row>
    <row r="204" spans="1:44" ht="11.25" customHeight="1">
      <c r="A204" s="120"/>
      <c r="B204" s="120"/>
      <c r="C204" s="120"/>
      <c r="D204" s="120"/>
      <c r="E204" s="2"/>
      <c r="F204" s="2"/>
      <c r="G204" s="120"/>
      <c r="H204" s="120"/>
      <c r="I204" s="120"/>
      <c r="J204" s="58"/>
      <c r="K204" s="121"/>
      <c r="L204" s="2"/>
      <c r="M204" s="120"/>
      <c r="N204" s="120"/>
      <c r="O204" s="120"/>
      <c r="P204" s="120"/>
      <c r="Q204" s="2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122"/>
      <c r="AJ204" s="122"/>
      <c r="AK204" s="2"/>
      <c r="AL204" s="2"/>
      <c r="AM204" s="2"/>
      <c r="AN204" s="2"/>
      <c r="AO204" s="2"/>
      <c r="AP204" s="2"/>
      <c r="AQ204" s="2"/>
      <c r="AR204" s="15"/>
    </row>
    <row r="205" spans="1:44" ht="11.25" customHeight="1">
      <c r="A205" s="120"/>
      <c r="B205" s="120"/>
      <c r="C205" s="120"/>
      <c r="D205" s="120"/>
      <c r="E205" s="2"/>
      <c r="F205" s="2"/>
      <c r="G205" s="120"/>
      <c r="H205" s="120"/>
      <c r="I205" s="120"/>
      <c r="J205" s="58"/>
      <c r="K205" s="121"/>
      <c r="L205" s="2"/>
      <c r="M205" s="120"/>
      <c r="N205" s="120"/>
      <c r="O205" s="120"/>
      <c r="P205" s="120"/>
      <c r="Q205" s="2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122"/>
      <c r="AJ205" s="122"/>
      <c r="AK205" s="2"/>
      <c r="AL205" s="2"/>
      <c r="AM205" s="2"/>
      <c r="AN205" s="2"/>
      <c r="AO205" s="2"/>
      <c r="AP205" s="2"/>
      <c r="AQ205" s="2"/>
      <c r="AR205" s="15"/>
    </row>
    <row r="206" spans="1:44" ht="11.25" customHeight="1">
      <c r="A206" s="120"/>
      <c r="B206" s="120"/>
      <c r="C206" s="120"/>
      <c r="D206" s="120"/>
      <c r="E206" s="2"/>
      <c r="F206" s="2"/>
      <c r="G206" s="120"/>
      <c r="H206" s="120"/>
      <c r="I206" s="120"/>
      <c r="J206" s="58"/>
      <c r="K206" s="121"/>
      <c r="L206" s="2"/>
      <c r="M206" s="120"/>
      <c r="N206" s="120"/>
      <c r="O206" s="120"/>
      <c r="P206" s="120"/>
      <c r="Q206" s="2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122"/>
      <c r="AJ206" s="122"/>
      <c r="AK206" s="2"/>
      <c r="AL206" s="2"/>
      <c r="AM206" s="2"/>
      <c r="AN206" s="2"/>
      <c r="AO206" s="2"/>
      <c r="AP206" s="2"/>
      <c r="AQ206" s="2"/>
      <c r="AR206" s="15"/>
    </row>
    <row r="207" spans="1:44" ht="11.25" customHeight="1">
      <c r="A207" s="120"/>
      <c r="B207" s="120"/>
      <c r="C207" s="120"/>
      <c r="D207" s="120"/>
      <c r="E207" s="2"/>
      <c r="F207" s="2"/>
      <c r="G207" s="120"/>
      <c r="H207" s="120"/>
      <c r="I207" s="120"/>
      <c r="J207" s="58"/>
      <c r="K207" s="121"/>
      <c r="L207" s="2"/>
      <c r="M207" s="120"/>
      <c r="N207" s="120"/>
      <c r="O207" s="120"/>
      <c r="P207" s="120"/>
      <c r="Q207" s="2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122"/>
      <c r="AJ207" s="122"/>
      <c r="AK207" s="2"/>
      <c r="AL207" s="2"/>
      <c r="AM207" s="2"/>
      <c r="AN207" s="2"/>
      <c r="AO207" s="2"/>
      <c r="AP207" s="2"/>
      <c r="AQ207" s="2"/>
      <c r="AR207" s="15"/>
    </row>
    <row r="208" spans="1:44" ht="11.25" customHeight="1">
      <c r="A208" s="120"/>
      <c r="B208" s="120"/>
      <c r="C208" s="120"/>
      <c r="D208" s="120"/>
      <c r="E208" s="2"/>
      <c r="F208" s="2"/>
      <c r="G208" s="120"/>
      <c r="H208" s="120"/>
      <c r="I208" s="120"/>
      <c r="J208" s="58"/>
      <c r="K208" s="121"/>
      <c r="L208" s="2"/>
      <c r="M208" s="120"/>
      <c r="N208" s="120"/>
      <c r="O208" s="120"/>
      <c r="P208" s="120"/>
      <c r="Q208" s="2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122"/>
      <c r="AJ208" s="122"/>
      <c r="AK208" s="2"/>
      <c r="AL208" s="2"/>
      <c r="AM208" s="2"/>
      <c r="AN208" s="2"/>
      <c r="AO208" s="2"/>
      <c r="AP208" s="2"/>
      <c r="AQ208" s="2"/>
      <c r="AR208" s="15"/>
    </row>
    <row r="209" spans="1:44" ht="11.25" customHeight="1">
      <c r="A209" s="120"/>
      <c r="B209" s="120"/>
      <c r="C209" s="120"/>
      <c r="D209" s="120"/>
      <c r="E209" s="2"/>
      <c r="F209" s="2"/>
      <c r="G209" s="120"/>
      <c r="H209" s="120"/>
      <c r="I209" s="120"/>
      <c r="J209" s="58"/>
      <c r="K209" s="121"/>
      <c r="L209" s="2"/>
      <c r="M209" s="120"/>
      <c r="N209" s="120"/>
      <c r="O209" s="120"/>
      <c r="P209" s="120"/>
      <c r="Q209" s="2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122"/>
      <c r="AJ209" s="122"/>
      <c r="AK209" s="2"/>
      <c r="AL209" s="2"/>
      <c r="AM209" s="2"/>
      <c r="AN209" s="2"/>
      <c r="AO209" s="2"/>
      <c r="AP209" s="2"/>
      <c r="AQ209" s="2"/>
      <c r="AR209" s="15"/>
    </row>
    <row r="210" spans="1:44" ht="11.25" customHeight="1">
      <c r="A210" s="120"/>
      <c r="B210" s="120"/>
      <c r="C210" s="120"/>
      <c r="D210" s="120"/>
      <c r="E210" s="2"/>
      <c r="F210" s="2"/>
      <c r="G210" s="120"/>
      <c r="H210" s="120"/>
      <c r="I210" s="120"/>
      <c r="J210" s="58"/>
      <c r="K210" s="121"/>
      <c r="L210" s="2"/>
      <c r="M210" s="120"/>
      <c r="N210" s="120"/>
      <c r="O210" s="120"/>
      <c r="P210" s="120"/>
      <c r="Q210" s="2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122"/>
      <c r="AJ210" s="122"/>
      <c r="AK210" s="2"/>
      <c r="AL210" s="2"/>
      <c r="AM210" s="2"/>
      <c r="AN210" s="2"/>
      <c r="AO210" s="2"/>
      <c r="AP210" s="2"/>
      <c r="AQ210" s="2"/>
      <c r="AR210" s="15"/>
    </row>
    <row r="211" spans="1:44" ht="11.25" customHeight="1">
      <c r="A211" s="120"/>
      <c r="B211" s="120"/>
      <c r="C211" s="120"/>
      <c r="D211" s="120"/>
      <c r="E211" s="2"/>
      <c r="F211" s="2"/>
      <c r="G211" s="120"/>
      <c r="H211" s="120"/>
      <c r="I211" s="120"/>
      <c r="J211" s="58"/>
      <c r="K211" s="121"/>
      <c r="L211" s="2"/>
      <c r="M211" s="120"/>
      <c r="N211" s="120"/>
      <c r="O211" s="120"/>
      <c r="P211" s="120"/>
      <c r="Q211" s="2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122"/>
      <c r="AJ211" s="122"/>
      <c r="AK211" s="2"/>
      <c r="AL211" s="2"/>
      <c r="AM211" s="2"/>
      <c r="AN211" s="2"/>
      <c r="AO211" s="2"/>
      <c r="AP211" s="2"/>
      <c r="AQ211" s="2"/>
      <c r="AR211" s="15"/>
    </row>
    <row r="212" spans="1:44" ht="11.25" customHeight="1">
      <c r="A212" s="120"/>
      <c r="B212" s="120"/>
      <c r="C212" s="120"/>
      <c r="D212" s="120"/>
      <c r="E212" s="2"/>
      <c r="F212" s="2"/>
      <c r="G212" s="120"/>
      <c r="H212" s="120"/>
      <c r="I212" s="120"/>
      <c r="J212" s="58"/>
      <c r="K212" s="121"/>
      <c r="L212" s="2"/>
      <c r="M212" s="120"/>
      <c r="N212" s="120"/>
      <c r="O212" s="120"/>
      <c r="P212" s="120"/>
      <c r="Q212" s="2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122"/>
      <c r="AJ212" s="122"/>
      <c r="AK212" s="2"/>
      <c r="AL212" s="2"/>
      <c r="AM212" s="2"/>
      <c r="AN212" s="2"/>
      <c r="AO212" s="2"/>
      <c r="AP212" s="2"/>
      <c r="AQ212" s="2"/>
      <c r="AR212" s="15"/>
    </row>
    <row r="213" spans="1:44" ht="11.25" customHeight="1">
      <c r="A213" s="120"/>
      <c r="B213" s="120"/>
      <c r="C213" s="120"/>
      <c r="D213" s="120"/>
      <c r="E213" s="2"/>
      <c r="F213" s="2"/>
      <c r="G213" s="120"/>
      <c r="H213" s="120"/>
      <c r="I213" s="120"/>
      <c r="J213" s="58"/>
      <c r="K213" s="121"/>
      <c r="L213" s="2"/>
      <c r="M213" s="120"/>
      <c r="N213" s="120"/>
      <c r="O213" s="120"/>
      <c r="P213" s="120"/>
      <c r="Q213" s="2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122"/>
      <c r="AJ213" s="122"/>
      <c r="AK213" s="2"/>
      <c r="AL213" s="2"/>
      <c r="AM213" s="2"/>
      <c r="AN213" s="2"/>
      <c r="AO213" s="2"/>
      <c r="AP213" s="2"/>
      <c r="AQ213" s="2"/>
      <c r="AR213" s="15"/>
    </row>
    <row r="214" spans="1:44" ht="11.25" customHeight="1">
      <c r="A214" s="120"/>
      <c r="B214" s="120"/>
      <c r="C214" s="120"/>
      <c r="D214" s="120"/>
      <c r="E214" s="2"/>
      <c r="F214" s="2"/>
      <c r="G214" s="120"/>
      <c r="H214" s="120"/>
      <c r="I214" s="120"/>
      <c r="J214" s="58"/>
      <c r="K214" s="121"/>
      <c r="L214" s="2"/>
      <c r="M214" s="120"/>
      <c r="N214" s="120"/>
      <c r="O214" s="120"/>
      <c r="P214" s="120"/>
      <c r="Q214" s="2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122"/>
      <c r="AJ214" s="122"/>
      <c r="AK214" s="2"/>
      <c r="AL214" s="2"/>
      <c r="AM214" s="2"/>
      <c r="AN214" s="2"/>
      <c r="AO214" s="2"/>
      <c r="AP214" s="2"/>
      <c r="AQ214" s="2"/>
      <c r="AR214" s="15"/>
    </row>
    <row r="215" spans="1:44" ht="11.25" customHeight="1">
      <c r="A215" s="120"/>
      <c r="B215" s="120"/>
      <c r="C215" s="120"/>
      <c r="D215" s="120"/>
      <c r="E215" s="2"/>
      <c r="F215" s="2"/>
      <c r="G215" s="120"/>
      <c r="H215" s="120"/>
      <c r="I215" s="120"/>
      <c r="J215" s="58"/>
      <c r="K215" s="121"/>
      <c r="L215" s="2"/>
      <c r="M215" s="120"/>
      <c r="N215" s="120"/>
      <c r="O215" s="120"/>
      <c r="P215" s="120"/>
      <c r="Q215" s="2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122"/>
      <c r="AJ215" s="122"/>
      <c r="AK215" s="2"/>
      <c r="AL215" s="2"/>
      <c r="AM215" s="2"/>
      <c r="AN215" s="2"/>
      <c r="AO215" s="2"/>
      <c r="AP215" s="2"/>
      <c r="AQ215" s="2"/>
      <c r="AR215" s="15"/>
    </row>
    <row r="216" spans="1:44" ht="11.25" customHeight="1">
      <c r="A216" s="120"/>
      <c r="B216" s="120"/>
      <c r="C216" s="120"/>
      <c r="D216" s="120"/>
      <c r="E216" s="2"/>
      <c r="F216" s="2"/>
      <c r="G216" s="120"/>
      <c r="H216" s="120"/>
      <c r="I216" s="120"/>
      <c r="J216" s="58"/>
      <c r="K216" s="121"/>
      <c r="L216" s="2"/>
      <c r="M216" s="120"/>
      <c r="N216" s="120"/>
      <c r="O216" s="120"/>
      <c r="P216" s="120"/>
      <c r="Q216" s="2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122"/>
      <c r="AJ216" s="122"/>
      <c r="AK216" s="2"/>
      <c r="AL216" s="2"/>
      <c r="AM216" s="2"/>
      <c r="AN216" s="2"/>
      <c r="AO216" s="2"/>
      <c r="AP216" s="2"/>
      <c r="AQ216" s="2"/>
      <c r="AR216" s="15"/>
    </row>
    <row r="217" spans="1:44" ht="11.25" customHeight="1">
      <c r="A217" s="120"/>
      <c r="B217" s="120"/>
      <c r="C217" s="120"/>
      <c r="D217" s="120"/>
      <c r="E217" s="2"/>
      <c r="F217" s="2"/>
      <c r="G217" s="120"/>
      <c r="H217" s="120"/>
      <c r="I217" s="120"/>
      <c r="J217" s="58"/>
      <c r="K217" s="121"/>
      <c r="L217" s="2"/>
      <c r="M217" s="120"/>
      <c r="N217" s="120"/>
      <c r="O217" s="120"/>
      <c r="P217" s="120"/>
      <c r="Q217" s="2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122"/>
      <c r="AJ217" s="122"/>
      <c r="AK217" s="2"/>
      <c r="AL217" s="2"/>
      <c r="AM217" s="2"/>
      <c r="AN217" s="2"/>
      <c r="AO217" s="2"/>
      <c r="AP217" s="2"/>
      <c r="AQ217" s="2"/>
      <c r="AR217" s="15"/>
    </row>
    <row r="218" spans="1:44" ht="11.25" customHeight="1">
      <c r="A218" s="120"/>
      <c r="B218" s="120"/>
      <c r="C218" s="120"/>
      <c r="D218" s="120"/>
      <c r="E218" s="2"/>
      <c r="F218" s="2"/>
      <c r="G218" s="120"/>
      <c r="H218" s="120"/>
      <c r="I218" s="120"/>
      <c r="J218" s="58"/>
      <c r="K218" s="121"/>
      <c r="L218" s="2"/>
      <c r="M218" s="120"/>
      <c r="N218" s="120"/>
      <c r="O218" s="120"/>
      <c r="P218" s="120"/>
      <c r="Q218" s="2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122"/>
      <c r="AJ218" s="122"/>
      <c r="AK218" s="2"/>
      <c r="AL218" s="2"/>
      <c r="AM218" s="2"/>
      <c r="AN218" s="2"/>
      <c r="AO218" s="2"/>
      <c r="AP218" s="2"/>
      <c r="AQ218" s="2"/>
      <c r="AR218" s="15"/>
    </row>
    <row r="219" spans="1:44" ht="11.25" customHeight="1">
      <c r="A219" s="120"/>
      <c r="B219" s="120"/>
      <c r="C219" s="120"/>
      <c r="D219" s="120"/>
      <c r="E219" s="2"/>
      <c r="F219" s="2"/>
      <c r="G219" s="120"/>
      <c r="H219" s="120"/>
      <c r="I219" s="120"/>
      <c r="J219" s="58"/>
      <c r="K219" s="121"/>
      <c r="L219" s="2"/>
      <c r="M219" s="120"/>
      <c r="N219" s="120"/>
      <c r="O219" s="120"/>
      <c r="P219" s="120"/>
      <c r="Q219" s="2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122"/>
      <c r="AJ219" s="122"/>
      <c r="AK219" s="2"/>
      <c r="AL219" s="2"/>
      <c r="AM219" s="2"/>
      <c r="AN219" s="2"/>
      <c r="AO219" s="2"/>
      <c r="AP219" s="2"/>
      <c r="AQ219" s="2"/>
      <c r="AR219" s="15"/>
    </row>
    <row r="220" spans="1:44" ht="11.25" customHeight="1">
      <c r="A220" s="120"/>
      <c r="B220" s="120"/>
      <c r="C220" s="120"/>
      <c r="D220" s="120"/>
      <c r="E220" s="2"/>
      <c r="F220" s="2"/>
      <c r="G220" s="120"/>
      <c r="H220" s="120"/>
      <c r="I220" s="120"/>
      <c r="J220" s="58"/>
      <c r="K220" s="121"/>
      <c r="L220" s="2"/>
      <c r="M220" s="120"/>
      <c r="N220" s="120"/>
      <c r="O220" s="120"/>
      <c r="P220" s="120"/>
      <c r="Q220" s="2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122"/>
      <c r="AJ220" s="122"/>
      <c r="AK220" s="2"/>
      <c r="AL220" s="2"/>
      <c r="AM220" s="2"/>
      <c r="AN220" s="2"/>
      <c r="AO220" s="2"/>
      <c r="AP220" s="2"/>
      <c r="AQ220" s="2"/>
      <c r="AR220" s="15"/>
    </row>
    <row r="221" spans="1:44" ht="11.25" customHeight="1">
      <c r="A221" s="120"/>
      <c r="B221" s="120"/>
      <c r="C221" s="120"/>
      <c r="D221" s="120"/>
      <c r="E221" s="2"/>
      <c r="F221" s="2"/>
      <c r="G221" s="120"/>
      <c r="H221" s="120"/>
      <c r="I221" s="120"/>
      <c r="J221" s="58"/>
      <c r="K221" s="121"/>
      <c r="L221" s="2"/>
      <c r="M221" s="120"/>
      <c r="N221" s="120"/>
      <c r="O221" s="120"/>
      <c r="P221" s="120"/>
      <c r="Q221" s="2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122"/>
      <c r="AJ221" s="122"/>
      <c r="AK221" s="2"/>
      <c r="AL221" s="2"/>
      <c r="AM221" s="2"/>
      <c r="AN221" s="2"/>
      <c r="AO221" s="2"/>
      <c r="AP221" s="2"/>
      <c r="AQ221" s="2"/>
      <c r="AR221" s="15"/>
    </row>
    <row r="222" spans="1:44" ht="11.25" customHeight="1">
      <c r="A222" s="120"/>
      <c r="B222" s="120"/>
      <c r="C222" s="120"/>
      <c r="D222" s="120"/>
      <c r="E222" s="2"/>
      <c r="F222" s="2"/>
      <c r="G222" s="120"/>
      <c r="H222" s="120"/>
      <c r="I222" s="120"/>
      <c r="J222" s="58"/>
      <c r="K222" s="121"/>
      <c r="L222" s="2"/>
      <c r="M222" s="120"/>
      <c r="N222" s="120"/>
      <c r="O222" s="120"/>
      <c r="P222" s="120"/>
      <c r="Q222" s="2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122"/>
      <c r="AJ222" s="122"/>
      <c r="AK222" s="2"/>
      <c r="AL222" s="2"/>
      <c r="AM222" s="2"/>
      <c r="AN222" s="2"/>
      <c r="AO222" s="2"/>
      <c r="AP222" s="2"/>
      <c r="AQ222" s="2"/>
      <c r="AR222" s="15"/>
    </row>
    <row r="223" spans="1:44" ht="11.25" customHeight="1">
      <c r="A223" s="120"/>
      <c r="B223" s="120"/>
      <c r="C223" s="120"/>
      <c r="D223" s="120"/>
      <c r="E223" s="2"/>
      <c r="F223" s="2"/>
      <c r="G223" s="120"/>
      <c r="H223" s="120"/>
      <c r="I223" s="120"/>
      <c r="J223" s="58"/>
      <c r="K223" s="121"/>
      <c r="L223" s="2"/>
      <c r="M223" s="120"/>
      <c r="N223" s="120"/>
      <c r="O223" s="120"/>
      <c r="P223" s="120"/>
      <c r="Q223" s="2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122"/>
      <c r="AJ223" s="122"/>
      <c r="AK223" s="2"/>
      <c r="AL223" s="2"/>
      <c r="AM223" s="2"/>
      <c r="AN223" s="2"/>
      <c r="AO223" s="2"/>
      <c r="AP223" s="2"/>
      <c r="AQ223" s="2"/>
      <c r="AR223" s="15"/>
    </row>
    <row r="224" spans="1:44" ht="11.25" customHeight="1">
      <c r="A224" s="120"/>
      <c r="B224" s="120"/>
      <c r="C224" s="120"/>
      <c r="D224" s="120"/>
      <c r="E224" s="2"/>
      <c r="F224" s="2"/>
      <c r="G224" s="120"/>
      <c r="H224" s="120"/>
      <c r="I224" s="120"/>
      <c r="J224" s="58"/>
      <c r="K224" s="121"/>
      <c r="L224" s="2"/>
      <c r="M224" s="120"/>
      <c r="N224" s="120"/>
      <c r="O224" s="120"/>
      <c r="P224" s="120"/>
      <c r="Q224" s="2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122"/>
      <c r="AJ224" s="122"/>
      <c r="AK224" s="2"/>
      <c r="AL224" s="2"/>
      <c r="AM224" s="2"/>
      <c r="AN224" s="2"/>
      <c r="AO224" s="2"/>
      <c r="AP224" s="2"/>
      <c r="AQ224" s="2"/>
      <c r="AR224" s="15"/>
    </row>
    <row r="225" spans="1:44" ht="11.25" customHeight="1">
      <c r="A225" s="120"/>
      <c r="B225" s="120"/>
      <c r="C225" s="120"/>
      <c r="D225" s="120"/>
      <c r="E225" s="2"/>
      <c r="F225" s="2"/>
      <c r="G225" s="120"/>
      <c r="H225" s="120"/>
      <c r="I225" s="120"/>
      <c r="J225" s="58"/>
      <c r="K225" s="121"/>
      <c r="L225" s="2"/>
      <c r="M225" s="120"/>
      <c r="N225" s="120"/>
      <c r="O225" s="120"/>
      <c r="P225" s="120"/>
      <c r="Q225" s="2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122"/>
      <c r="AJ225" s="122"/>
      <c r="AK225" s="2"/>
      <c r="AL225" s="2"/>
      <c r="AM225" s="2"/>
      <c r="AN225" s="2"/>
      <c r="AO225" s="2"/>
      <c r="AP225" s="2"/>
      <c r="AQ225" s="2"/>
      <c r="AR225" s="15"/>
    </row>
    <row r="226" spans="1:44" ht="11.25" customHeight="1">
      <c r="A226" s="120"/>
      <c r="B226" s="120"/>
      <c r="C226" s="120"/>
      <c r="D226" s="120"/>
      <c r="E226" s="2"/>
      <c r="F226" s="2"/>
      <c r="G226" s="120"/>
      <c r="H226" s="120"/>
      <c r="I226" s="120"/>
      <c r="J226" s="58"/>
      <c r="K226" s="121"/>
      <c r="L226" s="2"/>
      <c r="M226" s="120"/>
      <c r="N226" s="120"/>
      <c r="O226" s="120"/>
      <c r="P226" s="120"/>
      <c r="Q226" s="2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122"/>
      <c r="AJ226" s="122"/>
      <c r="AK226" s="2"/>
      <c r="AL226" s="2"/>
      <c r="AM226" s="2"/>
      <c r="AN226" s="2"/>
      <c r="AO226" s="2"/>
      <c r="AP226" s="2"/>
      <c r="AQ226" s="2"/>
      <c r="AR226" s="15"/>
    </row>
    <row r="227" spans="1:44" ht="11.25" customHeight="1">
      <c r="A227" s="120"/>
      <c r="B227" s="120"/>
      <c r="C227" s="120"/>
      <c r="D227" s="120"/>
      <c r="E227" s="2"/>
      <c r="F227" s="2"/>
      <c r="G227" s="120"/>
      <c r="H227" s="120"/>
      <c r="I227" s="120"/>
      <c r="J227" s="58"/>
      <c r="K227" s="121"/>
      <c r="L227" s="2"/>
      <c r="M227" s="120"/>
      <c r="N227" s="120"/>
      <c r="O227" s="120"/>
      <c r="P227" s="120"/>
      <c r="Q227" s="2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122"/>
      <c r="AJ227" s="122"/>
      <c r="AK227" s="2"/>
      <c r="AL227" s="2"/>
      <c r="AM227" s="2"/>
      <c r="AN227" s="2"/>
      <c r="AO227" s="2"/>
      <c r="AP227" s="2"/>
      <c r="AQ227" s="2"/>
      <c r="AR227" s="15"/>
    </row>
    <row r="228" spans="1:44" ht="11.25" customHeight="1">
      <c r="A228" s="120"/>
      <c r="B228" s="120"/>
      <c r="C228" s="120"/>
      <c r="D228" s="120"/>
      <c r="E228" s="2"/>
      <c r="F228" s="2"/>
      <c r="G228" s="120"/>
      <c r="H228" s="120"/>
      <c r="I228" s="120"/>
      <c r="J228" s="58"/>
      <c r="K228" s="121"/>
      <c r="L228" s="2"/>
      <c r="M228" s="120"/>
      <c r="N228" s="120"/>
      <c r="O228" s="120"/>
      <c r="P228" s="120"/>
      <c r="Q228" s="2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122"/>
      <c r="AJ228" s="122"/>
      <c r="AK228" s="2"/>
      <c r="AL228" s="2"/>
      <c r="AM228" s="2"/>
      <c r="AN228" s="2"/>
      <c r="AO228" s="2"/>
      <c r="AP228" s="2"/>
      <c r="AQ228" s="2"/>
      <c r="AR228" s="15"/>
    </row>
    <row r="229" spans="1:44" ht="11.25" customHeight="1">
      <c r="A229" s="120"/>
      <c r="B229" s="120"/>
      <c r="C229" s="120"/>
      <c r="D229" s="120"/>
      <c r="E229" s="2"/>
      <c r="F229" s="2"/>
      <c r="G229" s="120"/>
      <c r="H229" s="120"/>
      <c r="I229" s="120"/>
      <c r="J229" s="58"/>
      <c r="K229" s="121"/>
      <c r="L229" s="2"/>
      <c r="M229" s="120"/>
      <c r="N229" s="120"/>
      <c r="O229" s="120"/>
      <c r="P229" s="120"/>
      <c r="Q229" s="2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122"/>
      <c r="AJ229" s="122"/>
      <c r="AK229" s="2"/>
      <c r="AL229" s="2"/>
      <c r="AM229" s="2"/>
      <c r="AN229" s="2"/>
      <c r="AO229" s="2"/>
      <c r="AP229" s="2"/>
      <c r="AQ229" s="2"/>
      <c r="AR229" s="15"/>
    </row>
    <row r="230" spans="1:44" ht="11.25" customHeight="1">
      <c r="A230" s="120"/>
      <c r="B230" s="120"/>
      <c r="C230" s="120"/>
      <c r="D230" s="120"/>
      <c r="E230" s="2"/>
      <c r="F230" s="2"/>
      <c r="G230" s="120"/>
      <c r="H230" s="120"/>
      <c r="I230" s="120"/>
      <c r="J230" s="58"/>
      <c r="K230" s="121"/>
      <c r="L230" s="2"/>
      <c r="M230" s="120"/>
      <c r="N230" s="120"/>
      <c r="O230" s="120"/>
      <c r="P230" s="120"/>
      <c r="Q230" s="2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122"/>
      <c r="AJ230" s="122"/>
      <c r="AK230" s="2"/>
      <c r="AL230" s="2"/>
      <c r="AM230" s="2"/>
      <c r="AN230" s="2"/>
      <c r="AO230" s="2"/>
      <c r="AP230" s="2"/>
      <c r="AQ230" s="2"/>
      <c r="AR230" s="15"/>
    </row>
    <row r="231" spans="1:44" ht="11.25" customHeight="1">
      <c r="A231" s="120"/>
      <c r="B231" s="120"/>
      <c r="C231" s="120"/>
      <c r="D231" s="120"/>
      <c r="E231" s="2"/>
      <c r="F231" s="2"/>
      <c r="G231" s="120"/>
      <c r="H231" s="120"/>
      <c r="I231" s="120"/>
      <c r="J231" s="58"/>
      <c r="K231" s="121"/>
      <c r="L231" s="2"/>
      <c r="M231" s="120"/>
      <c r="N231" s="120"/>
      <c r="O231" s="120"/>
      <c r="P231" s="120"/>
      <c r="Q231" s="2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122"/>
      <c r="AJ231" s="122"/>
      <c r="AK231" s="2"/>
      <c r="AL231" s="2"/>
      <c r="AM231" s="2"/>
      <c r="AN231" s="2"/>
      <c r="AO231" s="2"/>
      <c r="AP231" s="2"/>
      <c r="AQ231" s="2"/>
      <c r="AR231" s="15"/>
    </row>
    <row r="232" spans="1:44" ht="11.25" customHeight="1">
      <c r="A232" s="120"/>
      <c r="B232" s="120"/>
      <c r="C232" s="120"/>
      <c r="D232" s="120"/>
      <c r="E232" s="2"/>
      <c r="F232" s="2"/>
      <c r="G232" s="120"/>
      <c r="H232" s="120"/>
      <c r="I232" s="120"/>
      <c r="J232" s="58"/>
      <c r="K232" s="121"/>
      <c r="L232" s="2"/>
      <c r="M232" s="120"/>
      <c r="N232" s="120"/>
      <c r="O232" s="120"/>
      <c r="P232" s="120"/>
      <c r="Q232" s="2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122"/>
      <c r="AJ232" s="122"/>
      <c r="AK232" s="2"/>
      <c r="AL232" s="2"/>
      <c r="AM232" s="2"/>
      <c r="AN232" s="2"/>
      <c r="AO232" s="2"/>
      <c r="AP232" s="2"/>
      <c r="AQ232" s="2"/>
      <c r="AR232" s="15"/>
    </row>
    <row r="233" spans="1:44" ht="11.25" customHeight="1">
      <c r="A233" s="120"/>
      <c r="B233" s="120"/>
      <c r="C233" s="120"/>
      <c r="D233" s="120"/>
      <c r="E233" s="2"/>
      <c r="F233" s="2"/>
      <c r="G233" s="120"/>
      <c r="H233" s="120"/>
      <c r="I233" s="120"/>
      <c r="J233" s="58"/>
      <c r="K233" s="121"/>
      <c r="L233" s="2"/>
      <c r="M233" s="120"/>
      <c r="N233" s="120"/>
      <c r="O233" s="120"/>
      <c r="P233" s="120"/>
      <c r="Q233" s="2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122"/>
      <c r="AJ233" s="122"/>
      <c r="AK233" s="2"/>
      <c r="AL233" s="2"/>
      <c r="AM233" s="2"/>
      <c r="AN233" s="2"/>
      <c r="AO233" s="2"/>
      <c r="AP233" s="2"/>
      <c r="AQ233" s="2"/>
      <c r="AR233" s="15"/>
    </row>
    <row r="234" spans="1:44" ht="11.25" customHeight="1">
      <c r="A234" s="120"/>
      <c r="B234" s="120"/>
      <c r="C234" s="120"/>
      <c r="D234" s="120"/>
      <c r="E234" s="2"/>
      <c r="F234" s="2"/>
      <c r="G234" s="120"/>
      <c r="H234" s="120"/>
      <c r="I234" s="120"/>
      <c r="J234" s="58"/>
      <c r="K234" s="121"/>
      <c r="L234" s="2"/>
      <c r="M234" s="120"/>
      <c r="N234" s="120"/>
      <c r="O234" s="120"/>
      <c r="P234" s="120"/>
      <c r="Q234" s="2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122"/>
      <c r="AJ234" s="122"/>
      <c r="AK234" s="2"/>
      <c r="AL234" s="2"/>
      <c r="AM234" s="2"/>
      <c r="AN234" s="2"/>
      <c r="AO234" s="2"/>
      <c r="AP234" s="2"/>
      <c r="AQ234" s="2"/>
      <c r="AR234" s="15"/>
    </row>
    <row r="235" spans="1:44" ht="11.25" customHeight="1">
      <c r="A235" s="120"/>
      <c r="B235" s="120"/>
      <c r="C235" s="120"/>
      <c r="D235" s="120"/>
      <c r="E235" s="2"/>
      <c r="F235" s="2"/>
      <c r="G235" s="120"/>
      <c r="H235" s="120"/>
      <c r="I235" s="120"/>
      <c r="J235" s="58"/>
      <c r="K235" s="121"/>
      <c r="L235" s="2"/>
      <c r="M235" s="120"/>
      <c r="N235" s="120"/>
      <c r="O235" s="120"/>
      <c r="P235" s="120"/>
      <c r="Q235" s="2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122"/>
      <c r="AJ235" s="122"/>
      <c r="AK235" s="2"/>
      <c r="AL235" s="2"/>
      <c r="AM235" s="2"/>
      <c r="AN235" s="2"/>
      <c r="AO235" s="2"/>
      <c r="AP235" s="2"/>
      <c r="AQ235" s="2"/>
      <c r="AR235" s="15"/>
    </row>
    <row r="236" spans="1:44" ht="11.25" customHeight="1">
      <c r="A236" s="120"/>
      <c r="B236" s="120"/>
      <c r="C236" s="120"/>
      <c r="D236" s="120"/>
      <c r="E236" s="2"/>
      <c r="F236" s="2"/>
      <c r="G236" s="120"/>
      <c r="H236" s="120"/>
      <c r="I236" s="120"/>
      <c r="J236" s="58"/>
      <c r="K236" s="121"/>
      <c r="L236" s="2"/>
      <c r="M236" s="120"/>
      <c r="N236" s="120"/>
      <c r="O236" s="120"/>
      <c r="P236" s="120"/>
      <c r="Q236" s="2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122"/>
      <c r="AJ236" s="122"/>
      <c r="AK236" s="2"/>
      <c r="AL236" s="2"/>
      <c r="AM236" s="2"/>
      <c r="AN236" s="2"/>
      <c r="AO236" s="2"/>
      <c r="AP236" s="2"/>
      <c r="AQ236" s="2"/>
      <c r="AR236" s="15"/>
    </row>
    <row r="237" spans="1:44" ht="11.25" customHeight="1">
      <c r="A237" s="120"/>
      <c r="B237" s="120"/>
      <c r="C237" s="120"/>
      <c r="D237" s="120"/>
      <c r="E237" s="2"/>
      <c r="F237" s="2"/>
      <c r="G237" s="120"/>
      <c r="H237" s="120"/>
      <c r="I237" s="120"/>
      <c r="J237" s="58"/>
      <c r="K237" s="121"/>
      <c r="L237" s="2"/>
      <c r="M237" s="120"/>
      <c r="N237" s="120"/>
      <c r="O237" s="120"/>
      <c r="P237" s="120"/>
      <c r="Q237" s="2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122"/>
      <c r="AJ237" s="122"/>
      <c r="AK237" s="2"/>
      <c r="AL237" s="2"/>
      <c r="AM237" s="2"/>
      <c r="AN237" s="2"/>
      <c r="AO237" s="2"/>
      <c r="AP237" s="2"/>
      <c r="AQ237" s="2"/>
      <c r="AR237" s="15"/>
    </row>
    <row r="238" spans="1:44" ht="11.25" customHeight="1">
      <c r="A238" s="120"/>
      <c r="B238" s="120"/>
      <c r="C238" s="120"/>
      <c r="D238" s="120"/>
      <c r="E238" s="2"/>
      <c r="F238" s="2"/>
      <c r="G238" s="120"/>
      <c r="H238" s="120"/>
      <c r="I238" s="120"/>
      <c r="J238" s="58"/>
      <c r="K238" s="121"/>
      <c r="L238" s="2"/>
      <c r="M238" s="120"/>
      <c r="N238" s="120"/>
      <c r="O238" s="120"/>
      <c r="P238" s="120"/>
      <c r="Q238" s="2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122"/>
      <c r="AJ238" s="122"/>
      <c r="AK238" s="2"/>
      <c r="AL238" s="2"/>
      <c r="AM238" s="2"/>
      <c r="AN238" s="2"/>
      <c r="AO238" s="2"/>
      <c r="AP238" s="2"/>
      <c r="AQ238" s="2"/>
      <c r="AR238" s="15"/>
    </row>
    <row r="239" spans="1:44" ht="11.25" customHeight="1">
      <c r="A239" s="120"/>
      <c r="B239" s="120"/>
      <c r="C239" s="120"/>
      <c r="D239" s="120"/>
      <c r="E239" s="2"/>
      <c r="F239" s="2"/>
      <c r="G239" s="120"/>
      <c r="H239" s="120"/>
      <c r="I239" s="120"/>
      <c r="J239" s="58"/>
      <c r="K239" s="121"/>
      <c r="L239" s="2"/>
      <c r="M239" s="120"/>
      <c r="N239" s="120"/>
      <c r="O239" s="120"/>
      <c r="P239" s="120"/>
      <c r="Q239" s="2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122"/>
      <c r="AJ239" s="122"/>
      <c r="AK239" s="2"/>
      <c r="AL239" s="2"/>
      <c r="AM239" s="2"/>
      <c r="AN239" s="2"/>
      <c r="AO239" s="2"/>
      <c r="AP239" s="2"/>
      <c r="AQ239" s="2"/>
      <c r="AR239" s="15"/>
    </row>
    <row r="240" spans="1:44" ht="11.25" customHeight="1">
      <c r="A240" s="120"/>
      <c r="B240" s="120"/>
      <c r="C240" s="120"/>
      <c r="D240" s="120"/>
      <c r="E240" s="2"/>
      <c r="F240" s="2"/>
      <c r="G240" s="120"/>
      <c r="H240" s="120"/>
      <c r="I240" s="120"/>
      <c r="J240" s="58"/>
      <c r="K240" s="121"/>
      <c r="L240" s="2"/>
      <c r="M240" s="120"/>
      <c r="N240" s="120"/>
      <c r="O240" s="120"/>
      <c r="P240" s="120"/>
      <c r="Q240" s="2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122"/>
      <c r="AJ240" s="122"/>
      <c r="AK240" s="2"/>
      <c r="AL240" s="2"/>
      <c r="AM240" s="2"/>
      <c r="AN240" s="2"/>
      <c r="AO240" s="2"/>
      <c r="AP240" s="2"/>
      <c r="AQ240" s="2"/>
      <c r="AR240" s="15"/>
    </row>
    <row r="241" spans="1:44" ht="11.25" customHeight="1">
      <c r="A241" s="120"/>
      <c r="B241" s="120"/>
      <c r="C241" s="120"/>
      <c r="D241" s="120"/>
      <c r="E241" s="2"/>
      <c r="F241" s="2"/>
      <c r="G241" s="120"/>
      <c r="H241" s="120"/>
      <c r="I241" s="120"/>
      <c r="J241" s="58"/>
      <c r="K241" s="121"/>
      <c r="L241" s="2"/>
      <c r="M241" s="120"/>
      <c r="N241" s="120"/>
      <c r="O241" s="120"/>
      <c r="P241" s="120"/>
      <c r="Q241" s="2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122"/>
      <c r="AJ241" s="122"/>
      <c r="AK241" s="2"/>
      <c r="AL241" s="2"/>
      <c r="AM241" s="2"/>
      <c r="AN241" s="2"/>
      <c r="AO241" s="2"/>
      <c r="AP241" s="2"/>
      <c r="AQ241" s="2"/>
      <c r="AR241" s="15"/>
    </row>
    <row r="242" spans="1:44" ht="11.25" customHeight="1">
      <c r="A242" s="120"/>
      <c r="B242" s="120"/>
      <c r="C242" s="120"/>
      <c r="D242" s="120"/>
      <c r="E242" s="2"/>
      <c r="F242" s="2"/>
      <c r="G242" s="120"/>
      <c r="H242" s="120"/>
      <c r="I242" s="120"/>
      <c r="J242" s="58"/>
      <c r="K242" s="121"/>
      <c r="L242" s="2"/>
      <c r="M242" s="120"/>
      <c r="N242" s="120"/>
      <c r="O242" s="120"/>
      <c r="P242" s="120"/>
      <c r="Q242" s="2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122"/>
      <c r="AJ242" s="122"/>
      <c r="AK242" s="2"/>
      <c r="AL242" s="2"/>
      <c r="AM242" s="2"/>
      <c r="AN242" s="2"/>
      <c r="AO242" s="2"/>
      <c r="AP242" s="2"/>
      <c r="AQ242" s="2"/>
      <c r="AR242" s="15"/>
    </row>
    <row r="243" spans="1:44" ht="11.25" customHeight="1">
      <c r="A243" s="120"/>
      <c r="B243" s="120"/>
      <c r="C243" s="120"/>
      <c r="D243" s="120"/>
      <c r="E243" s="2"/>
      <c r="F243" s="2"/>
      <c r="G243" s="120"/>
      <c r="H243" s="120"/>
      <c r="I243" s="120"/>
      <c r="J243" s="58"/>
      <c r="K243" s="121"/>
      <c r="L243" s="2"/>
      <c r="M243" s="120"/>
      <c r="N243" s="120"/>
      <c r="O243" s="120"/>
      <c r="P243" s="120"/>
      <c r="Q243" s="2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122"/>
      <c r="AJ243" s="122"/>
      <c r="AK243" s="2"/>
      <c r="AL243" s="2"/>
      <c r="AM243" s="2"/>
      <c r="AN243" s="2"/>
      <c r="AO243" s="2"/>
      <c r="AP243" s="2"/>
      <c r="AQ243" s="2"/>
      <c r="AR243" s="15"/>
    </row>
    <row r="244" spans="1:44" ht="11.25" customHeight="1">
      <c r="A244" s="120"/>
      <c r="B244" s="120"/>
      <c r="C244" s="120"/>
      <c r="D244" s="120"/>
      <c r="E244" s="2"/>
      <c r="F244" s="2"/>
      <c r="G244" s="120"/>
      <c r="H244" s="120"/>
      <c r="I244" s="120"/>
      <c r="J244" s="58"/>
      <c r="K244" s="121"/>
      <c r="L244" s="2"/>
      <c r="M244" s="120"/>
      <c r="N244" s="120"/>
      <c r="O244" s="120"/>
      <c r="P244" s="120"/>
      <c r="Q244" s="2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122"/>
      <c r="AJ244" s="122"/>
      <c r="AK244" s="2"/>
      <c r="AL244" s="2"/>
      <c r="AM244" s="2"/>
      <c r="AN244" s="2"/>
      <c r="AO244" s="2"/>
      <c r="AP244" s="2"/>
      <c r="AQ244" s="2"/>
      <c r="AR244" s="15"/>
    </row>
    <row r="245" spans="1:44" ht="11.25" customHeight="1">
      <c r="A245" s="120"/>
      <c r="B245" s="120"/>
      <c r="C245" s="120"/>
      <c r="D245" s="120"/>
      <c r="E245" s="2"/>
      <c r="F245" s="2"/>
      <c r="G245" s="120"/>
      <c r="H245" s="120"/>
      <c r="I245" s="120"/>
      <c r="J245" s="58"/>
      <c r="K245" s="121"/>
      <c r="L245" s="2"/>
      <c r="M245" s="120"/>
      <c r="N245" s="120"/>
      <c r="O245" s="120"/>
      <c r="P245" s="120"/>
      <c r="Q245" s="2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122"/>
      <c r="AJ245" s="122"/>
      <c r="AK245" s="2"/>
      <c r="AL245" s="2"/>
      <c r="AM245" s="2"/>
      <c r="AN245" s="2"/>
      <c r="AO245" s="2"/>
      <c r="AP245" s="2"/>
      <c r="AQ245" s="2"/>
      <c r="AR245" s="15"/>
    </row>
    <row r="246" spans="1:44" ht="11.25" customHeight="1">
      <c r="A246" s="120"/>
      <c r="B246" s="120"/>
      <c r="C246" s="120"/>
      <c r="D246" s="120"/>
      <c r="E246" s="2"/>
      <c r="F246" s="2"/>
      <c r="G246" s="120"/>
      <c r="H246" s="120"/>
      <c r="I246" s="120"/>
      <c r="J246" s="58"/>
      <c r="K246" s="121"/>
      <c r="L246" s="2"/>
      <c r="M246" s="120"/>
      <c r="N246" s="120"/>
      <c r="O246" s="120"/>
      <c r="P246" s="120"/>
      <c r="Q246" s="2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122"/>
      <c r="AJ246" s="122"/>
      <c r="AK246" s="2"/>
      <c r="AL246" s="2"/>
      <c r="AM246" s="2"/>
      <c r="AN246" s="2"/>
      <c r="AO246" s="2"/>
      <c r="AP246" s="2"/>
      <c r="AQ246" s="2"/>
      <c r="AR246" s="15"/>
    </row>
    <row r="247" spans="1:44" ht="11.25" customHeight="1">
      <c r="A247" s="120"/>
      <c r="B247" s="120"/>
      <c r="C247" s="120"/>
      <c r="D247" s="120"/>
      <c r="E247" s="2"/>
      <c r="F247" s="2"/>
      <c r="G247" s="120"/>
      <c r="H247" s="120"/>
      <c r="I247" s="120"/>
      <c r="J247" s="58"/>
      <c r="K247" s="121"/>
      <c r="L247" s="2"/>
      <c r="M247" s="120"/>
      <c r="N247" s="120"/>
      <c r="O247" s="120"/>
      <c r="P247" s="120"/>
      <c r="Q247" s="2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122"/>
      <c r="AJ247" s="122"/>
      <c r="AK247" s="2"/>
      <c r="AL247" s="2"/>
      <c r="AM247" s="2"/>
      <c r="AN247" s="2"/>
      <c r="AO247" s="2"/>
      <c r="AP247" s="2"/>
      <c r="AQ247" s="2"/>
      <c r="AR247" s="15"/>
    </row>
    <row r="248" spans="1:44" ht="11.25" customHeight="1">
      <c r="A248" s="120"/>
      <c r="B248" s="120"/>
      <c r="C248" s="120"/>
      <c r="D248" s="120"/>
      <c r="E248" s="2"/>
      <c r="F248" s="2"/>
      <c r="G248" s="120"/>
      <c r="H248" s="120"/>
      <c r="I248" s="120"/>
      <c r="J248" s="58"/>
      <c r="K248" s="121"/>
      <c r="L248" s="2"/>
      <c r="M248" s="120"/>
      <c r="N248" s="120"/>
      <c r="O248" s="120"/>
      <c r="P248" s="120"/>
      <c r="Q248" s="2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122"/>
      <c r="AJ248" s="122"/>
      <c r="AK248" s="2"/>
      <c r="AL248" s="2"/>
      <c r="AM248" s="2"/>
      <c r="AN248" s="2"/>
      <c r="AO248" s="2"/>
      <c r="AP248" s="2"/>
      <c r="AQ248" s="2"/>
      <c r="AR248" s="15"/>
    </row>
    <row r="249" spans="1:44" ht="11.25" customHeight="1">
      <c r="A249" s="120"/>
      <c r="B249" s="120"/>
      <c r="C249" s="120"/>
      <c r="D249" s="120"/>
      <c r="E249" s="2"/>
      <c r="F249" s="2"/>
      <c r="G249" s="120"/>
      <c r="H249" s="120"/>
      <c r="I249" s="120"/>
      <c r="J249" s="58"/>
      <c r="K249" s="121"/>
      <c r="L249" s="2"/>
      <c r="M249" s="120"/>
      <c r="N249" s="120"/>
      <c r="O249" s="120"/>
      <c r="P249" s="120"/>
      <c r="Q249" s="2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122"/>
      <c r="AJ249" s="122"/>
      <c r="AK249" s="2"/>
      <c r="AL249" s="2"/>
      <c r="AM249" s="2"/>
      <c r="AN249" s="2"/>
      <c r="AO249" s="2"/>
      <c r="AP249" s="2"/>
      <c r="AQ249" s="2"/>
      <c r="AR249" s="15"/>
    </row>
    <row r="250" spans="1:44" ht="11.25" customHeight="1">
      <c r="A250" s="120"/>
      <c r="B250" s="120"/>
      <c r="C250" s="120"/>
      <c r="D250" s="120"/>
      <c r="E250" s="2"/>
      <c r="F250" s="2"/>
      <c r="G250" s="120"/>
      <c r="H250" s="120"/>
      <c r="I250" s="120"/>
      <c r="J250" s="58"/>
      <c r="K250" s="121"/>
      <c r="L250" s="2"/>
      <c r="M250" s="120"/>
      <c r="N250" s="120"/>
      <c r="O250" s="120"/>
      <c r="P250" s="120"/>
      <c r="Q250" s="2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122"/>
      <c r="AJ250" s="122"/>
      <c r="AK250" s="2"/>
      <c r="AL250" s="2"/>
      <c r="AM250" s="2"/>
      <c r="AN250" s="2"/>
      <c r="AO250" s="2"/>
      <c r="AP250" s="2"/>
      <c r="AQ250" s="2"/>
      <c r="AR250" s="15"/>
    </row>
    <row r="251" spans="1:44" ht="11.25" customHeight="1">
      <c r="A251" s="120"/>
      <c r="B251" s="120"/>
      <c r="C251" s="120"/>
      <c r="D251" s="120"/>
      <c r="E251" s="2"/>
      <c r="F251" s="2"/>
      <c r="G251" s="120"/>
      <c r="H251" s="120"/>
      <c r="I251" s="120"/>
      <c r="J251" s="58"/>
      <c r="K251" s="121"/>
      <c r="L251" s="2"/>
      <c r="M251" s="120"/>
      <c r="N251" s="120"/>
      <c r="O251" s="120"/>
      <c r="P251" s="120"/>
      <c r="Q251" s="2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122"/>
      <c r="AJ251" s="122"/>
      <c r="AK251" s="2"/>
      <c r="AL251" s="2"/>
      <c r="AM251" s="2"/>
      <c r="AN251" s="2"/>
      <c r="AO251" s="2"/>
      <c r="AP251" s="2"/>
      <c r="AQ251" s="2"/>
      <c r="AR251" s="15"/>
    </row>
    <row r="252" spans="1:44" ht="11.25" customHeight="1">
      <c r="A252" s="120"/>
      <c r="B252" s="120"/>
      <c r="C252" s="120"/>
      <c r="D252" s="120"/>
      <c r="E252" s="2"/>
      <c r="F252" s="2"/>
      <c r="G252" s="120"/>
      <c r="H252" s="120"/>
      <c r="I252" s="120"/>
      <c r="J252" s="58"/>
      <c r="K252" s="121"/>
      <c r="L252" s="2"/>
      <c r="M252" s="120"/>
      <c r="N252" s="120"/>
      <c r="O252" s="120"/>
      <c r="P252" s="120"/>
      <c r="Q252" s="2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122"/>
      <c r="AJ252" s="122"/>
      <c r="AK252" s="2"/>
      <c r="AL252" s="2"/>
      <c r="AM252" s="2"/>
      <c r="AN252" s="2"/>
      <c r="AO252" s="2"/>
      <c r="AP252" s="2"/>
      <c r="AQ252" s="2"/>
      <c r="AR252" s="15"/>
    </row>
    <row r="253" spans="1:44" ht="11.25" customHeight="1">
      <c r="A253" s="120"/>
      <c r="B253" s="120"/>
      <c r="C253" s="120"/>
      <c r="D253" s="120"/>
      <c r="E253" s="2"/>
      <c r="F253" s="2"/>
      <c r="G253" s="120"/>
      <c r="H253" s="120"/>
      <c r="I253" s="120"/>
      <c r="J253" s="58"/>
      <c r="K253" s="121"/>
      <c r="L253" s="2"/>
      <c r="M253" s="120"/>
      <c r="N253" s="120"/>
      <c r="O253" s="120"/>
      <c r="P253" s="120"/>
      <c r="Q253" s="2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122"/>
      <c r="AJ253" s="122"/>
      <c r="AK253" s="2"/>
      <c r="AL253" s="2"/>
      <c r="AM253" s="2"/>
      <c r="AN253" s="2"/>
      <c r="AO253" s="2"/>
      <c r="AP253" s="2"/>
      <c r="AQ253" s="2"/>
      <c r="AR253" s="15"/>
    </row>
    <row r="254" spans="1:44" ht="11.25" customHeight="1">
      <c r="A254" s="120"/>
      <c r="B254" s="120"/>
      <c r="C254" s="120"/>
      <c r="D254" s="120"/>
      <c r="E254" s="2"/>
      <c r="F254" s="2"/>
      <c r="G254" s="120"/>
      <c r="H254" s="120"/>
      <c r="I254" s="120"/>
      <c r="J254" s="58"/>
      <c r="K254" s="121"/>
      <c r="L254" s="2"/>
      <c r="M254" s="120"/>
      <c r="N254" s="120"/>
      <c r="O254" s="120"/>
      <c r="P254" s="120"/>
      <c r="Q254" s="2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122"/>
      <c r="AJ254" s="122"/>
      <c r="AK254" s="2"/>
      <c r="AL254" s="2"/>
      <c r="AM254" s="2"/>
      <c r="AN254" s="2"/>
      <c r="AO254" s="2"/>
      <c r="AP254" s="2"/>
      <c r="AQ254" s="2"/>
      <c r="AR254" s="15"/>
    </row>
    <row r="255" spans="1:44" ht="11.25" customHeight="1">
      <c r="A255" s="120"/>
      <c r="B255" s="120"/>
      <c r="C255" s="120"/>
      <c r="D255" s="120"/>
      <c r="E255" s="2"/>
      <c r="F255" s="2"/>
      <c r="G255" s="120"/>
      <c r="H255" s="120"/>
      <c r="I255" s="120"/>
      <c r="J255" s="58"/>
      <c r="K255" s="121"/>
      <c r="L255" s="2"/>
      <c r="M255" s="120"/>
      <c r="N255" s="120"/>
      <c r="O255" s="120"/>
      <c r="P255" s="120"/>
      <c r="Q255" s="2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122"/>
      <c r="AJ255" s="122"/>
      <c r="AK255" s="2"/>
      <c r="AL255" s="2"/>
      <c r="AM255" s="2"/>
      <c r="AN255" s="2"/>
      <c r="AO255" s="2"/>
      <c r="AP255" s="2"/>
      <c r="AQ255" s="2"/>
      <c r="AR255" s="15"/>
    </row>
    <row r="256" spans="1:44" ht="11.25" customHeight="1">
      <c r="A256" s="120"/>
      <c r="B256" s="120"/>
      <c r="C256" s="120"/>
      <c r="D256" s="120"/>
      <c r="E256" s="2"/>
      <c r="F256" s="2"/>
      <c r="G256" s="120"/>
      <c r="H256" s="120"/>
      <c r="I256" s="120"/>
      <c r="J256" s="58"/>
      <c r="K256" s="121"/>
      <c r="L256" s="2"/>
      <c r="M256" s="120"/>
      <c r="N256" s="120"/>
      <c r="O256" s="120"/>
      <c r="P256" s="120"/>
      <c r="Q256" s="2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122"/>
      <c r="AJ256" s="122"/>
      <c r="AK256" s="2"/>
      <c r="AL256" s="2"/>
      <c r="AM256" s="2"/>
      <c r="AN256" s="2"/>
      <c r="AO256" s="2"/>
      <c r="AP256" s="2"/>
      <c r="AQ256" s="2"/>
      <c r="AR256" s="15"/>
    </row>
    <row r="257" spans="1:44" ht="11.25" customHeight="1">
      <c r="A257" s="120"/>
      <c r="B257" s="120"/>
      <c r="C257" s="120"/>
      <c r="D257" s="120"/>
      <c r="E257" s="2"/>
      <c r="F257" s="2"/>
      <c r="G257" s="120"/>
      <c r="H257" s="120"/>
      <c r="I257" s="120"/>
      <c r="J257" s="58"/>
      <c r="K257" s="121"/>
      <c r="L257" s="2"/>
      <c r="M257" s="120"/>
      <c r="N257" s="120"/>
      <c r="O257" s="120"/>
      <c r="P257" s="120"/>
      <c r="Q257" s="2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122"/>
      <c r="AJ257" s="122"/>
      <c r="AK257" s="2"/>
      <c r="AL257" s="2"/>
      <c r="AM257" s="2"/>
      <c r="AN257" s="2"/>
      <c r="AO257" s="2"/>
      <c r="AP257" s="2"/>
      <c r="AQ257" s="2"/>
      <c r="AR257" s="15"/>
    </row>
    <row r="258" spans="1:44" ht="11.25" customHeight="1">
      <c r="A258" s="120"/>
      <c r="B258" s="120"/>
      <c r="C258" s="120"/>
      <c r="D258" s="120"/>
      <c r="E258" s="2"/>
      <c r="F258" s="2"/>
      <c r="G258" s="120"/>
      <c r="H258" s="120"/>
      <c r="I258" s="120"/>
      <c r="J258" s="58"/>
      <c r="K258" s="121"/>
      <c r="L258" s="2"/>
      <c r="M258" s="120"/>
      <c r="N258" s="120"/>
      <c r="O258" s="120"/>
      <c r="P258" s="120"/>
      <c r="Q258" s="2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122"/>
      <c r="AJ258" s="122"/>
      <c r="AK258" s="2"/>
      <c r="AL258" s="2"/>
      <c r="AM258" s="2"/>
      <c r="AN258" s="2"/>
      <c r="AO258" s="2"/>
      <c r="AP258" s="2"/>
      <c r="AQ258" s="2"/>
      <c r="AR258" s="15"/>
    </row>
    <row r="259" spans="1:44" ht="11.25" customHeight="1">
      <c r="A259" s="120"/>
      <c r="B259" s="120"/>
      <c r="C259" s="120"/>
      <c r="D259" s="120"/>
      <c r="E259" s="2"/>
      <c r="F259" s="2"/>
      <c r="G259" s="120"/>
      <c r="H259" s="120"/>
      <c r="I259" s="120"/>
      <c r="J259" s="58"/>
      <c r="K259" s="121"/>
      <c r="L259" s="2"/>
      <c r="M259" s="120"/>
      <c r="N259" s="120"/>
      <c r="O259" s="120"/>
      <c r="P259" s="120"/>
      <c r="Q259" s="2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122"/>
      <c r="AJ259" s="122"/>
      <c r="AK259" s="2"/>
      <c r="AL259" s="2"/>
      <c r="AM259" s="2"/>
      <c r="AN259" s="2"/>
      <c r="AO259" s="2"/>
      <c r="AP259" s="2"/>
      <c r="AQ259" s="2"/>
      <c r="AR259" s="15"/>
    </row>
    <row r="260" spans="1:44" ht="11.25" customHeight="1">
      <c r="A260" s="120"/>
      <c r="B260" s="120"/>
      <c r="C260" s="120"/>
      <c r="D260" s="120"/>
      <c r="E260" s="2"/>
      <c r="F260" s="2"/>
      <c r="G260" s="120"/>
      <c r="H260" s="120"/>
      <c r="I260" s="120"/>
      <c r="J260" s="58"/>
      <c r="K260" s="121"/>
      <c r="L260" s="2"/>
      <c r="M260" s="120"/>
      <c r="N260" s="120"/>
      <c r="O260" s="120"/>
      <c r="P260" s="120"/>
      <c r="Q260" s="2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122"/>
      <c r="AJ260" s="122"/>
      <c r="AK260" s="2"/>
      <c r="AL260" s="2"/>
      <c r="AM260" s="2"/>
      <c r="AN260" s="2"/>
      <c r="AO260" s="2"/>
      <c r="AP260" s="2"/>
      <c r="AQ260" s="2"/>
      <c r="AR260" s="15"/>
    </row>
    <row r="261" spans="1:44" ht="11.25" customHeight="1">
      <c r="A261" s="120"/>
      <c r="B261" s="120"/>
      <c r="C261" s="120"/>
      <c r="D261" s="120"/>
      <c r="E261" s="2"/>
      <c r="F261" s="2"/>
      <c r="G261" s="120"/>
      <c r="H261" s="120"/>
      <c r="I261" s="120"/>
      <c r="J261" s="58"/>
      <c r="K261" s="121"/>
      <c r="L261" s="2"/>
      <c r="M261" s="120"/>
      <c r="N261" s="120"/>
      <c r="O261" s="120"/>
      <c r="P261" s="120"/>
      <c r="Q261" s="2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122"/>
      <c r="AJ261" s="122"/>
      <c r="AK261" s="2"/>
      <c r="AL261" s="2"/>
      <c r="AM261" s="2"/>
      <c r="AN261" s="2"/>
      <c r="AO261" s="2"/>
      <c r="AP261" s="2"/>
      <c r="AQ261" s="2"/>
      <c r="AR261" s="15"/>
    </row>
    <row r="262" spans="1:44" ht="11.25" customHeight="1">
      <c r="A262" s="120"/>
      <c r="B262" s="120"/>
      <c r="C262" s="120"/>
      <c r="D262" s="120"/>
      <c r="E262" s="2"/>
      <c r="F262" s="2"/>
      <c r="G262" s="120"/>
      <c r="H262" s="120"/>
      <c r="I262" s="120"/>
      <c r="J262" s="58"/>
      <c r="K262" s="121"/>
      <c r="L262" s="2"/>
      <c r="M262" s="120"/>
      <c r="N262" s="120"/>
      <c r="O262" s="120"/>
      <c r="P262" s="120"/>
      <c r="Q262" s="2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122"/>
      <c r="AJ262" s="122"/>
      <c r="AK262" s="2"/>
      <c r="AL262" s="2"/>
      <c r="AM262" s="2"/>
      <c r="AN262" s="2"/>
      <c r="AO262" s="2"/>
      <c r="AP262" s="2"/>
      <c r="AQ262" s="2"/>
      <c r="AR262" s="15"/>
    </row>
    <row r="263" spans="1:44" ht="11.25" customHeight="1">
      <c r="A263" s="120"/>
      <c r="B263" s="120"/>
      <c r="C263" s="120"/>
      <c r="D263" s="120"/>
      <c r="E263" s="2"/>
      <c r="F263" s="2"/>
      <c r="G263" s="120"/>
      <c r="H263" s="120"/>
      <c r="I263" s="120"/>
      <c r="J263" s="58"/>
      <c r="K263" s="121"/>
      <c r="L263" s="2"/>
      <c r="M263" s="120"/>
      <c r="N263" s="120"/>
      <c r="O263" s="120"/>
      <c r="P263" s="120"/>
      <c r="Q263" s="2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122"/>
      <c r="AJ263" s="122"/>
      <c r="AK263" s="2"/>
      <c r="AL263" s="2"/>
      <c r="AM263" s="2"/>
      <c r="AN263" s="2"/>
      <c r="AO263" s="2"/>
      <c r="AP263" s="2"/>
      <c r="AQ263" s="2"/>
      <c r="AR263" s="15"/>
    </row>
    <row r="264" spans="1:44" ht="11.25" customHeight="1">
      <c r="A264" s="120"/>
      <c r="B264" s="120"/>
      <c r="C264" s="120"/>
      <c r="D264" s="120"/>
      <c r="E264" s="2"/>
      <c r="F264" s="2"/>
      <c r="G264" s="120"/>
      <c r="H264" s="120"/>
      <c r="I264" s="120"/>
      <c r="J264" s="58"/>
      <c r="K264" s="121"/>
      <c r="L264" s="2"/>
      <c r="M264" s="120"/>
      <c r="N264" s="120"/>
      <c r="O264" s="120"/>
      <c r="P264" s="120"/>
      <c r="Q264" s="2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122"/>
      <c r="AJ264" s="122"/>
      <c r="AK264" s="2"/>
      <c r="AL264" s="2"/>
      <c r="AM264" s="2"/>
      <c r="AN264" s="2"/>
      <c r="AO264" s="2"/>
      <c r="AP264" s="2"/>
      <c r="AQ264" s="2"/>
      <c r="AR264" s="15"/>
    </row>
    <row r="265" spans="1:44" ht="11.25" customHeight="1">
      <c r="A265" s="120"/>
      <c r="B265" s="120"/>
      <c r="C265" s="120"/>
      <c r="D265" s="120"/>
      <c r="E265" s="2"/>
      <c r="F265" s="2"/>
      <c r="G265" s="120"/>
      <c r="H265" s="120"/>
      <c r="I265" s="120"/>
      <c r="J265" s="58"/>
      <c r="K265" s="121"/>
      <c r="L265" s="2"/>
      <c r="M265" s="120"/>
      <c r="N265" s="120"/>
      <c r="O265" s="120"/>
      <c r="P265" s="120"/>
      <c r="Q265" s="2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122"/>
      <c r="AJ265" s="122"/>
      <c r="AK265" s="2"/>
      <c r="AL265" s="2"/>
      <c r="AM265" s="2"/>
      <c r="AN265" s="2"/>
      <c r="AO265" s="2"/>
      <c r="AP265" s="2"/>
      <c r="AQ265" s="2"/>
      <c r="AR265" s="15"/>
    </row>
    <row r="266" spans="1:44" ht="11.25" customHeight="1">
      <c r="A266" s="120"/>
      <c r="B266" s="120"/>
      <c r="C266" s="120"/>
      <c r="D266" s="120"/>
      <c r="E266" s="2"/>
      <c r="F266" s="2"/>
      <c r="G266" s="120"/>
      <c r="H266" s="120"/>
      <c r="I266" s="120"/>
      <c r="J266" s="58"/>
      <c r="K266" s="121"/>
      <c r="L266" s="2"/>
      <c r="M266" s="120"/>
      <c r="N266" s="120"/>
      <c r="O266" s="120"/>
      <c r="P266" s="120"/>
      <c r="Q266" s="2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122"/>
      <c r="AJ266" s="122"/>
      <c r="AK266" s="2"/>
      <c r="AL266" s="2"/>
      <c r="AM266" s="2"/>
      <c r="AN266" s="2"/>
      <c r="AO266" s="2"/>
      <c r="AP266" s="2"/>
      <c r="AQ266" s="2"/>
      <c r="AR266" s="15"/>
    </row>
    <row r="267" spans="1:44" ht="11.25" customHeight="1">
      <c r="A267" s="120"/>
      <c r="B267" s="120"/>
      <c r="C267" s="120"/>
      <c r="D267" s="120"/>
      <c r="E267" s="2"/>
      <c r="F267" s="2"/>
      <c r="G267" s="120"/>
      <c r="H267" s="120"/>
      <c r="I267" s="120"/>
      <c r="J267" s="58"/>
      <c r="K267" s="121"/>
      <c r="L267" s="2"/>
      <c r="M267" s="120"/>
      <c r="N267" s="120"/>
      <c r="O267" s="120"/>
      <c r="P267" s="120"/>
      <c r="Q267" s="2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122"/>
      <c r="AJ267" s="122"/>
      <c r="AK267" s="2"/>
      <c r="AL267" s="2"/>
      <c r="AM267" s="2"/>
      <c r="AN267" s="2"/>
      <c r="AO267" s="2"/>
      <c r="AP267" s="2"/>
      <c r="AQ267" s="2"/>
      <c r="AR267" s="15"/>
    </row>
    <row r="268" spans="1:44" ht="11.25" customHeight="1">
      <c r="A268" s="120"/>
      <c r="B268" s="120"/>
      <c r="C268" s="120"/>
      <c r="D268" s="120"/>
      <c r="E268" s="2"/>
      <c r="F268" s="2"/>
      <c r="G268" s="120"/>
      <c r="H268" s="120"/>
      <c r="I268" s="120"/>
      <c r="J268" s="58"/>
      <c r="K268" s="121"/>
      <c r="L268" s="2"/>
      <c r="M268" s="120"/>
      <c r="N268" s="120"/>
      <c r="O268" s="120"/>
      <c r="P268" s="120"/>
      <c r="Q268" s="2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122"/>
      <c r="AJ268" s="122"/>
      <c r="AK268" s="2"/>
      <c r="AL268" s="2"/>
      <c r="AM268" s="2"/>
      <c r="AN268" s="2"/>
      <c r="AO268" s="2"/>
      <c r="AP268" s="2"/>
      <c r="AQ268" s="2"/>
      <c r="AR268" s="15"/>
    </row>
    <row r="269" spans="1:44" ht="11.25" customHeight="1">
      <c r="A269" s="120"/>
      <c r="B269" s="120"/>
      <c r="C269" s="120"/>
      <c r="D269" s="120"/>
      <c r="E269" s="2"/>
      <c r="F269" s="2"/>
      <c r="G269" s="120"/>
      <c r="H269" s="120"/>
      <c r="I269" s="120"/>
      <c r="J269" s="58"/>
      <c r="K269" s="121"/>
      <c r="L269" s="2"/>
      <c r="M269" s="120"/>
      <c r="N269" s="120"/>
      <c r="O269" s="120"/>
      <c r="P269" s="120"/>
      <c r="Q269" s="2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122"/>
      <c r="AJ269" s="122"/>
      <c r="AK269" s="2"/>
      <c r="AL269" s="2"/>
      <c r="AM269" s="2"/>
      <c r="AN269" s="2"/>
      <c r="AO269" s="2"/>
      <c r="AP269" s="2"/>
      <c r="AQ269" s="2"/>
      <c r="AR269" s="15"/>
    </row>
    <row r="270" spans="1:44" ht="11.25" customHeight="1">
      <c r="A270" s="120"/>
      <c r="B270" s="120"/>
      <c r="C270" s="120"/>
      <c r="D270" s="120"/>
      <c r="E270" s="2"/>
      <c r="F270" s="2"/>
      <c r="G270" s="120"/>
      <c r="H270" s="120"/>
      <c r="I270" s="120"/>
      <c r="J270" s="58"/>
      <c r="K270" s="121"/>
      <c r="L270" s="2"/>
      <c r="M270" s="120"/>
      <c r="N270" s="120"/>
      <c r="O270" s="120"/>
      <c r="P270" s="120"/>
      <c r="Q270" s="2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122"/>
      <c r="AJ270" s="122"/>
      <c r="AK270" s="2"/>
      <c r="AL270" s="2"/>
      <c r="AM270" s="2"/>
      <c r="AN270" s="2"/>
      <c r="AO270" s="2"/>
      <c r="AP270" s="2"/>
      <c r="AQ270" s="2"/>
      <c r="AR270" s="15"/>
    </row>
    <row r="271" spans="1:44" ht="11.25" customHeight="1">
      <c r="A271" s="120"/>
      <c r="B271" s="120"/>
      <c r="C271" s="120"/>
      <c r="D271" s="120"/>
      <c r="E271" s="2"/>
      <c r="F271" s="2"/>
      <c r="G271" s="120"/>
      <c r="H271" s="120"/>
      <c r="I271" s="120"/>
      <c r="J271" s="58"/>
      <c r="K271" s="121"/>
      <c r="L271" s="2"/>
      <c r="M271" s="120"/>
      <c r="N271" s="120"/>
      <c r="O271" s="120"/>
      <c r="P271" s="120"/>
      <c r="Q271" s="2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122"/>
      <c r="AJ271" s="122"/>
      <c r="AK271" s="2"/>
      <c r="AL271" s="2"/>
      <c r="AM271" s="2"/>
      <c r="AN271" s="2"/>
      <c r="AO271" s="2"/>
      <c r="AP271" s="2"/>
      <c r="AQ271" s="2"/>
      <c r="AR271" s="15"/>
    </row>
    <row r="272" spans="1:44" ht="11.25" customHeight="1">
      <c r="A272" s="120"/>
      <c r="B272" s="120"/>
      <c r="C272" s="120"/>
      <c r="D272" s="120"/>
      <c r="E272" s="2"/>
      <c r="F272" s="2"/>
      <c r="G272" s="120"/>
      <c r="H272" s="120"/>
      <c r="I272" s="120"/>
      <c r="J272" s="58"/>
      <c r="K272" s="121"/>
      <c r="L272" s="2"/>
      <c r="M272" s="120"/>
      <c r="N272" s="120"/>
      <c r="O272" s="120"/>
      <c r="P272" s="120"/>
      <c r="Q272" s="2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122"/>
      <c r="AJ272" s="122"/>
      <c r="AK272" s="2"/>
      <c r="AL272" s="2"/>
      <c r="AM272" s="2"/>
      <c r="AN272" s="2"/>
      <c r="AO272" s="2"/>
      <c r="AP272" s="2"/>
      <c r="AQ272" s="2"/>
      <c r="AR272" s="15"/>
    </row>
    <row r="273" spans="1:44" ht="11.25" customHeight="1">
      <c r="A273" s="120"/>
      <c r="B273" s="120"/>
      <c r="C273" s="120"/>
      <c r="D273" s="120"/>
      <c r="E273" s="2"/>
      <c r="F273" s="2"/>
      <c r="G273" s="120"/>
      <c r="H273" s="120"/>
      <c r="I273" s="120"/>
      <c r="J273" s="58"/>
      <c r="K273" s="121"/>
      <c r="L273" s="2"/>
      <c r="M273" s="120"/>
      <c r="N273" s="120"/>
      <c r="O273" s="120"/>
      <c r="P273" s="120"/>
      <c r="Q273" s="2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122"/>
      <c r="AJ273" s="122"/>
      <c r="AK273" s="2"/>
      <c r="AL273" s="2"/>
      <c r="AM273" s="2"/>
      <c r="AN273" s="2"/>
      <c r="AO273" s="2"/>
      <c r="AP273" s="2"/>
      <c r="AQ273" s="2"/>
      <c r="AR273" s="15"/>
    </row>
    <row r="274" spans="1:44" ht="11.25" customHeight="1">
      <c r="A274" s="120"/>
      <c r="B274" s="120"/>
      <c r="C274" s="120"/>
      <c r="D274" s="120"/>
      <c r="E274" s="2"/>
      <c r="F274" s="2"/>
      <c r="G274" s="120"/>
      <c r="H274" s="120"/>
      <c r="I274" s="120"/>
      <c r="J274" s="58"/>
      <c r="K274" s="121"/>
      <c r="L274" s="2"/>
      <c r="M274" s="120"/>
      <c r="N274" s="120"/>
      <c r="O274" s="120"/>
      <c r="P274" s="120"/>
      <c r="Q274" s="2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122"/>
      <c r="AJ274" s="122"/>
      <c r="AK274" s="2"/>
      <c r="AL274" s="2"/>
      <c r="AM274" s="2"/>
      <c r="AN274" s="2"/>
      <c r="AO274" s="2"/>
      <c r="AP274" s="2"/>
      <c r="AQ274" s="2"/>
      <c r="AR274" s="15"/>
    </row>
    <row r="275" spans="1:44" ht="11.25" customHeight="1">
      <c r="A275" s="120"/>
      <c r="B275" s="120"/>
      <c r="C275" s="120"/>
      <c r="D275" s="120"/>
      <c r="E275" s="2"/>
      <c r="F275" s="2"/>
      <c r="G275" s="120"/>
      <c r="H275" s="120"/>
      <c r="I275" s="120"/>
      <c r="J275" s="58"/>
      <c r="K275" s="121"/>
      <c r="L275" s="2"/>
      <c r="M275" s="120"/>
      <c r="N275" s="120"/>
      <c r="O275" s="120"/>
      <c r="P275" s="120"/>
      <c r="Q275" s="2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122"/>
      <c r="AJ275" s="122"/>
      <c r="AK275" s="2"/>
      <c r="AL275" s="2"/>
      <c r="AM275" s="2"/>
      <c r="AN275" s="2"/>
      <c r="AO275" s="2"/>
      <c r="AP275" s="2"/>
      <c r="AQ275" s="2"/>
      <c r="AR275" s="15"/>
    </row>
    <row r="276" spans="1:44" ht="11.25" customHeight="1">
      <c r="A276" s="120"/>
      <c r="B276" s="120"/>
      <c r="C276" s="120"/>
      <c r="D276" s="120"/>
      <c r="E276" s="2"/>
      <c r="F276" s="2"/>
      <c r="G276" s="120"/>
      <c r="H276" s="120"/>
      <c r="I276" s="120"/>
      <c r="J276" s="58"/>
      <c r="K276" s="121"/>
      <c r="L276" s="2"/>
      <c r="M276" s="120"/>
      <c r="N276" s="120"/>
      <c r="O276" s="120"/>
      <c r="P276" s="120"/>
      <c r="Q276" s="2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122"/>
      <c r="AJ276" s="122"/>
      <c r="AK276" s="2"/>
      <c r="AL276" s="2"/>
      <c r="AM276" s="2"/>
      <c r="AN276" s="2"/>
      <c r="AO276" s="2"/>
      <c r="AP276" s="2"/>
      <c r="AQ276" s="2"/>
      <c r="AR276" s="15"/>
    </row>
    <row r="277" spans="1:44" ht="11.25" customHeight="1">
      <c r="A277" s="120"/>
      <c r="B277" s="120"/>
      <c r="C277" s="120"/>
      <c r="D277" s="120"/>
      <c r="E277" s="2"/>
      <c r="F277" s="2"/>
      <c r="G277" s="120"/>
      <c r="H277" s="120"/>
      <c r="I277" s="120"/>
      <c r="J277" s="58"/>
      <c r="K277" s="121"/>
      <c r="L277" s="2"/>
      <c r="M277" s="120"/>
      <c r="N277" s="120"/>
      <c r="O277" s="120"/>
      <c r="P277" s="120"/>
      <c r="Q277" s="2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122"/>
      <c r="AJ277" s="122"/>
      <c r="AK277" s="2"/>
      <c r="AL277" s="2"/>
      <c r="AM277" s="2"/>
      <c r="AN277" s="2"/>
      <c r="AO277" s="2"/>
      <c r="AP277" s="2"/>
      <c r="AQ277" s="2"/>
      <c r="AR277" s="15"/>
    </row>
    <row r="278" spans="1:44" ht="11.25" customHeight="1">
      <c r="A278" s="120"/>
      <c r="B278" s="120"/>
      <c r="C278" s="120"/>
      <c r="D278" s="120"/>
      <c r="E278" s="2"/>
      <c r="F278" s="2"/>
      <c r="G278" s="120"/>
      <c r="H278" s="120"/>
      <c r="I278" s="120"/>
      <c r="J278" s="58"/>
      <c r="K278" s="121"/>
      <c r="L278" s="2"/>
      <c r="M278" s="120"/>
      <c r="N278" s="120"/>
      <c r="O278" s="120"/>
      <c r="P278" s="120"/>
      <c r="Q278" s="2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122"/>
      <c r="AJ278" s="122"/>
      <c r="AK278" s="2"/>
      <c r="AL278" s="2"/>
      <c r="AM278" s="2"/>
      <c r="AN278" s="2"/>
      <c r="AO278" s="2"/>
      <c r="AP278" s="2"/>
      <c r="AQ278" s="2"/>
      <c r="AR278" s="15"/>
    </row>
    <row r="279" spans="1:44" ht="11.25" customHeight="1">
      <c r="A279" s="120"/>
      <c r="B279" s="120"/>
      <c r="C279" s="120"/>
      <c r="D279" s="120"/>
      <c r="E279" s="2"/>
      <c r="F279" s="2"/>
      <c r="G279" s="120"/>
      <c r="H279" s="120"/>
      <c r="I279" s="120"/>
      <c r="J279" s="58"/>
      <c r="K279" s="121"/>
      <c r="L279" s="2"/>
      <c r="M279" s="120"/>
      <c r="N279" s="120"/>
      <c r="O279" s="120"/>
      <c r="P279" s="120"/>
      <c r="Q279" s="2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122"/>
      <c r="AJ279" s="122"/>
      <c r="AK279" s="2"/>
      <c r="AL279" s="2"/>
      <c r="AM279" s="2"/>
      <c r="AN279" s="2"/>
      <c r="AO279" s="2"/>
      <c r="AP279" s="2"/>
      <c r="AQ279" s="2"/>
      <c r="AR279" s="15"/>
    </row>
    <row r="280" spans="1:44" ht="11.25" customHeight="1">
      <c r="A280" s="120"/>
      <c r="B280" s="120"/>
      <c r="C280" s="120"/>
      <c r="D280" s="120"/>
      <c r="E280" s="2"/>
      <c r="F280" s="2"/>
      <c r="G280" s="120"/>
      <c r="H280" s="120"/>
      <c r="I280" s="120"/>
      <c r="J280" s="58"/>
      <c r="K280" s="121"/>
      <c r="L280" s="2"/>
      <c r="M280" s="120"/>
      <c r="N280" s="120"/>
      <c r="O280" s="120"/>
      <c r="P280" s="120"/>
      <c r="Q280" s="2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122"/>
      <c r="AJ280" s="122"/>
      <c r="AK280" s="2"/>
      <c r="AL280" s="2"/>
      <c r="AM280" s="2"/>
      <c r="AN280" s="2"/>
      <c r="AO280" s="2"/>
      <c r="AP280" s="2"/>
      <c r="AQ280" s="2"/>
      <c r="AR280" s="15"/>
    </row>
    <row r="281" spans="1:44" ht="11.25" customHeight="1">
      <c r="A281" s="120"/>
      <c r="B281" s="120"/>
      <c r="C281" s="120"/>
      <c r="D281" s="120"/>
      <c r="E281" s="2"/>
      <c r="F281" s="2"/>
      <c r="G281" s="120"/>
      <c r="H281" s="120"/>
      <c r="I281" s="120"/>
      <c r="J281" s="58"/>
      <c r="K281" s="121"/>
      <c r="L281" s="2"/>
      <c r="M281" s="120"/>
      <c r="N281" s="120"/>
      <c r="O281" s="120"/>
      <c r="P281" s="120"/>
      <c r="Q281" s="2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122"/>
      <c r="AJ281" s="122"/>
      <c r="AK281" s="2"/>
      <c r="AL281" s="2"/>
      <c r="AM281" s="2"/>
      <c r="AN281" s="2"/>
      <c r="AO281" s="2"/>
      <c r="AP281" s="2"/>
      <c r="AQ281" s="2"/>
      <c r="AR281" s="15"/>
    </row>
    <row r="282" spans="1:44" ht="11.25" customHeight="1">
      <c r="A282" s="120"/>
      <c r="B282" s="120"/>
      <c r="C282" s="120"/>
      <c r="D282" s="120"/>
      <c r="E282" s="2"/>
      <c r="F282" s="2"/>
      <c r="G282" s="120"/>
      <c r="H282" s="120"/>
      <c r="I282" s="120"/>
      <c r="J282" s="58"/>
      <c r="K282" s="121"/>
      <c r="L282" s="2"/>
      <c r="M282" s="120"/>
      <c r="N282" s="120"/>
      <c r="O282" s="120"/>
      <c r="P282" s="120"/>
      <c r="Q282" s="2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122"/>
      <c r="AJ282" s="122"/>
      <c r="AK282" s="2"/>
      <c r="AL282" s="2"/>
      <c r="AM282" s="2"/>
      <c r="AN282" s="2"/>
      <c r="AO282" s="2"/>
      <c r="AP282" s="2"/>
      <c r="AQ282" s="2"/>
      <c r="AR282" s="15"/>
    </row>
    <row r="283" spans="1:44" ht="11.25" customHeight="1">
      <c r="A283" s="120"/>
      <c r="B283" s="120"/>
      <c r="C283" s="120"/>
      <c r="D283" s="120"/>
      <c r="E283" s="2"/>
      <c r="F283" s="2"/>
      <c r="G283" s="120"/>
      <c r="H283" s="120"/>
      <c r="I283" s="120"/>
      <c r="J283" s="58"/>
      <c r="K283" s="121"/>
      <c r="L283" s="2"/>
      <c r="M283" s="120"/>
      <c r="N283" s="120"/>
      <c r="O283" s="120"/>
      <c r="P283" s="120"/>
      <c r="Q283" s="2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122"/>
      <c r="AJ283" s="122"/>
      <c r="AK283" s="2"/>
      <c r="AL283" s="2"/>
      <c r="AM283" s="2"/>
      <c r="AN283" s="2"/>
      <c r="AO283" s="2"/>
      <c r="AP283" s="2"/>
      <c r="AQ283" s="2"/>
      <c r="AR283" s="15"/>
    </row>
    <row r="284" spans="1:44" ht="11.25" customHeight="1">
      <c r="A284" s="120"/>
      <c r="B284" s="120"/>
      <c r="C284" s="120"/>
      <c r="D284" s="120"/>
      <c r="E284" s="2"/>
      <c r="F284" s="2"/>
      <c r="G284" s="120"/>
      <c r="H284" s="120"/>
      <c r="I284" s="120"/>
      <c r="J284" s="58"/>
      <c r="K284" s="121"/>
      <c r="L284" s="2"/>
      <c r="M284" s="120"/>
      <c r="N284" s="120"/>
      <c r="O284" s="120"/>
      <c r="P284" s="120"/>
      <c r="Q284" s="2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122"/>
      <c r="AJ284" s="122"/>
      <c r="AK284" s="2"/>
      <c r="AL284" s="2"/>
      <c r="AM284" s="2"/>
      <c r="AN284" s="2"/>
      <c r="AO284" s="2"/>
      <c r="AP284" s="2"/>
      <c r="AQ284" s="2"/>
      <c r="AR284" s="15"/>
    </row>
    <row r="285" spans="1:44" ht="11.25" customHeight="1">
      <c r="A285" s="120"/>
      <c r="B285" s="120"/>
      <c r="C285" s="120"/>
      <c r="D285" s="120"/>
      <c r="E285" s="2"/>
      <c r="F285" s="2"/>
      <c r="G285" s="120"/>
      <c r="H285" s="120"/>
      <c r="I285" s="120"/>
      <c r="J285" s="58"/>
      <c r="K285" s="121"/>
      <c r="L285" s="2"/>
      <c r="M285" s="120"/>
      <c r="N285" s="120"/>
      <c r="O285" s="120"/>
      <c r="P285" s="120"/>
      <c r="Q285" s="2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122"/>
      <c r="AJ285" s="122"/>
      <c r="AK285" s="2"/>
      <c r="AL285" s="2"/>
      <c r="AM285" s="2"/>
      <c r="AN285" s="2"/>
      <c r="AO285" s="2"/>
      <c r="AP285" s="2"/>
      <c r="AQ285" s="2"/>
      <c r="AR285" s="15"/>
    </row>
    <row r="286" spans="1:44" ht="11.25" customHeight="1">
      <c r="A286" s="120"/>
      <c r="B286" s="120"/>
      <c r="C286" s="120"/>
      <c r="D286" s="120"/>
      <c r="E286" s="2"/>
      <c r="F286" s="2"/>
      <c r="G286" s="120"/>
      <c r="H286" s="120"/>
      <c r="I286" s="120"/>
      <c r="J286" s="58"/>
      <c r="K286" s="121"/>
      <c r="L286" s="2"/>
      <c r="M286" s="120"/>
      <c r="N286" s="120"/>
      <c r="O286" s="120"/>
      <c r="P286" s="120"/>
      <c r="Q286" s="2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122"/>
      <c r="AJ286" s="122"/>
      <c r="AK286" s="2"/>
      <c r="AL286" s="2"/>
      <c r="AM286" s="2"/>
      <c r="AN286" s="2"/>
      <c r="AO286" s="2"/>
      <c r="AP286" s="2"/>
      <c r="AQ286" s="2"/>
      <c r="AR286" s="15"/>
    </row>
    <row r="287" spans="1:44" ht="11.25" customHeight="1">
      <c r="A287" s="120"/>
      <c r="B287" s="120"/>
      <c r="C287" s="120"/>
      <c r="D287" s="120"/>
      <c r="E287" s="2"/>
      <c r="F287" s="2"/>
      <c r="G287" s="120"/>
      <c r="H287" s="120"/>
      <c r="I287" s="120"/>
      <c r="J287" s="58"/>
      <c r="K287" s="121"/>
      <c r="L287" s="2"/>
      <c r="M287" s="120"/>
      <c r="N287" s="120"/>
      <c r="O287" s="120"/>
      <c r="P287" s="120"/>
      <c r="Q287" s="2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122"/>
      <c r="AJ287" s="122"/>
      <c r="AK287" s="2"/>
      <c r="AL287" s="2"/>
      <c r="AM287" s="2"/>
      <c r="AN287" s="2"/>
      <c r="AO287" s="2"/>
      <c r="AP287" s="2"/>
      <c r="AQ287" s="2"/>
      <c r="AR287" s="15"/>
    </row>
    <row r="288" spans="1:44" ht="11.25" customHeight="1">
      <c r="A288" s="120"/>
      <c r="B288" s="120"/>
      <c r="C288" s="120"/>
      <c r="D288" s="120"/>
      <c r="E288" s="2"/>
      <c r="F288" s="2"/>
      <c r="G288" s="120"/>
      <c r="H288" s="120"/>
      <c r="I288" s="120"/>
      <c r="J288" s="58"/>
      <c r="K288" s="121"/>
      <c r="L288" s="2"/>
      <c r="M288" s="120"/>
      <c r="N288" s="120"/>
      <c r="O288" s="120"/>
      <c r="P288" s="120"/>
      <c r="Q288" s="2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122"/>
      <c r="AJ288" s="122"/>
      <c r="AK288" s="2"/>
      <c r="AL288" s="2"/>
      <c r="AM288" s="2"/>
      <c r="AN288" s="2"/>
      <c r="AO288" s="2"/>
      <c r="AP288" s="2"/>
      <c r="AQ288" s="2"/>
      <c r="AR288" s="15"/>
    </row>
    <row r="289" spans="1:44" ht="11.25" customHeight="1">
      <c r="A289" s="120"/>
      <c r="B289" s="120"/>
      <c r="C289" s="120"/>
      <c r="D289" s="120"/>
      <c r="E289" s="2"/>
      <c r="F289" s="2"/>
      <c r="G289" s="120"/>
      <c r="H289" s="120"/>
      <c r="I289" s="120"/>
      <c r="J289" s="58"/>
      <c r="K289" s="121"/>
      <c r="L289" s="2"/>
      <c r="M289" s="120"/>
      <c r="N289" s="120"/>
      <c r="O289" s="120"/>
      <c r="P289" s="120"/>
      <c r="Q289" s="2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122"/>
      <c r="AJ289" s="122"/>
      <c r="AK289" s="2"/>
      <c r="AL289" s="2"/>
      <c r="AM289" s="2"/>
      <c r="AN289" s="2"/>
      <c r="AO289" s="2"/>
      <c r="AP289" s="2"/>
      <c r="AQ289" s="2"/>
      <c r="AR289" s="15"/>
    </row>
    <row r="290" spans="1:44" ht="11.25" customHeight="1">
      <c r="A290" s="120"/>
      <c r="B290" s="120"/>
      <c r="C290" s="120"/>
      <c r="D290" s="120"/>
      <c r="E290" s="2"/>
      <c r="F290" s="2"/>
      <c r="G290" s="120"/>
      <c r="H290" s="120"/>
      <c r="I290" s="120"/>
      <c r="J290" s="58"/>
      <c r="K290" s="121"/>
      <c r="L290" s="2"/>
      <c r="M290" s="120"/>
      <c r="N290" s="120"/>
      <c r="O290" s="120"/>
      <c r="P290" s="120"/>
      <c r="Q290" s="2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122"/>
      <c r="AJ290" s="122"/>
      <c r="AK290" s="2"/>
      <c r="AL290" s="2"/>
      <c r="AM290" s="2"/>
      <c r="AN290" s="2"/>
      <c r="AO290" s="2"/>
      <c r="AP290" s="2"/>
      <c r="AQ290" s="2"/>
      <c r="AR290" s="15"/>
    </row>
    <row r="291" spans="1:44" ht="11.25" customHeight="1">
      <c r="A291" s="120"/>
      <c r="B291" s="120"/>
      <c r="C291" s="120"/>
      <c r="D291" s="120"/>
      <c r="E291" s="2"/>
      <c r="F291" s="2"/>
      <c r="G291" s="120"/>
      <c r="H291" s="120"/>
      <c r="I291" s="120"/>
      <c r="J291" s="58"/>
      <c r="K291" s="121"/>
      <c r="L291" s="2"/>
      <c r="M291" s="120"/>
      <c r="N291" s="120"/>
      <c r="O291" s="120"/>
      <c r="P291" s="120"/>
      <c r="Q291" s="2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122"/>
      <c r="AJ291" s="122"/>
      <c r="AK291" s="2"/>
      <c r="AL291" s="2"/>
      <c r="AM291" s="2"/>
      <c r="AN291" s="2"/>
      <c r="AO291" s="2"/>
      <c r="AP291" s="2"/>
      <c r="AQ291" s="2"/>
      <c r="AR291" s="15"/>
    </row>
    <row r="292" spans="1:44" ht="11.25" customHeight="1">
      <c r="A292" s="120"/>
      <c r="B292" s="120"/>
      <c r="C292" s="120"/>
      <c r="D292" s="120"/>
      <c r="E292" s="2"/>
      <c r="F292" s="2"/>
      <c r="G292" s="120"/>
      <c r="H292" s="120"/>
      <c r="I292" s="120"/>
      <c r="J292" s="58"/>
      <c r="K292" s="121"/>
      <c r="L292" s="2"/>
      <c r="M292" s="120"/>
      <c r="N292" s="120"/>
      <c r="O292" s="120"/>
      <c r="P292" s="120"/>
      <c r="Q292" s="2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122"/>
      <c r="AJ292" s="122"/>
      <c r="AK292" s="2"/>
      <c r="AL292" s="2"/>
      <c r="AM292" s="2"/>
      <c r="AN292" s="2"/>
      <c r="AO292" s="2"/>
      <c r="AP292" s="2"/>
      <c r="AQ292" s="2"/>
      <c r="AR292" s="15"/>
    </row>
    <row r="293" spans="1:44" ht="11.25" customHeight="1">
      <c r="A293" s="120"/>
      <c r="B293" s="120"/>
      <c r="C293" s="120"/>
      <c r="D293" s="120"/>
      <c r="E293" s="2"/>
      <c r="F293" s="2"/>
      <c r="G293" s="120"/>
      <c r="H293" s="120"/>
      <c r="I293" s="120"/>
      <c r="J293" s="58"/>
      <c r="K293" s="121"/>
      <c r="L293" s="2"/>
      <c r="M293" s="120"/>
      <c r="N293" s="120"/>
      <c r="O293" s="120"/>
      <c r="P293" s="120"/>
      <c r="Q293" s="2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122"/>
      <c r="AJ293" s="122"/>
      <c r="AK293" s="2"/>
      <c r="AL293" s="2"/>
      <c r="AM293" s="2"/>
      <c r="AN293" s="2"/>
      <c r="AO293" s="2"/>
      <c r="AP293" s="2"/>
      <c r="AQ293" s="2"/>
      <c r="AR293" s="15"/>
    </row>
    <row r="294" spans="1:44" ht="11.25" customHeight="1">
      <c r="A294" s="120"/>
      <c r="B294" s="120"/>
      <c r="C294" s="120"/>
      <c r="D294" s="120"/>
      <c r="E294" s="2"/>
      <c r="F294" s="2"/>
      <c r="G294" s="120"/>
      <c r="H294" s="120"/>
      <c r="I294" s="120"/>
      <c r="J294" s="58"/>
      <c r="K294" s="121"/>
      <c r="L294" s="2"/>
      <c r="M294" s="120"/>
      <c r="N294" s="120"/>
      <c r="O294" s="120"/>
      <c r="P294" s="120"/>
      <c r="Q294" s="2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122"/>
      <c r="AJ294" s="122"/>
      <c r="AK294" s="2"/>
      <c r="AL294" s="2"/>
      <c r="AM294" s="2"/>
      <c r="AN294" s="2"/>
      <c r="AO294" s="2"/>
      <c r="AP294" s="2"/>
      <c r="AQ294" s="2"/>
      <c r="AR294" s="15"/>
    </row>
    <row r="295" spans="1:44" ht="11.25" customHeight="1">
      <c r="A295" s="120"/>
      <c r="B295" s="120"/>
      <c r="C295" s="120"/>
      <c r="D295" s="120"/>
      <c r="E295" s="2"/>
      <c r="F295" s="2"/>
      <c r="G295" s="120"/>
      <c r="H295" s="120"/>
      <c r="I295" s="120"/>
      <c r="J295" s="58"/>
      <c r="K295" s="121"/>
      <c r="L295" s="2"/>
      <c r="M295" s="120"/>
      <c r="N295" s="120"/>
      <c r="O295" s="120"/>
      <c r="P295" s="120"/>
      <c r="Q295" s="2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122"/>
      <c r="AJ295" s="122"/>
      <c r="AK295" s="2"/>
      <c r="AL295" s="2"/>
      <c r="AM295" s="2"/>
      <c r="AN295" s="2"/>
      <c r="AO295" s="2"/>
      <c r="AP295" s="2"/>
      <c r="AQ295" s="2"/>
      <c r="AR295" s="15"/>
    </row>
    <row r="296" spans="1:44" ht="11.25" customHeight="1">
      <c r="A296" s="120"/>
      <c r="B296" s="120"/>
      <c r="C296" s="120"/>
      <c r="D296" s="120"/>
      <c r="E296" s="2"/>
      <c r="F296" s="2"/>
      <c r="G296" s="120"/>
      <c r="H296" s="120"/>
      <c r="I296" s="120"/>
      <c r="J296" s="58"/>
      <c r="K296" s="121"/>
      <c r="L296" s="2"/>
      <c r="M296" s="120"/>
      <c r="N296" s="120"/>
      <c r="O296" s="120"/>
      <c r="P296" s="120"/>
      <c r="Q296" s="2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122"/>
      <c r="AJ296" s="122"/>
      <c r="AK296" s="2"/>
      <c r="AL296" s="2"/>
      <c r="AM296" s="2"/>
      <c r="AN296" s="2"/>
      <c r="AO296" s="2"/>
      <c r="AP296" s="2"/>
      <c r="AQ296" s="2"/>
      <c r="AR296" s="15"/>
    </row>
    <row r="297" spans="1:44" ht="11.25" customHeight="1">
      <c r="A297" s="120"/>
      <c r="B297" s="120"/>
      <c r="C297" s="120"/>
      <c r="D297" s="120"/>
      <c r="E297" s="2"/>
      <c r="F297" s="2"/>
      <c r="G297" s="120"/>
      <c r="H297" s="120"/>
      <c r="I297" s="120"/>
      <c r="J297" s="58"/>
      <c r="K297" s="121"/>
      <c r="L297" s="2"/>
      <c r="M297" s="120"/>
      <c r="N297" s="120"/>
      <c r="O297" s="120"/>
      <c r="P297" s="120"/>
      <c r="Q297" s="2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122"/>
      <c r="AJ297" s="122"/>
      <c r="AK297" s="2"/>
      <c r="AL297" s="2"/>
      <c r="AM297" s="2"/>
      <c r="AN297" s="2"/>
      <c r="AO297" s="2"/>
      <c r="AP297" s="2"/>
      <c r="AQ297" s="2"/>
      <c r="AR297" s="15"/>
    </row>
    <row r="298" spans="1:44" ht="11.25" customHeight="1">
      <c r="A298" s="120"/>
      <c r="B298" s="120"/>
      <c r="C298" s="120"/>
      <c r="D298" s="120"/>
      <c r="E298" s="2"/>
      <c r="F298" s="2"/>
      <c r="G298" s="120"/>
      <c r="H298" s="120"/>
      <c r="I298" s="120"/>
      <c r="J298" s="58"/>
      <c r="K298" s="121"/>
      <c r="L298" s="2"/>
      <c r="M298" s="120"/>
      <c r="N298" s="120"/>
      <c r="O298" s="120"/>
      <c r="P298" s="120"/>
      <c r="Q298" s="2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122"/>
      <c r="AJ298" s="122"/>
      <c r="AK298" s="2"/>
      <c r="AL298" s="2"/>
      <c r="AM298" s="2"/>
      <c r="AN298" s="2"/>
      <c r="AO298" s="2"/>
      <c r="AP298" s="2"/>
      <c r="AQ298" s="2"/>
      <c r="AR298" s="15"/>
    </row>
    <row r="299" spans="1:44" ht="11.25" customHeight="1">
      <c r="A299" s="120"/>
      <c r="B299" s="120"/>
      <c r="C299" s="120"/>
      <c r="D299" s="120"/>
      <c r="E299" s="2"/>
      <c r="F299" s="2"/>
      <c r="G299" s="120"/>
      <c r="H299" s="120"/>
      <c r="I299" s="120"/>
      <c r="J299" s="58"/>
      <c r="K299" s="121"/>
      <c r="L299" s="2"/>
      <c r="M299" s="120"/>
      <c r="N299" s="120"/>
      <c r="O299" s="120"/>
      <c r="P299" s="120"/>
      <c r="Q299" s="2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122"/>
      <c r="AJ299" s="122"/>
      <c r="AK299" s="2"/>
      <c r="AL299" s="2"/>
      <c r="AM299" s="2"/>
      <c r="AN299" s="2"/>
      <c r="AO299" s="2"/>
      <c r="AP299" s="2"/>
      <c r="AQ299" s="2"/>
      <c r="AR299" s="15"/>
    </row>
    <row r="300" spans="1:44" ht="11.25" customHeight="1">
      <c r="A300" s="120"/>
      <c r="B300" s="120"/>
      <c r="C300" s="120"/>
      <c r="D300" s="120"/>
      <c r="E300" s="2"/>
      <c r="F300" s="2"/>
      <c r="G300" s="120"/>
      <c r="H300" s="120"/>
      <c r="I300" s="120"/>
      <c r="J300" s="58"/>
      <c r="K300" s="121"/>
      <c r="L300" s="2"/>
      <c r="M300" s="120"/>
      <c r="N300" s="120"/>
      <c r="O300" s="120"/>
      <c r="P300" s="120"/>
      <c r="Q300" s="2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122"/>
      <c r="AJ300" s="122"/>
      <c r="AK300" s="2"/>
      <c r="AL300" s="2"/>
      <c r="AM300" s="2"/>
      <c r="AN300" s="2"/>
      <c r="AO300" s="2"/>
      <c r="AP300" s="2"/>
      <c r="AQ300" s="2"/>
      <c r="AR300" s="15"/>
    </row>
    <row r="301" spans="1:44" ht="11.25" customHeight="1">
      <c r="A301" s="120"/>
      <c r="B301" s="120"/>
      <c r="C301" s="120"/>
      <c r="D301" s="120"/>
      <c r="E301" s="2"/>
      <c r="F301" s="2"/>
      <c r="G301" s="120"/>
      <c r="H301" s="120"/>
      <c r="I301" s="120"/>
      <c r="J301" s="58"/>
      <c r="K301" s="121"/>
      <c r="L301" s="2"/>
      <c r="M301" s="120"/>
      <c r="N301" s="120"/>
      <c r="O301" s="120"/>
      <c r="P301" s="120"/>
      <c r="Q301" s="2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122"/>
      <c r="AJ301" s="122"/>
      <c r="AK301" s="2"/>
      <c r="AL301" s="2"/>
      <c r="AM301" s="2"/>
      <c r="AN301" s="2"/>
      <c r="AO301" s="2"/>
      <c r="AP301" s="2"/>
      <c r="AQ301" s="2"/>
      <c r="AR301" s="15"/>
    </row>
    <row r="302" spans="1:44" ht="11.25" customHeight="1">
      <c r="A302" s="120"/>
      <c r="B302" s="120"/>
      <c r="C302" s="120"/>
      <c r="D302" s="120"/>
      <c r="E302" s="2"/>
      <c r="F302" s="2"/>
      <c r="G302" s="120"/>
      <c r="H302" s="120"/>
      <c r="I302" s="120"/>
      <c r="J302" s="58"/>
      <c r="K302" s="121"/>
      <c r="L302" s="2"/>
      <c r="M302" s="120"/>
      <c r="N302" s="120"/>
      <c r="O302" s="120"/>
      <c r="P302" s="120"/>
      <c r="Q302" s="2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122"/>
      <c r="AJ302" s="122"/>
      <c r="AK302" s="2"/>
      <c r="AL302" s="2"/>
      <c r="AM302" s="2"/>
      <c r="AN302" s="2"/>
      <c r="AO302" s="2"/>
      <c r="AP302" s="2"/>
      <c r="AQ302" s="2"/>
      <c r="AR302" s="15"/>
    </row>
    <row r="303" spans="1:44" ht="11.25" customHeight="1">
      <c r="A303" s="120"/>
      <c r="B303" s="120"/>
      <c r="C303" s="120"/>
      <c r="D303" s="120"/>
      <c r="E303" s="2"/>
      <c r="F303" s="2"/>
      <c r="G303" s="120"/>
      <c r="H303" s="120"/>
      <c r="I303" s="120"/>
      <c r="J303" s="58"/>
      <c r="K303" s="121"/>
      <c r="L303" s="2"/>
      <c r="M303" s="120"/>
      <c r="N303" s="120"/>
      <c r="O303" s="120"/>
      <c r="P303" s="120"/>
      <c r="Q303" s="2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122"/>
      <c r="AJ303" s="122"/>
      <c r="AK303" s="2"/>
      <c r="AL303" s="2"/>
      <c r="AM303" s="2"/>
      <c r="AN303" s="2"/>
      <c r="AO303" s="2"/>
      <c r="AP303" s="2"/>
      <c r="AQ303" s="2"/>
      <c r="AR303" s="15"/>
    </row>
    <row r="304" spans="1:44" ht="11.25" customHeight="1">
      <c r="A304" s="120"/>
      <c r="B304" s="120"/>
      <c r="C304" s="120"/>
      <c r="D304" s="120"/>
      <c r="E304" s="2"/>
      <c r="F304" s="2"/>
      <c r="G304" s="120"/>
      <c r="H304" s="120"/>
      <c r="I304" s="120"/>
      <c r="J304" s="58"/>
      <c r="K304" s="121"/>
      <c r="L304" s="2"/>
      <c r="M304" s="120"/>
      <c r="N304" s="120"/>
      <c r="O304" s="120"/>
      <c r="P304" s="120"/>
      <c r="Q304" s="2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122"/>
      <c r="AJ304" s="122"/>
      <c r="AK304" s="2"/>
      <c r="AL304" s="2"/>
      <c r="AM304" s="2"/>
      <c r="AN304" s="2"/>
      <c r="AO304" s="2"/>
      <c r="AP304" s="2"/>
      <c r="AQ304" s="2"/>
      <c r="AR304" s="15"/>
    </row>
    <row r="305" spans="1:44" ht="11.25" customHeight="1">
      <c r="A305" s="120"/>
      <c r="B305" s="120"/>
      <c r="C305" s="120"/>
      <c r="D305" s="120"/>
      <c r="E305" s="2"/>
      <c r="F305" s="2"/>
      <c r="G305" s="120"/>
      <c r="H305" s="120"/>
      <c r="I305" s="120"/>
      <c r="J305" s="58"/>
      <c r="K305" s="121"/>
      <c r="L305" s="2"/>
      <c r="M305" s="120"/>
      <c r="N305" s="120"/>
      <c r="O305" s="120"/>
      <c r="P305" s="120"/>
      <c r="Q305" s="2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122"/>
      <c r="AJ305" s="122"/>
      <c r="AK305" s="2"/>
      <c r="AL305" s="2"/>
      <c r="AM305" s="2"/>
      <c r="AN305" s="2"/>
      <c r="AO305" s="2"/>
      <c r="AP305" s="2"/>
      <c r="AQ305" s="2"/>
      <c r="AR305" s="15"/>
    </row>
    <row r="306" spans="1:44" ht="11.25" customHeight="1">
      <c r="A306" s="120"/>
      <c r="B306" s="120"/>
      <c r="C306" s="120"/>
      <c r="D306" s="120"/>
      <c r="E306" s="2"/>
      <c r="F306" s="2"/>
      <c r="G306" s="120"/>
      <c r="H306" s="120"/>
      <c r="I306" s="120"/>
      <c r="J306" s="58"/>
      <c r="K306" s="121"/>
      <c r="L306" s="2"/>
      <c r="M306" s="120"/>
      <c r="N306" s="120"/>
      <c r="O306" s="120"/>
      <c r="P306" s="120"/>
      <c r="Q306" s="2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122"/>
      <c r="AJ306" s="122"/>
      <c r="AK306" s="2"/>
      <c r="AL306" s="2"/>
      <c r="AM306" s="2"/>
      <c r="AN306" s="2"/>
      <c r="AO306" s="2"/>
      <c r="AP306" s="2"/>
      <c r="AQ306" s="2"/>
      <c r="AR306" s="15"/>
    </row>
    <row r="307" spans="1:44" ht="11.25" customHeight="1">
      <c r="A307" s="120"/>
      <c r="B307" s="120"/>
      <c r="C307" s="120"/>
      <c r="D307" s="120"/>
      <c r="E307" s="2"/>
      <c r="F307" s="2"/>
      <c r="G307" s="120"/>
      <c r="H307" s="120"/>
      <c r="I307" s="120"/>
      <c r="J307" s="58"/>
      <c r="K307" s="121"/>
      <c r="L307" s="2"/>
      <c r="M307" s="120"/>
      <c r="N307" s="120"/>
      <c r="O307" s="120"/>
      <c r="P307" s="120"/>
      <c r="Q307" s="2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122"/>
      <c r="AJ307" s="122"/>
      <c r="AK307" s="2"/>
      <c r="AL307" s="2"/>
      <c r="AM307" s="2"/>
      <c r="AN307" s="2"/>
      <c r="AO307" s="2"/>
      <c r="AP307" s="2"/>
      <c r="AQ307" s="2"/>
      <c r="AR307" s="15"/>
    </row>
    <row r="308" spans="1:44" ht="11.25" customHeight="1">
      <c r="A308" s="120"/>
      <c r="B308" s="120"/>
      <c r="C308" s="120"/>
      <c r="D308" s="120"/>
      <c r="E308" s="2"/>
      <c r="F308" s="2"/>
      <c r="G308" s="120"/>
      <c r="H308" s="120"/>
      <c r="I308" s="120"/>
      <c r="J308" s="58"/>
      <c r="K308" s="121"/>
      <c r="L308" s="2"/>
      <c r="M308" s="120"/>
      <c r="N308" s="120"/>
      <c r="O308" s="120"/>
      <c r="P308" s="120"/>
      <c r="Q308" s="2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122"/>
      <c r="AJ308" s="122"/>
      <c r="AK308" s="2"/>
      <c r="AL308" s="2"/>
      <c r="AM308" s="2"/>
      <c r="AN308" s="2"/>
      <c r="AO308" s="2"/>
      <c r="AP308" s="2"/>
      <c r="AQ308" s="2"/>
      <c r="AR308" s="15"/>
    </row>
    <row r="309" spans="1:44" ht="11.25" customHeight="1">
      <c r="A309" s="120"/>
      <c r="B309" s="120"/>
      <c r="C309" s="120"/>
      <c r="D309" s="120"/>
      <c r="E309" s="2"/>
      <c r="F309" s="2"/>
      <c r="G309" s="120"/>
      <c r="H309" s="120"/>
      <c r="I309" s="120"/>
      <c r="J309" s="58"/>
      <c r="K309" s="121"/>
      <c r="L309" s="2"/>
      <c r="M309" s="120"/>
      <c r="N309" s="120"/>
      <c r="O309" s="120"/>
      <c r="P309" s="120"/>
      <c r="Q309" s="2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122"/>
      <c r="AJ309" s="122"/>
      <c r="AK309" s="2"/>
      <c r="AL309" s="2"/>
      <c r="AM309" s="2"/>
      <c r="AN309" s="2"/>
      <c r="AO309" s="2"/>
      <c r="AP309" s="2"/>
      <c r="AQ309" s="2"/>
      <c r="AR309" s="15"/>
    </row>
    <row r="310" spans="1:44" ht="11.25" customHeight="1">
      <c r="A310" s="120"/>
      <c r="B310" s="120"/>
      <c r="C310" s="120"/>
      <c r="D310" s="120"/>
      <c r="E310" s="2"/>
      <c r="F310" s="2"/>
      <c r="G310" s="120"/>
      <c r="H310" s="120"/>
      <c r="I310" s="120"/>
      <c r="J310" s="58"/>
      <c r="K310" s="121"/>
      <c r="L310" s="2"/>
      <c r="M310" s="120"/>
      <c r="N310" s="120"/>
      <c r="O310" s="120"/>
      <c r="P310" s="120"/>
      <c r="Q310" s="2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122"/>
      <c r="AJ310" s="122"/>
      <c r="AK310" s="2"/>
      <c r="AL310" s="2"/>
      <c r="AM310" s="2"/>
      <c r="AN310" s="2"/>
      <c r="AO310" s="2"/>
      <c r="AP310" s="2"/>
      <c r="AQ310" s="2"/>
      <c r="AR310" s="15"/>
    </row>
    <row r="311" spans="1:44" ht="11.25" customHeight="1">
      <c r="A311" s="120"/>
      <c r="B311" s="120"/>
      <c r="C311" s="120"/>
      <c r="D311" s="120"/>
      <c r="E311" s="2"/>
      <c r="F311" s="2"/>
      <c r="G311" s="120"/>
      <c r="H311" s="120"/>
      <c r="I311" s="120"/>
      <c r="J311" s="58"/>
      <c r="K311" s="121"/>
      <c r="L311" s="2"/>
      <c r="M311" s="120"/>
      <c r="N311" s="120"/>
      <c r="O311" s="120"/>
      <c r="P311" s="120"/>
      <c r="Q311" s="2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122"/>
      <c r="AJ311" s="122"/>
      <c r="AK311" s="2"/>
      <c r="AL311" s="2"/>
      <c r="AM311" s="2"/>
      <c r="AN311" s="2"/>
      <c r="AO311" s="2"/>
      <c r="AP311" s="2"/>
      <c r="AQ311" s="2"/>
      <c r="AR311" s="15"/>
    </row>
    <row r="312" spans="1:44" ht="11.25" customHeight="1">
      <c r="A312" s="120"/>
      <c r="B312" s="120"/>
      <c r="C312" s="120"/>
      <c r="D312" s="120"/>
      <c r="E312" s="2"/>
      <c r="F312" s="2"/>
      <c r="G312" s="120"/>
      <c r="H312" s="120"/>
      <c r="I312" s="120"/>
      <c r="J312" s="58"/>
      <c r="K312" s="121"/>
      <c r="L312" s="2"/>
      <c r="M312" s="120"/>
      <c r="N312" s="120"/>
      <c r="O312" s="120"/>
      <c r="P312" s="120"/>
      <c r="Q312" s="2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122"/>
      <c r="AJ312" s="122"/>
      <c r="AK312" s="2"/>
      <c r="AL312" s="2"/>
      <c r="AM312" s="2"/>
      <c r="AN312" s="2"/>
      <c r="AO312" s="2"/>
      <c r="AP312" s="2"/>
      <c r="AQ312" s="2"/>
      <c r="AR312" s="15"/>
    </row>
    <row r="313" spans="1:44" ht="11.25" customHeight="1">
      <c r="A313" s="120"/>
      <c r="B313" s="120"/>
      <c r="C313" s="120"/>
      <c r="D313" s="120"/>
      <c r="E313" s="2"/>
      <c r="F313" s="2"/>
      <c r="G313" s="120"/>
      <c r="H313" s="120"/>
      <c r="I313" s="120"/>
      <c r="J313" s="58"/>
      <c r="K313" s="121"/>
      <c r="L313" s="2"/>
      <c r="M313" s="120"/>
      <c r="N313" s="120"/>
      <c r="O313" s="120"/>
      <c r="P313" s="120"/>
      <c r="Q313" s="2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122"/>
      <c r="AJ313" s="122"/>
      <c r="AK313" s="2"/>
      <c r="AL313" s="2"/>
      <c r="AM313" s="2"/>
      <c r="AN313" s="2"/>
      <c r="AO313" s="2"/>
      <c r="AP313" s="2"/>
      <c r="AQ313" s="2"/>
      <c r="AR313" s="15"/>
    </row>
    <row r="314" spans="1:44" ht="11.25" customHeight="1">
      <c r="A314" s="120"/>
      <c r="B314" s="120"/>
      <c r="C314" s="120"/>
      <c r="D314" s="120"/>
      <c r="E314" s="2"/>
      <c r="F314" s="2"/>
      <c r="G314" s="120"/>
      <c r="H314" s="120"/>
      <c r="I314" s="120"/>
      <c r="J314" s="58"/>
      <c r="K314" s="121"/>
      <c r="L314" s="2"/>
      <c r="M314" s="120"/>
      <c r="N314" s="120"/>
      <c r="O314" s="120"/>
      <c r="P314" s="120"/>
      <c r="Q314" s="2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122"/>
      <c r="AJ314" s="122"/>
      <c r="AK314" s="2"/>
      <c r="AL314" s="2"/>
      <c r="AM314" s="2"/>
      <c r="AN314" s="2"/>
      <c r="AO314" s="2"/>
      <c r="AP314" s="2"/>
      <c r="AQ314" s="2"/>
      <c r="AR314" s="15"/>
    </row>
    <row r="315" spans="1:44" ht="11.25" customHeight="1">
      <c r="A315" s="120"/>
      <c r="B315" s="120"/>
      <c r="C315" s="120"/>
      <c r="D315" s="120"/>
      <c r="E315" s="2"/>
      <c r="F315" s="2"/>
      <c r="G315" s="120"/>
      <c r="H315" s="120"/>
      <c r="I315" s="120"/>
      <c r="J315" s="58"/>
      <c r="K315" s="121"/>
      <c r="L315" s="2"/>
      <c r="M315" s="120"/>
      <c r="N315" s="120"/>
      <c r="O315" s="120"/>
      <c r="P315" s="120"/>
      <c r="Q315" s="2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122"/>
      <c r="AJ315" s="122"/>
      <c r="AK315" s="2"/>
      <c r="AL315" s="2"/>
      <c r="AM315" s="2"/>
      <c r="AN315" s="2"/>
      <c r="AO315" s="2"/>
      <c r="AP315" s="2"/>
      <c r="AQ315" s="2"/>
      <c r="AR315" s="15"/>
    </row>
    <row r="316" spans="1:44" ht="11.25" customHeight="1">
      <c r="A316" s="120"/>
      <c r="B316" s="120"/>
      <c r="C316" s="120"/>
      <c r="D316" s="120"/>
      <c r="E316" s="2"/>
      <c r="F316" s="2"/>
      <c r="G316" s="120"/>
      <c r="H316" s="120"/>
      <c r="I316" s="120"/>
      <c r="J316" s="58"/>
      <c r="K316" s="121"/>
      <c r="L316" s="2"/>
      <c r="M316" s="120"/>
      <c r="N316" s="120"/>
      <c r="O316" s="120"/>
      <c r="P316" s="120"/>
      <c r="Q316" s="2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122"/>
      <c r="AJ316" s="122"/>
      <c r="AK316" s="2"/>
      <c r="AL316" s="2"/>
      <c r="AM316" s="2"/>
      <c r="AN316" s="2"/>
      <c r="AO316" s="2"/>
      <c r="AP316" s="2"/>
      <c r="AQ316" s="2"/>
      <c r="AR316" s="15"/>
    </row>
    <row r="317" spans="1:44" ht="11.25" customHeight="1">
      <c r="A317" s="120"/>
      <c r="B317" s="120"/>
      <c r="C317" s="120"/>
      <c r="D317" s="120"/>
      <c r="E317" s="2"/>
      <c r="F317" s="2"/>
      <c r="G317" s="120"/>
      <c r="H317" s="120"/>
      <c r="I317" s="120"/>
      <c r="J317" s="58"/>
      <c r="K317" s="121"/>
      <c r="L317" s="2"/>
      <c r="M317" s="120"/>
      <c r="N317" s="120"/>
      <c r="O317" s="120"/>
      <c r="P317" s="120"/>
      <c r="Q317" s="2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122"/>
      <c r="AJ317" s="122"/>
      <c r="AK317" s="2"/>
      <c r="AL317" s="2"/>
      <c r="AM317" s="2"/>
      <c r="AN317" s="2"/>
      <c r="AO317" s="2"/>
      <c r="AP317" s="2"/>
      <c r="AQ317" s="2"/>
      <c r="AR317" s="15"/>
    </row>
    <row r="318" spans="1:44" ht="11.25" customHeight="1">
      <c r="A318" s="120"/>
      <c r="B318" s="120"/>
      <c r="C318" s="120"/>
      <c r="D318" s="120"/>
      <c r="E318" s="2"/>
      <c r="F318" s="2"/>
      <c r="G318" s="120"/>
      <c r="H318" s="120"/>
      <c r="I318" s="120"/>
      <c r="J318" s="58"/>
      <c r="K318" s="121"/>
      <c r="L318" s="2"/>
      <c r="M318" s="120"/>
      <c r="N318" s="120"/>
      <c r="O318" s="120"/>
      <c r="P318" s="120"/>
      <c r="Q318" s="2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122"/>
      <c r="AJ318" s="122"/>
      <c r="AK318" s="2"/>
      <c r="AL318" s="2"/>
      <c r="AM318" s="2"/>
      <c r="AN318" s="2"/>
      <c r="AO318" s="2"/>
      <c r="AP318" s="2"/>
      <c r="AQ318" s="2"/>
      <c r="AR318" s="15"/>
    </row>
    <row r="319" spans="1:44" ht="11.25" customHeight="1">
      <c r="A319" s="120"/>
      <c r="B319" s="120"/>
      <c r="C319" s="120"/>
      <c r="D319" s="120"/>
      <c r="E319" s="2"/>
      <c r="F319" s="2"/>
      <c r="G319" s="120"/>
      <c r="H319" s="120"/>
      <c r="I319" s="120"/>
      <c r="J319" s="58"/>
      <c r="K319" s="121"/>
      <c r="L319" s="2"/>
      <c r="M319" s="120"/>
      <c r="N319" s="120"/>
      <c r="O319" s="120"/>
      <c r="P319" s="120"/>
      <c r="Q319" s="2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122"/>
      <c r="AJ319" s="122"/>
      <c r="AK319" s="2"/>
      <c r="AL319" s="2"/>
      <c r="AM319" s="2"/>
      <c r="AN319" s="2"/>
      <c r="AO319" s="2"/>
      <c r="AP319" s="2"/>
      <c r="AQ319" s="2"/>
      <c r="AR319" s="15"/>
    </row>
    <row r="320" spans="1:44" ht="11.25" customHeight="1">
      <c r="A320" s="120"/>
      <c r="B320" s="120"/>
      <c r="C320" s="120"/>
      <c r="D320" s="120"/>
      <c r="E320" s="2"/>
      <c r="F320" s="2"/>
      <c r="G320" s="120"/>
      <c r="H320" s="120"/>
      <c r="I320" s="120"/>
      <c r="J320" s="58"/>
      <c r="K320" s="121"/>
      <c r="L320" s="2"/>
      <c r="M320" s="120"/>
      <c r="N320" s="120"/>
      <c r="O320" s="120"/>
      <c r="P320" s="120"/>
      <c r="Q320" s="2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122"/>
      <c r="AJ320" s="122"/>
      <c r="AK320" s="2"/>
      <c r="AL320" s="2"/>
      <c r="AM320" s="2"/>
      <c r="AN320" s="2"/>
      <c r="AO320" s="2"/>
      <c r="AP320" s="2"/>
      <c r="AQ320" s="2"/>
      <c r="AR320" s="15"/>
    </row>
    <row r="321" spans="1:44" ht="11.25" customHeight="1">
      <c r="A321" s="120"/>
      <c r="B321" s="120"/>
      <c r="C321" s="120"/>
      <c r="D321" s="120"/>
      <c r="E321" s="2"/>
      <c r="F321" s="2"/>
      <c r="G321" s="120"/>
      <c r="H321" s="120"/>
      <c r="I321" s="120"/>
      <c r="J321" s="58"/>
      <c r="K321" s="121"/>
      <c r="L321" s="2"/>
      <c r="M321" s="120"/>
      <c r="N321" s="120"/>
      <c r="O321" s="120"/>
      <c r="P321" s="120"/>
      <c r="Q321" s="2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122"/>
      <c r="AJ321" s="122"/>
      <c r="AK321" s="2"/>
      <c r="AL321" s="2"/>
      <c r="AM321" s="2"/>
      <c r="AN321" s="2"/>
      <c r="AO321" s="2"/>
      <c r="AP321" s="2"/>
      <c r="AQ321" s="2"/>
      <c r="AR321" s="15"/>
    </row>
    <row r="322" spans="1:44" ht="11.25" customHeight="1">
      <c r="A322" s="120"/>
      <c r="B322" s="120"/>
      <c r="C322" s="120"/>
      <c r="D322" s="120"/>
      <c r="E322" s="2"/>
      <c r="F322" s="2"/>
      <c r="G322" s="120"/>
      <c r="H322" s="120"/>
      <c r="I322" s="120"/>
      <c r="J322" s="58"/>
      <c r="K322" s="121"/>
      <c r="L322" s="2"/>
      <c r="M322" s="120"/>
      <c r="N322" s="120"/>
      <c r="O322" s="120"/>
      <c r="P322" s="120"/>
      <c r="Q322" s="2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122"/>
      <c r="AJ322" s="122"/>
      <c r="AK322" s="2"/>
      <c r="AL322" s="2"/>
      <c r="AM322" s="2"/>
      <c r="AN322" s="2"/>
      <c r="AO322" s="2"/>
      <c r="AP322" s="2"/>
      <c r="AQ322" s="2"/>
      <c r="AR322" s="15"/>
    </row>
    <row r="323" spans="1:44" ht="11.25" customHeight="1">
      <c r="A323" s="120"/>
      <c r="B323" s="120"/>
      <c r="C323" s="120"/>
      <c r="D323" s="120"/>
      <c r="E323" s="2"/>
      <c r="F323" s="2"/>
      <c r="G323" s="120"/>
      <c r="H323" s="120"/>
      <c r="I323" s="120"/>
      <c r="J323" s="58"/>
      <c r="K323" s="121"/>
      <c r="L323" s="2"/>
      <c r="M323" s="120"/>
      <c r="N323" s="120"/>
      <c r="O323" s="120"/>
      <c r="P323" s="120"/>
      <c r="Q323" s="2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122"/>
      <c r="AJ323" s="122"/>
      <c r="AK323" s="2"/>
      <c r="AL323" s="2"/>
      <c r="AM323" s="2"/>
      <c r="AN323" s="2"/>
      <c r="AO323" s="2"/>
      <c r="AP323" s="2"/>
      <c r="AQ323" s="2"/>
      <c r="AR323" s="15"/>
    </row>
    <row r="324" spans="1:44" ht="11.25" customHeight="1">
      <c r="A324" s="120"/>
      <c r="B324" s="120"/>
      <c r="C324" s="120"/>
      <c r="D324" s="120"/>
      <c r="E324" s="2"/>
      <c r="F324" s="2"/>
      <c r="G324" s="120"/>
      <c r="H324" s="120"/>
      <c r="I324" s="120"/>
      <c r="J324" s="58"/>
      <c r="K324" s="121"/>
      <c r="L324" s="2"/>
      <c r="M324" s="120"/>
      <c r="N324" s="120"/>
      <c r="O324" s="120"/>
      <c r="P324" s="120"/>
      <c r="Q324" s="2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122"/>
      <c r="AJ324" s="122"/>
      <c r="AK324" s="2"/>
      <c r="AL324" s="2"/>
      <c r="AM324" s="2"/>
      <c r="AN324" s="2"/>
      <c r="AO324" s="2"/>
      <c r="AP324" s="2"/>
      <c r="AQ324" s="2"/>
      <c r="AR324" s="15"/>
    </row>
    <row r="325" spans="1:44" ht="11.25" customHeight="1">
      <c r="A325" s="120"/>
      <c r="B325" s="120"/>
      <c r="C325" s="120"/>
      <c r="D325" s="120"/>
      <c r="E325" s="2"/>
      <c r="F325" s="2"/>
      <c r="G325" s="120"/>
      <c r="H325" s="120"/>
      <c r="I325" s="120"/>
      <c r="J325" s="58"/>
      <c r="K325" s="121"/>
      <c r="L325" s="2"/>
      <c r="M325" s="120"/>
      <c r="N325" s="120"/>
      <c r="O325" s="120"/>
      <c r="P325" s="120"/>
      <c r="Q325" s="2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122"/>
      <c r="AJ325" s="122"/>
      <c r="AK325" s="2"/>
      <c r="AL325" s="2"/>
      <c r="AM325" s="2"/>
      <c r="AN325" s="2"/>
      <c r="AO325" s="2"/>
      <c r="AP325" s="2"/>
      <c r="AQ325" s="2"/>
      <c r="AR325" s="15"/>
    </row>
    <row r="326" spans="1:44" ht="11.25" customHeight="1">
      <c r="A326" s="120"/>
      <c r="B326" s="120"/>
      <c r="C326" s="120"/>
      <c r="D326" s="120"/>
      <c r="E326" s="2"/>
      <c r="F326" s="2"/>
      <c r="G326" s="120"/>
      <c r="H326" s="120"/>
      <c r="I326" s="120"/>
      <c r="J326" s="58"/>
      <c r="K326" s="121"/>
      <c r="L326" s="2"/>
      <c r="M326" s="120"/>
      <c r="N326" s="120"/>
      <c r="O326" s="120"/>
      <c r="P326" s="120"/>
      <c r="Q326" s="2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122"/>
      <c r="AJ326" s="122"/>
      <c r="AK326" s="2"/>
      <c r="AL326" s="2"/>
      <c r="AM326" s="2"/>
      <c r="AN326" s="2"/>
      <c r="AO326" s="2"/>
      <c r="AP326" s="2"/>
      <c r="AQ326" s="2"/>
      <c r="AR326" s="15"/>
    </row>
    <row r="327" spans="1:44" ht="11.25" customHeight="1">
      <c r="A327" s="120"/>
      <c r="B327" s="120"/>
      <c r="C327" s="120"/>
      <c r="D327" s="120"/>
      <c r="E327" s="2"/>
      <c r="F327" s="2"/>
      <c r="G327" s="120"/>
      <c r="H327" s="120"/>
      <c r="I327" s="120"/>
      <c r="J327" s="58"/>
      <c r="K327" s="121"/>
      <c r="L327" s="2"/>
      <c r="M327" s="120"/>
      <c r="N327" s="120"/>
      <c r="O327" s="120"/>
      <c r="P327" s="120"/>
      <c r="Q327" s="2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122"/>
      <c r="AJ327" s="122"/>
      <c r="AK327" s="2"/>
      <c r="AL327" s="2"/>
      <c r="AM327" s="2"/>
      <c r="AN327" s="2"/>
      <c r="AO327" s="2"/>
      <c r="AP327" s="2"/>
      <c r="AQ327" s="2"/>
      <c r="AR327" s="15"/>
    </row>
    <row r="328" spans="1:44" ht="11.25" customHeight="1">
      <c r="A328" s="120"/>
      <c r="B328" s="120"/>
      <c r="C328" s="120"/>
      <c r="D328" s="120"/>
      <c r="E328" s="2"/>
      <c r="F328" s="2"/>
      <c r="G328" s="120"/>
      <c r="H328" s="120"/>
      <c r="I328" s="120"/>
      <c r="J328" s="58"/>
      <c r="K328" s="121"/>
      <c r="L328" s="2"/>
      <c r="M328" s="120"/>
      <c r="N328" s="120"/>
      <c r="O328" s="120"/>
      <c r="P328" s="120"/>
      <c r="Q328" s="2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122"/>
      <c r="AJ328" s="122"/>
      <c r="AK328" s="2"/>
      <c r="AL328" s="2"/>
      <c r="AM328" s="2"/>
      <c r="AN328" s="2"/>
      <c r="AO328" s="2"/>
      <c r="AP328" s="2"/>
      <c r="AQ328" s="2"/>
      <c r="AR328" s="15"/>
    </row>
    <row r="329" spans="1:44" ht="11.25" customHeight="1">
      <c r="A329" s="120"/>
      <c r="B329" s="120"/>
      <c r="C329" s="120"/>
      <c r="D329" s="120"/>
      <c r="E329" s="2"/>
      <c r="F329" s="2"/>
      <c r="G329" s="120"/>
      <c r="H329" s="120"/>
      <c r="I329" s="120"/>
      <c r="J329" s="58"/>
      <c r="K329" s="121"/>
      <c r="L329" s="2"/>
      <c r="M329" s="120"/>
      <c r="N329" s="120"/>
      <c r="O329" s="120"/>
      <c r="P329" s="120"/>
      <c r="Q329" s="2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122"/>
      <c r="AJ329" s="122"/>
      <c r="AK329" s="2"/>
      <c r="AL329" s="2"/>
      <c r="AM329" s="2"/>
      <c r="AN329" s="2"/>
      <c r="AO329" s="2"/>
      <c r="AP329" s="2"/>
      <c r="AQ329" s="2"/>
      <c r="AR329" s="15"/>
    </row>
    <row r="330" spans="1:44" ht="11.25" customHeight="1">
      <c r="A330" s="120"/>
      <c r="B330" s="120"/>
      <c r="C330" s="120"/>
      <c r="D330" s="120"/>
      <c r="E330" s="2"/>
      <c r="F330" s="2"/>
      <c r="G330" s="120"/>
      <c r="H330" s="120"/>
      <c r="I330" s="120"/>
      <c r="J330" s="58"/>
      <c r="K330" s="121"/>
      <c r="L330" s="2"/>
      <c r="M330" s="120"/>
      <c r="N330" s="120"/>
      <c r="O330" s="120"/>
      <c r="P330" s="120"/>
      <c r="Q330" s="2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122"/>
      <c r="AJ330" s="122"/>
      <c r="AK330" s="2"/>
      <c r="AL330" s="2"/>
      <c r="AM330" s="2"/>
      <c r="AN330" s="2"/>
      <c r="AO330" s="2"/>
      <c r="AP330" s="2"/>
      <c r="AQ330" s="2"/>
      <c r="AR330" s="15"/>
    </row>
    <row r="331" spans="1:44" ht="11.25" customHeight="1">
      <c r="A331" s="120"/>
      <c r="B331" s="120"/>
      <c r="C331" s="120"/>
      <c r="D331" s="120"/>
      <c r="E331" s="2"/>
      <c r="F331" s="2"/>
      <c r="G331" s="120"/>
      <c r="H331" s="120"/>
      <c r="I331" s="120"/>
      <c r="J331" s="58"/>
      <c r="K331" s="121"/>
      <c r="L331" s="2"/>
      <c r="M331" s="120"/>
      <c r="N331" s="120"/>
      <c r="O331" s="120"/>
      <c r="P331" s="120"/>
      <c r="Q331" s="2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122"/>
      <c r="AJ331" s="122"/>
      <c r="AK331" s="2"/>
      <c r="AL331" s="2"/>
      <c r="AM331" s="2"/>
      <c r="AN331" s="2"/>
      <c r="AO331" s="2"/>
      <c r="AP331" s="2"/>
      <c r="AQ331" s="2"/>
      <c r="AR331" s="15"/>
    </row>
    <row r="332" spans="1:44" ht="11.25" customHeight="1">
      <c r="A332" s="120"/>
      <c r="B332" s="120"/>
      <c r="C332" s="120"/>
      <c r="D332" s="120"/>
      <c r="E332" s="2"/>
      <c r="F332" s="2"/>
      <c r="G332" s="120"/>
      <c r="H332" s="120"/>
      <c r="I332" s="120"/>
      <c r="J332" s="58"/>
      <c r="K332" s="121"/>
      <c r="L332" s="2"/>
      <c r="M332" s="120"/>
      <c r="N332" s="120"/>
      <c r="O332" s="120"/>
      <c r="P332" s="120"/>
      <c r="Q332" s="2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122"/>
      <c r="AJ332" s="122"/>
      <c r="AK332" s="2"/>
      <c r="AL332" s="2"/>
      <c r="AM332" s="2"/>
      <c r="AN332" s="2"/>
      <c r="AO332" s="2"/>
      <c r="AP332" s="2"/>
      <c r="AQ332" s="2"/>
      <c r="AR332" s="15"/>
    </row>
    <row r="333" spans="1:44" ht="11.25" customHeight="1">
      <c r="A333" s="120"/>
      <c r="B333" s="120"/>
      <c r="C333" s="120"/>
      <c r="D333" s="120"/>
      <c r="E333" s="2"/>
      <c r="F333" s="2"/>
      <c r="G333" s="120"/>
      <c r="H333" s="120"/>
      <c r="I333" s="120"/>
      <c r="J333" s="58"/>
      <c r="K333" s="121"/>
      <c r="L333" s="2"/>
      <c r="M333" s="120"/>
      <c r="N333" s="120"/>
      <c r="O333" s="120"/>
      <c r="P333" s="120"/>
      <c r="Q333" s="2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122"/>
      <c r="AJ333" s="122"/>
      <c r="AK333" s="2"/>
      <c r="AL333" s="2"/>
      <c r="AM333" s="2"/>
      <c r="AN333" s="2"/>
      <c r="AO333" s="2"/>
      <c r="AP333" s="2"/>
      <c r="AQ333" s="2"/>
      <c r="AR333" s="15"/>
    </row>
    <row r="334" spans="1:44" ht="11.25" customHeight="1">
      <c r="A334" s="120"/>
      <c r="B334" s="120"/>
      <c r="C334" s="120"/>
      <c r="D334" s="120"/>
      <c r="E334" s="2"/>
      <c r="F334" s="2"/>
      <c r="G334" s="120"/>
      <c r="H334" s="120"/>
      <c r="I334" s="120"/>
      <c r="J334" s="58"/>
      <c r="K334" s="121"/>
      <c r="L334" s="2"/>
      <c r="M334" s="120"/>
      <c r="N334" s="120"/>
      <c r="O334" s="120"/>
      <c r="P334" s="120"/>
      <c r="Q334" s="2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122"/>
      <c r="AJ334" s="122"/>
      <c r="AK334" s="2"/>
      <c r="AL334" s="2"/>
      <c r="AM334" s="2"/>
      <c r="AN334" s="2"/>
      <c r="AO334" s="2"/>
      <c r="AP334" s="2"/>
      <c r="AQ334" s="2"/>
      <c r="AR334" s="15"/>
    </row>
    <row r="335" spans="1:44" ht="11.25" customHeight="1">
      <c r="A335" s="120"/>
      <c r="B335" s="120"/>
      <c r="C335" s="120"/>
      <c r="D335" s="120"/>
      <c r="E335" s="2"/>
      <c r="F335" s="2"/>
      <c r="G335" s="120"/>
      <c r="H335" s="120"/>
      <c r="I335" s="120"/>
      <c r="J335" s="58"/>
      <c r="K335" s="121"/>
      <c r="L335" s="2"/>
      <c r="M335" s="120"/>
      <c r="N335" s="120"/>
      <c r="O335" s="120"/>
      <c r="P335" s="120"/>
      <c r="Q335" s="2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122"/>
      <c r="AJ335" s="122"/>
      <c r="AK335" s="2"/>
      <c r="AL335" s="2"/>
      <c r="AM335" s="2"/>
      <c r="AN335" s="2"/>
      <c r="AO335" s="2"/>
      <c r="AP335" s="2"/>
      <c r="AQ335" s="2"/>
      <c r="AR335" s="15"/>
    </row>
    <row r="336" spans="1:44" ht="11.25" customHeight="1">
      <c r="A336" s="120"/>
      <c r="B336" s="120"/>
      <c r="C336" s="120"/>
      <c r="D336" s="120"/>
      <c r="E336" s="2"/>
      <c r="F336" s="2"/>
      <c r="G336" s="120"/>
      <c r="H336" s="120"/>
      <c r="I336" s="120"/>
      <c r="J336" s="58"/>
      <c r="K336" s="121"/>
      <c r="L336" s="2"/>
      <c r="M336" s="120"/>
      <c r="N336" s="120"/>
      <c r="O336" s="120"/>
      <c r="P336" s="120"/>
      <c r="Q336" s="2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122"/>
      <c r="AJ336" s="122"/>
      <c r="AK336" s="2"/>
      <c r="AL336" s="2"/>
      <c r="AM336" s="2"/>
      <c r="AN336" s="2"/>
      <c r="AO336" s="2"/>
      <c r="AP336" s="2"/>
      <c r="AQ336" s="2"/>
      <c r="AR336" s="15"/>
    </row>
    <row r="337" spans="1:44" ht="11.25" customHeight="1">
      <c r="A337" s="120"/>
      <c r="B337" s="120"/>
      <c r="C337" s="120"/>
      <c r="D337" s="120"/>
      <c r="E337" s="2"/>
      <c r="F337" s="2"/>
      <c r="G337" s="120"/>
      <c r="H337" s="120"/>
      <c r="I337" s="120"/>
      <c r="J337" s="58"/>
      <c r="K337" s="121"/>
      <c r="L337" s="2"/>
      <c r="M337" s="120"/>
      <c r="N337" s="120"/>
      <c r="O337" s="120"/>
      <c r="P337" s="120"/>
      <c r="Q337" s="2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122"/>
      <c r="AJ337" s="122"/>
      <c r="AK337" s="2"/>
      <c r="AL337" s="2"/>
      <c r="AM337" s="2"/>
      <c r="AN337" s="2"/>
      <c r="AO337" s="2"/>
      <c r="AP337" s="2"/>
      <c r="AQ337" s="2"/>
      <c r="AR337" s="15"/>
    </row>
    <row r="338" spans="1:44" ht="11.25" customHeight="1">
      <c r="A338" s="120"/>
      <c r="B338" s="120"/>
      <c r="C338" s="120"/>
      <c r="D338" s="120"/>
      <c r="E338" s="2"/>
      <c r="F338" s="2"/>
      <c r="G338" s="120"/>
      <c r="H338" s="120"/>
      <c r="I338" s="120"/>
      <c r="J338" s="58"/>
      <c r="K338" s="121"/>
      <c r="L338" s="2"/>
      <c r="M338" s="120"/>
      <c r="N338" s="120"/>
      <c r="O338" s="120"/>
      <c r="P338" s="120"/>
      <c r="Q338" s="2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122"/>
      <c r="AJ338" s="122"/>
      <c r="AK338" s="2"/>
      <c r="AL338" s="2"/>
      <c r="AM338" s="2"/>
      <c r="AN338" s="2"/>
      <c r="AO338" s="2"/>
      <c r="AP338" s="2"/>
      <c r="AQ338" s="2"/>
      <c r="AR338" s="15"/>
    </row>
    <row r="339" spans="1:44" ht="11.25" customHeight="1">
      <c r="A339" s="120"/>
      <c r="B339" s="120"/>
      <c r="C339" s="120"/>
      <c r="D339" s="120"/>
      <c r="E339" s="2"/>
      <c r="F339" s="2"/>
      <c r="G339" s="120"/>
      <c r="H339" s="120"/>
      <c r="I339" s="120"/>
      <c r="J339" s="58"/>
      <c r="K339" s="121"/>
      <c r="L339" s="2"/>
      <c r="M339" s="120"/>
      <c r="N339" s="120"/>
      <c r="O339" s="120"/>
      <c r="P339" s="120"/>
      <c r="Q339" s="2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122"/>
      <c r="AJ339" s="122"/>
      <c r="AK339" s="2"/>
      <c r="AL339" s="2"/>
      <c r="AM339" s="2"/>
      <c r="AN339" s="2"/>
      <c r="AO339" s="2"/>
      <c r="AP339" s="2"/>
      <c r="AQ339" s="2"/>
      <c r="AR339" s="15"/>
    </row>
    <row r="340" spans="1:44" ht="11.25" customHeight="1">
      <c r="A340" s="120"/>
      <c r="B340" s="120"/>
      <c r="C340" s="120"/>
      <c r="D340" s="120"/>
      <c r="E340" s="2"/>
      <c r="F340" s="2"/>
      <c r="G340" s="120"/>
      <c r="H340" s="120"/>
      <c r="I340" s="120"/>
      <c r="J340" s="58"/>
      <c r="K340" s="121"/>
      <c r="L340" s="2"/>
      <c r="M340" s="120"/>
      <c r="N340" s="120"/>
      <c r="O340" s="120"/>
      <c r="P340" s="120"/>
      <c r="Q340" s="2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122"/>
      <c r="AJ340" s="122"/>
      <c r="AK340" s="2"/>
      <c r="AL340" s="2"/>
      <c r="AM340" s="2"/>
      <c r="AN340" s="2"/>
      <c r="AO340" s="2"/>
      <c r="AP340" s="2"/>
      <c r="AQ340" s="2"/>
      <c r="AR340" s="15"/>
    </row>
    <row r="341" spans="1:44" ht="11.25" customHeight="1">
      <c r="A341" s="120"/>
      <c r="B341" s="120"/>
      <c r="C341" s="120"/>
      <c r="D341" s="120"/>
      <c r="E341" s="2"/>
      <c r="F341" s="2"/>
      <c r="G341" s="120"/>
      <c r="H341" s="120"/>
      <c r="I341" s="120"/>
      <c r="J341" s="58"/>
      <c r="K341" s="121"/>
      <c r="L341" s="2"/>
      <c r="M341" s="120"/>
      <c r="N341" s="120"/>
      <c r="O341" s="120"/>
      <c r="P341" s="120"/>
      <c r="Q341" s="2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122"/>
      <c r="AJ341" s="122"/>
      <c r="AK341" s="2"/>
      <c r="AL341" s="2"/>
      <c r="AM341" s="2"/>
      <c r="AN341" s="2"/>
      <c r="AO341" s="2"/>
      <c r="AP341" s="2"/>
      <c r="AQ341" s="2"/>
      <c r="AR341" s="15"/>
    </row>
    <row r="342" spans="1:44" ht="11.25" customHeight="1">
      <c r="A342" s="120"/>
      <c r="B342" s="120"/>
      <c r="C342" s="120"/>
      <c r="D342" s="120"/>
      <c r="E342" s="2"/>
      <c r="F342" s="2"/>
      <c r="G342" s="120"/>
      <c r="H342" s="120"/>
      <c r="I342" s="120"/>
      <c r="J342" s="58"/>
      <c r="K342" s="121"/>
      <c r="L342" s="2"/>
      <c r="M342" s="120"/>
      <c r="N342" s="120"/>
      <c r="O342" s="120"/>
      <c r="P342" s="120"/>
      <c r="Q342" s="2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122"/>
      <c r="AJ342" s="122"/>
      <c r="AK342" s="2"/>
      <c r="AL342" s="2"/>
      <c r="AM342" s="2"/>
      <c r="AN342" s="2"/>
      <c r="AO342" s="2"/>
      <c r="AP342" s="2"/>
      <c r="AQ342" s="2"/>
      <c r="AR342" s="15"/>
    </row>
    <row r="343" spans="1:44" ht="11.25" customHeight="1">
      <c r="A343" s="120"/>
      <c r="B343" s="120"/>
      <c r="C343" s="120"/>
      <c r="D343" s="120"/>
      <c r="E343" s="2"/>
      <c r="F343" s="2"/>
      <c r="G343" s="120"/>
      <c r="H343" s="120"/>
      <c r="I343" s="120"/>
      <c r="J343" s="58"/>
      <c r="K343" s="121"/>
      <c r="L343" s="2"/>
      <c r="M343" s="120"/>
      <c r="N343" s="120"/>
      <c r="O343" s="120"/>
      <c r="P343" s="120"/>
      <c r="Q343" s="2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122"/>
      <c r="AJ343" s="122"/>
      <c r="AK343" s="2"/>
      <c r="AL343" s="2"/>
      <c r="AM343" s="2"/>
      <c r="AN343" s="2"/>
      <c r="AO343" s="2"/>
      <c r="AP343" s="2"/>
      <c r="AQ343" s="2"/>
      <c r="AR343" s="15"/>
    </row>
    <row r="344" spans="1:44" ht="11.25" customHeight="1">
      <c r="A344" s="120"/>
      <c r="B344" s="120"/>
      <c r="C344" s="120"/>
      <c r="D344" s="120"/>
      <c r="E344" s="2"/>
      <c r="F344" s="2"/>
      <c r="G344" s="120"/>
      <c r="H344" s="120"/>
      <c r="I344" s="120"/>
      <c r="J344" s="58"/>
      <c r="K344" s="121"/>
      <c r="L344" s="2"/>
      <c r="M344" s="120"/>
      <c r="N344" s="120"/>
      <c r="O344" s="120"/>
      <c r="P344" s="120"/>
      <c r="Q344" s="2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122"/>
      <c r="AJ344" s="122"/>
      <c r="AK344" s="2"/>
      <c r="AL344" s="2"/>
      <c r="AM344" s="2"/>
      <c r="AN344" s="2"/>
      <c r="AO344" s="2"/>
      <c r="AP344" s="2"/>
      <c r="AQ344" s="2"/>
      <c r="AR344" s="15"/>
    </row>
    <row r="345" spans="1:44" ht="11.25" customHeight="1">
      <c r="A345" s="120"/>
      <c r="B345" s="120"/>
      <c r="C345" s="120"/>
      <c r="D345" s="120"/>
      <c r="E345" s="2"/>
      <c r="F345" s="2"/>
      <c r="G345" s="120"/>
      <c r="H345" s="120"/>
      <c r="I345" s="120"/>
      <c r="J345" s="58"/>
      <c r="K345" s="121"/>
      <c r="L345" s="2"/>
      <c r="M345" s="120"/>
      <c r="N345" s="120"/>
      <c r="O345" s="120"/>
      <c r="P345" s="120"/>
      <c r="Q345" s="2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122"/>
      <c r="AJ345" s="122"/>
      <c r="AK345" s="2"/>
      <c r="AL345" s="2"/>
      <c r="AM345" s="2"/>
      <c r="AN345" s="2"/>
      <c r="AO345" s="2"/>
      <c r="AP345" s="2"/>
      <c r="AQ345" s="2"/>
      <c r="AR345" s="15"/>
    </row>
    <row r="346" spans="1:44" ht="11.25" customHeight="1">
      <c r="A346" s="120"/>
      <c r="B346" s="120"/>
      <c r="C346" s="120"/>
      <c r="D346" s="120"/>
      <c r="E346" s="2"/>
      <c r="F346" s="2"/>
      <c r="G346" s="120"/>
      <c r="H346" s="120"/>
      <c r="I346" s="120"/>
      <c r="J346" s="58"/>
      <c r="K346" s="121"/>
      <c r="L346" s="2"/>
      <c r="M346" s="120"/>
      <c r="N346" s="120"/>
      <c r="O346" s="120"/>
      <c r="P346" s="120"/>
      <c r="Q346" s="2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122"/>
      <c r="AJ346" s="122"/>
      <c r="AK346" s="2"/>
      <c r="AL346" s="2"/>
      <c r="AM346" s="2"/>
      <c r="AN346" s="2"/>
      <c r="AO346" s="2"/>
      <c r="AP346" s="2"/>
      <c r="AQ346" s="2"/>
      <c r="AR346" s="15"/>
    </row>
    <row r="347" spans="1:44" ht="11.25" customHeight="1">
      <c r="A347" s="120"/>
      <c r="B347" s="120"/>
      <c r="C347" s="120"/>
      <c r="D347" s="120"/>
      <c r="E347" s="2"/>
      <c r="F347" s="2"/>
      <c r="G347" s="120"/>
      <c r="H347" s="120"/>
      <c r="I347" s="120"/>
      <c r="J347" s="58"/>
      <c r="K347" s="121"/>
      <c r="L347" s="2"/>
      <c r="M347" s="120"/>
      <c r="N347" s="120"/>
      <c r="O347" s="120"/>
      <c r="P347" s="120"/>
      <c r="Q347" s="2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122"/>
      <c r="AJ347" s="122"/>
      <c r="AK347" s="2"/>
      <c r="AL347" s="2"/>
      <c r="AM347" s="2"/>
      <c r="AN347" s="2"/>
      <c r="AO347" s="2"/>
      <c r="AP347" s="2"/>
      <c r="AQ347" s="2"/>
      <c r="AR347" s="15"/>
    </row>
    <row r="348" spans="1:44" ht="11.25" customHeight="1">
      <c r="A348" s="120"/>
      <c r="B348" s="120"/>
      <c r="C348" s="120"/>
      <c r="D348" s="120"/>
      <c r="E348" s="2"/>
      <c r="F348" s="2"/>
      <c r="G348" s="120"/>
      <c r="H348" s="120"/>
      <c r="I348" s="120"/>
      <c r="J348" s="58"/>
      <c r="K348" s="121"/>
      <c r="L348" s="2"/>
      <c r="M348" s="120"/>
      <c r="N348" s="120"/>
      <c r="O348" s="120"/>
      <c r="P348" s="120"/>
      <c r="Q348" s="2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122"/>
      <c r="AJ348" s="122"/>
      <c r="AK348" s="2"/>
      <c r="AL348" s="2"/>
      <c r="AM348" s="2"/>
      <c r="AN348" s="2"/>
      <c r="AO348" s="2"/>
      <c r="AP348" s="2"/>
      <c r="AQ348" s="2"/>
      <c r="AR348" s="15"/>
    </row>
    <row r="349" spans="1:44" ht="11.25" customHeight="1">
      <c r="A349" s="120"/>
      <c r="B349" s="120"/>
      <c r="C349" s="120"/>
      <c r="D349" s="120"/>
      <c r="E349" s="2"/>
      <c r="F349" s="2"/>
      <c r="G349" s="120"/>
      <c r="H349" s="120"/>
      <c r="I349" s="120"/>
      <c r="J349" s="58"/>
      <c r="K349" s="121"/>
      <c r="L349" s="2"/>
      <c r="M349" s="120"/>
      <c r="N349" s="120"/>
      <c r="O349" s="120"/>
      <c r="P349" s="120"/>
      <c r="Q349" s="2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122"/>
      <c r="AJ349" s="122"/>
      <c r="AK349" s="2"/>
      <c r="AL349" s="2"/>
      <c r="AM349" s="2"/>
      <c r="AN349" s="2"/>
      <c r="AO349" s="2"/>
      <c r="AP349" s="2"/>
      <c r="AQ349" s="2"/>
      <c r="AR349" s="15"/>
    </row>
    <row r="350" spans="1:44" ht="11.25" customHeight="1">
      <c r="A350" s="120"/>
      <c r="B350" s="120"/>
      <c r="C350" s="120"/>
      <c r="D350" s="120"/>
      <c r="E350" s="2"/>
      <c r="F350" s="2"/>
      <c r="G350" s="120"/>
      <c r="H350" s="120"/>
      <c r="I350" s="120"/>
      <c r="J350" s="58"/>
      <c r="K350" s="121"/>
      <c r="L350" s="2"/>
      <c r="M350" s="120"/>
      <c r="N350" s="120"/>
      <c r="O350" s="120"/>
      <c r="P350" s="120"/>
      <c r="Q350" s="2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122"/>
      <c r="AJ350" s="122"/>
      <c r="AK350" s="2"/>
      <c r="AL350" s="2"/>
      <c r="AM350" s="2"/>
      <c r="AN350" s="2"/>
      <c r="AO350" s="2"/>
      <c r="AP350" s="2"/>
      <c r="AQ350" s="2"/>
      <c r="AR350" s="15"/>
    </row>
    <row r="351" spans="1:44" ht="11.25" customHeight="1">
      <c r="A351" s="120"/>
      <c r="B351" s="120"/>
      <c r="C351" s="120"/>
      <c r="D351" s="120"/>
      <c r="E351" s="2"/>
      <c r="F351" s="2"/>
      <c r="G351" s="120"/>
      <c r="H351" s="120"/>
      <c r="I351" s="120"/>
      <c r="J351" s="58"/>
      <c r="K351" s="121"/>
      <c r="L351" s="2"/>
      <c r="M351" s="120"/>
      <c r="N351" s="120"/>
      <c r="O351" s="120"/>
      <c r="P351" s="120"/>
      <c r="Q351" s="2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122"/>
      <c r="AJ351" s="122"/>
      <c r="AK351" s="2"/>
      <c r="AL351" s="2"/>
      <c r="AM351" s="2"/>
      <c r="AN351" s="2"/>
      <c r="AO351" s="2"/>
      <c r="AP351" s="2"/>
      <c r="AQ351" s="2"/>
      <c r="AR351" s="15"/>
    </row>
    <row r="352" spans="1:44" ht="11.25" customHeight="1">
      <c r="A352" s="120"/>
      <c r="B352" s="120"/>
      <c r="C352" s="120"/>
      <c r="D352" s="120"/>
      <c r="E352" s="2"/>
      <c r="F352" s="2"/>
      <c r="G352" s="120"/>
      <c r="H352" s="120"/>
      <c r="I352" s="120"/>
      <c r="J352" s="58"/>
      <c r="K352" s="121"/>
      <c r="L352" s="2"/>
      <c r="M352" s="120"/>
      <c r="N352" s="120"/>
      <c r="O352" s="120"/>
      <c r="P352" s="120"/>
      <c r="Q352" s="2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122"/>
      <c r="AJ352" s="122"/>
      <c r="AK352" s="2"/>
      <c r="AL352" s="2"/>
      <c r="AM352" s="2"/>
      <c r="AN352" s="2"/>
      <c r="AO352" s="2"/>
      <c r="AP352" s="2"/>
      <c r="AQ352" s="2"/>
      <c r="AR352" s="15"/>
    </row>
    <row r="353" spans="1:44" ht="11.25" customHeight="1">
      <c r="A353" s="120"/>
      <c r="B353" s="120"/>
      <c r="C353" s="120"/>
      <c r="D353" s="120"/>
      <c r="E353" s="2"/>
      <c r="F353" s="2"/>
      <c r="G353" s="120"/>
      <c r="H353" s="120"/>
      <c r="I353" s="120"/>
      <c r="J353" s="58"/>
      <c r="K353" s="121"/>
      <c r="L353" s="2"/>
      <c r="M353" s="120"/>
      <c r="N353" s="120"/>
      <c r="O353" s="120"/>
      <c r="P353" s="120"/>
      <c r="Q353" s="2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122"/>
      <c r="AJ353" s="122"/>
      <c r="AK353" s="2"/>
      <c r="AL353" s="2"/>
      <c r="AM353" s="2"/>
      <c r="AN353" s="2"/>
      <c r="AO353" s="2"/>
      <c r="AP353" s="2"/>
      <c r="AQ353" s="2"/>
      <c r="AR353" s="15"/>
    </row>
    <row r="354" spans="1:44" ht="11.25" customHeight="1">
      <c r="A354" s="120"/>
      <c r="B354" s="120"/>
      <c r="C354" s="120"/>
      <c r="D354" s="120"/>
      <c r="E354" s="2"/>
      <c r="F354" s="2"/>
      <c r="G354" s="120"/>
      <c r="H354" s="120"/>
      <c r="I354" s="120"/>
      <c r="J354" s="58"/>
      <c r="K354" s="121"/>
      <c r="L354" s="2"/>
      <c r="M354" s="120"/>
      <c r="N354" s="120"/>
      <c r="O354" s="120"/>
      <c r="P354" s="120"/>
      <c r="Q354" s="2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122"/>
      <c r="AJ354" s="122"/>
      <c r="AK354" s="2"/>
      <c r="AL354" s="2"/>
      <c r="AM354" s="2"/>
      <c r="AN354" s="2"/>
      <c r="AO354" s="2"/>
      <c r="AP354" s="2"/>
      <c r="AQ354" s="2"/>
      <c r="AR354" s="15"/>
    </row>
    <row r="355" spans="1:44" ht="11.25" customHeight="1">
      <c r="A355" s="120"/>
      <c r="B355" s="120"/>
      <c r="C355" s="120"/>
      <c r="D355" s="120"/>
      <c r="E355" s="2"/>
      <c r="F355" s="2"/>
      <c r="G355" s="120"/>
      <c r="H355" s="120"/>
      <c r="I355" s="120"/>
      <c r="J355" s="58"/>
      <c r="K355" s="121"/>
      <c r="L355" s="2"/>
      <c r="M355" s="120"/>
      <c r="N355" s="120"/>
      <c r="O355" s="120"/>
      <c r="P355" s="120"/>
      <c r="Q355" s="2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122"/>
      <c r="AJ355" s="122"/>
      <c r="AK355" s="2"/>
      <c r="AL355" s="2"/>
      <c r="AM355" s="2"/>
      <c r="AN355" s="2"/>
      <c r="AO355" s="2"/>
      <c r="AP355" s="2"/>
      <c r="AQ355" s="2"/>
      <c r="AR355" s="15"/>
    </row>
    <row r="356" spans="1:44" ht="11.25" customHeight="1">
      <c r="A356" s="120"/>
      <c r="B356" s="120"/>
      <c r="C356" s="120"/>
      <c r="D356" s="120"/>
      <c r="E356" s="2"/>
      <c r="F356" s="2"/>
      <c r="G356" s="120"/>
      <c r="H356" s="120"/>
      <c r="I356" s="120"/>
      <c r="J356" s="58"/>
      <c r="K356" s="121"/>
      <c r="L356" s="2"/>
      <c r="M356" s="120"/>
      <c r="N356" s="120"/>
      <c r="O356" s="120"/>
      <c r="P356" s="120"/>
      <c r="Q356" s="2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122"/>
      <c r="AJ356" s="122"/>
      <c r="AK356" s="2"/>
      <c r="AL356" s="2"/>
      <c r="AM356" s="2"/>
      <c r="AN356" s="2"/>
      <c r="AO356" s="2"/>
      <c r="AP356" s="2"/>
      <c r="AQ356" s="2"/>
      <c r="AR356" s="15"/>
    </row>
    <row r="357" spans="1:44" ht="11.25" customHeight="1">
      <c r="A357" s="120"/>
      <c r="B357" s="120"/>
      <c r="C357" s="120"/>
      <c r="D357" s="120"/>
      <c r="E357" s="2"/>
      <c r="F357" s="2"/>
      <c r="G357" s="120"/>
      <c r="H357" s="120"/>
      <c r="I357" s="120"/>
      <c r="J357" s="58"/>
      <c r="K357" s="121"/>
      <c r="L357" s="2"/>
      <c r="M357" s="120"/>
      <c r="N357" s="120"/>
      <c r="O357" s="120"/>
      <c r="P357" s="120"/>
      <c r="Q357" s="2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122"/>
      <c r="AJ357" s="122"/>
      <c r="AK357" s="2"/>
      <c r="AL357" s="2"/>
      <c r="AM357" s="2"/>
      <c r="AN357" s="2"/>
      <c r="AO357" s="2"/>
      <c r="AP357" s="2"/>
      <c r="AQ357" s="2"/>
      <c r="AR357" s="15"/>
    </row>
    <row r="358" spans="1:44" ht="11.25" customHeight="1">
      <c r="A358" s="120"/>
      <c r="B358" s="120"/>
      <c r="C358" s="120"/>
      <c r="D358" s="120"/>
      <c r="E358" s="2"/>
      <c r="F358" s="2"/>
      <c r="G358" s="120"/>
      <c r="H358" s="120"/>
      <c r="I358" s="120"/>
      <c r="J358" s="58"/>
      <c r="K358" s="121"/>
      <c r="L358" s="2"/>
      <c r="M358" s="120"/>
      <c r="N358" s="120"/>
      <c r="O358" s="120"/>
      <c r="P358" s="120"/>
      <c r="Q358" s="2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122"/>
      <c r="AJ358" s="122"/>
      <c r="AK358" s="2"/>
      <c r="AL358" s="2"/>
      <c r="AM358" s="2"/>
      <c r="AN358" s="2"/>
      <c r="AO358" s="2"/>
      <c r="AP358" s="2"/>
      <c r="AQ358" s="2"/>
      <c r="AR358" s="15"/>
    </row>
    <row r="359" spans="1:44" ht="11.25" customHeight="1">
      <c r="A359" s="120"/>
      <c r="B359" s="120"/>
      <c r="C359" s="120"/>
      <c r="D359" s="120"/>
      <c r="E359" s="2"/>
      <c r="F359" s="2"/>
      <c r="G359" s="120"/>
      <c r="H359" s="120"/>
      <c r="I359" s="120"/>
      <c r="J359" s="58"/>
      <c r="K359" s="121"/>
      <c r="L359" s="2"/>
      <c r="M359" s="120"/>
      <c r="N359" s="120"/>
      <c r="O359" s="120"/>
      <c r="P359" s="120"/>
      <c r="Q359" s="2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122"/>
      <c r="AJ359" s="122"/>
      <c r="AK359" s="2"/>
      <c r="AL359" s="2"/>
      <c r="AM359" s="2"/>
      <c r="AN359" s="2"/>
      <c r="AO359" s="2"/>
      <c r="AP359" s="2"/>
      <c r="AQ359" s="2"/>
      <c r="AR359" s="15"/>
    </row>
    <row r="360" spans="1:44" ht="11.25" customHeight="1">
      <c r="A360" s="120"/>
      <c r="B360" s="120"/>
      <c r="C360" s="120"/>
      <c r="D360" s="120"/>
      <c r="E360" s="2"/>
      <c r="F360" s="2"/>
      <c r="G360" s="120"/>
      <c r="H360" s="120"/>
      <c r="I360" s="120"/>
      <c r="J360" s="58"/>
      <c r="K360" s="121"/>
      <c r="L360" s="2"/>
      <c r="M360" s="120"/>
      <c r="N360" s="120"/>
      <c r="O360" s="120"/>
      <c r="P360" s="120"/>
      <c r="Q360" s="2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122"/>
      <c r="AJ360" s="122"/>
      <c r="AK360" s="2"/>
      <c r="AL360" s="2"/>
      <c r="AM360" s="2"/>
      <c r="AN360" s="2"/>
      <c r="AO360" s="2"/>
      <c r="AP360" s="2"/>
      <c r="AQ360" s="2"/>
      <c r="AR360" s="15"/>
    </row>
    <row r="361" spans="1:44" ht="11.25" customHeight="1">
      <c r="A361" s="120"/>
      <c r="B361" s="120"/>
      <c r="C361" s="120"/>
      <c r="D361" s="120"/>
      <c r="E361" s="2"/>
      <c r="F361" s="2"/>
      <c r="G361" s="120"/>
      <c r="H361" s="120"/>
      <c r="I361" s="120"/>
      <c r="J361" s="58"/>
      <c r="K361" s="121"/>
      <c r="L361" s="2"/>
      <c r="M361" s="120"/>
      <c r="N361" s="120"/>
      <c r="O361" s="120"/>
      <c r="P361" s="120"/>
      <c r="Q361" s="2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122"/>
      <c r="AJ361" s="122"/>
      <c r="AK361" s="2"/>
      <c r="AL361" s="2"/>
      <c r="AM361" s="2"/>
      <c r="AN361" s="2"/>
      <c r="AO361" s="2"/>
      <c r="AP361" s="2"/>
      <c r="AQ361" s="2"/>
      <c r="AR361" s="15"/>
    </row>
    <row r="362" spans="1:44" ht="11.25" customHeight="1">
      <c r="A362" s="120"/>
      <c r="B362" s="120"/>
      <c r="C362" s="120"/>
      <c r="D362" s="120"/>
      <c r="E362" s="2"/>
      <c r="F362" s="2"/>
      <c r="G362" s="120"/>
      <c r="H362" s="120"/>
      <c r="I362" s="120"/>
      <c r="J362" s="58"/>
      <c r="K362" s="121"/>
      <c r="L362" s="2"/>
      <c r="M362" s="120"/>
      <c r="N362" s="120"/>
      <c r="O362" s="120"/>
      <c r="P362" s="120"/>
      <c r="Q362" s="2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122"/>
      <c r="AJ362" s="122"/>
      <c r="AK362" s="2"/>
      <c r="AL362" s="2"/>
      <c r="AM362" s="2"/>
      <c r="AN362" s="2"/>
      <c r="AO362" s="2"/>
      <c r="AP362" s="2"/>
      <c r="AQ362" s="2"/>
      <c r="AR362" s="15"/>
    </row>
    <row r="363" spans="1:44" ht="11.25" customHeight="1">
      <c r="A363" s="120"/>
      <c r="B363" s="120"/>
      <c r="C363" s="120"/>
      <c r="D363" s="120"/>
      <c r="E363" s="2"/>
      <c r="F363" s="2"/>
      <c r="G363" s="120"/>
      <c r="H363" s="120"/>
      <c r="I363" s="120"/>
      <c r="J363" s="58"/>
      <c r="K363" s="121"/>
      <c r="L363" s="2"/>
      <c r="M363" s="120"/>
      <c r="N363" s="120"/>
      <c r="O363" s="120"/>
      <c r="P363" s="120"/>
      <c r="Q363" s="2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122"/>
      <c r="AJ363" s="122"/>
      <c r="AK363" s="2"/>
      <c r="AL363" s="2"/>
      <c r="AM363" s="2"/>
      <c r="AN363" s="2"/>
      <c r="AO363" s="2"/>
      <c r="AP363" s="2"/>
      <c r="AQ363" s="2"/>
      <c r="AR363" s="15"/>
    </row>
    <row r="364" spans="1:44" ht="11.25" customHeight="1">
      <c r="A364" s="120"/>
      <c r="B364" s="120"/>
      <c r="C364" s="120"/>
      <c r="D364" s="120"/>
      <c r="E364" s="2"/>
      <c r="F364" s="2"/>
      <c r="G364" s="120"/>
      <c r="H364" s="120"/>
      <c r="I364" s="120"/>
      <c r="J364" s="58"/>
      <c r="K364" s="121"/>
      <c r="L364" s="2"/>
      <c r="M364" s="120"/>
      <c r="N364" s="120"/>
      <c r="O364" s="120"/>
      <c r="P364" s="120"/>
      <c r="Q364" s="2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122"/>
      <c r="AJ364" s="122"/>
      <c r="AK364" s="2"/>
      <c r="AL364" s="2"/>
      <c r="AM364" s="2"/>
      <c r="AN364" s="2"/>
      <c r="AO364" s="2"/>
      <c r="AP364" s="2"/>
      <c r="AQ364" s="2"/>
      <c r="AR364" s="15"/>
    </row>
    <row r="365" spans="1:44" ht="11.25" customHeight="1">
      <c r="A365" s="120"/>
      <c r="B365" s="120"/>
      <c r="C365" s="120"/>
      <c r="D365" s="120"/>
      <c r="E365" s="2"/>
      <c r="F365" s="2"/>
      <c r="G365" s="120"/>
      <c r="H365" s="120"/>
      <c r="I365" s="120"/>
      <c r="J365" s="58"/>
      <c r="K365" s="121"/>
      <c r="L365" s="2"/>
      <c r="M365" s="120"/>
      <c r="N365" s="120"/>
      <c r="O365" s="120"/>
      <c r="P365" s="120"/>
      <c r="Q365" s="2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122"/>
      <c r="AJ365" s="122"/>
      <c r="AK365" s="2"/>
      <c r="AL365" s="2"/>
      <c r="AM365" s="2"/>
      <c r="AN365" s="2"/>
      <c r="AO365" s="2"/>
      <c r="AP365" s="2"/>
      <c r="AQ365" s="2"/>
      <c r="AR365" s="15"/>
    </row>
    <row r="366" spans="1:44" ht="11.25" customHeight="1">
      <c r="A366" s="120"/>
      <c r="B366" s="120"/>
      <c r="C366" s="120"/>
      <c r="D366" s="120"/>
      <c r="E366" s="2"/>
      <c r="F366" s="2"/>
      <c r="G366" s="120"/>
      <c r="H366" s="120"/>
      <c r="I366" s="120"/>
      <c r="J366" s="58"/>
      <c r="K366" s="121"/>
      <c r="L366" s="2"/>
      <c r="M366" s="120"/>
      <c r="N366" s="120"/>
      <c r="O366" s="120"/>
      <c r="P366" s="120"/>
      <c r="Q366" s="2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122"/>
      <c r="AJ366" s="122"/>
      <c r="AK366" s="2"/>
      <c r="AL366" s="2"/>
      <c r="AM366" s="2"/>
      <c r="AN366" s="2"/>
      <c r="AO366" s="2"/>
      <c r="AP366" s="2"/>
      <c r="AQ366" s="2"/>
      <c r="AR366" s="15"/>
    </row>
    <row r="367" spans="1:44" ht="11.25" customHeight="1">
      <c r="A367" s="120"/>
      <c r="B367" s="120"/>
      <c r="C367" s="120"/>
      <c r="D367" s="120"/>
      <c r="E367" s="2"/>
      <c r="F367" s="2"/>
      <c r="G367" s="120"/>
      <c r="H367" s="120"/>
      <c r="I367" s="120"/>
      <c r="J367" s="58"/>
      <c r="K367" s="121"/>
      <c r="L367" s="2"/>
      <c r="M367" s="120"/>
      <c r="N367" s="120"/>
      <c r="O367" s="120"/>
      <c r="P367" s="120"/>
      <c r="Q367" s="2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122"/>
      <c r="AJ367" s="122"/>
      <c r="AK367" s="2"/>
      <c r="AL367" s="2"/>
      <c r="AM367" s="2"/>
      <c r="AN367" s="2"/>
      <c r="AO367" s="2"/>
      <c r="AP367" s="2"/>
      <c r="AQ367" s="2"/>
      <c r="AR367" s="15"/>
    </row>
    <row r="368" spans="1:44" ht="11.25" customHeight="1">
      <c r="A368" s="120"/>
      <c r="B368" s="120"/>
      <c r="C368" s="120"/>
      <c r="D368" s="120"/>
      <c r="E368" s="2"/>
      <c r="F368" s="2"/>
      <c r="G368" s="120"/>
      <c r="H368" s="120"/>
      <c r="I368" s="120"/>
      <c r="J368" s="58"/>
      <c r="K368" s="121"/>
      <c r="L368" s="2"/>
      <c r="M368" s="120"/>
      <c r="N368" s="120"/>
      <c r="O368" s="120"/>
      <c r="P368" s="120"/>
      <c r="Q368" s="2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122"/>
      <c r="AJ368" s="122"/>
      <c r="AK368" s="2"/>
      <c r="AL368" s="2"/>
      <c r="AM368" s="2"/>
      <c r="AN368" s="2"/>
      <c r="AO368" s="2"/>
      <c r="AP368" s="2"/>
      <c r="AQ368" s="2"/>
      <c r="AR368" s="15"/>
    </row>
    <row r="369" spans="1:44" ht="11.25" customHeight="1">
      <c r="A369" s="120"/>
      <c r="B369" s="120"/>
      <c r="C369" s="120"/>
      <c r="D369" s="120"/>
      <c r="E369" s="2"/>
      <c r="F369" s="2"/>
      <c r="G369" s="120"/>
      <c r="H369" s="120"/>
      <c r="I369" s="120"/>
      <c r="J369" s="58"/>
      <c r="K369" s="121"/>
      <c r="L369" s="2"/>
      <c r="M369" s="120"/>
      <c r="N369" s="120"/>
      <c r="O369" s="120"/>
      <c r="P369" s="120"/>
      <c r="Q369" s="2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122"/>
      <c r="AJ369" s="122"/>
      <c r="AK369" s="2"/>
      <c r="AL369" s="2"/>
      <c r="AM369" s="2"/>
      <c r="AN369" s="2"/>
      <c r="AO369" s="2"/>
      <c r="AP369" s="2"/>
      <c r="AQ369" s="2"/>
      <c r="AR369" s="15"/>
    </row>
    <row r="370" spans="1:44" ht="11.25" customHeight="1">
      <c r="A370" s="120"/>
      <c r="B370" s="120"/>
      <c r="C370" s="120"/>
      <c r="D370" s="120"/>
      <c r="E370" s="2"/>
      <c r="F370" s="2"/>
      <c r="G370" s="120"/>
      <c r="H370" s="120"/>
      <c r="I370" s="120"/>
      <c r="J370" s="58"/>
      <c r="K370" s="121"/>
      <c r="L370" s="2"/>
      <c r="M370" s="120"/>
      <c r="N370" s="120"/>
      <c r="O370" s="120"/>
      <c r="P370" s="120"/>
      <c r="Q370" s="2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122"/>
      <c r="AJ370" s="122"/>
      <c r="AK370" s="2"/>
      <c r="AL370" s="2"/>
      <c r="AM370" s="2"/>
      <c r="AN370" s="2"/>
      <c r="AO370" s="2"/>
      <c r="AP370" s="2"/>
      <c r="AQ370" s="2"/>
      <c r="AR370" s="15"/>
    </row>
    <row r="371" spans="1:44" ht="11.25" customHeight="1">
      <c r="A371" s="120"/>
      <c r="B371" s="120"/>
      <c r="C371" s="120"/>
      <c r="D371" s="120"/>
      <c r="E371" s="2"/>
      <c r="F371" s="2"/>
      <c r="G371" s="120"/>
      <c r="H371" s="120"/>
      <c r="I371" s="120"/>
      <c r="J371" s="58"/>
      <c r="K371" s="121"/>
      <c r="L371" s="2"/>
      <c r="M371" s="120"/>
      <c r="N371" s="120"/>
      <c r="O371" s="120"/>
      <c r="P371" s="120"/>
      <c r="Q371" s="2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122"/>
      <c r="AJ371" s="122"/>
      <c r="AK371" s="2"/>
      <c r="AL371" s="2"/>
      <c r="AM371" s="2"/>
      <c r="AN371" s="2"/>
      <c r="AO371" s="2"/>
      <c r="AP371" s="2"/>
      <c r="AQ371" s="2"/>
      <c r="AR371" s="15"/>
    </row>
    <row r="372" spans="1:44" ht="11.25" customHeight="1">
      <c r="A372" s="120"/>
      <c r="B372" s="120"/>
      <c r="C372" s="120"/>
      <c r="D372" s="120"/>
      <c r="E372" s="2"/>
      <c r="F372" s="2"/>
      <c r="G372" s="120"/>
      <c r="H372" s="120"/>
      <c r="I372" s="120"/>
      <c r="J372" s="58"/>
      <c r="K372" s="121"/>
      <c r="L372" s="2"/>
      <c r="M372" s="120"/>
      <c r="N372" s="120"/>
      <c r="O372" s="120"/>
      <c r="P372" s="120"/>
      <c r="Q372" s="2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122"/>
      <c r="AJ372" s="122"/>
      <c r="AK372" s="2"/>
      <c r="AL372" s="2"/>
      <c r="AM372" s="2"/>
      <c r="AN372" s="2"/>
      <c r="AO372" s="2"/>
      <c r="AP372" s="2"/>
      <c r="AQ372" s="2"/>
      <c r="AR372" s="15"/>
    </row>
    <row r="373" spans="1:44" ht="11.25" customHeight="1">
      <c r="A373" s="120"/>
      <c r="B373" s="120"/>
      <c r="C373" s="120"/>
      <c r="D373" s="120"/>
      <c r="E373" s="2"/>
      <c r="F373" s="2"/>
      <c r="G373" s="120"/>
      <c r="H373" s="120"/>
      <c r="I373" s="120"/>
      <c r="J373" s="58"/>
      <c r="K373" s="121"/>
      <c r="L373" s="2"/>
      <c r="M373" s="120"/>
      <c r="N373" s="120"/>
      <c r="O373" s="120"/>
      <c r="P373" s="120"/>
      <c r="Q373" s="2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122"/>
      <c r="AJ373" s="122"/>
      <c r="AK373" s="2"/>
      <c r="AL373" s="2"/>
      <c r="AM373" s="2"/>
      <c r="AN373" s="2"/>
      <c r="AO373" s="2"/>
      <c r="AP373" s="2"/>
      <c r="AQ373" s="2"/>
      <c r="AR373" s="15"/>
    </row>
    <row r="374" spans="1:44" ht="11.25" customHeight="1">
      <c r="A374" s="120"/>
      <c r="B374" s="120"/>
      <c r="C374" s="120"/>
      <c r="D374" s="120"/>
      <c r="E374" s="2"/>
      <c r="F374" s="2"/>
      <c r="G374" s="120"/>
      <c r="H374" s="120"/>
      <c r="I374" s="120"/>
      <c r="J374" s="58"/>
      <c r="K374" s="121"/>
      <c r="L374" s="2"/>
      <c r="M374" s="120"/>
      <c r="N374" s="120"/>
      <c r="O374" s="120"/>
      <c r="P374" s="120"/>
      <c r="Q374" s="2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122"/>
      <c r="AJ374" s="122"/>
      <c r="AK374" s="2"/>
      <c r="AL374" s="2"/>
      <c r="AM374" s="2"/>
      <c r="AN374" s="2"/>
      <c r="AO374" s="2"/>
      <c r="AP374" s="2"/>
      <c r="AQ374" s="2"/>
      <c r="AR374" s="15"/>
    </row>
    <row r="375" spans="1:44" ht="11.25" customHeight="1">
      <c r="A375" s="120"/>
      <c r="B375" s="120"/>
      <c r="C375" s="120"/>
      <c r="D375" s="120"/>
      <c r="E375" s="2"/>
      <c r="F375" s="2"/>
      <c r="G375" s="120"/>
      <c r="H375" s="120"/>
      <c r="I375" s="120"/>
      <c r="J375" s="58"/>
      <c r="K375" s="121"/>
      <c r="L375" s="2"/>
      <c r="M375" s="120"/>
      <c r="N375" s="120"/>
      <c r="O375" s="120"/>
      <c r="P375" s="120"/>
      <c r="Q375" s="2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122"/>
      <c r="AJ375" s="122"/>
      <c r="AK375" s="2"/>
      <c r="AL375" s="2"/>
      <c r="AM375" s="2"/>
      <c r="AN375" s="2"/>
      <c r="AO375" s="2"/>
      <c r="AP375" s="2"/>
      <c r="AQ375" s="2"/>
      <c r="AR375" s="15"/>
    </row>
    <row r="376" spans="1:44" ht="11.25" customHeight="1">
      <c r="A376" s="120"/>
      <c r="B376" s="120"/>
      <c r="C376" s="120"/>
      <c r="D376" s="120"/>
      <c r="E376" s="2"/>
      <c r="F376" s="2"/>
      <c r="G376" s="120"/>
      <c r="H376" s="120"/>
      <c r="I376" s="120"/>
      <c r="J376" s="58"/>
      <c r="K376" s="121"/>
      <c r="L376" s="2"/>
      <c r="M376" s="120"/>
      <c r="N376" s="120"/>
      <c r="O376" s="120"/>
      <c r="P376" s="120"/>
      <c r="Q376" s="2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122"/>
      <c r="AJ376" s="122"/>
      <c r="AK376" s="2"/>
      <c r="AL376" s="2"/>
      <c r="AM376" s="2"/>
      <c r="AN376" s="2"/>
      <c r="AO376" s="2"/>
      <c r="AP376" s="2"/>
      <c r="AQ376" s="2"/>
      <c r="AR376" s="15"/>
    </row>
    <row r="377" spans="1:44" ht="11.25" customHeight="1">
      <c r="A377" s="120"/>
      <c r="B377" s="120"/>
      <c r="C377" s="120"/>
      <c r="D377" s="120"/>
      <c r="E377" s="2"/>
      <c r="F377" s="2"/>
      <c r="G377" s="120"/>
      <c r="H377" s="120"/>
      <c r="I377" s="120"/>
      <c r="J377" s="58"/>
      <c r="K377" s="121"/>
      <c r="L377" s="2"/>
      <c r="M377" s="120"/>
      <c r="N377" s="120"/>
      <c r="O377" s="120"/>
      <c r="P377" s="120"/>
      <c r="Q377" s="2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122"/>
      <c r="AJ377" s="122"/>
      <c r="AK377" s="2"/>
      <c r="AL377" s="2"/>
      <c r="AM377" s="2"/>
      <c r="AN377" s="2"/>
      <c r="AO377" s="2"/>
      <c r="AP377" s="2"/>
      <c r="AQ377" s="2"/>
      <c r="AR377" s="15"/>
    </row>
    <row r="378" spans="1:44" ht="11.25" customHeight="1">
      <c r="A378" s="120"/>
      <c r="B378" s="120"/>
      <c r="C378" s="120"/>
      <c r="D378" s="120"/>
      <c r="E378" s="2"/>
      <c r="F378" s="2"/>
      <c r="G378" s="120"/>
      <c r="H378" s="120"/>
      <c r="I378" s="120"/>
      <c r="J378" s="58"/>
      <c r="K378" s="121"/>
      <c r="L378" s="2"/>
      <c r="M378" s="120"/>
      <c r="N378" s="120"/>
      <c r="O378" s="120"/>
      <c r="P378" s="120"/>
      <c r="Q378" s="2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122"/>
      <c r="AJ378" s="122"/>
      <c r="AK378" s="2"/>
      <c r="AL378" s="2"/>
      <c r="AM378" s="2"/>
      <c r="AN378" s="2"/>
      <c r="AO378" s="2"/>
      <c r="AP378" s="2"/>
      <c r="AQ378" s="2"/>
      <c r="AR378" s="15"/>
    </row>
    <row r="379" spans="1:44" ht="11.25" customHeight="1">
      <c r="A379" s="120"/>
      <c r="B379" s="120"/>
      <c r="C379" s="120"/>
      <c r="D379" s="120"/>
      <c r="E379" s="2"/>
      <c r="F379" s="2"/>
      <c r="G379" s="120"/>
      <c r="H379" s="120"/>
      <c r="I379" s="120"/>
      <c r="J379" s="58"/>
      <c r="K379" s="121"/>
      <c r="L379" s="2"/>
      <c r="M379" s="120"/>
      <c r="N379" s="120"/>
      <c r="O379" s="120"/>
      <c r="P379" s="120"/>
      <c r="Q379" s="2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122"/>
      <c r="AJ379" s="122"/>
      <c r="AK379" s="2"/>
      <c r="AL379" s="2"/>
      <c r="AM379" s="2"/>
      <c r="AN379" s="2"/>
      <c r="AO379" s="2"/>
      <c r="AP379" s="2"/>
      <c r="AQ379" s="2"/>
      <c r="AR379" s="15"/>
    </row>
    <row r="380" spans="1:44" ht="11.25" customHeight="1">
      <c r="A380" s="120"/>
      <c r="B380" s="120"/>
      <c r="C380" s="120"/>
      <c r="D380" s="120"/>
      <c r="E380" s="2"/>
      <c r="F380" s="2"/>
      <c r="G380" s="120"/>
      <c r="H380" s="120"/>
      <c r="I380" s="120"/>
      <c r="J380" s="58"/>
      <c r="K380" s="121"/>
      <c r="L380" s="2"/>
      <c r="M380" s="120"/>
      <c r="N380" s="120"/>
      <c r="O380" s="120"/>
      <c r="P380" s="120"/>
      <c r="Q380" s="2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122"/>
      <c r="AJ380" s="122"/>
      <c r="AK380" s="2"/>
      <c r="AL380" s="2"/>
      <c r="AM380" s="2"/>
      <c r="AN380" s="2"/>
      <c r="AO380" s="2"/>
      <c r="AP380" s="2"/>
      <c r="AQ380" s="2"/>
      <c r="AR380" s="15"/>
    </row>
    <row r="381" spans="1:44" ht="11.25" customHeight="1">
      <c r="A381" s="120"/>
      <c r="B381" s="120"/>
      <c r="C381" s="120"/>
      <c r="D381" s="120"/>
      <c r="E381" s="2"/>
      <c r="F381" s="2"/>
      <c r="G381" s="120"/>
      <c r="H381" s="120"/>
      <c r="I381" s="120"/>
      <c r="J381" s="58"/>
      <c r="K381" s="121"/>
      <c r="L381" s="2"/>
      <c r="M381" s="120"/>
      <c r="N381" s="120"/>
      <c r="O381" s="120"/>
      <c r="P381" s="120"/>
      <c r="Q381" s="2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122"/>
      <c r="AJ381" s="122"/>
      <c r="AK381" s="2"/>
      <c r="AL381" s="2"/>
      <c r="AM381" s="2"/>
      <c r="AN381" s="2"/>
      <c r="AO381" s="2"/>
      <c r="AP381" s="2"/>
      <c r="AQ381" s="2"/>
      <c r="AR381" s="15"/>
    </row>
    <row r="382" spans="1:44" ht="11.25" customHeight="1">
      <c r="A382" s="120"/>
      <c r="B382" s="120"/>
      <c r="C382" s="120"/>
      <c r="D382" s="120"/>
      <c r="E382" s="2"/>
      <c r="F382" s="2"/>
      <c r="G382" s="120"/>
      <c r="H382" s="120"/>
      <c r="I382" s="120"/>
      <c r="J382" s="58"/>
      <c r="K382" s="121"/>
      <c r="L382" s="2"/>
      <c r="M382" s="120"/>
      <c r="N382" s="120"/>
      <c r="O382" s="120"/>
      <c r="P382" s="120"/>
      <c r="Q382" s="2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122"/>
      <c r="AJ382" s="122"/>
      <c r="AK382" s="2"/>
      <c r="AL382" s="2"/>
      <c r="AM382" s="2"/>
      <c r="AN382" s="2"/>
      <c r="AO382" s="2"/>
      <c r="AP382" s="2"/>
      <c r="AQ382" s="2"/>
      <c r="AR382" s="15"/>
    </row>
    <row r="383" spans="1:44" ht="11.25" customHeight="1">
      <c r="A383" s="120"/>
      <c r="B383" s="120"/>
      <c r="C383" s="120"/>
      <c r="D383" s="120"/>
      <c r="E383" s="2"/>
      <c r="F383" s="2"/>
      <c r="G383" s="120"/>
      <c r="H383" s="120"/>
      <c r="I383" s="120"/>
      <c r="J383" s="58"/>
      <c r="K383" s="121"/>
      <c r="L383" s="2"/>
      <c r="M383" s="120"/>
      <c r="N383" s="120"/>
      <c r="O383" s="120"/>
      <c r="P383" s="120"/>
      <c r="Q383" s="2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122"/>
      <c r="AJ383" s="122"/>
      <c r="AK383" s="2"/>
      <c r="AL383" s="2"/>
      <c r="AM383" s="2"/>
      <c r="AN383" s="2"/>
      <c r="AO383" s="2"/>
      <c r="AP383" s="2"/>
      <c r="AQ383" s="2"/>
      <c r="AR383" s="15"/>
    </row>
    <row r="384" spans="1:44" ht="11.25" customHeight="1">
      <c r="A384" s="120"/>
      <c r="B384" s="120"/>
      <c r="C384" s="120"/>
      <c r="D384" s="120"/>
      <c r="E384" s="2"/>
      <c r="F384" s="2"/>
      <c r="G384" s="120"/>
      <c r="H384" s="120"/>
      <c r="I384" s="120"/>
      <c r="J384" s="58"/>
      <c r="K384" s="121"/>
      <c r="L384" s="2"/>
      <c r="M384" s="120"/>
      <c r="N384" s="120"/>
      <c r="O384" s="120"/>
      <c r="P384" s="120"/>
      <c r="Q384" s="2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122"/>
      <c r="AJ384" s="122"/>
      <c r="AK384" s="2"/>
      <c r="AL384" s="2"/>
      <c r="AM384" s="2"/>
      <c r="AN384" s="2"/>
      <c r="AO384" s="2"/>
      <c r="AP384" s="2"/>
      <c r="AQ384" s="2"/>
      <c r="AR384" s="15"/>
    </row>
    <row r="385" spans="1:44" ht="11.25" customHeight="1">
      <c r="A385" s="120"/>
      <c r="B385" s="120"/>
      <c r="C385" s="120"/>
      <c r="D385" s="120"/>
      <c r="E385" s="2"/>
      <c r="F385" s="2"/>
      <c r="G385" s="120"/>
      <c r="H385" s="120"/>
      <c r="I385" s="120"/>
      <c r="J385" s="58"/>
      <c r="K385" s="121"/>
      <c r="L385" s="2"/>
      <c r="M385" s="120"/>
      <c r="N385" s="120"/>
      <c r="O385" s="120"/>
      <c r="P385" s="120"/>
      <c r="Q385" s="2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122"/>
      <c r="AJ385" s="122"/>
      <c r="AK385" s="2"/>
      <c r="AL385" s="2"/>
      <c r="AM385" s="2"/>
      <c r="AN385" s="2"/>
      <c r="AO385" s="2"/>
      <c r="AP385" s="2"/>
      <c r="AQ385" s="2"/>
      <c r="AR385" s="15"/>
    </row>
    <row r="386" spans="1:44" ht="11.25" customHeight="1">
      <c r="A386" s="120"/>
      <c r="B386" s="120"/>
      <c r="C386" s="120"/>
      <c r="D386" s="120"/>
      <c r="E386" s="2"/>
      <c r="F386" s="2"/>
      <c r="G386" s="120"/>
      <c r="H386" s="120"/>
      <c r="I386" s="120"/>
      <c r="J386" s="58"/>
      <c r="K386" s="121"/>
      <c r="L386" s="2"/>
      <c r="M386" s="120"/>
      <c r="N386" s="120"/>
      <c r="O386" s="120"/>
      <c r="P386" s="120"/>
      <c r="Q386" s="2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122"/>
      <c r="AJ386" s="122"/>
      <c r="AK386" s="2"/>
      <c r="AL386" s="2"/>
      <c r="AM386" s="2"/>
      <c r="AN386" s="2"/>
      <c r="AO386" s="2"/>
      <c r="AP386" s="2"/>
      <c r="AQ386" s="2"/>
      <c r="AR386" s="15"/>
    </row>
    <row r="387" spans="1:44" ht="11.25" customHeight="1">
      <c r="A387" s="120"/>
      <c r="B387" s="120"/>
      <c r="C387" s="120"/>
      <c r="D387" s="120"/>
      <c r="E387" s="2"/>
      <c r="F387" s="2"/>
      <c r="G387" s="120"/>
      <c r="H387" s="120"/>
      <c r="I387" s="120"/>
      <c r="J387" s="58"/>
      <c r="K387" s="121"/>
      <c r="L387" s="2"/>
      <c r="M387" s="120"/>
      <c r="N387" s="120"/>
      <c r="O387" s="120"/>
      <c r="P387" s="120"/>
      <c r="Q387" s="2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122"/>
      <c r="AJ387" s="122"/>
      <c r="AK387" s="2"/>
      <c r="AL387" s="2"/>
      <c r="AM387" s="2"/>
      <c r="AN387" s="2"/>
      <c r="AO387" s="2"/>
      <c r="AP387" s="2"/>
      <c r="AQ387" s="2"/>
      <c r="AR387" s="15"/>
    </row>
    <row r="388" spans="1:44" ht="11.25" customHeight="1">
      <c r="A388" s="120"/>
      <c r="B388" s="120"/>
      <c r="C388" s="120"/>
      <c r="D388" s="120"/>
      <c r="E388" s="2"/>
      <c r="F388" s="2"/>
      <c r="G388" s="120"/>
      <c r="H388" s="120"/>
      <c r="I388" s="120"/>
      <c r="J388" s="58"/>
      <c r="K388" s="121"/>
      <c r="L388" s="2"/>
      <c r="M388" s="120"/>
      <c r="N388" s="120"/>
      <c r="O388" s="120"/>
      <c r="P388" s="120"/>
      <c r="Q388" s="2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122"/>
      <c r="AJ388" s="122"/>
      <c r="AK388" s="2"/>
      <c r="AL388" s="2"/>
      <c r="AM388" s="2"/>
      <c r="AN388" s="2"/>
      <c r="AO388" s="2"/>
      <c r="AP388" s="2"/>
      <c r="AQ388" s="2"/>
      <c r="AR388" s="15"/>
    </row>
    <row r="389" spans="1:44" ht="11.25" customHeight="1">
      <c r="A389" s="120"/>
      <c r="B389" s="120"/>
      <c r="C389" s="120"/>
      <c r="D389" s="120"/>
      <c r="E389" s="2"/>
      <c r="F389" s="2"/>
      <c r="G389" s="120"/>
      <c r="H389" s="120"/>
      <c r="I389" s="120"/>
      <c r="J389" s="58"/>
      <c r="K389" s="121"/>
      <c r="L389" s="2"/>
      <c r="M389" s="120"/>
      <c r="N389" s="120"/>
      <c r="O389" s="120"/>
      <c r="P389" s="120"/>
      <c r="Q389" s="2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122"/>
      <c r="AJ389" s="122"/>
      <c r="AK389" s="2"/>
      <c r="AL389" s="2"/>
      <c r="AM389" s="2"/>
      <c r="AN389" s="2"/>
      <c r="AO389" s="2"/>
      <c r="AP389" s="2"/>
      <c r="AQ389" s="2"/>
      <c r="AR389" s="15"/>
    </row>
    <row r="390" spans="1:44" ht="11.25" customHeight="1">
      <c r="A390" s="120"/>
      <c r="B390" s="120"/>
      <c r="C390" s="120"/>
      <c r="D390" s="120"/>
      <c r="E390" s="2"/>
      <c r="F390" s="2"/>
      <c r="G390" s="120"/>
      <c r="H390" s="120"/>
      <c r="I390" s="120"/>
      <c r="J390" s="58"/>
      <c r="K390" s="121"/>
      <c r="L390" s="2"/>
      <c r="M390" s="120"/>
      <c r="N390" s="120"/>
      <c r="O390" s="120"/>
      <c r="P390" s="120"/>
      <c r="Q390" s="2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122"/>
      <c r="AJ390" s="122"/>
      <c r="AK390" s="2"/>
      <c r="AL390" s="2"/>
      <c r="AM390" s="2"/>
      <c r="AN390" s="2"/>
      <c r="AO390" s="2"/>
      <c r="AP390" s="2"/>
      <c r="AQ390" s="2"/>
      <c r="AR390" s="15"/>
    </row>
    <row r="391" spans="1:44" ht="11.25" customHeight="1">
      <c r="A391" s="120"/>
      <c r="B391" s="120"/>
      <c r="C391" s="120"/>
      <c r="D391" s="120"/>
      <c r="E391" s="2"/>
      <c r="F391" s="2"/>
      <c r="G391" s="120"/>
      <c r="H391" s="120"/>
      <c r="I391" s="120"/>
      <c r="J391" s="58"/>
      <c r="K391" s="121"/>
      <c r="L391" s="2"/>
      <c r="M391" s="120"/>
      <c r="N391" s="120"/>
      <c r="O391" s="120"/>
      <c r="P391" s="120"/>
      <c r="Q391" s="2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122"/>
      <c r="AJ391" s="122"/>
      <c r="AK391" s="2"/>
      <c r="AL391" s="2"/>
      <c r="AM391" s="2"/>
      <c r="AN391" s="2"/>
      <c r="AO391" s="2"/>
      <c r="AP391" s="2"/>
      <c r="AQ391" s="2"/>
      <c r="AR391" s="15"/>
    </row>
    <row r="392" spans="1:44" ht="11.25" customHeight="1">
      <c r="A392" s="120"/>
      <c r="B392" s="120"/>
      <c r="C392" s="120"/>
      <c r="D392" s="120"/>
      <c r="E392" s="2"/>
      <c r="F392" s="2"/>
      <c r="G392" s="120"/>
      <c r="H392" s="120"/>
      <c r="I392" s="120"/>
      <c r="J392" s="58"/>
      <c r="K392" s="121"/>
      <c r="L392" s="2"/>
      <c r="M392" s="120"/>
      <c r="N392" s="120"/>
      <c r="O392" s="120"/>
      <c r="P392" s="120"/>
      <c r="Q392" s="2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122"/>
      <c r="AJ392" s="122"/>
      <c r="AK392" s="2"/>
      <c r="AL392" s="2"/>
      <c r="AM392" s="2"/>
      <c r="AN392" s="2"/>
      <c r="AO392" s="2"/>
      <c r="AP392" s="2"/>
      <c r="AQ392" s="2"/>
      <c r="AR392" s="15"/>
    </row>
    <row r="393" spans="1:44" ht="11.25" customHeight="1">
      <c r="A393" s="120"/>
      <c r="B393" s="120"/>
      <c r="C393" s="120"/>
      <c r="D393" s="120"/>
      <c r="E393" s="2"/>
      <c r="F393" s="2"/>
      <c r="G393" s="120"/>
      <c r="H393" s="120"/>
      <c r="I393" s="120"/>
      <c r="J393" s="58"/>
      <c r="K393" s="121"/>
      <c r="L393" s="2"/>
      <c r="M393" s="120"/>
      <c r="N393" s="120"/>
      <c r="O393" s="120"/>
      <c r="P393" s="120"/>
      <c r="Q393" s="2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122"/>
      <c r="AJ393" s="122"/>
      <c r="AK393" s="2"/>
      <c r="AL393" s="2"/>
      <c r="AM393" s="2"/>
      <c r="AN393" s="2"/>
      <c r="AO393" s="2"/>
      <c r="AP393" s="2"/>
      <c r="AQ393" s="2"/>
      <c r="AR393" s="15"/>
    </row>
    <row r="394" spans="1:44" ht="11.25" customHeight="1">
      <c r="A394" s="120"/>
      <c r="B394" s="120"/>
      <c r="C394" s="120"/>
      <c r="D394" s="120"/>
      <c r="E394" s="2"/>
      <c r="F394" s="2"/>
      <c r="G394" s="120"/>
      <c r="H394" s="120"/>
      <c r="I394" s="120"/>
      <c r="J394" s="58"/>
      <c r="K394" s="121"/>
      <c r="L394" s="2"/>
      <c r="M394" s="120"/>
      <c r="N394" s="120"/>
      <c r="O394" s="120"/>
      <c r="P394" s="120"/>
      <c r="Q394" s="2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122"/>
      <c r="AJ394" s="122"/>
      <c r="AK394" s="2"/>
      <c r="AL394" s="2"/>
      <c r="AM394" s="2"/>
      <c r="AN394" s="2"/>
      <c r="AO394" s="2"/>
      <c r="AP394" s="2"/>
      <c r="AQ394" s="2"/>
      <c r="AR394" s="15"/>
    </row>
    <row r="395" spans="1:44" ht="11.25" customHeight="1">
      <c r="A395" s="120"/>
      <c r="B395" s="120"/>
      <c r="C395" s="120"/>
      <c r="D395" s="120"/>
      <c r="E395" s="2"/>
      <c r="F395" s="2"/>
      <c r="G395" s="120"/>
      <c r="H395" s="120"/>
      <c r="I395" s="120"/>
      <c r="J395" s="58"/>
      <c r="K395" s="121"/>
      <c r="L395" s="2"/>
      <c r="M395" s="120"/>
      <c r="N395" s="120"/>
      <c r="O395" s="120"/>
      <c r="P395" s="120"/>
      <c r="Q395" s="2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122"/>
      <c r="AJ395" s="122"/>
      <c r="AK395" s="2"/>
      <c r="AL395" s="2"/>
      <c r="AM395" s="2"/>
      <c r="AN395" s="2"/>
      <c r="AO395" s="2"/>
      <c r="AP395" s="2"/>
      <c r="AQ395" s="2"/>
      <c r="AR395" s="15"/>
    </row>
    <row r="396" spans="1:44" ht="11.25" customHeight="1">
      <c r="A396" s="120"/>
      <c r="B396" s="120"/>
      <c r="C396" s="120"/>
      <c r="D396" s="120"/>
      <c r="E396" s="2"/>
      <c r="F396" s="2"/>
      <c r="G396" s="120"/>
      <c r="H396" s="120"/>
      <c r="I396" s="120"/>
      <c r="J396" s="58"/>
      <c r="K396" s="121"/>
      <c r="L396" s="2"/>
      <c r="M396" s="120"/>
      <c r="N396" s="120"/>
      <c r="O396" s="120"/>
      <c r="P396" s="120"/>
      <c r="Q396" s="2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122"/>
      <c r="AJ396" s="122"/>
      <c r="AK396" s="2"/>
      <c r="AL396" s="2"/>
      <c r="AM396" s="2"/>
      <c r="AN396" s="2"/>
      <c r="AO396" s="2"/>
      <c r="AP396" s="2"/>
      <c r="AQ396" s="2"/>
      <c r="AR396" s="15"/>
    </row>
    <row r="397" spans="1:44" ht="11.25" customHeight="1">
      <c r="A397" s="120"/>
      <c r="B397" s="120"/>
      <c r="C397" s="120"/>
      <c r="D397" s="120"/>
      <c r="E397" s="2"/>
      <c r="F397" s="2"/>
      <c r="G397" s="120"/>
      <c r="H397" s="120"/>
      <c r="I397" s="120"/>
      <c r="J397" s="58"/>
      <c r="K397" s="121"/>
      <c r="L397" s="2"/>
      <c r="M397" s="120"/>
      <c r="N397" s="120"/>
      <c r="O397" s="120"/>
      <c r="P397" s="120"/>
      <c r="Q397" s="2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122"/>
      <c r="AJ397" s="122"/>
      <c r="AK397" s="2"/>
      <c r="AL397" s="2"/>
      <c r="AM397" s="2"/>
      <c r="AN397" s="2"/>
      <c r="AO397" s="2"/>
      <c r="AP397" s="2"/>
      <c r="AQ397" s="2"/>
      <c r="AR397" s="15"/>
    </row>
    <row r="398" spans="1:44" ht="11.25" customHeight="1">
      <c r="A398" s="120"/>
      <c r="B398" s="120"/>
      <c r="C398" s="120"/>
      <c r="D398" s="120"/>
      <c r="E398" s="2"/>
      <c r="F398" s="2"/>
      <c r="G398" s="120"/>
      <c r="H398" s="120"/>
      <c r="I398" s="120"/>
      <c r="J398" s="58"/>
      <c r="K398" s="121"/>
      <c r="L398" s="2"/>
      <c r="M398" s="120"/>
      <c r="N398" s="120"/>
      <c r="O398" s="120"/>
      <c r="P398" s="120"/>
      <c r="Q398" s="2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122"/>
      <c r="AJ398" s="122"/>
      <c r="AK398" s="2"/>
      <c r="AL398" s="2"/>
      <c r="AM398" s="2"/>
      <c r="AN398" s="2"/>
      <c r="AO398" s="2"/>
      <c r="AP398" s="2"/>
      <c r="AQ398" s="2"/>
      <c r="AR398" s="15"/>
    </row>
    <row r="399" spans="1:44" ht="11.25" customHeight="1">
      <c r="A399" s="120"/>
      <c r="B399" s="120"/>
      <c r="C399" s="120"/>
      <c r="D399" s="120"/>
      <c r="E399" s="2"/>
      <c r="F399" s="2"/>
      <c r="G399" s="120"/>
      <c r="H399" s="120"/>
      <c r="I399" s="120"/>
      <c r="J399" s="58"/>
      <c r="K399" s="121"/>
      <c r="L399" s="2"/>
      <c r="M399" s="120"/>
      <c r="N399" s="120"/>
      <c r="O399" s="120"/>
      <c r="P399" s="120"/>
      <c r="Q399" s="2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122"/>
      <c r="AJ399" s="122"/>
      <c r="AK399" s="2"/>
      <c r="AL399" s="2"/>
      <c r="AM399" s="2"/>
      <c r="AN399" s="2"/>
      <c r="AO399" s="2"/>
      <c r="AP399" s="2"/>
      <c r="AQ399" s="2"/>
      <c r="AR399" s="15"/>
    </row>
    <row r="400" spans="1:44" ht="11.25" customHeight="1">
      <c r="A400" s="120"/>
      <c r="B400" s="120"/>
      <c r="C400" s="120"/>
      <c r="D400" s="120"/>
      <c r="E400" s="2"/>
      <c r="F400" s="2"/>
      <c r="G400" s="120"/>
      <c r="H400" s="120"/>
      <c r="I400" s="120"/>
      <c r="J400" s="58"/>
      <c r="K400" s="121"/>
      <c r="L400" s="2"/>
      <c r="M400" s="120"/>
      <c r="N400" s="120"/>
      <c r="O400" s="120"/>
      <c r="P400" s="120"/>
      <c r="Q400" s="2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122"/>
      <c r="AJ400" s="122"/>
      <c r="AK400" s="2"/>
      <c r="AL400" s="2"/>
      <c r="AM400" s="2"/>
      <c r="AN400" s="2"/>
      <c r="AO400" s="2"/>
      <c r="AP400" s="2"/>
      <c r="AQ400" s="2"/>
      <c r="AR400" s="15"/>
    </row>
    <row r="401" spans="1:44" ht="11.25" customHeight="1">
      <c r="A401" s="120"/>
      <c r="B401" s="120"/>
      <c r="C401" s="120"/>
      <c r="D401" s="120"/>
      <c r="E401" s="2"/>
      <c r="F401" s="2"/>
      <c r="G401" s="120"/>
      <c r="H401" s="120"/>
      <c r="I401" s="120"/>
      <c r="J401" s="58"/>
      <c r="K401" s="121"/>
      <c r="L401" s="2"/>
      <c r="M401" s="120"/>
      <c r="N401" s="120"/>
      <c r="O401" s="120"/>
      <c r="P401" s="120"/>
      <c r="Q401" s="2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122"/>
      <c r="AJ401" s="122"/>
      <c r="AK401" s="2"/>
      <c r="AL401" s="2"/>
      <c r="AM401" s="2"/>
      <c r="AN401" s="2"/>
      <c r="AO401" s="2"/>
      <c r="AP401" s="2"/>
      <c r="AQ401" s="2"/>
      <c r="AR401" s="15"/>
    </row>
    <row r="402" spans="1:44" ht="11.25" customHeight="1">
      <c r="A402" s="120"/>
      <c r="B402" s="120"/>
      <c r="C402" s="120"/>
      <c r="D402" s="120"/>
      <c r="E402" s="2"/>
      <c r="F402" s="2"/>
      <c r="G402" s="120"/>
      <c r="H402" s="120"/>
      <c r="I402" s="120"/>
      <c r="J402" s="58"/>
      <c r="K402" s="121"/>
      <c r="L402" s="2"/>
      <c r="M402" s="120"/>
      <c r="N402" s="120"/>
      <c r="O402" s="120"/>
      <c r="P402" s="120"/>
      <c r="Q402" s="2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122"/>
      <c r="AJ402" s="122"/>
      <c r="AK402" s="2"/>
      <c r="AL402" s="2"/>
      <c r="AM402" s="2"/>
      <c r="AN402" s="2"/>
      <c r="AO402" s="2"/>
      <c r="AP402" s="2"/>
      <c r="AQ402" s="2"/>
      <c r="AR402" s="15"/>
    </row>
    <row r="403" spans="1:44" ht="11.25" customHeight="1">
      <c r="A403" s="120"/>
      <c r="B403" s="120"/>
      <c r="C403" s="120"/>
      <c r="D403" s="120"/>
      <c r="E403" s="2"/>
      <c r="F403" s="2"/>
      <c r="G403" s="120"/>
      <c r="H403" s="120"/>
      <c r="I403" s="120"/>
      <c r="J403" s="58"/>
      <c r="K403" s="121"/>
      <c r="L403" s="2"/>
      <c r="M403" s="120"/>
      <c r="N403" s="120"/>
      <c r="O403" s="120"/>
      <c r="P403" s="120"/>
      <c r="Q403" s="2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122"/>
      <c r="AJ403" s="122"/>
      <c r="AK403" s="2"/>
      <c r="AL403" s="2"/>
      <c r="AM403" s="2"/>
      <c r="AN403" s="2"/>
      <c r="AO403" s="2"/>
      <c r="AP403" s="2"/>
      <c r="AQ403" s="2"/>
      <c r="AR403" s="15"/>
    </row>
    <row r="404" spans="1:44" ht="11.25" customHeight="1">
      <c r="A404" s="120"/>
      <c r="B404" s="120"/>
      <c r="C404" s="120"/>
      <c r="D404" s="120"/>
      <c r="E404" s="2"/>
      <c r="F404" s="2"/>
      <c r="G404" s="120"/>
      <c r="H404" s="120"/>
      <c r="I404" s="120"/>
      <c r="J404" s="58"/>
      <c r="K404" s="121"/>
      <c r="L404" s="2"/>
      <c r="M404" s="120"/>
      <c r="N404" s="120"/>
      <c r="O404" s="120"/>
      <c r="P404" s="120"/>
      <c r="Q404" s="2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122"/>
      <c r="AJ404" s="122"/>
      <c r="AK404" s="2"/>
      <c r="AL404" s="2"/>
      <c r="AM404" s="2"/>
      <c r="AN404" s="2"/>
      <c r="AO404" s="2"/>
      <c r="AP404" s="2"/>
      <c r="AQ404" s="2"/>
      <c r="AR404" s="15"/>
    </row>
    <row r="405" spans="1:44" ht="11.25" customHeight="1">
      <c r="A405" s="120"/>
      <c r="B405" s="120"/>
      <c r="C405" s="120"/>
      <c r="D405" s="120"/>
      <c r="E405" s="2"/>
      <c r="F405" s="2"/>
      <c r="G405" s="120"/>
      <c r="H405" s="120"/>
      <c r="I405" s="120"/>
      <c r="J405" s="58"/>
      <c r="K405" s="121"/>
      <c r="L405" s="2"/>
      <c r="M405" s="120"/>
      <c r="N405" s="120"/>
      <c r="O405" s="120"/>
      <c r="P405" s="120"/>
      <c r="Q405" s="2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122"/>
      <c r="AJ405" s="122"/>
      <c r="AK405" s="2"/>
      <c r="AL405" s="2"/>
      <c r="AM405" s="2"/>
      <c r="AN405" s="2"/>
      <c r="AO405" s="2"/>
      <c r="AP405" s="2"/>
      <c r="AQ405" s="2"/>
      <c r="AR405" s="15"/>
    </row>
    <row r="406" spans="1:44" ht="11.25" customHeight="1">
      <c r="A406" s="120"/>
      <c r="B406" s="120"/>
      <c r="C406" s="120"/>
      <c r="D406" s="120"/>
      <c r="E406" s="2"/>
      <c r="F406" s="2"/>
      <c r="G406" s="120"/>
      <c r="H406" s="120"/>
      <c r="I406" s="120"/>
      <c r="J406" s="58"/>
      <c r="K406" s="121"/>
      <c r="L406" s="2"/>
      <c r="M406" s="120"/>
      <c r="N406" s="120"/>
      <c r="O406" s="120"/>
      <c r="P406" s="120"/>
      <c r="Q406" s="2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122"/>
      <c r="AJ406" s="122"/>
      <c r="AK406" s="2"/>
      <c r="AL406" s="2"/>
      <c r="AM406" s="2"/>
      <c r="AN406" s="2"/>
      <c r="AO406" s="2"/>
      <c r="AP406" s="2"/>
      <c r="AQ406" s="2"/>
      <c r="AR406" s="15"/>
    </row>
    <row r="407" spans="1:44" ht="11.25" customHeight="1">
      <c r="A407" s="120"/>
      <c r="B407" s="120"/>
      <c r="C407" s="120"/>
      <c r="D407" s="120"/>
      <c r="E407" s="2"/>
      <c r="F407" s="2"/>
      <c r="G407" s="120"/>
      <c r="H407" s="120"/>
      <c r="I407" s="120"/>
      <c r="J407" s="58"/>
      <c r="K407" s="121"/>
      <c r="L407" s="2"/>
      <c r="M407" s="120"/>
      <c r="N407" s="120"/>
      <c r="O407" s="120"/>
      <c r="P407" s="120"/>
      <c r="Q407" s="2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122"/>
      <c r="AJ407" s="122"/>
      <c r="AK407" s="2"/>
      <c r="AL407" s="2"/>
      <c r="AM407" s="2"/>
      <c r="AN407" s="2"/>
      <c r="AO407" s="2"/>
      <c r="AP407" s="2"/>
      <c r="AQ407" s="2"/>
      <c r="AR407" s="15"/>
    </row>
    <row r="408" spans="1:44" ht="11.25" customHeight="1">
      <c r="A408" s="120"/>
      <c r="B408" s="120"/>
      <c r="C408" s="120"/>
      <c r="D408" s="120"/>
      <c r="E408" s="2"/>
      <c r="F408" s="2"/>
      <c r="G408" s="120"/>
      <c r="H408" s="120"/>
      <c r="I408" s="120"/>
      <c r="J408" s="58"/>
      <c r="K408" s="121"/>
      <c r="L408" s="2"/>
      <c r="M408" s="120"/>
      <c r="N408" s="120"/>
      <c r="O408" s="120"/>
      <c r="P408" s="120"/>
      <c r="Q408" s="2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122"/>
      <c r="AJ408" s="122"/>
      <c r="AK408" s="2"/>
      <c r="AL408" s="2"/>
      <c r="AM408" s="2"/>
      <c r="AN408" s="2"/>
      <c r="AO408" s="2"/>
      <c r="AP408" s="2"/>
      <c r="AQ408" s="2"/>
      <c r="AR408" s="15"/>
    </row>
    <row r="409" spans="1:44" ht="11.25" customHeight="1">
      <c r="A409" s="120"/>
      <c r="B409" s="120"/>
      <c r="C409" s="120"/>
      <c r="D409" s="120"/>
      <c r="E409" s="2"/>
      <c r="F409" s="2"/>
      <c r="G409" s="120"/>
      <c r="H409" s="120"/>
      <c r="I409" s="120"/>
      <c r="J409" s="58"/>
      <c r="K409" s="121"/>
      <c r="L409" s="2"/>
      <c r="M409" s="120"/>
      <c r="N409" s="120"/>
      <c r="O409" s="120"/>
      <c r="P409" s="120"/>
      <c r="Q409" s="2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122"/>
      <c r="AJ409" s="122"/>
      <c r="AK409" s="2"/>
      <c r="AL409" s="2"/>
      <c r="AM409" s="2"/>
      <c r="AN409" s="2"/>
      <c r="AO409" s="2"/>
      <c r="AP409" s="2"/>
      <c r="AQ409" s="2"/>
      <c r="AR409" s="15"/>
    </row>
    <row r="410" spans="1:44" ht="11.25" customHeight="1">
      <c r="A410" s="120"/>
      <c r="B410" s="120"/>
      <c r="C410" s="120"/>
      <c r="D410" s="120"/>
      <c r="E410" s="2"/>
      <c r="F410" s="2"/>
      <c r="G410" s="120"/>
      <c r="H410" s="120"/>
      <c r="I410" s="120"/>
      <c r="J410" s="58"/>
      <c r="K410" s="121"/>
      <c r="L410" s="2"/>
      <c r="M410" s="120"/>
      <c r="N410" s="120"/>
      <c r="O410" s="120"/>
      <c r="P410" s="120"/>
      <c r="Q410" s="2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122"/>
      <c r="AJ410" s="122"/>
      <c r="AK410" s="2"/>
      <c r="AL410" s="2"/>
      <c r="AM410" s="2"/>
      <c r="AN410" s="2"/>
      <c r="AO410" s="2"/>
      <c r="AP410" s="2"/>
      <c r="AQ410" s="2"/>
      <c r="AR410" s="15"/>
    </row>
    <row r="411" spans="1:44" ht="11.25" customHeight="1">
      <c r="A411" s="120"/>
      <c r="B411" s="120"/>
      <c r="C411" s="120"/>
      <c r="D411" s="120"/>
      <c r="E411" s="2"/>
      <c r="F411" s="2"/>
      <c r="G411" s="120"/>
      <c r="H411" s="120"/>
      <c r="I411" s="120"/>
      <c r="J411" s="58"/>
      <c r="K411" s="121"/>
      <c r="L411" s="2"/>
      <c r="M411" s="120"/>
      <c r="N411" s="120"/>
      <c r="O411" s="120"/>
      <c r="P411" s="120"/>
      <c r="Q411" s="2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122"/>
      <c r="AJ411" s="122"/>
      <c r="AK411" s="2"/>
      <c r="AL411" s="2"/>
      <c r="AM411" s="2"/>
      <c r="AN411" s="2"/>
      <c r="AO411" s="2"/>
      <c r="AP411" s="2"/>
      <c r="AQ411" s="2"/>
      <c r="AR411" s="15"/>
    </row>
    <row r="412" spans="1:44" ht="11.25" customHeight="1">
      <c r="A412" s="120"/>
      <c r="B412" s="120"/>
      <c r="C412" s="120"/>
      <c r="D412" s="120"/>
      <c r="E412" s="2"/>
      <c r="F412" s="2"/>
      <c r="G412" s="120"/>
      <c r="H412" s="120"/>
      <c r="I412" s="120"/>
      <c r="J412" s="58"/>
      <c r="K412" s="121"/>
      <c r="L412" s="2"/>
      <c r="M412" s="120"/>
      <c r="N412" s="120"/>
      <c r="O412" s="120"/>
      <c r="P412" s="120"/>
      <c r="Q412" s="2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122"/>
      <c r="AJ412" s="122"/>
      <c r="AK412" s="2"/>
      <c r="AL412" s="2"/>
      <c r="AM412" s="2"/>
      <c r="AN412" s="2"/>
      <c r="AO412" s="2"/>
      <c r="AP412" s="2"/>
      <c r="AQ412" s="2"/>
      <c r="AR412" s="15"/>
    </row>
    <row r="413" spans="1:44" ht="11.25" customHeight="1">
      <c r="A413" s="120"/>
      <c r="B413" s="120"/>
      <c r="C413" s="120"/>
      <c r="D413" s="120"/>
      <c r="E413" s="2"/>
      <c r="F413" s="2"/>
      <c r="G413" s="120"/>
      <c r="H413" s="120"/>
      <c r="I413" s="120"/>
      <c r="J413" s="58"/>
      <c r="K413" s="121"/>
      <c r="L413" s="2"/>
      <c r="M413" s="120"/>
      <c r="N413" s="120"/>
      <c r="O413" s="120"/>
      <c r="P413" s="120"/>
      <c r="Q413" s="2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122"/>
      <c r="AJ413" s="122"/>
      <c r="AK413" s="2"/>
      <c r="AL413" s="2"/>
      <c r="AM413" s="2"/>
      <c r="AN413" s="2"/>
      <c r="AO413" s="2"/>
      <c r="AP413" s="2"/>
      <c r="AQ413" s="2"/>
      <c r="AR413" s="15"/>
    </row>
    <row r="414" spans="1:44" ht="11.25" customHeight="1">
      <c r="A414" s="120"/>
      <c r="B414" s="120"/>
      <c r="C414" s="120"/>
      <c r="D414" s="120"/>
      <c r="E414" s="2"/>
      <c r="F414" s="2"/>
      <c r="G414" s="120"/>
      <c r="H414" s="120"/>
      <c r="I414" s="120"/>
      <c r="J414" s="58"/>
      <c r="K414" s="121"/>
      <c r="L414" s="2"/>
      <c r="M414" s="120"/>
      <c r="N414" s="120"/>
      <c r="O414" s="120"/>
      <c r="P414" s="120"/>
      <c r="Q414" s="2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122"/>
      <c r="AJ414" s="122"/>
      <c r="AK414" s="2"/>
      <c r="AL414" s="2"/>
      <c r="AM414" s="2"/>
      <c r="AN414" s="2"/>
      <c r="AO414" s="2"/>
      <c r="AP414" s="2"/>
      <c r="AQ414" s="2"/>
      <c r="AR414" s="15"/>
    </row>
    <row r="415" spans="1:44" ht="11.25" customHeight="1">
      <c r="A415" s="120"/>
      <c r="B415" s="120"/>
      <c r="C415" s="120"/>
      <c r="D415" s="120"/>
      <c r="E415" s="2"/>
      <c r="F415" s="2"/>
      <c r="G415" s="120"/>
      <c r="H415" s="120"/>
      <c r="I415" s="120"/>
      <c r="J415" s="58"/>
      <c r="K415" s="121"/>
      <c r="L415" s="2"/>
      <c r="M415" s="120"/>
      <c r="N415" s="120"/>
      <c r="O415" s="120"/>
      <c r="P415" s="120"/>
      <c r="Q415" s="2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122"/>
      <c r="AJ415" s="122"/>
      <c r="AK415" s="2"/>
      <c r="AL415" s="2"/>
      <c r="AM415" s="2"/>
      <c r="AN415" s="2"/>
      <c r="AO415" s="2"/>
      <c r="AP415" s="2"/>
      <c r="AQ415" s="2"/>
      <c r="AR415" s="15"/>
    </row>
    <row r="416" spans="1:44" ht="11.25" customHeight="1">
      <c r="A416" s="120"/>
      <c r="B416" s="120"/>
      <c r="C416" s="120"/>
      <c r="D416" s="120"/>
      <c r="E416" s="2"/>
      <c r="F416" s="2"/>
      <c r="G416" s="120"/>
      <c r="H416" s="120"/>
      <c r="I416" s="120"/>
      <c r="J416" s="58"/>
      <c r="K416" s="121"/>
      <c r="L416" s="2"/>
      <c r="M416" s="120"/>
      <c r="N416" s="120"/>
      <c r="O416" s="120"/>
      <c r="P416" s="120"/>
      <c r="Q416" s="2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122"/>
      <c r="AJ416" s="122"/>
      <c r="AK416" s="2"/>
      <c r="AL416" s="2"/>
      <c r="AM416" s="2"/>
      <c r="AN416" s="2"/>
      <c r="AO416" s="2"/>
      <c r="AP416" s="2"/>
      <c r="AQ416" s="2"/>
      <c r="AR416" s="15"/>
    </row>
    <row r="417" spans="1:44" ht="11.25" customHeight="1">
      <c r="A417" s="120"/>
      <c r="B417" s="120"/>
      <c r="C417" s="120"/>
      <c r="D417" s="120"/>
      <c r="E417" s="2"/>
      <c r="F417" s="2"/>
      <c r="G417" s="120"/>
      <c r="H417" s="120"/>
      <c r="I417" s="120"/>
      <c r="J417" s="58"/>
      <c r="K417" s="121"/>
      <c r="L417" s="2"/>
      <c r="M417" s="120"/>
      <c r="N417" s="120"/>
      <c r="O417" s="120"/>
      <c r="P417" s="120"/>
      <c r="Q417" s="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122"/>
      <c r="AJ417" s="122"/>
      <c r="AK417" s="2"/>
      <c r="AL417" s="2"/>
      <c r="AM417" s="2"/>
      <c r="AN417" s="2"/>
      <c r="AO417" s="2"/>
      <c r="AP417" s="2"/>
      <c r="AQ417" s="2"/>
      <c r="AR417" s="15"/>
    </row>
    <row r="418" spans="1:44" ht="11.25" customHeight="1">
      <c r="A418" s="120"/>
      <c r="B418" s="120"/>
      <c r="C418" s="120"/>
      <c r="D418" s="120"/>
      <c r="E418" s="2"/>
      <c r="F418" s="2"/>
      <c r="G418" s="120"/>
      <c r="H418" s="120"/>
      <c r="I418" s="120"/>
      <c r="J418" s="58"/>
      <c r="K418" s="121"/>
      <c r="L418" s="2"/>
      <c r="M418" s="120"/>
      <c r="N418" s="120"/>
      <c r="O418" s="120"/>
      <c r="P418" s="120"/>
      <c r="Q418" s="2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122"/>
      <c r="AJ418" s="122"/>
      <c r="AK418" s="2"/>
      <c r="AL418" s="2"/>
      <c r="AM418" s="2"/>
      <c r="AN418" s="2"/>
      <c r="AO418" s="2"/>
      <c r="AP418" s="2"/>
      <c r="AQ418" s="2"/>
      <c r="AR418" s="15"/>
    </row>
    <row r="419" spans="1:44" ht="11.25" customHeight="1">
      <c r="A419" s="120"/>
      <c r="B419" s="120"/>
      <c r="C419" s="120"/>
      <c r="D419" s="120"/>
      <c r="E419" s="2"/>
      <c r="F419" s="2"/>
      <c r="G419" s="120"/>
      <c r="H419" s="120"/>
      <c r="I419" s="120"/>
      <c r="J419" s="58"/>
      <c r="K419" s="121"/>
      <c r="L419" s="2"/>
      <c r="M419" s="120"/>
      <c r="N419" s="120"/>
      <c r="O419" s="120"/>
      <c r="P419" s="120"/>
      <c r="Q419" s="2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122"/>
      <c r="AJ419" s="122"/>
      <c r="AK419" s="2"/>
      <c r="AL419" s="2"/>
      <c r="AM419" s="2"/>
      <c r="AN419" s="2"/>
      <c r="AO419" s="2"/>
      <c r="AP419" s="2"/>
      <c r="AQ419" s="2"/>
      <c r="AR419" s="15"/>
    </row>
    <row r="420" spans="1:44" ht="11.25" customHeight="1">
      <c r="A420" s="120"/>
      <c r="B420" s="120"/>
      <c r="C420" s="120"/>
      <c r="D420" s="120"/>
      <c r="E420" s="2"/>
      <c r="F420" s="2"/>
      <c r="G420" s="120"/>
      <c r="H420" s="120"/>
      <c r="I420" s="120"/>
      <c r="J420" s="58"/>
      <c r="K420" s="121"/>
      <c r="L420" s="2"/>
      <c r="M420" s="120"/>
      <c r="N420" s="120"/>
      <c r="O420" s="120"/>
      <c r="P420" s="120"/>
      <c r="Q420" s="2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122"/>
      <c r="AJ420" s="122"/>
      <c r="AK420" s="2"/>
      <c r="AL420" s="2"/>
      <c r="AM420" s="2"/>
      <c r="AN420" s="2"/>
      <c r="AO420" s="2"/>
      <c r="AP420" s="2"/>
      <c r="AQ420" s="2"/>
      <c r="AR420" s="15"/>
    </row>
    <row r="421" spans="1:44" ht="11.25" customHeight="1">
      <c r="A421" s="120"/>
      <c r="B421" s="120"/>
      <c r="C421" s="120"/>
      <c r="D421" s="120"/>
      <c r="E421" s="2"/>
      <c r="F421" s="2"/>
      <c r="G421" s="120"/>
      <c r="H421" s="120"/>
      <c r="I421" s="120"/>
      <c r="J421" s="58"/>
      <c r="K421" s="121"/>
      <c r="L421" s="2"/>
      <c r="M421" s="120"/>
      <c r="N421" s="120"/>
      <c r="O421" s="120"/>
      <c r="P421" s="120"/>
      <c r="Q421" s="2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122"/>
      <c r="AJ421" s="122"/>
      <c r="AK421" s="2"/>
      <c r="AL421" s="2"/>
      <c r="AM421" s="2"/>
      <c r="AN421" s="2"/>
      <c r="AO421" s="2"/>
      <c r="AP421" s="2"/>
      <c r="AQ421" s="2"/>
      <c r="AR421" s="15"/>
    </row>
    <row r="422" spans="1:44" ht="11.25" customHeight="1">
      <c r="A422" s="120"/>
      <c r="B422" s="120"/>
      <c r="C422" s="120"/>
      <c r="D422" s="120"/>
      <c r="E422" s="2"/>
      <c r="F422" s="2"/>
      <c r="G422" s="120"/>
      <c r="H422" s="120"/>
      <c r="I422" s="120"/>
      <c r="J422" s="58"/>
      <c r="K422" s="121"/>
      <c r="L422" s="2"/>
      <c r="M422" s="120"/>
      <c r="N422" s="120"/>
      <c r="O422" s="120"/>
      <c r="P422" s="120"/>
      <c r="Q422" s="2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122"/>
      <c r="AJ422" s="122"/>
      <c r="AK422" s="2"/>
      <c r="AL422" s="2"/>
      <c r="AM422" s="2"/>
      <c r="AN422" s="2"/>
      <c r="AO422" s="2"/>
      <c r="AP422" s="2"/>
      <c r="AQ422" s="2"/>
      <c r="AR422" s="15"/>
    </row>
    <row r="423" spans="1:44" ht="11.25" customHeight="1">
      <c r="A423" s="120"/>
      <c r="B423" s="120"/>
      <c r="C423" s="120"/>
      <c r="D423" s="120"/>
      <c r="E423" s="2"/>
      <c r="F423" s="2"/>
      <c r="G423" s="120"/>
      <c r="H423" s="120"/>
      <c r="I423" s="120"/>
      <c r="J423" s="58"/>
      <c r="K423" s="121"/>
      <c r="L423" s="2"/>
      <c r="M423" s="120"/>
      <c r="N423" s="120"/>
      <c r="O423" s="120"/>
      <c r="P423" s="120"/>
      <c r="Q423" s="2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122"/>
      <c r="AJ423" s="122"/>
      <c r="AK423" s="2"/>
      <c r="AL423" s="2"/>
      <c r="AM423" s="2"/>
      <c r="AN423" s="2"/>
      <c r="AO423" s="2"/>
      <c r="AP423" s="2"/>
      <c r="AQ423" s="2"/>
      <c r="AR423" s="15"/>
    </row>
    <row r="424" spans="1:44" ht="11.25" customHeight="1">
      <c r="A424" s="120"/>
      <c r="B424" s="120"/>
      <c r="C424" s="120"/>
      <c r="D424" s="120"/>
      <c r="E424" s="2"/>
      <c r="F424" s="2"/>
      <c r="G424" s="120"/>
      <c r="H424" s="120"/>
      <c r="I424" s="120"/>
      <c r="J424" s="58"/>
      <c r="K424" s="121"/>
      <c r="L424" s="2"/>
      <c r="M424" s="120"/>
      <c r="N424" s="120"/>
      <c r="O424" s="120"/>
      <c r="P424" s="120"/>
      <c r="Q424" s="2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122"/>
      <c r="AJ424" s="122"/>
      <c r="AK424" s="2"/>
      <c r="AL424" s="2"/>
      <c r="AM424" s="2"/>
      <c r="AN424" s="2"/>
      <c r="AO424" s="2"/>
      <c r="AP424" s="2"/>
      <c r="AQ424" s="2"/>
      <c r="AR424" s="15"/>
    </row>
    <row r="425" spans="1:44" ht="11.25" customHeight="1">
      <c r="A425" s="120"/>
      <c r="B425" s="120"/>
      <c r="C425" s="120"/>
      <c r="D425" s="120"/>
      <c r="E425" s="2"/>
      <c r="F425" s="2"/>
      <c r="G425" s="120"/>
      <c r="H425" s="120"/>
      <c r="I425" s="120"/>
      <c r="J425" s="58"/>
      <c r="K425" s="121"/>
      <c r="L425" s="2"/>
      <c r="M425" s="120"/>
      <c r="N425" s="120"/>
      <c r="O425" s="120"/>
      <c r="P425" s="120"/>
      <c r="Q425" s="2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122"/>
      <c r="AJ425" s="122"/>
      <c r="AK425" s="2"/>
      <c r="AL425" s="2"/>
      <c r="AM425" s="2"/>
      <c r="AN425" s="2"/>
      <c r="AO425" s="2"/>
      <c r="AP425" s="2"/>
      <c r="AQ425" s="2"/>
      <c r="AR425" s="15"/>
    </row>
    <row r="426" spans="1:44" ht="11.25" customHeight="1">
      <c r="A426" s="120"/>
      <c r="B426" s="120"/>
      <c r="C426" s="120"/>
      <c r="D426" s="120"/>
      <c r="E426" s="2"/>
      <c r="F426" s="2"/>
      <c r="G426" s="120"/>
      <c r="H426" s="120"/>
      <c r="I426" s="120"/>
      <c r="J426" s="58"/>
      <c r="K426" s="121"/>
      <c r="L426" s="2"/>
      <c r="M426" s="120"/>
      <c r="N426" s="120"/>
      <c r="O426" s="120"/>
      <c r="P426" s="120"/>
      <c r="Q426" s="2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122"/>
      <c r="AJ426" s="122"/>
      <c r="AK426" s="2"/>
      <c r="AL426" s="2"/>
      <c r="AM426" s="2"/>
      <c r="AN426" s="2"/>
      <c r="AO426" s="2"/>
      <c r="AP426" s="2"/>
      <c r="AQ426" s="2"/>
      <c r="AR426" s="15"/>
    </row>
    <row r="427" spans="1:44" ht="11.25" customHeight="1">
      <c r="A427" s="120"/>
      <c r="B427" s="120"/>
      <c r="C427" s="120"/>
      <c r="D427" s="120"/>
      <c r="E427" s="2"/>
      <c r="F427" s="2"/>
      <c r="G427" s="120"/>
      <c r="H427" s="120"/>
      <c r="I427" s="120"/>
      <c r="J427" s="58"/>
      <c r="K427" s="121"/>
      <c r="L427" s="2"/>
      <c r="M427" s="120"/>
      <c r="N427" s="120"/>
      <c r="O427" s="120"/>
      <c r="P427" s="120"/>
      <c r="Q427" s="2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122"/>
      <c r="AJ427" s="122"/>
      <c r="AK427" s="2"/>
      <c r="AL427" s="2"/>
      <c r="AM427" s="2"/>
      <c r="AN427" s="2"/>
      <c r="AO427" s="2"/>
      <c r="AP427" s="2"/>
      <c r="AQ427" s="2"/>
      <c r="AR427" s="15"/>
    </row>
    <row r="428" spans="1:44" ht="11.25" customHeight="1">
      <c r="A428" s="120"/>
      <c r="B428" s="120"/>
      <c r="C428" s="120"/>
      <c r="D428" s="120"/>
      <c r="E428" s="2"/>
      <c r="F428" s="2"/>
      <c r="G428" s="120"/>
      <c r="H428" s="120"/>
      <c r="I428" s="120"/>
      <c r="J428" s="58"/>
      <c r="K428" s="121"/>
      <c r="L428" s="2"/>
      <c r="M428" s="120"/>
      <c r="N428" s="120"/>
      <c r="O428" s="120"/>
      <c r="P428" s="120"/>
      <c r="Q428" s="2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122"/>
      <c r="AJ428" s="122"/>
      <c r="AK428" s="2"/>
      <c r="AL428" s="2"/>
      <c r="AM428" s="2"/>
      <c r="AN428" s="2"/>
      <c r="AO428" s="2"/>
      <c r="AP428" s="2"/>
      <c r="AQ428" s="2"/>
      <c r="AR428" s="15"/>
    </row>
    <row r="429" spans="1:44" ht="11.25" customHeight="1">
      <c r="A429" s="120"/>
      <c r="B429" s="120"/>
      <c r="C429" s="120"/>
      <c r="D429" s="120"/>
      <c r="E429" s="2"/>
      <c r="F429" s="2"/>
      <c r="G429" s="120"/>
      <c r="H429" s="120"/>
      <c r="I429" s="120"/>
      <c r="J429" s="58"/>
      <c r="K429" s="121"/>
      <c r="L429" s="2"/>
      <c r="M429" s="120"/>
      <c r="N429" s="120"/>
      <c r="O429" s="120"/>
      <c r="P429" s="120"/>
      <c r="Q429" s="2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122"/>
      <c r="AJ429" s="122"/>
      <c r="AK429" s="2"/>
      <c r="AL429" s="2"/>
      <c r="AM429" s="2"/>
      <c r="AN429" s="2"/>
      <c r="AO429" s="2"/>
      <c r="AP429" s="2"/>
      <c r="AQ429" s="2"/>
      <c r="AR429" s="15"/>
    </row>
    <row r="430" spans="1:44" ht="11.25" customHeight="1">
      <c r="A430" s="120"/>
      <c r="B430" s="120"/>
      <c r="C430" s="120"/>
      <c r="D430" s="120"/>
      <c r="E430" s="2"/>
      <c r="F430" s="2"/>
      <c r="G430" s="120"/>
      <c r="H430" s="120"/>
      <c r="I430" s="120"/>
      <c r="J430" s="58"/>
      <c r="K430" s="121"/>
      <c r="L430" s="2"/>
      <c r="M430" s="120"/>
      <c r="N430" s="120"/>
      <c r="O430" s="120"/>
      <c r="P430" s="120"/>
      <c r="Q430" s="2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122"/>
      <c r="AJ430" s="122"/>
      <c r="AK430" s="2"/>
      <c r="AL430" s="2"/>
      <c r="AM430" s="2"/>
      <c r="AN430" s="2"/>
      <c r="AO430" s="2"/>
      <c r="AP430" s="2"/>
      <c r="AQ430" s="2"/>
      <c r="AR430" s="15"/>
    </row>
    <row r="431" spans="1:44" ht="11.25" customHeight="1">
      <c r="A431" s="120"/>
      <c r="B431" s="120"/>
      <c r="C431" s="120"/>
      <c r="D431" s="120"/>
      <c r="E431" s="2"/>
      <c r="F431" s="2"/>
      <c r="G431" s="120"/>
      <c r="H431" s="120"/>
      <c r="I431" s="120"/>
      <c r="J431" s="58"/>
      <c r="K431" s="121"/>
      <c r="L431" s="2"/>
      <c r="M431" s="120"/>
      <c r="N431" s="120"/>
      <c r="O431" s="120"/>
      <c r="P431" s="120"/>
      <c r="Q431" s="2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122"/>
      <c r="AJ431" s="122"/>
      <c r="AK431" s="2"/>
      <c r="AL431" s="2"/>
      <c r="AM431" s="2"/>
      <c r="AN431" s="2"/>
      <c r="AO431" s="2"/>
      <c r="AP431" s="2"/>
      <c r="AQ431" s="2"/>
      <c r="AR431" s="15"/>
    </row>
    <row r="432" spans="1:44" ht="11.25" customHeight="1">
      <c r="A432" s="120"/>
      <c r="B432" s="120"/>
      <c r="C432" s="120"/>
      <c r="D432" s="120"/>
      <c r="E432" s="2"/>
      <c r="F432" s="2"/>
      <c r="G432" s="120"/>
      <c r="H432" s="120"/>
      <c r="I432" s="120"/>
      <c r="J432" s="58"/>
      <c r="K432" s="121"/>
      <c r="L432" s="2"/>
      <c r="M432" s="120"/>
      <c r="N432" s="120"/>
      <c r="O432" s="120"/>
      <c r="P432" s="120"/>
      <c r="Q432" s="2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122"/>
      <c r="AJ432" s="122"/>
      <c r="AK432" s="2"/>
      <c r="AL432" s="2"/>
      <c r="AM432" s="2"/>
      <c r="AN432" s="2"/>
      <c r="AO432" s="2"/>
      <c r="AP432" s="2"/>
      <c r="AQ432" s="2"/>
      <c r="AR432" s="15"/>
    </row>
    <row r="433" spans="1:44" ht="11.25" customHeight="1">
      <c r="A433" s="120"/>
      <c r="B433" s="120"/>
      <c r="C433" s="120"/>
      <c r="D433" s="120"/>
      <c r="E433" s="2"/>
      <c r="F433" s="2"/>
      <c r="G433" s="120"/>
      <c r="H433" s="120"/>
      <c r="I433" s="120"/>
      <c r="J433" s="58"/>
      <c r="K433" s="121"/>
      <c r="L433" s="2"/>
      <c r="M433" s="120"/>
      <c r="N433" s="120"/>
      <c r="O433" s="120"/>
      <c r="P433" s="120"/>
      <c r="Q433" s="2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122"/>
      <c r="AJ433" s="122"/>
      <c r="AK433" s="2"/>
      <c r="AL433" s="2"/>
      <c r="AM433" s="2"/>
      <c r="AN433" s="2"/>
      <c r="AO433" s="2"/>
      <c r="AP433" s="2"/>
      <c r="AQ433" s="2"/>
      <c r="AR433" s="15"/>
    </row>
    <row r="434" spans="1:44" ht="11.25" customHeight="1">
      <c r="A434" s="120"/>
      <c r="B434" s="120"/>
      <c r="C434" s="120"/>
      <c r="D434" s="120"/>
      <c r="E434" s="2"/>
      <c r="F434" s="2"/>
      <c r="G434" s="120"/>
      <c r="H434" s="120"/>
      <c r="I434" s="120"/>
      <c r="J434" s="58"/>
      <c r="K434" s="121"/>
      <c r="L434" s="2"/>
      <c r="M434" s="120"/>
      <c r="N434" s="120"/>
      <c r="O434" s="120"/>
      <c r="P434" s="120"/>
      <c r="Q434" s="2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122"/>
      <c r="AJ434" s="122"/>
      <c r="AK434" s="2"/>
      <c r="AL434" s="2"/>
      <c r="AM434" s="2"/>
      <c r="AN434" s="2"/>
      <c r="AO434" s="2"/>
      <c r="AP434" s="2"/>
      <c r="AQ434" s="2"/>
      <c r="AR434" s="15"/>
    </row>
    <row r="435" spans="1:44" ht="11.25" customHeight="1">
      <c r="A435" s="120"/>
      <c r="B435" s="120"/>
      <c r="C435" s="120"/>
      <c r="D435" s="120"/>
      <c r="E435" s="2"/>
      <c r="F435" s="2"/>
      <c r="G435" s="120"/>
      <c r="H435" s="120"/>
      <c r="I435" s="120"/>
      <c r="J435" s="58"/>
      <c r="K435" s="121"/>
      <c r="L435" s="2"/>
      <c r="M435" s="120"/>
      <c r="N435" s="120"/>
      <c r="O435" s="120"/>
      <c r="P435" s="120"/>
      <c r="Q435" s="2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122"/>
      <c r="AJ435" s="122"/>
      <c r="AK435" s="2"/>
      <c r="AL435" s="2"/>
      <c r="AM435" s="2"/>
      <c r="AN435" s="2"/>
      <c r="AO435" s="2"/>
      <c r="AP435" s="2"/>
      <c r="AQ435" s="2"/>
      <c r="AR435" s="15"/>
    </row>
    <row r="436" spans="1:44" ht="11.25" customHeight="1">
      <c r="A436" s="120"/>
      <c r="B436" s="120"/>
      <c r="C436" s="120"/>
      <c r="D436" s="120"/>
      <c r="E436" s="2"/>
      <c r="F436" s="2"/>
      <c r="G436" s="120"/>
      <c r="H436" s="120"/>
      <c r="I436" s="120"/>
      <c r="J436" s="58"/>
      <c r="K436" s="121"/>
      <c r="L436" s="2"/>
      <c r="M436" s="120"/>
      <c r="N436" s="120"/>
      <c r="O436" s="120"/>
      <c r="P436" s="120"/>
      <c r="Q436" s="2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122"/>
      <c r="AJ436" s="122"/>
      <c r="AK436" s="2"/>
      <c r="AL436" s="2"/>
      <c r="AM436" s="2"/>
      <c r="AN436" s="2"/>
      <c r="AO436" s="2"/>
      <c r="AP436" s="2"/>
      <c r="AQ436" s="2"/>
      <c r="AR436" s="15"/>
    </row>
    <row r="437" spans="1:44" ht="11.25" customHeight="1">
      <c r="A437" s="120"/>
      <c r="B437" s="120"/>
      <c r="C437" s="120"/>
      <c r="D437" s="120"/>
      <c r="E437" s="2"/>
      <c r="F437" s="2"/>
      <c r="G437" s="120"/>
      <c r="H437" s="120"/>
      <c r="I437" s="120"/>
      <c r="J437" s="58"/>
      <c r="K437" s="121"/>
      <c r="L437" s="2"/>
      <c r="M437" s="120"/>
      <c r="N437" s="120"/>
      <c r="O437" s="120"/>
      <c r="P437" s="120"/>
      <c r="Q437" s="2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122"/>
      <c r="AJ437" s="122"/>
      <c r="AK437" s="2"/>
      <c r="AL437" s="2"/>
      <c r="AM437" s="2"/>
      <c r="AN437" s="2"/>
      <c r="AO437" s="2"/>
      <c r="AP437" s="2"/>
      <c r="AQ437" s="2"/>
      <c r="AR437" s="15"/>
    </row>
    <row r="438" spans="1:44" ht="11.25" customHeight="1">
      <c r="A438" s="120"/>
      <c r="B438" s="120"/>
      <c r="C438" s="120"/>
      <c r="D438" s="120"/>
      <c r="E438" s="2"/>
      <c r="F438" s="2"/>
      <c r="G438" s="120"/>
      <c r="H438" s="120"/>
      <c r="I438" s="120"/>
      <c r="J438" s="58"/>
      <c r="K438" s="121"/>
      <c r="L438" s="2"/>
      <c r="M438" s="120"/>
      <c r="N438" s="120"/>
      <c r="O438" s="120"/>
      <c r="P438" s="120"/>
      <c r="Q438" s="2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122"/>
      <c r="AJ438" s="122"/>
      <c r="AK438" s="2"/>
      <c r="AL438" s="2"/>
      <c r="AM438" s="2"/>
      <c r="AN438" s="2"/>
      <c r="AO438" s="2"/>
      <c r="AP438" s="2"/>
      <c r="AQ438" s="2"/>
      <c r="AR438" s="15"/>
    </row>
    <row r="439" spans="1:44" ht="11.25" customHeight="1">
      <c r="A439" s="120"/>
      <c r="B439" s="120"/>
      <c r="C439" s="120"/>
      <c r="D439" s="120"/>
      <c r="E439" s="2"/>
      <c r="F439" s="2"/>
      <c r="G439" s="120"/>
      <c r="H439" s="120"/>
      <c r="I439" s="120"/>
      <c r="J439" s="58"/>
      <c r="K439" s="121"/>
      <c r="L439" s="2"/>
      <c r="M439" s="120"/>
      <c r="N439" s="120"/>
      <c r="O439" s="120"/>
      <c r="P439" s="120"/>
      <c r="Q439" s="2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122"/>
      <c r="AJ439" s="122"/>
      <c r="AK439" s="2"/>
      <c r="AL439" s="2"/>
      <c r="AM439" s="2"/>
      <c r="AN439" s="2"/>
      <c r="AO439" s="2"/>
      <c r="AP439" s="2"/>
      <c r="AQ439" s="2"/>
      <c r="AR439" s="15"/>
    </row>
    <row r="440" spans="1:44" ht="11.25" customHeight="1">
      <c r="A440" s="120"/>
      <c r="B440" s="120"/>
      <c r="C440" s="120"/>
      <c r="D440" s="120"/>
      <c r="E440" s="2"/>
      <c r="F440" s="2"/>
      <c r="G440" s="120"/>
      <c r="H440" s="120"/>
      <c r="I440" s="120"/>
      <c r="J440" s="58"/>
      <c r="K440" s="121"/>
      <c r="L440" s="2"/>
      <c r="M440" s="120"/>
      <c r="N440" s="120"/>
      <c r="O440" s="120"/>
      <c r="P440" s="120"/>
      <c r="Q440" s="2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122"/>
      <c r="AJ440" s="122"/>
      <c r="AK440" s="2"/>
      <c r="AL440" s="2"/>
      <c r="AM440" s="2"/>
      <c r="AN440" s="2"/>
      <c r="AO440" s="2"/>
      <c r="AP440" s="2"/>
      <c r="AQ440" s="2"/>
      <c r="AR440" s="15"/>
    </row>
    <row r="441" spans="1:44" ht="11.25" customHeight="1">
      <c r="A441" s="120"/>
      <c r="B441" s="120"/>
      <c r="C441" s="120"/>
      <c r="D441" s="120"/>
      <c r="E441" s="2"/>
      <c r="F441" s="2"/>
      <c r="G441" s="120"/>
      <c r="H441" s="120"/>
      <c r="I441" s="120"/>
      <c r="J441" s="58"/>
      <c r="K441" s="121"/>
      <c r="L441" s="2"/>
      <c r="M441" s="120"/>
      <c r="N441" s="120"/>
      <c r="O441" s="120"/>
      <c r="P441" s="120"/>
      <c r="Q441" s="2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122"/>
      <c r="AJ441" s="122"/>
      <c r="AK441" s="2"/>
      <c r="AL441" s="2"/>
      <c r="AM441" s="2"/>
      <c r="AN441" s="2"/>
      <c r="AO441" s="2"/>
      <c r="AP441" s="2"/>
      <c r="AQ441" s="2"/>
      <c r="AR441" s="15"/>
    </row>
    <row r="442" spans="1:44" ht="11.25" customHeight="1">
      <c r="A442" s="120"/>
      <c r="B442" s="120"/>
      <c r="C442" s="120"/>
      <c r="D442" s="120"/>
      <c r="E442" s="2"/>
      <c r="F442" s="2"/>
      <c r="G442" s="120"/>
      <c r="H442" s="120"/>
      <c r="I442" s="120"/>
      <c r="J442" s="58"/>
      <c r="K442" s="121"/>
      <c r="L442" s="2"/>
      <c r="M442" s="120"/>
      <c r="N442" s="120"/>
      <c r="O442" s="120"/>
      <c r="P442" s="120"/>
      <c r="Q442" s="2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122"/>
      <c r="AJ442" s="122"/>
      <c r="AK442" s="2"/>
      <c r="AL442" s="2"/>
      <c r="AM442" s="2"/>
      <c r="AN442" s="2"/>
      <c r="AO442" s="2"/>
      <c r="AP442" s="2"/>
      <c r="AQ442" s="2"/>
      <c r="AR442" s="15"/>
    </row>
    <row r="443" spans="1:44" ht="11.25" customHeight="1">
      <c r="A443" s="120"/>
      <c r="B443" s="120"/>
      <c r="C443" s="120"/>
      <c r="D443" s="120"/>
      <c r="E443" s="2"/>
      <c r="F443" s="2"/>
      <c r="G443" s="120"/>
      <c r="H443" s="120"/>
      <c r="I443" s="120"/>
      <c r="J443" s="58"/>
      <c r="K443" s="121"/>
      <c r="L443" s="2"/>
      <c r="M443" s="120"/>
      <c r="N443" s="120"/>
      <c r="O443" s="120"/>
      <c r="P443" s="120"/>
      <c r="Q443" s="2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122"/>
      <c r="AJ443" s="122"/>
      <c r="AK443" s="2"/>
      <c r="AL443" s="2"/>
      <c r="AM443" s="2"/>
      <c r="AN443" s="2"/>
      <c r="AO443" s="2"/>
      <c r="AP443" s="2"/>
      <c r="AQ443" s="2"/>
      <c r="AR443" s="15"/>
    </row>
    <row r="444" spans="1:44" ht="11.25" customHeight="1">
      <c r="A444" s="120"/>
      <c r="B444" s="120"/>
      <c r="C444" s="120"/>
      <c r="D444" s="120"/>
      <c r="E444" s="2"/>
      <c r="F444" s="2"/>
      <c r="G444" s="120"/>
      <c r="H444" s="120"/>
      <c r="I444" s="120"/>
      <c r="J444" s="58"/>
      <c r="K444" s="121"/>
      <c r="L444" s="2"/>
      <c r="M444" s="120"/>
      <c r="N444" s="120"/>
      <c r="O444" s="120"/>
      <c r="P444" s="120"/>
      <c r="Q444" s="2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122"/>
      <c r="AJ444" s="122"/>
      <c r="AK444" s="2"/>
      <c r="AL444" s="2"/>
      <c r="AM444" s="2"/>
      <c r="AN444" s="2"/>
      <c r="AO444" s="2"/>
      <c r="AP444" s="2"/>
      <c r="AQ444" s="2"/>
      <c r="AR444" s="15"/>
    </row>
    <row r="445" spans="1:44" ht="11.25" customHeight="1">
      <c r="A445" s="120"/>
      <c r="B445" s="120"/>
      <c r="C445" s="120"/>
      <c r="D445" s="120"/>
      <c r="E445" s="2"/>
      <c r="F445" s="2"/>
      <c r="G445" s="120"/>
      <c r="H445" s="120"/>
      <c r="I445" s="120"/>
      <c r="J445" s="58"/>
      <c r="K445" s="121"/>
      <c r="L445" s="2"/>
      <c r="M445" s="120"/>
      <c r="N445" s="120"/>
      <c r="O445" s="120"/>
      <c r="P445" s="120"/>
      <c r="Q445" s="2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122"/>
      <c r="AJ445" s="122"/>
      <c r="AK445" s="2"/>
      <c r="AL445" s="2"/>
      <c r="AM445" s="2"/>
      <c r="AN445" s="2"/>
      <c r="AO445" s="2"/>
      <c r="AP445" s="2"/>
      <c r="AQ445" s="2"/>
      <c r="AR445" s="15"/>
    </row>
    <row r="446" spans="1:44" ht="11.25" customHeight="1">
      <c r="A446" s="120"/>
      <c r="B446" s="120"/>
      <c r="C446" s="120"/>
      <c r="D446" s="120"/>
      <c r="E446" s="2"/>
      <c r="F446" s="2"/>
      <c r="G446" s="120"/>
      <c r="H446" s="120"/>
      <c r="I446" s="120"/>
      <c r="J446" s="58"/>
      <c r="K446" s="121"/>
      <c r="L446" s="2"/>
      <c r="M446" s="120"/>
      <c r="N446" s="120"/>
      <c r="O446" s="120"/>
      <c r="P446" s="120"/>
      <c r="Q446" s="2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122"/>
      <c r="AJ446" s="122"/>
      <c r="AK446" s="2"/>
      <c r="AL446" s="2"/>
      <c r="AM446" s="2"/>
      <c r="AN446" s="2"/>
      <c r="AO446" s="2"/>
      <c r="AP446" s="2"/>
      <c r="AQ446" s="2"/>
      <c r="AR446" s="15"/>
    </row>
    <row r="447" spans="1:44" ht="11.25" customHeight="1">
      <c r="A447" s="120"/>
      <c r="B447" s="120"/>
      <c r="C447" s="120"/>
      <c r="D447" s="120"/>
      <c r="E447" s="2"/>
      <c r="F447" s="2"/>
      <c r="G447" s="120"/>
      <c r="H447" s="120"/>
      <c r="I447" s="120"/>
      <c r="J447" s="58"/>
      <c r="K447" s="121"/>
      <c r="L447" s="2"/>
      <c r="M447" s="120"/>
      <c r="N447" s="120"/>
      <c r="O447" s="120"/>
      <c r="P447" s="120"/>
      <c r="Q447" s="2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122"/>
      <c r="AJ447" s="122"/>
      <c r="AK447" s="2"/>
      <c r="AL447" s="2"/>
      <c r="AM447" s="2"/>
      <c r="AN447" s="2"/>
      <c r="AO447" s="2"/>
      <c r="AP447" s="2"/>
      <c r="AQ447" s="2"/>
      <c r="AR447" s="15"/>
    </row>
    <row r="448" spans="1:44" ht="11.25" customHeight="1">
      <c r="A448" s="120"/>
      <c r="B448" s="120"/>
      <c r="C448" s="120"/>
      <c r="D448" s="120"/>
      <c r="E448" s="2"/>
      <c r="F448" s="2"/>
      <c r="G448" s="120"/>
      <c r="H448" s="120"/>
      <c r="I448" s="120"/>
      <c r="J448" s="58"/>
      <c r="K448" s="121"/>
      <c r="L448" s="2"/>
      <c r="M448" s="120"/>
      <c r="N448" s="120"/>
      <c r="O448" s="120"/>
      <c r="P448" s="120"/>
      <c r="Q448" s="2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122"/>
      <c r="AJ448" s="122"/>
      <c r="AK448" s="2"/>
      <c r="AL448" s="2"/>
      <c r="AM448" s="2"/>
      <c r="AN448" s="2"/>
      <c r="AO448" s="2"/>
      <c r="AP448" s="2"/>
      <c r="AQ448" s="2"/>
      <c r="AR448" s="15"/>
    </row>
    <row r="449" spans="1:44" ht="11.25" customHeight="1">
      <c r="A449" s="120"/>
      <c r="B449" s="120"/>
      <c r="C449" s="120"/>
      <c r="D449" s="120"/>
      <c r="E449" s="2"/>
      <c r="F449" s="2"/>
      <c r="G449" s="120"/>
      <c r="H449" s="120"/>
      <c r="I449" s="120"/>
      <c r="J449" s="58"/>
      <c r="K449" s="121"/>
      <c r="L449" s="2"/>
      <c r="M449" s="120"/>
      <c r="N449" s="120"/>
      <c r="O449" s="120"/>
      <c r="P449" s="120"/>
      <c r="Q449" s="2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122"/>
      <c r="AJ449" s="122"/>
      <c r="AK449" s="2"/>
      <c r="AL449" s="2"/>
      <c r="AM449" s="2"/>
      <c r="AN449" s="2"/>
      <c r="AO449" s="2"/>
      <c r="AP449" s="2"/>
      <c r="AQ449" s="2"/>
      <c r="AR449" s="15"/>
    </row>
    <row r="450" spans="1:44" ht="11.25" customHeight="1">
      <c r="A450" s="120"/>
      <c r="B450" s="120"/>
      <c r="C450" s="120"/>
      <c r="D450" s="120"/>
      <c r="E450" s="2"/>
      <c r="F450" s="2"/>
      <c r="G450" s="120"/>
      <c r="H450" s="120"/>
      <c r="I450" s="120"/>
      <c r="J450" s="58"/>
      <c r="K450" s="121"/>
      <c r="L450" s="2"/>
      <c r="M450" s="120"/>
      <c r="N450" s="120"/>
      <c r="O450" s="120"/>
      <c r="P450" s="120"/>
      <c r="Q450" s="2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122"/>
      <c r="AJ450" s="122"/>
      <c r="AK450" s="2"/>
      <c r="AL450" s="2"/>
      <c r="AM450" s="2"/>
      <c r="AN450" s="2"/>
      <c r="AO450" s="2"/>
      <c r="AP450" s="2"/>
      <c r="AQ450" s="2"/>
      <c r="AR450" s="15"/>
    </row>
    <row r="451" spans="1:44" ht="11.25" customHeight="1">
      <c r="A451" s="120"/>
      <c r="B451" s="120"/>
      <c r="C451" s="120"/>
      <c r="D451" s="120"/>
      <c r="E451" s="2"/>
      <c r="F451" s="2"/>
      <c r="G451" s="120"/>
      <c r="H451" s="120"/>
      <c r="I451" s="120"/>
      <c r="J451" s="58"/>
      <c r="K451" s="121"/>
      <c r="L451" s="2"/>
      <c r="M451" s="120"/>
      <c r="N451" s="120"/>
      <c r="O451" s="120"/>
      <c r="P451" s="120"/>
      <c r="Q451" s="2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122"/>
      <c r="AJ451" s="122"/>
      <c r="AK451" s="2"/>
      <c r="AL451" s="2"/>
      <c r="AM451" s="2"/>
      <c r="AN451" s="2"/>
      <c r="AO451" s="2"/>
      <c r="AP451" s="2"/>
      <c r="AQ451" s="2"/>
      <c r="AR451" s="15"/>
    </row>
    <row r="452" spans="1:44" ht="11.25" customHeight="1">
      <c r="A452" s="120"/>
      <c r="B452" s="120"/>
      <c r="C452" s="120"/>
      <c r="D452" s="120"/>
      <c r="E452" s="2"/>
      <c r="F452" s="2"/>
      <c r="G452" s="120"/>
      <c r="H452" s="120"/>
      <c r="I452" s="120"/>
      <c r="J452" s="58"/>
      <c r="K452" s="121"/>
      <c r="L452" s="2"/>
      <c r="M452" s="120"/>
      <c r="N452" s="120"/>
      <c r="O452" s="120"/>
      <c r="P452" s="120"/>
      <c r="Q452" s="2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122"/>
      <c r="AJ452" s="122"/>
      <c r="AK452" s="2"/>
      <c r="AL452" s="2"/>
      <c r="AM452" s="2"/>
      <c r="AN452" s="2"/>
      <c r="AO452" s="2"/>
      <c r="AP452" s="2"/>
      <c r="AQ452" s="2"/>
      <c r="AR452" s="15"/>
    </row>
    <row r="453" spans="1:44" ht="11.25" customHeight="1">
      <c r="A453" s="120"/>
      <c r="B453" s="120"/>
      <c r="C453" s="120"/>
      <c r="D453" s="120"/>
      <c r="E453" s="2"/>
      <c r="F453" s="2"/>
      <c r="G453" s="120"/>
      <c r="H453" s="120"/>
      <c r="I453" s="120"/>
      <c r="J453" s="58"/>
      <c r="K453" s="121"/>
      <c r="L453" s="2"/>
      <c r="M453" s="120"/>
      <c r="N453" s="120"/>
      <c r="O453" s="120"/>
      <c r="P453" s="120"/>
      <c r="Q453" s="2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122"/>
      <c r="AJ453" s="122"/>
      <c r="AK453" s="2"/>
      <c r="AL453" s="2"/>
      <c r="AM453" s="2"/>
      <c r="AN453" s="2"/>
      <c r="AO453" s="2"/>
      <c r="AP453" s="2"/>
      <c r="AQ453" s="2"/>
      <c r="AR453" s="15"/>
    </row>
    <row r="454" spans="1:44" ht="11.25" customHeight="1">
      <c r="A454" s="120"/>
      <c r="B454" s="120"/>
      <c r="C454" s="120"/>
      <c r="D454" s="120"/>
      <c r="E454" s="2"/>
      <c r="F454" s="2"/>
      <c r="G454" s="120"/>
      <c r="H454" s="120"/>
      <c r="I454" s="120"/>
      <c r="J454" s="58"/>
      <c r="K454" s="121"/>
      <c r="L454" s="2"/>
      <c r="M454" s="120"/>
      <c r="N454" s="120"/>
      <c r="O454" s="120"/>
      <c r="P454" s="120"/>
      <c r="Q454" s="2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122"/>
      <c r="AJ454" s="122"/>
      <c r="AK454" s="2"/>
      <c r="AL454" s="2"/>
      <c r="AM454" s="2"/>
      <c r="AN454" s="2"/>
      <c r="AO454" s="2"/>
      <c r="AP454" s="2"/>
      <c r="AQ454" s="2"/>
      <c r="AR454" s="15"/>
    </row>
    <row r="455" spans="1:44" ht="11.25" customHeight="1">
      <c r="A455" s="120"/>
      <c r="B455" s="120"/>
      <c r="C455" s="120"/>
      <c r="D455" s="120"/>
      <c r="E455" s="2"/>
      <c r="F455" s="2"/>
      <c r="G455" s="120"/>
      <c r="H455" s="120"/>
      <c r="I455" s="120"/>
      <c r="J455" s="58"/>
      <c r="K455" s="121"/>
      <c r="L455" s="2"/>
      <c r="M455" s="120"/>
      <c r="N455" s="120"/>
      <c r="O455" s="120"/>
      <c r="P455" s="120"/>
      <c r="Q455" s="2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122"/>
      <c r="AJ455" s="122"/>
      <c r="AK455" s="2"/>
      <c r="AL455" s="2"/>
      <c r="AM455" s="2"/>
      <c r="AN455" s="2"/>
      <c r="AO455" s="2"/>
      <c r="AP455" s="2"/>
      <c r="AQ455" s="2"/>
      <c r="AR455" s="15"/>
    </row>
    <row r="456" spans="1:44" ht="11.25" customHeight="1">
      <c r="A456" s="120"/>
      <c r="B456" s="120"/>
      <c r="C456" s="120"/>
      <c r="D456" s="120"/>
      <c r="E456" s="2"/>
      <c r="F456" s="2"/>
      <c r="G456" s="120"/>
      <c r="H456" s="120"/>
      <c r="I456" s="120"/>
      <c r="J456" s="58"/>
      <c r="K456" s="121"/>
      <c r="L456" s="2"/>
      <c r="M456" s="120"/>
      <c r="N456" s="120"/>
      <c r="O456" s="120"/>
      <c r="P456" s="120"/>
      <c r="Q456" s="2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122"/>
      <c r="AJ456" s="122"/>
      <c r="AK456" s="2"/>
      <c r="AL456" s="2"/>
      <c r="AM456" s="2"/>
      <c r="AN456" s="2"/>
      <c r="AO456" s="2"/>
      <c r="AP456" s="2"/>
      <c r="AQ456" s="2"/>
      <c r="AR456" s="15"/>
    </row>
    <row r="457" spans="1:44" ht="11.25" customHeight="1">
      <c r="A457" s="120"/>
      <c r="B457" s="120"/>
      <c r="C457" s="120"/>
      <c r="D457" s="120"/>
      <c r="E457" s="2"/>
      <c r="F457" s="2"/>
      <c r="G457" s="120"/>
      <c r="H457" s="120"/>
      <c r="I457" s="120"/>
      <c r="J457" s="58"/>
      <c r="K457" s="121"/>
      <c r="L457" s="2"/>
      <c r="M457" s="120"/>
      <c r="N457" s="120"/>
      <c r="O457" s="120"/>
      <c r="P457" s="120"/>
      <c r="Q457" s="2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122"/>
      <c r="AJ457" s="122"/>
      <c r="AK457" s="2"/>
      <c r="AL457" s="2"/>
      <c r="AM457" s="2"/>
      <c r="AN457" s="2"/>
      <c r="AO457" s="2"/>
      <c r="AP457" s="2"/>
      <c r="AQ457" s="2"/>
      <c r="AR457" s="15"/>
    </row>
    <row r="458" spans="1:44" ht="11.25" customHeight="1">
      <c r="A458" s="120"/>
      <c r="B458" s="120"/>
      <c r="C458" s="120"/>
      <c r="D458" s="120"/>
      <c r="E458" s="2"/>
      <c r="F458" s="2"/>
      <c r="G458" s="120"/>
      <c r="H458" s="120"/>
      <c r="I458" s="120"/>
      <c r="J458" s="58"/>
      <c r="K458" s="121"/>
      <c r="L458" s="2"/>
      <c r="M458" s="120"/>
      <c r="N458" s="120"/>
      <c r="O458" s="120"/>
      <c r="P458" s="120"/>
      <c r="Q458" s="2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122"/>
      <c r="AJ458" s="122"/>
      <c r="AK458" s="2"/>
      <c r="AL458" s="2"/>
      <c r="AM458" s="2"/>
      <c r="AN458" s="2"/>
      <c r="AO458" s="2"/>
      <c r="AP458" s="2"/>
      <c r="AQ458" s="2"/>
      <c r="AR458" s="15"/>
    </row>
    <row r="459" spans="1:44" ht="11.25" customHeight="1">
      <c r="A459" s="120"/>
      <c r="B459" s="120"/>
      <c r="C459" s="120"/>
      <c r="D459" s="120"/>
      <c r="E459" s="2"/>
      <c r="F459" s="2"/>
      <c r="G459" s="120"/>
      <c r="H459" s="120"/>
      <c r="I459" s="120"/>
      <c r="J459" s="58"/>
      <c r="K459" s="121"/>
      <c r="L459" s="2"/>
      <c r="M459" s="120"/>
      <c r="N459" s="120"/>
      <c r="O459" s="120"/>
      <c r="P459" s="120"/>
      <c r="Q459" s="2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122"/>
      <c r="AJ459" s="122"/>
      <c r="AK459" s="2"/>
      <c r="AL459" s="2"/>
      <c r="AM459" s="2"/>
      <c r="AN459" s="2"/>
      <c r="AO459" s="2"/>
      <c r="AP459" s="2"/>
      <c r="AQ459" s="2"/>
      <c r="AR459" s="15"/>
    </row>
    <row r="460" spans="1:44" ht="11.25" customHeight="1">
      <c r="A460" s="120"/>
      <c r="B460" s="120"/>
      <c r="C460" s="120"/>
      <c r="D460" s="120"/>
      <c r="E460" s="2"/>
      <c r="F460" s="2"/>
      <c r="G460" s="120"/>
      <c r="H460" s="120"/>
      <c r="I460" s="120"/>
      <c r="J460" s="58"/>
      <c r="K460" s="121"/>
      <c r="L460" s="2"/>
      <c r="M460" s="120"/>
      <c r="N460" s="120"/>
      <c r="O460" s="120"/>
      <c r="P460" s="120"/>
      <c r="Q460" s="2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122"/>
      <c r="AJ460" s="122"/>
      <c r="AK460" s="2"/>
      <c r="AL460" s="2"/>
      <c r="AM460" s="2"/>
      <c r="AN460" s="2"/>
      <c r="AO460" s="2"/>
      <c r="AP460" s="2"/>
      <c r="AQ460" s="2"/>
      <c r="AR460" s="15"/>
    </row>
    <row r="461" spans="1:44" ht="11.25" customHeight="1">
      <c r="A461" s="120"/>
      <c r="B461" s="120"/>
      <c r="C461" s="120"/>
      <c r="D461" s="120"/>
      <c r="E461" s="2"/>
      <c r="F461" s="2"/>
      <c r="G461" s="120"/>
      <c r="H461" s="120"/>
      <c r="I461" s="120"/>
      <c r="J461" s="58"/>
      <c r="K461" s="121"/>
      <c r="L461" s="2"/>
      <c r="M461" s="120"/>
      <c r="N461" s="120"/>
      <c r="O461" s="120"/>
      <c r="P461" s="120"/>
      <c r="Q461" s="2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122"/>
      <c r="AJ461" s="122"/>
      <c r="AK461" s="2"/>
      <c r="AL461" s="2"/>
      <c r="AM461" s="2"/>
      <c r="AN461" s="2"/>
      <c r="AO461" s="2"/>
      <c r="AP461" s="2"/>
      <c r="AQ461" s="2"/>
      <c r="AR461" s="15"/>
    </row>
    <row r="462" spans="1:44" ht="11.25" customHeight="1">
      <c r="A462" s="120"/>
      <c r="B462" s="120"/>
      <c r="C462" s="120"/>
      <c r="D462" s="120"/>
      <c r="E462" s="2"/>
      <c r="F462" s="2"/>
      <c r="G462" s="120"/>
      <c r="H462" s="120"/>
      <c r="I462" s="120"/>
      <c r="J462" s="58"/>
      <c r="K462" s="121"/>
      <c r="L462" s="2"/>
      <c r="M462" s="120"/>
      <c r="N462" s="120"/>
      <c r="O462" s="120"/>
      <c r="P462" s="120"/>
      <c r="Q462" s="2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122"/>
      <c r="AJ462" s="122"/>
      <c r="AK462" s="2"/>
      <c r="AL462" s="2"/>
      <c r="AM462" s="2"/>
      <c r="AN462" s="2"/>
      <c r="AO462" s="2"/>
      <c r="AP462" s="2"/>
      <c r="AQ462" s="2"/>
      <c r="AR462" s="15"/>
    </row>
    <row r="463" spans="1:44" ht="11.25" customHeight="1">
      <c r="A463" s="120"/>
      <c r="B463" s="120"/>
      <c r="C463" s="120"/>
      <c r="D463" s="120"/>
      <c r="E463" s="2"/>
      <c r="F463" s="2"/>
      <c r="G463" s="120"/>
      <c r="H463" s="120"/>
      <c r="I463" s="120"/>
      <c r="J463" s="58"/>
      <c r="K463" s="121"/>
      <c r="L463" s="2"/>
      <c r="M463" s="120"/>
      <c r="N463" s="120"/>
      <c r="O463" s="120"/>
      <c r="P463" s="120"/>
      <c r="Q463" s="2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122"/>
      <c r="AJ463" s="122"/>
      <c r="AK463" s="2"/>
      <c r="AL463" s="2"/>
      <c r="AM463" s="2"/>
      <c r="AN463" s="2"/>
      <c r="AO463" s="2"/>
      <c r="AP463" s="2"/>
      <c r="AQ463" s="2"/>
      <c r="AR463" s="15"/>
    </row>
    <row r="464" spans="1:44" ht="11.25" customHeight="1">
      <c r="A464" s="120"/>
      <c r="B464" s="120"/>
      <c r="C464" s="120"/>
      <c r="D464" s="120"/>
      <c r="E464" s="2"/>
      <c r="F464" s="2"/>
      <c r="G464" s="120"/>
      <c r="H464" s="120"/>
      <c r="I464" s="120"/>
      <c r="J464" s="58"/>
      <c r="K464" s="121"/>
      <c r="L464" s="2"/>
      <c r="M464" s="120"/>
      <c r="N464" s="120"/>
      <c r="O464" s="120"/>
      <c r="P464" s="120"/>
      <c r="Q464" s="2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122"/>
      <c r="AJ464" s="122"/>
      <c r="AK464" s="2"/>
      <c r="AL464" s="2"/>
      <c r="AM464" s="2"/>
      <c r="AN464" s="2"/>
      <c r="AO464" s="2"/>
      <c r="AP464" s="2"/>
      <c r="AQ464" s="2"/>
      <c r="AR464" s="15"/>
    </row>
    <row r="465" spans="1:44" ht="11.25" customHeight="1">
      <c r="A465" s="120"/>
      <c r="B465" s="120"/>
      <c r="C465" s="120"/>
      <c r="D465" s="120"/>
      <c r="E465" s="2"/>
      <c r="F465" s="2"/>
      <c r="G465" s="120"/>
      <c r="H465" s="120"/>
      <c r="I465" s="120"/>
      <c r="J465" s="58"/>
      <c r="K465" s="121"/>
      <c r="L465" s="2"/>
      <c r="M465" s="120"/>
      <c r="N465" s="120"/>
      <c r="O465" s="120"/>
      <c r="P465" s="120"/>
      <c r="Q465" s="2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122"/>
      <c r="AJ465" s="122"/>
      <c r="AK465" s="2"/>
      <c r="AL465" s="2"/>
      <c r="AM465" s="2"/>
      <c r="AN465" s="2"/>
      <c r="AO465" s="2"/>
      <c r="AP465" s="2"/>
      <c r="AQ465" s="2"/>
      <c r="AR465" s="15"/>
    </row>
    <row r="466" spans="1:44" ht="11.25" customHeight="1">
      <c r="A466" s="120"/>
      <c r="B466" s="120"/>
      <c r="C466" s="120"/>
      <c r="D466" s="120"/>
      <c r="E466" s="2"/>
      <c r="F466" s="2"/>
      <c r="G466" s="120"/>
      <c r="H466" s="120"/>
      <c r="I466" s="120"/>
      <c r="J466" s="58"/>
      <c r="K466" s="121"/>
      <c r="L466" s="2"/>
      <c r="M466" s="120"/>
      <c r="N466" s="120"/>
      <c r="O466" s="120"/>
      <c r="P466" s="120"/>
      <c r="Q466" s="2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122"/>
      <c r="AJ466" s="122"/>
      <c r="AK466" s="2"/>
      <c r="AL466" s="2"/>
      <c r="AM466" s="2"/>
      <c r="AN466" s="2"/>
      <c r="AO466" s="2"/>
      <c r="AP466" s="2"/>
      <c r="AQ466" s="2"/>
      <c r="AR466" s="15"/>
    </row>
    <row r="467" spans="1:44" ht="11.25" customHeight="1">
      <c r="A467" s="120"/>
      <c r="B467" s="120"/>
      <c r="C467" s="120"/>
      <c r="D467" s="120"/>
      <c r="E467" s="2"/>
      <c r="F467" s="2"/>
      <c r="G467" s="120"/>
      <c r="H467" s="120"/>
      <c r="I467" s="120"/>
      <c r="J467" s="58"/>
      <c r="K467" s="121"/>
      <c r="L467" s="2"/>
      <c r="M467" s="120"/>
      <c r="N467" s="120"/>
      <c r="O467" s="120"/>
      <c r="P467" s="120"/>
      <c r="Q467" s="2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122"/>
      <c r="AJ467" s="122"/>
      <c r="AK467" s="2"/>
      <c r="AL467" s="2"/>
      <c r="AM467" s="2"/>
      <c r="AN467" s="2"/>
      <c r="AO467" s="2"/>
      <c r="AP467" s="2"/>
      <c r="AQ467" s="2"/>
      <c r="AR467" s="15"/>
    </row>
    <row r="468" spans="1:44" ht="11.25" customHeight="1">
      <c r="A468" s="120"/>
      <c r="B468" s="120"/>
      <c r="C468" s="120"/>
      <c r="D468" s="120"/>
      <c r="E468" s="2"/>
      <c r="F468" s="2"/>
      <c r="G468" s="120"/>
      <c r="H468" s="120"/>
      <c r="I468" s="120"/>
      <c r="J468" s="58"/>
      <c r="K468" s="121"/>
      <c r="L468" s="2"/>
      <c r="M468" s="120"/>
      <c r="N468" s="120"/>
      <c r="O468" s="120"/>
      <c r="P468" s="120"/>
      <c r="Q468" s="2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122"/>
      <c r="AJ468" s="122"/>
      <c r="AK468" s="2"/>
      <c r="AL468" s="2"/>
      <c r="AM468" s="2"/>
      <c r="AN468" s="2"/>
      <c r="AO468" s="2"/>
      <c r="AP468" s="2"/>
      <c r="AQ468" s="2"/>
      <c r="AR468" s="15"/>
    </row>
    <row r="469" spans="1:44" ht="11.25" customHeight="1">
      <c r="A469" s="120"/>
      <c r="B469" s="120"/>
      <c r="C469" s="120"/>
      <c r="D469" s="120"/>
      <c r="E469" s="2"/>
      <c r="F469" s="2"/>
      <c r="G469" s="120"/>
      <c r="H469" s="120"/>
      <c r="I469" s="120"/>
      <c r="J469" s="58"/>
      <c r="K469" s="121"/>
      <c r="L469" s="2"/>
      <c r="M469" s="120"/>
      <c r="N469" s="120"/>
      <c r="O469" s="120"/>
      <c r="P469" s="120"/>
      <c r="Q469" s="2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122"/>
      <c r="AJ469" s="122"/>
      <c r="AK469" s="2"/>
      <c r="AL469" s="2"/>
      <c r="AM469" s="2"/>
      <c r="AN469" s="2"/>
      <c r="AO469" s="2"/>
      <c r="AP469" s="2"/>
      <c r="AQ469" s="2"/>
      <c r="AR469" s="15"/>
    </row>
    <row r="470" spans="1:44" ht="11.25" customHeight="1">
      <c r="A470" s="120"/>
      <c r="B470" s="120"/>
      <c r="C470" s="120"/>
      <c r="D470" s="120"/>
      <c r="E470" s="2"/>
      <c r="F470" s="2"/>
      <c r="G470" s="120"/>
      <c r="H470" s="120"/>
      <c r="I470" s="120"/>
      <c r="J470" s="58"/>
      <c r="K470" s="121"/>
      <c r="L470" s="2"/>
      <c r="M470" s="120"/>
      <c r="N470" s="120"/>
      <c r="O470" s="120"/>
      <c r="P470" s="120"/>
      <c r="Q470" s="2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122"/>
      <c r="AJ470" s="122"/>
      <c r="AK470" s="2"/>
      <c r="AL470" s="2"/>
      <c r="AM470" s="2"/>
      <c r="AN470" s="2"/>
      <c r="AO470" s="2"/>
      <c r="AP470" s="2"/>
      <c r="AQ470" s="2"/>
      <c r="AR470" s="15"/>
    </row>
    <row r="471" spans="1:44" ht="11.25" customHeight="1">
      <c r="A471" s="120"/>
      <c r="B471" s="120"/>
      <c r="C471" s="120"/>
      <c r="D471" s="120"/>
      <c r="E471" s="2"/>
      <c r="F471" s="2"/>
      <c r="G471" s="120"/>
      <c r="H471" s="120"/>
      <c r="I471" s="120"/>
      <c r="J471" s="58"/>
      <c r="K471" s="121"/>
      <c r="L471" s="2"/>
      <c r="M471" s="120"/>
      <c r="N471" s="120"/>
      <c r="O471" s="120"/>
      <c r="P471" s="120"/>
      <c r="Q471" s="2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122"/>
      <c r="AJ471" s="122"/>
      <c r="AK471" s="2"/>
      <c r="AL471" s="2"/>
      <c r="AM471" s="2"/>
      <c r="AN471" s="2"/>
      <c r="AO471" s="2"/>
      <c r="AP471" s="2"/>
      <c r="AQ471" s="2"/>
      <c r="AR471" s="15"/>
    </row>
    <row r="472" spans="1:44" ht="11.25" customHeight="1">
      <c r="A472" s="120"/>
      <c r="B472" s="120"/>
      <c r="C472" s="120"/>
      <c r="D472" s="120"/>
      <c r="E472" s="2"/>
      <c r="F472" s="2"/>
      <c r="G472" s="120"/>
      <c r="H472" s="120"/>
      <c r="I472" s="120"/>
      <c r="J472" s="58"/>
      <c r="K472" s="121"/>
      <c r="L472" s="2"/>
      <c r="M472" s="120"/>
      <c r="N472" s="120"/>
      <c r="O472" s="120"/>
      <c r="P472" s="120"/>
      <c r="Q472" s="2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122"/>
      <c r="AJ472" s="122"/>
      <c r="AK472" s="2"/>
      <c r="AL472" s="2"/>
      <c r="AM472" s="2"/>
      <c r="AN472" s="2"/>
      <c r="AO472" s="2"/>
      <c r="AP472" s="2"/>
      <c r="AQ472" s="2"/>
      <c r="AR472" s="15"/>
    </row>
    <row r="473" spans="1:44" ht="11.25" customHeight="1">
      <c r="A473" s="120"/>
      <c r="B473" s="120"/>
      <c r="C473" s="120"/>
      <c r="D473" s="120"/>
      <c r="E473" s="2"/>
      <c r="F473" s="2"/>
      <c r="G473" s="120"/>
      <c r="H473" s="120"/>
      <c r="I473" s="120"/>
      <c r="J473" s="58"/>
      <c r="K473" s="121"/>
      <c r="L473" s="2"/>
      <c r="M473" s="120"/>
      <c r="N473" s="120"/>
      <c r="O473" s="120"/>
      <c r="P473" s="120"/>
      <c r="Q473" s="2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122"/>
      <c r="AJ473" s="122"/>
      <c r="AK473" s="2"/>
      <c r="AL473" s="2"/>
      <c r="AM473" s="2"/>
      <c r="AN473" s="2"/>
      <c r="AO473" s="2"/>
      <c r="AP473" s="2"/>
      <c r="AQ473" s="2"/>
      <c r="AR473" s="15"/>
    </row>
    <row r="474" spans="1:44" ht="11.25" customHeight="1">
      <c r="A474" s="120"/>
      <c r="B474" s="120"/>
      <c r="C474" s="120"/>
      <c r="D474" s="120"/>
      <c r="E474" s="2"/>
      <c r="F474" s="2"/>
      <c r="G474" s="120"/>
      <c r="H474" s="120"/>
      <c r="I474" s="120"/>
      <c r="J474" s="58"/>
      <c r="K474" s="121"/>
      <c r="L474" s="2"/>
      <c r="M474" s="120"/>
      <c r="N474" s="120"/>
      <c r="O474" s="120"/>
      <c r="P474" s="120"/>
      <c r="Q474" s="2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122"/>
      <c r="AJ474" s="122"/>
      <c r="AK474" s="2"/>
      <c r="AL474" s="2"/>
      <c r="AM474" s="2"/>
      <c r="AN474" s="2"/>
      <c r="AO474" s="2"/>
      <c r="AP474" s="2"/>
      <c r="AQ474" s="2"/>
      <c r="AR474" s="15"/>
    </row>
    <row r="475" spans="1:44" ht="11.25" customHeight="1">
      <c r="A475" s="120"/>
      <c r="B475" s="120"/>
      <c r="C475" s="120"/>
      <c r="D475" s="120"/>
      <c r="E475" s="2"/>
      <c r="F475" s="2"/>
      <c r="G475" s="120"/>
      <c r="H475" s="120"/>
      <c r="I475" s="120"/>
      <c r="J475" s="58"/>
      <c r="K475" s="121"/>
      <c r="L475" s="2"/>
      <c r="M475" s="120"/>
      <c r="N475" s="120"/>
      <c r="O475" s="120"/>
      <c r="P475" s="120"/>
      <c r="Q475" s="2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122"/>
      <c r="AJ475" s="122"/>
      <c r="AK475" s="2"/>
      <c r="AL475" s="2"/>
      <c r="AM475" s="2"/>
      <c r="AN475" s="2"/>
      <c r="AO475" s="2"/>
      <c r="AP475" s="2"/>
      <c r="AQ475" s="2"/>
      <c r="AR475" s="15"/>
    </row>
    <row r="476" spans="1:44" ht="11.25" customHeight="1">
      <c r="A476" s="120"/>
      <c r="B476" s="120"/>
      <c r="C476" s="120"/>
      <c r="D476" s="120"/>
      <c r="E476" s="2"/>
      <c r="F476" s="2"/>
      <c r="G476" s="120"/>
      <c r="H476" s="120"/>
      <c r="I476" s="120"/>
      <c r="J476" s="58"/>
      <c r="K476" s="121"/>
      <c r="L476" s="2"/>
      <c r="M476" s="120"/>
      <c r="N476" s="120"/>
      <c r="O476" s="120"/>
      <c r="P476" s="120"/>
      <c r="Q476" s="2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122"/>
      <c r="AJ476" s="122"/>
      <c r="AK476" s="2"/>
      <c r="AL476" s="2"/>
      <c r="AM476" s="2"/>
      <c r="AN476" s="2"/>
      <c r="AO476" s="2"/>
      <c r="AP476" s="2"/>
      <c r="AQ476" s="2"/>
      <c r="AR476" s="15"/>
    </row>
    <row r="477" spans="1:44" ht="11.25" customHeight="1">
      <c r="A477" s="120"/>
      <c r="B477" s="120"/>
      <c r="C477" s="120"/>
      <c r="D477" s="120"/>
      <c r="E477" s="2"/>
      <c r="F477" s="2"/>
      <c r="G477" s="120"/>
      <c r="H477" s="120"/>
      <c r="I477" s="120"/>
      <c r="J477" s="58"/>
      <c r="K477" s="121"/>
      <c r="L477" s="2"/>
      <c r="M477" s="120"/>
      <c r="N477" s="120"/>
      <c r="O477" s="120"/>
      <c r="P477" s="120"/>
      <c r="Q477" s="2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122"/>
      <c r="AJ477" s="122"/>
      <c r="AK477" s="2"/>
      <c r="AL477" s="2"/>
      <c r="AM477" s="2"/>
      <c r="AN477" s="2"/>
      <c r="AO477" s="2"/>
      <c r="AP477" s="2"/>
      <c r="AQ477" s="2"/>
      <c r="AR477" s="15"/>
    </row>
    <row r="478" spans="1:44" ht="11.25" customHeight="1">
      <c r="A478" s="120"/>
      <c r="B478" s="120"/>
      <c r="C478" s="120"/>
      <c r="D478" s="120"/>
      <c r="E478" s="2"/>
      <c r="F478" s="2"/>
      <c r="G478" s="120"/>
      <c r="H478" s="120"/>
      <c r="I478" s="120"/>
      <c r="J478" s="58"/>
      <c r="K478" s="121"/>
      <c r="L478" s="2"/>
      <c r="M478" s="120"/>
      <c r="N478" s="120"/>
      <c r="O478" s="120"/>
      <c r="P478" s="120"/>
      <c r="Q478" s="2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122"/>
      <c r="AJ478" s="122"/>
      <c r="AK478" s="2"/>
      <c r="AL478" s="2"/>
      <c r="AM478" s="2"/>
      <c r="AN478" s="2"/>
      <c r="AO478" s="2"/>
      <c r="AP478" s="2"/>
      <c r="AQ478" s="2"/>
      <c r="AR478" s="15"/>
    </row>
    <row r="479" spans="1:44" ht="11.25" customHeight="1">
      <c r="A479" s="120"/>
      <c r="B479" s="120"/>
      <c r="C479" s="120"/>
      <c r="D479" s="120"/>
      <c r="E479" s="2"/>
      <c r="F479" s="2"/>
      <c r="G479" s="120"/>
      <c r="H479" s="120"/>
      <c r="I479" s="120"/>
      <c r="J479" s="58"/>
      <c r="K479" s="121"/>
      <c r="L479" s="2"/>
      <c r="M479" s="120"/>
      <c r="N479" s="120"/>
      <c r="O479" s="120"/>
      <c r="P479" s="120"/>
      <c r="Q479" s="2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122"/>
      <c r="AJ479" s="122"/>
      <c r="AK479" s="2"/>
      <c r="AL479" s="2"/>
      <c r="AM479" s="2"/>
      <c r="AN479" s="2"/>
      <c r="AO479" s="2"/>
      <c r="AP479" s="2"/>
      <c r="AQ479" s="2"/>
      <c r="AR479" s="15"/>
    </row>
    <row r="480" spans="1:44" ht="11.25" customHeight="1">
      <c r="A480" s="120"/>
      <c r="B480" s="120"/>
      <c r="C480" s="120"/>
      <c r="D480" s="120"/>
      <c r="E480" s="2"/>
      <c r="F480" s="2"/>
      <c r="G480" s="120"/>
      <c r="H480" s="120"/>
      <c r="I480" s="120"/>
      <c r="J480" s="58"/>
      <c r="K480" s="121"/>
      <c r="L480" s="2"/>
      <c r="M480" s="120"/>
      <c r="N480" s="120"/>
      <c r="O480" s="120"/>
      <c r="P480" s="120"/>
      <c r="Q480" s="2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122"/>
      <c r="AJ480" s="122"/>
      <c r="AK480" s="2"/>
      <c r="AL480" s="2"/>
      <c r="AM480" s="2"/>
      <c r="AN480" s="2"/>
      <c r="AO480" s="2"/>
      <c r="AP480" s="2"/>
      <c r="AQ480" s="2"/>
      <c r="AR480" s="15"/>
    </row>
    <row r="481" spans="1:44" ht="11.25" customHeight="1">
      <c r="A481" s="120"/>
      <c r="B481" s="120"/>
      <c r="C481" s="120"/>
      <c r="D481" s="120"/>
      <c r="E481" s="2"/>
      <c r="F481" s="2"/>
      <c r="G481" s="120"/>
      <c r="H481" s="120"/>
      <c r="I481" s="120"/>
      <c r="J481" s="58"/>
      <c r="K481" s="121"/>
      <c r="L481" s="2"/>
      <c r="M481" s="120"/>
      <c r="N481" s="120"/>
      <c r="O481" s="120"/>
      <c r="P481" s="120"/>
      <c r="Q481" s="2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122"/>
      <c r="AJ481" s="122"/>
      <c r="AK481" s="2"/>
      <c r="AL481" s="2"/>
      <c r="AM481" s="2"/>
      <c r="AN481" s="2"/>
      <c r="AO481" s="2"/>
      <c r="AP481" s="2"/>
      <c r="AQ481" s="2"/>
      <c r="AR481" s="15"/>
    </row>
    <row r="482" spans="1:44" ht="11.25" customHeight="1">
      <c r="A482" s="120"/>
      <c r="B482" s="120"/>
      <c r="C482" s="120"/>
      <c r="D482" s="120"/>
      <c r="E482" s="2"/>
      <c r="F482" s="2"/>
      <c r="G482" s="120"/>
      <c r="H482" s="120"/>
      <c r="I482" s="120"/>
      <c r="J482" s="58"/>
      <c r="K482" s="121"/>
      <c r="L482" s="2"/>
      <c r="M482" s="120"/>
      <c r="N482" s="120"/>
      <c r="O482" s="120"/>
      <c r="P482" s="120"/>
      <c r="Q482" s="2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122"/>
      <c r="AJ482" s="122"/>
      <c r="AK482" s="2"/>
      <c r="AL482" s="2"/>
      <c r="AM482" s="2"/>
      <c r="AN482" s="2"/>
      <c r="AO482" s="2"/>
      <c r="AP482" s="2"/>
      <c r="AQ482" s="2"/>
      <c r="AR482" s="15"/>
    </row>
    <row r="483" spans="1:44" ht="11.25" customHeight="1">
      <c r="A483" s="120"/>
      <c r="B483" s="120"/>
      <c r="C483" s="120"/>
      <c r="D483" s="120"/>
      <c r="E483" s="2"/>
      <c r="F483" s="2"/>
      <c r="G483" s="120"/>
      <c r="H483" s="120"/>
      <c r="I483" s="120"/>
      <c r="J483" s="58"/>
      <c r="K483" s="121"/>
      <c r="L483" s="2"/>
      <c r="M483" s="120"/>
      <c r="N483" s="120"/>
      <c r="O483" s="120"/>
      <c r="P483" s="120"/>
      <c r="Q483" s="2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122"/>
      <c r="AJ483" s="122"/>
      <c r="AK483" s="2"/>
      <c r="AL483" s="2"/>
      <c r="AM483" s="2"/>
      <c r="AN483" s="2"/>
      <c r="AO483" s="2"/>
      <c r="AP483" s="2"/>
      <c r="AQ483" s="2"/>
      <c r="AR483" s="15"/>
    </row>
    <row r="484" spans="1:44" ht="11.25" customHeight="1">
      <c r="A484" s="120"/>
      <c r="B484" s="120"/>
      <c r="C484" s="120"/>
      <c r="D484" s="120"/>
      <c r="E484" s="2"/>
      <c r="F484" s="2"/>
      <c r="G484" s="120"/>
      <c r="H484" s="120"/>
      <c r="I484" s="120"/>
      <c r="J484" s="58"/>
      <c r="K484" s="121"/>
      <c r="L484" s="2"/>
      <c r="M484" s="120"/>
      <c r="N484" s="120"/>
      <c r="O484" s="120"/>
      <c r="P484" s="120"/>
      <c r="Q484" s="2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122"/>
      <c r="AJ484" s="122"/>
      <c r="AK484" s="2"/>
      <c r="AL484" s="2"/>
      <c r="AM484" s="2"/>
      <c r="AN484" s="2"/>
      <c r="AO484" s="2"/>
      <c r="AP484" s="2"/>
      <c r="AQ484" s="2"/>
      <c r="AR484" s="15"/>
    </row>
    <row r="485" spans="1:44" ht="11.25" customHeight="1">
      <c r="A485" s="120"/>
      <c r="B485" s="120"/>
      <c r="C485" s="120"/>
      <c r="D485" s="120"/>
      <c r="E485" s="2"/>
      <c r="F485" s="2"/>
      <c r="G485" s="120"/>
      <c r="H485" s="120"/>
      <c r="I485" s="120"/>
      <c r="J485" s="58"/>
      <c r="K485" s="121"/>
      <c r="L485" s="2"/>
      <c r="M485" s="120"/>
      <c r="N485" s="120"/>
      <c r="O485" s="120"/>
      <c r="P485" s="120"/>
      <c r="Q485" s="2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122"/>
      <c r="AJ485" s="122"/>
      <c r="AK485" s="2"/>
      <c r="AL485" s="2"/>
      <c r="AM485" s="2"/>
      <c r="AN485" s="2"/>
      <c r="AO485" s="2"/>
      <c r="AP485" s="2"/>
      <c r="AQ485" s="2"/>
      <c r="AR485" s="15"/>
    </row>
    <row r="486" spans="1:44" ht="11.25" customHeight="1">
      <c r="A486" s="120"/>
      <c r="B486" s="120"/>
      <c r="C486" s="120"/>
      <c r="D486" s="120"/>
      <c r="E486" s="2"/>
      <c r="F486" s="2"/>
      <c r="G486" s="120"/>
      <c r="H486" s="120"/>
      <c r="I486" s="120"/>
      <c r="J486" s="58"/>
      <c r="K486" s="121"/>
      <c r="L486" s="2"/>
      <c r="M486" s="120"/>
      <c r="N486" s="120"/>
      <c r="O486" s="120"/>
      <c r="P486" s="120"/>
      <c r="Q486" s="2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122"/>
      <c r="AJ486" s="122"/>
      <c r="AK486" s="2"/>
      <c r="AL486" s="2"/>
      <c r="AM486" s="2"/>
      <c r="AN486" s="2"/>
      <c r="AO486" s="2"/>
      <c r="AP486" s="2"/>
      <c r="AQ486" s="2"/>
      <c r="AR486" s="15"/>
    </row>
    <row r="487" spans="1:44" ht="11.25" customHeight="1">
      <c r="A487" s="120"/>
      <c r="B487" s="120"/>
      <c r="C487" s="120"/>
      <c r="D487" s="120"/>
      <c r="E487" s="2"/>
      <c r="F487" s="2"/>
      <c r="G487" s="120"/>
      <c r="H487" s="120"/>
      <c r="I487" s="120"/>
      <c r="J487" s="58"/>
      <c r="K487" s="121"/>
      <c r="L487" s="2"/>
      <c r="M487" s="120"/>
      <c r="N487" s="120"/>
      <c r="O487" s="120"/>
      <c r="P487" s="120"/>
      <c r="Q487" s="2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122"/>
      <c r="AJ487" s="122"/>
      <c r="AK487" s="2"/>
      <c r="AL487" s="2"/>
      <c r="AM487" s="2"/>
      <c r="AN487" s="2"/>
      <c r="AO487" s="2"/>
      <c r="AP487" s="2"/>
      <c r="AQ487" s="2"/>
      <c r="AR487" s="15"/>
    </row>
    <row r="488" spans="1:44" ht="11.25" customHeight="1">
      <c r="A488" s="120"/>
      <c r="B488" s="120"/>
      <c r="C488" s="120"/>
      <c r="D488" s="120"/>
      <c r="E488" s="2"/>
      <c r="F488" s="2"/>
      <c r="G488" s="120"/>
      <c r="H488" s="120"/>
      <c r="I488" s="120"/>
      <c r="J488" s="58"/>
      <c r="K488" s="121"/>
      <c r="L488" s="2"/>
      <c r="M488" s="120"/>
      <c r="N488" s="120"/>
      <c r="O488" s="120"/>
      <c r="P488" s="120"/>
      <c r="Q488" s="2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122"/>
      <c r="AJ488" s="122"/>
      <c r="AK488" s="2"/>
      <c r="AL488" s="2"/>
      <c r="AM488" s="2"/>
      <c r="AN488" s="2"/>
      <c r="AO488" s="2"/>
      <c r="AP488" s="2"/>
      <c r="AQ488" s="2"/>
      <c r="AR488" s="15"/>
    </row>
    <row r="489" spans="1:44" ht="11.25" customHeight="1">
      <c r="A489" s="120"/>
      <c r="B489" s="120"/>
      <c r="C489" s="120"/>
      <c r="D489" s="120"/>
      <c r="E489" s="2"/>
      <c r="F489" s="2"/>
      <c r="G489" s="120"/>
      <c r="H489" s="120"/>
      <c r="I489" s="120"/>
      <c r="J489" s="58"/>
      <c r="K489" s="121"/>
      <c r="L489" s="2"/>
      <c r="M489" s="120"/>
      <c r="N489" s="120"/>
      <c r="O489" s="120"/>
      <c r="P489" s="120"/>
      <c r="Q489" s="2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122"/>
      <c r="AJ489" s="122"/>
      <c r="AK489" s="2"/>
      <c r="AL489" s="2"/>
      <c r="AM489" s="2"/>
      <c r="AN489" s="2"/>
      <c r="AO489" s="2"/>
      <c r="AP489" s="2"/>
      <c r="AQ489" s="2"/>
      <c r="AR489" s="15"/>
    </row>
    <row r="490" spans="1:44" ht="11.25" customHeight="1">
      <c r="A490" s="120"/>
      <c r="B490" s="120"/>
      <c r="C490" s="120"/>
      <c r="D490" s="120"/>
      <c r="E490" s="2"/>
      <c r="F490" s="2"/>
      <c r="G490" s="120"/>
      <c r="H490" s="120"/>
      <c r="I490" s="120"/>
      <c r="J490" s="58"/>
      <c r="K490" s="121"/>
      <c r="L490" s="2"/>
      <c r="M490" s="120"/>
      <c r="N490" s="120"/>
      <c r="O490" s="120"/>
      <c r="P490" s="120"/>
      <c r="Q490" s="2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122"/>
      <c r="AJ490" s="122"/>
      <c r="AK490" s="2"/>
      <c r="AL490" s="2"/>
      <c r="AM490" s="2"/>
      <c r="AN490" s="2"/>
      <c r="AO490" s="2"/>
      <c r="AP490" s="2"/>
      <c r="AQ490" s="2"/>
      <c r="AR490" s="15"/>
    </row>
    <row r="491" spans="1:44" ht="11.25" customHeight="1">
      <c r="A491" s="120"/>
      <c r="B491" s="120"/>
      <c r="C491" s="120"/>
      <c r="D491" s="120"/>
      <c r="E491" s="2"/>
      <c r="F491" s="2"/>
      <c r="G491" s="120"/>
      <c r="H491" s="120"/>
      <c r="I491" s="120"/>
      <c r="J491" s="58"/>
      <c r="K491" s="121"/>
      <c r="L491" s="2"/>
      <c r="M491" s="120"/>
      <c r="N491" s="120"/>
      <c r="O491" s="120"/>
      <c r="P491" s="120"/>
      <c r="Q491" s="2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122"/>
      <c r="AJ491" s="122"/>
      <c r="AK491" s="2"/>
      <c r="AL491" s="2"/>
      <c r="AM491" s="2"/>
      <c r="AN491" s="2"/>
      <c r="AO491" s="2"/>
      <c r="AP491" s="2"/>
      <c r="AQ491" s="2"/>
      <c r="AR491" s="15"/>
    </row>
    <row r="492" spans="1:44" ht="11.25" customHeight="1">
      <c r="A492" s="120"/>
      <c r="B492" s="120"/>
      <c r="C492" s="120"/>
      <c r="D492" s="120"/>
      <c r="E492" s="2"/>
      <c r="F492" s="2"/>
      <c r="G492" s="120"/>
      <c r="H492" s="120"/>
      <c r="I492" s="120"/>
      <c r="J492" s="58"/>
      <c r="K492" s="121"/>
      <c r="L492" s="2"/>
      <c r="M492" s="120"/>
      <c r="N492" s="120"/>
      <c r="O492" s="120"/>
      <c r="P492" s="120"/>
      <c r="Q492" s="2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122"/>
      <c r="AJ492" s="122"/>
      <c r="AK492" s="2"/>
      <c r="AL492" s="2"/>
      <c r="AM492" s="2"/>
      <c r="AN492" s="2"/>
      <c r="AO492" s="2"/>
      <c r="AP492" s="2"/>
      <c r="AQ492" s="2"/>
      <c r="AR492" s="15"/>
    </row>
    <row r="493" spans="1:44" ht="11.25" customHeight="1">
      <c r="A493" s="120"/>
      <c r="B493" s="120"/>
      <c r="C493" s="120"/>
      <c r="D493" s="120"/>
      <c r="E493" s="2"/>
      <c r="F493" s="2"/>
      <c r="G493" s="120"/>
      <c r="H493" s="120"/>
      <c r="I493" s="120"/>
      <c r="J493" s="58"/>
      <c r="K493" s="121"/>
      <c r="L493" s="2"/>
      <c r="M493" s="120"/>
      <c r="N493" s="120"/>
      <c r="O493" s="120"/>
      <c r="P493" s="120"/>
      <c r="Q493" s="2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122"/>
      <c r="AJ493" s="122"/>
      <c r="AK493" s="2"/>
      <c r="AL493" s="2"/>
      <c r="AM493" s="2"/>
      <c r="AN493" s="2"/>
      <c r="AO493" s="2"/>
      <c r="AP493" s="2"/>
      <c r="AQ493" s="2"/>
      <c r="AR493" s="15"/>
    </row>
    <row r="494" spans="1:44" ht="11.25" customHeight="1">
      <c r="A494" s="120"/>
      <c r="B494" s="120"/>
      <c r="C494" s="120"/>
      <c r="D494" s="120"/>
      <c r="E494" s="2"/>
      <c r="F494" s="2"/>
      <c r="G494" s="120"/>
      <c r="H494" s="120"/>
      <c r="I494" s="120"/>
      <c r="J494" s="58"/>
      <c r="K494" s="121"/>
      <c r="L494" s="2"/>
      <c r="M494" s="120"/>
      <c r="N494" s="120"/>
      <c r="O494" s="120"/>
      <c r="P494" s="120"/>
      <c r="Q494" s="2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122"/>
      <c r="AJ494" s="122"/>
      <c r="AK494" s="2"/>
      <c r="AL494" s="2"/>
      <c r="AM494" s="2"/>
      <c r="AN494" s="2"/>
      <c r="AO494" s="2"/>
      <c r="AP494" s="2"/>
      <c r="AQ494" s="2"/>
      <c r="AR494" s="15"/>
    </row>
    <row r="495" spans="1:44" ht="11.25" customHeight="1">
      <c r="A495" s="120"/>
      <c r="B495" s="120"/>
      <c r="C495" s="120"/>
      <c r="D495" s="120"/>
      <c r="E495" s="2"/>
      <c r="F495" s="2"/>
      <c r="G495" s="120"/>
      <c r="H495" s="120"/>
      <c r="I495" s="120"/>
      <c r="J495" s="58"/>
      <c r="K495" s="121"/>
      <c r="L495" s="2"/>
      <c r="M495" s="120"/>
      <c r="N495" s="120"/>
      <c r="O495" s="120"/>
      <c r="P495" s="120"/>
      <c r="Q495" s="2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122"/>
      <c r="AJ495" s="122"/>
      <c r="AK495" s="2"/>
      <c r="AL495" s="2"/>
      <c r="AM495" s="2"/>
      <c r="AN495" s="2"/>
      <c r="AO495" s="2"/>
      <c r="AP495" s="2"/>
      <c r="AQ495" s="2"/>
      <c r="AR495" s="15"/>
    </row>
    <row r="496" spans="1:44" ht="11.25" customHeight="1">
      <c r="A496" s="120"/>
      <c r="B496" s="120"/>
      <c r="C496" s="120"/>
      <c r="D496" s="120"/>
      <c r="E496" s="2"/>
      <c r="F496" s="2"/>
      <c r="G496" s="120"/>
      <c r="H496" s="120"/>
      <c r="I496" s="120"/>
      <c r="J496" s="58"/>
      <c r="K496" s="121"/>
      <c r="L496" s="2"/>
      <c r="M496" s="120"/>
      <c r="N496" s="120"/>
      <c r="O496" s="120"/>
      <c r="P496" s="120"/>
      <c r="Q496" s="2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122"/>
      <c r="AJ496" s="122"/>
      <c r="AK496" s="2"/>
      <c r="AL496" s="2"/>
      <c r="AM496" s="2"/>
      <c r="AN496" s="2"/>
      <c r="AO496" s="2"/>
      <c r="AP496" s="2"/>
      <c r="AQ496" s="2"/>
      <c r="AR496" s="15"/>
    </row>
    <row r="497" spans="1:44" ht="11.25" customHeight="1">
      <c r="A497" s="120"/>
      <c r="B497" s="120"/>
      <c r="C497" s="120"/>
      <c r="D497" s="120"/>
      <c r="E497" s="2"/>
      <c r="F497" s="2"/>
      <c r="G497" s="120"/>
      <c r="H497" s="120"/>
      <c r="I497" s="120"/>
      <c r="J497" s="58"/>
      <c r="K497" s="121"/>
      <c r="L497" s="2"/>
      <c r="M497" s="120"/>
      <c r="N497" s="120"/>
      <c r="O497" s="120"/>
      <c r="P497" s="120"/>
      <c r="Q497" s="2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122"/>
      <c r="AJ497" s="122"/>
      <c r="AK497" s="2"/>
      <c r="AL497" s="2"/>
      <c r="AM497" s="2"/>
      <c r="AN497" s="2"/>
      <c r="AO497" s="2"/>
      <c r="AP497" s="2"/>
      <c r="AQ497" s="2"/>
      <c r="AR497" s="15"/>
    </row>
    <row r="498" spans="1:44" ht="11.25" customHeight="1">
      <c r="A498" s="120"/>
      <c r="B498" s="120"/>
      <c r="C498" s="120"/>
      <c r="D498" s="120"/>
      <c r="E498" s="2"/>
      <c r="F498" s="2"/>
      <c r="G498" s="120"/>
      <c r="H498" s="120"/>
      <c r="I498" s="120"/>
      <c r="J498" s="58"/>
      <c r="K498" s="121"/>
      <c r="L498" s="2"/>
      <c r="M498" s="120"/>
      <c r="N498" s="120"/>
      <c r="O498" s="120"/>
      <c r="P498" s="120"/>
      <c r="Q498" s="2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122"/>
      <c r="AJ498" s="122"/>
      <c r="AK498" s="2"/>
      <c r="AL498" s="2"/>
      <c r="AM498" s="2"/>
      <c r="AN498" s="2"/>
      <c r="AO498" s="2"/>
      <c r="AP498" s="2"/>
      <c r="AQ498" s="2"/>
      <c r="AR498" s="15"/>
    </row>
    <row r="499" spans="1:44" ht="11.25" customHeight="1">
      <c r="A499" s="120"/>
      <c r="B499" s="120"/>
      <c r="C499" s="120"/>
      <c r="D499" s="120"/>
      <c r="E499" s="2"/>
      <c r="F499" s="2"/>
      <c r="G499" s="120"/>
      <c r="H499" s="120"/>
      <c r="I499" s="120"/>
      <c r="J499" s="58"/>
      <c r="K499" s="121"/>
      <c r="L499" s="2"/>
      <c r="M499" s="120"/>
      <c r="N499" s="120"/>
      <c r="O499" s="120"/>
      <c r="P499" s="120"/>
      <c r="Q499" s="2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122"/>
      <c r="AJ499" s="122"/>
      <c r="AK499" s="2"/>
      <c r="AL499" s="2"/>
      <c r="AM499" s="2"/>
      <c r="AN499" s="2"/>
      <c r="AO499" s="2"/>
      <c r="AP499" s="2"/>
      <c r="AQ499" s="2"/>
      <c r="AR499" s="15"/>
    </row>
    <row r="500" spans="1:44" ht="11.25" customHeight="1">
      <c r="A500" s="120"/>
      <c r="B500" s="120"/>
      <c r="C500" s="120"/>
      <c r="D500" s="120"/>
      <c r="E500" s="2"/>
      <c r="F500" s="2"/>
      <c r="G500" s="120"/>
      <c r="H500" s="120"/>
      <c r="I500" s="120"/>
      <c r="J500" s="58"/>
      <c r="K500" s="121"/>
      <c r="L500" s="2"/>
      <c r="M500" s="120"/>
      <c r="N500" s="120"/>
      <c r="O500" s="120"/>
      <c r="P500" s="120"/>
      <c r="Q500" s="2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122"/>
      <c r="AJ500" s="122"/>
      <c r="AK500" s="2"/>
      <c r="AL500" s="2"/>
      <c r="AM500" s="2"/>
      <c r="AN500" s="2"/>
      <c r="AO500" s="2"/>
      <c r="AP500" s="2"/>
      <c r="AQ500" s="2"/>
      <c r="AR500" s="15"/>
    </row>
    <row r="501" spans="1:44" ht="11.25" customHeight="1">
      <c r="A501" s="120"/>
      <c r="B501" s="120"/>
      <c r="C501" s="120"/>
      <c r="D501" s="120"/>
      <c r="E501" s="2"/>
      <c r="F501" s="2"/>
      <c r="G501" s="120"/>
      <c r="H501" s="120"/>
      <c r="I501" s="120"/>
      <c r="J501" s="58"/>
      <c r="K501" s="121"/>
      <c r="L501" s="2"/>
      <c r="M501" s="120"/>
      <c r="N501" s="120"/>
      <c r="O501" s="120"/>
      <c r="P501" s="120"/>
      <c r="Q501" s="2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122"/>
      <c r="AJ501" s="122"/>
      <c r="AK501" s="2"/>
      <c r="AL501" s="2"/>
      <c r="AM501" s="2"/>
      <c r="AN501" s="2"/>
      <c r="AO501" s="2"/>
      <c r="AP501" s="2"/>
      <c r="AQ501" s="2"/>
      <c r="AR501" s="15"/>
    </row>
    <row r="502" spans="1:44" ht="11.25" customHeight="1">
      <c r="A502" s="120"/>
      <c r="B502" s="120"/>
      <c r="C502" s="120"/>
      <c r="D502" s="120"/>
      <c r="E502" s="2"/>
      <c r="F502" s="2"/>
      <c r="G502" s="120"/>
      <c r="H502" s="120"/>
      <c r="I502" s="120"/>
      <c r="J502" s="58"/>
      <c r="K502" s="121"/>
      <c r="L502" s="2"/>
      <c r="M502" s="120"/>
      <c r="N502" s="120"/>
      <c r="O502" s="120"/>
      <c r="P502" s="120"/>
      <c r="Q502" s="2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122"/>
      <c r="AJ502" s="122"/>
      <c r="AK502" s="2"/>
      <c r="AL502" s="2"/>
      <c r="AM502" s="2"/>
      <c r="AN502" s="2"/>
      <c r="AO502" s="2"/>
      <c r="AP502" s="2"/>
      <c r="AQ502" s="2"/>
      <c r="AR502" s="15"/>
    </row>
    <row r="503" spans="1:44" ht="11.25" customHeight="1">
      <c r="A503" s="120"/>
      <c r="B503" s="120"/>
      <c r="C503" s="120"/>
      <c r="D503" s="120"/>
      <c r="E503" s="2"/>
      <c r="F503" s="2"/>
      <c r="G503" s="120"/>
      <c r="H503" s="120"/>
      <c r="I503" s="120"/>
      <c r="J503" s="58"/>
      <c r="K503" s="121"/>
      <c r="L503" s="2"/>
      <c r="M503" s="120"/>
      <c r="N503" s="120"/>
      <c r="O503" s="120"/>
      <c r="P503" s="120"/>
      <c r="Q503" s="2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122"/>
      <c r="AJ503" s="122"/>
      <c r="AK503" s="2"/>
      <c r="AL503" s="2"/>
      <c r="AM503" s="2"/>
      <c r="AN503" s="2"/>
      <c r="AO503" s="2"/>
      <c r="AP503" s="2"/>
      <c r="AQ503" s="2"/>
      <c r="AR503" s="15"/>
    </row>
    <row r="504" spans="1:44" ht="11.25" customHeight="1">
      <c r="A504" s="120"/>
      <c r="B504" s="120"/>
      <c r="C504" s="120"/>
      <c r="D504" s="120"/>
      <c r="E504" s="2"/>
      <c r="F504" s="2"/>
      <c r="G504" s="120"/>
      <c r="H504" s="120"/>
      <c r="I504" s="120"/>
      <c r="J504" s="58"/>
      <c r="K504" s="121"/>
      <c r="L504" s="2"/>
      <c r="M504" s="120"/>
      <c r="N504" s="120"/>
      <c r="O504" s="120"/>
      <c r="P504" s="120"/>
      <c r="Q504" s="2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122"/>
      <c r="AJ504" s="122"/>
      <c r="AK504" s="2"/>
      <c r="AL504" s="2"/>
      <c r="AM504" s="2"/>
      <c r="AN504" s="2"/>
      <c r="AO504" s="2"/>
      <c r="AP504" s="2"/>
      <c r="AQ504" s="2"/>
      <c r="AR504" s="15"/>
    </row>
    <row r="505" spans="1:44" ht="11.25" customHeight="1">
      <c r="A505" s="120"/>
      <c r="B505" s="120"/>
      <c r="C505" s="120"/>
      <c r="D505" s="120"/>
      <c r="E505" s="2"/>
      <c r="F505" s="2"/>
      <c r="G505" s="120"/>
      <c r="H505" s="120"/>
      <c r="I505" s="120"/>
      <c r="J505" s="58"/>
      <c r="K505" s="121"/>
      <c r="L505" s="2"/>
      <c r="M505" s="120"/>
      <c r="N505" s="120"/>
      <c r="O505" s="120"/>
      <c r="P505" s="120"/>
      <c r="Q505" s="2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122"/>
      <c r="AJ505" s="122"/>
      <c r="AK505" s="2"/>
      <c r="AL505" s="2"/>
      <c r="AM505" s="2"/>
      <c r="AN505" s="2"/>
      <c r="AO505" s="2"/>
      <c r="AP505" s="2"/>
      <c r="AQ505" s="2"/>
      <c r="AR505" s="15"/>
    </row>
    <row r="506" spans="1:44" ht="11.25" customHeight="1">
      <c r="A506" s="120"/>
      <c r="B506" s="120"/>
      <c r="C506" s="120"/>
      <c r="D506" s="120"/>
      <c r="E506" s="2"/>
      <c r="F506" s="2"/>
      <c r="G506" s="120"/>
      <c r="H506" s="120"/>
      <c r="I506" s="120"/>
      <c r="J506" s="58"/>
      <c r="K506" s="121"/>
      <c r="L506" s="2"/>
      <c r="M506" s="120"/>
      <c r="N506" s="120"/>
      <c r="O506" s="120"/>
      <c r="P506" s="120"/>
      <c r="Q506" s="2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122"/>
      <c r="AJ506" s="122"/>
      <c r="AK506" s="2"/>
      <c r="AL506" s="2"/>
      <c r="AM506" s="2"/>
      <c r="AN506" s="2"/>
      <c r="AO506" s="2"/>
      <c r="AP506" s="2"/>
      <c r="AQ506" s="2"/>
      <c r="AR506" s="15"/>
    </row>
    <row r="507" spans="1:44" ht="11.25" customHeight="1">
      <c r="A507" s="120"/>
      <c r="B507" s="120"/>
      <c r="C507" s="120"/>
      <c r="D507" s="120"/>
      <c r="E507" s="2"/>
      <c r="F507" s="2"/>
      <c r="G507" s="120"/>
      <c r="H507" s="120"/>
      <c r="I507" s="120"/>
      <c r="J507" s="58"/>
      <c r="K507" s="121"/>
      <c r="L507" s="2"/>
      <c r="M507" s="120"/>
      <c r="N507" s="120"/>
      <c r="O507" s="120"/>
      <c r="P507" s="120"/>
      <c r="Q507" s="2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122"/>
      <c r="AJ507" s="122"/>
      <c r="AK507" s="2"/>
      <c r="AL507" s="2"/>
      <c r="AM507" s="2"/>
      <c r="AN507" s="2"/>
      <c r="AO507" s="2"/>
      <c r="AP507" s="2"/>
      <c r="AQ507" s="2"/>
      <c r="AR507" s="15"/>
    </row>
    <row r="508" spans="1:44" ht="11.25" customHeight="1">
      <c r="A508" s="120"/>
      <c r="B508" s="120"/>
      <c r="C508" s="120"/>
      <c r="D508" s="120"/>
      <c r="E508" s="2"/>
      <c r="F508" s="2"/>
      <c r="G508" s="120"/>
      <c r="H508" s="120"/>
      <c r="I508" s="120"/>
      <c r="J508" s="58"/>
      <c r="K508" s="121"/>
      <c r="L508" s="2"/>
      <c r="M508" s="120"/>
      <c r="N508" s="120"/>
      <c r="O508" s="120"/>
      <c r="P508" s="120"/>
      <c r="Q508" s="2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122"/>
      <c r="AJ508" s="122"/>
      <c r="AK508" s="2"/>
      <c r="AL508" s="2"/>
      <c r="AM508" s="2"/>
      <c r="AN508" s="2"/>
      <c r="AO508" s="2"/>
      <c r="AP508" s="2"/>
      <c r="AQ508" s="2"/>
      <c r="AR508" s="15"/>
    </row>
    <row r="509" spans="1:44" ht="11.25" customHeight="1">
      <c r="A509" s="120"/>
      <c r="B509" s="120"/>
      <c r="C509" s="120"/>
      <c r="D509" s="120"/>
      <c r="E509" s="2"/>
      <c r="F509" s="2"/>
      <c r="G509" s="120"/>
      <c r="H509" s="120"/>
      <c r="I509" s="120"/>
      <c r="J509" s="58"/>
      <c r="K509" s="121"/>
      <c r="L509" s="2"/>
      <c r="M509" s="120"/>
      <c r="N509" s="120"/>
      <c r="O509" s="120"/>
      <c r="P509" s="120"/>
      <c r="Q509" s="2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122"/>
      <c r="AJ509" s="122"/>
      <c r="AK509" s="2"/>
      <c r="AL509" s="2"/>
      <c r="AM509" s="2"/>
      <c r="AN509" s="2"/>
      <c r="AO509" s="2"/>
      <c r="AP509" s="2"/>
      <c r="AQ509" s="2"/>
      <c r="AR509" s="15"/>
    </row>
    <row r="510" spans="1:44" ht="11.25" customHeight="1">
      <c r="A510" s="120"/>
      <c r="B510" s="120"/>
      <c r="C510" s="120"/>
      <c r="D510" s="120"/>
      <c r="E510" s="2"/>
      <c r="F510" s="2"/>
      <c r="G510" s="120"/>
      <c r="H510" s="120"/>
      <c r="I510" s="120"/>
      <c r="J510" s="58"/>
      <c r="K510" s="121"/>
      <c r="L510" s="2"/>
      <c r="M510" s="120"/>
      <c r="N510" s="120"/>
      <c r="O510" s="120"/>
      <c r="P510" s="120"/>
      <c r="Q510" s="2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122"/>
      <c r="AJ510" s="122"/>
      <c r="AK510" s="2"/>
      <c r="AL510" s="2"/>
      <c r="AM510" s="2"/>
      <c r="AN510" s="2"/>
      <c r="AO510" s="2"/>
      <c r="AP510" s="2"/>
      <c r="AQ510" s="2"/>
      <c r="AR510" s="15"/>
    </row>
    <row r="511" spans="1:44" ht="11.25" customHeight="1">
      <c r="A511" s="120"/>
      <c r="B511" s="120"/>
      <c r="C511" s="120"/>
      <c r="D511" s="120"/>
      <c r="E511" s="2"/>
      <c r="F511" s="2"/>
      <c r="G511" s="120"/>
      <c r="H511" s="120"/>
      <c r="I511" s="120"/>
      <c r="J511" s="58"/>
      <c r="K511" s="121"/>
      <c r="L511" s="2"/>
      <c r="M511" s="120"/>
      <c r="N511" s="120"/>
      <c r="O511" s="120"/>
      <c r="P511" s="120"/>
      <c r="Q511" s="2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122"/>
      <c r="AJ511" s="122"/>
      <c r="AK511" s="2"/>
      <c r="AL511" s="2"/>
      <c r="AM511" s="2"/>
      <c r="AN511" s="2"/>
      <c r="AO511" s="2"/>
      <c r="AP511" s="2"/>
      <c r="AQ511" s="2"/>
      <c r="AR511" s="15"/>
    </row>
    <row r="512" spans="1:44" ht="11.25" customHeight="1">
      <c r="A512" s="120"/>
      <c r="B512" s="120"/>
      <c r="C512" s="120"/>
      <c r="D512" s="120"/>
      <c r="E512" s="2"/>
      <c r="F512" s="2"/>
      <c r="G512" s="120"/>
      <c r="H512" s="120"/>
      <c r="I512" s="120"/>
      <c r="J512" s="58"/>
      <c r="K512" s="121"/>
      <c r="L512" s="2"/>
      <c r="M512" s="120"/>
      <c r="N512" s="120"/>
      <c r="O512" s="120"/>
      <c r="P512" s="120"/>
      <c r="Q512" s="2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122"/>
      <c r="AJ512" s="122"/>
      <c r="AK512" s="2"/>
      <c r="AL512" s="2"/>
      <c r="AM512" s="2"/>
      <c r="AN512" s="2"/>
      <c r="AO512" s="2"/>
      <c r="AP512" s="2"/>
      <c r="AQ512" s="2"/>
      <c r="AR512" s="15"/>
    </row>
    <row r="513" spans="1:44" ht="11.25" customHeight="1">
      <c r="A513" s="120"/>
      <c r="B513" s="120"/>
      <c r="C513" s="120"/>
      <c r="D513" s="120"/>
      <c r="E513" s="2"/>
      <c r="F513" s="2"/>
      <c r="G513" s="120"/>
      <c r="H513" s="120"/>
      <c r="I513" s="120"/>
      <c r="J513" s="58"/>
      <c r="K513" s="121"/>
      <c r="L513" s="2"/>
      <c r="M513" s="120"/>
      <c r="N513" s="120"/>
      <c r="O513" s="120"/>
      <c r="P513" s="120"/>
      <c r="Q513" s="2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122"/>
      <c r="AJ513" s="122"/>
      <c r="AK513" s="2"/>
      <c r="AL513" s="2"/>
      <c r="AM513" s="2"/>
      <c r="AN513" s="2"/>
      <c r="AO513" s="2"/>
      <c r="AP513" s="2"/>
      <c r="AQ513" s="2"/>
      <c r="AR513" s="15"/>
    </row>
    <row r="514" spans="1:44" ht="11.25" customHeight="1">
      <c r="A514" s="120"/>
      <c r="B514" s="120"/>
      <c r="C514" s="120"/>
      <c r="D514" s="120"/>
      <c r="E514" s="2"/>
      <c r="F514" s="2"/>
      <c r="G514" s="120"/>
      <c r="H514" s="120"/>
      <c r="I514" s="120"/>
      <c r="J514" s="58"/>
      <c r="K514" s="121"/>
      <c r="L514" s="2"/>
      <c r="M514" s="120"/>
      <c r="N514" s="120"/>
      <c r="O514" s="120"/>
      <c r="P514" s="120"/>
      <c r="Q514" s="2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122"/>
      <c r="AJ514" s="122"/>
      <c r="AK514" s="2"/>
      <c r="AL514" s="2"/>
      <c r="AM514" s="2"/>
      <c r="AN514" s="2"/>
      <c r="AO514" s="2"/>
      <c r="AP514" s="2"/>
      <c r="AQ514" s="2"/>
      <c r="AR514" s="15"/>
    </row>
    <row r="515" spans="1:44" ht="11.25" customHeight="1">
      <c r="A515" s="120"/>
      <c r="B515" s="120"/>
      <c r="C515" s="120"/>
      <c r="D515" s="120"/>
      <c r="E515" s="2"/>
      <c r="F515" s="2"/>
      <c r="G515" s="120"/>
      <c r="H515" s="120"/>
      <c r="I515" s="120"/>
      <c r="J515" s="58"/>
      <c r="K515" s="121"/>
      <c r="L515" s="2"/>
      <c r="M515" s="120"/>
      <c r="N515" s="120"/>
      <c r="O515" s="120"/>
      <c r="P515" s="120"/>
      <c r="Q515" s="2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122"/>
      <c r="AJ515" s="122"/>
      <c r="AK515" s="2"/>
      <c r="AL515" s="2"/>
      <c r="AM515" s="2"/>
      <c r="AN515" s="2"/>
      <c r="AO515" s="2"/>
      <c r="AP515" s="2"/>
      <c r="AQ515" s="2"/>
      <c r="AR515" s="15"/>
    </row>
    <row r="516" spans="1:44" ht="11.25" customHeight="1">
      <c r="A516" s="120"/>
      <c r="B516" s="120"/>
      <c r="C516" s="120"/>
      <c r="D516" s="120"/>
      <c r="E516" s="2"/>
      <c r="F516" s="2"/>
      <c r="G516" s="120"/>
      <c r="H516" s="120"/>
      <c r="I516" s="120"/>
      <c r="J516" s="58"/>
      <c r="K516" s="121"/>
      <c r="L516" s="2"/>
      <c r="M516" s="120"/>
      <c r="N516" s="120"/>
      <c r="O516" s="120"/>
      <c r="P516" s="120"/>
      <c r="Q516" s="2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122"/>
      <c r="AJ516" s="122"/>
      <c r="AK516" s="2"/>
      <c r="AL516" s="2"/>
      <c r="AM516" s="2"/>
      <c r="AN516" s="2"/>
      <c r="AO516" s="2"/>
      <c r="AP516" s="2"/>
      <c r="AQ516" s="2"/>
      <c r="AR516" s="15"/>
    </row>
    <row r="517" spans="1:44" ht="11.25" customHeight="1">
      <c r="A517" s="120"/>
      <c r="B517" s="120"/>
      <c r="C517" s="120"/>
      <c r="D517" s="120"/>
      <c r="E517" s="2"/>
      <c r="F517" s="2"/>
      <c r="G517" s="120"/>
      <c r="H517" s="120"/>
      <c r="I517" s="120"/>
      <c r="J517" s="58"/>
      <c r="K517" s="121"/>
      <c r="L517" s="2"/>
      <c r="M517" s="120"/>
      <c r="N517" s="120"/>
      <c r="O517" s="120"/>
      <c r="P517" s="120"/>
      <c r="Q517" s="2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122"/>
      <c r="AJ517" s="122"/>
      <c r="AK517" s="2"/>
      <c r="AL517" s="2"/>
      <c r="AM517" s="2"/>
      <c r="AN517" s="2"/>
      <c r="AO517" s="2"/>
      <c r="AP517" s="2"/>
      <c r="AQ517" s="2"/>
      <c r="AR517" s="15"/>
    </row>
    <row r="518" spans="1:44" ht="11.25" customHeight="1">
      <c r="A518" s="120"/>
      <c r="B518" s="120"/>
      <c r="C518" s="120"/>
      <c r="D518" s="120"/>
      <c r="E518" s="2"/>
      <c r="F518" s="2"/>
      <c r="G518" s="120"/>
      <c r="H518" s="120"/>
      <c r="I518" s="120"/>
      <c r="J518" s="58"/>
      <c r="K518" s="121"/>
      <c r="L518" s="2"/>
      <c r="M518" s="120"/>
      <c r="N518" s="120"/>
      <c r="O518" s="120"/>
      <c r="P518" s="120"/>
      <c r="Q518" s="2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122"/>
      <c r="AJ518" s="122"/>
      <c r="AK518" s="2"/>
      <c r="AL518" s="2"/>
      <c r="AM518" s="2"/>
      <c r="AN518" s="2"/>
      <c r="AO518" s="2"/>
      <c r="AP518" s="2"/>
      <c r="AQ518" s="2"/>
      <c r="AR518" s="15"/>
    </row>
    <row r="519" spans="1:44" ht="11.25" customHeight="1">
      <c r="A519" s="120"/>
      <c r="B519" s="120"/>
      <c r="C519" s="120"/>
      <c r="D519" s="120"/>
      <c r="E519" s="2"/>
      <c r="F519" s="2"/>
      <c r="G519" s="120"/>
      <c r="H519" s="120"/>
      <c r="I519" s="120"/>
      <c r="J519" s="58"/>
      <c r="K519" s="121"/>
      <c r="L519" s="2"/>
      <c r="M519" s="120"/>
      <c r="N519" s="120"/>
      <c r="O519" s="120"/>
      <c r="P519" s="120"/>
      <c r="Q519" s="2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122"/>
      <c r="AJ519" s="122"/>
      <c r="AK519" s="2"/>
      <c r="AL519" s="2"/>
      <c r="AM519" s="2"/>
      <c r="AN519" s="2"/>
      <c r="AO519" s="2"/>
      <c r="AP519" s="2"/>
      <c r="AQ519" s="2"/>
      <c r="AR519" s="15"/>
    </row>
    <row r="520" spans="1:44" ht="11.25" customHeight="1">
      <c r="A520" s="120"/>
      <c r="B520" s="120"/>
      <c r="C520" s="120"/>
      <c r="D520" s="120"/>
      <c r="E520" s="2"/>
      <c r="F520" s="2"/>
      <c r="G520" s="120"/>
      <c r="H520" s="120"/>
      <c r="I520" s="120"/>
      <c r="J520" s="58"/>
      <c r="K520" s="121"/>
      <c r="L520" s="2"/>
      <c r="M520" s="120"/>
      <c r="N520" s="120"/>
      <c r="O520" s="120"/>
      <c r="P520" s="120"/>
      <c r="Q520" s="2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122"/>
      <c r="AJ520" s="122"/>
      <c r="AK520" s="2"/>
      <c r="AL520" s="2"/>
      <c r="AM520" s="2"/>
      <c r="AN520" s="2"/>
      <c r="AO520" s="2"/>
      <c r="AP520" s="2"/>
      <c r="AQ520" s="2"/>
      <c r="AR520" s="15"/>
    </row>
    <row r="521" spans="1:44" ht="11.25" customHeight="1">
      <c r="A521" s="120"/>
      <c r="B521" s="120"/>
      <c r="C521" s="120"/>
      <c r="D521" s="120"/>
      <c r="E521" s="2"/>
      <c r="F521" s="2"/>
      <c r="G521" s="120"/>
      <c r="H521" s="120"/>
      <c r="I521" s="120"/>
      <c r="J521" s="58"/>
      <c r="K521" s="121"/>
      <c r="L521" s="2"/>
      <c r="M521" s="120"/>
      <c r="N521" s="120"/>
      <c r="O521" s="120"/>
      <c r="P521" s="120"/>
      <c r="Q521" s="2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122"/>
      <c r="AJ521" s="122"/>
      <c r="AK521" s="2"/>
      <c r="AL521" s="2"/>
      <c r="AM521" s="2"/>
      <c r="AN521" s="2"/>
      <c r="AO521" s="2"/>
      <c r="AP521" s="2"/>
      <c r="AQ521" s="2"/>
      <c r="AR521" s="15"/>
    </row>
    <row r="522" spans="1:44" ht="11.25" customHeight="1">
      <c r="A522" s="120"/>
      <c r="B522" s="120"/>
      <c r="C522" s="120"/>
      <c r="D522" s="120"/>
      <c r="E522" s="2"/>
      <c r="F522" s="2"/>
      <c r="G522" s="120"/>
      <c r="H522" s="120"/>
      <c r="I522" s="120"/>
      <c r="J522" s="58"/>
      <c r="K522" s="121"/>
      <c r="L522" s="2"/>
      <c r="M522" s="120"/>
      <c r="N522" s="120"/>
      <c r="O522" s="120"/>
      <c r="P522" s="120"/>
      <c r="Q522" s="2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122"/>
      <c r="AJ522" s="122"/>
      <c r="AK522" s="2"/>
      <c r="AL522" s="2"/>
      <c r="AM522" s="2"/>
      <c r="AN522" s="2"/>
      <c r="AO522" s="2"/>
      <c r="AP522" s="2"/>
      <c r="AQ522" s="2"/>
      <c r="AR522" s="15"/>
    </row>
    <row r="523" spans="1:44" ht="11.25" customHeight="1">
      <c r="A523" s="120"/>
      <c r="B523" s="120"/>
      <c r="C523" s="120"/>
      <c r="D523" s="120"/>
      <c r="E523" s="2"/>
      <c r="F523" s="2"/>
      <c r="G523" s="120"/>
      <c r="H523" s="120"/>
      <c r="I523" s="120"/>
      <c r="J523" s="58"/>
      <c r="K523" s="121"/>
      <c r="L523" s="2"/>
      <c r="M523" s="120"/>
      <c r="N523" s="120"/>
      <c r="O523" s="120"/>
      <c r="P523" s="120"/>
      <c r="Q523" s="2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122"/>
      <c r="AJ523" s="122"/>
      <c r="AK523" s="2"/>
      <c r="AL523" s="2"/>
      <c r="AM523" s="2"/>
      <c r="AN523" s="2"/>
      <c r="AO523" s="2"/>
      <c r="AP523" s="2"/>
      <c r="AQ523" s="2"/>
      <c r="AR523" s="15"/>
    </row>
    <row r="524" spans="1:44" ht="11.25" customHeight="1">
      <c r="A524" s="120"/>
      <c r="B524" s="120"/>
      <c r="C524" s="120"/>
      <c r="D524" s="120"/>
      <c r="E524" s="2"/>
      <c r="F524" s="2"/>
      <c r="G524" s="120"/>
      <c r="H524" s="120"/>
      <c r="I524" s="120"/>
      <c r="J524" s="58"/>
      <c r="K524" s="121"/>
      <c r="L524" s="2"/>
      <c r="M524" s="120"/>
      <c r="N524" s="120"/>
      <c r="O524" s="120"/>
      <c r="P524" s="120"/>
      <c r="Q524" s="2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122"/>
      <c r="AJ524" s="122"/>
      <c r="AK524" s="2"/>
      <c r="AL524" s="2"/>
      <c r="AM524" s="2"/>
      <c r="AN524" s="2"/>
      <c r="AO524" s="2"/>
      <c r="AP524" s="2"/>
      <c r="AQ524" s="2"/>
      <c r="AR524" s="15"/>
    </row>
    <row r="525" spans="1:44" ht="11.25" customHeight="1">
      <c r="A525" s="120"/>
      <c r="B525" s="120"/>
      <c r="C525" s="120"/>
      <c r="D525" s="120"/>
      <c r="E525" s="2"/>
      <c r="F525" s="2"/>
      <c r="G525" s="120"/>
      <c r="H525" s="120"/>
      <c r="I525" s="120"/>
      <c r="J525" s="58"/>
      <c r="K525" s="121"/>
      <c r="L525" s="2"/>
      <c r="M525" s="120"/>
      <c r="N525" s="120"/>
      <c r="O525" s="120"/>
      <c r="P525" s="120"/>
      <c r="Q525" s="2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122"/>
      <c r="AJ525" s="122"/>
      <c r="AK525" s="2"/>
      <c r="AL525" s="2"/>
      <c r="AM525" s="2"/>
      <c r="AN525" s="2"/>
      <c r="AO525" s="2"/>
      <c r="AP525" s="2"/>
      <c r="AQ525" s="2"/>
      <c r="AR525" s="15"/>
    </row>
    <row r="526" spans="1:44" ht="11.25" customHeight="1">
      <c r="A526" s="120"/>
      <c r="B526" s="120"/>
      <c r="C526" s="120"/>
      <c r="D526" s="120"/>
      <c r="E526" s="2"/>
      <c r="F526" s="2"/>
      <c r="G526" s="120"/>
      <c r="H526" s="120"/>
      <c r="I526" s="120"/>
      <c r="J526" s="58"/>
      <c r="K526" s="121"/>
      <c r="L526" s="2"/>
      <c r="M526" s="120"/>
      <c r="N526" s="120"/>
      <c r="O526" s="120"/>
      <c r="P526" s="120"/>
      <c r="Q526" s="2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122"/>
      <c r="AJ526" s="122"/>
      <c r="AK526" s="2"/>
      <c r="AL526" s="2"/>
      <c r="AM526" s="2"/>
      <c r="AN526" s="2"/>
      <c r="AO526" s="2"/>
      <c r="AP526" s="2"/>
      <c r="AQ526" s="2"/>
      <c r="AR526" s="15"/>
    </row>
    <row r="527" spans="1:44" ht="11.25" customHeight="1">
      <c r="A527" s="120"/>
      <c r="B527" s="120"/>
      <c r="C527" s="120"/>
      <c r="D527" s="120"/>
      <c r="E527" s="2"/>
      <c r="F527" s="2"/>
      <c r="G527" s="120"/>
      <c r="H527" s="120"/>
      <c r="I527" s="120"/>
      <c r="J527" s="58"/>
      <c r="K527" s="121"/>
      <c r="L527" s="2"/>
      <c r="M527" s="120"/>
      <c r="N527" s="120"/>
      <c r="O527" s="120"/>
      <c r="P527" s="120"/>
      <c r="Q527" s="2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122"/>
      <c r="AJ527" s="122"/>
      <c r="AK527" s="2"/>
      <c r="AL527" s="2"/>
      <c r="AM527" s="2"/>
      <c r="AN527" s="2"/>
      <c r="AO527" s="2"/>
      <c r="AP527" s="2"/>
      <c r="AQ527" s="2"/>
      <c r="AR527" s="15"/>
    </row>
    <row r="528" spans="1:44" ht="11.25" customHeight="1">
      <c r="A528" s="120"/>
      <c r="B528" s="120"/>
      <c r="C528" s="120"/>
      <c r="D528" s="120"/>
      <c r="E528" s="2"/>
      <c r="F528" s="2"/>
      <c r="G528" s="120"/>
      <c r="H528" s="120"/>
      <c r="I528" s="120"/>
      <c r="J528" s="58"/>
      <c r="K528" s="121"/>
      <c r="L528" s="2"/>
      <c r="M528" s="120"/>
      <c r="N528" s="120"/>
      <c r="O528" s="120"/>
      <c r="P528" s="120"/>
      <c r="Q528" s="2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122"/>
      <c r="AJ528" s="122"/>
      <c r="AK528" s="2"/>
      <c r="AL528" s="2"/>
      <c r="AM528" s="2"/>
      <c r="AN528" s="2"/>
      <c r="AO528" s="2"/>
      <c r="AP528" s="2"/>
      <c r="AQ528" s="2"/>
      <c r="AR528" s="15"/>
    </row>
    <row r="529" spans="1:44" ht="11.25" customHeight="1">
      <c r="A529" s="120"/>
      <c r="B529" s="120"/>
      <c r="C529" s="120"/>
      <c r="D529" s="120"/>
      <c r="E529" s="2"/>
      <c r="F529" s="2"/>
      <c r="G529" s="120"/>
      <c r="H529" s="120"/>
      <c r="I529" s="120"/>
      <c r="J529" s="58"/>
      <c r="K529" s="121"/>
      <c r="L529" s="2"/>
      <c r="M529" s="120"/>
      <c r="N529" s="120"/>
      <c r="O529" s="120"/>
      <c r="P529" s="120"/>
      <c r="Q529" s="2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122"/>
      <c r="AJ529" s="122"/>
      <c r="AK529" s="2"/>
      <c r="AL529" s="2"/>
      <c r="AM529" s="2"/>
      <c r="AN529" s="2"/>
      <c r="AO529" s="2"/>
      <c r="AP529" s="2"/>
      <c r="AQ529" s="2"/>
      <c r="AR529" s="15"/>
    </row>
    <row r="530" spans="1:44" ht="11.25" customHeight="1">
      <c r="A530" s="120"/>
      <c r="B530" s="120"/>
      <c r="C530" s="120"/>
      <c r="D530" s="120"/>
      <c r="E530" s="2"/>
      <c r="F530" s="2"/>
      <c r="G530" s="120"/>
      <c r="H530" s="120"/>
      <c r="I530" s="120"/>
      <c r="J530" s="58"/>
      <c r="K530" s="121"/>
      <c r="L530" s="2"/>
      <c r="M530" s="120"/>
      <c r="N530" s="120"/>
      <c r="O530" s="120"/>
      <c r="P530" s="120"/>
      <c r="Q530" s="2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122"/>
      <c r="AJ530" s="122"/>
      <c r="AK530" s="2"/>
      <c r="AL530" s="2"/>
      <c r="AM530" s="2"/>
      <c r="AN530" s="2"/>
      <c r="AO530" s="2"/>
      <c r="AP530" s="2"/>
      <c r="AQ530" s="2"/>
      <c r="AR530" s="15"/>
    </row>
    <row r="531" spans="1:44" ht="11.25" customHeight="1">
      <c r="A531" s="120"/>
      <c r="B531" s="120"/>
      <c r="C531" s="120"/>
      <c r="D531" s="120"/>
      <c r="E531" s="2"/>
      <c r="F531" s="2"/>
      <c r="G531" s="120"/>
      <c r="H531" s="120"/>
      <c r="I531" s="120"/>
      <c r="J531" s="58"/>
      <c r="K531" s="121"/>
      <c r="L531" s="2"/>
      <c r="M531" s="120"/>
      <c r="N531" s="120"/>
      <c r="O531" s="120"/>
      <c r="P531" s="120"/>
      <c r="Q531" s="2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122"/>
      <c r="AJ531" s="122"/>
      <c r="AK531" s="2"/>
      <c r="AL531" s="2"/>
      <c r="AM531" s="2"/>
      <c r="AN531" s="2"/>
      <c r="AO531" s="2"/>
      <c r="AP531" s="2"/>
      <c r="AQ531" s="2"/>
      <c r="AR531" s="15"/>
    </row>
    <row r="532" spans="1:44" ht="11.25" customHeight="1">
      <c r="A532" s="120"/>
      <c r="B532" s="120"/>
      <c r="C532" s="120"/>
      <c r="D532" s="120"/>
      <c r="E532" s="2"/>
      <c r="F532" s="2"/>
      <c r="G532" s="120"/>
      <c r="H532" s="120"/>
      <c r="I532" s="120"/>
      <c r="J532" s="58"/>
      <c r="K532" s="121"/>
      <c r="L532" s="2"/>
      <c r="M532" s="120"/>
      <c r="N532" s="120"/>
      <c r="O532" s="120"/>
      <c r="P532" s="120"/>
      <c r="Q532" s="2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122"/>
      <c r="AJ532" s="122"/>
      <c r="AK532" s="2"/>
      <c r="AL532" s="2"/>
      <c r="AM532" s="2"/>
      <c r="AN532" s="2"/>
      <c r="AO532" s="2"/>
      <c r="AP532" s="2"/>
      <c r="AQ532" s="2"/>
      <c r="AR532" s="15"/>
    </row>
    <row r="533" spans="1:44" ht="11.25" customHeight="1">
      <c r="A533" s="120"/>
      <c r="B533" s="120"/>
      <c r="C533" s="120"/>
      <c r="D533" s="120"/>
      <c r="E533" s="2"/>
      <c r="F533" s="2"/>
      <c r="G533" s="120"/>
      <c r="H533" s="120"/>
      <c r="I533" s="120"/>
      <c r="J533" s="58"/>
      <c r="K533" s="121"/>
      <c r="L533" s="2"/>
      <c r="M533" s="120"/>
      <c r="N533" s="120"/>
      <c r="O533" s="120"/>
      <c r="P533" s="120"/>
      <c r="Q533" s="2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122"/>
      <c r="AJ533" s="122"/>
      <c r="AK533" s="2"/>
      <c r="AL533" s="2"/>
      <c r="AM533" s="2"/>
      <c r="AN533" s="2"/>
      <c r="AO533" s="2"/>
      <c r="AP533" s="2"/>
      <c r="AQ533" s="2"/>
      <c r="AR533" s="15"/>
    </row>
    <row r="534" spans="1:44" ht="11.25" customHeight="1">
      <c r="A534" s="120"/>
      <c r="B534" s="120"/>
      <c r="C534" s="120"/>
      <c r="D534" s="120"/>
      <c r="E534" s="2"/>
      <c r="F534" s="2"/>
      <c r="G534" s="120"/>
      <c r="H534" s="120"/>
      <c r="I534" s="120"/>
      <c r="J534" s="58"/>
      <c r="K534" s="121"/>
      <c r="L534" s="2"/>
      <c r="M534" s="120"/>
      <c r="N534" s="120"/>
      <c r="O534" s="120"/>
      <c r="P534" s="120"/>
      <c r="Q534" s="2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122"/>
      <c r="AJ534" s="122"/>
      <c r="AK534" s="2"/>
      <c r="AL534" s="2"/>
      <c r="AM534" s="2"/>
      <c r="AN534" s="2"/>
      <c r="AO534" s="2"/>
      <c r="AP534" s="2"/>
      <c r="AQ534" s="2"/>
      <c r="AR534" s="15"/>
    </row>
    <row r="535" spans="1:44" ht="11.25" customHeight="1">
      <c r="A535" s="120"/>
      <c r="B535" s="120"/>
      <c r="C535" s="120"/>
      <c r="D535" s="120"/>
      <c r="E535" s="2"/>
      <c r="F535" s="2"/>
      <c r="G535" s="120"/>
      <c r="H535" s="120"/>
      <c r="I535" s="120"/>
      <c r="J535" s="58"/>
      <c r="K535" s="121"/>
      <c r="L535" s="2"/>
      <c r="M535" s="120"/>
      <c r="N535" s="120"/>
      <c r="O535" s="120"/>
      <c r="P535" s="120"/>
      <c r="Q535" s="2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122"/>
      <c r="AJ535" s="122"/>
      <c r="AK535" s="2"/>
      <c r="AL535" s="2"/>
      <c r="AM535" s="2"/>
      <c r="AN535" s="2"/>
      <c r="AO535" s="2"/>
      <c r="AP535" s="2"/>
      <c r="AQ535" s="2"/>
      <c r="AR535" s="15"/>
    </row>
    <row r="536" spans="1:44" ht="11.25" customHeight="1">
      <c r="A536" s="120"/>
      <c r="B536" s="120"/>
      <c r="C536" s="120"/>
      <c r="D536" s="120"/>
      <c r="E536" s="2"/>
      <c r="F536" s="2"/>
      <c r="G536" s="120"/>
      <c r="H536" s="120"/>
      <c r="I536" s="120"/>
      <c r="J536" s="58"/>
      <c r="K536" s="121"/>
      <c r="L536" s="2"/>
      <c r="M536" s="120"/>
      <c r="N536" s="120"/>
      <c r="O536" s="120"/>
      <c r="P536" s="120"/>
      <c r="Q536" s="2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122"/>
      <c r="AJ536" s="122"/>
      <c r="AK536" s="2"/>
      <c r="AL536" s="2"/>
      <c r="AM536" s="2"/>
      <c r="AN536" s="2"/>
      <c r="AO536" s="2"/>
      <c r="AP536" s="2"/>
      <c r="AQ536" s="2"/>
      <c r="AR536" s="15"/>
    </row>
    <row r="537" spans="1:44" ht="11.25" customHeight="1">
      <c r="A537" s="120"/>
      <c r="B537" s="120"/>
      <c r="C537" s="120"/>
      <c r="D537" s="120"/>
      <c r="E537" s="2"/>
      <c r="F537" s="2"/>
      <c r="G537" s="120"/>
      <c r="H537" s="120"/>
      <c r="I537" s="120"/>
      <c r="J537" s="58"/>
      <c r="K537" s="121"/>
      <c r="L537" s="2"/>
      <c r="M537" s="120"/>
      <c r="N537" s="120"/>
      <c r="O537" s="120"/>
      <c r="P537" s="120"/>
      <c r="Q537" s="2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122"/>
      <c r="AJ537" s="122"/>
      <c r="AK537" s="2"/>
      <c r="AL537" s="2"/>
      <c r="AM537" s="2"/>
      <c r="AN537" s="2"/>
      <c r="AO537" s="2"/>
      <c r="AP537" s="2"/>
      <c r="AQ537" s="2"/>
      <c r="AR537" s="15"/>
    </row>
    <row r="538" spans="1:44" ht="11.25" customHeight="1">
      <c r="A538" s="120"/>
      <c r="B538" s="120"/>
      <c r="C538" s="120"/>
      <c r="D538" s="120"/>
      <c r="E538" s="2"/>
      <c r="F538" s="2"/>
      <c r="G538" s="120"/>
      <c r="H538" s="120"/>
      <c r="I538" s="120"/>
      <c r="J538" s="58"/>
      <c r="K538" s="121"/>
      <c r="L538" s="2"/>
      <c r="M538" s="120"/>
      <c r="N538" s="120"/>
      <c r="O538" s="120"/>
      <c r="P538" s="120"/>
      <c r="Q538" s="2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122"/>
      <c r="AJ538" s="122"/>
      <c r="AK538" s="2"/>
      <c r="AL538" s="2"/>
      <c r="AM538" s="2"/>
      <c r="AN538" s="2"/>
      <c r="AO538" s="2"/>
      <c r="AP538" s="2"/>
      <c r="AQ538" s="2"/>
      <c r="AR538" s="15"/>
    </row>
    <row r="539" spans="1:44" ht="11.25" customHeight="1">
      <c r="A539" s="120"/>
      <c r="B539" s="120"/>
      <c r="C539" s="120"/>
      <c r="D539" s="120"/>
      <c r="E539" s="2"/>
      <c r="F539" s="2"/>
      <c r="G539" s="120"/>
      <c r="H539" s="120"/>
      <c r="I539" s="120"/>
      <c r="J539" s="58"/>
      <c r="K539" s="121"/>
      <c r="L539" s="2"/>
      <c r="M539" s="120"/>
      <c r="N539" s="120"/>
      <c r="O539" s="120"/>
      <c r="P539" s="120"/>
      <c r="Q539" s="2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122"/>
      <c r="AJ539" s="122"/>
      <c r="AK539" s="2"/>
      <c r="AL539" s="2"/>
      <c r="AM539" s="2"/>
      <c r="AN539" s="2"/>
      <c r="AO539" s="2"/>
      <c r="AP539" s="2"/>
      <c r="AQ539" s="2"/>
      <c r="AR539" s="15"/>
    </row>
    <row r="540" spans="1:44" ht="11.25" customHeight="1">
      <c r="A540" s="120"/>
      <c r="B540" s="120"/>
      <c r="C540" s="120"/>
      <c r="D540" s="120"/>
      <c r="E540" s="2"/>
      <c r="F540" s="2"/>
      <c r="G540" s="120"/>
      <c r="H540" s="120"/>
      <c r="I540" s="120"/>
      <c r="J540" s="58"/>
      <c r="K540" s="121"/>
      <c r="L540" s="2"/>
      <c r="M540" s="120"/>
      <c r="N540" s="120"/>
      <c r="O540" s="120"/>
      <c r="P540" s="120"/>
      <c r="Q540" s="2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122"/>
      <c r="AJ540" s="122"/>
      <c r="AK540" s="2"/>
      <c r="AL540" s="2"/>
      <c r="AM540" s="2"/>
      <c r="AN540" s="2"/>
      <c r="AO540" s="2"/>
      <c r="AP540" s="2"/>
      <c r="AQ540" s="2"/>
      <c r="AR540" s="15"/>
    </row>
    <row r="541" spans="1:44" ht="11.25" customHeight="1">
      <c r="A541" s="120"/>
      <c r="B541" s="120"/>
      <c r="C541" s="120"/>
      <c r="D541" s="120"/>
      <c r="E541" s="2"/>
      <c r="F541" s="2"/>
      <c r="G541" s="120"/>
      <c r="H541" s="120"/>
      <c r="I541" s="120"/>
      <c r="J541" s="58"/>
      <c r="K541" s="121"/>
      <c r="L541" s="2"/>
      <c r="M541" s="120"/>
      <c r="N541" s="120"/>
      <c r="O541" s="120"/>
      <c r="P541" s="120"/>
      <c r="Q541" s="2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122"/>
      <c r="AJ541" s="122"/>
      <c r="AK541" s="2"/>
      <c r="AL541" s="2"/>
      <c r="AM541" s="2"/>
      <c r="AN541" s="2"/>
      <c r="AO541" s="2"/>
      <c r="AP541" s="2"/>
      <c r="AQ541" s="2"/>
      <c r="AR541" s="15"/>
    </row>
    <row r="542" spans="1:44" ht="11.25" customHeight="1">
      <c r="A542" s="120"/>
      <c r="B542" s="120"/>
      <c r="C542" s="120"/>
      <c r="D542" s="120"/>
      <c r="E542" s="2"/>
      <c r="F542" s="2"/>
      <c r="G542" s="120"/>
      <c r="H542" s="120"/>
      <c r="I542" s="120"/>
      <c r="J542" s="58"/>
      <c r="K542" s="121"/>
      <c r="L542" s="2"/>
      <c r="M542" s="120"/>
      <c r="N542" s="120"/>
      <c r="O542" s="120"/>
      <c r="P542" s="120"/>
      <c r="Q542" s="2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122"/>
      <c r="AJ542" s="122"/>
      <c r="AK542" s="2"/>
      <c r="AL542" s="2"/>
      <c r="AM542" s="2"/>
      <c r="AN542" s="2"/>
      <c r="AO542" s="2"/>
      <c r="AP542" s="2"/>
      <c r="AQ542" s="2"/>
      <c r="AR542" s="15"/>
    </row>
    <row r="543" spans="1:44" ht="11.25" customHeight="1">
      <c r="A543" s="120"/>
      <c r="B543" s="120"/>
      <c r="C543" s="120"/>
      <c r="D543" s="120"/>
      <c r="E543" s="2"/>
      <c r="F543" s="2"/>
      <c r="G543" s="120"/>
      <c r="H543" s="120"/>
      <c r="I543" s="120"/>
      <c r="J543" s="58"/>
      <c r="K543" s="121"/>
      <c r="L543" s="2"/>
      <c r="M543" s="120"/>
      <c r="N543" s="120"/>
      <c r="O543" s="120"/>
      <c r="P543" s="120"/>
      <c r="Q543" s="2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122"/>
      <c r="AJ543" s="122"/>
      <c r="AK543" s="2"/>
      <c r="AL543" s="2"/>
      <c r="AM543" s="2"/>
      <c r="AN543" s="2"/>
      <c r="AO543" s="2"/>
      <c r="AP543" s="2"/>
      <c r="AQ543" s="2"/>
      <c r="AR543" s="15"/>
    </row>
    <row r="544" spans="1:44" ht="11.25" customHeight="1">
      <c r="A544" s="120"/>
      <c r="B544" s="120"/>
      <c r="C544" s="120"/>
      <c r="D544" s="120"/>
      <c r="E544" s="2"/>
      <c r="F544" s="2"/>
      <c r="G544" s="120"/>
      <c r="H544" s="120"/>
      <c r="I544" s="120"/>
      <c r="J544" s="58"/>
      <c r="K544" s="121"/>
      <c r="L544" s="2"/>
      <c r="M544" s="120"/>
      <c r="N544" s="120"/>
      <c r="O544" s="120"/>
      <c r="P544" s="120"/>
      <c r="Q544" s="2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122"/>
      <c r="AJ544" s="122"/>
      <c r="AK544" s="2"/>
      <c r="AL544" s="2"/>
      <c r="AM544" s="2"/>
      <c r="AN544" s="2"/>
      <c r="AO544" s="2"/>
      <c r="AP544" s="2"/>
      <c r="AQ544" s="2"/>
      <c r="AR544" s="15"/>
    </row>
    <row r="545" spans="1:44" ht="11.25" customHeight="1">
      <c r="A545" s="120"/>
      <c r="B545" s="120"/>
      <c r="C545" s="120"/>
      <c r="D545" s="120"/>
      <c r="E545" s="2"/>
      <c r="F545" s="2"/>
      <c r="G545" s="120"/>
      <c r="H545" s="120"/>
      <c r="I545" s="120"/>
      <c r="J545" s="58"/>
      <c r="K545" s="121"/>
      <c r="L545" s="2"/>
      <c r="M545" s="120"/>
      <c r="N545" s="120"/>
      <c r="O545" s="120"/>
      <c r="P545" s="120"/>
      <c r="Q545" s="2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122"/>
      <c r="AJ545" s="122"/>
      <c r="AK545" s="2"/>
      <c r="AL545" s="2"/>
      <c r="AM545" s="2"/>
      <c r="AN545" s="2"/>
      <c r="AO545" s="2"/>
      <c r="AP545" s="2"/>
      <c r="AQ545" s="2"/>
      <c r="AR545" s="15"/>
    </row>
    <row r="546" spans="1:44" ht="11.25" customHeight="1">
      <c r="A546" s="120"/>
      <c r="B546" s="120"/>
      <c r="C546" s="120"/>
      <c r="D546" s="120"/>
      <c r="E546" s="2"/>
      <c r="F546" s="2"/>
      <c r="G546" s="120"/>
      <c r="H546" s="120"/>
      <c r="I546" s="120"/>
      <c r="J546" s="58"/>
      <c r="K546" s="121"/>
      <c r="L546" s="2"/>
      <c r="M546" s="120"/>
      <c r="N546" s="120"/>
      <c r="O546" s="120"/>
      <c r="P546" s="120"/>
      <c r="Q546" s="2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122"/>
      <c r="AJ546" s="122"/>
      <c r="AK546" s="2"/>
      <c r="AL546" s="2"/>
      <c r="AM546" s="2"/>
      <c r="AN546" s="2"/>
      <c r="AO546" s="2"/>
      <c r="AP546" s="2"/>
      <c r="AQ546" s="2"/>
      <c r="AR546" s="15"/>
    </row>
    <row r="547" spans="1:44" ht="11.25" customHeight="1">
      <c r="A547" s="120"/>
      <c r="B547" s="120"/>
      <c r="C547" s="120"/>
      <c r="D547" s="120"/>
      <c r="E547" s="2"/>
      <c r="F547" s="2"/>
      <c r="G547" s="120"/>
      <c r="H547" s="120"/>
      <c r="I547" s="120"/>
      <c r="J547" s="58"/>
      <c r="K547" s="121"/>
      <c r="L547" s="2"/>
      <c r="M547" s="120"/>
      <c r="N547" s="120"/>
      <c r="O547" s="120"/>
      <c r="P547" s="120"/>
      <c r="Q547" s="2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122"/>
      <c r="AJ547" s="122"/>
      <c r="AK547" s="2"/>
      <c r="AL547" s="2"/>
      <c r="AM547" s="2"/>
      <c r="AN547" s="2"/>
      <c r="AO547" s="2"/>
      <c r="AP547" s="2"/>
      <c r="AQ547" s="2"/>
      <c r="AR547" s="15"/>
    </row>
    <row r="548" spans="1:44" ht="11.25" customHeight="1">
      <c r="A548" s="120"/>
      <c r="B548" s="120"/>
      <c r="C548" s="120"/>
      <c r="D548" s="120"/>
      <c r="E548" s="2"/>
      <c r="F548" s="2"/>
      <c r="G548" s="120"/>
      <c r="H548" s="120"/>
      <c r="I548" s="120"/>
      <c r="J548" s="58"/>
      <c r="K548" s="121"/>
      <c r="L548" s="2"/>
      <c r="M548" s="120"/>
      <c r="N548" s="120"/>
      <c r="O548" s="120"/>
      <c r="P548" s="120"/>
      <c r="Q548" s="2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122"/>
      <c r="AJ548" s="122"/>
      <c r="AK548" s="2"/>
      <c r="AL548" s="2"/>
      <c r="AM548" s="2"/>
      <c r="AN548" s="2"/>
      <c r="AO548" s="2"/>
      <c r="AP548" s="2"/>
      <c r="AQ548" s="2"/>
      <c r="AR548" s="15"/>
    </row>
    <row r="549" spans="1:44" ht="11.25" customHeight="1">
      <c r="A549" s="120"/>
      <c r="B549" s="120"/>
      <c r="C549" s="120"/>
      <c r="D549" s="120"/>
      <c r="E549" s="2"/>
      <c r="F549" s="2"/>
      <c r="G549" s="120"/>
      <c r="H549" s="120"/>
      <c r="I549" s="120"/>
      <c r="J549" s="58"/>
      <c r="K549" s="121"/>
      <c r="L549" s="2"/>
      <c r="M549" s="120"/>
      <c r="N549" s="120"/>
      <c r="O549" s="120"/>
      <c r="P549" s="120"/>
      <c r="Q549" s="2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122"/>
      <c r="AJ549" s="122"/>
      <c r="AK549" s="2"/>
      <c r="AL549" s="2"/>
      <c r="AM549" s="2"/>
      <c r="AN549" s="2"/>
      <c r="AO549" s="2"/>
      <c r="AP549" s="2"/>
      <c r="AQ549" s="2"/>
      <c r="AR549" s="15"/>
    </row>
    <row r="550" spans="1:44" ht="11.25" customHeight="1">
      <c r="A550" s="120"/>
      <c r="B550" s="120"/>
      <c r="C550" s="120"/>
      <c r="D550" s="120"/>
      <c r="E550" s="2"/>
      <c r="F550" s="2"/>
      <c r="G550" s="120"/>
      <c r="H550" s="120"/>
      <c r="I550" s="120"/>
      <c r="J550" s="58"/>
      <c r="K550" s="121"/>
      <c r="L550" s="2"/>
      <c r="M550" s="120"/>
      <c r="N550" s="120"/>
      <c r="O550" s="120"/>
      <c r="P550" s="120"/>
      <c r="Q550" s="2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122"/>
      <c r="AJ550" s="122"/>
      <c r="AK550" s="2"/>
      <c r="AL550" s="2"/>
      <c r="AM550" s="2"/>
      <c r="AN550" s="2"/>
      <c r="AO550" s="2"/>
      <c r="AP550" s="2"/>
      <c r="AQ550" s="2"/>
      <c r="AR550" s="15"/>
    </row>
    <row r="551" spans="1:44" ht="11.25" customHeight="1">
      <c r="A551" s="120"/>
      <c r="B551" s="120"/>
      <c r="C551" s="120"/>
      <c r="D551" s="120"/>
      <c r="E551" s="2"/>
      <c r="F551" s="2"/>
      <c r="G551" s="120"/>
      <c r="H551" s="120"/>
      <c r="I551" s="120"/>
      <c r="J551" s="58"/>
      <c r="K551" s="121"/>
      <c r="L551" s="2"/>
      <c r="M551" s="120"/>
      <c r="N551" s="120"/>
      <c r="O551" s="120"/>
      <c r="P551" s="120"/>
      <c r="Q551" s="2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122"/>
      <c r="AJ551" s="122"/>
      <c r="AK551" s="2"/>
      <c r="AL551" s="2"/>
      <c r="AM551" s="2"/>
      <c r="AN551" s="2"/>
      <c r="AO551" s="2"/>
      <c r="AP551" s="2"/>
      <c r="AQ551" s="2"/>
      <c r="AR551" s="15"/>
    </row>
    <row r="552" spans="1:44" ht="11.25" customHeight="1">
      <c r="A552" s="120"/>
      <c r="B552" s="120"/>
      <c r="C552" s="120"/>
      <c r="D552" s="120"/>
      <c r="E552" s="2"/>
      <c r="F552" s="2"/>
      <c r="G552" s="120"/>
      <c r="H552" s="120"/>
      <c r="I552" s="120"/>
      <c r="J552" s="58"/>
      <c r="K552" s="121"/>
      <c r="L552" s="2"/>
      <c r="M552" s="120"/>
      <c r="N552" s="120"/>
      <c r="O552" s="120"/>
      <c r="P552" s="120"/>
      <c r="Q552" s="2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122"/>
      <c r="AJ552" s="122"/>
      <c r="AK552" s="2"/>
      <c r="AL552" s="2"/>
      <c r="AM552" s="2"/>
      <c r="AN552" s="2"/>
      <c r="AO552" s="2"/>
      <c r="AP552" s="2"/>
      <c r="AQ552" s="2"/>
      <c r="AR552" s="15"/>
    </row>
    <row r="553" spans="1:44" ht="11.25" customHeight="1">
      <c r="A553" s="120"/>
      <c r="B553" s="120"/>
      <c r="C553" s="120"/>
      <c r="D553" s="120"/>
      <c r="E553" s="2"/>
      <c r="F553" s="2"/>
      <c r="G553" s="120"/>
      <c r="H553" s="120"/>
      <c r="I553" s="120"/>
      <c r="J553" s="58"/>
      <c r="K553" s="121"/>
      <c r="L553" s="2"/>
      <c r="M553" s="120"/>
      <c r="N553" s="120"/>
      <c r="O553" s="120"/>
      <c r="P553" s="120"/>
      <c r="Q553" s="2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122"/>
      <c r="AJ553" s="122"/>
      <c r="AK553" s="2"/>
      <c r="AL553" s="2"/>
      <c r="AM553" s="2"/>
      <c r="AN553" s="2"/>
      <c r="AO553" s="2"/>
      <c r="AP553" s="2"/>
      <c r="AQ553" s="2"/>
      <c r="AR553" s="15"/>
    </row>
    <row r="554" spans="1:44" ht="11.25" customHeight="1">
      <c r="A554" s="120"/>
      <c r="B554" s="120"/>
      <c r="C554" s="120"/>
      <c r="D554" s="120"/>
      <c r="E554" s="2"/>
      <c r="F554" s="2"/>
      <c r="G554" s="120"/>
      <c r="H554" s="120"/>
      <c r="I554" s="120"/>
      <c r="J554" s="58"/>
      <c r="K554" s="121"/>
      <c r="L554" s="2"/>
      <c r="M554" s="120"/>
      <c r="N554" s="120"/>
      <c r="O554" s="120"/>
      <c r="P554" s="120"/>
      <c r="Q554" s="2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122"/>
      <c r="AJ554" s="122"/>
      <c r="AK554" s="2"/>
      <c r="AL554" s="2"/>
      <c r="AM554" s="2"/>
      <c r="AN554" s="2"/>
      <c r="AO554" s="2"/>
      <c r="AP554" s="2"/>
      <c r="AQ554" s="2"/>
      <c r="AR554" s="15"/>
    </row>
    <row r="555" spans="1:44" ht="11.25" customHeight="1">
      <c r="A555" s="120"/>
      <c r="B555" s="120"/>
      <c r="C555" s="120"/>
      <c r="D555" s="120"/>
      <c r="E555" s="2"/>
      <c r="F555" s="2"/>
      <c r="G555" s="120"/>
      <c r="H555" s="120"/>
      <c r="I555" s="120"/>
      <c r="J555" s="58"/>
      <c r="K555" s="121"/>
      <c r="L555" s="2"/>
      <c r="M555" s="120"/>
      <c r="N555" s="120"/>
      <c r="O555" s="120"/>
      <c r="P555" s="120"/>
      <c r="Q555" s="2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122"/>
      <c r="AJ555" s="122"/>
      <c r="AK555" s="2"/>
      <c r="AL555" s="2"/>
      <c r="AM555" s="2"/>
      <c r="AN555" s="2"/>
      <c r="AO555" s="2"/>
      <c r="AP555" s="2"/>
      <c r="AQ555" s="2"/>
      <c r="AR555" s="15"/>
    </row>
    <row r="556" spans="1:44" ht="11.25" customHeight="1">
      <c r="A556" s="120"/>
      <c r="B556" s="120"/>
      <c r="C556" s="120"/>
      <c r="D556" s="120"/>
      <c r="E556" s="2"/>
      <c r="F556" s="2"/>
      <c r="G556" s="120"/>
      <c r="H556" s="120"/>
      <c r="I556" s="120"/>
      <c r="J556" s="58"/>
      <c r="K556" s="121"/>
      <c r="L556" s="2"/>
      <c r="M556" s="120"/>
      <c r="N556" s="120"/>
      <c r="O556" s="120"/>
      <c r="P556" s="120"/>
      <c r="Q556" s="2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122"/>
      <c r="AJ556" s="122"/>
      <c r="AK556" s="2"/>
      <c r="AL556" s="2"/>
      <c r="AM556" s="2"/>
      <c r="AN556" s="2"/>
      <c r="AO556" s="2"/>
      <c r="AP556" s="2"/>
      <c r="AQ556" s="2"/>
      <c r="AR556" s="15"/>
    </row>
    <row r="557" spans="1:44" ht="11.25" customHeight="1">
      <c r="A557" s="120"/>
      <c r="B557" s="120"/>
      <c r="C557" s="120"/>
      <c r="D557" s="120"/>
      <c r="E557" s="2"/>
      <c r="F557" s="2"/>
      <c r="G557" s="120"/>
      <c r="H557" s="120"/>
      <c r="I557" s="120"/>
      <c r="J557" s="58"/>
      <c r="K557" s="121"/>
      <c r="L557" s="2"/>
      <c r="M557" s="120"/>
      <c r="N557" s="120"/>
      <c r="O557" s="120"/>
      <c r="P557" s="120"/>
      <c r="Q557" s="2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122"/>
      <c r="AJ557" s="122"/>
      <c r="AK557" s="2"/>
      <c r="AL557" s="2"/>
      <c r="AM557" s="2"/>
      <c r="AN557" s="2"/>
      <c r="AO557" s="2"/>
      <c r="AP557" s="2"/>
      <c r="AQ557" s="2"/>
      <c r="AR557" s="15"/>
    </row>
    <row r="558" spans="1:44" ht="11.25" customHeight="1">
      <c r="A558" s="120"/>
      <c r="B558" s="120"/>
      <c r="C558" s="120"/>
      <c r="D558" s="120"/>
      <c r="E558" s="2"/>
      <c r="F558" s="2"/>
      <c r="G558" s="120"/>
      <c r="H558" s="120"/>
      <c r="I558" s="120"/>
      <c r="J558" s="58"/>
      <c r="K558" s="121"/>
      <c r="L558" s="2"/>
      <c r="M558" s="120"/>
      <c r="N558" s="120"/>
      <c r="O558" s="120"/>
      <c r="P558" s="120"/>
      <c r="Q558" s="2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122"/>
      <c r="AJ558" s="122"/>
      <c r="AK558" s="2"/>
      <c r="AL558" s="2"/>
      <c r="AM558" s="2"/>
      <c r="AN558" s="2"/>
      <c r="AO558" s="2"/>
      <c r="AP558" s="2"/>
      <c r="AQ558" s="2"/>
      <c r="AR558" s="15"/>
    </row>
    <row r="559" spans="1:44" ht="11.25" customHeight="1">
      <c r="A559" s="120"/>
      <c r="B559" s="120"/>
      <c r="C559" s="120"/>
      <c r="D559" s="120"/>
      <c r="E559" s="2"/>
      <c r="F559" s="2"/>
      <c r="G559" s="120"/>
      <c r="H559" s="120"/>
      <c r="I559" s="120"/>
      <c r="J559" s="58"/>
      <c r="K559" s="121"/>
      <c r="L559" s="2"/>
      <c r="M559" s="120"/>
      <c r="N559" s="120"/>
      <c r="O559" s="120"/>
      <c r="P559" s="120"/>
      <c r="Q559" s="2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122"/>
      <c r="AJ559" s="122"/>
      <c r="AK559" s="2"/>
      <c r="AL559" s="2"/>
      <c r="AM559" s="2"/>
      <c r="AN559" s="2"/>
      <c r="AO559" s="2"/>
      <c r="AP559" s="2"/>
      <c r="AQ559" s="2"/>
      <c r="AR559" s="15"/>
    </row>
    <row r="560" spans="1:44" ht="11.25" customHeight="1">
      <c r="A560" s="120"/>
      <c r="B560" s="120"/>
      <c r="C560" s="120"/>
      <c r="D560" s="120"/>
      <c r="E560" s="2"/>
      <c r="F560" s="2"/>
      <c r="G560" s="120"/>
      <c r="H560" s="120"/>
      <c r="I560" s="120"/>
      <c r="J560" s="58"/>
      <c r="K560" s="121"/>
      <c r="L560" s="2"/>
      <c r="M560" s="120"/>
      <c r="N560" s="120"/>
      <c r="O560" s="120"/>
      <c r="P560" s="120"/>
      <c r="Q560" s="2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122"/>
      <c r="AJ560" s="122"/>
      <c r="AK560" s="2"/>
      <c r="AL560" s="2"/>
      <c r="AM560" s="2"/>
      <c r="AN560" s="2"/>
      <c r="AO560" s="2"/>
      <c r="AP560" s="2"/>
      <c r="AQ560" s="2"/>
      <c r="AR560" s="15"/>
    </row>
    <row r="561" spans="1:44" ht="11.25" customHeight="1">
      <c r="A561" s="120"/>
      <c r="B561" s="120"/>
      <c r="C561" s="120"/>
      <c r="D561" s="120"/>
      <c r="E561" s="2"/>
      <c r="F561" s="2"/>
      <c r="G561" s="120"/>
      <c r="H561" s="120"/>
      <c r="I561" s="120"/>
      <c r="J561" s="58"/>
      <c r="K561" s="121"/>
      <c r="L561" s="2"/>
      <c r="M561" s="120"/>
      <c r="N561" s="120"/>
      <c r="O561" s="120"/>
      <c r="P561" s="120"/>
      <c r="Q561" s="2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122"/>
      <c r="AJ561" s="122"/>
      <c r="AK561" s="2"/>
      <c r="AL561" s="2"/>
      <c r="AM561" s="2"/>
      <c r="AN561" s="2"/>
      <c r="AO561" s="2"/>
      <c r="AP561" s="2"/>
      <c r="AQ561" s="2"/>
      <c r="AR561" s="15"/>
    </row>
    <row r="562" spans="1:44" ht="11.25" customHeight="1">
      <c r="A562" s="120"/>
      <c r="B562" s="120"/>
      <c r="C562" s="120"/>
      <c r="D562" s="120"/>
      <c r="E562" s="2"/>
      <c r="F562" s="2"/>
      <c r="G562" s="120"/>
      <c r="H562" s="120"/>
      <c r="I562" s="120"/>
      <c r="J562" s="58"/>
      <c r="K562" s="121"/>
      <c r="L562" s="2"/>
      <c r="M562" s="120"/>
      <c r="N562" s="120"/>
      <c r="O562" s="120"/>
      <c r="P562" s="120"/>
      <c r="Q562" s="2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122"/>
      <c r="AJ562" s="122"/>
      <c r="AK562" s="2"/>
      <c r="AL562" s="2"/>
      <c r="AM562" s="2"/>
      <c r="AN562" s="2"/>
      <c r="AO562" s="2"/>
      <c r="AP562" s="2"/>
      <c r="AQ562" s="2"/>
      <c r="AR562" s="15"/>
    </row>
    <row r="563" spans="1:44" ht="11.25" customHeight="1">
      <c r="A563" s="120"/>
      <c r="B563" s="120"/>
      <c r="C563" s="120"/>
      <c r="D563" s="120"/>
      <c r="E563" s="2"/>
      <c r="F563" s="2"/>
      <c r="G563" s="120"/>
      <c r="H563" s="120"/>
      <c r="I563" s="120"/>
      <c r="J563" s="58"/>
      <c r="K563" s="121"/>
      <c r="L563" s="2"/>
      <c r="M563" s="120"/>
      <c r="N563" s="120"/>
      <c r="O563" s="120"/>
      <c r="P563" s="120"/>
      <c r="Q563" s="2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122"/>
      <c r="AJ563" s="122"/>
      <c r="AK563" s="2"/>
      <c r="AL563" s="2"/>
      <c r="AM563" s="2"/>
      <c r="AN563" s="2"/>
      <c r="AO563" s="2"/>
      <c r="AP563" s="2"/>
      <c r="AQ563" s="2"/>
      <c r="AR563" s="15"/>
    </row>
    <row r="564" spans="1:44" ht="11.25" customHeight="1">
      <c r="A564" s="120"/>
      <c r="B564" s="120"/>
      <c r="C564" s="120"/>
      <c r="D564" s="120"/>
      <c r="E564" s="2"/>
      <c r="F564" s="2"/>
      <c r="G564" s="120"/>
      <c r="H564" s="120"/>
      <c r="I564" s="120"/>
      <c r="J564" s="58"/>
      <c r="K564" s="121"/>
      <c r="L564" s="2"/>
      <c r="M564" s="120"/>
      <c r="N564" s="120"/>
      <c r="O564" s="120"/>
      <c r="P564" s="120"/>
      <c r="Q564" s="2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122"/>
      <c r="AJ564" s="122"/>
      <c r="AK564" s="2"/>
      <c r="AL564" s="2"/>
      <c r="AM564" s="2"/>
      <c r="AN564" s="2"/>
      <c r="AO564" s="2"/>
      <c r="AP564" s="2"/>
      <c r="AQ564" s="2"/>
      <c r="AR564" s="15"/>
    </row>
    <row r="565" spans="1:44" ht="11.25" customHeight="1">
      <c r="A565" s="120"/>
      <c r="B565" s="120"/>
      <c r="C565" s="120"/>
      <c r="D565" s="120"/>
      <c r="E565" s="2"/>
      <c r="F565" s="2"/>
      <c r="G565" s="120"/>
      <c r="H565" s="120"/>
      <c r="I565" s="120"/>
      <c r="J565" s="58"/>
      <c r="K565" s="121"/>
      <c r="L565" s="2"/>
      <c r="M565" s="120"/>
      <c r="N565" s="120"/>
      <c r="O565" s="120"/>
      <c r="P565" s="120"/>
      <c r="Q565" s="2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122"/>
      <c r="AJ565" s="122"/>
      <c r="AK565" s="2"/>
      <c r="AL565" s="2"/>
      <c r="AM565" s="2"/>
      <c r="AN565" s="2"/>
      <c r="AO565" s="2"/>
      <c r="AP565" s="2"/>
      <c r="AQ565" s="2"/>
      <c r="AR565" s="15"/>
    </row>
    <row r="566" spans="1:44" ht="11.25" customHeight="1">
      <c r="A566" s="120"/>
      <c r="B566" s="120"/>
      <c r="C566" s="120"/>
      <c r="D566" s="120"/>
      <c r="E566" s="2"/>
      <c r="F566" s="2"/>
      <c r="G566" s="120"/>
      <c r="H566" s="120"/>
      <c r="I566" s="120"/>
      <c r="J566" s="58"/>
      <c r="K566" s="121"/>
      <c r="L566" s="2"/>
      <c r="M566" s="120"/>
      <c r="N566" s="120"/>
      <c r="O566" s="120"/>
      <c r="P566" s="120"/>
      <c r="Q566" s="2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122"/>
      <c r="AJ566" s="122"/>
      <c r="AK566" s="2"/>
      <c r="AL566" s="2"/>
      <c r="AM566" s="2"/>
      <c r="AN566" s="2"/>
      <c r="AO566" s="2"/>
      <c r="AP566" s="2"/>
      <c r="AQ566" s="2"/>
      <c r="AR566" s="15"/>
    </row>
    <row r="567" spans="1:44" ht="11.25" customHeight="1">
      <c r="A567" s="120"/>
      <c r="B567" s="120"/>
      <c r="C567" s="120"/>
      <c r="D567" s="120"/>
      <c r="E567" s="2"/>
      <c r="F567" s="2"/>
      <c r="G567" s="120"/>
      <c r="H567" s="120"/>
      <c r="I567" s="120"/>
      <c r="J567" s="58"/>
      <c r="K567" s="121"/>
      <c r="L567" s="2"/>
      <c r="M567" s="120"/>
      <c r="N567" s="120"/>
      <c r="O567" s="120"/>
      <c r="P567" s="120"/>
      <c r="Q567" s="2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122"/>
      <c r="AJ567" s="122"/>
      <c r="AK567" s="2"/>
      <c r="AL567" s="2"/>
      <c r="AM567" s="2"/>
      <c r="AN567" s="2"/>
      <c r="AO567" s="2"/>
      <c r="AP567" s="2"/>
      <c r="AQ567" s="2"/>
      <c r="AR567" s="15"/>
    </row>
    <row r="568" spans="1:44" ht="11.25" customHeight="1">
      <c r="A568" s="120"/>
      <c r="B568" s="120"/>
      <c r="C568" s="120"/>
      <c r="D568" s="120"/>
      <c r="E568" s="2"/>
      <c r="F568" s="2"/>
      <c r="G568" s="120"/>
      <c r="H568" s="120"/>
      <c r="I568" s="120"/>
      <c r="J568" s="58"/>
      <c r="K568" s="121"/>
      <c r="L568" s="2"/>
      <c r="M568" s="120"/>
      <c r="N568" s="120"/>
      <c r="O568" s="120"/>
      <c r="P568" s="120"/>
      <c r="Q568" s="2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122"/>
      <c r="AJ568" s="122"/>
      <c r="AK568" s="2"/>
      <c r="AL568" s="2"/>
      <c r="AM568" s="2"/>
      <c r="AN568" s="2"/>
      <c r="AO568" s="2"/>
      <c r="AP568" s="2"/>
      <c r="AQ568" s="2"/>
      <c r="AR568" s="15"/>
    </row>
    <row r="569" spans="1:44" ht="11.25" customHeight="1">
      <c r="A569" s="120"/>
      <c r="B569" s="120"/>
      <c r="C569" s="120"/>
      <c r="D569" s="120"/>
      <c r="E569" s="2"/>
      <c r="F569" s="2"/>
      <c r="G569" s="120"/>
      <c r="H569" s="120"/>
      <c r="I569" s="120"/>
      <c r="J569" s="58"/>
      <c r="K569" s="121"/>
      <c r="L569" s="2"/>
      <c r="M569" s="120"/>
      <c r="N569" s="120"/>
      <c r="O569" s="120"/>
      <c r="P569" s="120"/>
      <c r="Q569" s="2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122"/>
      <c r="AJ569" s="122"/>
      <c r="AK569" s="2"/>
      <c r="AL569" s="2"/>
      <c r="AM569" s="2"/>
      <c r="AN569" s="2"/>
      <c r="AO569" s="2"/>
      <c r="AP569" s="2"/>
      <c r="AQ569" s="2"/>
      <c r="AR569" s="15"/>
    </row>
    <row r="570" spans="1:44" ht="11.25" customHeight="1">
      <c r="A570" s="120"/>
      <c r="B570" s="120"/>
      <c r="C570" s="120"/>
      <c r="D570" s="120"/>
      <c r="E570" s="2"/>
      <c r="F570" s="2"/>
      <c r="G570" s="120"/>
      <c r="H570" s="120"/>
      <c r="I570" s="120"/>
      <c r="J570" s="58"/>
      <c r="K570" s="121"/>
      <c r="L570" s="2"/>
      <c r="M570" s="120"/>
      <c r="N570" s="120"/>
      <c r="O570" s="120"/>
      <c r="P570" s="120"/>
      <c r="Q570" s="2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122"/>
      <c r="AJ570" s="122"/>
      <c r="AK570" s="2"/>
      <c r="AL570" s="2"/>
      <c r="AM570" s="2"/>
      <c r="AN570" s="2"/>
      <c r="AO570" s="2"/>
      <c r="AP570" s="2"/>
      <c r="AQ570" s="2"/>
      <c r="AR570" s="15"/>
    </row>
    <row r="571" spans="1:44" ht="11.25" customHeight="1">
      <c r="A571" s="120"/>
      <c r="B571" s="120"/>
      <c r="C571" s="120"/>
      <c r="D571" s="120"/>
      <c r="E571" s="2"/>
      <c r="F571" s="2"/>
      <c r="G571" s="120"/>
      <c r="H571" s="120"/>
      <c r="I571" s="120"/>
      <c r="J571" s="58"/>
      <c r="K571" s="121"/>
      <c r="L571" s="2"/>
      <c r="M571" s="120"/>
      <c r="N571" s="120"/>
      <c r="O571" s="120"/>
      <c r="P571" s="120"/>
      <c r="Q571" s="2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122"/>
      <c r="AJ571" s="122"/>
      <c r="AK571" s="2"/>
      <c r="AL571" s="2"/>
      <c r="AM571" s="2"/>
      <c r="AN571" s="2"/>
      <c r="AO571" s="2"/>
      <c r="AP571" s="2"/>
      <c r="AQ571" s="2"/>
      <c r="AR571" s="15"/>
    </row>
    <row r="572" spans="1:44" ht="11.25" customHeight="1">
      <c r="A572" s="120"/>
      <c r="B572" s="120"/>
      <c r="C572" s="120"/>
      <c r="D572" s="120"/>
      <c r="E572" s="2"/>
      <c r="F572" s="2"/>
      <c r="G572" s="120"/>
      <c r="H572" s="120"/>
      <c r="I572" s="120"/>
      <c r="J572" s="58"/>
      <c r="K572" s="121"/>
      <c r="L572" s="2"/>
      <c r="M572" s="120"/>
      <c r="N572" s="120"/>
      <c r="O572" s="120"/>
      <c r="P572" s="120"/>
      <c r="Q572" s="2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122"/>
      <c r="AJ572" s="122"/>
      <c r="AK572" s="2"/>
      <c r="AL572" s="2"/>
      <c r="AM572" s="2"/>
      <c r="AN572" s="2"/>
      <c r="AO572" s="2"/>
      <c r="AP572" s="2"/>
      <c r="AQ572" s="2"/>
      <c r="AR572" s="15"/>
    </row>
    <row r="573" spans="1:44" ht="11.25" customHeight="1">
      <c r="A573" s="120"/>
      <c r="B573" s="120"/>
      <c r="C573" s="120"/>
      <c r="D573" s="120"/>
      <c r="E573" s="2"/>
      <c r="F573" s="2"/>
      <c r="G573" s="120"/>
      <c r="H573" s="120"/>
      <c r="I573" s="120"/>
      <c r="J573" s="58"/>
      <c r="K573" s="121"/>
      <c r="L573" s="2"/>
      <c r="M573" s="120"/>
      <c r="N573" s="120"/>
      <c r="O573" s="120"/>
      <c r="P573" s="120"/>
      <c r="Q573" s="2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122"/>
      <c r="AJ573" s="122"/>
      <c r="AK573" s="2"/>
      <c r="AL573" s="2"/>
      <c r="AM573" s="2"/>
      <c r="AN573" s="2"/>
      <c r="AO573" s="2"/>
      <c r="AP573" s="2"/>
      <c r="AQ573" s="2"/>
      <c r="AR573" s="15"/>
    </row>
    <row r="574" spans="1:44" ht="11.25" customHeight="1">
      <c r="A574" s="120"/>
      <c r="B574" s="120"/>
      <c r="C574" s="120"/>
      <c r="D574" s="120"/>
      <c r="E574" s="2"/>
      <c r="F574" s="2"/>
      <c r="G574" s="120"/>
      <c r="H574" s="120"/>
      <c r="I574" s="120"/>
      <c r="J574" s="58"/>
      <c r="K574" s="121"/>
      <c r="L574" s="2"/>
      <c r="M574" s="120"/>
      <c r="N574" s="120"/>
      <c r="O574" s="120"/>
      <c r="P574" s="120"/>
      <c r="Q574" s="2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122"/>
      <c r="AJ574" s="122"/>
      <c r="AK574" s="2"/>
      <c r="AL574" s="2"/>
      <c r="AM574" s="2"/>
      <c r="AN574" s="2"/>
      <c r="AO574" s="2"/>
      <c r="AP574" s="2"/>
      <c r="AQ574" s="2"/>
      <c r="AR574" s="15"/>
    </row>
    <row r="575" spans="1:44" ht="11.25" customHeight="1">
      <c r="A575" s="120"/>
      <c r="B575" s="120"/>
      <c r="C575" s="120"/>
      <c r="D575" s="120"/>
      <c r="E575" s="2"/>
      <c r="F575" s="2"/>
      <c r="G575" s="120"/>
      <c r="H575" s="120"/>
      <c r="I575" s="120"/>
      <c r="J575" s="58"/>
      <c r="K575" s="121"/>
      <c r="L575" s="2"/>
      <c r="M575" s="120"/>
      <c r="N575" s="120"/>
      <c r="O575" s="120"/>
      <c r="P575" s="120"/>
      <c r="Q575" s="2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122"/>
      <c r="AJ575" s="122"/>
      <c r="AK575" s="2"/>
      <c r="AL575" s="2"/>
      <c r="AM575" s="2"/>
      <c r="AN575" s="2"/>
      <c r="AO575" s="2"/>
      <c r="AP575" s="2"/>
      <c r="AQ575" s="2"/>
      <c r="AR575" s="15"/>
    </row>
    <row r="576" spans="1:44" ht="11.25" customHeight="1">
      <c r="A576" s="120"/>
      <c r="B576" s="120"/>
      <c r="C576" s="120"/>
      <c r="D576" s="120"/>
      <c r="E576" s="2"/>
      <c r="F576" s="2"/>
      <c r="G576" s="120"/>
      <c r="H576" s="120"/>
      <c r="I576" s="120"/>
      <c r="J576" s="58"/>
      <c r="K576" s="121"/>
      <c r="L576" s="2"/>
      <c r="M576" s="120"/>
      <c r="N576" s="120"/>
      <c r="O576" s="120"/>
      <c r="P576" s="120"/>
      <c r="Q576" s="2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122"/>
      <c r="AJ576" s="122"/>
      <c r="AK576" s="2"/>
      <c r="AL576" s="2"/>
      <c r="AM576" s="2"/>
      <c r="AN576" s="2"/>
      <c r="AO576" s="2"/>
      <c r="AP576" s="2"/>
      <c r="AQ576" s="2"/>
      <c r="AR576" s="15"/>
    </row>
    <row r="577" spans="1:44" ht="11.25" customHeight="1">
      <c r="A577" s="120"/>
      <c r="B577" s="120"/>
      <c r="C577" s="120"/>
      <c r="D577" s="120"/>
      <c r="E577" s="2"/>
      <c r="F577" s="2"/>
      <c r="G577" s="120"/>
      <c r="H577" s="120"/>
      <c r="I577" s="120"/>
      <c r="J577" s="58"/>
      <c r="K577" s="121"/>
      <c r="L577" s="2"/>
      <c r="M577" s="120"/>
      <c r="N577" s="120"/>
      <c r="O577" s="120"/>
      <c r="P577" s="120"/>
      <c r="Q577" s="2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122"/>
      <c r="AJ577" s="122"/>
      <c r="AK577" s="2"/>
      <c r="AL577" s="2"/>
      <c r="AM577" s="2"/>
      <c r="AN577" s="2"/>
      <c r="AO577" s="2"/>
      <c r="AP577" s="2"/>
      <c r="AQ577" s="2"/>
      <c r="AR577" s="15"/>
    </row>
    <row r="578" spans="1:44" ht="11.25" customHeight="1">
      <c r="A578" s="120"/>
      <c r="B578" s="120"/>
      <c r="C578" s="120"/>
      <c r="D578" s="120"/>
      <c r="E578" s="2"/>
      <c r="F578" s="2"/>
      <c r="G578" s="120"/>
      <c r="H578" s="120"/>
      <c r="I578" s="120"/>
      <c r="J578" s="58"/>
      <c r="K578" s="121"/>
      <c r="L578" s="2"/>
      <c r="M578" s="120"/>
      <c r="N578" s="120"/>
      <c r="O578" s="120"/>
      <c r="P578" s="120"/>
      <c r="Q578" s="2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122"/>
      <c r="AJ578" s="122"/>
      <c r="AK578" s="2"/>
      <c r="AL578" s="2"/>
      <c r="AM578" s="2"/>
      <c r="AN578" s="2"/>
      <c r="AO578" s="2"/>
      <c r="AP578" s="2"/>
      <c r="AQ578" s="2"/>
      <c r="AR578" s="15"/>
    </row>
    <row r="579" spans="1:44" ht="11.25" customHeight="1">
      <c r="A579" s="120"/>
      <c r="B579" s="120"/>
      <c r="C579" s="120"/>
      <c r="D579" s="120"/>
      <c r="E579" s="2"/>
      <c r="F579" s="2"/>
      <c r="G579" s="120"/>
      <c r="H579" s="120"/>
      <c r="I579" s="120"/>
      <c r="J579" s="58"/>
      <c r="K579" s="121"/>
      <c r="L579" s="2"/>
      <c r="M579" s="120"/>
      <c r="N579" s="120"/>
      <c r="O579" s="120"/>
      <c r="P579" s="120"/>
      <c r="Q579" s="2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122"/>
      <c r="AJ579" s="122"/>
      <c r="AK579" s="2"/>
      <c r="AL579" s="2"/>
      <c r="AM579" s="2"/>
      <c r="AN579" s="2"/>
      <c r="AO579" s="2"/>
      <c r="AP579" s="2"/>
      <c r="AQ579" s="2"/>
      <c r="AR579" s="15"/>
    </row>
    <row r="580" spans="1:44" ht="11.25" customHeight="1">
      <c r="A580" s="120"/>
      <c r="B580" s="120"/>
      <c r="C580" s="120"/>
      <c r="D580" s="120"/>
      <c r="E580" s="2"/>
      <c r="F580" s="2"/>
      <c r="G580" s="120"/>
      <c r="H580" s="120"/>
      <c r="I580" s="120"/>
      <c r="J580" s="58"/>
      <c r="K580" s="121"/>
      <c r="L580" s="2"/>
      <c r="M580" s="120"/>
      <c r="N580" s="120"/>
      <c r="O580" s="120"/>
      <c r="P580" s="120"/>
      <c r="Q580" s="2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122"/>
      <c r="AJ580" s="122"/>
      <c r="AK580" s="2"/>
      <c r="AL580" s="2"/>
      <c r="AM580" s="2"/>
      <c r="AN580" s="2"/>
      <c r="AO580" s="2"/>
      <c r="AP580" s="2"/>
      <c r="AQ580" s="2"/>
      <c r="AR580" s="15"/>
    </row>
    <row r="581" spans="1:44" ht="11.25" customHeight="1">
      <c r="A581" s="120"/>
      <c r="B581" s="120"/>
      <c r="C581" s="120"/>
      <c r="D581" s="120"/>
      <c r="E581" s="2"/>
      <c r="F581" s="2"/>
      <c r="G581" s="120"/>
      <c r="H581" s="120"/>
      <c r="I581" s="120"/>
      <c r="J581" s="58"/>
      <c r="K581" s="121"/>
      <c r="L581" s="2"/>
      <c r="M581" s="120"/>
      <c r="N581" s="120"/>
      <c r="O581" s="120"/>
      <c r="P581" s="120"/>
      <c r="Q581" s="2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122"/>
      <c r="AJ581" s="122"/>
      <c r="AK581" s="2"/>
      <c r="AL581" s="2"/>
      <c r="AM581" s="2"/>
      <c r="AN581" s="2"/>
      <c r="AO581" s="2"/>
      <c r="AP581" s="2"/>
      <c r="AQ581" s="2"/>
      <c r="AR581" s="15"/>
    </row>
    <row r="582" spans="1:44" ht="11.25" customHeight="1">
      <c r="A582" s="120"/>
      <c r="B582" s="120"/>
      <c r="C582" s="120"/>
      <c r="D582" s="120"/>
      <c r="E582" s="2"/>
      <c r="F582" s="2"/>
      <c r="G582" s="120"/>
      <c r="H582" s="120"/>
      <c r="I582" s="120"/>
      <c r="J582" s="58"/>
      <c r="K582" s="121"/>
      <c r="L582" s="2"/>
      <c r="M582" s="120"/>
      <c r="N582" s="120"/>
      <c r="O582" s="120"/>
      <c r="P582" s="120"/>
      <c r="Q582" s="2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122"/>
      <c r="AJ582" s="122"/>
      <c r="AK582" s="2"/>
      <c r="AL582" s="2"/>
      <c r="AM582" s="2"/>
      <c r="AN582" s="2"/>
      <c r="AO582" s="2"/>
      <c r="AP582" s="2"/>
      <c r="AQ582" s="2"/>
      <c r="AR582" s="15"/>
    </row>
    <row r="583" spans="1:44" ht="11.25" customHeight="1">
      <c r="A583" s="120"/>
      <c r="B583" s="120"/>
      <c r="C583" s="120"/>
      <c r="D583" s="120"/>
      <c r="E583" s="2"/>
      <c r="F583" s="2"/>
      <c r="G583" s="120"/>
      <c r="H583" s="120"/>
      <c r="I583" s="120"/>
      <c r="J583" s="58"/>
      <c r="K583" s="121"/>
      <c r="L583" s="2"/>
      <c r="M583" s="120"/>
      <c r="N583" s="120"/>
      <c r="O583" s="120"/>
      <c r="P583" s="120"/>
      <c r="Q583" s="2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122"/>
      <c r="AJ583" s="122"/>
      <c r="AK583" s="2"/>
      <c r="AL583" s="2"/>
      <c r="AM583" s="2"/>
      <c r="AN583" s="2"/>
      <c r="AO583" s="2"/>
      <c r="AP583" s="2"/>
      <c r="AQ583" s="2"/>
      <c r="AR583" s="15"/>
    </row>
    <row r="584" spans="1:44" ht="11.25" customHeight="1">
      <c r="A584" s="120"/>
      <c r="B584" s="120"/>
      <c r="C584" s="120"/>
      <c r="D584" s="120"/>
      <c r="E584" s="2"/>
      <c r="F584" s="2"/>
      <c r="G584" s="120"/>
      <c r="H584" s="120"/>
      <c r="I584" s="120"/>
      <c r="J584" s="58"/>
      <c r="K584" s="121"/>
      <c r="L584" s="2"/>
      <c r="M584" s="120"/>
      <c r="N584" s="120"/>
      <c r="O584" s="120"/>
      <c r="P584" s="120"/>
      <c r="Q584" s="2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122"/>
      <c r="AJ584" s="122"/>
      <c r="AK584" s="2"/>
      <c r="AL584" s="2"/>
      <c r="AM584" s="2"/>
      <c r="AN584" s="2"/>
      <c r="AO584" s="2"/>
      <c r="AP584" s="2"/>
      <c r="AQ584" s="2"/>
      <c r="AR584" s="15"/>
    </row>
    <row r="585" spans="1:44" ht="11.25" customHeight="1">
      <c r="A585" s="120"/>
      <c r="B585" s="120"/>
      <c r="C585" s="120"/>
      <c r="D585" s="120"/>
      <c r="E585" s="2"/>
      <c r="F585" s="2"/>
      <c r="G585" s="120"/>
      <c r="H585" s="120"/>
      <c r="I585" s="120"/>
      <c r="J585" s="58"/>
      <c r="K585" s="121"/>
      <c r="L585" s="2"/>
      <c r="M585" s="120"/>
      <c r="N585" s="120"/>
      <c r="O585" s="120"/>
      <c r="P585" s="120"/>
      <c r="Q585" s="2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122"/>
      <c r="AJ585" s="122"/>
      <c r="AK585" s="2"/>
      <c r="AL585" s="2"/>
      <c r="AM585" s="2"/>
      <c r="AN585" s="2"/>
      <c r="AO585" s="2"/>
      <c r="AP585" s="2"/>
      <c r="AQ585" s="2"/>
      <c r="AR585" s="15"/>
    </row>
    <row r="586" spans="1:44" ht="11.25" customHeight="1">
      <c r="A586" s="120"/>
      <c r="B586" s="120"/>
      <c r="C586" s="120"/>
      <c r="D586" s="120"/>
      <c r="E586" s="2"/>
      <c r="F586" s="2"/>
      <c r="G586" s="120"/>
      <c r="H586" s="120"/>
      <c r="I586" s="120"/>
      <c r="J586" s="58"/>
      <c r="K586" s="121"/>
      <c r="L586" s="2"/>
      <c r="M586" s="120"/>
      <c r="N586" s="120"/>
      <c r="O586" s="120"/>
      <c r="P586" s="120"/>
      <c r="Q586" s="2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122"/>
      <c r="AJ586" s="122"/>
      <c r="AK586" s="2"/>
      <c r="AL586" s="2"/>
      <c r="AM586" s="2"/>
      <c r="AN586" s="2"/>
      <c r="AO586" s="2"/>
      <c r="AP586" s="2"/>
      <c r="AQ586" s="2"/>
      <c r="AR586" s="15"/>
    </row>
    <row r="587" spans="1:44" ht="11.25" customHeight="1">
      <c r="A587" s="120"/>
      <c r="B587" s="120"/>
      <c r="C587" s="120"/>
      <c r="D587" s="120"/>
      <c r="E587" s="2"/>
      <c r="F587" s="2"/>
      <c r="G587" s="120"/>
      <c r="H587" s="120"/>
      <c r="I587" s="120"/>
      <c r="J587" s="58"/>
      <c r="K587" s="121"/>
      <c r="L587" s="2"/>
      <c r="M587" s="120"/>
      <c r="N587" s="120"/>
      <c r="O587" s="120"/>
      <c r="P587" s="120"/>
      <c r="Q587" s="2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122"/>
      <c r="AJ587" s="122"/>
      <c r="AK587" s="2"/>
      <c r="AL587" s="2"/>
      <c r="AM587" s="2"/>
      <c r="AN587" s="2"/>
      <c r="AO587" s="2"/>
      <c r="AP587" s="2"/>
      <c r="AQ587" s="2"/>
      <c r="AR587" s="15"/>
    </row>
    <row r="588" spans="1:44" ht="11.25" customHeight="1">
      <c r="A588" s="120"/>
      <c r="B588" s="120"/>
      <c r="C588" s="120"/>
      <c r="D588" s="120"/>
      <c r="E588" s="2"/>
      <c r="F588" s="2"/>
      <c r="G588" s="120"/>
      <c r="H588" s="120"/>
      <c r="I588" s="120"/>
      <c r="J588" s="58"/>
      <c r="K588" s="121"/>
      <c r="L588" s="2"/>
      <c r="M588" s="120"/>
      <c r="N588" s="120"/>
      <c r="O588" s="120"/>
      <c r="P588" s="120"/>
      <c r="Q588" s="2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122"/>
      <c r="AJ588" s="122"/>
      <c r="AK588" s="2"/>
      <c r="AL588" s="2"/>
      <c r="AM588" s="2"/>
      <c r="AN588" s="2"/>
      <c r="AO588" s="2"/>
      <c r="AP588" s="2"/>
      <c r="AQ588" s="2"/>
      <c r="AR588" s="15"/>
    </row>
    <row r="589" spans="1:44" ht="11.25" customHeight="1">
      <c r="A589" s="120"/>
      <c r="B589" s="120"/>
      <c r="C589" s="120"/>
      <c r="D589" s="120"/>
      <c r="E589" s="2"/>
      <c r="F589" s="2"/>
      <c r="G589" s="120"/>
      <c r="H589" s="120"/>
      <c r="I589" s="120"/>
      <c r="J589" s="58"/>
      <c r="K589" s="121"/>
      <c r="L589" s="2"/>
      <c r="M589" s="120"/>
      <c r="N589" s="120"/>
      <c r="O589" s="120"/>
      <c r="P589" s="120"/>
      <c r="Q589" s="2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122"/>
      <c r="AJ589" s="122"/>
      <c r="AK589" s="2"/>
      <c r="AL589" s="2"/>
      <c r="AM589" s="2"/>
      <c r="AN589" s="2"/>
      <c r="AO589" s="2"/>
      <c r="AP589" s="2"/>
      <c r="AQ589" s="2"/>
      <c r="AR589" s="15"/>
    </row>
    <row r="590" spans="1:44" ht="11.25" customHeight="1">
      <c r="A590" s="120"/>
      <c r="B590" s="120"/>
      <c r="C590" s="120"/>
      <c r="D590" s="120"/>
      <c r="E590" s="2"/>
      <c r="F590" s="2"/>
      <c r="G590" s="120"/>
      <c r="H590" s="120"/>
      <c r="I590" s="120"/>
      <c r="J590" s="58"/>
      <c r="K590" s="121"/>
      <c r="L590" s="2"/>
      <c r="M590" s="120"/>
      <c r="N590" s="120"/>
      <c r="O590" s="120"/>
      <c r="P590" s="120"/>
      <c r="Q590" s="2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122"/>
      <c r="AJ590" s="122"/>
      <c r="AK590" s="2"/>
      <c r="AL590" s="2"/>
      <c r="AM590" s="2"/>
      <c r="AN590" s="2"/>
      <c r="AO590" s="2"/>
      <c r="AP590" s="2"/>
      <c r="AQ590" s="2"/>
      <c r="AR590" s="15"/>
    </row>
    <row r="591" spans="1:44" ht="11.25" customHeight="1">
      <c r="A591" s="120"/>
      <c r="B591" s="120"/>
      <c r="C591" s="120"/>
      <c r="D591" s="120"/>
      <c r="E591" s="2"/>
      <c r="F591" s="2"/>
      <c r="G591" s="120"/>
      <c r="H591" s="120"/>
      <c r="I591" s="120"/>
      <c r="J591" s="58"/>
      <c r="K591" s="121"/>
      <c r="L591" s="2"/>
      <c r="M591" s="120"/>
      <c r="N591" s="120"/>
      <c r="O591" s="120"/>
      <c r="P591" s="120"/>
      <c r="Q591" s="2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122"/>
      <c r="AJ591" s="122"/>
      <c r="AK591" s="2"/>
      <c r="AL591" s="2"/>
      <c r="AM591" s="2"/>
      <c r="AN591" s="2"/>
      <c r="AO591" s="2"/>
      <c r="AP591" s="2"/>
      <c r="AQ591" s="2"/>
      <c r="AR591" s="15"/>
    </row>
    <row r="592" spans="1:44" ht="11.25" customHeight="1">
      <c r="A592" s="120"/>
      <c r="B592" s="120"/>
      <c r="C592" s="120"/>
      <c r="D592" s="120"/>
      <c r="E592" s="2"/>
      <c r="F592" s="2"/>
      <c r="G592" s="120"/>
      <c r="H592" s="120"/>
      <c r="I592" s="120"/>
      <c r="J592" s="58"/>
      <c r="K592" s="121"/>
      <c r="L592" s="2"/>
      <c r="M592" s="120"/>
      <c r="N592" s="120"/>
      <c r="O592" s="120"/>
      <c r="P592" s="120"/>
      <c r="Q592" s="2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122"/>
      <c r="AJ592" s="122"/>
      <c r="AK592" s="2"/>
      <c r="AL592" s="2"/>
      <c r="AM592" s="2"/>
      <c r="AN592" s="2"/>
      <c r="AO592" s="2"/>
      <c r="AP592" s="2"/>
      <c r="AQ592" s="2"/>
      <c r="AR592" s="15"/>
    </row>
    <row r="593" spans="1:44" ht="11.25" customHeight="1">
      <c r="A593" s="120"/>
      <c r="B593" s="120"/>
      <c r="C593" s="120"/>
      <c r="D593" s="120"/>
      <c r="E593" s="2"/>
      <c r="F593" s="2"/>
      <c r="G593" s="120"/>
      <c r="H593" s="120"/>
      <c r="I593" s="120"/>
      <c r="J593" s="58"/>
      <c r="K593" s="121"/>
      <c r="L593" s="2"/>
      <c r="M593" s="120"/>
      <c r="N593" s="120"/>
      <c r="O593" s="120"/>
      <c r="P593" s="120"/>
      <c r="Q593" s="2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122"/>
      <c r="AJ593" s="122"/>
      <c r="AK593" s="2"/>
      <c r="AL593" s="2"/>
      <c r="AM593" s="2"/>
      <c r="AN593" s="2"/>
      <c r="AO593" s="2"/>
      <c r="AP593" s="2"/>
      <c r="AQ593" s="2"/>
      <c r="AR593" s="15"/>
    </row>
    <row r="594" spans="1:44" ht="11.25" customHeight="1">
      <c r="A594" s="120"/>
      <c r="B594" s="120"/>
      <c r="C594" s="120"/>
      <c r="D594" s="120"/>
      <c r="E594" s="2"/>
      <c r="F594" s="2"/>
      <c r="G594" s="120"/>
      <c r="H594" s="120"/>
      <c r="I594" s="120"/>
      <c r="J594" s="58"/>
      <c r="K594" s="121"/>
      <c r="L594" s="2"/>
      <c r="M594" s="120"/>
      <c r="N594" s="120"/>
      <c r="O594" s="120"/>
      <c r="P594" s="120"/>
      <c r="Q594" s="2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122"/>
      <c r="AJ594" s="122"/>
      <c r="AK594" s="2"/>
      <c r="AL594" s="2"/>
      <c r="AM594" s="2"/>
      <c r="AN594" s="2"/>
      <c r="AO594" s="2"/>
      <c r="AP594" s="2"/>
      <c r="AQ594" s="2"/>
      <c r="AR594" s="15"/>
    </row>
    <row r="595" spans="1:44" ht="11.25" customHeight="1">
      <c r="A595" s="120"/>
      <c r="B595" s="120"/>
      <c r="C595" s="120"/>
      <c r="D595" s="120"/>
      <c r="E595" s="2"/>
      <c r="F595" s="2"/>
      <c r="G595" s="120"/>
      <c r="H595" s="120"/>
      <c r="I595" s="120"/>
      <c r="J595" s="58"/>
      <c r="K595" s="121"/>
      <c r="L595" s="2"/>
      <c r="M595" s="120"/>
      <c r="N595" s="120"/>
      <c r="O595" s="120"/>
      <c r="P595" s="120"/>
      <c r="Q595" s="2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122"/>
      <c r="AJ595" s="122"/>
      <c r="AK595" s="2"/>
      <c r="AL595" s="2"/>
      <c r="AM595" s="2"/>
      <c r="AN595" s="2"/>
      <c r="AO595" s="2"/>
      <c r="AP595" s="2"/>
      <c r="AQ595" s="2"/>
      <c r="AR595" s="15"/>
    </row>
    <row r="596" spans="1:44" ht="11.25" customHeight="1">
      <c r="A596" s="120"/>
      <c r="B596" s="120"/>
      <c r="C596" s="120"/>
      <c r="D596" s="120"/>
      <c r="E596" s="2"/>
      <c r="F596" s="2"/>
      <c r="G596" s="120"/>
      <c r="H596" s="120"/>
      <c r="I596" s="120"/>
      <c r="J596" s="58"/>
      <c r="K596" s="121"/>
      <c r="L596" s="2"/>
      <c r="M596" s="120"/>
      <c r="N596" s="120"/>
      <c r="O596" s="120"/>
      <c r="P596" s="120"/>
      <c r="Q596" s="2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122"/>
      <c r="AJ596" s="122"/>
      <c r="AK596" s="2"/>
      <c r="AL596" s="2"/>
      <c r="AM596" s="2"/>
      <c r="AN596" s="2"/>
      <c r="AO596" s="2"/>
      <c r="AP596" s="2"/>
      <c r="AQ596" s="2"/>
      <c r="AR596" s="15"/>
    </row>
    <row r="597" spans="1:44" ht="11.25" customHeight="1">
      <c r="A597" s="120"/>
      <c r="B597" s="120"/>
      <c r="C597" s="120"/>
      <c r="D597" s="120"/>
      <c r="E597" s="2"/>
      <c r="F597" s="2"/>
      <c r="G597" s="120"/>
      <c r="H597" s="120"/>
      <c r="I597" s="120"/>
      <c r="J597" s="58"/>
      <c r="K597" s="121"/>
      <c r="L597" s="2"/>
      <c r="M597" s="120"/>
      <c r="N597" s="120"/>
      <c r="O597" s="120"/>
      <c r="P597" s="120"/>
      <c r="Q597" s="2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122"/>
      <c r="AJ597" s="122"/>
      <c r="AK597" s="2"/>
      <c r="AL597" s="2"/>
      <c r="AM597" s="2"/>
      <c r="AN597" s="2"/>
      <c r="AO597" s="2"/>
      <c r="AP597" s="2"/>
      <c r="AQ597" s="2"/>
      <c r="AR597" s="15"/>
    </row>
    <row r="598" spans="1:44" ht="11.25" customHeight="1">
      <c r="A598" s="120"/>
      <c r="B598" s="120"/>
      <c r="C598" s="120"/>
      <c r="D598" s="120"/>
      <c r="E598" s="2"/>
      <c r="F598" s="2"/>
      <c r="G598" s="120"/>
      <c r="H598" s="120"/>
      <c r="I598" s="120"/>
      <c r="J598" s="58"/>
      <c r="K598" s="121"/>
      <c r="L598" s="2"/>
      <c r="M598" s="120"/>
      <c r="N598" s="120"/>
      <c r="O598" s="120"/>
      <c r="P598" s="120"/>
      <c r="Q598" s="2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122"/>
      <c r="AJ598" s="122"/>
      <c r="AK598" s="2"/>
      <c r="AL598" s="2"/>
      <c r="AM598" s="2"/>
      <c r="AN598" s="2"/>
      <c r="AO598" s="2"/>
      <c r="AP598" s="2"/>
      <c r="AQ598" s="2"/>
      <c r="AR598" s="15"/>
    </row>
    <row r="599" spans="1:44" ht="11.25" customHeight="1">
      <c r="A599" s="120"/>
      <c r="B599" s="120"/>
      <c r="C599" s="120"/>
      <c r="D599" s="120"/>
      <c r="E599" s="2"/>
      <c r="F599" s="2"/>
      <c r="G599" s="120"/>
      <c r="H599" s="120"/>
      <c r="I599" s="120"/>
      <c r="J599" s="58"/>
      <c r="K599" s="121"/>
      <c r="L599" s="2"/>
      <c r="M599" s="120"/>
      <c r="N599" s="120"/>
      <c r="O599" s="120"/>
      <c r="P599" s="120"/>
      <c r="Q599" s="2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122"/>
      <c r="AJ599" s="122"/>
      <c r="AK599" s="2"/>
      <c r="AL599" s="2"/>
      <c r="AM599" s="2"/>
      <c r="AN599" s="2"/>
      <c r="AO599" s="2"/>
      <c r="AP599" s="2"/>
      <c r="AQ599" s="2"/>
      <c r="AR599" s="15"/>
    </row>
    <row r="600" spans="1:44" ht="11.25" customHeight="1">
      <c r="A600" s="120"/>
      <c r="B600" s="120"/>
      <c r="C600" s="120"/>
      <c r="D600" s="120"/>
      <c r="E600" s="2"/>
      <c r="F600" s="2"/>
      <c r="G600" s="120"/>
      <c r="H600" s="120"/>
      <c r="I600" s="120"/>
      <c r="J600" s="58"/>
      <c r="K600" s="121"/>
      <c r="L600" s="2"/>
      <c r="M600" s="120"/>
      <c r="N600" s="120"/>
      <c r="O600" s="120"/>
      <c r="P600" s="120"/>
      <c r="Q600" s="2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122"/>
      <c r="AJ600" s="122"/>
      <c r="AK600" s="2"/>
      <c r="AL600" s="2"/>
      <c r="AM600" s="2"/>
      <c r="AN600" s="2"/>
      <c r="AO600" s="2"/>
      <c r="AP600" s="2"/>
      <c r="AQ600" s="2"/>
      <c r="AR600" s="15"/>
    </row>
    <row r="601" spans="1:44" ht="11.25" customHeight="1">
      <c r="A601" s="120"/>
      <c r="B601" s="120"/>
      <c r="C601" s="120"/>
      <c r="D601" s="120"/>
      <c r="E601" s="2"/>
      <c r="F601" s="2"/>
      <c r="G601" s="120"/>
      <c r="H601" s="120"/>
      <c r="I601" s="120"/>
      <c r="J601" s="58"/>
      <c r="K601" s="121"/>
      <c r="L601" s="2"/>
      <c r="M601" s="120"/>
      <c r="N601" s="120"/>
      <c r="O601" s="120"/>
      <c r="P601" s="120"/>
      <c r="Q601" s="2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122"/>
      <c r="AJ601" s="122"/>
      <c r="AK601" s="2"/>
      <c r="AL601" s="2"/>
      <c r="AM601" s="2"/>
      <c r="AN601" s="2"/>
      <c r="AO601" s="2"/>
      <c r="AP601" s="2"/>
      <c r="AQ601" s="2"/>
      <c r="AR601" s="15"/>
    </row>
    <row r="602" spans="1:44" ht="11.25" customHeight="1">
      <c r="A602" s="120"/>
      <c r="B602" s="120"/>
      <c r="C602" s="120"/>
      <c r="D602" s="120"/>
      <c r="E602" s="2"/>
      <c r="F602" s="2"/>
      <c r="G602" s="120"/>
      <c r="H602" s="120"/>
      <c r="I602" s="120"/>
      <c r="J602" s="58"/>
      <c r="K602" s="121"/>
      <c r="L602" s="2"/>
      <c r="M602" s="120"/>
      <c r="N602" s="120"/>
      <c r="O602" s="120"/>
      <c r="P602" s="120"/>
      <c r="Q602" s="2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122"/>
      <c r="AJ602" s="122"/>
      <c r="AK602" s="2"/>
      <c r="AL602" s="2"/>
      <c r="AM602" s="2"/>
      <c r="AN602" s="2"/>
      <c r="AO602" s="2"/>
      <c r="AP602" s="2"/>
      <c r="AQ602" s="2"/>
      <c r="AR602" s="15"/>
    </row>
    <row r="603" spans="1:44" ht="11.25" customHeight="1">
      <c r="A603" s="120"/>
      <c r="B603" s="120"/>
      <c r="C603" s="120"/>
      <c r="D603" s="120"/>
      <c r="E603" s="2"/>
      <c r="F603" s="2"/>
      <c r="G603" s="120"/>
      <c r="H603" s="120"/>
      <c r="I603" s="120"/>
      <c r="J603" s="58"/>
      <c r="K603" s="121"/>
      <c r="L603" s="2"/>
      <c r="M603" s="120"/>
      <c r="N603" s="120"/>
      <c r="O603" s="120"/>
      <c r="P603" s="120"/>
      <c r="Q603" s="2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122"/>
      <c r="AJ603" s="122"/>
      <c r="AK603" s="2"/>
      <c r="AL603" s="2"/>
      <c r="AM603" s="2"/>
      <c r="AN603" s="2"/>
      <c r="AO603" s="2"/>
      <c r="AP603" s="2"/>
      <c r="AQ603" s="2"/>
      <c r="AR603" s="15"/>
    </row>
    <row r="604" spans="1:44" ht="11.25" customHeight="1">
      <c r="A604" s="120"/>
      <c r="B604" s="120"/>
      <c r="C604" s="120"/>
      <c r="D604" s="120"/>
      <c r="E604" s="2"/>
      <c r="F604" s="2"/>
      <c r="G604" s="120"/>
      <c r="H604" s="120"/>
      <c r="I604" s="120"/>
      <c r="J604" s="58"/>
      <c r="K604" s="121"/>
      <c r="L604" s="2"/>
      <c r="M604" s="120"/>
      <c r="N604" s="120"/>
      <c r="O604" s="120"/>
      <c r="P604" s="120"/>
      <c r="Q604" s="2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122"/>
      <c r="AJ604" s="122"/>
      <c r="AK604" s="2"/>
      <c r="AL604" s="2"/>
      <c r="AM604" s="2"/>
      <c r="AN604" s="2"/>
      <c r="AO604" s="2"/>
      <c r="AP604" s="2"/>
      <c r="AQ604" s="2"/>
      <c r="AR604" s="15"/>
    </row>
    <row r="605" spans="1:44" ht="11.25" customHeight="1">
      <c r="A605" s="120"/>
      <c r="B605" s="120"/>
      <c r="C605" s="120"/>
      <c r="D605" s="120"/>
      <c r="E605" s="2"/>
      <c r="F605" s="2"/>
      <c r="G605" s="120"/>
      <c r="H605" s="120"/>
      <c r="I605" s="120"/>
      <c r="J605" s="58"/>
      <c r="K605" s="121"/>
      <c r="L605" s="2"/>
      <c r="M605" s="120"/>
      <c r="N605" s="120"/>
      <c r="O605" s="120"/>
      <c r="P605" s="120"/>
      <c r="Q605" s="2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122"/>
      <c r="AJ605" s="122"/>
      <c r="AK605" s="2"/>
      <c r="AL605" s="2"/>
      <c r="AM605" s="2"/>
      <c r="AN605" s="2"/>
      <c r="AO605" s="2"/>
      <c r="AP605" s="2"/>
      <c r="AQ605" s="2"/>
      <c r="AR605" s="15"/>
    </row>
    <row r="606" spans="1:44" ht="11.25" customHeight="1">
      <c r="A606" s="120"/>
      <c r="B606" s="120"/>
      <c r="C606" s="120"/>
      <c r="D606" s="120"/>
      <c r="E606" s="2"/>
      <c r="F606" s="2"/>
      <c r="G606" s="120"/>
      <c r="H606" s="120"/>
      <c r="I606" s="120"/>
      <c r="J606" s="58"/>
      <c r="K606" s="121"/>
      <c r="L606" s="2"/>
      <c r="M606" s="120"/>
      <c r="N606" s="120"/>
      <c r="O606" s="120"/>
      <c r="P606" s="120"/>
      <c r="Q606" s="2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122"/>
      <c r="AJ606" s="122"/>
      <c r="AK606" s="2"/>
      <c r="AL606" s="2"/>
      <c r="AM606" s="2"/>
      <c r="AN606" s="2"/>
      <c r="AO606" s="2"/>
      <c r="AP606" s="2"/>
      <c r="AQ606" s="2"/>
      <c r="AR606" s="15"/>
    </row>
    <row r="607" spans="1:44" ht="11.25" customHeight="1">
      <c r="A607" s="120"/>
      <c r="B607" s="120"/>
      <c r="C607" s="120"/>
      <c r="D607" s="120"/>
      <c r="E607" s="2"/>
      <c r="F607" s="2"/>
      <c r="G607" s="120"/>
      <c r="H607" s="120"/>
      <c r="I607" s="120"/>
      <c r="J607" s="58"/>
      <c r="K607" s="121"/>
      <c r="L607" s="2"/>
      <c r="M607" s="120"/>
      <c r="N607" s="120"/>
      <c r="O607" s="120"/>
      <c r="P607" s="120"/>
      <c r="Q607" s="2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122"/>
      <c r="AJ607" s="122"/>
      <c r="AK607" s="2"/>
      <c r="AL607" s="2"/>
      <c r="AM607" s="2"/>
      <c r="AN607" s="2"/>
      <c r="AO607" s="2"/>
      <c r="AP607" s="2"/>
      <c r="AQ607" s="2"/>
      <c r="AR607" s="15"/>
    </row>
    <row r="608" spans="1:44" ht="11.25" customHeight="1">
      <c r="A608" s="120"/>
      <c r="B608" s="120"/>
      <c r="C608" s="120"/>
      <c r="D608" s="120"/>
      <c r="E608" s="2"/>
      <c r="F608" s="2"/>
      <c r="G608" s="120"/>
      <c r="H608" s="120"/>
      <c r="I608" s="120"/>
      <c r="J608" s="58"/>
      <c r="K608" s="121"/>
      <c r="L608" s="2"/>
      <c r="M608" s="120"/>
      <c r="N608" s="120"/>
      <c r="O608" s="120"/>
      <c r="P608" s="120"/>
      <c r="Q608" s="2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122"/>
      <c r="AJ608" s="122"/>
      <c r="AK608" s="2"/>
      <c r="AL608" s="2"/>
      <c r="AM608" s="2"/>
      <c r="AN608" s="2"/>
      <c r="AO608" s="2"/>
      <c r="AP608" s="2"/>
      <c r="AQ608" s="2"/>
      <c r="AR608" s="15"/>
    </row>
    <row r="609" spans="1:44" ht="11.25" customHeight="1">
      <c r="A609" s="120"/>
      <c r="B609" s="120"/>
      <c r="C609" s="120"/>
      <c r="D609" s="120"/>
      <c r="E609" s="2"/>
      <c r="F609" s="2"/>
      <c r="G609" s="120"/>
      <c r="H609" s="120"/>
      <c r="I609" s="120"/>
      <c r="J609" s="58"/>
      <c r="K609" s="121"/>
      <c r="L609" s="2"/>
      <c r="M609" s="120"/>
      <c r="N609" s="120"/>
      <c r="O609" s="120"/>
      <c r="P609" s="120"/>
      <c r="Q609" s="2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122"/>
      <c r="AJ609" s="122"/>
      <c r="AK609" s="2"/>
      <c r="AL609" s="2"/>
      <c r="AM609" s="2"/>
      <c r="AN609" s="2"/>
      <c r="AO609" s="2"/>
      <c r="AP609" s="2"/>
      <c r="AQ609" s="2"/>
      <c r="AR609" s="15"/>
    </row>
    <row r="610" spans="1:44" ht="11.25" customHeight="1">
      <c r="A610" s="120"/>
      <c r="B610" s="120"/>
      <c r="C610" s="120"/>
      <c r="D610" s="120"/>
      <c r="E610" s="2"/>
      <c r="F610" s="2"/>
      <c r="G610" s="120"/>
      <c r="H610" s="120"/>
      <c r="I610" s="120"/>
      <c r="J610" s="58"/>
      <c r="K610" s="121"/>
      <c r="L610" s="2"/>
      <c r="M610" s="120"/>
      <c r="N610" s="120"/>
      <c r="O610" s="120"/>
      <c r="P610" s="120"/>
      <c r="Q610" s="2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122"/>
      <c r="AJ610" s="122"/>
      <c r="AK610" s="2"/>
      <c r="AL610" s="2"/>
      <c r="AM610" s="2"/>
      <c r="AN610" s="2"/>
      <c r="AO610" s="2"/>
      <c r="AP610" s="2"/>
      <c r="AQ610" s="2"/>
      <c r="AR610" s="15"/>
    </row>
    <row r="611" spans="1:44" ht="11.25" customHeight="1">
      <c r="A611" s="120"/>
      <c r="B611" s="120"/>
      <c r="C611" s="120"/>
      <c r="D611" s="120"/>
      <c r="E611" s="2"/>
      <c r="F611" s="2"/>
      <c r="G611" s="120"/>
      <c r="H611" s="120"/>
      <c r="I611" s="120"/>
      <c r="J611" s="58"/>
      <c r="K611" s="121"/>
      <c r="L611" s="2"/>
      <c r="M611" s="120"/>
      <c r="N611" s="120"/>
      <c r="O611" s="120"/>
      <c r="P611" s="120"/>
      <c r="Q611" s="2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122"/>
      <c r="AJ611" s="122"/>
      <c r="AK611" s="2"/>
      <c r="AL611" s="2"/>
      <c r="AM611" s="2"/>
      <c r="AN611" s="2"/>
      <c r="AO611" s="2"/>
      <c r="AP611" s="2"/>
      <c r="AQ611" s="2"/>
      <c r="AR611" s="15"/>
    </row>
    <row r="612" spans="1:44" ht="11.25" customHeight="1">
      <c r="A612" s="120"/>
      <c r="B612" s="120"/>
      <c r="C612" s="120"/>
      <c r="D612" s="120"/>
      <c r="E612" s="2"/>
      <c r="F612" s="2"/>
      <c r="G612" s="120"/>
      <c r="H612" s="120"/>
      <c r="I612" s="120"/>
      <c r="J612" s="58"/>
      <c r="K612" s="121"/>
      <c r="L612" s="2"/>
      <c r="M612" s="120"/>
      <c r="N612" s="120"/>
      <c r="O612" s="120"/>
      <c r="P612" s="120"/>
      <c r="Q612" s="2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122"/>
      <c r="AJ612" s="122"/>
      <c r="AK612" s="2"/>
      <c r="AL612" s="2"/>
      <c r="AM612" s="2"/>
      <c r="AN612" s="2"/>
      <c r="AO612" s="2"/>
      <c r="AP612" s="2"/>
      <c r="AQ612" s="2"/>
      <c r="AR612" s="15"/>
    </row>
    <row r="613" spans="1:44" ht="11.25" customHeight="1">
      <c r="A613" s="120"/>
      <c r="B613" s="120"/>
      <c r="C613" s="120"/>
      <c r="D613" s="120"/>
      <c r="E613" s="2"/>
      <c r="F613" s="2"/>
      <c r="G613" s="120"/>
      <c r="H613" s="120"/>
      <c r="I613" s="120"/>
      <c r="J613" s="58"/>
      <c r="K613" s="121"/>
      <c r="L613" s="2"/>
      <c r="M613" s="120"/>
      <c r="N613" s="120"/>
      <c r="O613" s="120"/>
      <c r="P613" s="120"/>
      <c r="Q613" s="2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122"/>
      <c r="AJ613" s="122"/>
      <c r="AK613" s="2"/>
      <c r="AL613" s="2"/>
      <c r="AM613" s="2"/>
      <c r="AN613" s="2"/>
      <c r="AO613" s="2"/>
      <c r="AP613" s="2"/>
      <c r="AQ613" s="2"/>
      <c r="AR613" s="15"/>
    </row>
    <row r="614" spans="1:44" ht="11.25" customHeight="1">
      <c r="A614" s="120"/>
      <c r="B614" s="120"/>
      <c r="C614" s="120"/>
      <c r="D614" s="120"/>
      <c r="E614" s="2"/>
      <c r="F614" s="2"/>
      <c r="G614" s="120"/>
      <c r="H614" s="120"/>
      <c r="I614" s="120"/>
      <c r="J614" s="58"/>
      <c r="K614" s="121"/>
      <c r="L614" s="2"/>
      <c r="M614" s="120"/>
      <c r="N614" s="120"/>
      <c r="O614" s="120"/>
      <c r="P614" s="120"/>
      <c r="Q614" s="2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122"/>
      <c r="AJ614" s="122"/>
      <c r="AK614" s="2"/>
      <c r="AL614" s="2"/>
      <c r="AM614" s="2"/>
      <c r="AN614" s="2"/>
      <c r="AO614" s="2"/>
      <c r="AP614" s="2"/>
      <c r="AQ614" s="2"/>
      <c r="AR614" s="15"/>
    </row>
    <row r="615" spans="1:44" ht="11.25" customHeight="1">
      <c r="A615" s="120"/>
      <c r="B615" s="120"/>
      <c r="C615" s="120"/>
      <c r="D615" s="120"/>
      <c r="E615" s="2"/>
      <c r="F615" s="2"/>
      <c r="G615" s="120"/>
      <c r="H615" s="120"/>
      <c r="I615" s="120"/>
      <c r="J615" s="58"/>
      <c r="K615" s="121"/>
      <c r="L615" s="2"/>
      <c r="M615" s="120"/>
      <c r="N615" s="120"/>
      <c r="O615" s="120"/>
      <c r="P615" s="120"/>
      <c r="Q615" s="2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122"/>
      <c r="AJ615" s="122"/>
      <c r="AK615" s="2"/>
      <c r="AL615" s="2"/>
      <c r="AM615" s="2"/>
      <c r="AN615" s="2"/>
      <c r="AO615" s="2"/>
      <c r="AP615" s="2"/>
      <c r="AQ615" s="2"/>
      <c r="AR615" s="15"/>
    </row>
    <row r="616" spans="1:44" ht="11.25" customHeight="1">
      <c r="A616" s="120"/>
      <c r="B616" s="120"/>
      <c r="C616" s="120"/>
      <c r="D616" s="120"/>
      <c r="E616" s="2"/>
      <c r="F616" s="2"/>
      <c r="G616" s="120"/>
      <c r="H616" s="120"/>
      <c r="I616" s="120"/>
      <c r="J616" s="58"/>
      <c r="K616" s="121"/>
      <c r="L616" s="2"/>
      <c r="M616" s="120"/>
      <c r="N616" s="120"/>
      <c r="O616" s="120"/>
      <c r="P616" s="120"/>
      <c r="Q616" s="2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122"/>
      <c r="AJ616" s="122"/>
      <c r="AK616" s="2"/>
      <c r="AL616" s="2"/>
      <c r="AM616" s="2"/>
      <c r="AN616" s="2"/>
      <c r="AO616" s="2"/>
      <c r="AP616" s="2"/>
      <c r="AQ616" s="2"/>
      <c r="AR616" s="15"/>
    </row>
    <row r="617" spans="1:44" ht="11.25" customHeight="1">
      <c r="A617" s="120"/>
      <c r="B617" s="120"/>
      <c r="C617" s="120"/>
      <c r="D617" s="120"/>
      <c r="E617" s="2"/>
      <c r="F617" s="2"/>
      <c r="G617" s="120"/>
      <c r="H617" s="120"/>
      <c r="I617" s="120"/>
      <c r="J617" s="58"/>
      <c r="K617" s="121"/>
      <c r="L617" s="2"/>
      <c r="M617" s="120"/>
      <c r="N617" s="120"/>
      <c r="O617" s="120"/>
      <c r="P617" s="120"/>
      <c r="Q617" s="2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122"/>
      <c r="AJ617" s="122"/>
      <c r="AK617" s="2"/>
      <c r="AL617" s="2"/>
      <c r="AM617" s="2"/>
      <c r="AN617" s="2"/>
      <c r="AO617" s="2"/>
      <c r="AP617" s="2"/>
      <c r="AQ617" s="2"/>
      <c r="AR617" s="15"/>
    </row>
    <row r="618" spans="1:44" ht="11.25" customHeight="1">
      <c r="A618" s="120"/>
      <c r="B618" s="120"/>
      <c r="C618" s="120"/>
      <c r="D618" s="120"/>
      <c r="E618" s="2"/>
      <c r="F618" s="2"/>
      <c r="G618" s="120"/>
      <c r="H618" s="120"/>
      <c r="I618" s="120"/>
      <c r="J618" s="58"/>
      <c r="K618" s="121"/>
      <c r="L618" s="2"/>
      <c r="M618" s="120"/>
      <c r="N618" s="120"/>
      <c r="O618" s="120"/>
      <c r="P618" s="120"/>
      <c r="Q618" s="2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122"/>
      <c r="AJ618" s="122"/>
      <c r="AK618" s="2"/>
      <c r="AL618" s="2"/>
      <c r="AM618" s="2"/>
      <c r="AN618" s="2"/>
      <c r="AO618" s="2"/>
      <c r="AP618" s="2"/>
      <c r="AQ618" s="2"/>
      <c r="AR618" s="15"/>
    </row>
    <row r="619" spans="1:44" ht="11.25" customHeight="1">
      <c r="A619" s="120"/>
      <c r="B619" s="120"/>
      <c r="C619" s="120"/>
      <c r="D619" s="120"/>
      <c r="E619" s="2"/>
      <c r="F619" s="2"/>
      <c r="G619" s="120"/>
      <c r="H619" s="120"/>
      <c r="I619" s="120"/>
      <c r="J619" s="58"/>
      <c r="K619" s="121"/>
      <c r="L619" s="2"/>
      <c r="M619" s="120"/>
      <c r="N619" s="120"/>
      <c r="O619" s="120"/>
      <c r="P619" s="120"/>
      <c r="Q619" s="2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122"/>
      <c r="AJ619" s="122"/>
      <c r="AK619" s="2"/>
      <c r="AL619" s="2"/>
      <c r="AM619" s="2"/>
      <c r="AN619" s="2"/>
      <c r="AO619" s="2"/>
      <c r="AP619" s="2"/>
      <c r="AQ619" s="2"/>
      <c r="AR619" s="15"/>
    </row>
    <row r="620" spans="1:44" ht="11.25" customHeight="1">
      <c r="A620" s="120"/>
      <c r="B620" s="120"/>
      <c r="C620" s="120"/>
      <c r="D620" s="120"/>
      <c r="E620" s="2"/>
      <c r="F620" s="2"/>
      <c r="G620" s="120"/>
      <c r="H620" s="120"/>
      <c r="I620" s="120"/>
      <c r="J620" s="58"/>
      <c r="K620" s="121"/>
      <c r="L620" s="2"/>
      <c r="M620" s="120"/>
      <c r="N620" s="120"/>
      <c r="O620" s="120"/>
      <c r="P620" s="120"/>
      <c r="Q620" s="2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122"/>
      <c r="AJ620" s="122"/>
      <c r="AK620" s="2"/>
      <c r="AL620" s="2"/>
      <c r="AM620" s="2"/>
      <c r="AN620" s="2"/>
      <c r="AO620" s="2"/>
      <c r="AP620" s="2"/>
      <c r="AQ620" s="2"/>
      <c r="AR620" s="15"/>
    </row>
    <row r="621" spans="1:44" ht="11.25" customHeight="1">
      <c r="A621" s="120"/>
      <c r="B621" s="120"/>
      <c r="C621" s="120"/>
      <c r="D621" s="120"/>
      <c r="E621" s="2"/>
      <c r="F621" s="2"/>
      <c r="G621" s="120"/>
      <c r="H621" s="120"/>
      <c r="I621" s="120"/>
      <c r="J621" s="58"/>
      <c r="K621" s="121"/>
      <c r="L621" s="2"/>
      <c r="M621" s="120"/>
      <c r="N621" s="120"/>
      <c r="O621" s="120"/>
      <c r="P621" s="120"/>
      <c r="Q621" s="2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122"/>
      <c r="AJ621" s="122"/>
      <c r="AK621" s="2"/>
      <c r="AL621" s="2"/>
      <c r="AM621" s="2"/>
      <c r="AN621" s="2"/>
      <c r="AO621" s="2"/>
      <c r="AP621" s="2"/>
      <c r="AQ621" s="2"/>
      <c r="AR621" s="15"/>
    </row>
    <row r="622" spans="1:44" ht="11.25" customHeight="1">
      <c r="A622" s="120"/>
      <c r="B622" s="120"/>
      <c r="C622" s="120"/>
      <c r="D622" s="120"/>
      <c r="E622" s="2"/>
      <c r="F622" s="2"/>
      <c r="G622" s="120"/>
      <c r="H622" s="120"/>
      <c r="I622" s="120"/>
      <c r="J622" s="58"/>
      <c r="K622" s="121"/>
      <c r="L622" s="2"/>
      <c r="M622" s="120"/>
      <c r="N622" s="120"/>
      <c r="O622" s="120"/>
      <c r="P622" s="120"/>
      <c r="Q622" s="2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122"/>
      <c r="AJ622" s="122"/>
      <c r="AK622" s="2"/>
      <c r="AL622" s="2"/>
      <c r="AM622" s="2"/>
      <c r="AN622" s="2"/>
      <c r="AO622" s="2"/>
      <c r="AP622" s="2"/>
      <c r="AQ622" s="2"/>
      <c r="AR622" s="15"/>
    </row>
    <row r="623" spans="1:44" ht="11.25" customHeight="1">
      <c r="A623" s="120"/>
      <c r="B623" s="120"/>
      <c r="C623" s="120"/>
      <c r="D623" s="120"/>
      <c r="E623" s="2"/>
      <c r="F623" s="2"/>
      <c r="G623" s="120"/>
      <c r="H623" s="120"/>
      <c r="I623" s="120"/>
      <c r="J623" s="58"/>
      <c r="K623" s="121"/>
      <c r="L623" s="2"/>
      <c r="M623" s="120"/>
      <c r="N623" s="120"/>
      <c r="O623" s="120"/>
      <c r="P623" s="120"/>
      <c r="Q623" s="2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122"/>
      <c r="AJ623" s="122"/>
      <c r="AK623" s="2"/>
      <c r="AL623" s="2"/>
      <c r="AM623" s="2"/>
      <c r="AN623" s="2"/>
      <c r="AO623" s="2"/>
      <c r="AP623" s="2"/>
      <c r="AQ623" s="2"/>
      <c r="AR623" s="15"/>
    </row>
    <row r="624" spans="1:44" ht="11.25" customHeight="1">
      <c r="A624" s="120"/>
      <c r="B624" s="120"/>
      <c r="C624" s="120"/>
      <c r="D624" s="120"/>
      <c r="E624" s="2"/>
      <c r="F624" s="2"/>
      <c r="G624" s="120"/>
      <c r="H624" s="120"/>
      <c r="I624" s="120"/>
      <c r="J624" s="58"/>
      <c r="K624" s="121"/>
      <c r="L624" s="2"/>
      <c r="M624" s="120"/>
      <c r="N624" s="120"/>
      <c r="O624" s="120"/>
      <c r="P624" s="120"/>
      <c r="Q624" s="2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122"/>
      <c r="AJ624" s="122"/>
      <c r="AK624" s="2"/>
      <c r="AL624" s="2"/>
      <c r="AM624" s="2"/>
      <c r="AN624" s="2"/>
      <c r="AO624" s="2"/>
      <c r="AP624" s="2"/>
      <c r="AQ624" s="2"/>
      <c r="AR624" s="15"/>
    </row>
    <row r="625" spans="1:44" ht="11.25" customHeight="1">
      <c r="A625" s="120"/>
      <c r="B625" s="120"/>
      <c r="C625" s="120"/>
      <c r="D625" s="120"/>
      <c r="E625" s="2"/>
      <c r="F625" s="2"/>
      <c r="G625" s="120"/>
      <c r="H625" s="120"/>
      <c r="I625" s="120"/>
      <c r="J625" s="58"/>
      <c r="K625" s="121"/>
      <c r="L625" s="2"/>
      <c r="M625" s="120"/>
      <c r="N625" s="120"/>
      <c r="O625" s="120"/>
      <c r="P625" s="120"/>
      <c r="Q625" s="2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122"/>
      <c r="AJ625" s="122"/>
      <c r="AK625" s="2"/>
      <c r="AL625" s="2"/>
      <c r="AM625" s="2"/>
      <c r="AN625" s="2"/>
      <c r="AO625" s="2"/>
      <c r="AP625" s="2"/>
      <c r="AQ625" s="2"/>
      <c r="AR625" s="15"/>
    </row>
    <row r="626" spans="1:44" ht="11.25" customHeight="1">
      <c r="A626" s="120"/>
      <c r="B626" s="120"/>
      <c r="C626" s="120"/>
      <c r="D626" s="120"/>
      <c r="E626" s="2"/>
      <c r="F626" s="2"/>
      <c r="G626" s="120"/>
      <c r="H626" s="120"/>
      <c r="I626" s="120"/>
      <c r="J626" s="58"/>
      <c r="K626" s="121"/>
      <c r="L626" s="2"/>
      <c r="M626" s="120"/>
      <c r="N626" s="120"/>
      <c r="O626" s="120"/>
      <c r="P626" s="120"/>
      <c r="Q626" s="2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122"/>
      <c r="AJ626" s="122"/>
      <c r="AK626" s="2"/>
      <c r="AL626" s="2"/>
      <c r="AM626" s="2"/>
      <c r="AN626" s="2"/>
      <c r="AO626" s="2"/>
      <c r="AP626" s="2"/>
      <c r="AQ626" s="2"/>
      <c r="AR626" s="15"/>
    </row>
    <row r="627" spans="1:44" ht="11.25" customHeight="1">
      <c r="A627" s="120"/>
      <c r="B627" s="120"/>
      <c r="C627" s="120"/>
      <c r="D627" s="120"/>
      <c r="E627" s="2"/>
      <c r="F627" s="2"/>
      <c r="G627" s="120"/>
      <c r="H627" s="120"/>
      <c r="I627" s="120"/>
      <c r="J627" s="58"/>
      <c r="K627" s="121"/>
      <c r="L627" s="2"/>
      <c r="M627" s="120"/>
      <c r="N627" s="120"/>
      <c r="O627" s="120"/>
      <c r="P627" s="120"/>
      <c r="Q627" s="2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122"/>
      <c r="AJ627" s="122"/>
      <c r="AK627" s="2"/>
      <c r="AL627" s="2"/>
      <c r="AM627" s="2"/>
      <c r="AN627" s="2"/>
      <c r="AO627" s="2"/>
      <c r="AP627" s="2"/>
      <c r="AQ627" s="2"/>
      <c r="AR627" s="15"/>
    </row>
    <row r="628" spans="1:44" ht="11.25" customHeight="1">
      <c r="A628" s="120"/>
      <c r="B628" s="120"/>
      <c r="C628" s="120"/>
      <c r="D628" s="120"/>
      <c r="E628" s="2"/>
      <c r="F628" s="2"/>
      <c r="G628" s="120"/>
      <c r="H628" s="120"/>
      <c r="I628" s="120"/>
      <c r="J628" s="58"/>
      <c r="K628" s="121"/>
      <c r="L628" s="2"/>
      <c r="M628" s="120"/>
      <c r="N628" s="120"/>
      <c r="O628" s="120"/>
      <c r="P628" s="120"/>
      <c r="Q628" s="2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122"/>
      <c r="AJ628" s="122"/>
      <c r="AK628" s="2"/>
      <c r="AL628" s="2"/>
      <c r="AM628" s="2"/>
      <c r="AN628" s="2"/>
      <c r="AO628" s="2"/>
      <c r="AP628" s="2"/>
      <c r="AQ628" s="2"/>
      <c r="AR628" s="15"/>
    </row>
    <row r="629" spans="1:44" ht="11.25" customHeight="1">
      <c r="A629" s="120"/>
      <c r="B629" s="120"/>
      <c r="C629" s="120"/>
      <c r="D629" s="120"/>
      <c r="E629" s="2"/>
      <c r="F629" s="2"/>
      <c r="G629" s="120"/>
      <c r="H629" s="120"/>
      <c r="I629" s="120"/>
      <c r="J629" s="58"/>
      <c r="K629" s="121"/>
      <c r="L629" s="2"/>
      <c r="M629" s="120"/>
      <c r="N629" s="120"/>
      <c r="O629" s="120"/>
      <c r="P629" s="120"/>
      <c r="Q629" s="2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122"/>
      <c r="AJ629" s="122"/>
      <c r="AK629" s="2"/>
      <c r="AL629" s="2"/>
      <c r="AM629" s="2"/>
      <c r="AN629" s="2"/>
      <c r="AO629" s="2"/>
      <c r="AP629" s="2"/>
      <c r="AQ629" s="2"/>
      <c r="AR629" s="15"/>
    </row>
    <row r="630" spans="1:44" ht="11.25" customHeight="1">
      <c r="A630" s="120"/>
      <c r="B630" s="120"/>
      <c r="C630" s="120"/>
      <c r="D630" s="120"/>
      <c r="E630" s="2"/>
      <c r="F630" s="2"/>
      <c r="G630" s="120"/>
      <c r="H630" s="120"/>
      <c r="I630" s="120"/>
      <c r="J630" s="58"/>
      <c r="K630" s="121"/>
      <c r="L630" s="2"/>
      <c r="M630" s="120"/>
      <c r="N630" s="120"/>
      <c r="O630" s="120"/>
      <c r="P630" s="120"/>
      <c r="Q630" s="2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122"/>
      <c r="AJ630" s="122"/>
      <c r="AK630" s="2"/>
      <c r="AL630" s="2"/>
      <c r="AM630" s="2"/>
      <c r="AN630" s="2"/>
      <c r="AO630" s="2"/>
      <c r="AP630" s="2"/>
      <c r="AQ630" s="2"/>
      <c r="AR630" s="15"/>
    </row>
    <row r="631" spans="1:44" ht="11.25" customHeight="1">
      <c r="A631" s="120"/>
      <c r="B631" s="120"/>
      <c r="C631" s="120"/>
      <c r="D631" s="120"/>
      <c r="E631" s="2"/>
      <c r="F631" s="2"/>
      <c r="G631" s="120"/>
      <c r="H631" s="120"/>
      <c r="I631" s="120"/>
      <c r="J631" s="58"/>
      <c r="K631" s="121"/>
      <c r="L631" s="2"/>
      <c r="M631" s="120"/>
      <c r="N631" s="120"/>
      <c r="O631" s="120"/>
      <c r="P631" s="120"/>
      <c r="Q631" s="2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122"/>
      <c r="AJ631" s="122"/>
      <c r="AK631" s="2"/>
      <c r="AL631" s="2"/>
      <c r="AM631" s="2"/>
      <c r="AN631" s="2"/>
      <c r="AO631" s="2"/>
      <c r="AP631" s="2"/>
      <c r="AQ631" s="2"/>
      <c r="AR631" s="15"/>
    </row>
    <row r="632" spans="1:44" ht="11.25" customHeight="1">
      <c r="A632" s="120"/>
      <c r="B632" s="120"/>
      <c r="C632" s="120"/>
      <c r="D632" s="120"/>
      <c r="E632" s="2"/>
      <c r="F632" s="2"/>
      <c r="G632" s="120"/>
      <c r="H632" s="120"/>
      <c r="I632" s="120"/>
      <c r="J632" s="58"/>
      <c r="K632" s="121"/>
      <c r="L632" s="2"/>
      <c r="M632" s="120"/>
      <c r="N632" s="120"/>
      <c r="O632" s="120"/>
      <c r="P632" s="120"/>
      <c r="Q632" s="2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122"/>
      <c r="AJ632" s="122"/>
      <c r="AK632" s="2"/>
      <c r="AL632" s="2"/>
      <c r="AM632" s="2"/>
      <c r="AN632" s="2"/>
      <c r="AO632" s="2"/>
      <c r="AP632" s="2"/>
      <c r="AQ632" s="2"/>
      <c r="AR632" s="15"/>
    </row>
    <row r="633" spans="1:44" ht="11.25" customHeight="1">
      <c r="A633" s="120"/>
      <c r="B633" s="120"/>
      <c r="C633" s="120"/>
      <c r="D633" s="120"/>
      <c r="E633" s="2"/>
      <c r="F633" s="2"/>
      <c r="G633" s="120"/>
      <c r="H633" s="120"/>
      <c r="I633" s="120"/>
      <c r="J633" s="58"/>
      <c r="K633" s="121"/>
      <c r="L633" s="2"/>
      <c r="M633" s="120"/>
      <c r="N633" s="120"/>
      <c r="O633" s="120"/>
      <c r="P633" s="120"/>
      <c r="Q633" s="2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122"/>
      <c r="AJ633" s="122"/>
      <c r="AK633" s="2"/>
      <c r="AL633" s="2"/>
      <c r="AM633" s="2"/>
      <c r="AN633" s="2"/>
      <c r="AO633" s="2"/>
      <c r="AP633" s="2"/>
      <c r="AQ633" s="2"/>
      <c r="AR633" s="15"/>
    </row>
    <row r="634" spans="1:44" ht="11.25" customHeight="1">
      <c r="A634" s="120"/>
      <c r="B634" s="120"/>
      <c r="C634" s="120"/>
      <c r="D634" s="120"/>
      <c r="E634" s="2"/>
      <c r="F634" s="2"/>
      <c r="G634" s="120"/>
      <c r="H634" s="120"/>
      <c r="I634" s="120"/>
      <c r="J634" s="58"/>
      <c r="K634" s="121"/>
      <c r="L634" s="2"/>
      <c r="M634" s="120"/>
      <c r="N634" s="120"/>
      <c r="O634" s="120"/>
      <c r="P634" s="120"/>
      <c r="Q634" s="2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122"/>
      <c r="AJ634" s="122"/>
      <c r="AK634" s="2"/>
      <c r="AL634" s="2"/>
      <c r="AM634" s="2"/>
      <c r="AN634" s="2"/>
      <c r="AO634" s="2"/>
      <c r="AP634" s="2"/>
      <c r="AQ634" s="2"/>
      <c r="AR634" s="15"/>
    </row>
    <row r="635" spans="1:44" ht="11.25" customHeight="1">
      <c r="A635" s="120"/>
      <c r="B635" s="120"/>
      <c r="C635" s="120"/>
      <c r="D635" s="120"/>
      <c r="E635" s="2"/>
      <c r="F635" s="2"/>
      <c r="G635" s="120"/>
      <c r="H635" s="120"/>
      <c r="I635" s="120"/>
      <c r="J635" s="58"/>
      <c r="K635" s="121"/>
      <c r="L635" s="2"/>
      <c r="M635" s="120"/>
      <c r="N635" s="120"/>
      <c r="O635" s="120"/>
      <c r="P635" s="120"/>
      <c r="Q635" s="2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122"/>
      <c r="AJ635" s="122"/>
      <c r="AK635" s="2"/>
      <c r="AL635" s="2"/>
      <c r="AM635" s="2"/>
      <c r="AN635" s="2"/>
      <c r="AO635" s="2"/>
      <c r="AP635" s="2"/>
      <c r="AQ635" s="2"/>
      <c r="AR635" s="15"/>
    </row>
    <row r="636" spans="1:44" ht="11.25" customHeight="1">
      <c r="A636" s="120"/>
      <c r="B636" s="120"/>
      <c r="C636" s="120"/>
      <c r="D636" s="120"/>
      <c r="E636" s="2"/>
      <c r="F636" s="2"/>
      <c r="G636" s="120"/>
      <c r="H636" s="120"/>
      <c r="I636" s="120"/>
      <c r="J636" s="58"/>
      <c r="K636" s="121"/>
      <c r="L636" s="2"/>
      <c r="M636" s="120"/>
      <c r="N636" s="120"/>
      <c r="O636" s="120"/>
      <c r="P636" s="120"/>
      <c r="Q636" s="2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122"/>
      <c r="AJ636" s="122"/>
      <c r="AK636" s="2"/>
      <c r="AL636" s="2"/>
      <c r="AM636" s="2"/>
      <c r="AN636" s="2"/>
      <c r="AO636" s="2"/>
      <c r="AP636" s="2"/>
      <c r="AQ636" s="2"/>
      <c r="AR636" s="15"/>
    </row>
    <row r="637" spans="1:44" ht="11.25" customHeight="1">
      <c r="A637" s="120"/>
      <c r="B637" s="120"/>
      <c r="C637" s="120"/>
      <c r="D637" s="120"/>
      <c r="E637" s="2"/>
      <c r="F637" s="2"/>
      <c r="G637" s="120"/>
      <c r="H637" s="120"/>
      <c r="I637" s="120"/>
      <c r="J637" s="58"/>
      <c r="K637" s="121"/>
      <c r="L637" s="2"/>
      <c r="M637" s="120"/>
      <c r="N637" s="120"/>
      <c r="O637" s="120"/>
      <c r="P637" s="120"/>
      <c r="Q637" s="2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122"/>
      <c r="AJ637" s="122"/>
      <c r="AK637" s="2"/>
      <c r="AL637" s="2"/>
      <c r="AM637" s="2"/>
      <c r="AN637" s="2"/>
      <c r="AO637" s="2"/>
      <c r="AP637" s="2"/>
      <c r="AQ637" s="2"/>
      <c r="AR637" s="15"/>
    </row>
    <row r="638" spans="1:44" ht="11.25" customHeight="1">
      <c r="A638" s="120"/>
      <c r="B638" s="120"/>
      <c r="C638" s="120"/>
      <c r="D638" s="120"/>
      <c r="E638" s="2"/>
      <c r="F638" s="2"/>
      <c r="G638" s="120"/>
      <c r="H638" s="120"/>
      <c r="I638" s="120"/>
      <c r="J638" s="58"/>
      <c r="K638" s="121"/>
      <c r="L638" s="2"/>
      <c r="M638" s="120"/>
      <c r="N638" s="120"/>
      <c r="O638" s="120"/>
      <c r="P638" s="120"/>
      <c r="Q638" s="2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122"/>
      <c r="AJ638" s="122"/>
      <c r="AK638" s="2"/>
      <c r="AL638" s="2"/>
      <c r="AM638" s="2"/>
      <c r="AN638" s="2"/>
      <c r="AO638" s="2"/>
      <c r="AP638" s="2"/>
      <c r="AQ638" s="2"/>
      <c r="AR638" s="15"/>
    </row>
    <row r="639" spans="1:44" ht="11.25" customHeight="1">
      <c r="A639" s="120"/>
      <c r="B639" s="120"/>
      <c r="C639" s="120"/>
      <c r="D639" s="120"/>
      <c r="E639" s="2"/>
      <c r="F639" s="2"/>
      <c r="G639" s="120"/>
      <c r="H639" s="120"/>
      <c r="I639" s="120"/>
      <c r="J639" s="58"/>
      <c r="K639" s="121"/>
      <c r="L639" s="2"/>
      <c r="M639" s="120"/>
      <c r="N639" s="120"/>
      <c r="O639" s="120"/>
      <c r="P639" s="120"/>
      <c r="Q639" s="2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122"/>
      <c r="AJ639" s="122"/>
      <c r="AK639" s="2"/>
      <c r="AL639" s="2"/>
      <c r="AM639" s="2"/>
      <c r="AN639" s="2"/>
      <c r="AO639" s="2"/>
      <c r="AP639" s="2"/>
      <c r="AQ639" s="2"/>
      <c r="AR639" s="15"/>
    </row>
    <row r="640" spans="1:44" ht="11.25" customHeight="1">
      <c r="A640" s="120"/>
      <c r="B640" s="120"/>
      <c r="C640" s="120"/>
      <c r="D640" s="120"/>
      <c r="E640" s="2"/>
      <c r="F640" s="2"/>
      <c r="G640" s="120"/>
      <c r="H640" s="120"/>
      <c r="I640" s="120"/>
      <c r="J640" s="58"/>
      <c r="K640" s="121"/>
      <c r="L640" s="2"/>
      <c r="M640" s="120"/>
      <c r="N640" s="120"/>
      <c r="O640" s="120"/>
      <c r="P640" s="120"/>
      <c r="Q640" s="2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122"/>
      <c r="AJ640" s="122"/>
      <c r="AK640" s="2"/>
      <c r="AL640" s="2"/>
      <c r="AM640" s="2"/>
      <c r="AN640" s="2"/>
      <c r="AO640" s="2"/>
      <c r="AP640" s="2"/>
      <c r="AQ640" s="2"/>
      <c r="AR640" s="15"/>
    </row>
    <row r="641" spans="1:44" ht="11.25" customHeight="1">
      <c r="A641" s="120"/>
      <c r="B641" s="120"/>
      <c r="C641" s="120"/>
      <c r="D641" s="120"/>
      <c r="E641" s="2"/>
      <c r="F641" s="2"/>
      <c r="G641" s="120"/>
      <c r="H641" s="120"/>
      <c r="I641" s="120"/>
      <c r="J641" s="58"/>
      <c r="K641" s="121"/>
      <c r="L641" s="2"/>
      <c r="M641" s="120"/>
      <c r="N641" s="120"/>
      <c r="O641" s="120"/>
      <c r="P641" s="120"/>
      <c r="Q641" s="2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122"/>
      <c r="AJ641" s="122"/>
      <c r="AK641" s="2"/>
      <c r="AL641" s="2"/>
      <c r="AM641" s="2"/>
      <c r="AN641" s="2"/>
      <c r="AO641" s="2"/>
      <c r="AP641" s="2"/>
      <c r="AQ641" s="2"/>
      <c r="AR641" s="15"/>
    </row>
    <row r="642" spans="1:44" ht="11.25" customHeight="1">
      <c r="A642" s="120"/>
      <c r="B642" s="120"/>
      <c r="C642" s="120"/>
      <c r="D642" s="120"/>
      <c r="E642" s="2"/>
      <c r="F642" s="2"/>
      <c r="G642" s="120"/>
      <c r="H642" s="120"/>
      <c r="I642" s="120"/>
      <c r="J642" s="58"/>
      <c r="K642" s="121"/>
      <c r="L642" s="2"/>
      <c r="M642" s="120"/>
      <c r="N642" s="120"/>
      <c r="O642" s="120"/>
      <c r="P642" s="120"/>
      <c r="Q642" s="2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122"/>
      <c r="AJ642" s="122"/>
      <c r="AK642" s="2"/>
      <c r="AL642" s="2"/>
      <c r="AM642" s="2"/>
      <c r="AN642" s="2"/>
      <c r="AO642" s="2"/>
      <c r="AP642" s="2"/>
      <c r="AQ642" s="2"/>
      <c r="AR642" s="15"/>
    </row>
    <row r="643" spans="1:44" ht="11.25" customHeight="1">
      <c r="A643" s="120"/>
      <c r="B643" s="120"/>
      <c r="C643" s="120"/>
      <c r="D643" s="120"/>
      <c r="E643" s="2"/>
      <c r="F643" s="2"/>
      <c r="G643" s="120"/>
      <c r="H643" s="120"/>
      <c r="I643" s="120"/>
      <c r="J643" s="58"/>
      <c r="K643" s="121"/>
      <c r="L643" s="2"/>
      <c r="M643" s="120"/>
      <c r="N643" s="120"/>
      <c r="O643" s="120"/>
      <c r="P643" s="120"/>
      <c r="Q643" s="2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122"/>
      <c r="AJ643" s="122"/>
      <c r="AK643" s="2"/>
      <c r="AL643" s="2"/>
      <c r="AM643" s="2"/>
      <c r="AN643" s="2"/>
      <c r="AO643" s="2"/>
      <c r="AP643" s="2"/>
      <c r="AQ643" s="2"/>
      <c r="AR643" s="15"/>
    </row>
    <row r="644" spans="1:44" ht="11.25" customHeight="1">
      <c r="A644" s="120"/>
      <c r="B644" s="120"/>
      <c r="C644" s="120"/>
      <c r="D644" s="120"/>
      <c r="E644" s="2"/>
      <c r="F644" s="2"/>
      <c r="G644" s="120"/>
      <c r="H644" s="120"/>
      <c r="I644" s="120"/>
      <c r="J644" s="58"/>
      <c r="K644" s="121"/>
      <c r="L644" s="2"/>
      <c r="M644" s="120"/>
      <c r="N644" s="120"/>
      <c r="O644" s="120"/>
      <c r="P644" s="120"/>
      <c r="Q644" s="2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122"/>
      <c r="AJ644" s="122"/>
      <c r="AK644" s="2"/>
      <c r="AL644" s="2"/>
      <c r="AM644" s="2"/>
      <c r="AN644" s="2"/>
      <c r="AO644" s="2"/>
      <c r="AP644" s="2"/>
      <c r="AQ644" s="2"/>
      <c r="AR644" s="15"/>
    </row>
    <row r="645" spans="1:44" ht="11.25" customHeight="1">
      <c r="A645" s="120"/>
      <c r="B645" s="120"/>
      <c r="C645" s="120"/>
      <c r="D645" s="120"/>
      <c r="E645" s="2"/>
      <c r="F645" s="2"/>
      <c r="G645" s="120"/>
      <c r="H645" s="120"/>
      <c r="I645" s="120"/>
      <c r="J645" s="58"/>
      <c r="K645" s="121"/>
      <c r="L645" s="2"/>
      <c r="M645" s="120"/>
      <c r="N645" s="120"/>
      <c r="O645" s="120"/>
      <c r="P645" s="120"/>
      <c r="Q645" s="2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122"/>
      <c r="AJ645" s="122"/>
      <c r="AK645" s="2"/>
      <c r="AL645" s="2"/>
      <c r="AM645" s="2"/>
      <c r="AN645" s="2"/>
      <c r="AO645" s="2"/>
      <c r="AP645" s="2"/>
      <c r="AQ645" s="2"/>
      <c r="AR645" s="15"/>
    </row>
    <row r="646" spans="1:44" ht="11.25" customHeight="1">
      <c r="A646" s="120"/>
      <c r="B646" s="120"/>
      <c r="C646" s="120"/>
      <c r="D646" s="120"/>
      <c r="E646" s="2"/>
      <c r="F646" s="2"/>
      <c r="G646" s="120"/>
      <c r="H646" s="120"/>
      <c r="I646" s="120"/>
      <c r="J646" s="58"/>
      <c r="K646" s="121"/>
      <c r="L646" s="2"/>
      <c r="M646" s="120"/>
      <c r="N646" s="120"/>
      <c r="O646" s="120"/>
      <c r="P646" s="120"/>
      <c r="Q646" s="2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122"/>
      <c r="AJ646" s="122"/>
      <c r="AK646" s="2"/>
      <c r="AL646" s="2"/>
      <c r="AM646" s="2"/>
      <c r="AN646" s="2"/>
      <c r="AO646" s="2"/>
      <c r="AP646" s="2"/>
      <c r="AQ646" s="2"/>
      <c r="AR646" s="15"/>
    </row>
    <row r="647" spans="1:44" ht="11.25" customHeight="1">
      <c r="A647" s="120"/>
      <c r="B647" s="120"/>
      <c r="C647" s="120"/>
      <c r="D647" s="120"/>
      <c r="E647" s="2"/>
      <c r="F647" s="2"/>
      <c r="G647" s="120"/>
      <c r="H647" s="120"/>
      <c r="I647" s="120"/>
      <c r="J647" s="58"/>
      <c r="K647" s="121"/>
      <c r="L647" s="2"/>
      <c r="M647" s="120"/>
      <c r="N647" s="120"/>
      <c r="O647" s="120"/>
      <c r="P647" s="120"/>
      <c r="Q647" s="2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122"/>
      <c r="AJ647" s="122"/>
      <c r="AK647" s="2"/>
      <c r="AL647" s="2"/>
      <c r="AM647" s="2"/>
      <c r="AN647" s="2"/>
      <c r="AO647" s="2"/>
      <c r="AP647" s="2"/>
      <c r="AQ647" s="2"/>
      <c r="AR647" s="15"/>
    </row>
    <row r="648" spans="1:44" ht="11.25" customHeight="1">
      <c r="A648" s="120"/>
      <c r="B648" s="120"/>
      <c r="C648" s="120"/>
      <c r="D648" s="120"/>
      <c r="E648" s="2"/>
      <c r="F648" s="2"/>
      <c r="G648" s="120"/>
      <c r="H648" s="120"/>
      <c r="I648" s="120"/>
      <c r="J648" s="58"/>
      <c r="K648" s="121"/>
      <c r="L648" s="2"/>
      <c r="M648" s="120"/>
      <c r="N648" s="120"/>
      <c r="O648" s="120"/>
      <c r="P648" s="120"/>
      <c r="Q648" s="2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122"/>
      <c r="AJ648" s="122"/>
      <c r="AK648" s="2"/>
      <c r="AL648" s="2"/>
      <c r="AM648" s="2"/>
      <c r="AN648" s="2"/>
      <c r="AO648" s="2"/>
      <c r="AP648" s="2"/>
      <c r="AQ648" s="2"/>
      <c r="AR648" s="15"/>
    </row>
    <row r="649" spans="1:44" ht="11.25" customHeight="1">
      <c r="A649" s="120"/>
      <c r="B649" s="120"/>
      <c r="C649" s="120"/>
      <c r="D649" s="120"/>
      <c r="E649" s="2"/>
      <c r="F649" s="2"/>
      <c r="G649" s="120"/>
      <c r="H649" s="120"/>
      <c r="I649" s="120"/>
      <c r="J649" s="58"/>
      <c r="K649" s="121"/>
      <c r="L649" s="2"/>
      <c r="M649" s="120"/>
      <c r="N649" s="120"/>
      <c r="O649" s="120"/>
      <c r="P649" s="120"/>
      <c r="Q649" s="2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122"/>
      <c r="AJ649" s="122"/>
      <c r="AK649" s="2"/>
      <c r="AL649" s="2"/>
      <c r="AM649" s="2"/>
      <c r="AN649" s="2"/>
      <c r="AO649" s="2"/>
      <c r="AP649" s="2"/>
      <c r="AQ649" s="2"/>
      <c r="AR649" s="15"/>
    </row>
    <row r="650" spans="1:44" ht="11.25" customHeight="1">
      <c r="A650" s="120"/>
      <c r="B650" s="120"/>
      <c r="C650" s="120"/>
      <c r="D650" s="120"/>
      <c r="E650" s="2"/>
      <c r="F650" s="2"/>
      <c r="G650" s="120"/>
      <c r="H650" s="120"/>
      <c r="I650" s="120"/>
      <c r="J650" s="58"/>
      <c r="K650" s="121"/>
      <c r="L650" s="2"/>
      <c r="M650" s="120"/>
      <c r="N650" s="120"/>
      <c r="O650" s="120"/>
      <c r="P650" s="120"/>
      <c r="Q650" s="2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122"/>
      <c r="AJ650" s="122"/>
      <c r="AK650" s="2"/>
      <c r="AL650" s="2"/>
      <c r="AM650" s="2"/>
      <c r="AN650" s="2"/>
      <c r="AO650" s="2"/>
      <c r="AP650" s="2"/>
      <c r="AQ650" s="2"/>
      <c r="AR650" s="15"/>
    </row>
    <row r="651" spans="1:44" ht="11.25" customHeight="1">
      <c r="A651" s="120"/>
      <c r="B651" s="120"/>
      <c r="C651" s="120"/>
      <c r="D651" s="120"/>
      <c r="E651" s="2"/>
      <c r="F651" s="2"/>
      <c r="G651" s="120"/>
      <c r="H651" s="120"/>
      <c r="I651" s="120"/>
      <c r="J651" s="58"/>
      <c r="K651" s="121"/>
      <c r="L651" s="2"/>
      <c r="M651" s="120"/>
      <c r="N651" s="120"/>
      <c r="O651" s="120"/>
      <c r="P651" s="120"/>
      <c r="Q651" s="2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122"/>
      <c r="AJ651" s="122"/>
      <c r="AK651" s="2"/>
      <c r="AL651" s="2"/>
      <c r="AM651" s="2"/>
      <c r="AN651" s="2"/>
      <c r="AO651" s="2"/>
      <c r="AP651" s="2"/>
      <c r="AQ651" s="2"/>
      <c r="AR651" s="15"/>
    </row>
    <row r="652" spans="1:44" ht="11.25" customHeight="1">
      <c r="A652" s="120"/>
      <c r="B652" s="120"/>
      <c r="C652" s="120"/>
      <c r="D652" s="120"/>
      <c r="E652" s="2"/>
      <c r="F652" s="2"/>
      <c r="G652" s="120"/>
      <c r="H652" s="120"/>
      <c r="I652" s="120"/>
      <c r="J652" s="58"/>
      <c r="K652" s="121"/>
      <c r="L652" s="2"/>
      <c r="M652" s="120"/>
      <c r="N652" s="120"/>
      <c r="O652" s="120"/>
      <c r="P652" s="120"/>
      <c r="Q652" s="2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122"/>
      <c r="AJ652" s="122"/>
      <c r="AK652" s="2"/>
      <c r="AL652" s="2"/>
      <c r="AM652" s="2"/>
      <c r="AN652" s="2"/>
      <c r="AO652" s="2"/>
      <c r="AP652" s="2"/>
      <c r="AQ652" s="2"/>
      <c r="AR652" s="15"/>
    </row>
    <row r="653" spans="1:44" ht="11.25" customHeight="1">
      <c r="A653" s="120"/>
      <c r="B653" s="120"/>
      <c r="C653" s="120"/>
      <c r="D653" s="120"/>
      <c r="E653" s="2"/>
      <c r="F653" s="2"/>
      <c r="G653" s="120"/>
      <c r="H653" s="120"/>
      <c r="I653" s="120"/>
      <c r="J653" s="58"/>
      <c r="K653" s="121"/>
      <c r="L653" s="2"/>
      <c r="M653" s="120"/>
      <c r="N653" s="120"/>
      <c r="O653" s="120"/>
      <c r="P653" s="120"/>
      <c r="Q653" s="2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122"/>
      <c r="AJ653" s="122"/>
      <c r="AK653" s="2"/>
      <c r="AL653" s="2"/>
      <c r="AM653" s="2"/>
      <c r="AN653" s="2"/>
      <c r="AO653" s="2"/>
      <c r="AP653" s="2"/>
      <c r="AQ653" s="2"/>
      <c r="AR653" s="15"/>
    </row>
    <row r="654" spans="1:44" ht="11.25" customHeight="1">
      <c r="A654" s="120"/>
      <c r="B654" s="120"/>
      <c r="C654" s="120"/>
      <c r="D654" s="120"/>
      <c r="E654" s="2"/>
      <c r="F654" s="2"/>
      <c r="G654" s="120"/>
      <c r="H654" s="120"/>
      <c r="I654" s="120"/>
      <c r="J654" s="58"/>
      <c r="K654" s="121"/>
      <c r="L654" s="2"/>
      <c r="M654" s="120"/>
      <c r="N654" s="120"/>
      <c r="O654" s="120"/>
      <c r="P654" s="120"/>
      <c r="Q654" s="2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122"/>
      <c r="AJ654" s="122"/>
      <c r="AK654" s="2"/>
      <c r="AL654" s="2"/>
      <c r="AM654" s="2"/>
      <c r="AN654" s="2"/>
      <c r="AO654" s="2"/>
      <c r="AP654" s="2"/>
      <c r="AQ654" s="2"/>
      <c r="AR654" s="15"/>
    </row>
    <row r="655" spans="1:44" ht="11.25" customHeight="1">
      <c r="A655" s="120"/>
      <c r="B655" s="120"/>
      <c r="C655" s="120"/>
      <c r="D655" s="120"/>
      <c r="E655" s="2"/>
      <c r="F655" s="2"/>
      <c r="G655" s="120"/>
      <c r="H655" s="120"/>
      <c r="I655" s="120"/>
      <c r="J655" s="58"/>
      <c r="K655" s="121"/>
      <c r="L655" s="2"/>
      <c r="M655" s="120"/>
      <c r="N655" s="120"/>
      <c r="O655" s="120"/>
      <c r="P655" s="120"/>
      <c r="Q655" s="2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122"/>
      <c r="AJ655" s="122"/>
      <c r="AK655" s="2"/>
      <c r="AL655" s="2"/>
      <c r="AM655" s="2"/>
      <c r="AN655" s="2"/>
      <c r="AO655" s="2"/>
      <c r="AP655" s="2"/>
      <c r="AQ655" s="2"/>
      <c r="AR655" s="15"/>
    </row>
    <row r="656" spans="1:44" ht="11.25" customHeight="1">
      <c r="A656" s="120"/>
      <c r="B656" s="120"/>
      <c r="C656" s="120"/>
      <c r="D656" s="120"/>
      <c r="E656" s="2"/>
      <c r="F656" s="2"/>
      <c r="G656" s="120"/>
      <c r="H656" s="120"/>
      <c r="I656" s="120"/>
      <c r="J656" s="58"/>
      <c r="K656" s="121"/>
      <c r="L656" s="2"/>
      <c r="M656" s="120"/>
      <c r="N656" s="120"/>
      <c r="O656" s="120"/>
      <c r="P656" s="120"/>
      <c r="Q656" s="2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122"/>
      <c r="AJ656" s="122"/>
      <c r="AK656" s="2"/>
      <c r="AL656" s="2"/>
      <c r="AM656" s="2"/>
      <c r="AN656" s="2"/>
      <c r="AO656" s="2"/>
      <c r="AP656" s="2"/>
      <c r="AQ656" s="2"/>
      <c r="AR656" s="15"/>
    </row>
    <row r="657" spans="1:44" ht="11.25" customHeight="1">
      <c r="A657" s="120"/>
      <c r="B657" s="120"/>
      <c r="C657" s="120"/>
      <c r="D657" s="120"/>
      <c r="E657" s="2"/>
      <c r="F657" s="2"/>
      <c r="G657" s="120"/>
      <c r="H657" s="120"/>
      <c r="I657" s="120"/>
      <c r="J657" s="58"/>
      <c r="K657" s="121"/>
      <c r="L657" s="2"/>
      <c r="M657" s="120"/>
      <c r="N657" s="120"/>
      <c r="O657" s="120"/>
      <c r="P657" s="120"/>
      <c r="Q657" s="2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122"/>
      <c r="AJ657" s="122"/>
      <c r="AK657" s="2"/>
      <c r="AL657" s="2"/>
      <c r="AM657" s="2"/>
      <c r="AN657" s="2"/>
      <c r="AO657" s="2"/>
      <c r="AP657" s="2"/>
      <c r="AQ657" s="2"/>
      <c r="AR657" s="15"/>
    </row>
    <row r="658" spans="1:44" ht="11.25" customHeight="1">
      <c r="A658" s="120"/>
      <c r="B658" s="120"/>
      <c r="C658" s="120"/>
      <c r="D658" s="120"/>
      <c r="E658" s="2"/>
      <c r="F658" s="2"/>
      <c r="G658" s="120"/>
      <c r="H658" s="120"/>
      <c r="I658" s="120"/>
      <c r="J658" s="58"/>
      <c r="K658" s="121"/>
      <c r="L658" s="2"/>
      <c r="M658" s="120"/>
      <c r="N658" s="120"/>
      <c r="O658" s="120"/>
      <c r="P658" s="120"/>
      <c r="Q658" s="2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122"/>
      <c r="AJ658" s="122"/>
      <c r="AK658" s="2"/>
      <c r="AL658" s="2"/>
      <c r="AM658" s="2"/>
      <c r="AN658" s="2"/>
      <c r="AO658" s="2"/>
      <c r="AP658" s="2"/>
      <c r="AQ658" s="2"/>
      <c r="AR658" s="15"/>
    </row>
    <row r="659" spans="1:44" ht="11.25" customHeight="1">
      <c r="A659" s="120"/>
      <c r="B659" s="120"/>
      <c r="C659" s="120"/>
      <c r="D659" s="120"/>
      <c r="E659" s="2"/>
      <c r="F659" s="2"/>
      <c r="G659" s="120"/>
      <c r="H659" s="120"/>
      <c r="I659" s="120"/>
      <c r="J659" s="58"/>
      <c r="K659" s="121"/>
      <c r="L659" s="2"/>
      <c r="M659" s="120"/>
      <c r="N659" s="120"/>
      <c r="O659" s="120"/>
      <c r="P659" s="120"/>
      <c r="Q659" s="2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122"/>
      <c r="AJ659" s="122"/>
      <c r="AK659" s="2"/>
      <c r="AL659" s="2"/>
      <c r="AM659" s="2"/>
      <c r="AN659" s="2"/>
      <c r="AO659" s="2"/>
      <c r="AP659" s="2"/>
      <c r="AQ659" s="2"/>
      <c r="AR659" s="15"/>
    </row>
    <row r="660" spans="1:44" ht="11.25" customHeight="1">
      <c r="A660" s="120"/>
      <c r="B660" s="120"/>
      <c r="C660" s="120"/>
      <c r="D660" s="120"/>
      <c r="E660" s="2"/>
      <c r="F660" s="2"/>
      <c r="G660" s="120"/>
      <c r="H660" s="120"/>
      <c r="I660" s="120"/>
      <c r="J660" s="58"/>
      <c r="K660" s="121"/>
      <c r="L660" s="2"/>
      <c r="M660" s="120"/>
      <c r="N660" s="120"/>
      <c r="O660" s="120"/>
      <c r="P660" s="120"/>
      <c r="Q660" s="2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122"/>
      <c r="AJ660" s="122"/>
      <c r="AK660" s="2"/>
      <c r="AL660" s="2"/>
      <c r="AM660" s="2"/>
      <c r="AN660" s="2"/>
      <c r="AO660" s="2"/>
      <c r="AP660" s="2"/>
      <c r="AQ660" s="2"/>
      <c r="AR660" s="15"/>
    </row>
    <row r="661" spans="1:44" ht="11.25" customHeight="1">
      <c r="A661" s="120"/>
      <c r="B661" s="120"/>
      <c r="C661" s="120"/>
      <c r="D661" s="120"/>
      <c r="E661" s="2"/>
      <c r="F661" s="2"/>
      <c r="G661" s="120"/>
      <c r="H661" s="120"/>
      <c r="I661" s="120"/>
      <c r="J661" s="58"/>
      <c r="K661" s="121"/>
      <c r="L661" s="2"/>
      <c r="M661" s="120"/>
      <c r="N661" s="120"/>
      <c r="O661" s="120"/>
      <c r="P661" s="120"/>
      <c r="Q661" s="2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122"/>
      <c r="AJ661" s="122"/>
      <c r="AK661" s="2"/>
      <c r="AL661" s="2"/>
      <c r="AM661" s="2"/>
      <c r="AN661" s="2"/>
      <c r="AO661" s="2"/>
      <c r="AP661" s="2"/>
      <c r="AQ661" s="2"/>
      <c r="AR661" s="15"/>
    </row>
    <row r="662" spans="1:44" ht="11.25" customHeight="1">
      <c r="A662" s="120"/>
      <c r="B662" s="120"/>
      <c r="C662" s="120"/>
      <c r="D662" s="120"/>
      <c r="E662" s="2"/>
      <c r="F662" s="2"/>
      <c r="G662" s="120"/>
      <c r="H662" s="120"/>
      <c r="I662" s="120"/>
      <c r="J662" s="58"/>
      <c r="K662" s="121"/>
      <c r="L662" s="2"/>
      <c r="M662" s="120"/>
      <c r="N662" s="120"/>
      <c r="O662" s="120"/>
      <c r="P662" s="120"/>
      <c r="Q662" s="2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122"/>
      <c r="AJ662" s="122"/>
      <c r="AK662" s="2"/>
      <c r="AL662" s="2"/>
      <c r="AM662" s="2"/>
      <c r="AN662" s="2"/>
      <c r="AO662" s="2"/>
      <c r="AP662" s="2"/>
      <c r="AQ662" s="2"/>
      <c r="AR662" s="15"/>
    </row>
    <row r="663" spans="1:44" ht="11.25" customHeight="1">
      <c r="A663" s="120"/>
      <c r="B663" s="120"/>
      <c r="C663" s="120"/>
      <c r="D663" s="120"/>
      <c r="E663" s="2"/>
      <c r="F663" s="2"/>
      <c r="G663" s="120"/>
      <c r="H663" s="120"/>
      <c r="I663" s="120"/>
      <c r="J663" s="58"/>
      <c r="K663" s="121"/>
      <c r="L663" s="2"/>
      <c r="M663" s="120"/>
      <c r="N663" s="120"/>
      <c r="O663" s="120"/>
      <c r="P663" s="120"/>
      <c r="Q663" s="2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122"/>
      <c r="AJ663" s="122"/>
      <c r="AK663" s="2"/>
      <c r="AL663" s="2"/>
      <c r="AM663" s="2"/>
      <c r="AN663" s="2"/>
      <c r="AO663" s="2"/>
      <c r="AP663" s="2"/>
      <c r="AQ663" s="2"/>
      <c r="AR663" s="15"/>
    </row>
    <row r="664" spans="1:44" ht="11.25" customHeight="1">
      <c r="A664" s="120"/>
      <c r="B664" s="120"/>
      <c r="C664" s="120"/>
      <c r="D664" s="120"/>
      <c r="E664" s="2"/>
      <c r="F664" s="2"/>
      <c r="G664" s="120"/>
      <c r="H664" s="120"/>
      <c r="I664" s="120"/>
      <c r="J664" s="58"/>
      <c r="K664" s="121"/>
      <c r="L664" s="2"/>
      <c r="M664" s="120"/>
      <c r="N664" s="120"/>
      <c r="O664" s="120"/>
      <c r="P664" s="120"/>
      <c r="Q664" s="2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122"/>
      <c r="AJ664" s="122"/>
      <c r="AK664" s="2"/>
      <c r="AL664" s="2"/>
      <c r="AM664" s="2"/>
      <c r="AN664" s="2"/>
      <c r="AO664" s="2"/>
      <c r="AP664" s="2"/>
      <c r="AQ664" s="2"/>
      <c r="AR664" s="15"/>
    </row>
    <row r="665" spans="1:44" ht="11.25" customHeight="1">
      <c r="A665" s="120"/>
      <c r="B665" s="120"/>
      <c r="C665" s="120"/>
      <c r="D665" s="120"/>
      <c r="E665" s="2"/>
      <c r="F665" s="2"/>
      <c r="G665" s="120"/>
      <c r="H665" s="120"/>
      <c r="I665" s="120"/>
      <c r="J665" s="58"/>
      <c r="K665" s="121"/>
      <c r="L665" s="2"/>
      <c r="M665" s="120"/>
      <c r="N665" s="120"/>
      <c r="O665" s="120"/>
      <c r="P665" s="120"/>
      <c r="Q665" s="2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122"/>
      <c r="AJ665" s="122"/>
      <c r="AK665" s="2"/>
      <c r="AL665" s="2"/>
      <c r="AM665" s="2"/>
      <c r="AN665" s="2"/>
      <c r="AO665" s="2"/>
      <c r="AP665" s="2"/>
      <c r="AQ665" s="2"/>
      <c r="AR665" s="15"/>
    </row>
    <row r="666" spans="1:44" ht="11.25" customHeight="1">
      <c r="A666" s="120"/>
      <c r="B666" s="120"/>
      <c r="C666" s="120"/>
      <c r="D666" s="120"/>
      <c r="E666" s="2"/>
      <c r="F666" s="2"/>
      <c r="G666" s="120"/>
      <c r="H666" s="120"/>
      <c r="I666" s="120"/>
      <c r="J666" s="58"/>
      <c r="K666" s="121"/>
      <c r="L666" s="2"/>
      <c r="M666" s="120"/>
      <c r="N666" s="120"/>
      <c r="O666" s="120"/>
      <c r="P666" s="120"/>
      <c r="Q666" s="2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122"/>
      <c r="AJ666" s="122"/>
      <c r="AK666" s="2"/>
      <c r="AL666" s="2"/>
      <c r="AM666" s="2"/>
      <c r="AN666" s="2"/>
      <c r="AO666" s="2"/>
      <c r="AP666" s="2"/>
      <c r="AQ666" s="2"/>
      <c r="AR666" s="15"/>
    </row>
    <row r="667" spans="1:44" ht="11.25" customHeight="1">
      <c r="A667" s="120"/>
      <c r="B667" s="120"/>
      <c r="C667" s="120"/>
      <c r="D667" s="120"/>
      <c r="E667" s="2"/>
      <c r="F667" s="2"/>
      <c r="G667" s="120"/>
      <c r="H667" s="120"/>
      <c r="I667" s="120"/>
      <c r="J667" s="58"/>
      <c r="K667" s="121"/>
      <c r="L667" s="2"/>
      <c r="M667" s="120"/>
      <c r="N667" s="120"/>
      <c r="O667" s="120"/>
      <c r="P667" s="120"/>
      <c r="Q667" s="2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122"/>
      <c r="AJ667" s="122"/>
      <c r="AK667" s="2"/>
      <c r="AL667" s="2"/>
      <c r="AM667" s="2"/>
      <c r="AN667" s="2"/>
      <c r="AO667" s="2"/>
      <c r="AP667" s="2"/>
      <c r="AQ667" s="2"/>
      <c r="AR667" s="15"/>
    </row>
    <row r="668" spans="1:44" ht="11.25" customHeight="1">
      <c r="A668" s="120"/>
      <c r="B668" s="120"/>
      <c r="C668" s="120"/>
      <c r="D668" s="120"/>
      <c r="E668" s="2"/>
      <c r="F668" s="2"/>
      <c r="G668" s="120"/>
      <c r="H668" s="120"/>
      <c r="I668" s="120"/>
      <c r="J668" s="58"/>
      <c r="K668" s="121"/>
      <c r="L668" s="2"/>
      <c r="M668" s="120"/>
      <c r="N668" s="120"/>
      <c r="O668" s="120"/>
      <c r="P668" s="120"/>
      <c r="Q668" s="2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122"/>
      <c r="AJ668" s="122"/>
      <c r="AK668" s="2"/>
      <c r="AL668" s="2"/>
      <c r="AM668" s="2"/>
      <c r="AN668" s="2"/>
      <c r="AO668" s="2"/>
      <c r="AP668" s="2"/>
      <c r="AQ668" s="2"/>
      <c r="AR668" s="15"/>
    </row>
    <row r="669" spans="1:44" ht="11.25" customHeight="1">
      <c r="A669" s="120"/>
      <c r="B669" s="120"/>
      <c r="C669" s="120"/>
      <c r="D669" s="120"/>
      <c r="E669" s="2"/>
      <c r="F669" s="2"/>
      <c r="G669" s="120"/>
      <c r="H669" s="120"/>
      <c r="I669" s="120"/>
      <c r="J669" s="58"/>
      <c r="K669" s="121"/>
      <c r="L669" s="2"/>
      <c r="M669" s="120"/>
      <c r="N669" s="120"/>
      <c r="O669" s="120"/>
      <c r="P669" s="120"/>
      <c r="Q669" s="2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122"/>
      <c r="AJ669" s="122"/>
      <c r="AK669" s="2"/>
      <c r="AL669" s="2"/>
      <c r="AM669" s="2"/>
      <c r="AN669" s="2"/>
      <c r="AO669" s="2"/>
      <c r="AP669" s="2"/>
      <c r="AQ669" s="2"/>
      <c r="AR669" s="15"/>
    </row>
    <row r="670" spans="1:44" ht="11.25" customHeight="1">
      <c r="A670" s="120"/>
      <c r="B670" s="120"/>
      <c r="C670" s="120"/>
      <c r="D670" s="120"/>
      <c r="E670" s="2"/>
      <c r="F670" s="2"/>
      <c r="G670" s="120"/>
      <c r="H670" s="120"/>
      <c r="I670" s="120"/>
      <c r="J670" s="58"/>
      <c r="K670" s="121"/>
      <c r="L670" s="2"/>
      <c r="M670" s="120"/>
      <c r="N670" s="120"/>
      <c r="O670" s="120"/>
      <c r="P670" s="120"/>
      <c r="Q670" s="2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122"/>
      <c r="AJ670" s="122"/>
      <c r="AK670" s="2"/>
      <c r="AL670" s="2"/>
      <c r="AM670" s="2"/>
      <c r="AN670" s="2"/>
      <c r="AO670" s="2"/>
      <c r="AP670" s="2"/>
      <c r="AQ670" s="2"/>
      <c r="AR670" s="15"/>
    </row>
    <row r="671" spans="1:44" ht="11.25" customHeight="1">
      <c r="A671" s="120"/>
      <c r="B671" s="120"/>
      <c r="C671" s="120"/>
      <c r="D671" s="120"/>
      <c r="E671" s="2"/>
      <c r="F671" s="2"/>
      <c r="G671" s="120"/>
      <c r="H671" s="120"/>
      <c r="I671" s="120"/>
      <c r="J671" s="58"/>
      <c r="K671" s="121"/>
      <c r="L671" s="2"/>
      <c r="M671" s="120"/>
      <c r="N671" s="120"/>
      <c r="O671" s="120"/>
      <c r="P671" s="120"/>
      <c r="Q671" s="2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122"/>
      <c r="AJ671" s="122"/>
      <c r="AK671" s="2"/>
      <c r="AL671" s="2"/>
      <c r="AM671" s="2"/>
      <c r="AN671" s="2"/>
      <c r="AO671" s="2"/>
      <c r="AP671" s="2"/>
      <c r="AQ671" s="2"/>
      <c r="AR671" s="15"/>
    </row>
    <row r="672" spans="1:44" ht="11.25" customHeight="1">
      <c r="A672" s="120"/>
      <c r="B672" s="120"/>
      <c r="C672" s="120"/>
      <c r="D672" s="120"/>
      <c r="E672" s="2"/>
      <c r="F672" s="2"/>
      <c r="G672" s="120"/>
      <c r="H672" s="120"/>
      <c r="I672" s="120"/>
      <c r="J672" s="58"/>
      <c r="K672" s="121"/>
      <c r="L672" s="2"/>
      <c r="M672" s="120"/>
      <c r="N672" s="120"/>
      <c r="O672" s="120"/>
      <c r="P672" s="120"/>
      <c r="Q672" s="2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122"/>
      <c r="AJ672" s="122"/>
      <c r="AK672" s="2"/>
      <c r="AL672" s="2"/>
      <c r="AM672" s="2"/>
      <c r="AN672" s="2"/>
      <c r="AO672" s="2"/>
      <c r="AP672" s="2"/>
      <c r="AQ672" s="2"/>
      <c r="AR672" s="15"/>
    </row>
    <row r="673" spans="1:44" ht="11.25" customHeight="1">
      <c r="A673" s="120"/>
      <c r="B673" s="120"/>
      <c r="C673" s="120"/>
      <c r="D673" s="120"/>
      <c r="E673" s="2"/>
      <c r="F673" s="2"/>
      <c r="G673" s="120"/>
      <c r="H673" s="120"/>
      <c r="I673" s="120"/>
      <c r="J673" s="58"/>
      <c r="K673" s="121"/>
      <c r="L673" s="2"/>
      <c r="M673" s="120"/>
      <c r="N673" s="120"/>
      <c r="O673" s="120"/>
      <c r="P673" s="120"/>
      <c r="Q673" s="2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122"/>
      <c r="AJ673" s="122"/>
      <c r="AK673" s="2"/>
      <c r="AL673" s="2"/>
      <c r="AM673" s="2"/>
      <c r="AN673" s="2"/>
      <c r="AO673" s="2"/>
      <c r="AP673" s="2"/>
      <c r="AQ673" s="2"/>
      <c r="AR673" s="15"/>
    </row>
    <row r="674" spans="1:44" ht="11.25" customHeight="1">
      <c r="A674" s="120"/>
      <c r="B674" s="120"/>
      <c r="C674" s="120"/>
      <c r="D674" s="120"/>
      <c r="E674" s="2"/>
      <c r="F674" s="2"/>
      <c r="G674" s="120"/>
      <c r="H674" s="120"/>
      <c r="I674" s="120"/>
      <c r="J674" s="58"/>
      <c r="K674" s="121"/>
      <c r="L674" s="2"/>
      <c r="M674" s="120"/>
      <c r="N674" s="120"/>
      <c r="O674" s="120"/>
      <c r="P674" s="120"/>
      <c r="Q674" s="2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122"/>
      <c r="AJ674" s="122"/>
      <c r="AK674" s="2"/>
      <c r="AL674" s="2"/>
      <c r="AM674" s="2"/>
      <c r="AN674" s="2"/>
      <c r="AO674" s="2"/>
      <c r="AP674" s="2"/>
      <c r="AQ674" s="2"/>
      <c r="AR674" s="15"/>
    </row>
    <row r="675" spans="1:44" ht="11.25" customHeight="1">
      <c r="A675" s="120"/>
      <c r="B675" s="120"/>
      <c r="C675" s="120"/>
      <c r="D675" s="120"/>
      <c r="E675" s="2"/>
      <c r="F675" s="2"/>
      <c r="G675" s="120"/>
      <c r="H675" s="120"/>
      <c r="I675" s="120"/>
      <c r="J675" s="58"/>
      <c r="K675" s="121"/>
      <c r="L675" s="2"/>
      <c r="M675" s="120"/>
      <c r="N675" s="120"/>
      <c r="O675" s="120"/>
      <c r="P675" s="120"/>
      <c r="Q675" s="2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122"/>
      <c r="AJ675" s="122"/>
      <c r="AK675" s="2"/>
      <c r="AL675" s="2"/>
      <c r="AM675" s="2"/>
      <c r="AN675" s="2"/>
      <c r="AO675" s="2"/>
      <c r="AP675" s="2"/>
      <c r="AQ675" s="2"/>
      <c r="AR675" s="15"/>
    </row>
    <row r="676" spans="1:44" ht="11.25" customHeight="1">
      <c r="A676" s="120"/>
      <c r="B676" s="120"/>
      <c r="C676" s="120"/>
      <c r="D676" s="120"/>
      <c r="E676" s="2"/>
      <c r="F676" s="2"/>
      <c r="G676" s="120"/>
      <c r="H676" s="120"/>
      <c r="I676" s="120"/>
      <c r="J676" s="58"/>
      <c r="K676" s="121"/>
      <c r="L676" s="2"/>
      <c r="M676" s="120"/>
      <c r="N676" s="120"/>
      <c r="O676" s="120"/>
      <c r="P676" s="120"/>
      <c r="Q676" s="2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122"/>
      <c r="AJ676" s="122"/>
      <c r="AK676" s="2"/>
      <c r="AL676" s="2"/>
      <c r="AM676" s="2"/>
      <c r="AN676" s="2"/>
      <c r="AO676" s="2"/>
      <c r="AP676" s="2"/>
      <c r="AQ676" s="2"/>
      <c r="AR676" s="15"/>
    </row>
    <row r="677" spans="1:44" ht="11.25" customHeight="1">
      <c r="A677" s="120"/>
      <c r="B677" s="120"/>
      <c r="C677" s="120"/>
      <c r="D677" s="120"/>
      <c r="E677" s="2"/>
      <c r="F677" s="2"/>
      <c r="G677" s="120"/>
      <c r="H677" s="120"/>
      <c r="I677" s="120"/>
      <c r="J677" s="58"/>
      <c r="K677" s="121"/>
      <c r="L677" s="2"/>
      <c r="M677" s="120"/>
      <c r="N677" s="120"/>
      <c r="O677" s="120"/>
      <c r="P677" s="120"/>
      <c r="Q677" s="2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122"/>
      <c r="AJ677" s="122"/>
      <c r="AK677" s="2"/>
      <c r="AL677" s="2"/>
      <c r="AM677" s="2"/>
      <c r="AN677" s="2"/>
      <c r="AO677" s="2"/>
      <c r="AP677" s="2"/>
      <c r="AQ677" s="2"/>
      <c r="AR677" s="15"/>
    </row>
    <row r="678" spans="1:44" ht="11.25" customHeight="1">
      <c r="A678" s="120"/>
      <c r="B678" s="120"/>
      <c r="C678" s="120"/>
      <c r="D678" s="120"/>
      <c r="E678" s="2"/>
      <c r="F678" s="2"/>
      <c r="G678" s="120"/>
      <c r="H678" s="120"/>
      <c r="I678" s="120"/>
      <c r="J678" s="58"/>
      <c r="K678" s="121"/>
      <c r="L678" s="2"/>
      <c r="M678" s="120"/>
      <c r="N678" s="120"/>
      <c r="O678" s="120"/>
      <c r="P678" s="120"/>
      <c r="Q678" s="2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122"/>
      <c r="AJ678" s="122"/>
      <c r="AK678" s="2"/>
      <c r="AL678" s="2"/>
      <c r="AM678" s="2"/>
      <c r="AN678" s="2"/>
      <c r="AO678" s="2"/>
      <c r="AP678" s="2"/>
      <c r="AQ678" s="2"/>
      <c r="AR678" s="15"/>
    </row>
    <row r="679" spans="1:44" ht="11.25" customHeight="1">
      <c r="A679" s="120"/>
      <c r="B679" s="120"/>
      <c r="C679" s="120"/>
      <c r="D679" s="120"/>
      <c r="E679" s="2"/>
      <c r="F679" s="2"/>
      <c r="G679" s="120"/>
      <c r="H679" s="120"/>
      <c r="I679" s="120"/>
      <c r="J679" s="58"/>
      <c r="K679" s="121"/>
      <c r="L679" s="2"/>
      <c r="M679" s="120"/>
      <c r="N679" s="120"/>
      <c r="O679" s="120"/>
      <c r="P679" s="120"/>
      <c r="Q679" s="2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122"/>
      <c r="AJ679" s="122"/>
      <c r="AK679" s="2"/>
      <c r="AL679" s="2"/>
      <c r="AM679" s="2"/>
      <c r="AN679" s="2"/>
      <c r="AO679" s="2"/>
      <c r="AP679" s="2"/>
      <c r="AQ679" s="2"/>
      <c r="AR679" s="15"/>
    </row>
    <row r="680" spans="1:44" ht="11.25" customHeight="1">
      <c r="A680" s="120"/>
      <c r="B680" s="120"/>
      <c r="C680" s="120"/>
      <c r="D680" s="120"/>
      <c r="E680" s="2"/>
      <c r="F680" s="2"/>
      <c r="G680" s="120"/>
      <c r="H680" s="120"/>
      <c r="I680" s="120"/>
      <c r="J680" s="58"/>
      <c r="K680" s="121"/>
      <c r="L680" s="2"/>
      <c r="M680" s="120"/>
      <c r="N680" s="120"/>
      <c r="O680" s="120"/>
      <c r="P680" s="120"/>
      <c r="Q680" s="2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122"/>
      <c r="AJ680" s="122"/>
      <c r="AK680" s="2"/>
      <c r="AL680" s="2"/>
      <c r="AM680" s="2"/>
      <c r="AN680" s="2"/>
      <c r="AO680" s="2"/>
      <c r="AP680" s="2"/>
      <c r="AQ680" s="2"/>
      <c r="AR680" s="15"/>
    </row>
    <row r="681" spans="1:44" ht="11.25" customHeight="1">
      <c r="A681" s="120"/>
      <c r="B681" s="120"/>
      <c r="C681" s="120"/>
      <c r="D681" s="120"/>
      <c r="E681" s="2"/>
      <c r="F681" s="2"/>
      <c r="G681" s="120"/>
      <c r="H681" s="120"/>
      <c r="I681" s="120"/>
      <c r="J681" s="58"/>
      <c r="K681" s="121"/>
      <c r="L681" s="2"/>
      <c r="M681" s="120"/>
      <c r="N681" s="120"/>
      <c r="O681" s="120"/>
      <c r="P681" s="120"/>
      <c r="Q681" s="2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122"/>
      <c r="AJ681" s="122"/>
      <c r="AK681" s="2"/>
      <c r="AL681" s="2"/>
      <c r="AM681" s="2"/>
      <c r="AN681" s="2"/>
      <c r="AO681" s="2"/>
      <c r="AP681" s="2"/>
      <c r="AQ681" s="2"/>
      <c r="AR681" s="15"/>
    </row>
    <row r="682" spans="1:44" ht="11.25" customHeight="1">
      <c r="A682" s="120"/>
      <c r="B682" s="120"/>
      <c r="C682" s="120"/>
      <c r="D682" s="120"/>
      <c r="E682" s="2"/>
      <c r="F682" s="2"/>
      <c r="G682" s="120"/>
      <c r="H682" s="120"/>
      <c r="I682" s="120"/>
      <c r="J682" s="58"/>
      <c r="K682" s="121"/>
      <c r="L682" s="2"/>
      <c r="M682" s="120"/>
      <c r="N682" s="120"/>
      <c r="O682" s="120"/>
      <c r="P682" s="120"/>
      <c r="Q682" s="2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122"/>
      <c r="AJ682" s="122"/>
      <c r="AK682" s="2"/>
      <c r="AL682" s="2"/>
      <c r="AM682" s="2"/>
      <c r="AN682" s="2"/>
      <c r="AO682" s="2"/>
      <c r="AP682" s="2"/>
      <c r="AQ682" s="2"/>
      <c r="AR682" s="15"/>
    </row>
    <row r="683" spans="1:44" ht="11.25" customHeight="1">
      <c r="A683" s="120"/>
      <c r="B683" s="120"/>
      <c r="C683" s="120"/>
      <c r="D683" s="120"/>
      <c r="E683" s="2"/>
      <c r="F683" s="2"/>
      <c r="G683" s="120"/>
      <c r="H683" s="120"/>
      <c r="I683" s="120"/>
      <c r="J683" s="58"/>
      <c r="K683" s="121"/>
      <c r="L683" s="2"/>
      <c r="M683" s="120"/>
      <c r="N683" s="120"/>
      <c r="O683" s="120"/>
      <c r="P683" s="120"/>
      <c r="Q683" s="2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122"/>
      <c r="AJ683" s="122"/>
      <c r="AK683" s="2"/>
      <c r="AL683" s="2"/>
      <c r="AM683" s="2"/>
      <c r="AN683" s="2"/>
      <c r="AO683" s="2"/>
      <c r="AP683" s="2"/>
      <c r="AQ683" s="2"/>
      <c r="AR683" s="15"/>
    </row>
    <row r="684" spans="1:44" ht="11.25" customHeight="1">
      <c r="A684" s="120"/>
      <c r="B684" s="120"/>
      <c r="C684" s="120"/>
      <c r="D684" s="120"/>
      <c r="E684" s="2"/>
      <c r="F684" s="2"/>
      <c r="G684" s="120"/>
      <c r="H684" s="120"/>
      <c r="I684" s="120"/>
      <c r="J684" s="58"/>
      <c r="K684" s="121"/>
      <c r="L684" s="2"/>
      <c r="M684" s="120"/>
      <c r="N684" s="120"/>
      <c r="O684" s="120"/>
      <c r="P684" s="120"/>
      <c r="Q684" s="2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122"/>
      <c r="AJ684" s="122"/>
      <c r="AK684" s="2"/>
      <c r="AL684" s="2"/>
      <c r="AM684" s="2"/>
      <c r="AN684" s="2"/>
      <c r="AO684" s="2"/>
      <c r="AP684" s="2"/>
      <c r="AQ684" s="2"/>
      <c r="AR684" s="15"/>
    </row>
    <row r="685" spans="1:44" ht="11.25" customHeight="1">
      <c r="A685" s="120"/>
      <c r="B685" s="120"/>
      <c r="C685" s="120"/>
      <c r="D685" s="120"/>
      <c r="E685" s="2"/>
      <c r="F685" s="2"/>
      <c r="G685" s="120"/>
      <c r="H685" s="120"/>
      <c r="I685" s="120"/>
      <c r="J685" s="58"/>
      <c r="K685" s="121"/>
      <c r="L685" s="2"/>
      <c r="M685" s="120"/>
      <c r="N685" s="120"/>
      <c r="O685" s="120"/>
      <c r="P685" s="120"/>
      <c r="Q685" s="2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122"/>
      <c r="AJ685" s="122"/>
      <c r="AK685" s="2"/>
      <c r="AL685" s="2"/>
      <c r="AM685" s="2"/>
      <c r="AN685" s="2"/>
      <c r="AO685" s="2"/>
      <c r="AP685" s="2"/>
      <c r="AQ685" s="2"/>
      <c r="AR685" s="15"/>
    </row>
    <row r="686" spans="1:44" ht="11.25" customHeight="1">
      <c r="A686" s="120"/>
      <c r="B686" s="120"/>
      <c r="C686" s="120"/>
      <c r="D686" s="120"/>
      <c r="E686" s="2"/>
      <c r="F686" s="2"/>
      <c r="G686" s="120"/>
      <c r="H686" s="120"/>
      <c r="I686" s="120"/>
      <c r="J686" s="58"/>
      <c r="K686" s="121"/>
      <c r="L686" s="2"/>
      <c r="M686" s="120"/>
      <c r="N686" s="120"/>
      <c r="O686" s="120"/>
      <c r="P686" s="120"/>
      <c r="Q686" s="2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122"/>
      <c r="AJ686" s="122"/>
      <c r="AK686" s="2"/>
      <c r="AL686" s="2"/>
      <c r="AM686" s="2"/>
      <c r="AN686" s="2"/>
      <c r="AO686" s="2"/>
      <c r="AP686" s="2"/>
      <c r="AQ686" s="2"/>
      <c r="AR686" s="15"/>
    </row>
    <row r="687" spans="1:44" ht="11.25" customHeight="1">
      <c r="A687" s="120"/>
      <c r="B687" s="120"/>
      <c r="C687" s="120"/>
      <c r="D687" s="120"/>
      <c r="E687" s="2"/>
      <c r="F687" s="2"/>
      <c r="G687" s="120"/>
      <c r="H687" s="120"/>
      <c r="I687" s="120"/>
      <c r="J687" s="58"/>
      <c r="K687" s="121"/>
      <c r="L687" s="2"/>
      <c r="M687" s="120"/>
      <c r="N687" s="120"/>
      <c r="O687" s="120"/>
      <c r="P687" s="120"/>
      <c r="Q687" s="2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122"/>
      <c r="AJ687" s="122"/>
      <c r="AK687" s="2"/>
      <c r="AL687" s="2"/>
      <c r="AM687" s="2"/>
      <c r="AN687" s="2"/>
      <c r="AO687" s="2"/>
      <c r="AP687" s="2"/>
      <c r="AQ687" s="2"/>
      <c r="AR687" s="15"/>
    </row>
    <row r="688" spans="1:44" ht="11.25" customHeight="1">
      <c r="A688" s="120"/>
      <c r="B688" s="120"/>
      <c r="C688" s="120"/>
      <c r="D688" s="120"/>
      <c r="E688" s="2"/>
      <c r="F688" s="2"/>
      <c r="G688" s="120"/>
      <c r="H688" s="120"/>
      <c r="I688" s="120"/>
      <c r="J688" s="58"/>
      <c r="K688" s="121"/>
      <c r="L688" s="2"/>
      <c r="M688" s="120"/>
      <c r="N688" s="120"/>
      <c r="O688" s="120"/>
      <c r="P688" s="120"/>
      <c r="Q688" s="2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122"/>
      <c r="AJ688" s="122"/>
      <c r="AK688" s="2"/>
      <c r="AL688" s="2"/>
      <c r="AM688" s="2"/>
      <c r="AN688" s="2"/>
      <c r="AO688" s="2"/>
      <c r="AP688" s="2"/>
      <c r="AQ688" s="2"/>
      <c r="AR688" s="15"/>
    </row>
    <row r="689" spans="1:44" ht="11.25" customHeight="1">
      <c r="A689" s="120"/>
      <c r="B689" s="120"/>
      <c r="C689" s="120"/>
      <c r="D689" s="120"/>
      <c r="E689" s="2"/>
      <c r="F689" s="2"/>
      <c r="G689" s="120"/>
      <c r="H689" s="120"/>
      <c r="I689" s="120"/>
      <c r="J689" s="58"/>
      <c r="K689" s="121"/>
      <c r="L689" s="2"/>
      <c r="M689" s="120"/>
      <c r="N689" s="120"/>
      <c r="O689" s="120"/>
      <c r="P689" s="120"/>
      <c r="Q689" s="2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122"/>
      <c r="AJ689" s="122"/>
      <c r="AK689" s="2"/>
      <c r="AL689" s="2"/>
      <c r="AM689" s="2"/>
      <c r="AN689" s="2"/>
      <c r="AO689" s="2"/>
      <c r="AP689" s="2"/>
      <c r="AQ689" s="2"/>
      <c r="AR689" s="15"/>
    </row>
    <row r="690" spans="1:44" ht="11.25" customHeight="1">
      <c r="A690" s="120"/>
      <c r="B690" s="120"/>
      <c r="C690" s="120"/>
      <c r="D690" s="120"/>
      <c r="E690" s="2"/>
      <c r="F690" s="2"/>
      <c r="G690" s="120"/>
      <c r="H690" s="120"/>
      <c r="I690" s="120"/>
      <c r="J690" s="58"/>
      <c r="K690" s="121"/>
      <c r="L690" s="2"/>
      <c r="M690" s="120"/>
      <c r="N690" s="120"/>
      <c r="O690" s="120"/>
      <c r="P690" s="120"/>
      <c r="Q690" s="2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122"/>
      <c r="AJ690" s="122"/>
      <c r="AK690" s="2"/>
      <c r="AL690" s="2"/>
      <c r="AM690" s="2"/>
      <c r="AN690" s="2"/>
      <c r="AO690" s="2"/>
      <c r="AP690" s="2"/>
      <c r="AQ690" s="2"/>
      <c r="AR690" s="15"/>
    </row>
    <row r="691" spans="1:44" ht="11.25" customHeight="1">
      <c r="A691" s="120"/>
      <c r="B691" s="120"/>
      <c r="C691" s="120"/>
      <c r="D691" s="120"/>
      <c r="E691" s="2"/>
      <c r="F691" s="2"/>
      <c r="G691" s="120"/>
      <c r="H691" s="120"/>
      <c r="I691" s="120"/>
      <c r="J691" s="58"/>
      <c r="K691" s="121"/>
      <c r="L691" s="2"/>
      <c r="M691" s="120"/>
      <c r="N691" s="120"/>
      <c r="O691" s="120"/>
      <c r="P691" s="120"/>
      <c r="Q691" s="2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122"/>
      <c r="AJ691" s="122"/>
      <c r="AK691" s="2"/>
      <c r="AL691" s="2"/>
      <c r="AM691" s="2"/>
      <c r="AN691" s="2"/>
      <c r="AO691" s="2"/>
      <c r="AP691" s="2"/>
      <c r="AQ691" s="2"/>
      <c r="AR691" s="15"/>
    </row>
    <row r="692" spans="1:44" ht="11.25" customHeight="1">
      <c r="A692" s="120"/>
      <c r="B692" s="120"/>
      <c r="C692" s="120"/>
      <c r="D692" s="120"/>
      <c r="E692" s="2"/>
      <c r="F692" s="2"/>
      <c r="G692" s="120"/>
      <c r="H692" s="120"/>
      <c r="I692" s="120"/>
      <c r="J692" s="58"/>
      <c r="K692" s="121"/>
      <c r="L692" s="2"/>
      <c r="M692" s="120"/>
      <c r="N692" s="120"/>
      <c r="O692" s="120"/>
      <c r="P692" s="120"/>
      <c r="Q692" s="2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122"/>
      <c r="AJ692" s="122"/>
      <c r="AK692" s="2"/>
      <c r="AL692" s="2"/>
      <c r="AM692" s="2"/>
      <c r="AN692" s="2"/>
      <c r="AO692" s="2"/>
      <c r="AP692" s="2"/>
      <c r="AQ692" s="2"/>
      <c r="AR692" s="15"/>
    </row>
    <row r="693" spans="1:44" ht="11.25" customHeight="1">
      <c r="A693" s="120"/>
      <c r="B693" s="120"/>
      <c r="C693" s="120"/>
      <c r="D693" s="120"/>
      <c r="E693" s="2"/>
      <c r="F693" s="2"/>
      <c r="G693" s="120"/>
      <c r="H693" s="120"/>
      <c r="I693" s="120"/>
      <c r="J693" s="58"/>
      <c r="K693" s="121"/>
      <c r="L693" s="2"/>
      <c r="M693" s="120"/>
      <c r="N693" s="120"/>
      <c r="O693" s="120"/>
      <c r="P693" s="120"/>
      <c r="Q693" s="2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122"/>
      <c r="AJ693" s="122"/>
      <c r="AK693" s="2"/>
      <c r="AL693" s="2"/>
      <c r="AM693" s="2"/>
      <c r="AN693" s="2"/>
      <c r="AO693" s="2"/>
      <c r="AP693" s="2"/>
      <c r="AQ693" s="2"/>
      <c r="AR693" s="15"/>
    </row>
    <row r="694" spans="1:44" ht="11.25" customHeight="1">
      <c r="A694" s="120"/>
      <c r="B694" s="120"/>
      <c r="C694" s="120"/>
      <c r="D694" s="120"/>
      <c r="E694" s="2"/>
      <c r="F694" s="2"/>
      <c r="G694" s="120"/>
      <c r="H694" s="120"/>
      <c r="I694" s="120"/>
      <c r="J694" s="58"/>
      <c r="K694" s="121"/>
      <c r="L694" s="2"/>
      <c r="M694" s="120"/>
      <c r="N694" s="120"/>
      <c r="O694" s="120"/>
      <c r="P694" s="120"/>
      <c r="Q694" s="2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122"/>
      <c r="AJ694" s="122"/>
      <c r="AK694" s="2"/>
      <c r="AL694" s="2"/>
      <c r="AM694" s="2"/>
      <c r="AN694" s="2"/>
      <c r="AO694" s="2"/>
      <c r="AP694" s="2"/>
      <c r="AQ694" s="2"/>
      <c r="AR694" s="15"/>
    </row>
    <row r="695" spans="1:44" ht="11.25" customHeight="1">
      <c r="A695" s="120"/>
      <c r="B695" s="120"/>
      <c r="C695" s="120"/>
      <c r="D695" s="120"/>
      <c r="E695" s="2"/>
      <c r="F695" s="2"/>
      <c r="G695" s="120"/>
      <c r="H695" s="120"/>
      <c r="I695" s="120"/>
      <c r="J695" s="58"/>
      <c r="K695" s="121"/>
      <c r="L695" s="2"/>
      <c r="M695" s="120"/>
      <c r="N695" s="120"/>
      <c r="O695" s="120"/>
      <c r="P695" s="120"/>
      <c r="Q695" s="2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122"/>
      <c r="AJ695" s="122"/>
      <c r="AK695" s="2"/>
      <c r="AL695" s="2"/>
      <c r="AM695" s="2"/>
      <c r="AN695" s="2"/>
      <c r="AO695" s="2"/>
      <c r="AP695" s="2"/>
      <c r="AQ695" s="2"/>
      <c r="AR695" s="15"/>
    </row>
    <row r="696" spans="1:44" ht="11.25" customHeight="1">
      <c r="A696" s="120"/>
      <c r="B696" s="120"/>
      <c r="C696" s="120"/>
      <c r="D696" s="120"/>
      <c r="E696" s="2"/>
      <c r="F696" s="2"/>
      <c r="G696" s="120"/>
      <c r="H696" s="120"/>
      <c r="I696" s="120"/>
      <c r="J696" s="58"/>
      <c r="K696" s="121"/>
      <c r="L696" s="2"/>
      <c r="M696" s="120"/>
      <c r="N696" s="120"/>
      <c r="O696" s="120"/>
      <c r="P696" s="120"/>
      <c r="Q696" s="2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122"/>
      <c r="AJ696" s="122"/>
      <c r="AK696" s="2"/>
      <c r="AL696" s="2"/>
      <c r="AM696" s="2"/>
      <c r="AN696" s="2"/>
      <c r="AO696" s="2"/>
      <c r="AP696" s="2"/>
      <c r="AQ696" s="2"/>
      <c r="AR696" s="15"/>
    </row>
    <row r="697" spans="1:44" ht="11.25" customHeight="1">
      <c r="A697" s="120"/>
      <c r="B697" s="120"/>
      <c r="C697" s="120"/>
      <c r="D697" s="120"/>
      <c r="E697" s="2"/>
      <c r="F697" s="2"/>
      <c r="G697" s="120"/>
      <c r="H697" s="120"/>
      <c r="I697" s="120"/>
      <c r="J697" s="58"/>
      <c r="K697" s="121"/>
      <c r="L697" s="2"/>
      <c r="M697" s="120"/>
      <c r="N697" s="120"/>
      <c r="O697" s="120"/>
      <c r="P697" s="120"/>
      <c r="Q697" s="2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122"/>
      <c r="AJ697" s="122"/>
      <c r="AK697" s="2"/>
      <c r="AL697" s="2"/>
      <c r="AM697" s="2"/>
      <c r="AN697" s="2"/>
      <c r="AO697" s="2"/>
      <c r="AP697" s="2"/>
      <c r="AQ697" s="2"/>
      <c r="AR697" s="15"/>
    </row>
    <row r="698" spans="1:44" ht="11.25" customHeight="1">
      <c r="A698" s="120"/>
      <c r="B698" s="120"/>
      <c r="C698" s="120"/>
      <c r="D698" s="120"/>
      <c r="E698" s="2"/>
      <c r="F698" s="2"/>
      <c r="G698" s="120"/>
      <c r="H698" s="120"/>
      <c r="I698" s="120"/>
      <c r="J698" s="58"/>
      <c r="K698" s="121"/>
      <c r="L698" s="2"/>
      <c r="M698" s="120"/>
      <c r="N698" s="120"/>
      <c r="O698" s="120"/>
      <c r="P698" s="120"/>
      <c r="Q698" s="2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122"/>
      <c r="AJ698" s="122"/>
      <c r="AK698" s="2"/>
      <c r="AL698" s="2"/>
      <c r="AM698" s="2"/>
      <c r="AN698" s="2"/>
      <c r="AO698" s="2"/>
      <c r="AP698" s="2"/>
      <c r="AQ698" s="2"/>
      <c r="AR698" s="15"/>
    </row>
    <row r="699" spans="1:44" ht="11.25" customHeight="1">
      <c r="A699" s="120"/>
      <c r="B699" s="120"/>
      <c r="C699" s="120"/>
      <c r="D699" s="120"/>
      <c r="E699" s="2"/>
      <c r="F699" s="2"/>
      <c r="G699" s="120"/>
      <c r="H699" s="120"/>
      <c r="I699" s="120"/>
      <c r="J699" s="58"/>
      <c r="K699" s="121"/>
      <c r="L699" s="2"/>
      <c r="M699" s="120"/>
      <c r="N699" s="120"/>
      <c r="O699" s="120"/>
      <c r="P699" s="120"/>
      <c r="Q699" s="2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122"/>
      <c r="AJ699" s="122"/>
      <c r="AK699" s="2"/>
      <c r="AL699" s="2"/>
      <c r="AM699" s="2"/>
      <c r="AN699" s="2"/>
      <c r="AO699" s="2"/>
      <c r="AP699" s="2"/>
      <c r="AQ699" s="2"/>
      <c r="AR699" s="15"/>
    </row>
    <row r="700" spans="1:44" ht="11.25" customHeight="1">
      <c r="A700" s="120"/>
      <c r="B700" s="120"/>
      <c r="C700" s="120"/>
      <c r="D700" s="120"/>
      <c r="E700" s="2"/>
      <c r="F700" s="2"/>
      <c r="G700" s="120"/>
      <c r="H700" s="120"/>
      <c r="I700" s="120"/>
      <c r="J700" s="58"/>
      <c r="K700" s="121"/>
      <c r="L700" s="2"/>
      <c r="M700" s="120"/>
      <c r="N700" s="120"/>
      <c r="O700" s="120"/>
      <c r="P700" s="120"/>
      <c r="Q700" s="2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122"/>
      <c r="AJ700" s="122"/>
      <c r="AK700" s="2"/>
      <c r="AL700" s="2"/>
      <c r="AM700" s="2"/>
      <c r="AN700" s="2"/>
      <c r="AO700" s="2"/>
      <c r="AP700" s="2"/>
      <c r="AQ700" s="2"/>
      <c r="AR700" s="15"/>
    </row>
    <row r="701" spans="1:44" ht="11.25" customHeight="1">
      <c r="A701" s="120"/>
      <c r="B701" s="120"/>
      <c r="C701" s="120"/>
      <c r="D701" s="120"/>
      <c r="E701" s="2"/>
      <c r="F701" s="2"/>
      <c r="G701" s="120"/>
      <c r="H701" s="120"/>
      <c r="I701" s="120"/>
      <c r="J701" s="58"/>
      <c r="K701" s="121"/>
      <c r="L701" s="2"/>
      <c r="M701" s="120"/>
      <c r="N701" s="120"/>
      <c r="O701" s="120"/>
      <c r="P701" s="120"/>
      <c r="Q701" s="2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122"/>
      <c r="AJ701" s="122"/>
      <c r="AK701" s="2"/>
      <c r="AL701" s="2"/>
      <c r="AM701" s="2"/>
      <c r="AN701" s="2"/>
      <c r="AO701" s="2"/>
      <c r="AP701" s="2"/>
      <c r="AQ701" s="2"/>
      <c r="AR701" s="15"/>
    </row>
    <row r="702" spans="1:44" ht="11.25" customHeight="1">
      <c r="A702" s="120"/>
      <c r="B702" s="120"/>
      <c r="C702" s="120"/>
      <c r="D702" s="120"/>
      <c r="E702" s="2"/>
      <c r="F702" s="2"/>
      <c r="G702" s="120"/>
      <c r="H702" s="120"/>
      <c r="I702" s="120"/>
      <c r="J702" s="58"/>
      <c r="K702" s="121"/>
      <c r="L702" s="2"/>
      <c r="M702" s="120"/>
      <c r="N702" s="120"/>
      <c r="O702" s="120"/>
      <c r="P702" s="120"/>
      <c r="Q702" s="2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122"/>
      <c r="AJ702" s="122"/>
      <c r="AK702" s="2"/>
      <c r="AL702" s="2"/>
      <c r="AM702" s="2"/>
      <c r="AN702" s="2"/>
      <c r="AO702" s="2"/>
      <c r="AP702" s="2"/>
      <c r="AQ702" s="2"/>
      <c r="AR702" s="15"/>
    </row>
    <row r="703" spans="1:44" ht="11.25" customHeight="1">
      <c r="A703" s="120"/>
      <c r="B703" s="120"/>
      <c r="C703" s="120"/>
      <c r="D703" s="120"/>
      <c r="E703" s="2"/>
      <c r="F703" s="2"/>
      <c r="G703" s="120"/>
      <c r="H703" s="120"/>
      <c r="I703" s="120"/>
      <c r="J703" s="58"/>
      <c r="K703" s="121"/>
      <c r="L703" s="2"/>
      <c r="M703" s="120"/>
      <c r="N703" s="120"/>
      <c r="O703" s="120"/>
      <c r="P703" s="120"/>
      <c r="Q703" s="2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122"/>
      <c r="AJ703" s="122"/>
      <c r="AK703" s="2"/>
      <c r="AL703" s="2"/>
      <c r="AM703" s="2"/>
      <c r="AN703" s="2"/>
      <c r="AO703" s="2"/>
      <c r="AP703" s="2"/>
      <c r="AQ703" s="2"/>
      <c r="AR703" s="15"/>
    </row>
    <row r="704" spans="1:44" ht="11.25" customHeight="1">
      <c r="A704" s="120"/>
      <c r="B704" s="120"/>
      <c r="C704" s="120"/>
      <c r="D704" s="120"/>
      <c r="E704" s="2"/>
      <c r="F704" s="2"/>
      <c r="G704" s="120"/>
      <c r="H704" s="120"/>
      <c r="I704" s="120"/>
      <c r="J704" s="58"/>
      <c r="K704" s="121"/>
      <c r="L704" s="2"/>
      <c r="M704" s="120"/>
      <c r="N704" s="120"/>
      <c r="O704" s="120"/>
      <c r="P704" s="120"/>
      <c r="Q704" s="2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122"/>
      <c r="AJ704" s="122"/>
      <c r="AK704" s="2"/>
      <c r="AL704" s="2"/>
      <c r="AM704" s="2"/>
      <c r="AN704" s="2"/>
      <c r="AO704" s="2"/>
      <c r="AP704" s="2"/>
      <c r="AQ704" s="2"/>
      <c r="AR704" s="15"/>
    </row>
    <row r="705" spans="1:44" ht="11.25" customHeight="1">
      <c r="A705" s="120"/>
      <c r="B705" s="120"/>
      <c r="C705" s="120"/>
      <c r="D705" s="120"/>
      <c r="E705" s="2"/>
      <c r="F705" s="2"/>
      <c r="G705" s="120"/>
      <c r="H705" s="120"/>
      <c r="I705" s="120"/>
      <c r="J705" s="58"/>
      <c r="K705" s="121"/>
      <c r="L705" s="2"/>
      <c r="M705" s="120"/>
      <c r="N705" s="120"/>
      <c r="O705" s="120"/>
      <c r="P705" s="120"/>
      <c r="Q705" s="2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122"/>
      <c r="AJ705" s="122"/>
      <c r="AK705" s="2"/>
      <c r="AL705" s="2"/>
      <c r="AM705" s="2"/>
      <c r="AN705" s="2"/>
      <c r="AO705" s="2"/>
      <c r="AP705" s="2"/>
      <c r="AQ705" s="2"/>
      <c r="AR705" s="15"/>
    </row>
    <row r="706" spans="1:44" ht="11.25" customHeight="1">
      <c r="A706" s="120"/>
      <c r="B706" s="120"/>
      <c r="C706" s="120"/>
      <c r="D706" s="120"/>
      <c r="E706" s="2"/>
      <c r="F706" s="2"/>
      <c r="G706" s="120"/>
      <c r="H706" s="120"/>
      <c r="I706" s="120"/>
      <c r="J706" s="58"/>
      <c r="K706" s="121"/>
      <c r="L706" s="2"/>
      <c r="M706" s="120"/>
      <c r="N706" s="120"/>
      <c r="O706" s="120"/>
      <c r="P706" s="120"/>
      <c r="Q706" s="2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122"/>
      <c r="AJ706" s="122"/>
      <c r="AK706" s="2"/>
      <c r="AL706" s="2"/>
      <c r="AM706" s="2"/>
      <c r="AN706" s="2"/>
      <c r="AO706" s="2"/>
      <c r="AP706" s="2"/>
      <c r="AQ706" s="2"/>
      <c r="AR706" s="15"/>
    </row>
    <row r="707" spans="1:44" ht="11.25" customHeight="1">
      <c r="A707" s="120"/>
      <c r="B707" s="120"/>
      <c r="C707" s="120"/>
      <c r="D707" s="120"/>
      <c r="E707" s="2"/>
      <c r="F707" s="2"/>
      <c r="G707" s="120"/>
      <c r="H707" s="120"/>
      <c r="I707" s="120"/>
      <c r="J707" s="58"/>
      <c r="K707" s="121"/>
      <c r="L707" s="2"/>
      <c r="M707" s="120"/>
      <c r="N707" s="120"/>
      <c r="O707" s="120"/>
      <c r="P707" s="120"/>
      <c r="Q707" s="2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122"/>
      <c r="AJ707" s="122"/>
      <c r="AK707" s="2"/>
      <c r="AL707" s="2"/>
      <c r="AM707" s="2"/>
      <c r="AN707" s="2"/>
      <c r="AO707" s="2"/>
      <c r="AP707" s="2"/>
      <c r="AQ707" s="2"/>
      <c r="AR707" s="15"/>
    </row>
    <row r="708" spans="1:44" ht="11.25" customHeight="1">
      <c r="A708" s="120"/>
      <c r="B708" s="120"/>
      <c r="C708" s="120"/>
      <c r="D708" s="120"/>
      <c r="E708" s="2"/>
      <c r="F708" s="2"/>
      <c r="G708" s="120"/>
      <c r="H708" s="120"/>
      <c r="I708" s="120"/>
      <c r="J708" s="58"/>
      <c r="K708" s="121"/>
      <c r="L708" s="2"/>
      <c r="M708" s="120"/>
      <c r="N708" s="120"/>
      <c r="O708" s="120"/>
      <c r="P708" s="120"/>
      <c r="Q708" s="2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122"/>
      <c r="AJ708" s="122"/>
      <c r="AK708" s="2"/>
      <c r="AL708" s="2"/>
      <c r="AM708" s="2"/>
      <c r="AN708" s="2"/>
      <c r="AO708" s="2"/>
      <c r="AP708" s="2"/>
      <c r="AQ708" s="2"/>
      <c r="AR708" s="15"/>
    </row>
    <row r="709" spans="1:44" ht="11.25" customHeight="1">
      <c r="A709" s="120"/>
      <c r="B709" s="120"/>
      <c r="C709" s="120"/>
      <c r="D709" s="120"/>
      <c r="E709" s="2"/>
      <c r="F709" s="2"/>
      <c r="G709" s="120"/>
      <c r="H709" s="120"/>
      <c r="I709" s="120"/>
      <c r="J709" s="58"/>
      <c r="K709" s="121"/>
      <c r="L709" s="2"/>
      <c r="M709" s="120"/>
      <c r="N709" s="120"/>
      <c r="O709" s="120"/>
      <c r="P709" s="120"/>
      <c r="Q709" s="2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122"/>
      <c r="AJ709" s="122"/>
      <c r="AK709" s="2"/>
      <c r="AL709" s="2"/>
      <c r="AM709" s="2"/>
      <c r="AN709" s="2"/>
      <c r="AO709" s="2"/>
      <c r="AP709" s="2"/>
      <c r="AQ709" s="2"/>
      <c r="AR709" s="15"/>
    </row>
    <row r="710" spans="1:44" ht="11.25" customHeight="1">
      <c r="A710" s="120"/>
      <c r="B710" s="120"/>
      <c r="C710" s="120"/>
      <c r="D710" s="120"/>
      <c r="E710" s="2"/>
      <c r="F710" s="2"/>
      <c r="G710" s="120"/>
      <c r="H710" s="120"/>
      <c r="I710" s="120"/>
      <c r="J710" s="58"/>
      <c r="K710" s="121"/>
      <c r="L710" s="2"/>
      <c r="M710" s="120"/>
      <c r="N710" s="120"/>
      <c r="O710" s="120"/>
      <c r="P710" s="120"/>
      <c r="Q710" s="2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122"/>
      <c r="AJ710" s="122"/>
      <c r="AK710" s="2"/>
      <c r="AL710" s="2"/>
      <c r="AM710" s="2"/>
      <c r="AN710" s="2"/>
      <c r="AO710" s="2"/>
      <c r="AP710" s="2"/>
      <c r="AQ710" s="2"/>
      <c r="AR710" s="15"/>
    </row>
    <row r="711" spans="1:44" ht="11.25" customHeight="1">
      <c r="A711" s="120"/>
      <c r="B711" s="120"/>
      <c r="C711" s="120"/>
      <c r="D711" s="120"/>
      <c r="E711" s="2"/>
      <c r="F711" s="2"/>
      <c r="G711" s="120"/>
      <c r="H711" s="120"/>
      <c r="I711" s="120"/>
      <c r="J711" s="58"/>
      <c r="K711" s="121"/>
      <c r="L711" s="2"/>
      <c r="M711" s="120"/>
      <c r="N711" s="120"/>
      <c r="O711" s="120"/>
      <c r="P711" s="120"/>
      <c r="Q711" s="2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122"/>
      <c r="AJ711" s="122"/>
      <c r="AK711" s="2"/>
      <c r="AL711" s="2"/>
      <c r="AM711" s="2"/>
      <c r="AN711" s="2"/>
      <c r="AO711" s="2"/>
      <c r="AP711" s="2"/>
      <c r="AQ711" s="2"/>
      <c r="AR711" s="15"/>
    </row>
    <row r="712" spans="1:44" ht="11.25" customHeight="1">
      <c r="A712" s="120"/>
      <c r="B712" s="120"/>
      <c r="C712" s="120"/>
      <c r="D712" s="120"/>
      <c r="E712" s="2"/>
      <c r="F712" s="2"/>
      <c r="G712" s="120"/>
      <c r="H712" s="120"/>
      <c r="I712" s="120"/>
      <c r="J712" s="58"/>
      <c r="K712" s="121"/>
      <c r="L712" s="2"/>
      <c r="M712" s="120"/>
      <c r="N712" s="120"/>
      <c r="O712" s="120"/>
      <c r="P712" s="120"/>
      <c r="Q712" s="2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122"/>
      <c r="AJ712" s="122"/>
      <c r="AK712" s="2"/>
      <c r="AL712" s="2"/>
      <c r="AM712" s="2"/>
      <c r="AN712" s="2"/>
      <c r="AO712" s="2"/>
      <c r="AP712" s="2"/>
      <c r="AQ712" s="2"/>
      <c r="AR712" s="15"/>
    </row>
    <row r="713" spans="1:44" ht="11.25" customHeight="1">
      <c r="A713" s="120"/>
      <c r="B713" s="120"/>
      <c r="C713" s="120"/>
      <c r="D713" s="120"/>
      <c r="E713" s="2"/>
      <c r="F713" s="2"/>
      <c r="G713" s="120"/>
      <c r="H713" s="120"/>
      <c r="I713" s="120"/>
      <c r="J713" s="58"/>
      <c r="K713" s="121"/>
      <c r="L713" s="2"/>
      <c r="M713" s="120"/>
      <c r="N713" s="120"/>
      <c r="O713" s="120"/>
      <c r="P713" s="120"/>
      <c r="Q713" s="2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122"/>
      <c r="AJ713" s="122"/>
      <c r="AK713" s="2"/>
      <c r="AL713" s="2"/>
      <c r="AM713" s="2"/>
      <c r="AN713" s="2"/>
      <c r="AO713" s="2"/>
      <c r="AP713" s="2"/>
      <c r="AQ713" s="2"/>
      <c r="AR713" s="15"/>
    </row>
    <row r="714" spans="1:44" ht="11.25" customHeight="1">
      <c r="A714" s="120"/>
      <c r="B714" s="120"/>
      <c r="C714" s="120"/>
      <c r="D714" s="120"/>
      <c r="E714" s="2"/>
      <c r="F714" s="2"/>
      <c r="G714" s="120"/>
      <c r="H714" s="120"/>
      <c r="I714" s="120"/>
      <c r="J714" s="58"/>
      <c r="K714" s="121"/>
      <c r="L714" s="2"/>
      <c r="M714" s="120"/>
      <c r="N714" s="120"/>
      <c r="O714" s="120"/>
      <c r="P714" s="120"/>
      <c r="Q714" s="2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122"/>
      <c r="AJ714" s="122"/>
      <c r="AK714" s="2"/>
      <c r="AL714" s="2"/>
      <c r="AM714" s="2"/>
      <c r="AN714" s="2"/>
      <c r="AO714" s="2"/>
      <c r="AP714" s="2"/>
      <c r="AQ714" s="2"/>
      <c r="AR714" s="15"/>
    </row>
    <row r="715" spans="1:44" ht="11.25" customHeight="1">
      <c r="A715" s="120"/>
      <c r="B715" s="120"/>
      <c r="C715" s="120"/>
      <c r="D715" s="120"/>
      <c r="E715" s="2"/>
      <c r="F715" s="2"/>
      <c r="G715" s="120"/>
      <c r="H715" s="120"/>
      <c r="I715" s="120"/>
      <c r="J715" s="58"/>
      <c r="K715" s="121"/>
      <c r="L715" s="2"/>
      <c r="M715" s="120"/>
      <c r="N715" s="120"/>
      <c r="O715" s="120"/>
      <c r="P715" s="120"/>
      <c r="Q715" s="2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122"/>
      <c r="AJ715" s="122"/>
      <c r="AK715" s="2"/>
      <c r="AL715" s="2"/>
      <c r="AM715" s="2"/>
      <c r="AN715" s="2"/>
      <c r="AO715" s="2"/>
      <c r="AP715" s="2"/>
      <c r="AQ715" s="2"/>
      <c r="AR715" s="15"/>
    </row>
    <row r="716" spans="1:44" ht="11.25" customHeight="1">
      <c r="A716" s="120"/>
      <c r="B716" s="120"/>
      <c r="C716" s="120"/>
      <c r="D716" s="120"/>
      <c r="E716" s="2"/>
      <c r="F716" s="2"/>
      <c r="G716" s="120"/>
      <c r="H716" s="120"/>
      <c r="I716" s="120"/>
      <c r="J716" s="58"/>
      <c r="K716" s="121"/>
      <c r="L716" s="2"/>
      <c r="M716" s="120"/>
      <c r="N716" s="120"/>
      <c r="O716" s="120"/>
      <c r="P716" s="120"/>
      <c r="Q716" s="2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122"/>
      <c r="AJ716" s="122"/>
      <c r="AK716" s="2"/>
      <c r="AL716" s="2"/>
      <c r="AM716" s="2"/>
      <c r="AN716" s="2"/>
      <c r="AO716" s="2"/>
      <c r="AP716" s="2"/>
      <c r="AQ716" s="2"/>
      <c r="AR716" s="15"/>
    </row>
    <row r="717" spans="1:44" ht="11.25" customHeight="1">
      <c r="A717" s="120"/>
      <c r="B717" s="120"/>
      <c r="C717" s="120"/>
      <c r="D717" s="120"/>
      <c r="E717" s="2"/>
      <c r="F717" s="2"/>
      <c r="G717" s="120"/>
      <c r="H717" s="120"/>
      <c r="I717" s="120"/>
      <c r="J717" s="58"/>
      <c r="K717" s="121"/>
      <c r="L717" s="2"/>
      <c r="M717" s="120"/>
      <c r="N717" s="120"/>
      <c r="O717" s="120"/>
      <c r="P717" s="120"/>
      <c r="Q717" s="2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122"/>
      <c r="AJ717" s="122"/>
      <c r="AK717" s="2"/>
      <c r="AL717" s="2"/>
      <c r="AM717" s="2"/>
      <c r="AN717" s="2"/>
      <c r="AO717" s="2"/>
      <c r="AP717" s="2"/>
      <c r="AQ717" s="2"/>
      <c r="AR717" s="15"/>
    </row>
    <row r="718" spans="1:44" ht="11.25" customHeight="1">
      <c r="A718" s="120"/>
      <c r="B718" s="120"/>
      <c r="C718" s="120"/>
      <c r="D718" s="120"/>
      <c r="E718" s="2"/>
      <c r="F718" s="2"/>
      <c r="G718" s="120"/>
      <c r="H718" s="120"/>
      <c r="I718" s="120"/>
      <c r="J718" s="58"/>
      <c r="K718" s="121"/>
      <c r="L718" s="2"/>
      <c r="M718" s="120"/>
      <c r="N718" s="120"/>
      <c r="O718" s="120"/>
      <c r="P718" s="120"/>
      <c r="Q718" s="2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122"/>
      <c r="AJ718" s="122"/>
      <c r="AK718" s="2"/>
      <c r="AL718" s="2"/>
      <c r="AM718" s="2"/>
      <c r="AN718" s="2"/>
      <c r="AO718" s="2"/>
      <c r="AP718" s="2"/>
      <c r="AQ718" s="2"/>
      <c r="AR718" s="15"/>
    </row>
    <row r="719" spans="1:44" ht="11.25" customHeight="1">
      <c r="A719" s="120"/>
      <c r="B719" s="120"/>
      <c r="C719" s="120"/>
      <c r="D719" s="120"/>
      <c r="E719" s="2"/>
      <c r="F719" s="2"/>
      <c r="G719" s="120"/>
      <c r="H719" s="120"/>
      <c r="I719" s="120"/>
      <c r="J719" s="58"/>
      <c r="K719" s="121"/>
      <c r="L719" s="2"/>
      <c r="M719" s="120"/>
      <c r="N719" s="120"/>
      <c r="O719" s="120"/>
      <c r="P719" s="120"/>
      <c r="Q719" s="2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122"/>
      <c r="AJ719" s="122"/>
      <c r="AK719" s="2"/>
      <c r="AL719" s="2"/>
      <c r="AM719" s="2"/>
      <c r="AN719" s="2"/>
      <c r="AO719" s="2"/>
      <c r="AP719" s="2"/>
      <c r="AQ719" s="2"/>
      <c r="AR719" s="15"/>
    </row>
    <row r="720" spans="1:44" ht="11.25" customHeight="1">
      <c r="A720" s="120"/>
      <c r="B720" s="120"/>
      <c r="C720" s="120"/>
      <c r="D720" s="120"/>
      <c r="E720" s="2"/>
      <c r="F720" s="2"/>
      <c r="G720" s="120"/>
      <c r="H720" s="120"/>
      <c r="I720" s="120"/>
      <c r="J720" s="58"/>
      <c r="K720" s="121"/>
      <c r="L720" s="2"/>
      <c r="M720" s="120"/>
      <c r="N720" s="120"/>
      <c r="O720" s="120"/>
      <c r="P720" s="120"/>
      <c r="Q720" s="2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122"/>
      <c r="AJ720" s="122"/>
      <c r="AK720" s="2"/>
      <c r="AL720" s="2"/>
      <c r="AM720" s="2"/>
      <c r="AN720" s="2"/>
      <c r="AO720" s="2"/>
      <c r="AP720" s="2"/>
      <c r="AQ720" s="2"/>
      <c r="AR720" s="15"/>
    </row>
    <row r="721" spans="1:44" ht="11.25" customHeight="1">
      <c r="A721" s="120"/>
      <c r="B721" s="120"/>
      <c r="C721" s="120"/>
      <c r="D721" s="120"/>
      <c r="E721" s="2"/>
      <c r="F721" s="2"/>
      <c r="G721" s="120"/>
      <c r="H721" s="120"/>
      <c r="I721" s="120"/>
      <c r="J721" s="58"/>
      <c r="K721" s="121"/>
      <c r="L721" s="2"/>
      <c r="M721" s="120"/>
      <c r="N721" s="120"/>
      <c r="O721" s="120"/>
      <c r="P721" s="120"/>
      <c r="Q721" s="2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122"/>
      <c r="AJ721" s="122"/>
      <c r="AK721" s="2"/>
      <c r="AL721" s="2"/>
      <c r="AM721" s="2"/>
      <c r="AN721" s="2"/>
      <c r="AO721" s="2"/>
      <c r="AP721" s="2"/>
      <c r="AQ721" s="2"/>
      <c r="AR721" s="15"/>
    </row>
    <row r="722" spans="1:44" ht="11.25" customHeight="1">
      <c r="A722" s="120"/>
      <c r="B722" s="120"/>
      <c r="C722" s="120"/>
      <c r="D722" s="120"/>
      <c r="E722" s="2"/>
      <c r="F722" s="2"/>
      <c r="G722" s="120"/>
      <c r="H722" s="120"/>
      <c r="I722" s="120"/>
      <c r="J722" s="58"/>
      <c r="K722" s="121"/>
      <c r="L722" s="2"/>
      <c r="M722" s="120"/>
      <c r="N722" s="120"/>
      <c r="O722" s="120"/>
      <c r="P722" s="120"/>
      <c r="Q722" s="2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122"/>
      <c r="AJ722" s="122"/>
      <c r="AK722" s="2"/>
      <c r="AL722" s="2"/>
      <c r="AM722" s="2"/>
      <c r="AN722" s="2"/>
      <c r="AO722" s="2"/>
      <c r="AP722" s="2"/>
      <c r="AQ722" s="2"/>
      <c r="AR722" s="15"/>
    </row>
    <row r="723" spans="1:44" ht="11.25" customHeight="1">
      <c r="A723" s="120"/>
      <c r="B723" s="120"/>
      <c r="C723" s="120"/>
      <c r="D723" s="120"/>
      <c r="E723" s="2"/>
      <c r="F723" s="2"/>
      <c r="G723" s="120"/>
      <c r="H723" s="120"/>
      <c r="I723" s="120"/>
      <c r="J723" s="58"/>
      <c r="K723" s="121"/>
      <c r="L723" s="2"/>
      <c r="M723" s="120"/>
      <c r="N723" s="120"/>
      <c r="O723" s="120"/>
      <c r="P723" s="120"/>
      <c r="Q723" s="2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122"/>
      <c r="AJ723" s="122"/>
      <c r="AK723" s="2"/>
      <c r="AL723" s="2"/>
      <c r="AM723" s="2"/>
      <c r="AN723" s="2"/>
      <c r="AO723" s="2"/>
      <c r="AP723" s="2"/>
      <c r="AQ723" s="2"/>
      <c r="AR723" s="15"/>
    </row>
    <row r="724" spans="1:44" ht="11.25" customHeight="1">
      <c r="A724" s="120"/>
      <c r="B724" s="120"/>
      <c r="C724" s="120"/>
      <c r="D724" s="120"/>
      <c r="E724" s="2"/>
      <c r="F724" s="2"/>
      <c r="G724" s="120"/>
      <c r="H724" s="120"/>
      <c r="I724" s="120"/>
      <c r="J724" s="58"/>
      <c r="K724" s="121"/>
      <c r="L724" s="2"/>
      <c r="M724" s="120"/>
      <c r="N724" s="120"/>
      <c r="O724" s="120"/>
      <c r="P724" s="120"/>
      <c r="Q724" s="2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122"/>
      <c r="AJ724" s="122"/>
      <c r="AK724" s="2"/>
      <c r="AL724" s="2"/>
      <c r="AM724" s="2"/>
      <c r="AN724" s="2"/>
      <c r="AO724" s="2"/>
      <c r="AP724" s="2"/>
      <c r="AQ724" s="2"/>
      <c r="AR724" s="15"/>
    </row>
    <row r="725" spans="1:44" ht="11.25" customHeight="1">
      <c r="A725" s="120"/>
      <c r="B725" s="120"/>
      <c r="C725" s="120"/>
      <c r="D725" s="120"/>
      <c r="E725" s="2"/>
      <c r="F725" s="2"/>
      <c r="G725" s="120"/>
      <c r="H725" s="120"/>
      <c r="I725" s="120"/>
      <c r="J725" s="58"/>
      <c r="K725" s="121"/>
      <c r="L725" s="2"/>
      <c r="M725" s="120"/>
      <c r="N725" s="120"/>
      <c r="O725" s="120"/>
      <c r="P725" s="120"/>
      <c r="Q725" s="2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122"/>
      <c r="AJ725" s="122"/>
      <c r="AK725" s="2"/>
      <c r="AL725" s="2"/>
      <c r="AM725" s="2"/>
      <c r="AN725" s="2"/>
      <c r="AO725" s="2"/>
      <c r="AP725" s="2"/>
      <c r="AQ725" s="2"/>
      <c r="AR725" s="15"/>
    </row>
    <row r="726" spans="1:44" ht="11.25" customHeight="1">
      <c r="A726" s="120"/>
      <c r="B726" s="120"/>
      <c r="C726" s="120"/>
      <c r="D726" s="120"/>
      <c r="E726" s="2"/>
      <c r="F726" s="2"/>
      <c r="G726" s="120"/>
      <c r="H726" s="120"/>
      <c r="I726" s="120"/>
      <c r="J726" s="58"/>
      <c r="K726" s="121"/>
      <c r="L726" s="2"/>
      <c r="M726" s="120"/>
      <c r="N726" s="120"/>
      <c r="O726" s="120"/>
      <c r="P726" s="120"/>
      <c r="Q726" s="2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122"/>
      <c r="AJ726" s="122"/>
      <c r="AK726" s="2"/>
      <c r="AL726" s="2"/>
      <c r="AM726" s="2"/>
      <c r="AN726" s="2"/>
      <c r="AO726" s="2"/>
      <c r="AP726" s="2"/>
      <c r="AQ726" s="2"/>
      <c r="AR726" s="15"/>
    </row>
    <row r="727" spans="1:44" ht="11.25" customHeight="1">
      <c r="A727" s="120"/>
      <c r="B727" s="120"/>
      <c r="C727" s="120"/>
      <c r="D727" s="120"/>
      <c r="E727" s="2"/>
      <c r="F727" s="2"/>
      <c r="G727" s="120"/>
      <c r="H727" s="120"/>
      <c r="I727" s="120"/>
      <c r="J727" s="58"/>
      <c r="K727" s="121"/>
      <c r="L727" s="2"/>
      <c r="M727" s="120"/>
      <c r="N727" s="120"/>
      <c r="O727" s="120"/>
      <c r="P727" s="120"/>
      <c r="Q727" s="2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122"/>
      <c r="AJ727" s="122"/>
      <c r="AK727" s="2"/>
      <c r="AL727" s="2"/>
      <c r="AM727" s="2"/>
      <c r="AN727" s="2"/>
      <c r="AO727" s="2"/>
      <c r="AP727" s="2"/>
      <c r="AQ727" s="2"/>
      <c r="AR727" s="15"/>
    </row>
    <row r="728" spans="1:44" ht="11.25" customHeight="1">
      <c r="A728" s="120"/>
      <c r="B728" s="120"/>
      <c r="C728" s="120"/>
      <c r="D728" s="120"/>
      <c r="E728" s="2"/>
      <c r="F728" s="2"/>
      <c r="G728" s="120"/>
      <c r="H728" s="120"/>
      <c r="I728" s="120"/>
      <c r="J728" s="58"/>
      <c r="K728" s="121"/>
      <c r="L728" s="2"/>
      <c r="M728" s="120"/>
      <c r="N728" s="120"/>
      <c r="O728" s="120"/>
      <c r="P728" s="120"/>
      <c r="Q728" s="2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122"/>
      <c r="AJ728" s="122"/>
      <c r="AK728" s="2"/>
      <c r="AL728" s="2"/>
      <c r="AM728" s="2"/>
      <c r="AN728" s="2"/>
      <c r="AO728" s="2"/>
      <c r="AP728" s="2"/>
      <c r="AQ728" s="2"/>
      <c r="AR728" s="15"/>
    </row>
    <row r="729" spans="1:44" ht="11.25" customHeight="1">
      <c r="A729" s="120"/>
      <c r="B729" s="120"/>
      <c r="C729" s="120"/>
      <c r="D729" s="120"/>
      <c r="E729" s="2"/>
      <c r="F729" s="2"/>
      <c r="G729" s="120"/>
      <c r="H729" s="120"/>
      <c r="I729" s="120"/>
      <c r="J729" s="58"/>
      <c r="K729" s="121"/>
      <c r="L729" s="2"/>
      <c r="M729" s="120"/>
      <c r="N729" s="120"/>
      <c r="O729" s="120"/>
      <c r="P729" s="120"/>
      <c r="Q729" s="2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122"/>
      <c r="AJ729" s="122"/>
      <c r="AK729" s="2"/>
      <c r="AL729" s="2"/>
      <c r="AM729" s="2"/>
      <c r="AN729" s="2"/>
      <c r="AO729" s="2"/>
      <c r="AP729" s="2"/>
      <c r="AQ729" s="2"/>
      <c r="AR729" s="15"/>
    </row>
    <row r="730" spans="1:44" ht="11.25" customHeight="1">
      <c r="A730" s="120"/>
      <c r="B730" s="120"/>
      <c r="C730" s="120"/>
      <c r="D730" s="120"/>
      <c r="E730" s="2"/>
      <c r="F730" s="2"/>
      <c r="G730" s="120"/>
      <c r="H730" s="120"/>
      <c r="I730" s="120"/>
      <c r="J730" s="58"/>
      <c r="K730" s="121"/>
      <c r="L730" s="2"/>
      <c r="M730" s="120"/>
      <c r="N730" s="120"/>
      <c r="O730" s="120"/>
      <c r="P730" s="120"/>
      <c r="Q730" s="2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122"/>
      <c r="AJ730" s="122"/>
      <c r="AK730" s="2"/>
      <c r="AL730" s="2"/>
      <c r="AM730" s="2"/>
      <c r="AN730" s="2"/>
      <c r="AO730" s="2"/>
      <c r="AP730" s="2"/>
      <c r="AQ730" s="2"/>
      <c r="AR730" s="15"/>
    </row>
    <row r="731" spans="1:44" ht="11.25" customHeight="1">
      <c r="A731" s="120"/>
      <c r="B731" s="120"/>
      <c r="C731" s="120"/>
      <c r="D731" s="120"/>
      <c r="E731" s="2"/>
      <c r="F731" s="2"/>
      <c r="G731" s="120"/>
      <c r="H731" s="120"/>
      <c r="I731" s="120"/>
      <c r="J731" s="58"/>
      <c r="K731" s="121"/>
      <c r="L731" s="2"/>
      <c r="M731" s="120"/>
      <c r="N731" s="120"/>
      <c r="O731" s="120"/>
      <c r="P731" s="120"/>
      <c r="Q731" s="2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122"/>
      <c r="AJ731" s="122"/>
      <c r="AK731" s="2"/>
      <c r="AL731" s="2"/>
      <c r="AM731" s="2"/>
      <c r="AN731" s="2"/>
      <c r="AO731" s="2"/>
      <c r="AP731" s="2"/>
      <c r="AQ731" s="2"/>
      <c r="AR731" s="15"/>
    </row>
    <row r="732" spans="1:44" ht="11.25" customHeight="1">
      <c r="A732" s="120"/>
      <c r="B732" s="120"/>
      <c r="C732" s="120"/>
      <c r="D732" s="120"/>
      <c r="E732" s="2"/>
      <c r="F732" s="2"/>
      <c r="G732" s="120"/>
      <c r="H732" s="120"/>
      <c r="I732" s="120"/>
      <c r="J732" s="58"/>
      <c r="K732" s="121"/>
      <c r="L732" s="2"/>
      <c r="M732" s="120"/>
      <c r="N732" s="120"/>
      <c r="O732" s="120"/>
      <c r="P732" s="120"/>
      <c r="Q732" s="2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122"/>
      <c r="AJ732" s="122"/>
      <c r="AK732" s="2"/>
      <c r="AL732" s="2"/>
      <c r="AM732" s="2"/>
      <c r="AN732" s="2"/>
      <c r="AO732" s="2"/>
      <c r="AP732" s="2"/>
      <c r="AQ732" s="2"/>
      <c r="AR732" s="15"/>
    </row>
    <row r="733" spans="1:44" ht="11.25" customHeight="1">
      <c r="A733" s="120"/>
      <c r="B733" s="120"/>
      <c r="C733" s="120"/>
      <c r="D733" s="120"/>
      <c r="E733" s="2"/>
      <c r="F733" s="2"/>
      <c r="G733" s="120"/>
      <c r="H733" s="120"/>
      <c r="I733" s="120"/>
      <c r="J733" s="58"/>
      <c r="K733" s="121"/>
      <c r="L733" s="2"/>
      <c r="M733" s="120"/>
      <c r="N733" s="120"/>
      <c r="O733" s="120"/>
      <c r="P733" s="120"/>
      <c r="Q733" s="2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122"/>
      <c r="AJ733" s="122"/>
      <c r="AK733" s="2"/>
      <c r="AL733" s="2"/>
      <c r="AM733" s="2"/>
      <c r="AN733" s="2"/>
      <c r="AO733" s="2"/>
      <c r="AP733" s="2"/>
      <c r="AQ733" s="2"/>
      <c r="AR733" s="15"/>
    </row>
    <row r="734" spans="1:44" ht="11.25" customHeight="1">
      <c r="A734" s="120"/>
      <c r="B734" s="120"/>
      <c r="C734" s="120"/>
      <c r="D734" s="120"/>
      <c r="E734" s="2"/>
      <c r="F734" s="2"/>
      <c r="G734" s="120"/>
      <c r="H734" s="120"/>
      <c r="I734" s="120"/>
      <c r="J734" s="58"/>
      <c r="K734" s="121"/>
      <c r="L734" s="2"/>
      <c r="M734" s="120"/>
      <c r="N734" s="120"/>
      <c r="O734" s="120"/>
      <c r="P734" s="120"/>
      <c r="Q734" s="2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122"/>
      <c r="AJ734" s="122"/>
      <c r="AK734" s="2"/>
      <c r="AL734" s="2"/>
      <c r="AM734" s="2"/>
      <c r="AN734" s="2"/>
      <c r="AO734" s="2"/>
      <c r="AP734" s="2"/>
      <c r="AQ734" s="2"/>
      <c r="AR734" s="15"/>
    </row>
    <row r="735" spans="1:44" ht="11.25" customHeight="1">
      <c r="A735" s="120"/>
      <c r="B735" s="120"/>
      <c r="C735" s="120"/>
      <c r="D735" s="120"/>
      <c r="E735" s="2"/>
      <c r="F735" s="2"/>
      <c r="G735" s="120"/>
      <c r="H735" s="120"/>
      <c r="I735" s="120"/>
      <c r="J735" s="58"/>
      <c r="K735" s="121"/>
      <c r="L735" s="2"/>
      <c r="M735" s="120"/>
      <c r="N735" s="120"/>
      <c r="O735" s="120"/>
      <c r="P735" s="120"/>
      <c r="Q735" s="2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122"/>
      <c r="AJ735" s="122"/>
      <c r="AK735" s="2"/>
      <c r="AL735" s="2"/>
      <c r="AM735" s="2"/>
      <c r="AN735" s="2"/>
      <c r="AO735" s="2"/>
      <c r="AP735" s="2"/>
      <c r="AQ735" s="2"/>
      <c r="AR735" s="15"/>
    </row>
    <row r="736" spans="1:44" ht="11.25" customHeight="1">
      <c r="A736" s="120"/>
      <c r="B736" s="120"/>
      <c r="C736" s="120"/>
      <c r="D736" s="120"/>
      <c r="E736" s="2"/>
      <c r="F736" s="2"/>
      <c r="G736" s="120"/>
      <c r="H736" s="120"/>
      <c r="I736" s="120"/>
      <c r="J736" s="58"/>
      <c r="K736" s="121"/>
      <c r="L736" s="2"/>
      <c r="M736" s="120"/>
      <c r="N736" s="120"/>
      <c r="O736" s="120"/>
      <c r="P736" s="120"/>
      <c r="Q736" s="2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122"/>
      <c r="AJ736" s="122"/>
      <c r="AK736" s="2"/>
      <c r="AL736" s="2"/>
      <c r="AM736" s="2"/>
      <c r="AN736" s="2"/>
      <c r="AO736" s="2"/>
      <c r="AP736" s="2"/>
      <c r="AQ736" s="2"/>
      <c r="AR736" s="15"/>
    </row>
    <row r="737" spans="1:44" ht="11.25" customHeight="1">
      <c r="A737" s="120"/>
      <c r="B737" s="120"/>
      <c r="C737" s="120"/>
      <c r="D737" s="120"/>
      <c r="E737" s="2"/>
      <c r="F737" s="2"/>
      <c r="G737" s="120"/>
      <c r="H737" s="120"/>
      <c r="I737" s="120"/>
      <c r="J737" s="58"/>
      <c r="K737" s="121"/>
      <c r="L737" s="2"/>
      <c r="M737" s="120"/>
      <c r="N737" s="120"/>
      <c r="O737" s="120"/>
      <c r="P737" s="120"/>
      <c r="Q737" s="2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122"/>
      <c r="AJ737" s="122"/>
      <c r="AK737" s="2"/>
      <c r="AL737" s="2"/>
      <c r="AM737" s="2"/>
      <c r="AN737" s="2"/>
      <c r="AO737" s="2"/>
      <c r="AP737" s="2"/>
      <c r="AQ737" s="2"/>
      <c r="AR737" s="15"/>
    </row>
    <row r="738" spans="1:44" ht="11.25" customHeight="1">
      <c r="A738" s="120"/>
      <c r="B738" s="120"/>
      <c r="C738" s="120"/>
      <c r="D738" s="120"/>
      <c r="E738" s="2"/>
      <c r="F738" s="2"/>
      <c r="G738" s="120"/>
      <c r="H738" s="120"/>
      <c r="I738" s="120"/>
      <c r="J738" s="58"/>
      <c r="K738" s="121"/>
      <c r="L738" s="2"/>
      <c r="M738" s="120"/>
      <c r="N738" s="120"/>
      <c r="O738" s="120"/>
      <c r="P738" s="120"/>
      <c r="Q738" s="2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122"/>
      <c r="AJ738" s="122"/>
      <c r="AK738" s="2"/>
      <c r="AL738" s="2"/>
      <c r="AM738" s="2"/>
      <c r="AN738" s="2"/>
      <c r="AO738" s="2"/>
      <c r="AP738" s="2"/>
      <c r="AQ738" s="2"/>
      <c r="AR738" s="15"/>
    </row>
    <row r="739" spans="1:44" ht="11.25" customHeight="1">
      <c r="A739" s="120"/>
      <c r="B739" s="120"/>
      <c r="C739" s="120"/>
      <c r="D739" s="120"/>
      <c r="E739" s="2"/>
      <c r="F739" s="2"/>
      <c r="G739" s="120"/>
      <c r="H739" s="120"/>
      <c r="I739" s="120"/>
      <c r="J739" s="58"/>
      <c r="K739" s="121"/>
      <c r="L739" s="2"/>
      <c r="M739" s="120"/>
      <c r="N739" s="120"/>
      <c r="O739" s="120"/>
      <c r="P739" s="120"/>
      <c r="Q739" s="2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122"/>
      <c r="AJ739" s="122"/>
      <c r="AK739" s="2"/>
      <c r="AL739" s="2"/>
      <c r="AM739" s="2"/>
      <c r="AN739" s="2"/>
      <c r="AO739" s="2"/>
      <c r="AP739" s="2"/>
      <c r="AQ739" s="2"/>
      <c r="AR739" s="15"/>
    </row>
    <row r="740" spans="1:44" ht="11.25" customHeight="1">
      <c r="A740" s="120"/>
      <c r="B740" s="120"/>
      <c r="C740" s="120"/>
      <c r="D740" s="120"/>
      <c r="E740" s="2"/>
      <c r="F740" s="2"/>
      <c r="G740" s="120"/>
      <c r="H740" s="120"/>
      <c r="I740" s="120"/>
      <c r="J740" s="58"/>
      <c r="K740" s="121"/>
      <c r="L740" s="2"/>
      <c r="M740" s="120"/>
      <c r="N740" s="120"/>
      <c r="O740" s="120"/>
      <c r="P740" s="120"/>
      <c r="Q740" s="2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122"/>
      <c r="AJ740" s="122"/>
      <c r="AK740" s="2"/>
      <c r="AL740" s="2"/>
      <c r="AM740" s="2"/>
      <c r="AN740" s="2"/>
      <c r="AO740" s="2"/>
      <c r="AP740" s="2"/>
      <c r="AQ740" s="2"/>
      <c r="AR740" s="15"/>
    </row>
    <row r="741" spans="1:44" ht="11.25" customHeight="1">
      <c r="A741" s="120"/>
      <c r="B741" s="120"/>
      <c r="C741" s="120"/>
      <c r="D741" s="120"/>
      <c r="E741" s="2"/>
      <c r="F741" s="2"/>
      <c r="G741" s="120"/>
      <c r="H741" s="120"/>
      <c r="I741" s="120"/>
      <c r="J741" s="58"/>
      <c r="K741" s="121"/>
      <c r="L741" s="2"/>
      <c r="M741" s="120"/>
      <c r="N741" s="120"/>
      <c r="O741" s="120"/>
      <c r="P741" s="120"/>
      <c r="Q741" s="2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122"/>
      <c r="AJ741" s="122"/>
      <c r="AK741" s="2"/>
      <c r="AL741" s="2"/>
      <c r="AM741" s="2"/>
      <c r="AN741" s="2"/>
      <c r="AO741" s="2"/>
      <c r="AP741" s="2"/>
      <c r="AQ741" s="2"/>
      <c r="AR741" s="15"/>
    </row>
    <row r="742" spans="1:44" ht="11.25" customHeight="1">
      <c r="A742" s="120"/>
      <c r="B742" s="120"/>
      <c r="C742" s="120"/>
      <c r="D742" s="120"/>
      <c r="E742" s="2"/>
      <c r="F742" s="2"/>
      <c r="G742" s="120"/>
      <c r="H742" s="120"/>
      <c r="I742" s="120"/>
      <c r="J742" s="58"/>
      <c r="K742" s="121"/>
      <c r="L742" s="2"/>
      <c r="M742" s="120"/>
      <c r="N742" s="120"/>
      <c r="O742" s="120"/>
      <c r="P742" s="120"/>
      <c r="Q742" s="2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122"/>
      <c r="AJ742" s="122"/>
      <c r="AK742" s="2"/>
      <c r="AL742" s="2"/>
      <c r="AM742" s="2"/>
      <c r="AN742" s="2"/>
      <c r="AO742" s="2"/>
      <c r="AP742" s="2"/>
      <c r="AQ742" s="2"/>
      <c r="AR742" s="15"/>
    </row>
    <row r="743" spans="1:44" ht="11.25" customHeight="1">
      <c r="A743" s="120"/>
      <c r="B743" s="120"/>
      <c r="C743" s="120"/>
      <c r="D743" s="120"/>
      <c r="E743" s="2"/>
      <c r="F743" s="2"/>
      <c r="G743" s="120"/>
      <c r="H743" s="120"/>
      <c r="I743" s="120"/>
      <c r="J743" s="58"/>
      <c r="K743" s="121"/>
      <c r="L743" s="2"/>
      <c r="M743" s="120"/>
      <c r="N743" s="120"/>
      <c r="O743" s="120"/>
      <c r="P743" s="120"/>
      <c r="Q743" s="2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122"/>
      <c r="AJ743" s="122"/>
      <c r="AK743" s="2"/>
      <c r="AL743" s="2"/>
      <c r="AM743" s="2"/>
      <c r="AN743" s="2"/>
      <c r="AO743" s="2"/>
      <c r="AP743" s="2"/>
      <c r="AQ743" s="2"/>
      <c r="AR743" s="15"/>
    </row>
    <row r="744" spans="1:44" ht="11.25" customHeight="1">
      <c r="A744" s="120"/>
      <c r="B744" s="120"/>
      <c r="C744" s="120"/>
      <c r="D744" s="120"/>
      <c r="E744" s="2"/>
      <c r="F744" s="2"/>
      <c r="G744" s="120"/>
      <c r="H744" s="120"/>
      <c r="I744" s="120"/>
      <c r="J744" s="58"/>
      <c r="K744" s="121"/>
      <c r="L744" s="2"/>
      <c r="M744" s="120"/>
      <c r="N744" s="120"/>
      <c r="O744" s="120"/>
      <c r="P744" s="120"/>
      <c r="Q744" s="2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122"/>
      <c r="AJ744" s="122"/>
      <c r="AK744" s="2"/>
      <c r="AL744" s="2"/>
      <c r="AM744" s="2"/>
      <c r="AN744" s="2"/>
      <c r="AO744" s="2"/>
      <c r="AP744" s="2"/>
      <c r="AQ744" s="2"/>
      <c r="AR744" s="15"/>
    </row>
    <row r="745" spans="1:44" ht="11.25" customHeight="1">
      <c r="A745" s="120"/>
      <c r="B745" s="120"/>
      <c r="C745" s="120"/>
      <c r="D745" s="120"/>
      <c r="E745" s="2"/>
      <c r="F745" s="2"/>
      <c r="G745" s="120"/>
      <c r="H745" s="120"/>
      <c r="I745" s="120"/>
      <c r="J745" s="58"/>
      <c r="K745" s="121"/>
      <c r="L745" s="2"/>
      <c r="M745" s="120"/>
      <c r="N745" s="120"/>
      <c r="O745" s="120"/>
      <c r="P745" s="120"/>
      <c r="Q745" s="2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122"/>
      <c r="AJ745" s="122"/>
      <c r="AK745" s="2"/>
      <c r="AL745" s="2"/>
      <c r="AM745" s="2"/>
      <c r="AN745" s="2"/>
      <c r="AO745" s="2"/>
      <c r="AP745" s="2"/>
      <c r="AQ745" s="2"/>
      <c r="AR745" s="15"/>
    </row>
    <row r="746" spans="1:44" ht="11.25" customHeight="1">
      <c r="A746" s="120"/>
      <c r="B746" s="120"/>
      <c r="C746" s="120"/>
      <c r="D746" s="120"/>
      <c r="E746" s="2"/>
      <c r="F746" s="2"/>
      <c r="G746" s="120"/>
      <c r="H746" s="120"/>
      <c r="I746" s="120"/>
      <c r="J746" s="58"/>
      <c r="K746" s="121"/>
      <c r="L746" s="2"/>
      <c r="M746" s="120"/>
      <c r="N746" s="120"/>
      <c r="O746" s="120"/>
      <c r="P746" s="120"/>
      <c r="Q746" s="2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122"/>
      <c r="AJ746" s="122"/>
      <c r="AK746" s="2"/>
      <c r="AL746" s="2"/>
      <c r="AM746" s="2"/>
      <c r="AN746" s="2"/>
      <c r="AO746" s="2"/>
      <c r="AP746" s="2"/>
      <c r="AQ746" s="2"/>
      <c r="AR746" s="15"/>
    </row>
    <row r="747" spans="1:44" ht="11.25" customHeight="1">
      <c r="A747" s="120"/>
      <c r="B747" s="120"/>
      <c r="C747" s="120"/>
      <c r="D747" s="120"/>
      <c r="E747" s="2"/>
      <c r="F747" s="2"/>
      <c r="G747" s="120"/>
      <c r="H747" s="120"/>
      <c r="I747" s="120"/>
      <c r="J747" s="58"/>
      <c r="K747" s="121"/>
      <c r="L747" s="2"/>
      <c r="M747" s="120"/>
      <c r="N747" s="120"/>
      <c r="O747" s="120"/>
      <c r="P747" s="120"/>
      <c r="Q747" s="2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122"/>
      <c r="AJ747" s="122"/>
      <c r="AK747" s="2"/>
      <c r="AL747" s="2"/>
      <c r="AM747" s="2"/>
      <c r="AN747" s="2"/>
      <c r="AO747" s="2"/>
      <c r="AP747" s="2"/>
      <c r="AQ747" s="2"/>
      <c r="AR747" s="15"/>
    </row>
    <row r="748" spans="1:44" ht="11.25" customHeight="1">
      <c r="A748" s="120"/>
      <c r="B748" s="120"/>
      <c r="C748" s="120"/>
      <c r="D748" s="120"/>
      <c r="E748" s="2"/>
      <c r="F748" s="2"/>
      <c r="G748" s="120"/>
      <c r="H748" s="120"/>
      <c r="I748" s="120"/>
      <c r="J748" s="58"/>
      <c r="K748" s="121"/>
      <c r="L748" s="2"/>
      <c r="M748" s="120"/>
      <c r="N748" s="120"/>
      <c r="O748" s="120"/>
      <c r="P748" s="120"/>
      <c r="Q748" s="2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122"/>
      <c r="AJ748" s="122"/>
      <c r="AK748" s="2"/>
      <c r="AL748" s="2"/>
      <c r="AM748" s="2"/>
      <c r="AN748" s="2"/>
      <c r="AO748" s="2"/>
      <c r="AP748" s="2"/>
      <c r="AQ748" s="2"/>
      <c r="AR748" s="15"/>
    </row>
    <row r="749" spans="1:44" ht="11.25" customHeight="1">
      <c r="A749" s="120"/>
      <c r="B749" s="120"/>
      <c r="C749" s="120"/>
      <c r="D749" s="120"/>
      <c r="E749" s="2"/>
      <c r="F749" s="2"/>
      <c r="G749" s="120"/>
      <c r="H749" s="120"/>
      <c r="I749" s="120"/>
      <c r="J749" s="58"/>
      <c r="K749" s="121"/>
      <c r="L749" s="2"/>
      <c r="M749" s="120"/>
      <c r="N749" s="120"/>
      <c r="O749" s="120"/>
      <c r="P749" s="120"/>
      <c r="Q749" s="2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122"/>
      <c r="AJ749" s="122"/>
      <c r="AK749" s="2"/>
      <c r="AL749" s="2"/>
      <c r="AM749" s="2"/>
      <c r="AN749" s="2"/>
      <c r="AO749" s="2"/>
      <c r="AP749" s="2"/>
      <c r="AQ749" s="2"/>
      <c r="AR749" s="15"/>
    </row>
    <row r="750" spans="1:44" ht="11.25" customHeight="1">
      <c r="A750" s="120"/>
      <c r="B750" s="120"/>
      <c r="C750" s="120"/>
      <c r="D750" s="120"/>
      <c r="E750" s="2"/>
      <c r="F750" s="2"/>
      <c r="G750" s="120"/>
      <c r="H750" s="120"/>
      <c r="I750" s="120"/>
      <c r="J750" s="58"/>
      <c r="K750" s="121"/>
      <c r="L750" s="2"/>
      <c r="M750" s="120"/>
      <c r="N750" s="120"/>
      <c r="O750" s="120"/>
      <c r="P750" s="120"/>
      <c r="Q750" s="2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122"/>
      <c r="AJ750" s="122"/>
      <c r="AK750" s="2"/>
      <c r="AL750" s="2"/>
      <c r="AM750" s="2"/>
      <c r="AN750" s="2"/>
      <c r="AO750" s="2"/>
      <c r="AP750" s="2"/>
      <c r="AQ750" s="2"/>
      <c r="AR750" s="15"/>
    </row>
    <row r="751" spans="1:44" ht="11.25" customHeight="1">
      <c r="A751" s="120"/>
      <c r="B751" s="120"/>
      <c r="C751" s="120"/>
      <c r="D751" s="120"/>
      <c r="E751" s="2"/>
      <c r="F751" s="2"/>
      <c r="G751" s="120"/>
      <c r="H751" s="120"/>
      <c r="I751" s="120"/>
      <c r="J751" s="58"/>
      <c r="K751" s="121"/>
      <c r="L751" s="2"/>
      <c r="M751" s="120"/>
      <c r="N751" s="120"/>
      <c r="O751" s="120"/>
      <c r="P751" s="120"/>
      <c r="Q751" s="2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122"/>
      <c r="AJ751" s="122"/>
      <c r="AK751" s="2"/>
      <c r="AL751" s="2"/>
      <c r="AM751" s="2"/>
      <c r="AN751" s="2"/>
      <c r="AO751" s="2"/>
      <c r="AP751" s="2"/>
      <c r="AQ751" s="2"/>
      <c r="AR751" s="15"/>
    </row>
    <row r="752" spans="1:44" ht="11.25" customHeight="1">
      <c r="A752" s="120"/>
      <c r="B752" s="120"/>
      <c r="C752" s="120"/>
      <c r="D752" s="120"/>
      <c r="E752" s="2"/>
      <c r="F752" s="2"/>
      <c r="G752" s="120"/>
      <c r="H752" s="120"/>
      <c r="I752" s="120"/>
      <c r="J752" s="58"/>
      <c r="K752" s="121"/>
      <c r="L752" s="2"/>
      <c r="M752" s="120"/>
      <c r="N752" s="120"/>
      <c r="O752" s="120"/>
      <c r="P752" s="120"/>
      <c r="Q752" s="2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122"/>
      <c r="AJ752" s="122"/>
      <c r="AK752" s="2"/>
      <c r="AL752" s="2"/>
      <c r="AM752" s="2"/>
      <c r="AN752" s="2"/>
      <c r="AO752" s="2"/>
      <c r="AP752" s="2"/>
      <c r="AQ752" s="2"/>
      <c r="AR752" s="15"/>
    </row>
    <row r="753" spans="1:44" ht="11.25" customHeight="1">
      <c r="A753" s="120"/>
      <c r="B753" s="120"/>
      <c r="C753" s="120"/>
      <c r="D753" s="120"/>
      <c r="E753" s="2"/>
      <c r="F753" s="2"/>
      <c r="G753" s="120"/>
      <c r="H753" s="120"/>
      <c r="I753" s="120"/>
      <c r="J753" s="58"/>
      <c r="K753" s="121"/>
      <c r="L753" s="2"/>
      <c r="M753" s="120"/>
      <c r="N753" s="120"/>
      <c r="O753" s="120"/>
      <c r="P753" s="120"/>
      <c r="Q753" s="2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122"/>
      <c r="AJ753" s="122"/>
      <c r="AK753" s="2"/>
      <c r="AL753" s="2"/>
      <c r="AM753" s="2"/>
      <c r="AN753" s="2"/>
      <c r="AO753" s="2"/>
      <c r="AP753" s="2"/>
      <c r="AQ753" s="2"/>
      <c r="AR753" s="15"/>
    </row>
    <row r="754" spans="1:44" ht="11.25" customHeight="1">
      <c r="A754" s="120"/>
      <c r="B754" s="120"/>
      <c r="C754" s="120"/>
      <c r="D754" s="120"/>
      <c r="E754" s="2"/>
      <c r="F754" s="2"/>
      <c r="G754" s="120"/>
      <c r="H754" s="120"/>
      <c r="I754" s="120"/>
      <c r="J754" s="58"/>
      <c r="K754" s="121"/>
      <c r="L754" s="2"/>
      <c r="M754" s="120"/>
      <c r="N754" s="120"/>
      <c r="O754" s="120"/>
      <c r="P754" s="120"/>
      <c r="Q754" s="2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122"/>
      <c r="AJ754" s="122"/>
      <c r="AK754" s="2"/>
      <c r="AL754" s="2"/>
      <c r="AM754" s="2"/>
      <c r="AN754" s="2"/>
      <c r="AO754" s="2"/>
      <c r="AP754" s="2"/>
      <c r="AQ754" s="2"/>
      <c r="AR754" s="15"/>
    </row>
    <row r="755" spans="1:44" ht="11.25" customHeight="1">
      <c r="A755" s="120"/>
      <c r="B755" s="120"/>
      <c r="C755" s="120"/>
      <c r="D755" s="120"/>
      <c r="E755" s="2"/>
      <c r="F755" s="2"/>
      <c r="G755" s="120"/>
      <c r="H755" s="120"/>
      <c r="I755" s="120"/>
      <c r="J755" s="58"/>
      <c r="K755" s="121"/>
      <c r="L755" s="2"/>
      <c r="M755" s="120"/>
      <c r="N755" s="120"/>
      <c r="O755" s="120"/>
      <c r="P755" s="120"/>
      <c r="Q755" s="2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122"/>
      <c r="AJ755" s="122"/>
      <c r="AK755" s="2"/>
      <c r="AL755" s="2"/>
      <c r="AM755" s="2"/>
      <c r="AN755" s="2"/>
      <c r="AO755" s="2"/>
      <c r="AP755" s="2"/>
      <c r="AQ755" s="2"/>
      <c r="AR755" s="15"/>
    </row>
    <row r="756" spans="1:44" ht="11.25" customHeight="1">
      <c r="A756" s="120"/>
      <c r="B756" s="120"/>
      <c r="C756" s="120"/>
      <c r="D756" s="120"/>
      <c r="E756" s="2"/>
      <c r="F756" s="2"/>
      <c r="G756" s="120"/>
      <c r="H756" s="120"/>
      <c r="I756" s="120"/>
      <c r="J756" s="58"/>
      <c r="K756" s="121"/>
      <c r="L756" s="2"/>
      <c r="M756" s="120"/>
      <c r="N756" s="120"/>
      <c r="O756" s="120"/>
      <c r="P756" s="120"/>
      <c r="Q756" s="2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122"/>
      <c r="AJ756" s="122"/>
      <c r="AK756" s="2"/>
      <c r="AL756" s="2"/>
      <c r="AM756" s="2"/>
      <c r="AN756" s="2"/>
      <c r="AO756" s="2"/>
      <c r="AP756" s="2"/>
      <c r="AQ756" s="2"/>
      <c r="AR756" s="15"/>
    </row>
    <row r="757" spans="1:44" ht="11.25" customHeight="1">
      <c r="A757" s="120"/>
      <c r="B757" s="120"/>
      <c r="C757" s="120"/>
      <c r="D757" s="120"/>
      <c r="E757" s="2"/>
      <c r="F757" s="2"/>
      <c r="G757" s="120"/>
      <c r="H757" s="120"/>
      <c r="I757" s="120"/>
      <c r="J757" s="58"/>
      <c r="K757" s="121"/>
      <c r="L757" s="2"/>
      <c r="M757" s="120"/>
      <c r="N757" s="120"/>
      <c r="O757" s="120"/>
      <c r="P757" s="120"/>
      <c r="Q757" s="2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122"/>
      <c r="AJ757" s="122"/>
      <c r="AK757" s="2"/>
      <c r="AL757" s="2"/>
      <c r="AM757" s="2"/>
      <c r="AN757" s="2"/>
      <c r="AO757" s="2"/>
      <c r="AP757" s="2"/>
      <c r="AQ757" s="2"/>
      <c r="AR757" s="15"/>
    </row>
    <row r="758" spans="1:44" ht="11.25" customHeight="1">
      <c r="A758" s="120"/>
      <c r="B758" s="120"/>
      <c r="C758" s="120"/>
      <c r="D758" s="120"/>
      <c r="E758" s="2"/>
      <c r="F758" s="2"/>
      <c r="G758" s="120"/>
      <c r="H758" s="120"/>
      <c r="I758" s="120"/>
      <c r="J758" s="58"/>
      <c r="K758" s="121"/>
      <c r="L758" s="2"/>
      <c r="M758" s="120"/>
      <c r="N758" s="120"/>
      <c r="O758" s="120"/>
      <c r="P758" s="120"/>
      <c r="Q758" s="2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122"/>
      <c r="AJ758" s="122"/>
      <c r="AK758" s="2"/>
      <c r="AL758" s="2"/>
      <c r="AM758" s="2"/>
      <c r="AN758" s="2"/>
      <c r="AO758" s="2"/>
      <c r="AP758" s="2"/>
      <c r="AQ758" s="2"/>
      <c r="AR758" s="15"/>
    </row>
    <row r="759" spans="1:44" ht="11.25" customHeight="1">
      <c r="A759" s="120"/>
      <c r="B759" s="120"/>
      <c r="C759" s="120"/>
      <c r="D759" s="120"/>
      <c r="E759" s="2"/>
      <c r="F759" s="2"/>
      <c r="G759" s="120"/>
      <c r="H759" s="120"/>
      <c r="I759" s="120"/>
      <c r="J759" s="58"/>
      <c r="K759" s="121"/>
      <c r="L759" s="2"/>
      <c r="M759" s="120"/>
      <c r="N759" s="120"/>
      <c r="O759" s="120"/>
      <c r="P759" s="120"/>
      <c r="Q759" s="2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122"/>
      <c r="AJ759" s="122"/>
      <c r="AK759" s="2"/>
      <c r="AL759" s="2"/>
      <c r="AM759" s="2"/>
      <c r="AN759" s="2"/>
      <c r="AO759" s="2"/>
      <c r="AP759" s="2"/>
      <c r="AQ759" s="2"/>
      <c r="AR759" s="15"/>
    </row>
    <row r="760" spans="1:44" ht="11.25" customHeight="1">
      <c r="A760" s="120"/>
      <c r="B760" s="120"/>
      <c r="C760" s="120"/>
      <c r="D760" s="120"/>
      <c r="E760" s="2"/>
      <c r="F760" s="2"/>
      <c r="G760" s="120"/>
      <c r="H760" s="120"/>
      <c r="I760" s="120"/>
      <c r="J760" s="58"/>
      <c r="K760" s="121"/>
      <c r="L760" s="2"/>
      <c r="M760" s="120"/>
      <c r="N760" s="120"/>
      <c r="O760" s="120"/>
      <c r="P760" s="120"/>
      <c r="Q760" s="2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122"/>
      <c r="AJ760" s="122"/>
      <c r="AK760" s="2"/>
      <c r="AL760" s="2"/>
      <c r="AM760" s="2"/>
      <c r="AN760" s="2"/>
      <c r="AO760" s="2"/>
      <c r="AP760" s="2"/>
      <c r="AQ760" s="2"/>
      <c r="AR760" s="15"/>
    </row>
    <row r="761" spans="1:44" ht="11.25" customHeight="1">
      <c r="A761" s="120"/>
      <c r="B761" s="120"/>
      <c r="C761" s="120"/>
      <c r="D761" s="120"/>
      <c r="E761" s="2"/>
      <c r="F761" s="2"/>
      <c r="G761" s="120"/>
      <c r="H761" s="120"/>
      <c r="I761" s="120"/>
      <c r="J761" s="58"/>
      <c r="K761" s="121"/>
      <c r="L761" s="2"/>
      <c r="M761" s="120"/>
      <c r="N761" s="120"/>
      <c r="O761" s="120"/>
      <c r="P761" s="120"/>
      <c r="Q761" s="2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122"/>
      <c r="AJ761" s="122"/>
      <c r="AK761" s="2"/>
      <c r="AL761" s="2"/>
      <c r="AM761" s="2"/>
      <c r="AN761" s="2"/>
      <c r="AO761" s="2"/>
      <c r="AP761" s="2"/>
      <c r="AQ761" s="2"/>
      <c r="AR761" s="15"/>
    </row>
    <row r="762" spans="1:44" ht="11.25" customHeight="1">
      <c r="A762" s="120"/>
      <c r="B762" s="120"/>
      <c r="C762" s="120"/>
      <c r="D762" s="120"/>
      <c r="E762" s="2"/>
      <c r="F762" s="2"/>
      <c r="G762" s="120"/>
      <c r="H762" s="120"/>
      <c r="I762" s="120"/>
      <c r="J762" s="58"/>
      <c r="K762" s="121"/>
      <c r="L762" s="2"/>
      <c r="M762" s="120"/>
      <c r="N762" s="120"/>
      <c r="O762" s="120"/>
      <c r="P762" s="120"/>
      <c r="Q762" s="2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122"/>
      <c r="AJ762" s="122"/>
      <c r="AK762" s="2"/>
      <c r="AL762" s="2"/>
      <c r="AM762" s="2"/>
      <c r="AN762" s="2"/>
      <c r="AO762" s="2"/>
      <c r="AP762" s="2"/>
      <c r="AQ762" s="2"/>
      <c r="AR762" s="15"/>
    </row>
    <row r="763" spans="1:44" ht="11.25" customHeight="1">
      <c r="A763" s="120"/>
      <c r="B763" s="120"/>
      <c r="C763" s="120"/>
      <c r="D763" s="120"/>
      <c r="E763" s="2"/>
      <c r="F763" s="2"/>
      <c r="G763" s="120"/>
      <c r="H763" s="120"/>
      <c r="I763" s="120"/>
      <c r="J763" s="58"/>
      <c r="K763" s="121"/>
      <c r="L763" s="2"/>
      <c r="M763" s="120"/>
      <c r="N763" s="120"/>
      <c r="O763" s="120"/>
      <c r="P763" s="120"/>
      <c r="Q763" s="2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122"/>
      <c r="AJ763" s="122"/>
      <c r="AK763" s="2"/>
      <c r="AL763" s="2"/>
      <c r="AM763" s="2"/>
      <c r="AN763" s="2"/>
      <c r="AO763" s="2"/>
      <c r="AP763" s="2"/>
      <c r="AQ763" s="2"/>
      <c r="AR763" s="15"/>
    </row>
    <row r="764" spans="1:44" ht="11.25" customHeight="1">
      <c r="A764" s="120"/>
      <c r="B764" s="120"/>
      <c r="C764" s="120"/>
      <c r="D764" s="120"/>
      <c r="E764" s="2"/>
      <c r="F764" s="2"/>
      <c r="G764" s="120"/>
      <c r="H764" s="120"/>
      <c r="I764" s="120"/>
      <c r="J764" s="58"/>
      <c r="K764" s="121"/>
      <c r="L764" s="2"/>
      <c r="M764" s="120"/>
      <c r="N764" s="120"/>
      <c r="O764" s="120"/>
      <c r="P764" s="120"/>
      <c r="Q764" s="2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122"/>
      <c r="AJ764" s="122"/>
      <c r="AK764" s="2"/>
      <c r="AL764" s="2"/>
      <c r="AM764" s="2"/>
      <c r="AN764" s="2"/>
      <c r="AO764" s="2"/>
      <c r="AP764" s="2"/>
      <c r="AQ764" s="2"/>
      <c r="AR764" s="15"/>
    </row>
    <row r="765" spans="1:44" ht="11.25" customHeight="1">
      <c r="A765" s="120"/>
      <c r="B765" s="120"/>
      <c r="C765" s="120"/>
      <c r="D765" s="120"/>
      <c r="E765" s="2"/>
      <c r="F765" s="2"/>
      <c r="G765" s="120"/>
      <c r="H765" s="120"/>
      <c r="I765" s="120"/>
      <c r="J765" s="58"/>
      <c r="K765" s="121"/>
      <c r="L765" s="2"/>
      <c r="M765" s="120"/>
      <c r="N765" s="120"/>
      <c r="O765" s="120"/>
      <c r="P765" s="120"/>
      <c r="Q765" s="2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122"/>
      <c r="AJ765" s="122"/>
      <c r="AK765" s="2"/>
      <c r="AL765" s="2"/>
      <c r="AM765" s="2"/>
      <c r="AN765" s="2"/>
      <c r="AO765" s="2"/>
      <c r="AP765" s="2"/>
      <c r="AQ765" s="2"/>
      <c r="AR765" s="15"/>
    </row>
    <row r="766" spans="1:44" ht="11.25" customHeight="1">
      <c r="A766" s="120"/>
      <c r="B766" s="120"/>
      <c r="C766" s="120"/>
      <c r="D766" s="120"/>
      <c r="E766" s="2"/>
      <c r="F766" s="2"/>
      <c r="G766" s="120"/>
      <c r="H766" s="120"/>
      <c r="I766" s="120"/>
      <c r="J766" s="58"/>
      <c r="K766" s="121"/>
      <c r="L766" s="2"/>
      <c r="M766" s="120"/>
      <c r="N766" s="120"/>
      <c r="O766" s="120"/>
      <c r="P766" s="120"/>
      <c r="Q766" s="2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122"/>
      <c r="AJ766" s="122"/>
      <c r="AK766" s="2"/>
      <c r="AL766" s="2"/>
      <c r="AM766" s="2"/>
      <c r="AN766" s="2"/>
      <c r="AO766" s="2"/>
      <c r="AP766" s="2"/>
      <c r="AQ766" s="2"/>
      <c r="AR766" s="15"/>
    </row>
    <row r="767" spans="1:44" ht="11.25" customHeight="1">
      <c r="A767" s="120"/>
      <c r="B767" s="120"/>
      <c r="C767" s="120"/>
      <c r="D767" s="120"/>
      <c r="E767" s="2"/>
      <c r="F767" s="2"/>
      <c r="G767" s="120"/>
      <c r="H767" s="120"/>
      <c r="I767" s="120"/>
      <c r="J767" s="58"/>
      <c r="K767" s="121"/>
      <c r="L767" s="2"/>
      <c r="M767" s="120"/>
      <c r="N767" s="120"/>
      <c r="O767" s="120"/>
      <c r="P767" s="120"/>
      <c r="Q767" s="2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122"/>
      <c r="AJ767" s="122"/>
      <c r="AK767" s="2"/>
      <c r="AL767" s="2"/>
      <c r="AM767" s="2"/>
      <c r="AN767" s="2"/>
      <c r="AO767" s="2"/>
      <c r="AP767" s="2"/>
      <c r="AQ767" s="2"/>
      <c r="AR767" s="15"/>
    </row>
    <row r="768" spans="1:44" ht="11.25" customHeight="1">
      <c r="A768" s="120"/>
      <c r="B768" s="120"/>
      <c r="C768" s="120"/>
      <c r="D768" s="120"/>
      <c r="E768" s="2"/>
      <c r="F768" s="2"/>
      <c r="G768" s="120"/>
      <c r="H768" s="120"/>
      <c r="I768" s="120"/>
      <c r="J768" s="58"/>
      <c r="K768" s="121"/>
      <c r="L768" s="2"/>
      <c r="M768" s="120"/>
      <c r="N768" s="120"/>
      <c r="O768" s="120"/>
      <c r="P768" s="120"/>
      <c r="Q768" s="2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122"/>
      <c r="AJ768" s="122"/>
      <c r="AK768" s="2"/>
      <c r="AL768" s="2"/>
      <c r="AM768" s="2"/>
      <c r="AN768" s="2"/>
      <c r="AO768" s="2"/>
      <c r="AP768" s="2"/>
      <c r="AQ768" s="2"/>
      <c r="AR768" s="15"/>
    </row>
    <row r="769" spans="1:44" ht="11.25" customHeight="1">
      <c r="A769" s="120"/>
      <c r="B769" s="120"/>
      <c r="C769" s="120"/>
      <c r="D769" s="120"/>
      <c r="E769" s="2"/>
      <c r="F769" s="2"/>
      <c r="G769" s="120"/>
      <c r="H769" s="120"/>
      <c r="I769" s="120"/>
      <c r="J769" s="58"/>
      <c r="K769" s="121"/>
      <c r="L769" s="2"/>
      <c r="M769" s="120"/>
      <c r="N769" s="120"/>
      <c r="O769" s="120"/>
      <c r="P769" s="120"/>
      <c r="Q769" s="2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122"/>
      <c r="AJ769" s="122"/>
      <c r="AK769" s="2"/>
      <c r="AL769" s="2"/>
      <c r="AM769" s="2"/>
      <c r="AN769" s="2"/>
      <c r="AO769" s="2"/>
      <c r="AP769" s="2"/>
      <c r="AQ769" s="2"/>
      <c r="AR769" s="15"/>
    </row>
    <row r="770" spans="1:44" ht="11.25" customHeight="1">
      <c r="A770" s="120"/>
      <c r="B770" s="120"/>
      <c r="C770" s="120"/>
      <c r="D770" s="120"/>
      <c r="E770" s="2"/>
      <c r="F770" s="2"/>
      <c r="G770" s="120"/>
      <c r="H770" s="120"/>
      <c r="I770" s="120"/>
      <c r="J770" s="58"/>
      <c r="K770" s="121"/>
      <c r="L770" s="2"/>
      <c r="M770" s="120"/>
      <c r="N770" s="120"/>
      <c r="O770" s="120"/>
      <c r="P770" s="120"/>
      <c r="Q770" s="2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122"/>
      <c r="AJ770" s="122"/>
      <c r="AK770" s="2"/>
      <c r="AL770" s="2"/>
      <c r="AM770" s="2"/>
      <c r="AN770" s="2"/>
      <c r="AO770" s="2"/>
      <c r="AP770" s="2"/>
      <c r="AQ770" s="2"/>
      <c r="AR770" s="15"/>
    </row>
    <row r="771" spans="1:44" ht="11.25" customHeight="1">
      <c r="A771" s="120"/>
      <c r="B771" s="120"/>
      <c r="C771" s="120"/>
      <c r="D771" s="120"/>
      <c r="E771" s="2"/>
      <c r="F771" s="2"/>
      <c r="G771" s="120"/>
      <c r="H771" s="120"/>
      <c r="I771" s="120"/>
      <c r="J771" s="58"/>
      <c r="K771" s="121"/>
      <c r="L771" s="2"/>
      <c r="M771" s="120"/>
      <c r="N771" s="120"/>
      <c r="O771" s="120"/>
      <c r="P771" s="120"/>
      <c r="Q771" s="2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122"/>
      <c r="AJ771" s="122"/>
      <c r="AK771" s="2"/>
      <c r="AL771" s="2"/>
      <c r="AM771" s="2"/>
      <c r="AN771" s="2"/>
      <c r="AO771" s="2"/>
      <c r="AP771" s="2"/>
      <c r="AQ771" s="2"/>
      <c r="AR771" s="15"/>
    </row>
    <row r="772" spans="1:44" ht="11.25" customHeight="1">
      <c r="A772" s="120"/>
      <c r="B772" s="120"/>
      <c r="C772" s="120"/>
      <c r="D772" s="120"/>
      <c r="E772" s="2"/>
      <c r="F772" s="2"/>
      <c r="G772" s="120"/>
      <c r="H772" s="120"/>
      <c r="I772" s="120"/>
      <c r="J772" s="58"/>
      <c r="K772" s="121"/>
      <c r="L772" s="2"/>
      <c r="M772" s="120"/>
      <c r="N772" s="120"/>
      <c r="O772" s="120"/>
      <c r="P772" s="120"/>
      <c r="Q772" s="2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122"/>
      <c r="AJ772" s="122"/>
      <c r="AK772" s="2"/>
      <c r="AL772" s="2"/>
      <c r="AM772" s="2"/>
      <c r="AN772" s="2"/>
      <c r="AO772" s="2"/>
      <c r="AP772" s="2"/>
      <c r="AQ772" s="2"/>
      <c r="AR772" s="15"/>
    </row>
    <row r="773" spans="1:44" ht="11.25" customHeight="1">
      <c r="A773" s="120"/>
      <c r="B773" s="120"/>
      <c r="C773" s="120"/>
      <c r="D773" s="120"/>
      <c r="E773" s="2"/>
      <c r="F773" s="2"/>
      <c r="G773" s="120"/>
      <c r="H773" s="120"/>
      <c r="I773" s="120"/>
      <c r="J773" s="58"/>
      <c r="K773" s="121"/>
      <c r="L773" s="2"/>
      <c r="M773" s="120"/>
      <c r="N773" s="120"/>
      <c r="O773" s="120"/>
      <c r="P773" s="120"/>
      <c r="Q773" s="2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122"/>
      <c r="AJ773" s="122"/>
      <c r="AK773" s="2"/>
      <c r="AL773" s="2"/>
      <c r="AM773" s="2"/>
      <c r="AN773" s="2"/>
      <c r="AO773" s="2"/>
      <c r="AP773" s="2"/>
      <c r="AQ773" s="2"/>
      <c r="AR773" s="15"/>
    </row>
    <row r="774" spans="1:44" ht="11.25" customHeight="1">
      <c r="A774" s="120"/>
      <c r="B774" s="120"/>
      <c r="C774" s="120"/>
      <c r="D774" s="120"/>
      <c r="E774" s="2"/>
      <c r="F774" s="2"/>
      <c r="G774" s="120"/>
      <c r="H774" s="120"/>
      <c r="I774" s="120"/>
      <c r="J774" s="58"/>
      <c r="K774" s="121"/>
      <c r="L774" s="2"/>
      <c r="M774" s="120"/>
      <c r="N774" s="120"/>
      <c r="O774" s="120"/>
      <c r="P774" s="120"/>
      <c r="Q774" s="2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122"/>
      <c r="AJ774" s="122"/>
      <c r="AK774" s="2"/>
      <c r="AL774" s="2"/>
      <c r="AM774" s="2"/>
      <c r="AN774" s="2"/>
      <c r="AO774" s="2"/>
      <c r="AP774" s="2"/>
      <c r="AQ774" s="2"/>
      <c r="AR774" s="15"/>
    </row>
    <row r="775" spans="1:44" ht="11.25" customHeight="1">
      <c r="A775" s="120"/>
      <c r="B775" s="120"/>
      <c r="C775" s="120"/>
      <c r="D775" s="120"/>
      <c r="E775" s="2"/>
      <c r="F775" s="2"/>
      <c r="G775" s="120"/>
      <c r="H775" s="120"/>
      <c r="I775" s="120"/>
      <c r="J775" s="58"/>
      <c r="K775" s="121"/>
      <c r="L775" s="2"/>
      <c r="M775" s="120"/>
      <c r="N775" s="120"/>
      <c r="O775" s="120"/>
      <c r="P775" s="120"/>
      <c r="Q775" s="2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122"/>
      <c r="AJ775" s="122"/>
      <c r="AK775" s="2"/>
      <c r="AL775" s="2"/>
      <c r="AM775" s="2"/>
      <c r="AN775" s="2"/>
      <c r="AO775" s="2"/>
      <c r="AP775" s="2"/>
      <c r="AQ775" s="2"/>
      <c r="AR775" s="15"/>
    </row>
    <row r="776" spans="1:44" ht="11.25" customHeight="1">
      <c r="A776" s="120"/>
      <c r="B776" s="120"/>
      <c r="C776" s="120"/>
      <c r="D776" s="120"/>
      <c r="E776" s="2"/>
      <c r="F776" s="2"/>
      <c r="G776" s="120"/>
      <c r="H776" s="120"/>
      <c r="I776" s="120"/>
      <c r="J776" s="58"/>
      <c r="K776" s="121"/>
      <c r="L776" s="2"/>
      <c r="M776" s="120"/>
      <c r="N776" s="120"/>
      <c r="O776" s="120"/>
      <c r="P776" s="120"/>
      <c r="Q776" s="2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122"/>
      <c r="AJ776" s="122"/>
      <c r="AK776" s="2"/>
      <c r="AL776" s="2"/>
      <c r="AM776" s="2"/>
      <c r="AN776" s="2"/>
      <c r="AO776" s="2"/>
      <c r="AP776" s="2"/>
      <c r="AQ776" s="2"/>
      <c r="AR776" s="15"/>
    </row>
    <row r="777" spans="1:44" ht="11.25" customHeight="1">
      <c r="A777" s="120"/>
      <c r="B777" s="120"/>
      <c r="C777" s="120"/>
      <c r="D777" s="120"/>
      <c r="E777" s="2"/>
      <c r="F777" s="2"/>
      <c r="G777" s="120"/>
      <c r="H777" s="120"/>
      <c r="I777" s="120"/>
      <c r="J777" s="58"/>
      <c r="K777" s="121"/>
      <c r="L777" s="2"/>
      <c r="M777" s="120"/>
      <c r="N777" s="120"/>
      <c r="O777" s="120"/>
      <c r="P777" s="120"/>
      <c r="Q777" s="2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122"/>
      <c r="AJ777" s="122"/>
      <c r="AK777" s="2"/>
      <c r="AL777" s="2"/>
      <c r="AM777" s="2"/>
      <c r="AN777" s="2"/>
      <c r="AO777" s="2"/>
      <c r="AP777" s="2"/>
      <c r="AQ777" s="2"/>
      <c r="AR777" s="15"/>
    </row>
    <row r="778" spans="1:44" ht="11.25" customHeight="1">
      <c r="A778" s="120"/>
      <c r="B778" s="120"/>
      <c r="C778" s="120"/>
      <c r="D778" s="120"/>
      <c r="E778" s="2"/>
      <c r="F778" s="2"/>
      <c r="G778" s="120"/>
      <c r="H778" s="120"/>
      <c r="I778" s="120"/>
      <c r="J778" s="58"/>
      <c r="K778" s="121"/>
      <c r="L778" s="2"/>
      <c r="M778" s="120"/>
      <c r="N778" s="120"/>
      <c r="O778" s="120"/>
      <c r="P778" s="120"/>
      <c r="Q778" s="2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122"/>
      <c r="AJ778" s="122"/>
      <c r="AK778" s="2"/>
      <c r="AL778" s="2"/>
      <c r="AM778" s="2"/>
      <c r="AN778" s="2"/>
      <c r="AO778" s="2"/>
      <c r="AP778" s="2"/>
      <c r="AQ778" s="2"/>
      <c r="AR778" s="15"/>
    </row>
    <row r="779" spans="1:44" ht="11.25" customHeight="1">
      <c r="A779" s="120"/>
      <c r="B779" s="120"/>
      <c r="C779" s="120"/>
      <c r="D779" s="120"/>
      <c r="E779" s="2"/>
      <c r="F779" s="2"/>
      <c r="G779" s="120"/>
      <c r="H779" s="120"/>
      <c r="I779" s="120"/>
      <c r="J779" s="58"/>
      <c r="K779" s="121"/>
      <c r="L779" s="2"/>
      <c r="M779" s="120"/>
      <c r="N779" s="120"/>
      <c r="O779" s="120"/>
      <c r="P779" s="120"/>
      <c r="Q779" s="2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122"/>
      <c r="AJ779" s="122"/>
      <c r="AK779" s="2"/>
      <c r="AL779" s="2"/>
      <c r="AM779" s="2"/>
      <c r="AN779" s="2"/>
      <c r="AO779" s="2"/>
      <c r="AP779" s="2"/>
      <c r="AQ779" s="2"/>
      <c r="AR779" s="15"/>
    </row>
    <row r="780" spans="1:44" ht="11.25" customHeight="1">
      <c r="A780" s="120"/>
      <c r="B780" s="120"/>
      <c r="C780" s="120"/>
      <c r="D780" s="120"/>
      <c r="E780" s="2"/>
      <c r="F780" s="2"/>
      <c r="G780" s="120"/>
      <c r="H780" s="120"/>
      <c r="I780" s="120"/>
      <c r="J780" s="58"/>
      <c r="K780" s="121"/>
      <c r="L780" s="2"/>
      <c r="M780" s="120"/>
      <c r="N780" s="120"/>
      <c r="O780" s="120"/>
      <c r="P780" s="120"/>
      <c r="Q780" s="2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122"/>
      <c r="AJ780" s="122"/>
      <c r="AK780" s="2"/>
      <c r="AL780" s="2"/>
      <c r="AM780" s="2"/>
      <c r="AN780" s="2"/>
      <c r="AO780" s="2"/>
      <c r="AP780" s="2"/>
      <c r="AQ780" s="2"/>
      <c r="AR780" s="15"/>
    </row>
    <row r="781" spans="1:44" ht="11.25" customHeight="1">
      <c r="A781" s="120"/>
      <c r="B781" s="120"/>
      <c r="C781" s="120"/>
      <c r="D781" s="120"/>
      <c r="E781" s="2"/>
      <c r="F781" s="2"/>
      <c r="G781" s="120"/>
      <c r="H781" s="120"/>
      <c r="I781" s="120"/>
      <c r="J781" s="58"/>
      <c r="K781" s="121"/>
      <c r="L781" s="2"/>
      <c r="M781" s="120"/>
      <c r="N781" s="120"/>
      <c r="O781" s="120"/>
      <c r="P781" s="120"/>
      <c r="Q781" s="2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122"/>
      <c r="AJ781" s="122"/>
      <c r="AK781" s="2"/>
      <c r="AL781" s="2"/>
      <c r="AM781" s="2"/>
      <c r="AN781" s="2"/>
      <c r="AO781" s="2"/>
      <c r="AP781" s="2"/>
      <c r="AQ781" s="2"/>
      <c r="AR781" s="15"/>
    </row>
    <row r="782" spans="1:44" ht="11.25" customHeight="1">
      <c r="A782" s="120"/>
      <c r="B782" s="120"/>
      <c r="C782" s="120"/>
      <c r="D782" s="120"/>
      <c r="E782" s="2"/>
      <c r="F782" s="2"/>
      <c r="G782" s="120"/>
      <c r="H782" s="120"/>
      <c r="I782" s="120"/>
      <c r="J782" s="58"/>
      <c r="K782" s="121"/>
      <c r="L782" s="2"/>
      <c r="M782" s="120"/>
      <c r="N782" s="120"/>
      <c r="O782" s="120"/>
      <c r="P782" s="120"/>
      <c r="Q782" s="2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122"/>
      <c r="AJ782" s="122"/>
      <c r="AK782" s="2"/>
      <c r="AL782" s="2"/>
      <c r="AM782" s="2"/>
      <c r="AN782" s="2"/>
      <c r="AO782" s="2"/>
      <c r="AP782" s="2"/>
      <c r="AQ782" s="2"/>
      <c r="AR782" s="15"/>
    </row>
    <row r="783" spans="1:44" ht="11.25" customHeight="1">
      <c r="A783" s="120"/>
      <c r="B783" s="120"/>
      <c r="C783" s="120"/>
      <c r="D783" s="120"/>
      <c r="E783" s="2"/>
      <c r="F783" s="2"/>
      <c r="G783" s="120"/>
      <c r="H783" s="120"/>
      <c r="I783" s="120"/>
      <c r="J783" s="58"/>
      <c r="K783" s="121"/>
      <c r="L783" s="2"/>
      <c r="M783" s="120"/>
      <c r="N783" s="120"/>
      <c r="O783" s="120"/>
      <c r="P783" s="120"/>
      <c r="Q783" s="2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122"/>
      <c r="AJ783" s="122"/>
      <c r="AK783" s="2"/>
      <c r="AL783" s="2"/>
      <c r="AM783" s="2"/>
      <c r="AN783" s="2"/>
      <c r="AO783" s="2"/>
      <c r="AP783" s="2"/>
      <c r="AQ783" s="2"/>
      <c r="AR783" s="15"/>
    </row>
    <row r="784" spans="1:44" ht="11.25" customHeight="1">
      <c r="A784" s="120"/>
      <c r="B784" s="120"/>
      <c r="C784" s="120"/>
      <c r="D784" s="120"/>
      <c r="E784" s="2"/>
      <c r="F784" s="2"/>
      <c r="G784" s="120"/>
      <c r="H784" s="120"/>
      <c r="I784" s="120"/>
      <c r="J784" s="58"/>
      <c r="K784" s="121"/>
      <c r="L784" s="2"/>
      <c r="M784" s="120"/>
      <c r="N784" s="120"/>
      <c r="O784" s="120"/>
      <c r="P784" s="120"/>
      <c r="Q784" s="2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122"/>
      <c r="AJ784" s="122"/>
      <c r="AK784" s="2"/>
      <c r="AL784" s="2"/>
      <c r="AM784" s="2"/>
      <c r="AN784" s="2"/>
      <c r="AO784" s="2"/>
      <c r="AP784" s="2"/>
      <c r="AQ784" s="2"/>
      <c r="AR784" s="15"/>
    </row>
    <row r="785" spans="1:44" ht="11.25" customHeight="1">
      <c r="A785" s="120"/>
      <c r="B785" s="120"/>
      <c r="C785" s="120"/>
      <c r="D785" s="120"/>
      <c r="E785" s="2"/>
      <c r="F785" s="2"/>
      <c r="G785" s="120"/>
      <c r="H785" s="120"/>
      <c r="I785" s="120"/>
      <c r="J785" s="58"/>
      <c r="K785" s="121"/>
      <c r="L785" s="2"/>
      <c r="M785" s="120"/>
      <c r="N785" s="120"/>
      <c r="O785" s="120"/>
      <c r="P785" s="120"/>
      <c r="Q785" s="2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122"/>
      <c r="AJ785" s="122"/>
      <c r="AK785" s="2"/>
      <c r="AL785" s="2"/>
      <c r="AM785" s="2"/>
      <c r="AN785" s="2"/>
      <c r="AO785" s="2"/>
      <c r="AP785" s="2"/>
      <c r="AQ785" s="2"/>
      <c r="AR785" s="15"/>
    </row>
    <row r="786" spans="1:44" ht="11.25" customHeight="1">
      <c r="A786" s="120"/>
      <c r="B786" s="120"/>
      <c r="C786" s="120"/>
      <c r="D786" s="120"/>
      <c r="E786" s="2"/>
      <c r="F786" s="2"/>
      <c r="G786" s="120"/>
      <c r="H786" s="120"/>
      <c r="I786" s="120"/>
      <c r="J786" s="58"/>
      <c r="K786" s="121"/>
      <c r="L786" s="2"/>
      <c r="M786" s="120"/>
      <c r="N786" s="120"/>
      <c r="O786" s="120"/>
      <c r="P786" s="120"/>
      <c r="Q786" s="2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122"/>
      <c r="AJ786" s="122"/>
      <c r="AK786" s="2"/>
      <c r="AL786" s="2"/>
      <c r="AM786" s="2"/>
      <c r="AN786" s="2"/>
      <c r="AO786" s="2"/>
      <c r="AP786" s="2"/>
      <c r="AQ786" s="2"/>
      <c r="AR786" s="15"/>
    </row>
    <row r="787" spans="1:44" ht="11.25" customHeight="1">
      <c r="A787" s="120"/>
      <c r="B787" s="120"/>
      <c r="C787" s="120"/>
      <c r="D787" s="120"/>
      <c r="E787" s="2"/>
      <c r="F787" s="2"/>
      <c r="G787" s="120"/>
      <c r="H787" s="120"/>
      <c r="I787" s="120"/>
      <c r="J787" s="58"/>
      <c r="K787" s="121"/>
      <c r="L787" s="2"/>
      <c r="M787" s="120"/>
      <c r="N787" s="120"/>
      <c r="O787" s="120"/>
      <c r="P787" s="120"/>
      <c r="Q787" s="2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122"/>
      <c r="AJ787" s="122"/>
      <c r="AK787" s="2"/>
      <c r="AL787" s="2"/>
      <c r="AM787" s="2"/>
      <c r="AN787" s="2"/>
      <c r="AO787" s="2"/>
      <c r="AP787" s="2"/>
      <c r="AQ787" s="2"/>
      <c r="AR787" s="15"/>
    </row>
    <row r="788" spans="1:44" ht="11.25" customHeight="1">
      <c r="A788" s="120"/>
      <c r="B788" s="120"/>
      <c r="C788" s="120"/>
      <c r="D788" s="120"/>
      <c r="E788" s="2"/>
      <c r="F788" s="2"/>
      <c r="G788" s="120"/>
      <c r="H788" s="120"/>
      <c r="I788" s="120"/>
      <c r="J788" s="58"/>
      <c r="K788" s="121"/>
      <c r="L788" s="2"/>
      <c r="M788" s="120"/>
      <c r="N788" s="120"/>
      <c r="O788" s="120"/>
      <c r="P788" s="120"/>
      <c r="Q788" s="2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122"/>
      <c r="AJ788" s="122"/>
      <c r="AK788" s="2"/>
      <c r="AL788" s="2"/>
      <c r="AM788" s="2"/>
      <c r="AN788" s="2"/>
      <c r="AO788" s="2"/>
      <c r="AP788" s="2"/>
      <c r="AQ788" s="2"/>
      <c r="AR788" s="15"/>
    </row>
    <row r="789" spans="1:44" ht="11.25" customHeight="1">
      <c r="A789" s="120"/>
      <c r="B789" s="120"/>
      <c r="C789" s="120"/>
      <c r="D789" s="120"/>
      <c r="E789" s="2"/>
      <c r="F789" s="2"/>
      <c r="G789" s="120"/>
      <c r="H789" s="120"/>
      <c r="I789" s="120"/>
      <c r="J789" s="58"/>
      <c r="K789" s="121"/>
      <c r="L789" s="2"/>
      <c r="M789" s="120"/>
      <c r="N789" s="120"/>
      <c r="O789" s="120"/>
      <c r="P789" s="120"/>
      <c r="Q789" s="2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122"/>
      <c r="AJ789" s="122"/>
      <c r="AK789" s="2"/>
      <c r="AL789" s="2"/>
      <c r="AM789" s="2"/>
      <c r="AN789" s="2"/>
      <c r="AO789" s="2"/>
      <c r="AP789" s="2"/>
      <c r="AQ789" s="2"/>
      <c r="AR789" s="15"/>
    </row>
    <row r="790" spans="1:44" ht="11.25" customHeight="1">
      <c r="A790" s="120"/>
      <c r="B790" s="120"/>
      <c r="C790" s="120"/>
      <c r="D790" s="120"/>
      <c r="E790" s="2"/>
      <c r="F790" s="2"/>
      <c r="G790" s="120"/>
      <c r="H790" s="120"/>
      <c r="I790" s="120"/>
      <c r="J790" s="58"/>
      <c r="K790" s="121"/>
      <c r="L790" s="2"/>
      <c r="M790" s="120"/>
      <c r="N790" s="120"/>
      <c r="O790" s="120"/>
      <c r="P790" s="120"/>
      <c r="Q790" s="2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122"/>
      <c r="AJ790" s="122"/>
      <c r="AK790" s="2"/>
      <c r="AL790" s="2"/>
      <c r="AM790" s="2"/>
      <c r="AN790" s="2"/>
      <c r="AO790" s="2"/>
      <c r="AP790" s="2"/>
      <c r="AQ790" s="2"/>
      <c r="AR790" s="15"/>
    </row>
    <row r="791" spans="1:44" ht="11.25" customHeight="1">
      <c r="A791" s="120"/>
      <c r="B791" s="120"/>
      <c r="C791" s="120"/>
      <c r="D791" s="120"/>
      <c r="E791" s="2"/>
      <c r="F791" s="2"/>
      <c r="G791" s="120"/>
      <c r="H791" s="120"/>
      <c r="I791" s="120"/>
      <c r="J791" s="58"/>
      <c r="K791" s="121"/>
      <c r="L791" s="2"/>
      <c r="M791" s="120"/>
      <c r="N791" s="120"/>
      <c r="O791" s="120"/>
      <c r="P791" s="120"/>
      <c r="Q791" s="2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122"/>
      <c r="AJ791" s="122"/>
      <c r="AK791" s="2"/>
      <c r="AL791" s="2"/>
      <c r="AM791" s="2"/>
      <c r="AN791" s="2"/>
      <c r="AO791" s="2"/>
      <c r="AP791" s="2"/>
      <c r="AQ791" s="2"/>
      <c r="AR791" s="15"/>
    </row>
    <row r="792" spans="1:44" ht="11.25" customHeight="1">
      <c r="A792" s="120"/>
      <c r="B792" s="120"/>
      <c r="C792" s="120"/>
      <c r="D792" s="120"/>
      <c r="E792" s="2"/>
      <c r="F792" s="2"/>
      <c r="G792" s="120"/>
      <c r="H792" s="120"/>
      <c r="I792" s="120"/>
      <c r="J792" s="58"/>
      <c r="K792" s="121"/>
      <c r="L792" s="2"/>
      <c r="M792" s="120"/>
      <c r="N792" s="120"/>
      <c r="O792" s="120"/>
      <c r="P792" s="120"/>
      <c r="Q792" s="2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122"/>
      <c r="AJ792" s="122"/>
      <c r="AK792" s="2"/>
      <c r="AL792" s="2"/>
      <c r="AM792" s="2"/>
      <c r="AN792" s="2"/>
      <c r="AO792" s="2"/>
      <c r="AP792" s="2"/>
      <c r="AQ792" s="2"/>
      <c r="AR792" s="15"/>
    </row>
    <row r="793" spans="1:44" ht="11.25" customHeight="1">
      <c r="A793" s="120"/>
      <c r="B793" s="120"/>
      <c r="C793" s="120"/>
      <c r="D793" s="120"/>
      <c r="E793" s="2"/>
      <c r="F793" s="2"/>
      <c r="G793" s="120"/>
      <c r="H793" s="120"/>
      <c r="I793" s="120"/>
      <c r="J793" s="58"/>
      <c r="K793" s="121"/>
      <c r="L793" s="2"/>
      <c r="M793" s="120"/>
      <c r="N793" s="120"/>
      <c r="O793" s="120"/>
      <c r="P793" s="120"/>
      <c r="Q793" s="2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122"/>
      <c r="AJ793" s="122"/>
      <c r="AK793" s="2"/>
      <c r="AL793" s="2"/>
      <c r="AM793" s="2"/>
      <c r="AN793" s="2"/>
      <c r="AO793" s="2"/>
      <c r="AP793" s="2"/>
      <c r="AQ793" s="2"/>
      <c r="AR793" s="15"/>
    </row>
    <row r="794" spans="1:44" ht="11.25" customHeight="1">
      <c r="A794" s="120"/>
      <c r="B794" s="120"/>
      <c r="C794" s="120"/>
      <c r="D794" s="120"/>
      <c r="E794" s="2"/>
      <c r="F794" s="2"/>
      <c r="G794" s="120"/>
      <c r="H794" s="120"/>
      <c r="I794" s="120"/>
      <c r="J794" s="58"/>
      <c r="K794" s="121"/>
      <c r="L794" s="2"/>
      <c r="M794" s="120"/>
      <c r="N794" s="120"/>
      <c r="O794" s="120"/>
      <c r="P794" s="120"/>
      <c r="Q794" s="2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122"/>
      <c r="AJ794" s="122"/>
      <c r="AK794" s="2"/>
      <c r="AL794" s="2"/>
      <c r="AM794" s="2"/>
      <c r="AN794" s="2"/>
      <c r="AO794" s="2"/>
      <c r="AP794" s="2"/>
      <c r="AQ794" s="2"/>
      <c r="AR794" s="15"/>
    </row>
    <row r="795" spans="1:44" ht="11.25" customHeight="1">
      <c r="A795" s="120"/>
      <c r="B795" s="120"/>
      <c r="C795" s="120"/>
      <c r="D795" s="120"/>
      <c r="E795" s="2"/>
      <c r="F795" s="2"/>
      <c r="G795" s="120"/>
      <c r="H795" s="120"/>
      <c r="I795" s="120"/>
      <c r="J795" s="58"/>
      <c r="K795" s="121"/>
      <c r="L795" s="2"/>
      <c r="M795" s="120"/>
      <c r="N795" s="120"/>
      <c r="O795" s="120"/>
      <c r="P795" s="120"/>
      <c r="Q795" s="2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122"/>
      <c r="AJ795" s="122"/>
      <c r="AK795" s="2"/>
      <c r="AL795" s="2"/>
      <c r="AM795" s="2"/>
      <c r="AN795" s="2"/>
      <c r="AO795" s="2"/>
      <c r="AP795" s="2"/>
      <c r="AQ795" s="2"/>
      <c r="AR795" s="15"/>
    </row>
    <row r="796" spans="1:44" ht="11.25" customHeight="1">
      <c r="A796" s="120"/>
      <c r="B796" s="120"/>
      <c r="C796" s="120"/>
      <c r="D796" s="120"/>
      <c r="E796" s="2"/>
      <c r="F796" s="2"/>
      <c r="G796" s="120"/>
      <c r="H796" s="120"/>
      <c r="I796" s="120"/>
      <c r="J796" s="58"/>
      <c r="K796" s="121"/>
      <c r="L796" s="2"/>
      <c r="M796" s="120"/>
      <c r="N796" s="120"/>
      <c r="O796" s="120"/>
      <c r="P796" s="120"/>
      <c r="Q796" s="2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122"/>
      <c r="AJ796" s="122"/>
      <c r="AK796" s="2"/>
      <c r="AL796" s="2"/>
      <c r="AM796" s="2"/>
      <c r="AN796" s="2"/>
      <c r="AO796" s="2"/>
      <c r="AP796" s="2"/>
      <c r="AQ796" s="2"/>
      <c r="AR796" s="15"/>
    </row>
    <row r="797" spans="1:44" ht="11.25" customHeight="1">
      <c r="A797" s="120"/>
      <c r="B797" s="120"/>
      <c r="C797" s="120"/>
      <c r="D797" s="120"/>
      <c r="E797" s="2"/>
      <c r="F797" s="2"/>
      <c r="G797" s="120"/>
      <c r="H797" s="120"/>
      <c r="I797" s="120"/>
      <c r="J797" s="58"/>
      <c r="K797" s="121"/>
      <c r="L797" s="2"/>
      <c r="M797" s="120"/>
      <c r="N797" s="120"/>
      <c r="O797" s="120"/>
      <c r="P797" s="120"/>
      <c r="Q797" s="2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122"/>
      <c r="AJ797" s="122"/>
      <c r="AK797" s="2"/>
      <c r="AL797" s="2"/>
      <c r="AM797" s="2"/>
      <c r="AN797" s="2"/>
      <c r="AO797" s="2"/>
      <c r="AP797" s="2"/>
      <c r="AQ797" s="2"/>
      <c r="AR797" s="15"/>
    </row>
    <row r="798" spans="1:44" ht="11.25" customHeight="1">
      <c r="A798" s="120"/>
      <c r="B798" s="120"/>
      <c r="C798" s="120"/>
      <c r="D798" s="120"/>
      <c r="E798" s="2"/>
      <c r="F798" s="2"/>
      <c r="G798" s="120"/>
      <c r="H798" s="120"/>
      <c r="I798" s="120"/>
      <c r="J798" s="58"/>
      <c r="K798" s="121"/>
      <c r="L798" s="2"/>
      <c r="M798" s="120"/>
      <c r="N798" s="120"/>
      <c r="O798" s="120"/>
      <c r="P798" s="120"/>
      <c r="Q798" s="2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122"/>
      <c r="AJ798" s="122"/>
      <c r="AK798" s="2"/>
      <c r="AL798" s="2"/>
      <c r="AM798" s="2"/>
      <c r="AN798" s="2"/>
      <c r="AO798" s="2"/>
      <c r="AP798" s="2"/>
      <c r="AQ798" s="2"/>
      <c r="AR798" s="15"/>
    </row>
    <row r="799" spans="1:44" ht="11.25" customHeight="1">
      <c r="A799" s="120"/>
      <c r="B799" s="120"/>
      <c r="C799" s="120"/>
      <c r="D799" s="120"/>
      <c r="E799" s="2"/>
      <c r="F799" s="2"/>
      <c r="G799" s="120"/>
      <c r="H799" s="120"/>
      <c r="I799" s="120"/>
      <c r="J799" s="58"/>
      <c r="K799" s="121"/>
      <c r="L799" s="2"/>
      <c r="M799" s="120"/>
      <c r="N799" s="120"/>
      <c r="O799" s="120"/>
      <c r="P799" s="120"/>
      <c r="Q799" s="2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122"/>
      <c r="AJ799" s="122"/>
      <c r="AK799" s="2"/>
      <c r="AL799" s="2"/>
      <c r="AM799" s="2"/>
      <c r="AN799" s="2"/>
      <c r="AO799" s="2"/>
      <c r="AP799" s="2"/>
      <c r="AQ799" s="2"/>
      <c r="AR799" s="15"/>
    </row>
    <row r="800" spans="1:44" ht="11.25" customHeight="1">
      <c r="A800" s="120"/>
      <c r="B800" s="120"/>
      <c r="C800" s="120"/>
      <c r="D800" s="120"/>
      <c r="E800" s="2"/>
      <c r="F800" s="2"/>
      <c r="G800" s="120"/>
      <c r="H800" s="120"/>
      <c r="I800" s="120"/>
      <c r="J800" s="58"/>
      <c r="K800" s="121"/>
      <c r="L800" s="2"/>
      <c r="M800" s="120"/>
      <c r="N800" s="120"/>
      <c r="O800" s="120"/>
      <c r="P800" s="120"/>
      <c r="Q800" s="2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122"/>
      <c r="AJ800" s="122"/>
      <c r="AK800" s="2"/>
      <c r="AL800" s="2"/>
      <c r="AM800" s="2"/>
      <c r="AN800" s="2"/>
      <c r="AO800" s="2"/>
      <c r="AP800" s="2"/>
      <c r="AQ800" s="2"/>
      <c r="AR800" s="15"/>
    </row>
    <row r="801" spans="1:44" ht="11.25" customHeight="1">
      <c r="A801" s="120"/>
      <c r="B801" s="120"/>
      <c r="C801" s="120"/>
      <c r="D801" s="120"/>
      <c r="E801" s="2"/>
      <c r="F801" s="2"/>
      <c r="G801" s="120"/>
      <c r="H801" s="120"/>
      <c r="I801" s="120"/>
      <c r="J801" s="58"/>
      <c r="K801" s="121"/>
      <c r="L801" s="2"/>
      <c r="M801" s="120"/>
      <c r="N801" s="120"/>
      <c r="O801" s="120"/>
      <c r="P801" s="120"/>
      <c r="Q801" s="2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122"/>
      <c r="AJ801" s="122"/>
      <c r="AK801" s="2"/>
      <c r="AL801" s="2"/>
      <c r="AM801" s="2"/>
      <c r="AN801" s="2"/>
      <c r="AO801" s="2"/>
      <c r="AP801" s="2"/>
      <c r="AQ801" s="2"/>
      <c r="AR801" s="15"/>
    </row>
    <row r="802" spans="1:44" ht="11.25" customHeight="1">
      <c r="A802" s="120"/>
      <c r="B802" s="120"/>
      <c r="C802" s="120"/>
      <c r="D802" s="120"/>
      <c r="E802" s="2"/>
      <c r="F802" s="2"/>
      <c r="G802" s="120"/>
      <c r="H802" s="120"/>
      <c r="I802" s="120"/>
      <c r="J802" s="58"/>
      <c r="K802" s="121"/>
      <c r="L802" s="2"/>
      <c r="M802" s="120"/>
      <c r="N802" s="120"/>
      <c r="O802" s="120"/>
      <c r="P802" s="120"/>
      <c r="Q802" s="2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122"/>
      <c r="AJ802" s="122"/>
      <c r="AK802" s="2"/>
      <c r="AL802" s="2"/>
      <c r="AM802" s="2"/>
      <c r="AN802" s="2"/>
      <c r="AO802" s="2"/>
      <c r="AP802" s="2"/>
      <c r="AQ802" s="2"/>
      <c r="AR802" s="15"/>
    </row>
    <row r="803" spans="1:44" ht="11.25" customHeight="1">
      <c r="A803" s="120"/>
      <c r="B803" s="120"/>
      <c r="C803" s="120"/>
      <c r="D803" s="120"/>
      <c r="E803" s="2"/>
      <c r="F803" s="2"/>
      <c r="G803" s="120"/>
      <c r="H803" s="120"/>
      <c r="I803" s="120"/>
      <c r="J803" s="58"/>
      <c r="K803" s="121"/>
      <c r="L803" s="2"/>
      <c r="M803" s="120"/>
      <c r="N803" s="120"/>
      <c r="O803" s="120"/>
      <c r="P803" s="120"/>
      <c r="Q803" s="2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122"/>
      <c r="AJ803" s="122"/>
      <c r="AK803" s="2"/>
      <c r="AL803" s="2"/>
      <c r="AM803" s="2"/>
      <c r="AN803" s="2"/>
      <c r="AO803" s="2"/>
      <c r="AP803" s="2"/>
      <c r="AQ803" s="2"/>
      <c r="AR803" s="15"/>
    </row>
    <row r="804" spans="1:44" ht="11.25" customHeight="1">
      <c r="A804" s="120"/>
      <c r="B804" s="120"/>
      <c r="C804" s="120"/>
      <c r="D804" s="120"/>
      <c r="E804" s="2"/>
      <c r="F804" s="2"/>
      <c r="G804" s="120"/>
      <c r="H804" s="120"/>
      <c r="I804" s="120"/>
      <c r="J804" s="58"/>
      <c r="K804" s="121"/>
      <c r="L804" s="2"/>
      <c r="M804" s="120"/>
      <c r="N804" s="120"/>
      <c r="O804" s="120"/>
      <c r="P804" s="120"/>
      <c r="Q804" s="2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122"/>
      <c r="AJ804" s="122"/>
      <c r="AK804" s="2"/>
      <c r="AL804" s="2"/>
      <c r="AM804" s="2"/>
      <c r="AN804" s="2"/>
      <c r="AO804" s="2"/>
      <c r="AP804" s="2"/>
      <c r="AQ804" s="2"/>
      <c r="AR804" s="15"/>
    </row>
    <row r="805" spans="1:44" ht="11.25" customHeight="1">
      <c r="A805" s="120"/>
      <c r="B805" s="120"/>
      <c r="C805" s="120"/>
      <c r="D805" s="120"/>
      <c r="E805" s="2"/>
      <c r="F805" s="2"/>
      <c r="G805" s="120"/>
      <c r="H805" s="120"/>
      <c r="I805" s="120"/>
      <c r="J805" s="58"/>
      <c r="K805" s="121"/>
      <c r="L805" s="2"/>
      <c r="M805" s="120"/>
      <c r="N805" s="120"/>
      <c r="O805" s="120"/>
      <c r="P805" s="120"/>
      <c r="Q805" s="2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122"/>
      <c r="AJ805" s="122"/>
      <c r="AK805" s="2"/>
      <c r="AL805" s="2"/>
      <c r="AM805" s="2"/>
      <c r="AN805" s="2"/>
      <c r="AO805" s="2"/>
      <c r="AP805" s="2"/>
      <c r="AQ805" s="2"/>
      <c r="AR805" s="15"/>
    </row>
    <row r="806" spans="1:44" ht="11.25" customHeight="1">
      <c r="A806" s="120"/>
      <c r="B806" s="120"/>
      <c r="C806" s="120"/>
      <c r="D806" s="120"/>
      <c r="E806" s="2"/>
      <c r="F806" s="2"/>
      <c r="G806" s="120"/>
      <c r="H806" s="120"/>
      <c r="I806" s="120"/>
      <c r="J806" s="58"/>
      <c r="K806" s="121"/>
      <c r="L806" s="2"/>
      <c r="M806" s="120"/>
      <c r="N806" s="120"/>
      <c r="O806" s="120"/>
      <c r="P806" s="120"/>
      <c r="Q806" s="2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122"/>
      <c r="AJ806" s="122"/>
      <c r="AK806" s="2"/>
      <c r="AL806" s="2"/>
      <c r="AM806" s="2"/>
      <c r="AN806" s="2"/>
      <c r="AO806" s="2"/>
      <c r="AP806" s="2"/>
      <c r="AQ806" s="2"/>
      <c r="AR806" s="15"/>
    </row>
    <row r="807" spans="1:44" ht="11.25" customHeight="1">
      <c r="A807" s="120"/>
      <c r="B807" s="120"/>
      <c r="C807" s="120"/>
      <c r="D807" s="120"/>
      <c r="E807" s="2"/>
      <c r="F807" s="2"/>
      <c r="G807" s="120"/>
      <c r="H807" s="120"/>
      <c r="I807" s="120"/>
      <c r="J807" s="58"/>
      <c r="K807" s="121"/>
      <c r="L807" s="2"/>
      <c r="M807" s="120"/>
      <c r="N807" s="120"/>
      <c r="O807" s="120"/>
      <c r="P807" s="120"/>
      <c r="Q807" s="2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122"/>
      <c r="AJ807" s="122"/>
      <c r="AK807" s="2"/>
      <c r="AL807" s="2"/>
      <c r="AM807" s="2"/>
      <c r="AN807" s="2"/>
      <c r="AO807" s="2"/>
      <c r="AP807" s="2"/>
      <c r="AQ807" s="2"/>
      <c r="AR807" s="15"/>
    </row>
    <row r="808" spans="1:44" ht="11.25" customHeight="1">
      <c r="A808" s="120"/>
      <c r="B808" s="120"/>
      <c r="C808" s="120"/>
      <c r="D808" s="120"/>
      <c r="E808" s="2"/>
      <c r="F808" s="2"/>
      <c r="G808" s="120"/>
      <c r="H808" s="120"/>
      <c r="I808" s="120"/>
      <c r="J808" s="58"/>
      <c r="K808" s="121"/>
      <c r="L808" s="2"/>
      <c r="M808" s="120"/>
      <c r="N808" s="120"/>
      <c r="O808" s="120"/>
      <c r="P808" s="120"/>
      <c r="Q808" s="2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122"/>
      <c r="AJ808" s="122"/>
      <c r="AK808" s="2"/>
      <c r="AL808" s="2"/>
      <c r="AM808" s="2"/>
      <c r="AN808" s="2"/>
      <c r="AO808" s="2"/>
      <c r="AP808" s="2"/>
      <c r="AQ808" s="2"/>
      <c r="AR808" s="15"/>
    </row>
    <row r="809" spans="1:44" ht="11.25" customHeight="1">
      <c r="A809" s="120"/>
      <c r="B809" s="120"/>
      <c r="C809" s="120"/>
      <c r="D809" s="120"/>
      <c r="E809" s="2"/>
      <c r="F809" s="2"/>
      <c r="G809" s="120"/>
      <c r="H809" s="120"/>
      <c r="I809" s="120"/>
      <c r="J809" s="58"/>
      <c r="K809" s="121"/>
      <c r="L809" s="2"/>
      <c r="M809" s="120"/>
      <c r="N809" s="120"/>
      <c r="O809" s="120"/>
      <c r="P809" s="120"/>
      <c r="Q809" s="2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122"/>
      <c r="AJ809" s="122"/>
      <c r="AK809" s="2"/>
      <c r="AL809" s="2"/>
      <c r="AM809" s="2"/>
      <c r="AN809" s="2"/>
      <c r="AO809" s="2"/>
      <c r="AP809" s="2"/>
      <c r="AQ809" s="2"/>
      <c r="AR809" s="15"/>
    </row>
    <row r="810" spans="1:44" ht="11.25" customHeight="1">
      <c r="A810" s="120"/>
      <c r="B810" s="120"/>
      <c r="C810" s="120"/>
      <c r="D810" s="120"/>
      <c r="E810" s="2"/>
      <c r="F810" s="2"/>
      <c r="G810" s="120"/>
      <c r="H810" s="120"/>
      <c r="I810" s="120"/>
      <c r="J810" s="58"/>
      <c r="K810" s="121"/>
      <c r="L810" s="2"/>
      <c r="M810" s="120"/>
      <c r="N810" s="120"/>
      <c r="O810" s="120"/>
      <c r="P810" s="120"/>
      <c r="Q810" s="2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122"/>
      <c r="AJ810" s="122"/>
      <c r="AK810" s="2"/>
      <c r="AL810" s="2"/>
      <c r="AM810" s="2"/>
      <c r="AN810" s="2"/>
      <c r="AO810" s="2"/>
      <c r="AP810" s="2"/>
      <c r="AQ810" s="2"/>
      <c r="AR810" s="15"/>
    </row>
    <row r="811" spans="1:44" ht="11.25" customHeight="1">
      <c r="A811" s="120"/>
      <c r="B811" s="120"/>
      <c r="C811" s="120"/>
      <c r="D811" s="120"/>
      <c r="E811" s="2"/>
      <c r="F811" s="2"/>
      <c r="G811" s="120"/>
      <c r="H811" s="120"/>
      <c r="I811" s="120"/>
      <c r="J811" s="58"/>
      <c r="K811" s="121"/>
      <c r="L811" s="2"/>
      <c r="M811" s="120"/>
      <c r="N811" s="120"/>
      <c r="O811" s="120"/>
      <c r="P811" s="120"/>
      <c r="Q811" s="2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122"/>
      <c r="AJ811" s="122"/>
      <c r="AK811" s="2"/>
      <c r="AL811" s="2"/>
      <c r="AM811" s="2"/>
      <c r="AN811" s="2"/>
      <c r="AO811" s="2"/>
      <c r="AP811" s="2"/>
      <c r="AQ811" s="2"/>
      <c r="AR811" s="15"/>
    </row>
    <row r="812" spans="1:44" ht="11.25" customHeight="1">
      <c r="A812" s="120"/>
      <c r="B812" s="120"/>
      <c r="C812" s="120"/>
      <c r="D812" s="120"/>
      <c r="E812" s="2"/>
      <c r="F812" s="2"/>
      <c r="G812" s="120"/>
      <c r="H812" s="120"/>
      <c r="I812" s="120"/>
      <c r="J812" s="58"/>
      <c r="K812" s="121"/>
      <c r="L812" s="2"/>
      <c r="M812" s="120"/>
      <c r="N812" s="120"/>
      <c r="O812" s="120"/>
      <c r="P812" s="120"/>
      <c r="Q812" s="2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122"/>
      <c r="AJ812" s="122"/>
      <c r="AK812" s="2"/>
      <c r="AL812" s="2"/>
      <c r="AM812" s="2"/>
      <c r="AN812" s="2"/>
      <c r="AO812" s="2"/>
      <c r="AP812" s="2"/>
      <c r="AQ812" s="2"/>
      <c r="AR812" s="15"/>
    </row>
    <row r="813" spans="1:44" ht="11.25" customHeight="1">
      <c r="A813" s="120"/>
      <c r="B813" s="120"/>
      <c r="C813" s="120"/>
      <c r="D813" s="120"/>
      <c r="E813" s="2"/>
      <c r="F813" s="2"/>
      <c r="G813" s="120"/>
      <c r="H813" s="120"/>
      <c r="I813" s="120"/>
      <c r="J813" s="58"/>
      <c r="K813" s="121"/>
      <c r="L813" s="2"/>
      <c r="M813" s="120"/>
      <c r="N813" s="120"/>
      <c r="O813" s="120"/>
      <c r="P813" s="120"/>
      <c r="Q813" s="2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122"/>
      <c r="AJ813" s="122"/>
      <c r="AK813" s="2"/>
      <c r="AL813" s="2"/>
      <c r="AM813" s="2"/>
      <c r="AN813" s="2"/>
      <c r="AO813" s="2"/>
      <c r="AP813" s="2"/>
      <c r="AQ813" s="2"/>
      <c r="AR813" s="15"/>
    </row>
    <row r="814" spans="1:44" ht="11.25" customHeight="1">
      <c r="A814" s="120"/>
      <c r="B814" s="120"/>
      <c r="C814" s="120"/>
      <c r="D814" s="120"/>
      <c r="E814" s="2"/>
      <c r="F814" s="2"/>
      <c r="G814" s="120"/>
      <c r="H814" s="120"/>
      <c r="I814" s="120"/>
      <c r="J814" s="58"/>
      <c r="K814" s="121"/>
      <c r="L814" s="2"/>
      <c r="M814" s="120"/>
      <c r="N814" s="120"/>
      <c r="O814" s="120"/>
      <c r="P814" s="120"/>
      <c r="Q814" s="2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122"/>
      <c r="AJ814" s="122"/>
      <c r="AK814" s="2"/>
      <c r="AL814" s="2"/>
      <c r="AM814" s="2"/>
      <c r="AN814" s="2"/>
      <c r="AO814" s="2"/>
      <c r="AP814" s="2"/>
      <c r="AQ814" s="2"/>
      <c r="AR814" s="15"/>
    </row>
    <row r="815" spans="1:44" ht="11.25" customHeight="1">
      <c r="A815" s="120"/>
      <c r="B815" s="120"/>
      <c r="C815" s="120"/>
      <c r="D815" s="120"/>
      <c r="E815" s="2"/>
      <c r="F815" s="2"/>
      <c r="G815" s="120"/>
      <c r="H815" s="120"/>
      <c r="I815" s="120"/>
      <c r="J815" s="58"/>
      <c r="K815" s="121"/>
      <c r="L815" s="2"/>
      <c r="M815" s="120"/>
      <c r="N815" s="120"/>
      <c r="O815" s="120"/>
      <c r="P815" s="120"/>
      <c r="Q815" s="2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122"/>
      <c r="AJ815" s="122"/>
      <c r="AK815" s="2"/>
      <c r="AL815" s="2"/>
      <c r="AM815" s="2"/>
      <c r="AN815" s="2"/>
      <c r="AO815" s="2"/>
      <c r="AP815" s="2"/>
      <c r="AQ815" s="2"/>
      <c r="AR815" s="15"/>
    </row>
    <row r="816" spans="1:44" ht="11.25" customHeight="1">
      <c r="A816" s="120"/>
      <c r="B816" s="120"/>
      <c r="C816" s="120"/>
      <c r="D816" s="120"/>
      <c r="E816" s="2"/>
      <c r="F816" s="2"/>
      <c r="G816" s="120"/>
      <c r="H816" s="120"/>
      <c r="I816" s="120"/>
      <c r="J816" s="58"/>
      <c r="K816" s="121"/>
      <c r="L816" s="2"/>
      <c r="M816" s="120"/>
      <c r="N816" s="120"/>
      <c r="O816" s="120"/>
      <c r="P816" s="120"/>
      <c r="Q816" s="2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122"/>
      <c r="AJ816" s="122"/>
      <c r="AK816" s="2"/>
      <c r="AL816" s="2"/>
      <c r="AM816" s="2"/>
      <c r="AN816" s="2"/>
      <c r="AO816" s="2"/>
      <c r="AP816" s="2"/>
      <c r="AQ816" s="2"/>
      <c r="AR816" s="15"/>
    </row>
    <row r="817" spans="1:44" ht="11.25" customHeight="1">
      <c r="A817" s="120"/>
      <c r="B817" s="120"/>
      <c r="C817" s="120"/>
      <c r="D817" s="120"/>
      <c r="E817" s="2"/>
      <c r="F817" s="2"/>
      <c r="G817" s="120"/>
      <c r="H817" s="120"/>
      <c r="I817" s="120"/>
      <c r="J817" s="58"/>
      <c r="K817" s="121"/>
      <c r="L817" s="2"/>
      <c r="M817" s="120"/>
      <c r="N817" s="120"/>
      <c r="O817" s="120"/>
      <c r="P817" s="120"/>
      <c r="Q817" s="2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122"/>
      <c r="AJ817" s="122"/>
      <c r="AK817" s="2"/>
      <c r="AL817" s="2"/>
      <c r="AM817" s="2"/>
      <c r="AN817" s="2"/>
      <c r="AO817" s="2"/>
      <c r="AP817" s="2"/>
      <c r="AQ817" s="2"/>
      <c r="AR817" s="15"/>
    </row>
    <row r="818" spans="1:44" ht="11.25" customHeight="1">
      <c r="A818" s="120"/>
      <c r="B818" s="120"/>
      <c r="C818" s="120"/>
      <c r="D818" s="120"/>
      <c r="E818" s="2"/>
      <c r="F818" s="2"/>
      <c r="G818" s="120"/>
      <c r="H818" s="120"/>
      <c r="I818" s="120"/>
      <c r="J818" s="58"/>
      <c r="K818" s="121"/>
      <c r="L818" s="2"/>
      <c r="M818" s="120"/>
      <c r="N818" s="120"/>
      <c r="O818" s="120"/>
      <c r="P818" s="120"/>
      <c r="Q818" s="2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122"/>
      <c r="AJ818" s="122"/>
      <c r="AK818" s="2"/>
      <c r="AL818" s="2"/>
      <c r="AM818" s="2"/>
      <c r="AN818" s="2"/>
      <c r="AO818" s="2"/>
      <c r="AP818" s="2"/>
      <c r="AQ818" s="2"/>
      <c r="AR818" s="15"/>
    </row>
    <row r="819" spans="1:44" ht="11.25" customHeight="1">
      <c r="A819" s="120"/>
      <c r="B819" s="120"/>
      <c r="C819" s="120"/>
      <c r="D819" s="120"/>
      <c r="E819" s="2"/>
      <c r="F819" s="2"/>
      <c r="G819" s="120"/>
      <c r="H819" s="120"/>
      <c r="I819" s="120"/>
      <c r="J819" s="58"/>
      <c r="K819" s="121"/>
      <c r="L819" s="2"/>
      <c r="M819" s="120"/>
      <c r="N819" s="120"/>
      <c r="O819" s="120"/>
      <c r="P819" s="120"/>
      <c r="Q819" s="2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122"/>
      <c r="AJ819" s="122"/>
      <c r="AK819" s="2"/>
      <c r="AL819" s="2"/>
      <c r="AM819" s="2"/>
      <c r="AN819" s="2"/>
      <c r="AO819" s="2"/>
      <c r="AP819" s="2"/>
      <c r="AQ819" s="2"/>
      <c r="AR819" s="15"/>
    </row>
    <row r="820" spans="1:44" ht="11.25" customHeight="1">
      <c r="A820" s="120"/>
      <c r="B820" s="120"/>
      <c r="C820" s="120"/>
      <c r="D820" s="120"/>
      <c r="E820" s="2"/>
      <c r="F820" s="2"/>
      <c r="G820" s="120"/>
      <c r="H820" s="120"/>
      <c r="I820" s="120"/>
      <c r="J820" s="58"/>
      <c r="K820" s="121"/>
      <c r="L820" s="2"/>
      <c r="M820" s="120"/>
      <c r="N820" s="120"/>
      <c r="O820" s="120"/>
      <c r="P820" s="120"/>
      <c r="Q820" s="2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122"/>
      <c r="AJ820" s="122"/>
      <c r="AK820" s="2"/>
      <c r="AL820" s="2"/>
      <c r="AM820" s="2"/>
      <c r="AN820" s="2"/>
      <c r="AO820" s="2"/>
      <c r="AP820" s="2"/>
      <c r="AQ820" s="2"/>
      <c r="AR820" s="15"/>
    </row>
    <row r="821" spans="1:44" ht="11.25" customHeight="1">
      <c r="A821" s="120"/>
      <c r="B821" s="120"/>
      <c r="C821" s="120"/>
      <c r="D821" s="120"/>
      <c r="E821" s="2"/>
      <c r="F821" s="2"/>
      <c r="G821" s="120"/>
      <c r="H821" s="120"/>
      <c r="I821" s="120"/>
      <c r="J821" s="58"/>
      <c r="K821" s="121"/>
      <c r="L821" s="2"/>
      <c r="M821" s="120"/>
      <c r="N821" s="120"/>
      <c r="O821" s="120"/>
      <c r="P821" s="120"/>
      <c r="Q821" s="2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122"/>
      <c r="AJ821" s="122"/>
      <c r="AK821" s="2"/>
      <c r="AL821" s="2"/>
      <c r="AM821" s="2"/>
      <c r="AN821" s="2"/>
      <c r="AO821" s="2"/>
      <c r="AP821" s="2"/>
      <c r="AQ821" s="2"/>
      <c r="AR821" s="15"/>
    </row>
    <row r="822" spans="1:44" ht="11.25" customHeight="1">
      <c r="A822" s="120"/>
      <c r="B822" s="120"/>
      <c r="C822" s="120"/>
      <c r="D822" s="120"/>
      <c r="E822" s="2"/>
      <c r="F822" s="2"/>
      <c r="G822" s="120"/>
      <c r="H822" s="120"/>
      <c r="I822" s="120"/>
      <c r="J822" s="58"/>
      <c r="K822" s="121"/>
      <c r="L822" s="2"/>
      <c r="M822" s="120"/>
      <c r="N822" s="120"/>
      <c r="O822" s="120"/>
      <c r="P822" s="120"/>
      <c r="Q822" s="2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122"/>
      <c r="AJ822" s="122"/>
      <c r="AK822" s="2"/>
      <c r="AL822" s="2"/>
      <c r="AM822" s="2"/>
      <c r="AN822" s="2"/>
      <c r="AO822" s="2"/>
      <c r="AP822" s="2"/>
      <c r="AQ822" s="2"/>
      <c r="AR822" s="15"/>
    </row>
    <row r="823" spans="1:44" ht="11.25" customHeight="1">
      <c r="A823" s="120"/>
      <c r="B823" s="120"/>
      <c r="C823" s="120"/>
      <c r="D823" s="120"/>
      <c r="E823" s="2"/>
      <c r="F823" s="2"/>
      <c r="G823" s="120"/>
      <c r="H823" s="120"/>
      <c r="I823" s="120"/>
      <c r="J823" s="58"/>
      <c r="K823" s="121"/>
      <c r="L823" s="2"/>
      <c r="M823" s="120"/>
      <c r="N823" s="120"/>
      <c r="O823" s="120"/>
      <c r="P823" s="120"/>
      <c r="Q823" s="2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122"/>
      <c r="AJ823" s="122"/>
      <c r="AK823" s="2"/>
      <c r="AL823" s="2"/>
      <c r="AM823" s="2"/>
      <c r="AN823" s="2"/>
      <c r="AO823" s="2"/>
      <c r="AP823" s="2"/>
      <c r="AQ823" s="2"/>
      <c r="AR823" s="15"/>
    </row>
    <row r="824" spans="1:44" ht="11.25" customHeight="1">
      <c r="A824" s="120"/>
      <c r="B824" s="120"/>
      <c r="C824" s="120"/>
      <c r="D824" s="120"/>
      <c r="E824" s="2"/>
      <c r="F824" s="2"/>
      <c r="G824" s="120"/>
      <c r="H824" s="120"/>
      <c r="I824" s="120"/>
      <c r="J824" s="58"/>
      <c r="K824" s="121"/>
      <c r="L824" s="2"/>
      <c r="M824" s="120"/>
      <c r="N824" s="120"/>
      <c r="O824" s="120"/>
      <c r="P824" s="120"/>
      <c r="Q824" s="2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122"/>
      <c r="AJ824" s="122"/>
      <c r="AK824" s="2"/>
      <c r="AL824" s="2"/>
      <c r="AM824" s="2"/>
      <c r="AN824" s="2"/>
      <c r="AO824" s="2"/>
      <c r="AP824" s="2"/>
      <c r="AQ824" s="2"/>
      <c r="AR824" s="15"/>
    </row>
    <row r="825" spans="1:44" ht="11.25" customHeight="1">
      <c r="A825" s="120"/>
      <c r="B825" s="120"/>
      <c r="C825" s="120"/>
      <c r="D825" s="120"/>
      <c r="E825" s="2"/>
      <c r="F825" s="2"/>
      <c r="G825" s="120"/>
      <c r="H825" s="120"/>
      <c r="I825" s="120"/>
      <c r="J825" s="58"/>
      <c r="K825" s="121"/>
      <c r="L825" s="2"/>
      <c r="M825" s="120"/>
      <c r="N825" s="120"/>
      <c r="O825" s="120"/>
      <c r="P825" s="120"/>
      <c r="Q825" s="2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122"/>
      <c r="AJ825" s="122"/>
      <c r="AK825" s="2"/>
      <c r="AL825" s="2"/>
      <c r="AM825" s="2"/>
      <c r="AN825" s="2"/>
      <c r="AO825" s="2"/>
      <c r="AP825" s="2"/>
      <c r="AQ825" s="2"/>
      <c r="AR825" s="15"/>
    </row>
    <row r="826" spans="1:44" ht="11.25" customHeight="1">
      <c r="A826" s="120"/>
      <c r="B826" s="120"/>
      <c r="C826" s="120"/>
      <c r="D826" s="120"/>
      <c r="E826" s="2"/>
      <c r="F826" s="2"/>
      <c r="G826" s="120"/>
      <c r="H826" s="120"/>
      <c r="I826" s="120"/>
      <c r="J826" s="58"/>
      <c r="K826" s="121"/>
      <c r="L826" s="2"/>
      <c r="M826" s="120"/>
      <c r="N826" s="120"/>
      <c r="O826" s="120"/>
      <c r="P826" s="120"/>
      <c r="Q826" s="2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122"/>
      <c r="AJ826" s="122"/>
      <c r="AK826" s="2"/>
      <c r="AL826" s="2"/>
      <c r="AM826" s="2"/>
      <c r="AN826" s="2"/>
      <c r="AO826" s="2"/>
      <c r="AP826" s="2"/>
      <c r="AQ826" s="2"/>
      <c r="AR826" s="15"/>
    </row>
    <row r="827" spans="1:44" ht="11.25" customHeight="1">
      <c r="A827" s="120"/>
      <c r="B827" s="120"/>
      <c r="C827" s="120"/>
      <c r="D827" s="120"/>
      <c r="E827" s="2"/>
      <c r="F827" s="2"/>
      <c r="G827" s="120"/>
      <c r="H827" s="120"/>
      <c r="I827" s="120"/>
      <c r="J827" s="58"/>
      <c r="K827" s="121"/>
      <c r="L827" s="2"/>
      <c r="M827" s="120"/>
      <c r="N827" s="120"/>
      <c r="O827" s="120"/>
      <c r="P827" s="120"/>
      <c r="Q827" s="2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122"/>
      <c r="AJ827" s="122"/>
      <c r="AK827" s="2"/>
      <c r="AL827" s="2"/>
      <c r="AM827" s="2"/>
      <c r="AN827" s="2"/>
      <c r="AO827" s="2"/>
      <c r="AP827" s="2"/>
      <c r="AQ827" s="2"/>
      <c r="AR827" s="15"/>
    </row>
    <row r="828" spans="1:44" ht="11.25" customHeight="1">
      <c r="A828" s="120"/>
      <c r="B828" s="120"/>
      <c r="C828" s="120"/>
      <c r="D828" s="120"/>
      <c r="E828" s="2"/>
      <c r="F828" s="2"/>
      <c r="G828" s="120"/>
      <c r="H828" s="120"/>
      <c r="I828" s="120"/>
      <c r="J828" s="58"/>
      <c r="K828" s="121"/>
      <c r="L828" s="2"/>
      <c r="M828" s="120"/>
      <c r="N828" s="120"/>
      <c r="O828" s="120"/>
      <c r="P828" s="120"/>
      <c r="Q828" s="2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122"/>
      <c r="AJ828" s="122"/>
      <c r="AK828" s="2"/>
      <c r="AL828" s="2"/>
      <c r="AM828" s="2"/>
      <c r="AN828" s="2"/>
      <c r="AO828" s="2"/>
      <c r="AP828" s="2"/>
      <c r="AQ828" s="2"/>
      <c r="AR828" s="15"/>
    </row>
    <row r="829" spans="1:44" ht="11.25" customHeight="1">
      <c r="A829" s="120"/>
      <c r="B829" s="120"/>
      <c r="C829" s="120"/>
      <c r="D829" s="120"/>
      <c r="E829" s="2"/>
      <c r="F829" s="2"/>
      <c r="G829" s="120"/>
      <c r="H829" s="120"/>
      <c r="I829" s="120"/>
      <c r="J829" s="58"/>
      <c r="K829" s="121"/>
      <c r="L829" s="2"/>
      <c r="M829" s="120"/>
      <c r="N829" s="120"/>
      <c r="O829" s="120"/>
      <c r="P829" s="120"/>
      <c r="Q829" s="2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122"/>
      <c r="AJ829" s="122"/>
      <c r="AK829" s="2"/>
      <c r="AL829" s="2"/>
      <c r="AM829" s="2"/>
      <c r="AN829" s="2"/>
      <c r="AO829" s="2"/>
      <c r="AP829" s="2"/>
      <c r="AQ829" s="2"/>
      <c r="AR829" s="15"/>
    </row>
    <row r="830" spans="1:44" ht="11.25" customHeight="1">
      <c r="A830" s="120"/>
      <c r="B830" s="120"/>
      <c r="C830" s="120"/>
      <c r="D830" s="120"/>
      <c r="E830" s="2"/>
      <c r="F830" s="2"/>
      <c r="G830" s="120"/>
      <c r="H830" s="120"/>
      <c r="I830" s="120"/>
      <c r="J830" s="58"/>
      <c r="K830" s="121"/>
      <c r="L830" s="2"/>
      <c r="M830" s="120"/>
      <c r="N830" s="120"/>
      <c r="O830" s="120"/>
      <c r="P830" s="120"/>
      <c r="Q830" s="2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122"/>
      <c r="AJ830" s="122"/>
      <c r="AK830" s="2"/>
      <c r="AL830" s="2"/>
      <c r="AM830" s="2"/>
      <c r="AN830" s="2"/>
      <c r="AO830" s="2"/>
      <c r="AP830" s="2"/>
      <c r="AQ830" s="2"/>
      <c r="AR830" s="15"/>
    </row>
    <row r="831" spans="1:44" ht="11.25" customHeight="1">
      <c r="A831" s="120"/>
      <c r="B831" s="120"/>
      <c r="C831" s="120"/>
      <c r="D831" s="120"/>
      <c r="E831" s="2"/>
      <c r="F831" s="2"/>
      <c r="G831" s="120"/>
      <c r="H831" s="120"/>
      <c r="I831" s="120"/>
      <c r="J831" s="58"/>
      <c r="K831" s="121"/>
      <c r="L831" s="2"/>
      <c r="M831" s="120"/>
      <c r="N831" s="120"/>
      <c r="O831" s="120"/>
      <c r="P831" s="120"/>
      <c r="Q831" s="2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122"/>
      <c r="AJ831" s="122"/>
      <c r="AK831" s="2"/>
      <c r="AL831" s="2"/>
      <c r="AM831" s="2"/>
      <c r="AN831" s="2"/>
      <c r="AO831" s="2"/>
      <c r="AP831" s="2"/>
      <c r="AQ831" s="2"/>
      <c r="AR831" s="15"/>
    </row>
    <row r="832" spans="1:44" ht="11.25" customHeight="1">
      <c r="A832" s="120"/>
      <c r="B832" s="120"/>
      <c r="C832" s="120"/>
      <c r="D832" s="120"/>
      <c r="E832" s="2"/>
      <c r="F832" s="2"/>
      <c r="G832" s="120"/>
      <c r="H832" s="120"/>
      <c r="I832" s="120"/>
      <c r="J832" s="58"/>
      <c r="K832" s="121"/>
      <c r="L832" s="2"/>
      <c r="M832" s="120"/>
      <c r="N832" s="120"/>
      <c r="O832" s="120"/>
      <c r="P832" s="120"/>
      <c r="Q832" s="2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122"/>
      <c r="AJ832" s="122"/>
      <c r="AK832" s="2"/>
      <c r="AL832" s="2"/>
      <c r="AM832" s="2"/>
      <c r="AN832" s="2"/>
      <c r="AO832" s="2"/>
      <c r="AP832" s="2"/>
      <c r="AQ832" s="2"/>
      <c r="AR832" s="15"/>
    </row>
    <row r="833" spans="1:44" ht="11.25" customHeight="1">
      <c r="A833" s="120"/>
      <c r="B833" s="120"/>
      <c r="C833" s="120"/>
      <c r="D833" s="120"/>
      <c r="E833" s="2"/>
      <c r="F833" s="2"/>
      <c r="G833" s="120"/>
      <c r="H833" s="120"/>
      <c r="I833" s="120"/>
      <c r="J833" s="58"/>
      <c r="K833" s="121"/>
      <c r="L833" s="2"/>
      <c r="M833" s="120"/>
      <c r="N833" s="120"/>
      <c r="O833" s="120"/>
      <c r="P833" s="120"/>
      <c r="Q833" s="2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122"/>
      <c r="AJ833" s="122"/>
      <c r="AK833" s="2"/>
      <c r="AL833" s="2"/>
      <c r="AM833" s="2"/>
      <c r="AN833" s="2"/>
      <c r="AO833" s="2"/>
      <c r="AP833" s="2"/>
      <c r="AQ833" s="2"/>
      <c r="AR833" s="15"/>
    </row>
    <row r="834" spans="1:44" ht="11.25" customHeight="1">
      <c r="A834" s="120"/>
      <c r="B834" s="120"/>
      <c r="C834" s="120"/>
      <c r="D834" s="120"/>
      <c r="E834" s="2"/>
      <c r="F834" s="2"/>
      <c r="G834" s="120"/>
      <c r="H834" s="120"/>
      <c r="I834" s="120"/>
      <c r="J834" s="58"/>
      <c r="K834" s="121"/>
      <c r="L834" s="2"/>
      <c r="M834" s="120"/>
      <c r="N834" s="120"/>
      <c r="O834" s="120"/>
      <c r="P834" s="120"/>
      <c r="Q834" s="2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122"/>
      <c r="AJ834" s="122"/>
      <c r="AK834" s="2"/>
      <c r="AL834" s="2"/>
      <c r="AM834" s="2"/>
      <c r="AN834" s="2"/>
      <c r="AO834" s="2"/>
      <c r="AP834" s="2"/>
      <c r="AQ834" s="2"/>
      <c r="AR834" s="15"/>
    </row>
    <row r="835" spans="1:44" ht="11.25" customHeight="1">
      <c r="A835" s="120"/>
      <c r="B835" s="120"/>
      <c r="C835" s="120"/>
      <c r="D835" s="120"/>
      <c r="E835" s="2"/>
      <c r="F835" s="2"/>
      <c r="G835" s="120"/>
      <c r="H835" s="120"/>
      <c r="I835" s="120"/>
      <c r="J835" s="58"/>
      <c r="K835" s="121"/>
      <c r="L835" s="2"/>
      <c r="M835" s="120"/>
      <c r="N835" s="120"/>
      <c r="O835" s="120"/>
      <c r="P835" s="120"/>
      <c r="Q835" s="2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122"/>
      <c r="AJ835" s="122"/>
      <c r="AK835" s="2"/>
      <c r="AL835" s="2"/>
      <c r="AM835" s="2"/>
      <c r="AN835" s="2"/>
      <c r="AO835" s="2"/>
      <c r="AP835" s="2"/>
      <c r="AQ835" s="2"/>
      <c r="AR835" s="15"/>
    </row>
    <row r="836" spans="1:44" ht="11.25" customHeight="1">
      <c r="A836" s="120"/>
      <c r="B836" s="120"/>
      <c r="C836" s="120"/>
      <c r="D836" s="120"/>
      <c r="E836" s="2"/>
      <c r="F836" s="2"/>
      <c r="G836" s="120"/>
      <c r="H836" s="120"/>
      <c r="I836" s="120"/>
      <c r="J836" s="58"/>
      <c r="K836" s="121"/>
      <c r="L836" s="2"/>
      <c r="M836" s="120"/>
      <c r="N836" s="120"/>
      <c r="O836" s="120"/>
      <c r="P836" s="120"/>
      <c r="Q836" s="2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122"/>
      <c r="AJ836" s="122"/>
      <c r="AK836" s="2"/>
      <c r="AL836" s="2"/>
      <c r="AM836" s="2"/>
      <c r="AN836" s="2"/>
      <c r="AO836" s="2"/>
      <c r="AP836" s="2"/>
      <c r="AQ836" s="2"/>
      <c r="AR836" s="15"/>
    </row>
    <row r="837" spans="1:44" ht="11.25" customHeight="1">
      <c r="A837" s="120"/>
      <c r="B837" s="120"/>
      <c r="C837" s="120"/>
      <c r="D837" s="120"/>
      <c r="E837" s="2"/>
      <c r="F837" s="2"/>
      <c r="G837" s="120"/>
      <c r="H837" s="120"/>
      <c r="I837" s="120"/>
      <c r="J837" s="58"/>
      <c r="K837" s="121"/>
      <c r="L837" s="2"/>
      <c r="M837" s="120"/>
      <c r="N837" s="120"/>
      <c r="O837" s="120"/>
      <c r="P837" s="120"/>
      <c r="Q837" s="2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122"/>
      <c r="AJ837" s="122"/>
      <c r="AK837" s="2"/>
      <c r="AL837" s="2"/>
      <c r="AM837" s="2"/>
      <c r="AN837" s="2"/>
      <c r="AO837" s="2"/>
      <c r="AP837" s="2"/>
      <c r="AQ837" s="2"/>
      <c r="AR837" s="15"/>
    </row>
    <row r="838" spans="1:44" ht="11.25" customHeight="1">
      <c r="A838" s="120"/>
      <c r="B838" s="120"/>
      <c r="C838" s="120"/>
      <c r="D838" s="120"/>
      <c r="E838" s="2"/>
      <c r="F838" s="2"/>
      <c r="G838" s="120"/>
      <c r="H838" s="120"/>
      <c r="I838" s="120"/>
      <c r="J838" s="58"/>
      <c r="K838" s="121"/>
      <c r="L838" s="2"/>
      <c r="M838" s="120"/>
      <c r="N838" s="120"/>
      <c r="O838" s="120"/>
      <c r="P838" s="120"/>
      <c r="Q838" s="2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122"/>
      <c r="AJ838" s="122"/>
      <c r="AK838" s="2"/>
      <c r="AL838" s="2"/>
      <c r="AM838" s="2"/>
      <c r="AN838" s="2"/>
      <c r="AO838" s="2"/>
      <c r="AP838" s="2"/>
      <c r="AQ838" s="2"/>
      <c r="AR838" s="15"/>
    </row>
    <row r="839" spans="1:44" ht="11.25" customHeight="1">
      <c r="A839" s="120"/>
      <c r="B839" s="120"/>
      <c r="C839" s="120"/>
      <c r="D839" s="120"/>
      <c r="E839" s="2"/>
      <c r="F839" s="2"/>
      <c r="G839" s="120"/>
      <c r="H839" s="120"/>
      <c r="I839" s="120"/>
      <c r="J839" s="58"/>
      <c r="K839" s="121"/>
      <c r="L839" s="2"/>
      <c r="M839" s="120"/>
      <c r="N839" s="120"/>
      <c r="O839" s="120"/>
      <c r="P839" s="120"/>
      <c r="Q839" s="2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122"/>
      <c r="AJ839" s="122"/>
      <c r="AK839" s="2"/>
      <c r="AL839" s="2"/>
      <c r="AM839" s="2"/>
      <c r="AN839" s="2"/>
      <c r="AO839" s="2"/>
      <c r="AP839" s="2"/>
      <c r="AQ839" s="2"/>
      <c r="AR839" s="15"/>
    </row>
    <row r="840" spans="1:44" ht="11.25" customHeight="1">
      <c r="A840" s="120"/>
      <c r="B840" s="120"/>
      <c r="C840" s="120"/>
      <c r="D840" s="120"/>
      <c r="E840" s="2"/>
      <c r="F840" s="2"/>
      <c r="G840" s="120"/>
      <c r="H840" s="120"/>
      <c r="I840" s="120"/>
      <c r="J840" s="58"/>
      <c r="K840" s="121"/>
      <c r="L840" s="2"/>
      <c r="M840" s="120"/>
      <c r="N840" s="120"/>
      <c r="O840" s="120"/>
      <c r="P840" s="120"/>
      <c r="Q840" s="2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122"/>
      <c r="AJ840" s="122"/>
      <c r="AK840" s="2"/>
      <c r="AL840" s="2"/>
      <c r="AM840" s="2"/>
      <c r="AN840" s="2"/>
      <c r="AO840" s="2"/>
      <c r="AP840" s="2"/>
      <c r="AQ840" s="2"/>
      <c r="AR840" s="15"/>
    </row>
    <row r="841" spans="1:44" ht="11.25" customHeight="1">
      <c r="A841" s="120"/>
      <c r="B841" s="120"/>
      <c r="C841" s="120"/>
      <c r="D841" s="120"/>
      <c r="E841" s="2"/>
      <c r="F841" s="2"/>
      <c r="G841" s="120"/>
      <c r="H841" s="120"/>
      <c r="I841" s="120"/>
      <c r="J841" s="58"/>
      <c r="K841" s="121"/>
      <c r="L841" s="2"/>
      <c r="M841" s="120"/>
      <c r="N841" s="120"/>
      <c r="O841" s="120"/>
      <c r="P841" s="120"/>
      <c r="Q841" s="2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122"/>
      <c r="AJ841" s="122"/>
      <c r="AK841" s="2"/>
      <c r="AL841" s="2"/>
      <c r="AM841" s="2"/>
      <c r="AN841" s="2"/>
      <c r="AO841" s="2"/>
      <c r="AP841" s="2"/>
      <c r="AQ841" s="2"/>
      <c r="AR841" s="15"/>
    </row>
    <row r="842" spans="1:44" ht="11.25" customHeight="1">
      <c r="A842" s="120"/>
      <c r="B842" s="120"/>
      <c r="C842" s="120"/>
      <c r="D842" s="120"/>
      <c r="E842" s="2"/>
      <c r="F842" s="2"/>
      <c r="G842" s="120"/>
      <c r="H842" s="120"/>
      <c r="I842" s="120"/>
      <c r="J842" s="58"/>
      <c r="K842" s="121"/>
      <c r="L842" s="2"/>
      <c r="M842" s="120"/>
      <c r="N842" s="120"/>
      <c r="O842" s="120"/>
      <c r="P842" s="120"/>
      <c r="Q842" s="2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122"/>
      <c r="AJ842" s="122"/>
      <c r="AK842" s="2"/>
      <c r="AL842" s="2"/>
      <c r="AM842" s="2"/>
      <c r="AN842" s="2"/>
      <c r="AO842" s="2"/>
      <c r="AP842" s="2"/>
      <c r="AQ842" s="2"/>
      <c r="AR842" s="15"/>
    </row>
    <row r="843" spans="1:44" ht="11.25" customHeight="1">
      <c r="A843" s="120"/>
      <c r="B843" s="120"/>
      <c r="C843" s="120"/>
      <c r="D843" s="120"/>
      <c r="E843" s="2"/>
      <c r="F843" s="2"/>
      <c r="G843" s="120"/>
      <c r="H843" s="120"/>
      <c r="I843" s="120"/>
      <c r="J843" s="58"/>
      <c r="K843" s="121"/>
      <c r="L843" s="2"/>
      <c r="M843" s="120"/>
      <c r="N843" s="120"/>
      <c r="O843" s="120"/>
      <c r="P843" s="120"/>
      <c r="Q843" s="2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122"/>
      <c r="AJ843" s="122"/>
      <c r="AK843" s="2"/>
      <c r="AL843" s="2"/>
      <c r="AM843" s="2"/>
      <c r="AN843" s="2"/>
      <c r="AO843" s="2"/>
      <c r="AP843" s="2"/>
      <c r="AQ843" s="2"/>
      <c r="AR843" s="15"/>
    </row>
    <row r="844" spans="1:44" ht="11.25" customHeight="1">
      <c r="A844" s="120"/>
      <c r="B844" s="120"/>
      <c r="C844" s="120"/>
      <c r="D844" s="120"/>
      <c r="E844" s="2"/>
      <c r="F844" s="2"/>
      <c r="G844" s="120"/>
      <c r="H844" s="120"/>
      <c r="I844" s="120"/>
      <c r="J844" s="58"/>
      <c r="K844" s="121"/>
      <c r="L844" s="2"/>
      <c r="M844" s="120"/>
      <c r="N844" s="120"/>
      <c r="O844" s="120"/>
      <c r="P844" s="120"/>
      <c r="Q844" s="2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122"/>
      <c r="AJ844" s="122"/>
      <c r="AK844" s="2"/>
      <c r="AL844" s="2"/>
      <c r="AM844" s="2"/>
      <c r="AN844" s="2"/>
      <c r="AO844" s="2"/>
      <c r="AP844" s="2"/>
      <c r="AQ844" s="2"/>
      <c r="AR844" s="15"/>
    </row>
    <row r="845" spans="1:44" ht="11.25" customHeight="1">
      <c r="A845" s="120"/>
      <c r="B845" s="120"/>
      <c r="C845" s="120"/>
      <c r="D845" s="120"/>
      <c r="E845" s="2"/>
      <c r="F845" s="2"/>
      <c r="G845" s="120"/>
      <c r="H845" s="120"/>
      <c r="I845" s="120"/>
      <c r="J845" s="58"/>
      <c r="K845" s="121"/>
      <c r="L845" s="2"/>
      <c r="M845" s="120"/>
      <c r="N845" s="120"/>
      <c r="O845" s="120"/>
      <c r="P845" s="120"/>
      <c r="Q845" s="2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122"/>
      <c r="AJ845" s="122"/>
      <c r="AK845" s="2"/>
      <c r="AL845" s="2"/>
      <c r="AM845" s="2"/>
      <c r="AN845" s="2"/>
      <c r="AO845" s="2"/>
      <c r="AP845" s="2"/>
      <c r="AQ845" s="2"/>
      <c r="AR845" s="15"/>
    </row>
    <row r="846" spans="1:44" ht="11.25" customHeight="1">
      <c r="A846" s="120"/>
      <c r="B846" s="120"/>
      <c r="C846" s="120"/>
      <c r="D846" s="120"/>
      <c r="E846" s="2"/>
      <c r="F846" s="2"/>
      <c r="G846" s="120"/>
      <c r="H846" s="120"/>
      <c r="I846" s="120"/>
      <c r="J846" s="58"/>
      <c r="K846" s="121"/>
      <c r="L846" s="2"/>
      <c r="M846" s="120"/>
      <c r="N846" s="120"/>
      <c r="O846" s="120"/>
      <c r="P846" s="120"/>
      <c r="Q846" s="2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122"/>
      <c r="AJ846" s="122"/>
      <c r="AK846" s="2"/>
      <c r="AL846" s="2"/>
      <c r="AM846" s="2"/>
      <c r="AN846" s="2"/>
      <c r="AO846" s="2"/>
      <c r="AP846" s="2"/>
      <c r="AQ846" s="2"/>
      <c r="AR846" s="15"/>
    </row>
    <row r="847" spans="1:44" ht="11.25" customHeight="1">
      <c r="A847" s="120"/>
      <c r="B847" s="120"/>
      <c r="C847" s="120"/>
      <c r="D847" s="120"/>
      <c r="E847" s="2"/>
      <c r="F847" s="2"/>
      <c r="G847" s="120"/>
      <c r="H847" s="120"/>
      <c r="I847" s="120"/>
      <c r="J847" s="58"/>
      <c r="K847" s="121"/>
      <c r="L847" s="2"/>
      <c r="M847" s="120"/>
      <c r="N847" s="120"/>
      <c r="O847" s="120"/>
      <c r="P847" s="120"/>
      <c r="Q847" s="2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122"/>
      <c r="AJ847" s="122"/>
      <c r="AK847" s="2"/>
      <c r="AL847" s="2"/>
      <c r="AM847" s="2"/>
      <c r="AN847" s="2"/>
      <c r="AO847" s="2"/>
      <c r="AP847" s="2"/>
      <c r="AQ847" s="2"/>
      <c r="AR847" s="15"/>
    </row>
    <row r="848" spans="1:44" ht="11.25" customHeight="1">
      <c r="A848" s="120"/>
      <c r="B848" s="120"/>
      <c r="C848" s="120"/>
      <c r="D848" s="120"/>
      <c r="E848" s="2"/>
      <c r="F848" s="2"/>
      <c r="G848" s="120"/>
      <c r="H848" s="120"/>
      <c r="I848" s="120"/>
      <c r="J848" s="58"/>
      <c r="K848" s="121"/>
      <c r="L848" s="2"/>
      <c r="M848" s="120"/>
      <c r="N848" s="120"/>
      <c r="O848" s="120"/>
      <c r="P848" s="120"/>
      <c r="Q848" s="2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122"/>
      <c r="AJ848" s="122"/>
      <c r="AK848" s="2"/>
      <c r="AL848" s="2"/>
      <c r="AM848" s="2"/>
      <c r="AN848" s="2"/>
      <c r="AO848" s="2"/>
      <c r="AP848" s="2"/>
      <c r="AQ848" s="2"/>
      <c r="AR848" s="15"/>
    </row>
    <row r="849" spans="1:44" ht="11.25" customHeight="1">
      <c r="A849" s="120"/>
      <c r="B849" s="120"/>
      <c r="C849" s="120"/>
      <c r="D849" s="120"/>
      <c r="E849" s="2"/>
      <c r="F849" s="2"/>
      <c r="G849" s="120"/>
      <c r="H849" s="120"/>
      <c r="I849" s="120"/>
      <c r="J849" s="58"/>
      <c r="K849" s="121"/>
      <c r="L849" s="2"/>
      <c r="M849" s="120"/>
      <c r="N849" s="120"/>
      <c r="O849" s="120"/>
      <c r="P849" s="120"/>
      <c r="Q849" s="2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122"/>
      <c r="AJ849" s="122"/>
      <c r="AK849" s="2"/>
      <c r="AL849" s="2"/>
      <c r="AM849" s="2"/>
      <c r="AN849" s="2"/>
      <c r="AO849" s="2"/>
      <c r="AP849" s="2"/>
      <c r="AQ849" s="2"/>
      <c r="AR849" s="15"/>
    </row>
    <row r="850" spans="1:44" ht="11.25" customHeight="1">
      <c r="A850" s="120"/>
      <c r="B850" s="120"/>
      <c r="C850" s="120"/>
      <c r="D850" s="120"/>
      <c r="E850" s="2"/>
      <c r="F850" s="2"/>
      <c r="G850" s="120"/>
      <c r="H850" s="120"/>
      <c r="I850" s="120"/>
      <c r="J850" s="58"/>
      <c r="K850" s="121"/>
      <c r="L850" s="2"/>
      <c r="M850" s="120"/>
      <c r="N850" s="120"/>
      <c r="O850" s="120"/>
      <c r="P850" s="120"/>
      <c r="Q850" s="2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122"/>
      <c r="AJ850" s="122"/>
      <c r="AK850" s="2"/>
      <c r="AL850" s="2"/>
      <c r="AM850" s="2"/>
      <c r="AN850" s="2"/>
      <c r="AO850" s="2"/>
      <c r="AP850" s="2"/>
      <c r="AQ850" s="2"/>
      <c r="AR850" s="15"/>
    </row>
    <row r="851" spans="1:44" ht="11.25" customHeight="1">
      <c r="A851" s="120"/>
      <c r="B851" s="120"/>
      <c r="C851" s="120"/>
      <c r="D851" s="120"/>
      <c r="E851" s="2"/>
      <c r="F851" s="2"/>
      <c r="G851" s="120"/>
      <c r="H851" s="120"/>
      <c r="I851" s="120"/>
      <c r="J851" s="58"/>
      <c r="K851" s="121"/>
      <c r="L851" s="2"/>
      <c r="M851" s="120"/>
      <c r="N851" s="120"/>
      <c r="O851" s="120"/>
      <c r="P851" s="120"/>
      <c r="Q851" s="2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122"/>
      <c r="AJ851" s="122"/>
      <c r="AK851" s="2"/>
      <c r="AL851" s="2"/>
      <c r="AM851" s="2"/>
      <c r="AN851" s="2"/>
      <c r="AO851" s="2"/>
      <c r="AP851" s="2"/>
      <c r="AQ851" s="2"/>
      <c r="AR851" s="15"/>
    </row>
    <row r="852" spans="1:44" ht="11.25" customHeight="1">
      <c r="A852" s="120"/>
      <c r="B852" s="120"/>
      <c r="C852" s="120"/>
      <c r="D852" s="120"/>
      <c r="E852" s="2"/>
      <c r="F852" s="2"/>
      <c r="G852" s="120"/>
      <c r="H852" s="120"/>
      <c r="I852" s="120"/>
      <c r="J852" s="58"/>
      <c r="K852" s="121"/>
      <c r="L852" s="2"/>
      <c r="M852" s="120"/>
      <c r="N852" s="120"/>
      <c r="O852" s="120"/>
      <c r="P852" s="120"/>
      <c r="Q852" s="2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122"/>
      <c r="AJ852" s="122"/>
      <c r="AK852" s="2"/>
      <c r="AL852" s="2"/>
      <c r="AM852" s="2"/>
      <c r="AN852" s="2"/>
      <c r="AO852" s="2"/>
      <c r="AP852" s="2"/>
      <c r="AQ852" s="2"/>
      <c r="AR852" s="15"/>
    </row>
    <row r="853" spans="1:44" ht="11.25" customHeight="1">
      <c r="A853" s="120"/>
      <c r="B853" s="120"/>
      <c r="C853" s="120"/>
      <c r="D853" s="120"/>
      <c r="E853" s="2"/>
      <c r="F853" s="2"/>
      <c r="G853" s="120"/>
      <c r="H853" s="120"/>
      <c r="I853" s="120"/>
      <c r="J853" s="58"/>
      <c r="K853" s="121"/>
      <c r="L853" s="2"/>
      <c r="M853" s="120"/>
      <c r="N853" s="120"/>
      <c r="O853" s="120"/>
      <c r="P853" s="120"/>
      <c r="Q853" s="2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122"/>
      <c r="AJ853" s="122"/>
      <c r="AK853" s="2"/>
      <c r="AL853" s="2"/>
      <c r="AM853" s="2"/>
      <c r="AN853" s="2"/>
      <c r="AO853" s="2"/>
      <c r="AP853" s="2"/>
      <c r="AQ853" s="2"/>
      <c r="AR853" s="15"/>
    </row>
    <row r="854" spans="1:44" ht="11.25" customHeight="1">
      <c r="A854" s="120"/>
      <c r="B854" s="120"/>
      <c r="C854" s="120"/>
      <c r="D854" s="120"/>
      <c r="E854" s="2"/>
      <c r="F854" s="2"/>
      <c r="G854" s="120"/>
      <c r="H854" s="120"/>
      <c r="I854" s="120"/>
      <c r="J854" s="58"/>
      <c r="K854" s="121"/>
      <c r="L854" s="2"/>
      <c r="M854" s="120"/>
      <c r="N854" s="120"/>
      <c r="O854" s="120"/>
      <c r="P854" s="120"/>
      <c r="Q854" s="2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122"/>
      <c r="AJ854" s="122"/>
      <c r="AK854" s="2"/>
      <c r="AL854" s="2"/>
      <c r="AM854" s="2"/>
      <c r="AN854" s="2"/>
      <c r="AO854" s="2"/>
      <c r="AP854" s="2"/>
      <c r="AQ854" s="2"/>
      <c r="AR854" s="15"/>
    </row>
    <row r="855" spans="1:44" ht="11.25" customHeight="1">
      <c r="A855" s="120"/>
      <c r="B855" s="120"/>
      <c r="C855" s="120"/>
      <c r="D855" s="120"/>
      <c r="E855" s="2"/>
      <c r="F855" s="2"/>
      <c r="G855" s="120"/>
      <c r="H855" s="120"/>
      <c r="I855" s="120"/>
      <c r="J855" s="58"/>
      <c r="K855" s="121"/>
      <c r="L855" s="2"/>
      <c r="M855" s="120"/>
      <c r="N855" s="120"/>
      <c r="O855" s="120"/>
      <c r="P855" s="120"/>
      <c r="Q855" s="2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122"/>
      <c r="AJ855" s="122"/>
      <c r="AK855" s="2"/>
      <c r="AL855" s="2"/>
      <c r="AM855" s="2"/>
      <c r="AN855" s="2"/>
      <c r="AO855" s="2"/>
      <c r="AP855" s="2"/>
      <c r="AQ855" s="2"/>
      <c r="AR855" s="15"/>
    </row>
    <row r="856" spans="1:44" ht="11.25" customHeight="1">
      <c r="A856" s="120"/>
      <c r="B856" s="120"/>
      <c r="C856" s="120"/>
      <c r="D856" s="120"/>
      <c r="E856" s="2"/>
      <c r="F856" s="2"/>
      <c r="G856" s="120"/>
      <c r="H856" s="120"/>
      <c r="I856" s="120"/>
      <c r="J856" s="58"/>
      <c r="K856" s="121"/>
      <c r="L856" s="2"/>
      <c r="M856" s="120"/>
      <c r="N856" s="120"/>
      <c r="O856" s="120"/>
      <c r="P856" s="120"/>
      <c r="Q856" s="2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122"/>
      <c r="AJ856" s="122"/>
      <c r="AK856" s="2"/>
      <c r="AL856" s="2"/>
      <c r="AM856" s="2"/>
      <c r="AN856" s="2"/>
      <c r="AO856" s="2"/>
      <c r="AP856" s="2"/>
      <c r="AQ856" s="2"/>
      <c r="AR856" s="15"/>
    </row>
    <row r="857" spans="1:44" ht="11.25" customHeight="1">
      <c r="A857" s="120"/>
      <c r="B857" s="120"/>
      <c r="C857" s="120"/>
      <c r="D857" s="120"/>
      <c r="E857" s="2"/>
      <c r="F857" s="2"/>
      <c r="G857" s="120"/>
      <c r="H857" s="120"/>
      <c r="I857" s="120"/>
      <c r="J857" s="58"/>
      <c r="K857" s="121"/>
      <c r="L857" s="2"/>
      <c r="M857" s="120"/>
      <c r="N857" s="120"/>
      <c r="O857" s="120"/>
      <c r="P857" s="120"/>
      <c r="Q857" s="2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122"/>
      <c r="AJ857" s="122"/>
      <c r="AK857" s="2"/>
      <c r="AL857" s="2"/>
      <c r="AM857" s="2"/>
      <c r="AN857" s="2"/>
      <c r="AO857" s="2"/>
      <c r="AP857" s="2"/>
      <c r="AQ857" s="2"/>
      <c r="AR857" s="15"/>
    </row>
    <row r="858" spans="1:44" ht="11.25" customHeight="1">
      <c r="A858" s="120"/>
      <c r="B858" s="120"/>
      <c r="C858" s="120"/>
      <c r="D858" s="120"/>
      <c r="E858" s="2"/>
      <c r="F858" s="2"/>
      <c r="G858" s="120"/>
      <c r="H858" s="120"/>
      <c r="I858" s="120"/>
      <c r="J858" s="58"/>
      <c r="K858" s="121"/>
      <c r="L858" s="2"/>
      <c r="M858" s="120"/>
      <c r="N858" s="120"/>
      <c r="O858" s="120"/>
      <c r="P858" s="120"/>
      <c r="Q858" s="2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122"/>
      <c r="AJ858" s="122"/>
      <c r="AK858" s="2"/>
      <c r="AL858" s="2"/>
      <c r="AM858" s="2"/>
      <c r="AN858" s="2"/>
      <c r="AO858" s="2"/>
      <c r="AP858" s="2"/>
      <c r="AQ858" s="2"/>
      <c r="AR858" s="15"/>
    </row>
    <row r="859" spans="1:44" ht="11.25" customHeight="1">
      <c r="A859" s="120"/>
      <c r="B859" s="120"/>
      <c r="C859" s="120"/>
      <c r="D859" s="120"/>
      <c r="E859" s="2"/>
      <c r="F859" s="2"/>
      <c r="G859" s="120"/>
      <c r="H859" s="120"/>
      <c r="I859" s="120"/>
      <c r="J859" s="58"/>
      <c r="K859" s="121"/>
      <c r="L859" s="2"/>
      <c r="M859" s="120"/>
      <c r="N859" s="120"/>
      <c r="O859" s="120"/>
      <c r="P859" s="120"/>
      <c r="Q859" s="2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122"/>
      <c r="AJ859" s="122"/>
      <c r="AK859" s="2"/>
      <c r="AL859" s="2"/>
      <c r="AM859" s="2"/>
      <c r="AN859" s="2"/>
      <c r="AO859" s="2"/>
      <c r="AP859" s="2"/>
      <c r="AQ859" s="2"/>
      <c r="AR859" s="15"/>
    </row>
    <row r="860" spans="1:44" ht="11.25" customHeight="1">
      <c r="A860" s="120"/>
      <c r="B860" s="120"/>
      <c r="C860" s="120"/>
      <c r="D860" s="120"/>
      <c r="E860" s="2"/>
      <c r="F860" s="2"/>
      <c r="G860" s="120"/>
      <c r="H860" s="120"/>
      <c r="I860" s="120"/>
      <c r="J860" s="58"/>
      <c r="K860" s="121"/>
      <c r="L860" s="2"/>
      <c r="M860" s="120"/>
      <c r="N860" s="120"/>
      <c r="O860" s="120"/>
      <c r="P860" s="120"/>
      <c r="Q860" s="2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122"/>
      <c r="AJ860" s="122"/>
      <c r="AK860" s="2"/>
      <c r="AL860" s="2"/>
      <c r="AM860" s="2"/>
      <c r="AN860" s="2"/>
      <c r="AO860" s="2"/>
      <c r="AP860" s="2"/>
      <c r="AQ860" s="2"/>
      <c r="AR860" s="15"/>
    </row>
    <row r="861" spans="1:44" ht="11.25" customHeight="1">
      <c r="A861" s="120"/>
      <c r="B861" s="120"/>
      <c r="C861" s="120"/>
      <c r="D861" s="120"/>
      <c r="E861" s="2"/>
      <c r="F861" s="2"/>
      <c r="G861" s="120"/>
      <c r="H861" s="120"/>
      <c r="I861" s="120"/>
      <c r="J861" s="58"/>
      <c r="K861" s="121"/>
      <c r="L861" s="2"/>
      <c r="M861" s="120"/>
      <c r="N861" s="120"/>
      <c r="O861" s="120"/>
      <c r="P861" s="120"/>
      <c r="Q861" s="2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122"/>
      <c r="AJ861" s="122"/>
      <c r="AK861" s="2"/>
      <c r="AL861" s="2"/>
      <c r="AM861" s="2"/>
      <c r="AN861" s="2"/>
      <c r="AO861" s="2"/>
      <c r="AP861" s="2"/>
      <c r="AQ861" s="2"/>
      <c r="AR861" s="15"/>
    </row>
    <row r="862" spans="1:44" ht="11.25" customHeight="1">
      <c r="A862" s="120"/>
      <c r="B862" s="120"/>
      <c r="C862" s="120"/>
      <c r="D862" s="120"/>
      <c r="E862" s="2"/>
      <c r="F862" s="2"/>
      <c r="G862" s="120"/>
      <c r="H862" s="120"/>
      <c r="I862" s="120"/>
      <c r="J862" s="58"/>
      <c r="K862" s="121"/>
      <c r="L862" s="2"/>
      <c r="M862" s="120"/>
      <c r="N862" s="120"/>
      <c r="O862" s="120"/>
      <c r="P862" s="120"/>
      <c r="Q862" s="2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122"/>
      <c r="AJ862" s="122"/>
      <c r="AK862" s="2"/>
      <c r="AL862" s="2"/>
      <c r="AM862" s="2"/>
      <c r="AN862" s="2"/>
      <c r="AO862" s="2"/>
      <c r="AP862" s="2"/>
      <c r="AQ862" s="2"/>
      <c r="AR862" s="15"/>
    </row>
    <row r="863" spans="1:44" ht="11.25" customHeight="1">
      <c r="A863" s="120"/>
      <c r="B863" s="120"/>
      <c r="C863" s="120"/>
      <c r="D863" s="120"/>
      <c r="E863" s="2"/>
      <c r="F863" s="2"/>
      <c r="G863" s="120"/>
      <c r="H863" s="120"/>
      <c r="I863" s="120"/>
      <c r="J863" s="58"/>
      <c r="K863" s="121"/>
      <c r="L863" s="2"/>
      <c r="M863" s="120"/>
      <c r="N863" s="120"/>
      <c r="O863" s="120"/>
      <c r="P863" s="120"/>
      <c r="Q863" s="2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122"/>
      <c r="AJ863" s="122"/>
      <c r="AK863" s="2"/>
      <c r="AL863" s="2"/>
      <c r="AM863" s="2"/>
      <c r="AN863" s="2"/>
      <c r="AO863" s="2"/>
      <c r="AP863" s="2"/>
      <c r="AQ863" s="2"/>
      <c r="AR863" s="15"/>
    </row>
    <row r="864" spans="1:44" ht="11.25" customHeight="1">
      <c r="A864" s="120"/>
      <c r="B864" s="120"/>
      <c r="C864" s="120"/>
      <c r="D864" s="120"/>
      <c r="E864" s="2"/>
      <c r="F864" s="2"/>
      <c r="G864" s="120"/>
      <c r="H864" s="120"/>
      <c r="I864" s="120"/>
      <c r="J864" s="58"/>
      <c r="K864" s="121"/>
      <c r="L864" s="2"/>
      <c r="M864" s="120"/>
      <c r="N864" s="120"/>
      <c r="O864" s="120"/>
      <c r="P864" s="120"/>
      <c r="Q864" s="2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122"/>
      <c r="AJ864" s="122"/>
      <c r="AK864" s="2"/>
      <c r="AL864" s="2"/>
      <c r="AM864" s="2"/>
      <c r="AN864" s="2"/>
      <c r="AO864" s="2"/>
      <c r="AP864" s="2"/>
      <c r="AQ864" s="2"/>
      <c r="AR864" s="15"/>
    </row>
    <row r="865" spans="1:44" ht="11.25" customHeight="1">
      <c r="A865" s="120"/>
      <c r="B865" s="120"/>
      <c r="C865" s="120"/>
      <c r="D865" s="120"/>
      <c r="E865" s="2"/>
      <c r="F865" s="2"/>
      <c r="G865" s="120"/>
      <c r="H865" s="120"/>
      <c r="I865" s="120"/>
      <c r="J865" s="58"/>
      <c r="K865" s="121"/>
      <c r="L865" s="2"/>
      <c r="M865" s="120"/>
      <c r="N865" s="120"/>
      <c r="O865" s="120"/>
      <c r="P865" s="120"/>
      <c r="Q865" s="2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122"/>
      <c r="AJ865" s="122"/>
      <c r="AK865" s="2"/>
      <c r="AL865" s="2"/>
      <c r="AM865" s="2"/>
      <c r="AN865" s="2"/>
      <c r="AO865" s="2"/>
      <c r="AP865" s="2"/>
      <c r="AQ865" s="2"/>
      <c r="AR865" s="15"/>
    </row>
    <row r="866" spans="1:44" ht="11.25" customHeight="1">
      <c r="A866" s="120"/>
      <c r="B866" s="120"/>
      <c r="C866" s="120"/>
      <c r="D866" s="120"/>
      <c r="E866" s="2"/>
      <c r="F866" s="2"/>
      <c r="G866" s="120"/>
      <c r="H866" s="120"/>
      <c r="I866" s="120"/>
      <c r="J866" s="58"/>
      <c r="K866" s="121"/>
      <c r="L866" s="2"/>
      <c r="M866" s="120"/>
      <c r="N866" s="120"/>
      <c r="O866" s="120"/>
      <c r="P866" s="120"/>
      <c r="Q866" s="2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122"/>
      <c r="AJ866" s="122"/>
      <c r="AK866" s="2"/>
      <c r="AL866" s="2"/>
      <c r="AM866" s="2"/>
      <c r="AN866" s="2"/>
      <c r="AO866" s="2"/>
      <c r="AP866" s="2"/>
      <c r="AQ866" s="2"/>
      <c r="AR866" s="15"/>
    </row>
    <row r="867" spans="1:44" ht="11.25" customHeight="1">
      <c r="A867" s="120"/>
      <c r="B867" s="120"/>
      <c r="C867" s="120"/>
      <c r="D867" s="120"/>
      <c r="E867" s="2"/>
      <c r="F867" s="2"/>
      <c r="G867" s="120"/>
      <c r="H867" s="120"/>
      <c r="I867" s="120"/>
      <c r="J867" s="58"/>
      <c r="K867" s="121"/>
      <c r="L867" s="2"/>
      <c r="M867" s="120"/>
      <c r="N867" s="120"/>
      <c r="O867" s="120"/>
      <c r="P867" s="120"/>
      <c r="Q867" s="2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122"/>
      <c r="AJ867" s="122"/>
      <c r="AK867" s="2"/>
      <c r="AL867" s="2"/>
      <c r="AM867" s="2"/>
      <c r="AN867" s="2"/>
      <c r="AO867" s="2"/>
      <c r="AP867" s="2"/>
      <c r="AQ867" s="2"/>
      <c r="AR867" s="15"/>
    </row>
    <row r="868" spans="1:44" ht="11.25" customHeight="1">
      <c r="A868" s="120"/>
      <c r="B868" s="120"/>
      <c r="C868" s="120"/>
      <c r="D868" s="120"/>
      <c r="E868" s="2"/>
      <c r="F868" s="2"/>
      <c r="G868" s="120"/>
      <c r="H868" s="120"/>
      <c r="I868" s="120"/>
      <c r="J868" s="58"/>
      <c r="K868" s="121"/>
      <c r="L868" s="2"/>
      <c r="M868" s="120"/>
      <c r="N868" s="120"/>
      <c r="O868" s="120"/>
      <c r="P868" s="120"/>
      <c r="Q868" s="2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122"/>
      <c r="AJ868" s="122"/>
      <c r="AK868" s="2"/>
      <c r="AL868" s="2"/>
      <c r="AM868" s="2"/>
      <c r="AN868" s="2"/>
      <c r="AO868" s="2"/>
      <c r="AP868" s="2"/>
      <c r="AQ868" s="2"/>
      <c r="AR868" s="15"/>
    </row>
    <row r="869" spans="1:44" ht="11.25" customHeight="1">
      <c r="A869" s="120"/>
      <c r="B869" s="120"/>
      <c r="C869" s="120"/>
      <c r="D869" s="120"/>
      <c r="E869" s="2"/>
      <c r="F869" s="2"/>
      <c r="G869" s="120"/>
      <c r="H869" s="120"/>
      <c r="I869" s="120"/>
      <c r="J869" s="58"/>
      <c r="K869" s="121"/>
      <c r="L869" s="2"/>
      <c r="M869" s="120"/>
      <c r="N869" s="120"/>
      <c r="O869" s="120"/>
      <c r="P869" s="120"/>
      <c r="Q869" s="2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122"/>
      <c r="AJ869" s="122"/>
      <c r="AK869" s="2"/>
      <c r="AL869" s="2"/>
      <c r="AM869" s="2"/>
      <c r="AN869" s="2"/>
      <c r="AO869" s="2"/>
      <c r="AP869" s="2"/>
      <c r="AQ869" s="2"/>
      <c r="AR869" s="15"/>
    </row>
    <row r="870" spans="1:44" ht="11.25" customHeight="1">
      <c r="A870" s="120"/>
      <c r="B870" s="120"/>
      <c r="C870" s="120"/>
      <c r="D870" s="120"/>
      <c r="E870" s="2"/>
      <c r="F870" s="2"/>
      <c r="G870" s="120"/>
      <c r="H870" s="120"/>
      <c r="I870" s="120"/>
      <c r="J870" s="58"/>
      <c r="K870" s="121"/>
      <c r="L870" s="2"/>
      <c r="M870" s="120"/>
      <c r="N870" s="120"/>
      <c r="O870" s="120"/>
      <c r="P870" s="120"/>
      <c r="Q870" s="2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122"/>
      <c r="AJ870" s="122"/>
      <c r="AK870" s="2"/>
      <c r="AL870" s="2"/>
      <c r="AM870" s="2"/>
      <c r="AN870" s="2"/>
      <c r="AO870" s="2"/>
      <c r="AP870" s="2"/>
      <c r="AQ870" s="2"/>
      <c r="AR870" s="15"/>
    </row>
    <row r="871" spans="1:44" ht="11.25" customHeight="1">
      <c r="A871" s="120"/>
      <c r="B871" s="120"/>
      <c r="C871" s="120"/>
      <c r="D871" s="120"/>
      <c r="E871" s="2"/>
      <c r="F871" s="2"/>
      <c r="G871" s="120"/>
      <c r="H871" s="120"/>
      <c r="I871" s="120"/>
      <c r="J871" s="58"/>
      <c r="K871" s="121"/>
      <c r="L871" s="2"/>
      <c r="M871" s="120"/>
      <c r="N871" s="120"/>
      <c r="O871" s="120"/>
      <c r="P871" s="120"/>
      <c r="Q871" s="2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122"/>
      <c r="AJ871" s="122"/>
      <c r="AK871" s="2"/>
      <c r="AL871" s="2"/>
      <c r="AM871" s="2"/>
      <c r="AN871" s="2"/>
      <c r="AO871" s="2"/>
      <c r="AP871" s="2"/>
      <c r="AQ871" s="2"/>
      <c r="AR871" s="15"/>
    </row>
    <row r="872" spans="1:44" ht="11.25" customHeight="1">
      <c r="A872" s="120"/>
      <c r="B872" s="120"/>
      <c r="C872" s="120"/>
      <c r="D872" s="120"/>
      <c r="E872" s="2"/>
      <c r="F872" s="2"/>
      <c r="G872" s="120"/>
      <c r="H872" s="120"/>
      <c r="I872" s="120"/>
      <c r="J872" s="58"/>
      <c r="K872" s="121"/>
      <c r="L872" s="2"/>
      <c r="M872" s="120"/>
      <c r="N872" s="120"/>
      <c r="O872" s="120"/>
      <c r="P872" s="120"/>
      <c r="Q872" s="2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122"/>
      <c r="AJ872" s="122"/>
      <c r="AK872" s="2"/>
      <c r="AL872" s="2"/>
      <c r="AM872" s="2"/>
      <c r="AN872" s="2"/>
      <c r="AO872" s="2"/>
      <c r="AP872" s="2"/>
      <c r="AQ872" s="2"/>
      <c r="AR872" s="15"/>
    </row>
    <row r="873" spans="1:44" ht="11.25" customHeight="1">
      <c r="A873" s="120"/>
      <c r="B873" s="120"/>
      <c r="C873" s="120"/>
      <c r="D873" s="120"/>
      <c r="E873" s="2"/>
      <c r="F873" s="2"/>
      <c r="G873" s="120"/>
      <c r="H873" s="120"/>
      <c r="I873" s="120"/>
      <c r="J873" s="58"/>
      <c r="K873" s="121"/>
      <c r="L873" s="2"/>
      <c r="M873" s="120"/>
      <c r="N873" s="120"/>
      <c r="O873" s="120"/>
      <c r="P873" s="120"/>
      <c r="Q873" s="2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122"/>
      <c r="AJ873" s="122"/>
      <c r="AK873" s="2"/>
      <c r="AL873" s="2"/>
      <c r="AM873" s="2"/>
      <c r="AN873" s="2"/>
      <c r="AO873" s="2"/>
      <c r="AP873" s="2"/>
      <c r="AQ873" s="2"/>
      <c r="AR873" s="15"/>
    </row>
    <row r="874" spans="1:44" ht="11.25" customHeight="1">
      <c r="A874" s="120"/>
      <c r="B874" s="120"/>
      <c r="C874" s="120"/>
      <c r="D874" s="120"/>
      <c r="E874" s="2"/>
      <c r="F874" s="2"/>
      <c r="G874" s="120"/>
      <c r="H874" s="120"/>
      <c r="I874" s="120"/>
      <c r="J874" s="58"/>
      <c r="K874" s="121"/>
      <c r="L874" s="2"/>
      <c r="M874" s="120"/>
      <c r="N874" s="120"/>
      <c r="O874" s="120"/>
      <c r="P874" s="120"/>
      <c r="Q874" s="2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122"/>
      <c r="AJ874" s="122"/>
      <c r="AK874" s="2"/>
      <c r="AL874" s="2"/>
      <c r="AM874" s="2"/>
      <c r="AN874" s="2"/>
      <c r="AO874" s="2"/>
      <c r="AP874" s="2"/>
      <c r="AQ874" s="2"/>
      <c r="AR874" s="15"/>
    </row>
    <row r="875" spans="1:44" ht="11.25" customHeight="1">
      <c r="A875" s="120"/>
      <c r="B875" s="120"/>
      <c r="C875" s="120"/>
      <c r="D875" s="120"/>
      <c r="E875" s="2"/>
      <c r="F875" s="2"/>
      <c r="G875" s="120"/>
      <c r="H875" s="120"/>
      <c r="I875" s="120"/>
      <c r="J875" s="58"/>
      <c r="K875" s="121"/>
      <c r="L875" s="2"/>
      <c r="M875" s="120"/>
      <c r="N875" s="120"/>
      <c r="O875" s="120"/>
      <c r="P875" s="120"/>
      <c r="Q875" s="2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122"/>
      <c r="AJ875" s="122"/>
      <c r="AK875" s="2"/>
      <c r="AL875" s="2"/>
      <c r="AM875" s="2"/>
      <c r="AN875" s="2"/>
      <c r="AO875" s="2"/>
      <c r="AP875" s="2"/>
      <c r="AQ875" s="2"/>
      <c r="AR875" s="15"/>
    </row>
    <row r="876" spans="1:44" ht="11.25" customHeight="1">
      <c r="A876" s="120"/>
      <c r="B876" s="120"/>
      <c r="C876" s="120"/>
      <c r="D876" s="120"/>
      <c r="E876" s="2"/>
      <c r="F876" s="2"/>
      <c r="G876" s="120"/>
      <c r="H876" s="120"/>
      <c r="I876" s="120"/>
      <c r="J876" s="58"/>
      <c r="K876" s="121"/>
      <c r="L876" s="2"/>
      <c r="M876" s="120"/>
      <c r="N876" s="120"/>
      <c r="O876" s="120"/>
      <c r="P876" s="120"/>
      <c r="Q876" s="2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122"/>
      <c r="AJ876" s="122"/>
      <c r="AK876" s="2"/>
      <c r="AL876" s="2"/>
      <c r="AM876" s="2"/>
      <c r="AN876" s="2"/>
      <c r="AO876" s="2"/>
      <c r="AP876" s="2"/>
      <c r="AQ876" s="2"/>
      <c r="AR876" s="15"/>
    </row>
    <row r="877" spans="1:44" ht="11.25" customHeight="1">
      <c r="A877" s="120"/>
      <c r="B877" s="120"/>
      <c r="C877" s="120"/>
      <c r="D877" s="120"/>
      <c r="E877" s="2"/>
      <c r="F877" s="2"/>
      <c r="G877" s="120"/>
      <c r="H877" s="120"/>
      <c r="I877" s="120"/>
      <c r="J877" s="58"/>
      <c r="K877" s="121"/>
      <c r="L877" s="2"/>
      <c r="M877" s="120"/>
      <c r="N877" s="120"/>
      <c r="O877" s="120"/>
      <c r="P877" s="120"/>
      <c r="Q877" s="2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122"/>
      <c r="AJ877" s="122"/>
      <c r="AK877" s="2"/>
      <c r="AL877" s="2"/>
      <c r="AM877" s="2"/>
      <c r="AN877" s="2"/>
      <c r="AO877" s="2"/>
      <c r="AP877" s="2"/>
      <c r="AQ877" s="2"/>
      <c r="AR877" s="15"/>
    </row>
    <row r="878" spans="1:44" ht="11.25" customHeight="1">
      <c r="A878" s="120"/>
      <c r="B878" s="120"/>
      <c r="C878" s="120"/>
      <c r="D878" s="120"/>
      <c r="E878" s="2"/>
      <c r="F878" s="2"/>
      <c r="G878" s="120"/>
      <c r="H878" s="120"/>
      <c r="I878" s="120"/>
      <c r="J878" s="58"/>
      <c r="K878" s="121"/>
      <c r="L878" s="2"/>
      <c r="M878" s="120"/>
      <c r="N878" s="120"/>
      <c r="O878" s="120"/>
      <c r="P878" s="120"/>
      <c r="Q878" s="2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122"/>
      <c r="AJ878" s="122"/>
      <c r="AK878" s="2"/>
      <c r="AL878" s="2"/>
      <c r="AM878" s="2"/>
      <c r="AN878" s="2"/>
      <c r="AO878" s="2"/>
      <c r="AP878" s="2"/>
      <c r="AQ878" s="2"/>
      <c r="AR878" s="15"/>
    </row>
    <row r="879" spans="1:44" ht="11.25" customHeight="1">
      <c r="A879" s="120"/>
      <c r="B879" s="120"/>
      <c r="C879" s="120"/>
      <c r="D879" s="120"/>
      <c r="E879" s="2"/>
      <c r="F879" s="2"/>
      <c r="G879" s="120"/>
      <c r="H879" s="120"/>
      <c r="I879" s="120"/>
      <c r="J879" s="58"/>
      <c r="K879" s="121"/>
      <c r="L879" s="2"/>
      <c r="M879" s="120"/>
      <c r="N879" s="120"/>
      <c r="O879" s="120"/>
      <c r="P879" s="120"/>
      <c r="Q879" s="2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122"/>
      <c r="AJ879" s="122"/>
      <c r="AK879" s="2"/>
      <c r="AL879" s="2"/>
      <c r="AM879" s="2"/>
      <c r="AN879" s="2"/>
      <c r="AO879" s="2"/>
      <c r="AP879" s="2"/>
      <c r="AQ879" s="2"/>
      <c r="AR879" s="15"/>
    </row>
    <row r="880" spans="1:44" ht="11.25" customHeight="1">
      <c r="A880" s="120"/>
      <c r="B880" s="120"/>
      <c r="C880" s="120"/>
      <c r="D880" s="120"/>
      <c r="E880" s="2"/>
      <c r="F880" s="2"/>
      <c r="G880" s="120"/>
      <c r="H880" s="120"/>
      <c r="I880" s="120"/>
      <c r="J880" s="58"/>
      <c r="K880" s="121"/>
      <c r="L880" s="2"/>
      <c r="M880" s="120"/>
      <c r="N880" s="120"/>
      <c r="O880" s="120"/>
      <c r="P880" s="120"/>
      <c r="Q880" s="2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122"/>
      <c r="AJ880" s="122"/>
      <c r="AK880" s="2"/>
      <c r="AL880" s="2"/>
      <c r="AM880" s="2"/>
      <c r="AN880" s="2"/>
      <c r="AO880" s="2"/>
      <c r="AP880" s="2"/>
      <c r="AQ880" s="2"/>
      <c r="AR880" s="15"/>
    </row>
    <row r="881" spans="1:44" ht="11.25" customHeight="1">
      <c r="A881" s="120"/>
      <c r="B881" s="120"/>
      <c r="C881" s="120"/>
      <c r="D881" s="120"/>
      <c r="E881" s="2"/>
      <c r="F881" s="2"/>
      <c r="G881" s="120"/>
      <c r="H881" s="120"/>
      <c r="I881" s="120"/>
      <c r="J881" s="58"/>
      <c r="K881" s="121"/>
      <c r="L881" s="2"/>
      <c r="M881" s="120"/>
      <c r="N881" s="120"/>
      <c r="O881" s="120"/>
      <c r="P881" s="120"/>
      <c r="Q881" s="2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122"/>
      <c r="AJ881" s="122"/>
      <c r="AK881" s="2"/>
      <c r="AL881" s="2"/>
      <c r="AM881" s="2"/>
      <c r="AN881" s="2"/>
      <c r="AO881" s="2"/>
      <c r="AP881" s="2"/>
      <c r="AQ881" s="2"/>
      <c r="AR881" s="15"/>
    </row>
    <row r="882" spans="1:44" ht="11.25" customHeight="1">
      <c r="A882" s="120"/>
      <c r="B882" s="120"/>
      <c r="C882" s="120"/>
      <c r="D882" s="120"/>
      <c r="E882" s="2"/>
      <c r="F882" s="2"/>
      <c r="G882" s="120"/>
      <c r="H882" s="120"/>
      <c r="I882" s="120"/>
      <c r="J882" s="58"/>
      <c r="K882" s="121"/>
      <c r="L882" s="2"/>
      <c r="M882" s="120"/>
      <c r="N882" s="120"/>
      <c r="O882" s="120"/>
      <c r="P882" s="120"/>
      <c r="Q882" s="2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122"/>
      <c r="AJ882" s="122"/>
      <c r="AK882" s="2"/>
      <c r="AL882" s="2"/>
      <c r="AM882" s="2"/>
      <c r="AN882" s="2"/>
      <c r="AO882" s="2"/>
      <c r="AP882" s="2"/>
      <c r="AQ882" s="2"/>
      <c r="AR882" s="15"/>
    </row>
    <row r="883" spans="1:44" ht="11.25" customHeight="1">
      <c r="A883" s="120"/>
      <c r="B883" s="120"/>
      <c r="C883" s="120"/>
      <c r="D883" s="120"/>
      <c r="E883" s="2"/>
      <c r="F883" s="2"/>
      <c r="G883" s="120"/>
      <c r="H883" s="120"/>
      <c r="I883" s="120"/>
      <c r="J883" s="58"/>
      <c r="K883" s="121"/>
      <c r="L883" s="2"/>
      <c r="M883" s="120"/>
      <c r="N883" s="120"/>
      <c r="O883" s="120"/>
      <c r="P883" s="120"/>
      <c r="Q883" s="2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122"/>
      <c r="AJ883" s="122"/>
      <c r="AK883" s="2"/>
      <c r="AL883" s="2"/>
      <c r="AM883" s="2"/>
      <c r="AN883" s="2"/>
      <c r="AO883" s="2"/>
      <c r="AP883" s="2"/>
      <c r="AQ883" s="2"/>
      <c r="AR883" s="15"/>
    </row>
    <row r="884" spans="1:44" ht="11.25" customHeight="1">
      <c r="A884" s="120"/>
      <c r="B884" s="120"/>
      <c r="C884" s="120"/>
      <c r="D884" s="120"/>
      <c r="E884" s="2"/>
      <c r="F884" s="2"/>
      <c r="G884" s="120"/>
      <c r="H884" s="120"/>
      <c r="I884" s="120"/>
      <c r="J884" s="58"/>
      <c r="K884" s="121"/>
      <c r="L884" s="2"/>
      <c r="M884" s="120"/>
      <c r="N884" s="120"/>
      <c r="O884" s="120"/>
      <c r="P884" s="120"/>
      <c r="Q884" s="2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122"/>
      <c r="AJ884" s="122"/>
      <c r="AK884" s="2"/>
      <c r="AL884" s="2"/>
      <c r="AM884" s="2"/>
      <c r="AN884" s="2"/>
      <c r="AO884" s="2"/>
      <c r="AP884" s="2"/>
      <c r="AQ884" s="2"/>
      <c r="AR884" s="15"/>
    </row>
    <row r="885" spans="1:44" ht="11.25" customHeight="1">
      <c r="A885" s="120"/>
      <c r="B885" s="120"/>
      <c r="C885" s="120"/>
      <c r="D885" s="120"/>
      <c r="E885" s="2"/>
      <c r="F885" s="2"/>
      <c r="G885" s="120"/>
      <c r="H885" s="120"/>
      <c r="I885" s="120"/>
      <c r="J885" s="58"/>
      <c r="K885" s="121"/>
      <c r="L885" s="2"/>
      <c r="M885" s="120"/>
      <c r="N885" s="120"/>
      <c r="O885" s="120"/>
      <c r="P885" s="120"/>
      <c r="Q885" s="2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122"/>
      <c r="AJ885" s="122"/>
      <c r="AK885" s="2"/>
      <c r="AL885" s="2"/>
      <c r="AM885" s="2"/>
      <c r="AN885" s="2"/>
      <c r="AO885" s="2"/>
      <c r="AP885" s="2"/>
      <c r="AQ885" s="2"/>
      <c r="AR885" s="15"/>
    </row>
    <row r="886" spans="1:44" ht="11.25" customHeight="1">
      <c r="A886" s="120"/>
      <c r="B886" s="120"/>
      <c r="C886" s="120"/>
      <c r="D886" s="120"/>
      <c r="E886" s="2"/>
      <c r="F886" s="2"/>
      <c r="G886" s="120"/>
      <c r="H886" s="120"/>
      <c r="I886" s="120"/>
      <c r="J886" s="58"/>
      <c r="K886" s="121"/>
      <c r="L886" s="2"/>
      <c r="M886" s="120"/>
      <c r="N886" s="120"/>
      <c r="O886" s="120"/>
      <c r="P886" s="120"/>
      <c r="Q886" s="2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122"/>
      <c r="AJ886" s="122"/>
      <c r="AK886" s="2"/>
      <c r="AL886" s="2"/>
      <c r="AM886" s="2"/>
      <c r="AN886" s="2"/>
      <c r="AO886" s="2"/>
      <c r="AP886" s="2"/>
      <c r="AQ886" s="2"/>
      <c r="AR886" s="15"/>
    </row>
    <row r="887" spans="1:44" ht="11.25" customHeight="1">
      <c r="A887" s="120"/>
      <c r="B887" s="120"/>
      <c r="C887" s="120"/>
      <c r="D887" s="120"/>
      <c r="E887" s="2"/>
      <c r="F887" s="2"/>
      <c r="G887" s="120"/>
      <c r="H887" s="120"/>
      <c r="I887" s="120"/>
      <c r="J887" s="58"/>
      <c r="K887" s="121"/>
      <c r="L887" s="2"/>
      <c r="M887" s="120"/>
      <c r="N887" s="120"/>
      <c r="O887" s="120"/>
      <c r="P887" s="120"/>
      <c r="Q887" s="2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122"/>
      <c r="AJ887" s="122"/>
      <c r="AK887" s="2"/>
      <c r="AL887" s="2"/>
      <c r="AM887" s="2"/>
      <c r="AN887" s="2"/>
      <c r="AO887" s="2"/>
      <c r="AP887" s="2"/>
      <c r="AQ887" s="2"/>
      <c r="AR887" s="15"/>
    </row>
    <row r="888" spans="1:44" ht="11.25" customHeight="1">
      <c r="A888" s="120"/>
      <c r="B888" s="120"/>
      <c r="C888" s="120"/>
      <c r="D888" s="120"/>
      <c r="E888" s="2"/>
      <c r="F888" s="2"/>
      <c r="G888" s="120"/>
      <c r="H888" s="120"/>
      <c r="I888" s="120"/>
      <c r="J888" s="58"/>
      <c r="K888" s="121"/>
      <c r="L888" s="2"/>
      <c r="M888" s="120"/>
      <c r="N888" s="120"/>
      <c r="O888" s="120"/>
      <c r="P888" s="120"/>
      <c r="Q888" s="2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122"/>
      <c r="AJ888" s="122"/>
      <c r="AK888" s="2"/>
      <c r="AL888" s="2"/>
      <c r="AM888" s="2"/>
      <c r="AN888" s="2"/>
      <c r="AO888" s="2"/>
      <c r="AP888" s="2"/>
      <c r="AQ888" s="2"/>
      <c r="AR888" s="15"/>
    </row>
    <row r="889" spans="1:44" ht="11.25" customHeight="1">
      <c r="A889" s="120"/>
      <c r="B889" s="120"/>
      <c r="C889" s="120"/>
      <c r="D889" s="120"/>
      <c r="E889" s="2"/>
      <c r="F889" s="2"/>
      <c r="G889" s="120"/>
      <c r="H889" s="120"/>
      <c r="I889" s="120"/>
      <c r="J889" s="58"/>
      <c r="K889" s="121"/>
      <c r="L889" s="2"/>
      <c r="M889" s="120"/>
      <c r="N889" s="120"/>
      <c r="O889" s="120"/>
      <c r="P889" s="120"/>
      <c r="Q889" s="2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122"/>
      <c r="AJ889" s="122"/>
      <c r="AK889" s="2"/>
      <c r="AL889" s="2"/>
      <c r="AM889" s="2"/>
      <c r="AN889" s="2"/>
      <c r="AO889" s="2"/>
      <c r="AP889" s="2"/>
      <c r="AQ889" s="2"/>
      <c r="AR889" s="15"/>
    </row>
    <row r="890" spans="1:44" ht="11.25" customHeight="1">
      <c r="A890" s="120"/>
      <c r="B890" s="120"/>
      <c r="C890" s="120"/>
      <c r="D890" s="120"/>
      <c r="E890" s="2"/>
      <c r="F890" s="2"/>
      <c r="G890" s="120"/>
      <c r="H890" s="120"/>
      <c r="I890" s="120"/>
      <c r="J890" s="58"/>
      <c r="K890" s="121"/>
      <c r="L890" s="2"/>
      <c r="M890" s="120"/>
      <c r="N890" s="120"/>
      <c r="O890" s="120"/>
      <c r="P890" s="120"/>
      <c r="Q890" s="2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122"/>
      <c r="AJ890" s="122"/>
      <c r="AK890" s="2"/>
      <c r="AL890" s="2"/>
      <c r="AM890" s="2"/>
      <c r="AN890" s="2"/>
      <c r="AO890" s="2"/>
      <c r="AP890" s="2"/>
      <c r="AQ890" s="2"/>
      <c r="AR890" s="15"/>
    </row>
    <row r="891" spans="1:44" ht="11.25" customHeight="1">
      <c r="A891" s="120"/>
      <c r="B891" s="120"/>
      <c r="C891" s="120"/>
      <c r="D891" s="120"/>
      <c r="E891" s="2"/>
      <c r="F891" s="2"/>
      <c r="G891" s="120"/>
      <c r="H891" s="120"/>
      <c r="I891" s="120"/>
      <c r="J891" s="58"/>
      <c r="K891" s="121"/>
      <c r="L891" s="2"/>
      <c r="M891" s="120"/>
      <c r="N891" s="120"/>
      <c r="O891" s="120"/>
      <c r="P891" s="120"/>
      <c r="Q891" s="2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122"/>
      <c r="AJ891" s="122"/>
      <c r="AK891" s="2"/>
      <c r="AL891" s="2"/>
      <c r="AM891" s="2"/>
      <c r="AN891" s="2"/>
      <c r="AO891" s="2"/>
      <c r="AP891" s="2"/>
      <c r="AQ891" s="2"/>
      <c r="AR891" s="15"/>
    </row>
    <row r="892" spans="1:44" ht="11.25" customHeight="1">
      <c r="A892" s="120"/>
      <c r="B892" s="120"/>
      <c r="C892" s="120"/>
      <c r="D892" s="120"/>
      <c r="E892" s="2"/>
      <c r="F892" s="2"/>
      <c r="G892" s="120"/>
      <c r="H892" s="120"/>
      <c r="I892" s="120"/>
      <c r="J892" s="58"/>
      <c r="K892" s="121"/>
      <c r="L892" s="2"/>
      <c r="M892" s="120"/>
      <c r="N892" s="120"/>
      <c r="O892" s="120"/>
      <c r="P892" s="120"/>
      <c r="Q892" s="2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122"/>
      <c r="AJ892" s="122"/>
      <c r="AK892" s="2"/>
      <c r="AL892" s="2"/>
      <c r="AM892" s="2"/>
      <c r="AN892" s="2"/>
      <c r="AO892" s="2"/>
      <c r="AP892" s="2"/>
      <c r="AQ892" s="2"/>
      <c r="AR892" s="15"/>
    </row>
    <row r="893" spans="1:44" ht="11.25" customHeight="1">
      <c r="A893" s="120"/>
      <c r="B893" s="120"/>
      <c r="C893" s="120"/>
      <c r="D893" s="120"/>
      <c r="E893" s="2"/>
      <c r="F893" s="2"/>
      <c r="G893" s="120"/>
      <c r="H893" s="120"/>
      <c r="I893" s="120"/>
      <c r="J893" s="58"/>
      <c r="K893" s="121"/>
      <c r="L893" s="2"/>
      <c r="M893" s="120"/>
      <c r="N893" s="120"/>
      <c r="O893" s="120"/>
      <c r="P893" s="120"/>
      <c r="Q893" s="2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122"/>
      <c r="AJ893" s="122"/>
      <c r="AK893" s="2"/>
      <c r="AL893" s="2"/>
      <c r="AM893" s="2"/>
      <c r="AN893" s="2"/>
      <c r="AO893" s="2"/>
      <c r="AP893" s="2"/>
      <c r="AQ893" s="2"/>
      <c r="AR893" s="15"/>
    </row>
    <row r="894" spans="1:44" ht="11.25" customHeight="1">
      <c r="A894" s="120"/>
      <c r="B894" s="120"/>
      <c r="C894" s="120"/>
      <c r="D894" s="120"/>
      <c r="E894" s="2"/>
      <c r="F894" s="2"/>
      <c r="G894" s="120"/>
      <c r="H894" s="120"/>
      <c r="I894" s="120"/>
      <c r="J894" s="58"/>
      <c r="K894" s="121"/>
      <c r="L894" s="2"/>
      <c r="M894" s="120"/>
      <c r="N894" s="120"/>
      <c r="O894" s="120"/>
      <c r="P894" s="120"/>
      <c r="Q894" s="2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122"/>
      <c r="AJ894" s="122"/>
      <c r="AK894" s="2"/>
      <c r="AL894" s="2"/>
      <c r="AM894" s="2"/>
      <c r="AN894" s="2"/>
      <c r="AO894" s="2"/>
      <c r="AP894" s="2"/>
      <c r="AQ894" s="2"/>
      <c r="AR894" s="15"/>
    </row>
    <row r="895" spans="1:44" ht="11.25" customHeight="1">
      <c r="A895" s="120"/>
      <c r="B895" s="120"/>
      <c r="C895" s="120"/>
      <c r="D895" s="120"/>
      <c r="E895" s="2"/>
      <c r="F895" s="2"/>
      <c r="G895" s="120"/>
      <c r="H895" s="120"/>
      <c r="I895" s="120"/>
      <c r="J895" s="58"/>
      <c r="K895" s="121"/>
      <c r="L895" s="2"/>
      <c r="M895" s="120"/>
      <c r="N895" s="120"/>
      <c r="O895" s="120"/>
      <c r="P895" s="120"/>
      <c r="Q895" s="2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122"/>
      <c r="AJ895" s="122"/>
      <c r="AK895" s="2"/>
      <c r="AL895" s="2"/>
      <c r="AM895" s="2"/>
      <c r="AN895" s="2"/>
      <c r="AO895" s="2"/>
      <c r="AP895" s="2"/>
      <c r="AQ895" s="2"/>
      <c r="AR895" s="15"/>
    </row>
    <row r="896" spans="1:44" ht="11.25" customHeight="1">
      <c r="A896" s="120"/>
      <c r="B896" s="120"/>
      <c r="C896" s="120"/>
      <c r="D896" s="120"/>
      <c r="E896" s="2"/>
      <c r="F896" s="2"/>
      <c r="G896" s="120"/>
      <c r="H896" s="120"/>
      <c r="I896" s="120"/>
      <c r="J896" s="58"/>
      <c r="K896" s="121"/>
      <c r="L896" s="2"/>
      <c r="M896" s="120"/>
      <c r="N896" s="120"/>
      <c r="O896" s="120"/>
      <c r="P896" s="120"/>
      <c r="Q896" s="2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122"/>
      <c r="AJ896" s="122"/>
      <c r="AK896" s="2"/>
      <c r="AL896" s="2"/>
      <c r="AM896" s="2"/>
      <c r="AN896" s="2"/>
      <c r="AO896" s="2"/>
      <c r="AP896" s="2"/>
      <c r="AQ896" s="2"/>
      <c r="AR896" s="15"/>
    </row>
    <row r="897" spans="1:44" ht="11.25" customHeight="1">
      <c r="A897" s="120"/>
      <c r="B897" s="120"/>
      <c r="C897" s="120"/>
      <c r="D897" s="120"/>
      <c r="E897" s="2"/>
      <c r="F897" s="2"/>
      <c r="G897" s="120"/>
      <c r="H897" s="120"/>
      <c r="I897" s="120"/>
      <c r="J897" s="58"/>
      <c r="K897" s="121"/>
      <c r="L897" s="2"/>
      <c r="M897" s="120"/>
      <c r="N897" s="120"/>
      <c r="O897" s="120"/>
      <c r="P897" s="120"/>
      <c r="Q897" s="2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122"/>
      <c r="AJ897" s="122"/>
      <c r="AK897" s="2"/>
      <c r="AL897" s="2"/>
      <c r="AM897" s="2"/>
      <c r="AN897" s="2"/>
      <c r="AO897" s="2"/>
      <c r="AP897" s="2"/>
      <c r="AQ897" s="2"/>
      <c r="AR897" s="15"/>
    </row>
    <row r="898" spans="1:44" ht="11.25" customHeight="1">
      <c r="A898" s="120"/>
      <c r="B898" s="120"/>
      <c r="C898" s="120"/>
      <c r="D898" s="120"/>
      <c r="E898" s="2"/>
      <c r="F898" s="2"/>
      <c r="G898" s="120"/>
      <c r="H898" s="120"/>
      <c r="I898" s="120"/>
      <c r="J898" s="58"/>
      <c r="K898" s="121"/>
      <c r="L898" s="2"/>
      <c r="M898" s="120"/>
      <c r="N898" s="120"/>
      <c r="O898" s="120"/>
      <c r="P898" s="120"/>
      <c r="Q898" s="2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122"/>
      <c r="AJ898" s="122"/>
      <c r="AK898" s="2"/>
      <c r="AL898" s="2"/>
      <c r="AM898" s="2"/>
      <c r="AN898" s="2"/>
      <c r="AO898" s="2"/>
      <c r="AP898" s="2"/>
      <c r="AQ898" s="2"/>
      <c r="AR898" s="15"/>
    </row>
    <row r="899" spans="1:44" ht="11.25" customHeight="1">
      <c r="A899" s="120"/>
      <c r="B899" s="120"/>
      <c r="C899" s="120"/>
      <c r="D899" s="120"/>
      <c r="E899" s="2"/>
      <c r="F899" s="2"/>
      <c r="G899" s="120"/>
      <c r="H899" s="120"/>
      <c r="I899" s="120"/>
      <c r="J899" s="58"/>
      <c r="K899" s="121"/>
      <c r="L899" s="2"/>
      <c r="M899" s="120"/>
      <c r="N899" s="120"/>
      <c r="O899" s="120"/>
      <c r="P899" s="120"/>
      <c r="Q899" s="2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122"/>
      <c r="AJ899" s="122"/>
      <c r="AK899" s="2"/>
      <c r="AL899" s="2"/>
      <c r="AM899" s="2"/>
      <c r="AN899" s="2"/>
      <c r="AO899" s="2"/>
      <c r="AP899" s="2"/>
      <c r="AQ899" s="2"/>
      <c r="AR899" s="15"/>
    </row>
    <row r="900" spans="1:44" ht="11.25" customHeight="1">
      <c r="A900" s="120"/>
      <c r="B900" s="120"/>
      <c r="C900" s="120"/>
      <c r="D900" s="120"/>
      <c r="E900" s="2"/>
      <c r="F900" s="2"/>
      <c r="G900" s="120"/>
      <c r="H900" s="120"/>
      <c r="I900" s="120"/>
      <c r="J900" s="58"/>
      <c r="K900" s="121"/>
      <c r="L900" s="2"/>
      <c r="M900" s="120"/>
      <c r="N900" s="120"/>
      <c r="O900" s="120"/>
      <c r="P900" s="120"/>
      <c r="Q900" s="2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122"/>
      <c r="AJ900" s="122"/>
      <c r="AK900" s="2"/>
      <c r="AL900" s="2"/>
      <c r="AM900" s="2"/>
      <c r="AN900" s="2"/>
      <c r="AO900" s="2"/>
      <c r="AP900" s="2"/>
      <c r="AQ900" s="2"/>
      <c r="AR900" s="15"/>
    </row>
    <row r="901" spans="1:44" ht="11.25" customHeight="1">
      <c r="A901" s="120"/>
      <c r="B901" s="120"/>
      <c r="C901" s="120"/>
      <c r="D901" s="120"/>
      <c r="E901" s="2"/>
      <c r="F901" s="2"/>
      <c r="G901" s="120"/>
      <c r="H901" s="120"/>
      <c r="I901" s="120"/>
      <c r="J901" s="58"/>
      <c r="K901" s="121"/>
      <c r="L901" s="2"/>
      <c r="M901" s="120"/>
      <c r="N901" s="120"/>
      <c r="O901" s="120"/>
      <c r="P901" s="120"/>
      <c r="Q901" s="2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122"/>
      <c r="AJ901" s="122"/>
      <c r="AK901" s="2"/>
      <c r="AL901" s="2"/>
      <c r="AM901" s="2"/>
      <c r="AN901" s="2"/>
      <c r="AO901" s="2"/>
      <c r="AP901" s="2"/>
      <c r="AQ901" s="2"/>
      <c r="AR901" s="15"/>
    </row>
    <row r="902" spans="1:44" ht="11.25" customHeight="1">
      <c r="A902" s="120"/>
      <c r="B902" s="120"/>
      <c r="C902" s="120"/>
      <c r="D902" s="120"/>
      <c r="E902" s="2"/>
      <c r="F902" s="2"/>
      <c r="G902" s="120"/>
      <c r="H902" s="120"/>
      <c r="I902" s="120"/>
      <c r="J902" s="58"/>
      <c r="K902" s="121"/>
      <c r="L902" s="2"/>
      <c r="M902" s="120"/>
      <c r="N902" s="120"/>
      <c r="O902" s="120"/>
      <c r="P902" s="120"/>
      <c r="Q902" s="2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122"/>
      <c r="AJ902" s="122"/>
      <c r="AK902" s="2"/>
      <c r="AL902" s="2"/>
      <c r="AM902" s="2"/>
      <c r="AN902" s="2"/>
      <c r="AO902" s="2"/>
      <c r="AP902" s="2"/>
      <c r="AQ902" s="2"/>
      <c r="AR902" s="15"/>
    </row>
    <row r="903" spans="1:44" ht="11.25" customHeight="1">
      <c r="A903" s="120"/>
      <c r="B903" s="120"/>
      <c r="C903" s="120"/>
      <c r="D903" s="120"/>
      <c r="E903" s="2"/>
      <c r="F903" s="2"/>
      <c r="G903" s="120"/>
      <c r="H903" s="120"/>
      <c r="I903" s="120"/>
      <c r="J903" s="58"/>
      <c r="K903" s="121"/>
      <c r="L903" s="2"/>
      <c r="M903" s="120"/>
      <c r="N903" s="120"/>
      <c r="O903" s="120"/>
      <c r="P903" s="120"/>
      <c r="Q903" s="2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122"/>
      <c r="AJ903" s="122"/>
      <c r="AK903" s="2"/>
      <c r="AL903" s="2"/>
      <c r="AM903" s="2"/>
      <c r="AN903" s="2"/>
      <c r="AO903" s="2"/>
      <c r="AP903" s="2"/>
      <c r="AQ903" s="2"/>
      <c r="AR903" s="15"/>
    </row>
    <row r="904" spans="1:44" ht="11.25" customHeight="1">
      <c r="A904" s="120"/>
      <c r="B904" s="120"/>
      <c r="C904" s="120"/>
      <c r="D904" s="120"/>
      <c r="E904" s="2"/>
      <c r="F904" s="2"/>
      <c r="G904" s="120"/>
      <c r="H904" s="120"/>
      <c r="I904" s="120"/>
      <c r="J904" s="58"/>
      <c r="K904" s="121"/>
      <c r="L904" s="2"/>
      <c r="M904" s="120"/>
      <c r="N904" s="120"/>
      <c r="O904" s="120"/>
      <c r="P904" s="120"/>
      <c r="Q904" s="2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122"/>
      <c r="AJ904" s="122"/>
      <c r="AK904" s="2"/>
      <c r="AL904" s="2"/>
      <c r="AM904" s="2"/>
      <c r="AN904" s="2"/>
      <c r="AO904" s="2"/>
      <c r="AP904" s="2"/>
      <c r="AQ904" s="2"/>
      <c r="AR904" s="15"/>
    </row>
    <row r="905" spans="1:44" ht="11.25" customHeight="1">
      <c r="A905" s="120"/>
      <c r="B905" s="120"/>
      <c r="C905" s="120"/>
      <c r="D905" s="120"/>
      <c r="E905" s="2"/>
      <c r="F905" s="2"/>
      <c r="G905" s="120"/>
      <c r="H905" s="120"/>
      <c r="I905" s="120"/>
      <c r="J905" s="58"/>
      <c r="K905" s="121"/>
      <c r="L905" s="2"/>
      <c r="M905" s="120"/>
      <c r="N905" s="120"/>
      <c r="O905" s="120"/>
      <c r="P905" s="120"/>
      <c r="Q905" s="2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122"/>
      <c r="AJ905" s="122"/>
      <c r="AK905" s="2"/>
      <c r="AL905" s="2"/>
      <c r="AM905" s="2"/>
      <c r="AN905" s="2"/>
      <c r="AO905" s="2"/>
      <c r="AP905" s="2"/>
      <c r="AQ905" s="2"/>
      <c r="AR905" s="15"/>
    </row>
    <row r="906" spans="1:44" ht="11.25" customHeight="1">
      <c r="A906" s="120"/>
      <c r="B906" s="120"/>
      <c r="C906" s="120"/>
      <c r="D906" s="120"/>
      <c r="E906" s="2"/>
      <c r="F906" s="2"/>
      <c r="G906" s="120"/>
      <c r="H906" s="120"/>
      <c r="I906" s="120"/>
      <c r="J906" s="58"/>
      <c r="K906" s="121"/>
      <c r="L906" s="2"/>
      <c r="M906" s="120"/>
      <c r="N906" s="120"/>
      <c r="O906" s="120"/>
      <c r="P906" s="120"/>
      <c r="Q906" s="2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122"/>
      <c r="AJ906" s="122"/>
      <c r="AK906" s="2"/>
      <c r="AL906" s="2"/>
      <c r="AM906" s="2"/>
      <c r="AN906" s="2"/>
      <c r="AO906" s="2"/>
      <c r="AP906" s="2"/>
      <c r="AQ906" s="2"/>
      <c r="AR906" s="15"/>
    </row>
    <row r="907" spans="1:44" ht="11.25" customHeight="1">
      <c r="A907" s="120"/>
      <c r="B907" s="120"/>
      <c r="C907" s="120"/>
      <c r="D907" s="120"/>
      <c r="E907" s="2"/>
      <c r="F907" s="2"/>
      <c r="G907" s="120"/>
      <c r="H907" s="120"/>
      <c r="I907" s="120"/>
      <c r="J907" s="58"/>
      <c r="K907" s="121"/>
      <c r="L907" s="2"/>
      <c r="M907" s="120"/>
      <c r="N907" s="120"/>
      <c r="O907" s="120"/>
      <c r="P907" s="120"/>
      <c r="Q907" s="2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122"/>
      <c r="AJ907" s="122"/>
      <c r="AK907" s="2"/>
      <c r="AL907" s="2"/>
      <c r="AM907" s="2"/>
      <c r="AN907" s="2"/>
      <c r="AO907" s="2"/>
      <c r="AP907" s="2"/>
      <c r="AQ907" s="2"/>
      <c r="AR907" s="15"/>
    </row>
    <row r="908" spans="1:44" ht="11.25" customHeight="1">
      <c r="A908" s="120"/>
      <c r="B908" s="120"/>
      <c r="C908" s="120"/>
      <c r="D908" s="120"/>
      <c r="E908" s="2"/>
      <c r="F908" s="2"/>
      <c r="G908" s="120"/>
      <c r="H908" s="120"/>
      <c r="I908" s="120"/>
      <c r="J908" s="58"/>
      <c r="K908" s="121"/>
      <c r="L908" s="2"/>
      <c r="M908" s="120"/>
      <c r="N908" s="120"/>
      <c r="O908" s="120"/>
      <c r="P908" s="120"/>
      <c r="Q908" s="2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122"/>
      <c r="AJ908" s="122"/>
      <c r="AK908" s="2"/>
      <c r="AL908" s="2"/>
      <c r="AM908" s="2"/>
      <c r="AN908" s="2"/>
      <c r="AO908" s="2"/>
      <c r="AP908" s="2"/>
      <c r="AQ908" s="2"/>
      <c r="AR908" s="15"/>
    </row>
    <row r="909" spans="1:44" ht="11.25" customHeight="1">
      <c r="A909" s="120"/>
      <c r="B909" s="120"/>
      <c r="C909" s="120"/>
      <c r="D909" s="120"/>
      <c r="E909" s="2"/>
      <c r="F909" s="2"/>
      <c r="G909" s="120"/>
      <c r="H909" s="120"/>
      <c r="I909" s="120"/>
      <c r="J909" s="58"/>
      <c r="K909" s="121"/>
      <c r="L909" s="2"/>
      <c r="M909" s="120"/>
      <c r="N909" s="120"/>
      <c r="O909" s="120"/>
      <c r="P909" s="120"/>
      <c r="Q909" s="2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122"/>
      <c r="AJ909" s="122"/>
      <c r="AK909" s="2"/>
      <c r="AL909" s="2"/>
      <c r="AM909" s="2"/>
      <c r="AN909" s="2"/>
      <c r="AO909" s="2"/>
      <c r="AP909" s="2"/>
      <c r="AQ909" s="2"/>
      <c r="AR909" s="15"/>
    </row>
    <row r="910" spans="1:44" ht="11.25" customHeight="1">
      <c r="A910" s="120"/>
      <c r="B910" s="120"/>
      <c r="C910" s="120"/>
      <c r="D910" s="120"/>
      <c r="E910" s="2"/>
      <c r="F910" s="2"/>
      <c r="G910" s="120"/>
      <c r="H910" s="120"/>
      <c r="I910" s="120"/>
      <c r="J910" s="58"/>
      <c r="K910" s="121"/>
      <c r="L910" s="2"/>
      <c r="M910" s="120"/>
      <c r="N910" s="120"/>
      <c r="O910" s="120"/>
      <c r="P910" s="120"/>
      <c r="Q910" s="2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122"/>
      <c r="AJ910" s="122"/>
      <c r="AK910" s="2"/>
      <c r="AL910" s="2"/>
      <c r="AM910" s="2"/>
      <c r="AN910" s="2"/>
      <c r="AO910" s="2"/>
      <c r="AP910" s="2"/>
      <c r="AQ910" s="2"/>
      <c r="AR910" s="15"/>
    </row>
    <row r="911" spans="1:44" ht="11.25" customHeight="1">
      <c r="A911" s="120"/>
      <c r="B911" s="120"/>
      <c r="C911" s="120"/>
      <c r="D911" s="120"/>
      <c r="E911" s="2"/>
      <c r="F911" s="2"/>
      <c r="G911" s="120"/>
      <c r="H911" s="120"/>
      <c r="I911" s="120"/>
      <c r="J911" s="58"/>
      <c r="K911" s="121"/>
      <c r="L911" s="2"/>
      <c r="M911" s="120"/>
      <c r="N911" s="120"/>
      <c r="O911" s="120"/>
      <c r="P911" s="120"/>
      <c r="Q911" s="2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122"/>
      <c r="AJ911" s="122"/>
      <c r="AK911" s="2"/>
      <c r="AL911" s="2"/>
      <c r="AM911" s="2"/>
      <c r="AN911" s="2"/>
      <c r="AO911" s="2"/>
      <c r="AP911" s="2"/>
      <c r="AQ911" s="2"/>
      <c r="AR911" s="15"/>
    </row>
    <row r="912" spans="1:44" ht="11.25" customHeight="1">
      <c r="A912" s="120"/>
      <c r="B912" s="120"/>
      <c r="C912" s="120"/>
      <c r="D912" s="120"/>
      <c r="E912" s="2"/>
      <c r="F912" s="2"/>
      <c r="G912" s="120"/>
      <c r="H912" s="120"/>
      <c r="I912" s="120"/>
      <c r="J912" s="58"/>
      <c r="K912" s="121"/>
      <c r="L912" s="2"/>
      <c r="M912" s="120"/>
      <c r="N912" s="120"/>
      <c r="O912" s="120"/>
      <c r="P912" s="120"/>
      <c r="Q912" s="2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122"/>
      <c r="AJ912" s="122"/>
      <c r="AK912" s="2"/>
      <c r="AL912" s="2"/>
      <c r="AM912" s="2"/>
      <c r="AN912" s="2"/>
      <c r="AO912" s="2"/>
      <c r="AP912" s="2"/>
      <c r="AQ912" s="2"/>
      <c r="AR912" s="15"/>
    </row>
    <row r="913" spans="1:44" ht="11.25" customHeight="1">
      <c r="A913" s="120"/>
      <c r="B913" s="120"/>
      <c r="C913" s="120"/>
      <c r="D913" s="120"/>
      <c r="E913" s="2"/>
      <c r="F913" s="2"/>
      <c r="G913" s="120"/>
      <c r="H913" s="120"/>
      <c r="I913" s="120"/>
      <c r="J913" s="58"/>
      <c r="K913" s="121"/>
      <c r="L913" s="2"/>
      <c r="M913" s="120"/>
      <c r="N913" s="120"/>
      <c r="O913" s="120"/>
      <c r="P913" s="120"/>
      <c r="Q913" s="2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122"/>
      <c r="AJ913" s="122"/>
      <c r="AK913" s="2"/>
      <c r="AL913" s="2"/>
      <c r="AM913" s="2"/>
      <c r="AN913" s="2"/>
      <c r="AO913" s="2"/>
      <c r="AP913" s="2"/>
      <c r="AQ913" s="2"/>
      <c r="AR913" s="15"/>
    </row>
    <row r="914" spans="1:44" ht="11.25" customHeight="1">
      <c r="A914" s="120"/>
      <c r="B914" s="120"/>
      <c r="C914" s="120"/>
      <c r="D914" s="120"/>
      <c r="E914" s="2"/>
      <c r="F914" s="2"/>
      <c r="G914" s="120"/>
      <c r="H914" s="120"/>
      <c r="I914" s="120"/>
      <c r="J914" s="58"/>
      <c r="K914" s="121"/>
      <c r="L914" s="2"/>
      <c r="M914" s="120"/>
      <c r="N914" s="120"/>
      <c r="O914" s="120"/>
      <c r="P914" s="120"/>
      <c r="Q914" s="2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122"/>
      <c r="AJ914" s="122"/>
      <c r="AK914" s="2"/>
      <c r="AL914" s="2"/>
      <c r="AM914" s="2"/>
      <c r="AN914" s="2"/>
      <c r="AO914" s="2"/>
      <c r="AP914" s="2"/>
      <c r="AQ914" s="2"/>
      <c r="AR914" s="15"/>
    </row>
    <row r="915" spans="1:44" ht="11.25" customHeight="1">
      <c r="A915" s="120"/>
      <c r="B915" s="120"/>
      <c r="C915" s="120"/>
      <c r="D915" s="120"/>
      <c r="E915" s="2"/>
      <c r="F915" s="2"/>
      <c r="G915" s="120"/>
      <c r="H915" s="120"/>
      <c r="I915" s="120"/>
      <c r="J915" s="58"/>
      <c r="K915" s="121"/>
      <c r="L915" s="2"/>
      <c r="M915" s="120"/>
      <c r="N915" s="120"/>
      <c r="O915" s="120"/>
      <c r="P915" s="120"/>
      <c r="Q915" s="2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122"/>
      <c r="AJ915" s="122"/>
      <c r="AK915" s="2"/>
      <c r="AL915" s="2"/>
      <c r="AM915" s="2"/>
      <c r="AN915" s="2"/>
      <c r="AO915" s="2"/>
      <c r="AP915" s="2"/>
      <c r="AQ915" s="2"/>
      <c r="AR915" s="15"/>
    </row>
    <row r="916" spans="1:44" ht="11.25" customHeight="1">
      <c r="A916" s="120"/>
      <c r="B916" s="120"/>
      <c r="C916" s="120"/>
      <c r="D916" s="120"/>
      <c r="E916" s="2"/>
      <c r="F916" s="2"/>
      <c r="G916" s="120"/>
      <c r="H916" s="120"/>
      <c r="I916" s="120"/>
      <c r="J916" s="58"/>
      <c r="K916" s="121"/>
      <c r="L916" s="2"/>
      <c r="M916" s="120"/>
      <c r="N916" s="120"/>
      <c r="O916" s="120"/>
      <c r="P916" s="120"/>
      <c r="Q916" s="2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122"/>
      <c r="AJ916" s="122"/>
      <c r="AK916" s="2"/>
      <c r="AL916" s="2"/>
      <c r="AM916" s="2"/>
      <c r="AN916" s="2"/>
      <c r="AO916" s="2"/>
      <c r="AP916" s="2"/>
      <c r="AQ916" s="2"/>
      <c r="AR916" s="15"/>
    </row>
    <row r="917" spans="1:44" ht="11.25" customHeight="1">
      <c r="A917" s="120"/>
      <c r="B917" s="120"/>
      <c r="C917" s="120"/>
      <c r="D917" s="120"/>
      <c r="E917" s="2"/>
      <c r="F917" s="2"/>
      <c r="G917" s="120"/>
      <c r="H917" s="120"/>
      <c r="I917" s="120"/>
      <c r="J917" s="58"/>
      <c r="K917" s="121"/>
      <c r="L917" s="2"/>
      <c r="M917" s="120"/>
      <c r="N917" s="120"/>
      <c r="O917" s="120"/>
      <c r="P917" s="120"/>
      <c r="Q917" s="2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122"/>
      <c r="AJ917" s="122"/>
      <c r="AK917" s="2"/>
      <c r="AL917" s="2"/>
      <c r="AM917" s="2"/>
      <c r="AN917" s="2"/>
      <c r="AO917" s="2"/>
      <c r="AP917" s="2"/>
      <c r="AQ917" s="2"/>
      <c r="AR917" s="15"/>
    </row>
    <row r="918" spans="1:44" ht="11.25" customHeight="1">
      <c r="A918" s="120"/>
      <c r="B918" s="120"/>
      <c r="C918" s="120"/>
      <c r="D918" s="120"/>
      <c r="E918" s="2"/>
      <c r="F918" s="2"/>
      <c r="G918" s="120"/>
      <c r="H918" s="120"/>
      <c r="I918" s="120"/>
      <c r="J918" s="58"/>
      <c r="K918" s="121"/>
      <c r="L918" s="2"/>
      <c r="M918" s="120"/>
      <c r="N918" s="120"/>
      <c r="O918" s="120"/>
      <c r="P918" s="120"/>
      <c r="Q918" s="2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122"/>
      <c r="AJ918" s="122"/>
      <c r="AK918" s="2"/>
      <c r="AL918" s="2"/>
      <c r="AM918" s="2"/>
      <c r="AN918" s="2"/>
      <c r="AO918" s="2"/>
      <c r="AP918" s="2"/>
      <c r="AQ918" s="2"/>
      <c r="AR918" s="15"/>
    </row>
    <row r="919" spans="1:44" ht="11.25" customHeight="1">
      <c r="A919" s="120"/>
      <c r="B919" s="120"/>
      <c r="C919" s="120"/>
      <c r="D919" s="120"/>
      <c r="E919" s="2"/>
      <c r="F919" s="2"/>
      <c r="G919" s="120"/>
      <c r="H919" s="120"/>
      <c r="I919" s="120"/>
      <c r="J919" s="58"/>
      <c r="K919" s="121"/>
      <c r="L919" s="2"/>
      <c r="M919" s="120"/>
      <c r="N919" s="120"/>
      <c r="O919" s="120"/>
      <c r="P919" s="120"/>
      <c r="Q919" s="2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122"/>
      <c r="AJ919" s="122"/>
      <c r="AK919" s="2"/>
      <c r="AL919" s="2"/>
      <c r="AM919" s="2"/>
      <c r="AN919" s="2"/>
      <c r="AO919" s="2"/>
      <c r="AP919" s="2"/>
      <c r="AQ919" s="2"/>
      <c r="AR919" s="15"/>
    </row>
    <row r="920" spans="1:44" ht="11.25" customHeight="1">
      <c r="A920" s="120"/>
      <c r="B920" s="120"/>
      <c r="C920" s="120"/>
      <c r="D920" s="120"/>
      <c r="E920" s="2"/>
      <c r="F920" s="2"/>
      <c r="G920" s="120"/>
      <c r="H920" s="120"/>
      <c r="I920" s="120"/>
      <c r="J920" s="58"/>
      <c r="K920" s="121"/>
      <c r="L920" s="2"/>
      <c r="M920" s="120"/>
      <c r="N920" s="120"/>
      <c r="O920" s="120"/>
      <c r="P920" s="120"/>
      <c r="Q920" s="2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122"/>
      <c r="AJ920" s="122"/>
      <c r="AK920" s="2"/>
      <c r="AL920" s="2"/>
      <c r="AM920" s="2"/>
      <c r="AN920" s="2"/>
      <c r="AO920" s="2"/>
      <c r="AP920" s="2"/>
      <c r="AQ920" s="2"/>
      <c r="AR920" s="15"/>
    </row>
    <row r="921" spans="1:44" ht="11.25" customHeight="1">
      <c r="A921" s="120"/>
      <c r="B921" s="120"/>
      <c r="C921" s="120"/>
      <c r="D921" s="120"/>
      <c r="E921" s="2"/>
      <c r="F921" s="2"/>
      <c r="G921" s="120"/>
      <c r="H921" s="120"/>
      <c r="I921" s="120"/>
      <c r="J921" s="58"/>
      <c r="K921" s="121"/>
      <c r="L921" s="2"/>
      <c r="M921" s="120"/>
      <c r="N921" s="120"/>
      <c r="O921" s="120"/>
      <c r="P921" s="120"/>
      <c r="Q921" s="2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122"/>
      <c r="AJ921" s="122"/>
      <c r="AK921" s="2"/>
      <c r="AL921" s="2"/>
      <c r="AM921" s="2"/>
      <c r="AN921" s="2"/>
      <c r="AO921" s="2"/>
      <c r="AP921" s="2"/>
      <c r="AQ921" s="2"/>
      <c r="AR921" s="15"/>
    </row>
    <row r="922" spans="1:44" ht="11.25" customHeight="1">
      <c r="A922" s="120"/>
      <c r="B922" s="120"/>
      <c r="C922" s="120"/>
      <c r="D922" s="120"/>
      <c r="E922" s="2"/>
      <c r="F922" s="2"/>
      <c r="G922" s="120"/>
      <c r="H922" s="120"/>
      <c r="I922" s="120"/>
      <c r="J922" s="58"/>
      <c r="K922" s="121"/>
      <c r="L922" s="2"/>
      <c r="M922" s="120"/>
      <c r="N922" s="120"/>
      <c r="O922" s="120"/>
      <c r="P922" s="120"/>
      <c r="Q922" s="2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122"/>
      <c r="AJ922" s="122"/>
      <c r="AK922" s="2"/>
      <c r="AL922" s="2"/>
      <c r="AM922" s="2"/>
      <c r="AN922" s="2"/>
      <c r="AO922" s="2"/>
      <c r="AP922" s="2"/>
      <c r="AQ922" s="2"/>
      <c r="AR922" s="15"/>
    </row>
    <row r="923" spans="1:44" ht="11.25" customHeight="1">
      <c r="A923" s="120"/>
      <c r="B923" s="120"/>
      <c r="C923" s="120"/>
      <c r="D923" s="120"/>
      <c r="E923" s="2"/>
      <c r="F923" s="2"/>
      <c r="G923" s="120"/>
      <c r="H923" s="120"/>
      <c r="I923" s="120"/>
      <c r="J923" s="58"/>
      <c r="K923" s="121"/>
      <c r="L923" s="2"/>
      <c r="M923" s="120"/>
      <c r="N923" s="120"/>
      <c r="O923" s="120"/>
      <c r="P923" s="120"/>
      <c r="Q923" s="2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122"/>
      <c r="AJ923" s="122"/>
      <c r="AK923" s="2"/>
      <c r="AL923" s="2"/>
      <c r="AM923" s="2"/>
      <c r="AN923" s="2"/>
      <c r="AO923" s="2"/>
      <c r="AP923" s="2"/>
      <c r="AQ923" s="2"/>
      <c r="AR923" s="15"/>
    </row>
    <row r="924" spans="1:44" ht="11.25" customHeight="1">
      <c r="A924" s="120"/>
      <c r="B924" s="120"/>
      <c r="C924" s="120"/>
      <c r="D924" s="120"/>
      <c r="E924" s="2"/>
      <c r="F924" s="2"/>
      <c r="G924" s="120"/>
      <c r="H924" s="120"/>
      <c r="I924" s="120"/>
      <c r="J924" s="58"/>
      <c r="K924" s="121"/>
      <c r="L924" s="2"/>
      <c r="M924" s="120"/>
      <c r="N924" s="120"/>
      <c r="O924" s="120"/>
      <c r="P924" s="120"/>
      <c r="Q924" s="2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122"/>
      <c r="AJ924" s="122"/>
      <c r="AK924" s="2"/>
      <c r="AL924" s="2"/>
      <c r="AM924" s="2"/>
      <c r="AN924" s="2"/>
      <c r="AO924" s="2"/>
      <c r="AP924" s="2"/>
      <c r="AQ924" s="2"/>
      <c r="AR924" s="15"/>
    </row>
    <row r="925" spans="1:44" ht="11.25" customHeight="1">
      <c r="A925" s="120"/>
      <c r="B925" s="120"/>
      <c r="C925" s="120"/>
      <c r="D925" s="120"/>
      <c r="E925" s="2"/>
      <c r="F925" s="2"/>
      <c r="G925" s="120"/>
      <c r="H925" s="120"/>
      <c r="I925" s="120"/>
      <c r="J925" s="58"/>
      <c r="K925" s="121"/>
      <c r="L925" s="2"/>
      <c r="M925" s="120"/>
      <c r="N925" s="120"/>
      <c r="O925" s="120"/>
      <c r="P925" s="120"/>
      <c r="Q925" s="2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122"/>
      <c r="AJ925" s="122"/>
      <c r="AK925" s="2"/>
      <c r="AL925" s="2"/>
      <c r="AM925" s="2"/>
      <c r="AN925" s="2"/>
      <c r="AO925" s="2"/>
      <c r="AP925" s="2"/>
      <c r="AQ925" s="2"/>
      <c r="AR925" s="15"/>
    </row>
    <row r="926" spans="1:44" ht="11.25" customHeight="1">
      <c r="A926" s="120"/>
      <c r="B926" s="120"/>
      <c r="C926" s="120"/>
      <c r="D926" s="120"/>
      <c r="E926" s="2"/>
      <c r="F926" s="2"/>
      <c r="G926" s="120"/>
      <c r="H926" s="120"/>
      <c r="I926" s="120"/>
      <c r="J926" s="58"/>
      <c r="K926" s="121"/>
      <c r="L926" s="2"/>
      <c r="M926" s="120"/>
      <c r="N926" s="120"/>
      <c r="O926" s="120"/>
      <c r="P926" s="120"/>
      <c r="Q926" s="2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122"/>
      <c r="AJ926" s="122"/>
      <c r="AK926" s="2"/>
      <c r="AL926" s="2"/>
      <c r="AM926" s="2"/>
      <c r="AN926" s="2"/>
      <c r="AO926" s="2"/>
      <c r="AP926" s="2"/>
      <c r="AQ926" s="2"/>
      <c r="AR926" s="15"/>
    </row>
    <row r="927" spans="1:44" ht="11.25" customHeight="1">
      <c r="A927" s="120"/>
      <c r="B927" s="120"/>
      <c r="C927" s="120"/>
      <c r="D927" s="120"/>
      <c r="E927" s="2"/>
      <c r="F927" s="2"/>
      <c r="G927" s="120"/>
      <c r="H927" s="120"/>
      <c r="I927" s="120"/>
      <c r="J927" s="58"/>
      <c r="K927" s="121"/>
      <c r="L927" s="2"/>
      <c r="M927" s="120"/>
      <c r="N927" s="120"/>
      <c r="O927" s="120"/>
      <c r="P927" s="120"/>
      <c r="Q927" s="2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122"/>
      <c r="AJ927" s="122"/>
      <c r="AK927" s="2"/>
      <c r="AL927" s="2"/>
      <c r="AM927" s="2"/>
      <c r="AN927" s="2"/>
      <c r="AO927" s="2"/>
      <c r="AP927" s="2"/>
      <c r="AQ927" s="2"/>
      <c r="AR927" s="15"/>
    </row>
    <row r="928" spans="1:44" ht="11.25" customHeight="1">
      <c r="A928" s="120"/>
      <c r="B928" s="120"/>
      <c r="C928" s="120"/>
      <c r="D928" s="120"/>
      <c r="E928" s="2"/>
      <c r="F928" s="2"/>
      <c r="G928" s="120"/>
      <c r="H928" s="120"/>
      <c r="I928" s="120"/>
      <c r="J928" s="58"/>
      <c r="K928" s="121"/>
      <c r="L928" s="2"/>
      <c r="M928" s="120"/>
      <c r="N928" s="120"/>
      <c r="O928" s="120"/>
      <c r="P928" s="120"/>
      <c r="Q928" s="2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122"/>
      <c r="AJ928" s="122"/>
      <c r="AK928" s="2"/>
      <c r="AL928" s="2"/>
      <c r="AM928" s="2"/>
      <c r="AN928" s="2"/>
      <c r="AO928" s="2"/>
      <c r="AP928" s="2"/>
      <c r="AQ928" s="2"/>
      <c r="AR928" s="15"/>
    </row>
    <row r="929" spans="1:44" ht="11.25" customHeight="1">
      <c r="A929" s="120"/>
      <c r="B929" s="120"/>
      <c r="C929" s="120"/>
      <c r="D929" s="120"/>
      <c r="E929" s="2"/>
      <c r="F929" s="2"/>
      <c r="G929" s="120"/>
      <c r="H929" s="120"/>
      <c r="I929" s="120"/>
      <c r="J929" s="58"/>
      <c r="K929" s="121"/>
      <c r="L929" s="2"/>
      <c r="M929" s="120"/>
      <c r="N929" s="120"/>
      <c r="O929" s="120"/>
      <c r="P929" s="120"/>
      <c r="Q929" s="2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122"/>
      <c r="AJ929" s="122"/>
      <c r="AK929" s="2"/>
      <c r="AL929" s="2"/>
      <c r="AM929" s="2"/>
      <c r="AN929" s="2"/>
      <c r="AO929" s="2"/>
      <c r="AP929" s="2"/>
      <c r="AQ929" s="2"/>
      <c r="AR929" s="15"/>
    </row>
    <row r="930" spans="1:44" ht="11.25" customHeight="1">
      <c r="A930" s="120"/>
      <c r="B930" s="120"/>
      <c r="C930" s="120"/>
      <c r="D930" s="120"/>
      <c r="E930" s="2"/>
      <c r="F930" s="2"/>
      <c r="G930" s="120"/>
      <c r="H930" s="120"/>
      <c r="I930" s="120"/>
      <c r="J930" s="58"/>
      <c r="K930" s="121"/>
      <c r="L930" s="2"/>
      <c r="M930" s="120"/>
      <c r="N930" s="120"/>
      <c r="O930" s="120"/>
      <c r="P930" s="120"/>
      <c r="Q930" s="2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122"/>
      <c r="AJ930" s="122"/>
      <c r="AK930" s="2"/>
      <c r="AL930" s="2"/>
      <c r="AM930" s="2"/>
      <c r="AN930" s="2"/>
      <c r="AO930" s="2"/>
      <c r="AP930" s="2"/>
      <c r="AQ930" s="2"/>
      <c r="AR930" s="15"/>
    </row>
    <row r="931" spans="1:44" ht="11.25" customHeight="1">
      <c r="A931" s="120"/>
      <c r="B931" s="120"/>
      <c r="C931" s="120"/>
      <c r="D931" s="120"/>
      <c r="E931" s="2"/>
      <c r="F931" s="2"/>
      <c r="G931" s="120"/>
      <c r="H931" s="120"/>
      <c r="I931" s="120"/>
      <c r="J931" s="58"/>
      <c r="K931" s="121"/>
      <c r="L931" s="2"/>
      <c r="M931" s="120"/>
      <c r="N931" s="120"/>
      <c r="O931" s="120"/>
      <c r="P931" s="120"/>
      <c r="Q931" s="2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122"/>
      <c r="AJ931" s="122"/>
      <c r="AK931" s="2"/>
      <c r="AL931" s="2"/>
      <c r="AM931" s="2"/>
      <c r="AN931" s="2"/>
      <c r="AO931" s="2"/>
      <c r="AP931" s="2"/>
      <c r="AQ931" s="2"/>
      <c r="AR931" s="15"/>
    </row>
    <row r="932" spans="1:44" ht="11.25" customHeight="1">
      <c r="A932" s="120"/>
      <c r="B932" s="120"/>
      <c r="C932" s="120"/>
      <c r="D932" s="120"/>
      <c r="E932" s="2"/>
      <c r="F932" s="2"/>
      <c r="G932" s="120"/>
      <c r="H932" s="120"/>
      <c r="I932" s="120"/>
      <c r="J932" s="58"/>
      <c r="K932" s="121"/>
      <c r="L932" s="2"/>
      <c r="M932" s="120"/>
      <c r="N932" s="120"/>
      <c r="O932" s="120"/>
      <c r="P932" s="120"/>
      <c r="Q932" s="2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122"/>
      <c r="AJ932" s="122"/>
      <c r="AK932" s="2"/>
      <c r="AL932" s="2"/>
      <c r="AM932" s="2"/>
      <c r="AN932" s="2"/>
      <c r="AO932" s="2"/>
      <c r="AP932" s="2"/>
      <c r="AQ932" s="2"/>
      <c r="AR932" s="15"/>
    </row>
    <row r="933" spans="1:44" ht="11.25" customHeight="1">
      <c r="A933" s="120"/>
      <c r="B933" s="120"/>
      <c r="C933" s="120"/>
      <c r="D933" s="120"/>
      <c r="E933" s="2"/>
      <c r="F933" s="2"/>
      <c r="G933" s="120"/>
      <c r="H933" s="120"/>
      <c r="I933" s="120"/>
      <c r="J933" s="58"/>
      <c r="K933" s="121"/>
      <c r="L933" s="2"/>
      <c r="M933" s="120"/>
      <c r="N933" s="120"/>
      <c r="O933" s="120"/>
      <c r="P933" s="120"/>
      <c r="Q933" s="2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122"/>
      <c r="AJ933" s="122"/>
      <c r="AK933" s="2"/>
      <c r="AL933" s="2"/>
      <c r="AM933" s="2"/>
      <c r="AN933" s="2"/>
      <c r="AO933" s="2"/>
      <c r="AP933" s="2"/>
      <c r="AQ933" s="2"/>
      <c r="AR933" s="15"/>
    </row>
    <row r="934" spans="1:44" ht="11.25" customHeight="1">
      <c r="A934" s="120"/>
      <c r="B934" s="120"/>
      <c r="C934" s="120"/>
      <c r="D934" s="120"/>
      <c r="E934" s="2"/>
      <c r="F934" s="2"/>
      <c r="G934" s="120"/>
      <c r="H934" s="120"/>
      <c r="I934" s="120"/>
      <c r="J934" s="58"/>
      <c r="K934" s="121"/>
      <c r="L934" s="2"/>
      <c r="M934" s="120"/>
      <c r="N934" s="120"/>
      <c r="O934" s="120"/>
      <c r="P934" s="120"/>
      <c r="Q934" s="2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122"/>
      <c r="AJ934" s="122"/>
      <c r="AK934" s="2"/>
      <c r="AL934" s="2"/>
      <c r="AM934" s="2"/>
      <c r="AN934" s="2"/>
      <c r="AO934" s="2"/>
      <c r="AP934" s="2"/>
      <c r="AQ934" s="2"/>
      <c r="AR934" s="15"/>
    </row>
    <row r="935" spans="1:44" ht="11.25" customHeight="1">
      <c r="A935" s="120"/>
      <c r="B935" s="120"/>
      <c r="C935" s="120"/>
      <c r="D935" s="120"/>
      <c r="E935" s="2"/>
      <c r="F935" s="2"/>
      <c r="G935" s="120"/>
      <c r="H935" s="120"/>
      <c r="I935" s="120"/>
      <c r="J935" s="58"/>
      <c r="K935" s="121"/>
      <c r="L935" s="2"/>
      <c r="M935" s="120"/>
      <c r="N935" s="120"/>
      <c r="O935" s="120"/>
      <c r="P935" s="120"/>
      <c r="Q935" s="2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122"/>
      <c r="AJ935" s="122"/>
      <c r="AK935" s="2"/>
      <c r="AL935" s="2"/>
      <c r="AM935" s="2"/>
      <c r="AN935" s="2"/>
      <c r="AO935" s="2"/>
      <c r="AP935" s="2"/>
      <c r="AQ935" s="2"/>
      <c r="AR935" s="15"/>
    </row>
    <row r="936" spans="1:44" ht="11.25" customHeight="1">
      <c r="A936" s="120"/>
      <c r="B936" s="120"/>
      <c r="C936" s="120"/>
      <c r="D936" s="120"/>
      <c r="E936" s="2"/>
      <c r="F936" s="2"/>
      <c r="G936" s="120"/>
      <c r="H936" s="120"/>
      <c r="I936" s="120"/>
      <c r="J936" s="58"/>
      <c r="K936" s="121"/>
      <c r="L936" s="2"/>
      <c r="M936" s="120"/>
      <c r="N936" s="120"/>
      <c r="O936" s="120"/>
      <c r="P936" s="120"/>
      <c r="Q936" s="2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122"/>
      <c r="AJ936" s="122"/>
      <c r="AK936" s="2"/>
      <c r="AL936" s="2"/>
      <c r="AM936" s="2"/>
      <c r="AN936" s="2"/>
      <c r="AO936" s="2"/>
      <c r="AP936" s="2"/>
      <c r="AQ936" s="2"/>
      <c r="AR936" s="15"/>
    </row>
    <row r="937" spans="1:44" ht="11.25" customHeight="1">
      <c r="A937" s="120"/>
      <c r="B937" s="120"/>
      <c r="C937" s="120"/>
      <c r="D937" s="120"/>
      <c r="E937" s="2"/>
      <c r="F937" s="2"/>
      <c r="G937" s="120"/>
      <c r="H937" s="120"/>
      <c r="I937" s="120"/>
      <c r="J937" s="58"/>
      <c r="K937" s="121"/>
      <c r="L937" s="2"/>
      <c r="M937" s="120"/>
      <c r="N937" s="120"/>
      <c r="O937" s="120"/>
      <c r="P937" s="120"/>
      <c r="Q937" s="2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122"/>
      <c r="AJ937" s="122"/>
      <c r="AK937" s="2"/>
      <c r="AL937" s="2"/>
      <c r="AM937" s="2"/>
      <c r="AN937" s="2"/>
      <c r="AO937" s="2"/>
      <c r="AP937" s="2"/>
      <c r="AQ937" s="2"/>
      <c r="AR937" s="15"/>
    </row>
    <row r="938" spans="1:44" ht="11.25" customHeight="1">
      <c r="A938" s="120"/>
      <c r="B938" s="120"/>
      <c r="C938" s="120"/>
      <c r="D938" s="120"/>
      <c r="E938" s="2"/>
      <c r="F938" s="2"/>
      <c r="G938" s="120"/>
      <c r="H938" s="120"/>
      <c r="I938" s="120"/>
      <c r="J938" s="58"/>
      <c r="K938" s="121"/>
      <c r="L938" s="2"/>
      <c r="M938" s="120"/>
      <c r="N938" s="120"/>
      <c r="O938" s="120"/>
      <c r="P938" s="120"/>
      <c r="Q938" s="2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122"/>
      <c r="AJ938" s="122"/>
      <c r="AK938" s="2"/>
      <c r="AL938" s="2"/>
      <c r="AM938" s="2"/>
      <c r="AN938" s="2"/>
      <c r="AO938" s="2"/>
      <c r="AP938" s="2"/>
      <c r="AQ938" s="2"/>
      <c r="AR938" s="15"/>
    </row>
    <row r="939" spans="1:44" ht="11.25" customHeight="1">
      <c r="A939" s="120"/>
      <c r="B939" s="120"/>
      <c r="C939" s="120"/>
      <c r="D939" s="120"/>
      <c r="E939" s="2"/>
      <c r="F939" s="2"/>
      <c r="G939" s="120"/>
      <c r="H939" s="120"/>
      <c r="I939" s="120"/>
      <c r="J939" s="58"/>
      <c r="K939" s="121"/>
      <c r="L939" s="2"/>
      <c r="M939" s="120"/>
      <c r="N939" s="120"/>
      <c r="O939" s="120"/>
      <c r="P939" s="120"/>
      <c r="Q939" s="2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122"/>
      <c r="AJ939" s="122"/>
      <c r="AK939" s="2"/>
      <c r="AL939" s="2"/>
      <c r="AM939" s="2"/>
      <c r="AN939" s="2"/>
      <c r="AO939" s="2"/>
      <c r="AP939" s="2"/>
      <c r="AQ939" s="2"/>
      <c r="AR939" s="15"/>
    </row>
    <row r="940" spans="1:44" ht="11.25" customHeight="1">
      <c r="A940" s="120"/>
      <c r="B940" s="120"/>
      <c r="C940" s="120"/>
      <c r="D940" s="120"/>
      <c r="E940" s="2"/>
      <c r="F940" s="2"/>
      <c r="G940" s="120"/>
      <c r="H940" s="120"/>
      <c r="I940" s="120"/>
      <c r="J940" s="58"/>
      <c r="K940" s="121"/>
      <c r="L940" s="2"/>
      <c r="M940" s="120"/>
      <c r="N940" s="120"/>
      <c r="O940" s="120"/>
      <c r="P940" s="120"/>
      <c r="Q940" s="2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122"/>
      <c r="AJ940" s="122"/>
      <c r="AK940" s="2"/>
      <c r="AL940" s="2"/>
      <c r="AM940" s="2"/>
      <c r="AN940" s="2"/>
      <c r="AO940" s="2"/>
      <c r="AP940" s="2"/>
      <c r="AQ940" s="2"/>
      <c r="AR940" s="15"/>
    </row>
    <row r="941" spans="1:44" ht="11.25" customHeight="1">
      <c r="A941" s="120"/>
      <c r="B941" s="120"/>
      <c r="C941" s="120"/>
      <c r="D941" s="120"/>
      <c r="E941" s="2"/>
      <c r="F941" s="2"/>
      <c r="G941" s="120"/>
      <c r="H941" s="120"/>
      <c r="I941" s="120"/>
      <c r="J941" s="58"/>
      <c r="K941" s="121"/>
      <c r="L941" s="2"/>
      <c r="M941" s="120"/>
      <c r="N941" s="120"/>
      <c r="O941" s="120"/>
      <c r="P941" s="120"/>
      <c r="Q941" s="2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122"/>
      <c r="AJ941" s="122"/>
      <c r="AK941" s="2"/>
      <c r="AL941" s="2"/>
      <c r="AM941" s="2"/>
      <c r="AN941" s="2"/>
      <c r="AO941" s="2"/>
      <c r="AP941" s="2"/>
      <c r="AQ941" s="2"/>
      <c r="AR941" s="15"/>
    </row>
    <row r="942" spans="1:44" ht="11.25" customHeight="1">
      <c r="A942" s="120"/>
      <c r="B942" s="120"/>
      <c r="C942" s="120"/>
      <c r="D942" s="120"/>
      <c r="E942" s="2"/>
      <c r="F942" s="2"/>
      <c r="G942" s="120"/>
      <c r="H942" s="120"/>
      <c r="I942" s="120"/>
      <c r="J942" s="58"/>
      <c r="K942" s="121"/>
      <c r="L942" s="2"/>
      <c r="M942" s="120"/>
      <c r="N942" s="120"/>
      <c r="O942" s="120"/>
      <c r="P942" s="120"/>
      <c r="Q942" s="2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122"/>
      <c r="AJ942" s="122"/>
      <c r="AK942" s="2"/>
      <c r="AL942" s="2"/>
      <c r="AM942" s="2"/>
      <c r="AN942" s="2"/>
      <c r="AO942" s="2"/>
      <c r="AP942" s="2"/>
      <c r="AQ942" s="2"/>
      <c r="AR942" s="15"/>
    </row>
    <row r="943" spans="1:44" ht="11.25" customHeight="1">
      <c r="A943" s="120"/>
      <c r="B943" s="120"/>
      <c r="C943" s="120"/>
      <c r="D943" s="120"/>
      <c r="E943" s="2"/>
      <c r="F943" s="2"/>
      <c r="G943" s="120"/>
      <c r="H943" s="120"/>
      <c r="I943" s="120"/>
      <c r="J943" s="58"/>
      <c r="K943" s="121"/>
      <c r="L943" s="2"/>
      <c r="M943" s="120"/>
      <c r="N943" s="120"/>
      <c r="O943" s="120"/>
      <c r="P943" s="120"/>
      <c r="Q943" s="2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122"/>
      <c r="AJ943" s="122"/>
      <c r="AK943" s="2"/>
      <c r="AL943" s="2"/>
      <c r="AM943" s="2"/>
      <c r="AN943" s="2"/>
      <c r="AO943" s="2"/>
      <c r="AP943" s="2"/>
      <c r="AQ943" s="2"/>
      <c r="AR943" s="15"/>
    </row>
    <row r="944" spans="1:44" ht="11.25" customHeight="1">
      <c r="A944" s="120"/>
      <c r="B944" s="120"/>
      <c r="C944" s="120"/>
      <c r="D944" s="120"/>
      <c r="E944" s="2"/>
      <c r="F944" s="2"/>
      <c r="G944" s="120"/>
      <c r="H944" s="120"/>
      <c r="I944" s="120"/>
      <c r="J944" s="58"/>
      <c r="K944" s="121"/>
      <c r="L944" s="2"/>
      <c r="M944" s="120"/>
      <c r="N944" s="120"/>
      <c r="O944" s="120"/>
      <c r="P944" s="120"/>
      <c r="Q944" s="2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122"/>
      <c r="AJ944" s="122"/>
      <c r="AK944" s="2"/>
      <c r="AL944" s="2"/>
      <c r="AM944" s="2"/>
      <c r="AN944" s="2"/>
      <c r="AO944" s="2"/>
      <c r="AP944" s="2"/>
      <c r="AQ944" s="2"/>
      <c r="AR944" s="15"/>
    </row>
    <row r="945" spans="1:44" ht="11.25" customHeight="1">
      <c r="A945" s="120"/>
      <c r="B945" s="120"/>
      <c r="C945" s="120"/>
      <c r="D945" s="120"/>
      <c r="E945" s="2"/>
      <c r="F945" s="2"/>
      <c r="G945" s="120"/>
      <c r="H945" s="120"/>
      <c r="I945" s="120"/>
      <c r="J945" s="58"/>
      <c r="K945" s="121"/>
      <c r="L945" s="2"/>
      <c r="M945" s="120"/>
      <c r="N945" s="120"/>
      <c r="O945" s="120"/>
      <c r="P945" s="120"/>
      <c r="Q945" s="2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122"/>
      <c r="AJ945" s="122"/>
      <c r="AK945" s="2"/>
      <c r="AL945" s="2"/>
      <c r="AM945" s="2"/>
      <c r="AN945" s="2"/>
      <c r="AO945" s="2"/>
      <c r="AP945" s="2"/>
      <c r="AQ945" s="2"/>
      <c r="AR945" s="15"/>
    </row>
    <row r="946" spans="1:44" ht="11.25" customHeight="1">
      <c r="A946" s="120"/>
      <c r="B946" s="120"/>
      <c r="C946" s="120"/>
      <c r="D946" s="120"/>
      <c r="E946" s="2"/>
      <c r="F946" s="2"/>
      <c r="G946" s="120"/>
      <c r="H946" s="120"/>
      <c r="I946" s="120"/>
      <c r="J946" s="58"/>
      <c r="K946" s="121"/>
      <c r="L946" s="2"/>
      <c r="M946" s="120"/>
      <c r="N946" s="120"/>
      <c r="O946" s="120"/>
      <c r="P946" s="120"/>
      <c r="Q946" s="2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122"/>
      <c r="AJ946" s="122"/>
      <c r="AK946" s="2"/>
      <c r="AL946" s="2"/>
      <c r="AM946" s="2"/>
      <c r="AN946" s="2"/>
      <c r="AO946" s="2"/>
      <c r="AP946" s="2"/>
      <c r="AQ946" s="2"/>
      <c r="AR946" s="15"/>
    </row>
    <row r="947" spans="1:44" ht="11.25" customHeight="1">
      <c r="A947" s="120"/>
      <c r="B947" s="120"/>
      <c r="C947" s="120"/>
      <c r="D947" s="120"/>
      <c r="E947" s="2"/>
      <c r="F947" s="2"/>
      <c r="G947" s="120"/>
      <c r="H947" s="120"/>
      <c r="I947" s="120"/>
      <c r="J947" s="58"/>
      <c r="K947" s="121"/>
      <c r="L947" s="2"/>
      <c r="M947" s="120"/>
      <c r="N947" s="120"/>
      <c r="O947" s="120"/>
      <c r="P947" s="120"/>
      <c r="Q947" s="2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122"/>
      <c r="AJ947" s="122"/>
      <c r="AK947" s="2"/>
      <c r="AL947" s="2"/>
      <c r="AM947" s="2"/>
      <c r="AN947" s="2"/>
      <c r="AO947" s="2"/>
      <c r="AP947" s="2"/>
      <c r="AQ947" s="2"/>
      <c r="AR947" s="15"/>
    </row>
    <row r="948" spans="1:44" ht="11.25" customHeight="1">
      <c r="A948" s="120"/>
      <c r="B948" s="120"/>
      <c r="C948" s="120"/>
      <c r="D948" s="120"/>
      <c r="E948" s="2"/>
      <c r="F948" s="2"/>
      <c r="G948" s="120"/>
      <c r="H948" s="120"/>
      <c r="I948" s="120"/>
      <c r="J948" s="58"/>
      <c r="K948" s="121"/>
      <c r="L948" s="2"/>
      <c r="M948" s="120"/>
      <c r="N948" s="120"/>
      <c r="O948" s="120"/>
      <c r="P948" s="120"/>
      <c r="Q948" s="2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122"/>
      <c r="AJ948" s="122"/>
      <c r="AK948" s="2"/>
      <c r="AL948" s="2"/>
      <c r="AM948" s="2"/>
      <c r="AN948" s="2"/>
      <c r="AO948" s="2"/>
      <c r="AP948" s="2"/>
      <c r="AQ948" s="2"/>
      <c r="AR948" s="15"/>
    </row>
    <row r="949" spans="1:44" ht="11.25" customHeight="1">
      <c r="A949" s="120"/>
      <c r="B949" s="120"/>
      <c r="C949" s="120"/>
      <c r="D949" s="120"/>
      <c r="E949" s="2"/>
      <c r="F949" s="2"/>
      <c r="G949" s="120"/>
      <c r="H949" s="120"/>
      <c r="I949" s="120"/>
      <c r="J949" s="58"/>
      <c r="K949" s="121"/>
      <c r="L949" s="2"/>
      <c r="M949" s="120"/>
      <c r="N949" s="120"/>
      <c r="O949" s="120"/>
      <c r="P949" s="120"/>
      <c r="Q949" s="2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122"/>
      <c r="AJ949" s="122"/>
      <c r="AK949" s="2"/>
      <c r="AL949" s="2"/>
      <c r="AM949" s="2"/>
      <c r="AN949" s="2"/>
      <c r="AO949" s="2"/>
      <c r="AP949" s="2"/>
      <c r="AQ949" s="2"/>
      <c r="AR949" s="15"/>
    </row>
    <row r="950" spans="1:44" ht="11.25" customHeight="1">
      <c r="A950" s="120"/>
      <c r="B950" s="120"/>
      <c r="C950" s="120"/>
      <c r="D950" s="120"/>
      <c r="E950" s="2"/>
      <c r="F950" s="2"/>
      <c r="G950" s="120"/>
      <c r="H950" s="120"/>
      <c r="I950" s="120"/>
      <c r="J950" s="58"/>
      <c r="K950" s="121"/>
      <c r="L950" s="2"/>
      <c r="M950" s="120"/>
      <c r="N950" s="120"/>
      <c r="O950" s="120"/>
      <c r="P950" s="120"/>
      <c r="Q950" s="2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122"/>
      <c r="AJ950" s="122"/>
      <c r="AK950" s="2"/>
      <c r="AL950" s="2"/>
      <c r="AM950" s="2"/>
      <c r="AN950" s="2"/>
      <c r="AO950" s="2"/>
      <c r="AP950" s="2"/>
      <c r="AQ950" s="2"/>
      <c r="AR950" s="15"/>
    </row>
    <row r="951" spans="1:44" ht="11.25" customHeight="1">
      <c r="A951" s="120"/>
      <c r="B951" s="120"/>
      <c r="C951" s="120"/>
      <c r="D951" s="120"/>
      <c r="E951" s="2"/>
      <c r="F951" s="2"/>
      <c r="G951" s="120"/>
      <c r="H951" s="120"/>
      <c r="I951" s="120"/>
      <c r="J951" s="58"/>
      <c r="K951" s="121"/>
      <c r="L951" s="2"/>
      <c r="M951" s="120"/>
      <c r="N951" s="120"/>
      <c r="O951" s="120"/>
      <c r="P951" s="120"/>
      <c r="Q951" s="2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122"/>
      <c r="AJ951" s="122"/>
      <c r="AK951" s="2"/>
      <c r="AL951" s="2"/>
      <c r="AM951" s="2"/>
      <c r="AN951" s="2"/>
      <c r="AO951" s="2"/>
      <c r="AP951" s="2"/>
      <c r="AQ951" s="2"/>
      <c r="AR951" s="15"/>
    </row>
    <row r="952" spans="1:44" ht="11.25" customHeight="1">
      <c r="A952" s="120"/>
      <c r="B952" s="120"/>
      <c r="C952" s="120"/>
      <c r="D952" s="120"/>
      <c r="E952" s="2"/>
      <c r="F952" s="2"/>
      <c r="G952" s="120"/>
      <c r="H952" s="120"/>
      <c r="I952" s="120"/>
      <c r="J952" s="58"/>
      <c r="K952" s="121"/>
      <c r="L952" s="2"/>
      <c r="M952" s="120"/>
      <c r="N952" s="120"/>
      <c r="O952" s="120"/>
      <c r="P952" s="120"/>
      <c r="Q952" s="2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122"/>
      <c r="AJ952" s="122"/>
      <c r="AK952" s="2"/>
      <c r="AL952" s="2"/>
      <c r="AM952" s="2"/>
      <c r="AN952" s="2"/>
      <c r="AO952" s="2"/>
      <c r="AP952" s="2"/>
      <c r="AQ952" s="2"/>
      <c r="AR952" s="15"/>
    </row>
    <row r="953" spans="1:44" ht="11.25" customHeight="1">
      <c r="A953" s="120"/>
      <c r="B953" s="120"/>
      <c r="C953" s="120"/>
      <c r="D953" s="120"/>
      <c r="E953" s="2"/>
      <c r="F953" s="2"/>
      <c r="G953" s="120"/>
      <c r="H953" s="120"/>
      <c r="I953" s="120"/>
      <c r="J953" s="58"/>
      <c r="K953" s="121"/>
      <c r="L953" s="2"/>
      <c r="M953" s="120"/>
      <c r="N953" s="120"/>
      <c r="O953" s="120"/>
      <c r="P953" s="120"/>
      <c r="Q953" s="2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122"/>
      <c r="AJ953" s="122"/>
      <c r="AK953" s="2"/>
      <c r="AL953" s="2"/>
      <c r="AM953" s="2"/>
      <c r="AN953" s="2"/>
      <c r="AO953" s="2"/>
      <c r="AP953" s="2"/>
      <c r="AQ953" s="2"/>
      <c r="AR953" s="15"/>
    </row>
    <row r="954" spans="1:44" ht="11.25" customHeight="1">
      <c r="A954" s="120"/>
      <c r="B954" s="120"/>
      <c r="C954" s="120"/>
      <c r="D954" s="120"/>
      <c r="E954" s="2"/>
      <c r="F954" s="2"/>
      <c r="G954" s="120"/>
      <c r="H954" s="120"/>
      <c r="I954" s="120"/>
      <c r="J954" s="58"/>
      <c r="K954" s="121"/>
      <c r="L954" s="2"/>
      <c r="M954" s="120"/>
      <c r="N954" s="120"/>
      <c r="O954" s="120"/>
      <c r="P954" s="120"/>
      <c r="Q954" s="2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122"/>
      <c r="AJ954" s="122"/>
      <c r="AK954" s="2"/>
      <c r="AL954" s="2"/>
      <c r="AM954" s="2"/>
      <c r="AN954" s="2"/>
      <c r="AO954" s="2"/>
      <c r="AP954" s="2"/>
      <c r="AQ954" s="2"/>
      <c r="AR954" s="15"/>
    </row>
    <row r="955" spans="1:44" ht="11.25" customHeight="1">
      <c r="A955" s="120"/>
      <c r="B955" s="120"/>
      <c r="C955" s="120"/>
      <c r="D955" s="120"/>
      <c r="E955" s="2"/>
      <c r="F955" s="2"/>
      <c r="G955" s="120"/>
      <c r="H955" s="120"/>
      <c r="I955" s="120"/>
      <c r="J955" s="58"/>
      <c r="K955" s="121"/>
      <c r="L955" s="2"/>
      <c r="M955" s="120"/>
      <c r="N955" s="120"/>
      <c r="O955" s="120"/>
      <c r="P955" s="120"/>
      <c r="Q955" s="2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122"/>
      <c r="AJ955" s="122"/>
      <c r="AK955" s="2"/>
      <c r="AL955" s="2"/>
      <c r="AM955" s="2"/>
      <c r="AN955" s="2"/>
      <c r="AO955" s="2"/>
      <c r="AP955" s="2"/>
      <c r="AQ955" s="2"/>
      <c r="AR955" s="15"/>
    </row>
    <row r="956" spans="1:44" ht="11.25" customHeight="1">
      <c r="A956" s="120"/>
      <c r="B956" s="120"/>
      <c r="C956" s="120"/>
      <c r="D956" s="120"/>
      <c r="E956" s="2"/>
      <c r="F956" s="2"/>
      <c r="G956" s="120"/>
      <c r="H956" s="120"/>
      <c r="I956" s="120"/>
      <c r="J956" s="58"/>
      <c r="K956" s="121"/>
      <c r="L956" s="2"/>
      <c r="M956" s="120"/>
      <c r="N956" s="120"/>
      <c r="O956" s="120"/>
      <c r="P956" s="120"/>
      <c r="Q956" s="2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122"/>
      <c r="AJ956" s="122"/>
      <c r="AK956" s="2"/>
      <c r="AL956" s="2"/>
      <c r="AM956" s="2"/>
      <c r="AN956" s="2"/>
      <c r="AO956" s="2"/>
      <c r="AP956" s="2"/>
      <c r="AQ956" s="2"/>
      <c r="AR956" s="15"/>
    </row>
    <row r="957" spans="1:44" ht="11.25" customHeight="1">
      <c r="A957" s="120"/>
      <c r="B957" s="120"/>
      <c r="C957" s="120"/>
      <c r="D957" s="120"/>
      <c r="E957" s="2"/>
      <c r="F957" s="2"/>
      <c r="G957" s="120"/>
      <c r="H957" s="120"/>
      <c r="I957" s="120"/>
      <c r="J957" s="58"/>
      <c r="K957" s="121"/>
      <c r="L957" s="2"/>
      <c r="M957" s="120"/>
      <c r="N957" s="120"/>
      <c r="O957" s="120"/>
      <c r="P957" s="120"/>
      <c r="Q957" s="2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122"/>
      <c r="AJ957" s="122"/>
      <c r="AK957" s="2"/>
      <c r="AL957" s="2"/>
      <c r="AM957" s="2"/>
      <c r="AN957" s="2"/>
      <c r="AO957" s="2"/>
      <c r="AP957" s="2"/>
      <c r="AQ957" s="2"/>
      <c r="AR957" s="15"/>
    </row>
    <row r="958" spans="1:44" ht="11.25" customHeight="1">
      <c r="A958" s="120"/>
      <c r="B958" s="120"/>
      <c r="C958" s="120"/>
      <c r="D958" s="120"/>
      <c r="E958" s="2"/>
      <c r="F958" s="2"/>
      <c r="G958" s="120"/>
      <c r="H958" s="120"/>
      <c r="I958" s="120"/>
      <c r="J958" s="58"/>
      <c r="K958" s="121"/>
      <c r="L958" s="2"/>
      <c r="M958" s="120"/>
      <c r="N958" s="120"/>
      <c r="O958" s="120"/>
      <c r="P958" s="120"/>
      <c r="Q958" s="2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122"/>
      <c r="AJ958" s="122"/>
      <c r="AK958" s="2"/>
      <c r="AL958" s="2"/>
      <c r="AM958" s="2"/>
      <c r="AN958" s="2"/>
      <c r="AO958" s="2"/>
      <c r="AP958" s="2"/>
      <c r="AQ958" s="2"/>
      <c r="AR958" s="15"/>
    </row>
    <row r="959" spans="1:44" ht="11.25" customHeight="1">
      <c r="A959" s="120"/>
      <c r="B959" s="120"/>
      <c r="C959" s="120"/>
      <c r="D959" s="120"/>
      <c r="E959" s="2"/>
      <c r="F959" s="2"/>
      <c r="G959" s="120"/>
      <c r="H959" s="120"/>
      <c r="I959" s="120"/>
      <c r="J959" s="58"/>
      <c r="K959" s="121"/>
      <c r="L959" s="2"/>
      <c r="M959" s="120"/>
      <c r="N959" s="120"/>
      <c r="O959" s="120"/>
      <c r="P959" s="120"/>
      <c r="Q959" s="2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122"/>
      <c r="AJ959" s="122"/>
      <c r="AK959" s="2"/>
      <c r="AL959" s="2"/>
      <c r="AM959" s="2"/>
      <c r="AN959" s="2"/>
      <c r="AO959" s="2"/>
      <c r="AP959" s="2"/>
      <c r="AQ959" s="2"/>
      <c r="AR959" s="15"/>
    </row>
    <row r="960" spans="1:44" ht="11.25" customHeight="1">
      <c r="A960" s="120"/>
      <c r="B960" s="120"/>
      <c r="C960" s="120"/>
      <c r="D960" s="120"/>
      <c r="E960" s="2"/>
      <c r="F960" s="2"/>
      <c r="G960" s="120"/>
      <c r="H960" s="120"/>
      <c r="I960" s="120"/>
      <c r="J960" s="58"/>
      <c r="K960" s="121"/>
      <c r="L960" s="2"/>
      <c r="M960" s="120"/>
      <c r="N960" s="120"/>
      <c r="O960" s="120"/>
      <c r="P960" s="120"/>
      <c r="Q960" s="2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122"/>
      <c r="AJ960" s="122"/>
      <c r="AK960" s="2"/>
      <c r="AL960" s="2"/>
      <c r="AM960" s="2"/>
      <c r="AN960" s="2"/>
      <c r="AO960" s="2"/>
      <c r="AP960" s="2"/>
      <c r="AQ960" s="2"/>
      <c r="AR960" s="15"/>
    </row>
    <row r="961" spans="1:44" ht="11.25" customHeight="1">
      <c r="A961" s="120"/>
      <c r="B961" s="120"/>
      <c r="C961" s="120"/>
      <c r="D961" s="120"/>
      <c r="E961" s="2"/>
      <c r="F961" s="2"/>
      <c r="G961" s="120"/>
      <c r="H961" s="120"/>
      <c r="I961" s="120"/>
      <c r="J961" s="58"/>
      <c r="K961" s="121"/>
      <c r="L961" s="2"/>
      <c r="M961" s="120"/>
      <c r="N961" s="120"/>
      <c r="O961" s="120"/>
      <c r="P961" s="120"/>
      <c r="Q961" s="2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122"/>
      <c r="AJ961" s="122"/>
      <c r="AK961" s="2"/>
      <c r="AL961" s="2"/>
      <c r="AM961" s="2"/>
      <c r="AN961" s="2"/>
      <c r="AO961" s="2"/>
      <c r="AP961" s="2"/>
      <c r="AQ961" s="2"/>
      <c r="AR961" s="15"/>
    </row>
    <row r="962" spans="1:44" ht="11.25" customHeight="1">
      <c r="A962" s="120"/>
      <c r="B962" s="120"/>
      <c r="C962" s="120"/>
      <c r="D962" s="120"/>
      <c r="E962" s="2"/>
      <c r="F962" s="2"/>
      <c r="G962" s="120"/>
      <c r="H962" s="120"/>
      <c r="I962" s="120"/>
      <c r="J962" s="58"/>
      <c r="K962" s="121"/>
      <c r="L962" s="2"/>
      <c r="M962" s="120"/>
      <c r="N962" s="120"/>
      <c r="O962" s="120"/>
      <c r="P962" s="120"/>
      <c r="Q962" s="2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122"/>
      <c r="AJ962" s="122"/>
      <c r="AK962" s="2"/>
      <c r="AL962" s="2"/>
      <c r="AM962" s="2"/>
      <c r="AN962" s="2"/>
      <c r="AO962" s="2"/>
      <c r="AP962" s="2"/>
      <c r="AQ962" s="2"/>
      <c r="AR962" s="15"/>
    </row>
    <row r="963" spans="1:44" ht="11.25" customHeight="1">
      <c r="A963" s="120"/>
      <c r="B963" s="120"/>
      <c r="C963" s="120"/>
      <c r="D963" s="120"/>
      <c r="E963" s="2"/>
      <c r="F963" s="2"/>
      <c r="G963" s="120"/>
      <c r="H963" s="120"/>
      <c r="I963" s="120"/>
      <c r="J963" s="58"/>
      <c r="K963" s="121"/>
      <c r="L963" s="2"/>
      <c r="M963" s="120"/>
      <c r="N963" s="120"/>
      <c r="O963" s="120"/>
      <c r="P963" s="120"/>
      <c r="Q963" s="2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122"/>
      <c r="AJ963" s="122"/>
      <c r="AK963" s="2"/>
      <c r="AL963" s="2"/>
      <c r="AM963" s="2"/>
      <c r="AN963" s="2"/>
      <c r="AO963" s="2"/>
      <c r="AP963" s="2"/>
      <c r="AQ963" s="2"/>
      <c r="AR963" s="15"/>
    </row>
    <row r="964" spans="1:44" ht="11.25" customHeight="1">
      <c r="A964" s="120"/>
      <c r="B964" s="120"/>
      <c r="C964" s="120"/>
      <c r="D964" s="120"/>
      <c r="E964" s="2"/>
      <c r="F964" s="2"/>
      <c r="G964" s="120"/>
      <c r="H964" s="120"/>
      <c r="I964" s="120"/>
      <c r="J964" s="58"/>
      <c r="K964" s="121"/>
      <c r="L964" s="2"/>
      <c r="M964" s="120"/>
      <c r="N964" s="120"/>
      <c r="O964" s="120"/>
      <c r="P964" s="120"/>
      <c r="Q964" s="2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122"/>
      <c r="AJ964" s="122"/>
      <c r="AK964" s="2"/>
      <c r="AL964" s="2"/>
      <c r="AM964" s="2"/>
      <c r="AN964" s="2"/>
      <c r="AO964" s="2"/>
      <c r="AP964" s="2"/>
      <c r="AQ964" s="2"/>
      <c r="AR964" s="15"/>
    </row>
    <row r="965" spans="1:44" ht="11.25" customHeight="1">
      <c r="A965" s="120"/>
      <c r="B965" s="120"/>
      <c r="C965" s="120"/>
      <c r="D965" s="120"/>
      <c r="E965" s="2"/>
      <c r="F965" s="2"/>
      <c r="G965" s="120"/>
      <c r="H965" s="120"/>
      <c r="I965" s="120"/>
      <c r="J965" s="58"/>
      <c r="K965" s="121"/>
      <c r="L965" s="2"/>
      <c r="M965" s="120"/>
      <c r="N965" s="120"/>
      <c r="O965" s="120"/>
      <c r="P965" s="120"/>
      <c r="Q965" s="2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122"/>
      <c r="AJ965" s="122"/>
      <c r="AK965" s="2"/>
      <c r="AL965" s="2"/>
      <c r="AM965" s="2"/>
      <c r="AN965" s="2"/>
      <c r="AO965" s="2"/>
      <c r="AP965" s="2"/>
      <c r="AQ965" s="2"/>
      <c r="AR965" s="15"/>
    </row>
    <row r="966" spans="1:44" ht="11.25" customHeight="1">
      <c r="A966" s="120"/>
      <c r="B966" s="120"/>
      <c r="C966" s="120"/>
      <c r="D966" s="120"/>
      <c r="E966" s="2"/>
      <c r="F966" s="2"/>
      <c r="G966" s="120"/>
      <c r="H966" s="120"/>
      <c r="I966" s="120"/>
      <c r="J966" s="58"/>
      <c r="K966" s="121"/>
      <c r="L966" s="2"/>
      <c r="M966" s="120"/>
      <c r="N966" s="120"/>
      <c r="O966" s="120"/>
      <c r="P966" s="120"/>
      <c r="Q966" s="2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122"/>
      <c r="AJ966" s="122"/>
      <c r="AK966" s="2"/>
      <c r="AL966" s="2"/>
      <c r="AM966" s="2"/>
      <c r="AN966" s="2"/>
      <c r="AO966" s="2"/>
      <c r="AP966" s="2"/>
      <c r="AQ966" s="2"/>
      <c r="AR966" s="15"/>
    </row>
    <row r="967" spans="1:44" ht="11.25" customHeight="1">
      <c r="A967" s="120"/>
      <c r="B967" s="120"/>
      <c r="C967" s="120"/>
      <c r="D967" s="120"/>
      <c r="E967" s="2"/>
      <c r="F967" s="2"/>
      <c r="G967" s="120"/>
      <c r="H967" s="120"/>
      <c r="I967" s="120"/>
      <c r="J967" s="58"/>
      <c r="K967" s="121"/>
      <c r="L967" s="2"/>
      <c r="M967" s="120"/>
      <c r="N967" s="120"/>
      <c r="O967" s="120"/>
      <c r="P967" s="120"/>
      <c r="Q967" s="2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122"/>
      <c r="AJ967" s="122"/>
      <c r="AK967" s="2"/>
      <c r="AL967" s="2"/>
      <c r="AM967" s="2"/>
      <c r="AN967" s="2"/>
      <c r="AO967" s="2"/>
      <c r="AP967" s="2"/>
      <c r="AQ967" s="2"/>
      <c r="AR967" s="15"/>
    </row>
    <row r="968" spans="1:44" ht="11.25" customHeight="1">
      <c r="A968" s="120"/>
      <c r="B968" s="120"/>
      <c r="C968" s="120"/>
      <c r="D968" s="120"/>
      <c r="E968" s="2"/>
      <c r="F968" s="2"/>
      <c r="G968" s="120"/>
      <c r="H968" s="120"/>
      <c r="I968" s="120"/>
      <c r="J968" s="58"/>
      <c r="K968" s="121"/>
      <c r="L968" s="2"/>
      <c r="M968" s="120"/>
      <c r="N968" s="120"/>
      <c r="O968" s="120"/>
      <c r="P968" s="120"/>
      <c r="Q968" s="2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122"/>
      <c r="AJ968" s="122"/>
      <c r="AK968" s="2"/>
      <c r="AL968" s="2"/>
      <c r="AM968" s="2"/>
      <c r="AN968" s="2"/>
      <c r="AO968" s="2"/>
      <c r="AP968" s="2"/>
      <c r="AQ968" s="2"/>
      <c r="AR968" s="15"/>
    </row>
    <row r="969" spans="1:44" ht="11.25" customHeight="1">
      <c r="A969" s="120"/>
      <c r="B969" s="120"/>
      <c r="C969" s="120"/>
      <c r="D969" s="120"/>
      <c r="E969" s="2"/>
      <c r="F969" s="2"/>
      <c r="G969" s="120"/>
      <c r="H969" s="120"/>
      <c r="I969" s="120"/>
      <c r="J969" s="58"/>
      <c r="K969" s="121"/>
      <c r="L969" s="2"/>
      <c r="M969" s="120"/>
      <c r="N969" s="120"/>
      <c r="O969" s="120"/>
      <c r="P969" s="120"/>
      <c r="Q969" s="2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122"/>
      <c r="AJ969" s="122"/>
      <c r="AK969" s="2"/>
      <c r="AL969" s="2"/>
      <c r="AM969" s="2"/>
      <c r="AN969" s="2"/>
      <c r="AO969" s="2"/>
      <c r="AP969" s="2"/>
      <c r="AQ969" s="2"/>
      <c r="AR969" s="15"/>
    </row>
    <row r="970" spans="1:44" ht="11.25" customHeight="1">
      <c r="A970" s="120"/>
      <c r="B970" s="120"/>
      <c r="C970" s="120"/>
      <c r="D970" s="120"/>
      <c r="E970" s="2"/>
      <c r="F970" s="2"/>
      <c r="G970" s="120"/>
      <c r="H970" s="120"/>
      <c r="I970" s="120"/>
      <c r="J970" s="58"/>
      <c r="K970" s="121"/>
      <c r="L970" s="2"/>
      <c r="M970" s="120"/>
      <c r="N970" s="120"/>
      <c r="O970" s="120"/>
      <c r="P970" s="120"/>
      <c r="Q970" s="2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122"/>
      <c r="AJ970" s="122"/>
      <c r="AK970" s="2"/>
      <c r="AL970" s="2"/>
      <c r="AM970" s="2"/>
      <c r="AN970" s="2"/>
      <c r="AO970" s="2"/>
      <c r="AP970" s="2"/>
      <c r="AQ970" s="2"/>
      <c r="AR970" s="15"/>
    </row>
    <row r="971" spans="1:44" ht="11.25" customHeight="1">
      <c r="A971" s="120"/>
      <c r="B971" s="120"/>
      <c r="C971" s="120"/>
      <c r="D971" s="120"/>
      <c r="E971" s="2"/>
      <c r="F971" s="2"/>
      <c r="G971" s="120"/>
      <c r="H971" s="120"/>
      <c r="I971" s="120"/>
      <c r="J971" s="58"/>
      <c r="K971" s="121"/>
      <c r="L971" s="2"/>
      <c r="M971" s="120"/>
      <c r="N971" s="120"/>
      <c r="O971" s="120"/>
      <c r="P971" s="120"/>
      <c r="Q971" s="2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122"/>
      <c r="AJ971" s="122"/>
      <c r="AK971" s="2"/>
      <c r="AL971" s="2"/>
      <c r="AM971" s="2"/>
      <c r="AN971" s="2"/>
      <c r="AO971" s="2"/>
      <c r="AP971" s="2"/>
      <c r="AQ971" s="2"/>
      <c r="AR971" s="15"/>
    </row>
    <row r="972" spans="1:44" ht="11.25" customHeight="1">
      <c r="A972" s="120"/>
      <c r="B972" s="120"/>
      <c r="C972" s="120"/>
      <c r="D972" s="120"/>
      <c r="E972" s="2"/>
      <c r="F972" s="2"/>
      <c r="G972" s="120"/>
      <c r="H972" s="120"/>
      <c r="I972" s="120"/>
      <c r="J972" s="58"/>
      <c r="K972" s="121"/>
      <c r="L972" s="2"/>
      <c r="M972" s="120"/>
      <c r="N972" s="120"/>
      <c r="O972" s="120"/>
      <c r="P972" s="120"/>
      <c r="Q972" s="2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122"/>
      <c r="AJ972" s="122"/>
      <c r="AK972" s="2"/>
      <c r="AL972" s="2"/>
      <c r="AM972" s="2"/>
      <c r="AN972" s="2"/>
      <c r="AO972" s="2"/>
      <c r="AP972" s="2"/>
      <c r="AQ972" s="2"/>
      <c r="AR972" s="15"/>
    </row>
    <row r="973" spans="1:44" ht="11.25" customHeight="1">
      <c r="A973" s="120"/>
      <c r="B973" s="120"/>
      <c r="C973" s="120"/>
      <c r="D973" s="120"/>
      <c r="E973" s="2"/>
      <c r="F973" s="2"/>
      <c r="G973" s="120"/>
      <c r="H973" s="120"/>
      <c r="I973" s="120"/>
      <c r="J973" s="58"/>
      <c r="K973" s="121"/>
      <c r="L973" s="2"/>
      <c r="M973" s="120"/>
      <c r="N973" s="120"/>
      <c r="O973" s="120"/>
      <c r="P973" s="120"/>
      <c r="Q973" s="2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122"/>
      <c r="AJ973" s="122"/>
      <c r="AK973" s="2"/>
      <c r="AL973" s="2"/>
      <c r="AM973" s="2"/>
      <c r="AN973" s="2"/>
      <c r="AO973" s="2"/>
      <c r="AP973" s="2"/>
      <c r="AQ973" s="2"/>
      <c r="AR973" s="15"/>
    </row>
    <row r="974" spans="1:44" ht="11.25" customHeight="1">
      <c r="A974" s="120"/>
      <c r="B974" s="120"/>
      <c r="C974" s="120"/>
      <c r="D974" s="120"/>
      <c r="E974" s="2"/>
      <c r="F974" s="2"/>
      <c r="G974" s="120"/>
      <c r="H974" s="120"/>
      <c r="I974" s="120"/>
      <c r="J974" s="58"/>
      <c r="K974" s="121"/>
      <c r="L974" s="2"/>
      <c r="M974" s="120"/>
      <c r="N974" s="120"/>
      <c r="O974" s="120"/>
      <c r="P974" s="120"/>
      <c r="Q974" s="2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122"/>
      <c r="AJ974" s="122"/>
      <c r="AK974" s="2"/>
      <c r="AL974" s="2"/>
      <c r="AM974" s="2"/>
      <c r="AN974" s="2"/>
      <c r="AO974" s="2"/>
      <c r="AP974" s="2"/>
      <c r="AQ974" s="2"/>
      <c r="AR974" s="15"/>
    </row>
    <row r="975" spans="1:44" ht="11.25" customHeight="1">
      <c r="A975" s="120"/>
      <c r="B975" s="120"/>
      <c r="C975" s="120"/>
      <c r="D975" s="120"/>
      <c r="E975" s="2"/>
      <c r="F975" s="2"/>
      <c r="G975" s="120"/>
      <c r="H975" s="120"/>
      <c r="I975" s="120"/>
      <c r="J975" s="58"/>
      <c r="K975" s="121"/>
      <c r="L975" s="2"/>
      <c r="M975" s="120"/>
      <c r="N975" s="120"/>
      <c r="O975" s="120"/>
      <c r="P975" s="120"/>
      <c r="Q975" s="2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122"/>
      <c r="AJ975" s="122"/>
      <c r="AK975" s="2"/>
      <c r="AL975" s="2"/>
      <c r="AM975" s="2"/>
      <c r="AN975" s="2"/>
      <c r="AO975" s="2"/>
      <c r="AP975" s="2"/>
      <c r="AQ975" s="2"/>
      <c r="AR975" s="15"/>
    </row>
    <row r="976" spans="1:44" ht="11.25" customHeight="1">
      <c r="A976" s="120"/>
      <c r="B976" s="120"/>
      <c r="C976" s="120"/>
      <c r="D976" s="120"/>
      <c r="E976" s="2"/>
      <c r="F976" s="2"/>
      <c r="G976" s="120"/>
      <c r="H976" s="120"/>
      <c r="I976" s="120"/>
      <c r="J976" s="58"/>
      <c r="K976" s="121"/>
      <c r="L976" s="2"/>
      <c r="M976" s="120"/>
      <c r="N976" s="120"/>
      <c r="O976" s="120"/>
      <c r="P976" s="120"/>
      <c r="Q976" s="2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122"/>
      <c r="AJ976" s="122"/>
      <c r="AK976" s="2"/>
      <c r="AL976" s="2"/>
      <c r="AM976" s="2"/>
      <c r="AN976" s="2"/>
      <c r="AO976" s="2"/>
      <c r="AP976" s="2"/>
      <c r="AQ976" s="2"/>
      <c r="AR976" s="15"/>
    </row>
    <row r="977" spans="1:44" ht="11.25" customHeight="1">
      <c r="A977" s="120"/>
      <c r="B977" s="120"/>
      <c r="C977" s="120"/>
      <c r="D977" s="120"/>
      <c r="E977" s="2"/>
      <c r="F977" s="2"/>
      <c r="G977" s="120"/>
      <c r="H977" s="120"/>
      <c r="I977" s="120"/>
      <c r="J977" s="58"/>
      <c r="K977" s="121"/>
      <c r="L977" s="2"/>
      <c r="M977" s="120"/>
      <c r="N977" s="120"/>
      <c r="O977" s="120"/>
      <c r="P977" s="120"/>
      <c r="Q977" s="2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122"/>
      <c r="AJ977" s="122"/>
      <c r="AK977" s="2"/>
      <c r="AL977" s="2"/>
      <c r="AM977" s="2"/>
      <c r="AN977" s="2"/>
      <c r="AO977" s="2"/>
      <c r="AP977" s="2"/>
      <c r="AQ977" s="2"/>
      <c r="AR977" s="15"/>
    </row>
    <row r="978" spans="1:44" ht="11.25" customHeight="1">
      <c r="A978" s="120"/>
      <c r="B978" s="120"/>
      <c r="C978" s="120"/>
      <c r="D978" s="120"/>
      <c r="E978" s="2"/>
      <c r="F978" s="2"/>
      <c r="G978" s="120"/>
      <c r="H978" s="120"/>
      <c r="I978" s="120"/>
      <c r="J978" s="58"/>
      <c r="K978" s="121"/>
      <c r="L978" s="2"/>
      <c r="M978" s="120"/>
      <c r="N978" s="120"/>
      <c r="O978" s="120"/>
      <c r="P978" s="120"/>
      <c r="Q978" s="2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122"/>
      <c r="AJ978" s="122"/>
      <c r="AK978" s="2"/>
      <c r="AL978" s="2"/>
      <c r="AM978" s="2"/>
      <c r="AN978" s="2"/>
      <c r="AO978" s="2"/>
      <c r="AP978" s="2"/>
      <c r="AQ978" s="2"/>
      <c r="AR978" s="15"/>
    </row>
    <row r="979" spans="1:44" ht="11.25" customHeight="1">
      <c r="A979" s="120"/>
      <c r="B979" s="120"/>
      <c r="C979" s="120"/>
      <c r="D979" s="120"/>
      <c r="E979" s="2"/>
      <c r="F979" s="2"/>
      <c r="G979" s="120"/>
      <c r="H979" s="120"/>
      <c r="I979" s="120"/>
      <c r="J979" s="58"/>
      <c r="K979" s="121"/>
      <c r="L979" s="2"/>
      <c r="M979" s="120"/>
      <c r="N979" s="120"/>
      <c r="O979" s="120"/>
      <c r="P979" s="120"/>
      <c r="Q979" s="2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122"/>
      <c r="AJ979" s="122"/>
      <c r="AK979" s="2"/>
      <c r="AL979" s="2"/>
      <c r="AM979" s="2"/>
      <c r="AN979" s="2"/>
      <c r="AO979" s="2"/>
      <c r="AP979" s="2"/>
      <c r="AQ979" s="2"/>
      <c r="AR979" s="15"/>
    </row>
    <row r="980" spans="1:44" ht="11.25" customHeight="1">
      <c r="A980" s="120"/>
      <c r="B980" s="120"/>
      <c r="C980" s="120"/>
      <c r="D980" s="120"/>
      <c r="E980" s="2"/>
      <c r="F980" s="2"/>
      <c r="G980" s="120"/>
      <c r="H980" s="120"/>
      <c r="I980" s="120"/>
      <c r="J980" s="58"/>
      <c r="K980" s="121"/>
      <c r="L980" s="2"/>
      <c r="M980" s="120"/>
      <c r="N980" s="120"/>
      <c r="O980" s="120"/>
      <c r="P980" s="120"/>
      <c r="Q980" s="2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122"/>
      <c r="AJ980" s="122"/>
      <c r="AK980" s="2"/>
      <c r="AL980" s="2"/>
      <c r="AM980" s="2"/>
      <c r="AN980" s="2"/>
      <c r="AO980" s="2"/>
      <c r="AP980" s="2"/>
      <c r="AQ980" s="2"/>
      <c r="AR980" s="15"/>
    </row>
    <row r="981" spans="1:44" ht="11.25" customHeight="1">
      <c r="A981" s="120"/>
      <c r="B981" s="120"/>
      <c r="C981" s="120"/>
      <c r="D981" s="120"/>
      <c r="E981" s="2"/>
      <c r="F981" s="2"/>
      <c r="G981" s="120"/>
      <c r="H981" s="120"/>
      <c r="I981" s="120"/>
      <c r="J981" s="58"/>
      <c r="K981" s="121"/>
      <c r="L981" s="2"/>
      <c r="M981" s="120"/>
      <c r="N981" s="120"/>
      <c r="O981" s="120"/>
      <c r="P981" s="120"/>
      <c r="Q981" s="2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122"/>
      <c r="AJ981" s="122"/>
      <c r="AK981" s="2"/>
      <c r="AL981" s="2"/>
      <c r="AM981" s="2"/>
      <c r="AN981" s="2"/>
      <c r="AO981" s="2"/>
      <c r="AP981" s="2"/>
      <c r="AQ981" s="2"/>
      <c r="AR981" s="15"/>
    </row>
    <row r="982" spans="1:44" ht="11.25" customHeight="1">
      <c r="A982" s="120"/>
      <c r="B982" s="120"/>
      <c r="C982" s="120"/>
      <c r="D982" s="120"/>
      <c r="E982" s="2"/>
      <c r="F982" s="2"/>
      <c r="G982" s="120"/>
      <c r="H982" s="120"/>
      <c r="I982" s="120"/>
      <c r="J982" s="58"/>
      <c r="K982" s="121"/>
      <c r="L982" s="2"/>
      <c r="M982" s="120"/>
      <c r="N982" s="120"/>
      <c r="O982" s="120"/>
      <c r="P982" s="120"/>
      <c r="Q982" s="2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122"/>
      <c r="AJ982" s="122"/>
      <c r="AK982" s="2"/>
      <c r="AL982" s="2"/>
      <c r="AM982" s="2"/>
      <c r="AN982" s="2"/>
      <c r="AO982" s="2"/>
      <c r="AP982" s="2"/>
      <c r="AQ982" s="2"/>
      <c r="AR982" s="15"/>
    </row>
    <row r="983" spans="1:44" ht="11.25" customHeight="1">
      <c r="A983" s="120"/>
      <c r="B983" s="120"/>
      <c r="C983" s="120"/>
      <c r="D983" s="120"/>
      <c r="E983" s="2"/>
      <c r="F983" s="2"/>
      <c r="G983" s="120"/>
      <c r="H983" s="120"/>
      <c r="I983" s="120"/>
      <c r="J983" s="58"/>
      <c r="K983" s="121"/>
      <c r="L983" s="2"/>
      <c r="M983" s="120"/>
      <c r="N983" s="120"/>
      <c r="O983" s="120"/>
      <c r="P983" s="120"/>
      <c r="Q983" s="2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122"/>
      <c r="AJ983" s="122"/>
      <c r="AK983" s="2"/>
      <c r="AL983" s="2"/>
      <c r="AM983" s="2"/>
      <c r="AN983" s="2"/>
      <c r="AO983" s="2"/>
      <c r="AP983" s="2"/>
      <c r="AQ983" s="2"/>
      <c r="AR983" s="15"/>
    </row>
    <row r="984" spans="1:44" ht="11.25" customHeight="1">
      <c r="A984" s="120"/>
      <c r="B984" s="120"/>
      <c r="C984" s="120"/>
      <c r="D984" s="120"/>
      <c r="E984" s="2"/>
      <c r="F984" s="2"/>
      <c r="G984" s="120"/>
      <c r="H984" s="120"/>
      <c r="I984" s="120"/>
      <c r="J984" s="58"/>
      <c r="K984" s="121"/>
      <c r="L984" s="2"/>
      <c r="M984" s="120"/>
      <c r="N984" s="120"/>
      <c r="O984" s="120"/>
      <c r="P984" s="120"/>
      <c r="Q984" s="2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122"/>
      <c r="AJ984" s="122"/>
      <c r="AK984" s="2"/>
      <c r="AL984" s="2"/>
      <c r="AM984" s="2"/>
      <c r="AN984" s="2"/>
      <c r="AO984" s="2"/>
      <c r="AP984" s="2"/>
      <c r="AQ984" s="2"/>
      <c r="AR984" s="15"/>
    </row>
    <row r="985" spans="1:44" ht="11.25" customHeight="1">
      <c r="A985" s="120"/>
      <c r="B985" s="120"/>
      <c r="C985" s="120"/>
      <c r="D985" s="120"/>
      <c r="E985" s="2"/>
      <c r="F985" s="2"/>
      <c r="G985" s="120"/>
      <c r="H985" s="120"/>
      <c r="I985" s="120"/>
      <c r="J985" s="58"/>
      <c r="K985" s="121"/>
      <c r="L985" s="2"/>
      <c r="M985" s="120"/>
      <c r="N985" s="120"/>
      <c r="O985" s="120"/>
      <c r="P985" s="120"/>
      <c r="Q985" s="2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122"/>
      <c r="AJ985" s="122"/>
      <c r="AK985" s="2"/>
      <c r="AL985" s="2"/>
      <c r="AM985" s="2"/>
      <c r="AN985" s="2"/>
      <c r="AO985" s="2"/>
      <c r="AP985" s="2"/>
      <c r="AQ985" s="2"/>
      <c r="AR985" s="15"/>
    </row>
    <row r="986" spans="1:44" ht="11.25" customHeight="1">
      <c r="A986" s="120"/>
      <c r="B986" s="120"/>
      <c r="C986" s="120"/>
      <c r="D986" s="120"/>
      <c r="E986" s="2"/>
      <c r="F986" s="2"/>
      <c r="G986" s="120"/>
      <c r="H986" s="120"/>
      <c r="I986" s="120"/>
      <c r="J986" s="58"/>
      <c r="K986" s="121"/>
      <c r="L986" s="2"/>
      <c r="M986" s="120"/>
      <c r="N986" s="120"/>
      <c r="O986" s="120"/>
      <c r="P986" s="120"/>
      <c r="Q986" s="2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122"/>
      <c r="AJ986" s="122"/>
      <c r="AK986" s="2"/>
      <c r="AL986" s="2"/>
      <c r="AM986" s="2"/>
      <c r="AN986" s="2"/>
      <c r="AO986" s="2"/>
      <c r="AP986" s="2"/>
      <c r="AQ986" s="2"/>
      <c r="AR986" s="15"/>
    </row>
    <row r="987" spans="1:44" ht="11.25" customHeight="1">
      <c r="A987" s="120"/>
      <c r="B987" s="120"/>
      <c r="C987" s="120"/>
      <c r="D987" s="120"/>
      <c r="E987" s="2"/>
      <c r="F987" s="2"/>
      <c r="G987" s="120"/>
      <c r="H987" s="120"/>
      <c r="I987" s="120"/>
      <c r="J987" s="58"/>
      <c r="K987" s="121"/>
      <c r="L987" s="2"/>
      <c r="M987" s="120"/>
      <c r="N987" s="120"/>
      <c r="O987" s="120"/>
      <c r="P987" s="120"/>
      <c r="Q987" s="2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122"/>
      <c r="AJ987" s="122"/>
      <c r="AK987" s="2"/>
      <c r="AL987" s="2"/>
      <c r="AM987" s="2"/>
      <c r="AN987" s="2"/>
      <c r="AO987" s="2"/>
      <c r="AP987" s="2"/>
      <c r="AQ987" s="2"/>
      <c r="AR987" s="15"/>
    </row>
    <row r="988" spans="1:44" ht="11.25" customHeight="1">
      <c r="A988" s="120"/>
      <c r="B988" s="120"/>
      <c r="C988" s="120"/>
      <c r="D988" s="120"/>
      <c r="E988" s="2"/>
      <c r="F988" s="2"/>
      <c r="G988" s="120"/>
      <c r="H988" s="120"/>
      <c r="I988" s="120"/>
      <c r="J988" s="58"/>
      <c r="K988" s="121"/>
      <c r="L988" s="2"/>
      <c r="M988" s="120"/>
      <c r="N988" s="120"/>
      <c r="O988" s="120"/>
      <c r="P988" s="120"/>
      <c r="Q988" s="2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122"/>
      <c r="AJ988" s="122"/>
      <c r="AK988" s="2"/>
      <c r="AL988" s="2"/>
      <c r="AM988" s="2"/>
      <c r="AN988" s="2"/>
      <c r="AO988" s="2"/>
      <c r="AP988" s="2"/>
      <c r="AQ988" s="2"/>
      <c r="AR988" s="15"/>
    </row>
    <row r="989" spans="1:44" ht="11.25" customHeight="1">
      <c r="A989" s="120"/>
      <c r="B989" s="120"/>
      <c r="C989" s="120"/>
      <c r="D989" s="120"/>
      <c r="E989" s="2"/>
      <c r="F989" s="2"/>
      <c r="G989" s="120"/>
      <c r="H989" s="120"/>
      <c r="I989" s="120"/>
      <c r="J989" s="58"/>
      <c r="K989" s="121"/>
      <c r="L989" s="2"/>
      <c r="M989" s="120"/>
      <c r="N989" s="120"/>
      <c r="O989" s="120"/>
      <c r="P989" s="120"/>
      <c r="Q989" s="2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122"/>
      <c r="AJ989" s="122"/>
      <c r="AK989" s="2"/>
      <c r="AL989" s="2"/>
      <c r="AM989" s="2"/>
      <c r="AN989" s="2"/>
      <c r="AO989" s="2"/>
      <c r="AP989" s="2"/>
      <c r="AQ989" s="2"/>
      <c r="AR989" s="15"/>
    </row>
    <row r="990" spans="1:44" ht="11.25" customHeight="1">
      <c r="A990" s="120"/>
      <c r="B990" s="120"/>
      <c r="C990" s="120"/>
      <c r="D990" s="120"/>
      <c r="E990" s="2"/>
      <c r="F990" s="2"/>
      <c r="G990" s="120"/>
      <c r="H990" s="120"/>
      <c r="I990" s="120"/>
      <c r="J990" s="58"/>
      <c r="K990" s="121"/>
      <c r="L990" s="2"/>
      <c r="M990" s="120"/>
      <c r="N990" s="120"/>
      <c r="O990" s="120"/>
      <c r="P990" s="120"/>
      <c r="Q990" s="2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122"/>
      <c r="AJ990" s="122"/>
      <c r="AK990" s="2"/>
      <c r="AL990" s="2"/>
      <c r="AM990" s="2"/>
      <c r="AN990" s="2"/>
      <c r="AO990" s="2"/>
      <c r="AP990" s="2"/>
      <c r="AQ990" s="2"/>
      <c r="AR990" s="15"/>
    </row>
    <row r="991" spans="1:44" ht="11.25" customHeight="1">
      <c r="A991" s="120"/>
      <c r="B991" s="120"/>
      <c r="C991" s="120"/>
      <c r="D991" s="120"/>
      <c r="E991" s="2"/>
      <c r="F991" s="2"/>
      <c r="G991" s="120"/>
      <c r="H991" s="120"/>
      <c r="I991" s="120"/>
      <c r="J991" s="58"/>
      <c r="K991" s="121"/>
      <c r="L991" s="2"/>
      <c r="M991" s="120"/>
      <c r="N991" s="120"/>
      <c r="O991" s="120"/>
      <c r="P991" s="120"/>
      <c r="Q991" s="2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122"/>
      <c r="AJ991" s="122"/>
      <c r="AK991" s="2"/>
      <c r="AL991" s="2"/>
      <c r="AM991" s="2"/>
      <c r="AN991" s="2"/>
      <c r="AO991" s="2"/>
      <c r="AP991" s="2"/>
      <c r="AQ991" s="2"/>
      <c r="AR991" s="15"/>
    </row>
    <row r="992" spans="1:44" ht="11.25" customHeight="1">
      <c r="A992" s="120"/>
      <c r="B992" s="120"/>
      <c r="C992" s="120"/>
      <c r="D992" s="120"/>
      <c r="E992" s="2"/>
      <c r="F992" s="2"/>
      <c r="G992" s="120"/>
      <c r="H992" s="120"/>
      <c r="I992" s="120"/>
      <c r="J992" s="58"/>
      <c r="K992" s="121"/>
      <c r="L992" s="2"/>
      <c r="M992" s="120"/>
      <c r="N992" s="120"/>
      <c r="O992" s="120"/>
      <c r="P992" s="120"/>
      <c r="Q992" s="2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122"/>
      <c r="AJ992" s="122"/>
      <c r="AK992" s="2"/>
      <c r="AL992" s="2"/>
      <c r="AM992" s="2"/>
      <c r="AN992" s="2"/>
      <c r="AO992" s="2"/>
      <c r="AP992" s="2"/>
      <c r="AQ992" s="2"/>
      <c r="AR992" s="15"/>
    </row>
    <row r="993" spans="1:44" ht="11.25" customHeight="1">
      <c r="A993" s="120"/>
      <c r="B993" s="120"/>
      <c r="C993" s="120"/>
      <c r="D993" s="120"/>
      <c r="E993" s="2"/>
      <c r="F993" s="2"/>
      <c r="G993" s="120"/>
      <c r="H993" s="120"/>
      <c r="I993" s="120"/>
      <c r="J993" s="58"/>
      <c r="K993" s="121"/>
      <c r="L993" s="2"/>
      <c r="M993" s="120"/>
      <c r="N993" s="120"/>
      <c r="O993" s="120"/>
      <c r="P993" s="120"/>
      <c r="Q993" s="2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122"/>
      <c r="AJ993" s="122"/>
      <c r="AK993" s="2"/>
      <c r="AL993" s="2"/>
      <c r="AM993" s="2"/>
      <c r="AN993" s="2"/>
      <c r="AO993" s="2"/>
      <c r="AP993" s="2"/>
      <c r="AQ993" s="2"/>
      <c r="AR993" s="15"/>
    </row>
    <row r="994" spans="1:44" ht="11.25" customHeight="1">
      <c r="A994" s="120"/>
      <c r="B994" s="120"/>
      <c r="C994" s="120"/>
      <c r="D994" s="120"/>
      <c r="E994" s="2"/>
      <c r="F994" s="2"/>
      <c r="G994" s="120"/>
      <c r="H994" s="120"/>
      <c r="I994" s="120"/>
      <c r="J994" s="58"/>
      <c r="K994" s="121"/>
      <c r="L994" s="2"/>
      <c r="M994" s="120"/>
      <c r="N994" s="120"/>
      <c r="O994" s="120"/>
      <c r="P994" s="120"/>
      <c r="Q994" s="2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122"/>
      <c r="AJ994" s="122"/>
      <c r="AK994" s="2"/>
      <c r="AL994" s="2"/>
      <c r="AM994" s="2"/>
      <c r="AN994" s="2"/>
      <c r="AO994" s="2"/>
      <c r="AP994" s="2"/>
      <c r="AQ994" s="2"/>
      <c r="AR994" s="15"/>
    </row>
    <row r="995" spans="1:44" ht="11.25" customHeight="1">
      <c r="A995" s="120"/>
      <c r="B995" s="120"/>
      <c r="C995" s="120"/>
      <c r="D995" s="120"/>
      <c r="E995" s="2"/>
      <c r="F995" s="2"/>
      <c r="G995" s="120"/>
      <c r="H995" s="120"/>
      <c r="I995" s="120"/>
      <c r="J995" s="58"/>
      <c r="K995" s="121"/>
      <c r="L995" s="2"/>
      <c r="M995" s="120"/>
      <c r="N995" s="120"/>
      <c r="O995" s="120"/>
      <c r="P995" s="120"/>
      <c r="Q995" s="2"/>
      <c r="R995" s="58"/>
      <c r="S995" s="58"/>
      <c r="T995" s="58"/>
      <c r="U995" s="58"/>
      <c r="V995" s="58"/>
      <c r="W995" s="58"/>
      <c r="X995" s="58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122"/>
      <c r="AJ995" s="122"/>
      <c r="AK995" s="2"/>
      <c r="AL995" s="2"/>
      <c r="AM995" s="2"/>
      <c r="AN995" s="2"/>
      <c r="AO995" s="2"/>
      <c r="AP995" s="2"/>
      <c r="AQ995" s="2"/>
      <c r="AR995" s="15"/>
    </row>
    <row r="996" spans="1:44" ht="11.25" customHeight="1">
      <c r="A996" s="120"/>
      <c r="B996" s="120"/>
      <c r="C996" s="120"/>
      <c r="D996" s="120"/>
      <c r="E996" s="2"/>
      <c r="F996" s="2"/>
      <c r="G996" s="120"/>
      <c r="H996" s="120"/>
      <c r="I996" s="120"/>
      <c r="J996" s="58"/>
      <c r="K996" s="121"/>
      <c r="L996" s="2"/>
      <c r="M996" s="120"/>
      <c r="N996" s="120"/>
      <c r="O996" s="120"/>
      <c r="P996" s="120"/>
      <c r="Q996" s="2"/>
      <c r="R996" s="58"/>
      <c r="S996" s="58"/>
      <c r="T996" s="58"/>
      <c r="U996" s="58"/>
      <c r="V996" s="58"/>
      <c r="W996" s="58"/>
      <c r="X996" s="58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122"/>
      <c r="AJ996" s="122"/>
      <c r="AK996" s="2"/>
      <c r="AL996" s="2"/>
      <c r="AM996" s="2"/>
      <c r="AN996" s="2"/>
      <c r="AO996" s="2"/>
      <c r="AP996" s="2"/>
      <c r="AQ996" s="2"/>
      <c r="AR996" s="15"/>
    </row>
    <row r="997" spans="1:44" ht="11.25" customHeight="1">
      <c r="A997" s="120"/>
      <c r="B997" s="120"/>
      <c r="C997" s="120"/>
      <c r="D997" s="120"/>
      <c r="E997" s="2"/>
      <c r="F997" s="2"/>
      <c r="G997" s="120"/>
      <c r="H997" s="120"/>
      <c r="I997" s="120"/>
      <c r="J997" s="58"/>
      <c r="K997" s="121"/>
      <c r="L997" s="2"/>
      <c r="M997" s="120"/>
      <c r="N997" s="120"/>
      <c r="O997" s="120"/>
      <c r="P997" s="120"/>
      <c r="Q997" s="2"/>
      <c r="R997" s="58"/>
      <c r="S997" s="58"/>
      <c r="T997" s="58"/>
      <c r="U997" s="58"/>
      <c r="V997" s="58"/>
      <c r="W997" s="58"/>
      <c r="X997" s="58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122"/>
      <c r="AJ997" s="122"/>
      <c r="AK997" s="2"/>
      <c r="AL997" s="2"/>
      <c r="AM997" s="2"/>
      <c r="AN997" s="2"/>
      <c r="AO997" s="2"/>
      <c r="AP997" s="2"/>
      <c r="AQ997" s="2"/>
      <c r="AR997" s="15"/>
    </row>
    <row r="998" spans="1:44" ht="11.25" customHeight="1">
      <c r="A998" s="120"/>
      <c r="B998" s="120"/>
      <c r="C998" s="120"/>
      <c r="D998" s="120"/>
      <c r="E998" s="2"/>
      <c r="F998" s="2"/>
      <c r="G998" s="120"/>
      <c r="H998" s="120"/>
      <c r="I998" s="120"/>
      <c r="J998" s="58"/>
      <c r="K998" s="121"/>
      <c r="L998" s="2"/>
      <c r="M998" s="120"/>
      <c r="N998" s="120"/>
      <c r="O998" s="120"/>
      <c r="P998" s="120"/>
      <c r="Q998" s="2"/>
      <c r="R998" s="58"/>
      <c r="S998" s="58"/>
      <c r="T998" s="58"/>
      <c r="U998" s="58"/>
      <c r="V998" s="58"/>
      <c r="W998" s="58"/>
      <c r="X998" s="58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122"/>
      <c r="AJ998" s="122"/>
      <c r="AK998" s="2"/>
      <c r="AL998" s="2"/>
      <c r="AM998" s="2"/>
      <c r="AN998" s="2"/>
      <c r="AO998" s="2"/>
      <c r="AP998" s="2"/>
      <c r="AQ998" s="2"/>
      <c r="AR998" s="15"/>
    </row>
    <row r="999" spans="1:44" ht="11.25" customHeight="1">
      <c r="A999" s="120"/>
      <c r="B999" s="120"/>
      <c r="C999" s="120"/>
      <c r="D999" s="120"/>
      <c r="E999" s="2"/>
      <c r="F999" s="2"/>
      <c r="G999" s="120"/>
      <c r="H999" s="120"/>
      <c r="I999" s="120"/>
      <c r="J999" s="58"/>
      <c r="K999" s="121"/>
      <c r="L999" s="2"/>
      <c r="M999" s="120"/>
      <c r="N999" s="120"/>
      <c r="O999" s="120"/>
      <c r="P999" s="120"/>
      <c r="Q999" s="2"/>
      <c r="R999" s="58"/>
      <c r="S999" s="58"/>
      <c r="T999" s="58"/>
      <c r="U999" s="58"/>
      <c r="V999" s="58"/>
      <c r="W999" s="58"/>
      <c r="X999" s="58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122"/>
      <c r="AJ999" s="122"/>
      <c r="AK999" s="2"/>
      <c r="AL999" s="2"/>
      <c r="AM999" s="2"/>
      <c r="AN999" s="2"/>
      <c r="AO999" s="2"/>
      <c r="AP999" s="2"/>
      <c r="AQ999" s="2"/>
      <c r="AR999" s="15"/>
    </row>
    <row r="1000" spans="1:44" ht="11.25" customHeight="1">
      <c r="A1000" s="120"/>
      <c r="B1000" s="120"/>
      <c r="C1000" s="120"/>
      <c r="D1000" s="120"/>
      <c r="E1000" s="2"/>
      <c r="F1000" s="2"/>
      <c r="G1000" s="120"/>
      <c r="H1000" s="120"/>
      <c r="I1000" s="120"/>
      <c r="J1000" s="58"/>
      <c r="K1000" s="121"/>
      <c r="L1000" s="2"/>
      <c r="M1000" s="120"/>
      <c r="N1000" s="120"/>
      <c r="O1000" s="120"/>
      <c r="P1000" s="120"/>
      <c r="Q1000" s="2"/>
      <c r="R1000" s="58"/>
      <c r="S1000" s="58"/>
      <c r="T1000" s="58"/>
      <c r="U1000" s="58"/>
      <c r="V1000" s="58"/>
      <c r="W1000" s="58"/>
      <c r="X1000" s="58"/>
      <c r="Y1000" s="58"/>
      <c r="Z1000" s="58"/>
      <c r="AA1000" s="58"/>
      <c r="AB1000" s="58"/>
      <c r="AC1000" s="58"/>
      <c r="AD1000" s="58"/>
      <c r="AE1000" s="58"/>
      <c r="AF1000" s="58"/>
      <c r="AG1000" s="58"/>
      <c r="AH1000" s="58"/>
      <c r="AI1000" s="122"/>
      <c r="AJ1000" s="122"/>
      <c r="AK1000" s="2"/>
      <c r="AL1000" s="2"/>
      <c r="AM1000" s="2"/>
      <c r="AN1000" s="2"/>
      <c r="AO1000" s="2"/>
      <c r="AP1000" s="2"/>
      <c r="AQ1000" s="2"/>
      <c r="AR1000" s="15"/>
    </row>
  </sheetData>
  <mergeCells count="70">
    <mergeCell ref="A45:E45"/>
    <mergeCell ref="A46:E46"/>
    <mergeCell ref="C6:C7"/>
    <mergeCell ref="D6:D7"/>
    <mergeCell ref="A8:E8"/>
    <mergeCell ref="A11:E11"/>
    <mergeCell ref="A12:E12"/>
    <mergeCell ref="A15:E15"/>
    <mergeCell ref="A16:E16"/>
    <mergeCell ref="M6:O6"/>
    <mergeCell ref="P6:P7"/>
    <mergeCell ref="Q6:Q7"/>
    <mergeCell ref="R6:T6"/>
    <mergeCell ref="U6:U7"/>
    <mergeCell ref="J25:J28"/>
    <mergeCell ref="J31:J33"/>
    <mergeCell ref="J36:J38"/>
    <mergeCell ref="J41:J44"/>
    <mergeCell ref="L6:L7"/>
    <mergeCell ref="A69:E69"/>
    <mergeCell ref="A84:E84"/>
    <mergeCell ref="A85:I85"/>
    <mergeCell ref="A70:E70"/>
    <mergeCell ref="J71:J73"/>
    <mergeCell ref="A74:E74"/>
    <mergeCell ref="A75:E75"/>
    <mergeCell ref="J76:J79"/>
    <mergeCell ref="A80:E80"/>
    <mergeCell ref="A81:E81"/>
    <mergeCell ref="A58:E58"/>
    <mergeCell ref="A61:E61"/>
    <mergeCell ref="A62:E62"/>
    <mergeCell ref="A65:E65"/>
    <mergeCell ref="A66:E66"/>
    <mergeCell ref="A49:E49"/>
    <mergeCell ref="A50:E50"/>
    <mergeCell ref="A53:E53"/>
    <mergeCell ref="A54:E54"/>
    <mergeCell ref="A57:E57"/>
    <mergeCell ref="A30:E30"/>
    <mergeCell ref="A34:E34"/>
    <mergeCell ref="A35:E35"/>
    <mergeCell ref="A39:E39"/>
    <mergeCell ref="A40:E40"/>
    <mergeCell ref="A19:E19"/>
    <mergeCell ref="A20:E20"/>
    <mergeCell ref="A23:E23"/>
    <mergeCell ref="A24:E24"/>
    <mergeCell ref="A29:E29"/>
    <mergeCell ref="AG6:AG7"/>
    <mergeCell ref="AH6:AH7"/>
    <mergeCell ref="AI6:AJ6"/>
    <mergeCell ref="A1:AJ1"/>
    <mergeCell ref="A2:AJ2"/>
    <mergeCell ref="A3:AJ3"/>
    <mergeCell ref="A4:AJ4"/>
    <mergeCell ref="A5:AJ5"/>
    <mergeCell ref="A6:A7"/>
    <mergeCell ref="B6:B7"/>
    <mergeCell ref="E6:E7"/>
    <mergeCell ref="F6:F7"/>
    <mergeCell ref="G6:G7"/>
    <mergeCell ref="H6:I6"/>
    <mergeCell ref="J6:J7"/>
    <mergeCell ref="K6:K7"/>
    <mergeCell ref="V6:X6"/>
    <mergeCell ref="Y6:Y7"/>
    <mergeCell ref="Z6:AB6"/>
    <mergeCell ref="AC6:AC7"/>
    <mergeCell ref="AD6:AF6"/>
  </mergeCells>
  <dataValidations count="5">
    <dataValidation type="date" operator="greaterThan" allowBlank="1" showInputMessage="1" showErrorMessage="1" prompt="Error en Ingresos de Fechas - La fecha debe corresponder al Año 2014." sqref="D9:D10 D13:D14 D17:D18 D21:D22 D31:D33 D36:D38 D42:D44 D48 D52 D55:D56 D59:D60 D63:D64 D67:D68 D71:D73 D76:D79">
      <formula1>41275</formula1>
    </dataValidation>
    <dataValidation type="decimal" allowBlank="1" showInputMessage="1" showErrorMessage="1" prompt="Sólo números - Sólo ingresar números sin letras_x000a_" sqref="M9:N10 R9:T10 V9:X10 Z9:Z10 AB9:AB10 AD9:AF10 M13:N14 R13:T14 V13:X14 Z13:AB14 AD13:AF14 M17:N18 R17:T18 V17:X18 Z17:AB18 AD17:AF18 Z21 AB21 M21:N22 R21:T22 V21:X22 Z22:AB22 AD21:AF22 R25 AB25 Z25:Z27 M25:M28 R26:T28 V25:X28 Z28:AA28 AD25:AF28 Z31:Z32 M31:N33 R31:T33 V31:X33 AB31:AB33 AD31:AF33 R36 T36 M36:N38 R37:T38 V36:X38 Z36:Z38 AB36:AB38 AD36:AF38 AB41:AB43 M41:N44 R41:T44 V41:X44 Z41:Z44 AD41:AF44 M47 M48:N48 R47:T48 V47:X48 Z47:Z48 AB47:AB48 AD47:AF48 M51 AB51 M52:N52 R51:T52 V51:X52 Z51:Z52 AD51:AF52 M55:N56 R55:T56 V55:X56 Z55:AB56 AD55:AF56 M59:N60 R59:T60 V59:X60 Z59:AB60 AD59:AF60 Z63 M63:N64 R63:T64 V63:X64 Z64:AA64 AD63:AF64 Z67 AB67 M67:N68 R67:T68 V67:X68 Z68:AB68 AD67:AF68 Z71:AB71 R71:T73 V71:X73 Z72:Z73 AD71:AF73 AB76:AB78 M76:N79 R76:T79 V76:X79 Z76:Z79 AD76:AF79 M82:M83 R82:T83 V82:X83 Z82:AB83 AD82:AF83">
      <formula1>-100000000</formula1>
      <formula2>10000000000</formula2>
    </dataValidation>
    <dataValidation type="custom" allowBlank="1" showErrorMessage="1" sqref="J9:K10 AA9:AA10 K13:K14 K17:K18 AA21 K21:K22 AA25 AA26:AB27 K25:K28 AB28 K31:K33 Z33 K36:K38 AA36:AA38 K41:K43 K51 AA51 K55:K56 K59:K60 AA67 K67:K68 K71:K73 AA72:AB73 AA76:AA78 K76:K79 AA79:AB79 K82:K83">
      <formula1>LTE(LEN(J9),(255))</formula1>
    </dataValidation>
    <dataValidation type="date" operator="greaterThan" allowBlank="1" showInputMessage="1" prompt="SÓLO FECHAS - Las fechas corresponden al presupuesto 2014" sqref="H9:I10 H13:I14 H17:I18 H21:I22 H31:I33 H36:I38 H41:I44 H48:I48 H52:I52 H55:I56 H59:I60 H63:I64 H67:I68 H71:I73 H76:I79">
      <formula1>41275</formula1>
    </dataValidation>
    <dataValidation type="custom" allowBlank="1" showInputMessage="1" showErrorMessage="1" prompt="MÁXIMO DE CARACTERES SOBREPASADO - Sólo 255 caracteres por celdas" sqref="C9:C10 E9:G10 L9:L10 P9:Q10 C13:C14 E13:G14 L13:L14 P13:Q14 C17:C18 E17:G18 L17:L18 P17:Q18 C21:C22 E21:G22 L21:L22 P21:Q22 Q25 E25:G28 N25:N28 P26:Q28 C31:C33 E31:G33 L31:L33 P31:Q33 Q36 C36:C38 E36:G38 L36:L38 P37:Q38 C42:C44 E42:G44 L41:L44 P41:Q44 N47 C48 E47:G48 L48 P47:Q48 N51 C52 E51:G52 L52 P51:Q52 C55:C56 E55:G56 L55:L56 P55:Q56 C59:C60 E59:G60 L59:L60 P59:Q60 C63:C64 E63:G64 L63:L64 Q63:Q64 Q67 C67:C68 E67:G68 L67:L68 P68:Q68 C71:C73 E71:G73 Q71:Q73 C76:C79 E76:G79 L76:L79 Q76:Q79 E82:G83 N82:N83 P82:Q83">
      <formula1>LTE(LEN(C9),(255))</formula1>
    </dataValidation>
  </dataValidations>
  <printOptions horizontalCentered="1"/>
  <pageMargins left="0" right="0" top="0.74803149606299213" bottom="0.74803149606299213" header="0" footer="0"/>
  <pageSetup paperSize="14" scale="5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FF"/>
    <pageSetUpPr fitToPage="1"/>
  </sheetPr>
  <dimension ref="A1:Z1000"/>
  <sheetViews>
    <sheetView workbookViewId="0"/>
  </sheetViews>
  <sheetFormatPr baseColWidth="10" defaultColWidth="14.42578125" defaultRowHeight="15" customHeight="1" outlineLevelCol="1"/>
  <cols>
    <col min="1" max="1" width="50" customWidth="1"/>
    <col min="2" max="2" width="15.85546875" customWidth="1"/>
    <col min="3" max="3" width="14.140625" customWidth="1"/>
    <col min="4" max="6" width="12.7109375" customWidth="1"/>
    <col min="7" max="9" width="12.7109375" customWidth="1" outlineLevel="1"/>
    <col min="10" max="10" width="12.7109375" customWidth="1"/>
    <col min="11" max="13" width="12.7109375" hidden="1" customWidth="1" outlineLevel="1"/>
    <col min="14" max="14" width="12.7109375" customWidth="1"/>
    <col min="15" max="17" width="12.7109375" hidden="1" customWidth="1" outlineLevel="1"/>
    <col min="18" max="18" width="12.7109375" customWidth="1"/>
    <col min="19" max="21" width="12.7109375" hidden="1" customWidth="1" outlineLevel="1"/>
    <col min="22" max="25" width="12.7109375" customWidth="1"/>
    <col min="26" max="26" width="11.42578125" customWidth="1"/>
  </cols>
  <sheetData>
    <row r="1" spans="1:26" ht="16.5" customHeight="1">
      <c r="A1" s="317" t="str">
        <f>+'24-01-581'!A1:AJ1</f>
        <v>PARTIDA 21 -07 - 01 "SERVICIO NACIONAL DE LA DISCAPACIDAD"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1"/>
    </row>
    <row r="2" spans="1:26" ht="16.5" customHeight="1">
      <c r="A2" s="317" t="s">
        <v>88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1"/>
    </row>
    <row r="3" spans="1:26" ht="16.5" customHeight="1">
      <c r="A3" s="317" t="str">
        <f>+'24-01-591'!A3:AJ3</f>
        <v>EJECUCIÓN AL 31 DE MARZO DEL 2024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1"/>
    </row>
    <row r="4" spans="1:26" ht="16.5" customHeight="1">
      <c r="A4" s="317" t="s">
        <v>3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1"/>
    </row>
    <row r="5" spans="1:26" ht="24.75" customHeight="1">
      <c r="A5" s="330" t="s">
        <v>114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2"/>
      <c r="Z5" s="2"/>
    </row>
    <row r="6" spans="1:26" ht="24" customHeight="1">
      <c r="A6" s="320" t="s">
        <v>89</v>
      </c>
      <c r="B6" s="313" t="s">
        <v>13</v>
      </c>
      <c r="C6" s="313" t="s">
        <v>90</v>
      </c>
      <c r="D6" s="332" t="s">
        <v>16</v>
      </c>
      <c r="E6" s="333"/>
      <c r="F6" s="316"/>
      <c r="G6" s="310" t="s">
        <v>19</v>
      </c>
      <c r="H6" s="311"/>
      <c r="I6" s="312"/>
      <c r="J6" s="313" t="s">
        <v>20</v>
      </c>
      <c r="K6" s="310" t="s">
        <v>19</v>
      </c>
      <c r="L6" s="311"/>
      <c r="M6" s="312"/>
      <c r="N6" s="313" t="s">
        <v>21</v>
      </c>
      <c r="O6" s="310" t="s">
        <v>19</v>
      </c>
      <c r="P6" s="311"/>
      <c r="Q6" s="312"/>
      <c r="R6" s="313" t="s">
        <v>22</v>
      </c>
      <c r="S6" s="310" t="s">
        <v>19</v>
      </c>
      <c r="T6" s="311"/>
      <c r="U6" s="312"/>
      <c r="V6" s="313" t="s">
        <v>23</v>
      </c>
      <c r="W6" s="313" t="s">
        <v>24</v>
      </c>
      <c r="X6" s="315" t="s">
        <v>91</v>
      </c>
      <c r="Y6" s="316"/>
      <c r="Z6" s="120"/>
    </row>
    <row r="7" spans="1:26" ht="24" customHeight="1">
      <c r="A7" s="314"/>
      <c r="B7" s="314"/>
      <c r="C7" s="314"/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314"/>
      <c r="K7" s="5" t="s">
        <v>34</v>
      </c>
      <c r="L7" s="5" t="s">
        <v>35</v>
      </c>
      <c r="M7" s="5" t="s">
        <v>36</v>
      </c>
      <c r="N7" s="314"/>
      <c r="O7" s="5" t="s">
        <v>37</v>
      </c>
      <c r="P7" s="5" t="s">
        <v>38</v>
      </c>
      <c r="Q7" s="5" t="s">
        <v>39</v>
      </c>
      <c r="R7" s="314"/>
      <c r="S7" s="5" t="s">
        <v>40</v>
      </c>
      <c r="T7" s="5" t="s">
        <v>41</v>
      </c>
      <c r="U7" s="5" t="s">
        <v>42</v>
      </c>
      <c r="V7" s="314"/>
      <c r="W7" s="314"/>
      <c r="X7" s="123" t="s">
        <v>43</v>
      </c>
      <c r="Y7" s="123" t="s">
        <v>92</v>
      </c>
      <c r="Z7" s="120"/>
    </row>
    <row r="8" spans="1:26" ht="26.25" customHeight="1">
      <c r="A8" s="124" t="s">
        <v>45</v>
      </c>
      <c r="B8" s="111">
        <f>+'24-01-591'!J11</f>
        <v>68392952</v>
      </c>
      <c r="C8" s="111">
        <f>+'24-01-591'!K11</f>
        <v>0</v>
      </c>
      <c r="D8" s="111">
        <f>+'24-01-591'!M11</f>
        <v>0</v>
      </c>
      <c r="E8" s="111">
        <f>+'24-01-591'!N11</f>
        <v>0</v>
      </c>
      <c r="F8" s="111">
        <f>+'24-01-591'!O11</f>
        <v>0</v>
      </c>
      <c r="G8" s="111">
        <f>+'24-01-591'!R11</f>
        <v>0</v>
      </c>
      <c r="H8" s="111">
        <f>+'24-01-591'!S11</f>
        <v>0</v>
      </c>
      <c r="I8" s="111">
        <f>+'24-01-591'!T11</f>
        <v>0</v>
      </c>
      <c r="J8" s="56">
        <f>+'24-01-591'!U11</f>
        <v>0</v>
      </c>
      <c r="K8" s="111">
        <f>+'24-01-591'!V11</f>
        <v>0</v>
      </c>
      <c r="L8" s="111">
        <f>+'24-01-591'!W11</f>
        <v>0</v>
      </c>
      <c r="M8" s="111">
        <f>+'24-01-591'!X11</f>
        <v>0</v>
      </c>
      <c r="N8" s="56">
        <f>+'24-01-591'!Y11</f>
        <v>0</v>
      </c>
      <c r="O8" s="111">
        <f>+'24-01-591'!Z11</f>
        <v>0</v>
      </c>
      <c r="P8" s="111">
        <f>+'24-01-591'!AA11</f>
        <v>0</v>
      </c>
      <c r="Q8" s="111">
        <f>+'24-01-591'!AB11</f>
        <v>0</v>
      </c>
      <c r="R8" s="56">
        <f>+'24-01-591'!AC11</f>
        <v>0</v>
      </c>
      <c r="S8" s="111">
        <f>+'24-01-591'!AD11</f>
        <v>0</v>
      </c>
      <c r="T8" s="111">
        <f>+'24-01-591'!AE11</f>
        <v>0</v>
      </c>
      <c r="U8" s="111">
        <f>+'24-01-591'!AF11</f>
        <v>0</v>
      </c>
      <c r="V8" s="56">
        <f>+'24-01-591'!AG11</f>
        <v>0</v>
      </c>
      <c r="W8" s="56">
        <f>+'24-01-591'!AH11</f>
        <v>0</v>
      </c>
      <c r="X8" s="125">
        <f>+'24-01-591'!AI11</f>
        <v>0</v>
      </c>
      <c r="Y8" s="125">
        <f>+'24-01-591'!AJ11</f>
        <v>0</v>
      </c>
      <c r="Z8" s="2"/>
    </row>
    <row r="9" spans="1:26" ht="26.25" customHeight="1">
      <c r="A9" s="124" t="s">
        <v>55</v>
      </c>
      <c r="B9" s="111">
        <f>+'24-01-591'!J15</f>
        <v>81823405</v>
      </c>
      <c r="C9" s="111">
        <f>+'24-01-591'!K15</f>
        <v>0</v>
      </c>
      <c r="D9" s="111">
        <f>+'24-01-591'!M15</f>
        <v>0</v>
      </c>
      <c r="E9" s="111">
        <f>+'24-01-591'!N15</f>
        <v>0</v>
      </c>
      <c r="F9" s="111">
        <f>+'24-01-591'!O15</f>
        <v>0</v>
      </c>
      <c r="G9" s="111">
        <f>+'24-01-591'!R15</f>
        <v>0</v>
      </c>
      <c r="H9" s="111">
        <f>+'24-01-591'!S15</f>
        <v>0</v>
      </c>
      <c r="I9" s="111">
        <f>+'24-01-591'!T15</f>
        <v>0</v>
      </c>
      <c r="J9" s="56">
        <f>+'24-01-591'!U15</f>
        <v>0</v>
      </c>
      <c r="K9" s="111">
        <f>+'24-01-591'!V15</f>
        <v>0</v>
      </c>
      <c r="L9" s="111">
        <f>+'24-01-591'!W15</f>
        <v>0</v>
      </c>
      <c r="M9" s="111">
        <f>+'24-01-591'!X15</f>
        <v>0</v>
      </c>
      <c r="N9" s="56">
        <f>+'24-01-591'!Y15</f>
        <v>0</v>
      </c>
      <c r="O9" s="111">
        <f>+'24-01-591'!Z15</f>
        <v>0</v>
      </c>
      <c r="P9" s="111">
        <f>+'24-01-591'!AA15</f>
        <v>0</v>
      </c>
      <c r="Q9" s="111">
        <f>+'24-01-591'!AB15</f>
        <v>0</v>
      </c>
      <c r="R9" s="56">
        <f>+'24-01-591'!AC15</f>
        <v>0</v>
      </c>
      <c r="S9" s="111">
        <f>+'24-01-591'!AD15</f>
        <v>0</v>
      </c>
      <c r="T9" s="111">
        <f>+'24-01-591'!AE15</f>
        <v>0</v>
      </c>
      <c r="U9" s="111">
        <f>+'24-01-591'!AF15</f>
        <v>0</v>
      </c>
      <c r="V9" s="56">
        <f>+'24-01-591'!AG15</f>
        <v>0</v>
      </c>
      <c r="W9" s="56">
        <f>+'24-01-591'!AH15</f>
        <v>0</v>
      </c>
      <c r="X9" s="125">
        <f>+'24-01-591'!AI15</f>
        <v>0</v>
      </c>
      <c r="Y9" s="125">
        <f>+'24-01-591'!AJ15</f>
        <v>0</v>
      </c>
      <c r="Z9" s="2"/>
    </row>
    <row r="10" spans="1:26" ht="26.25" customHeight="1">
      <c r="A10" s="124" t="s">
        <v>57</v>
      </c>
      <c r="B10" s="111">
        <f>+'24-01-591'!J19</f>
        <v>69347407</v>
      </c>
      <c r="C10" s="111">
        <f>+'24-01-591'!K19</f>
        <v>0</v>
      </c>
      <c r="D10" s="111">
        <f>+'24-01-591'!M19</f>
        <v>0</v>
      </c>
      <c r="E10" s="111">
        <f>+'24-01-591'!N19</f>
        <v>0</v>
      </c>
      <c r="F10" s="111">
        <f>+'24-01-591'!O19</f>
        <v>0</v>
      </c>
      <c r="G10" s="111">
        <f>+'24-01-591'!R19</f>
        <v>0</v>
      </c>
      <c r="H10" s="111">
        <f>+'24-01-591'!S19</f>
        <v>0</v>
      </c>
      <c r="I10" s="111">
        <f>+'24-01-591'!T19</f>
        <v>0</v>
      </c>
      <c r="J10" s="56">
        <f>+'24-01-591'!U19</f>
        <v>0</v>
      </c>
      <c r="K10" s="111">
        <f>+'24-01-591'!V19</f>
        <v>0</v>
      </c>
      <c r="L10" s="111">
        <f>+'24-01-591'!W19</f>
        <v>0</v>
      </c>
      <c r="M10" s="111">
        <f>+'24-01-591'!X19</f>
        <v>0</v>
      </c>
      <c r="N10" s="56">
        <f>+'24-01-591'!Y19</f>
        <v>0</v>
      </c>
      <c r="O10" s="111">
        <f>+'24-01-591'!Z19</f>
        <v>0</v>
      </c>
      <c r="P10" s="111">
        <f>+'24-01-591'!AA19</f>
        <v>0</v>
      </c>
      <c r="Q10" s="111">
        <f>+'24-01-591'!AB19</f>
        <v>0</v>
      </c>
      <c r="R10" s="56">
        <f>+'24-01-591'!AC19</f>
        <v>0</v>
      </c>
      <c r="S10" s="111">
        <f>+'24-01-591'!AD19</f>
        <v>0</v>
      </c>
      <c r="T10" s="111">
        <f>+'24-01-591'!AE19</f>
        <v>0</v>
      </c>
      <c r="U10" s="111">
        <f>+'24-01-591'!AF19</f>
        <v>0</v>
      </c>
      <c r="V10" s="56">
        <f>+'24-01-591'!AG19</f>
        <v>0</v>
      </c>
      <c r="W10" s="56">
        <f>+'24-01-591'!AH19</f>
        <v>0</v>
      </c>
      <c r="X10" s="125">
        <f>+'24-01-591'!AI19</f>
        <v>0</v>
      </c>
      <c r="Y10" s="125">
        <f>+'24-01-591'!AJ19</f>
        <v>0</v>
      </c>
      <c r="Z10" s="2"/>
    </row>
    <row r="11" spans="1:26" ht="26.25" customHeight="1">
      <c r="A11" s="124" t="s">
        <v>59</v>
      </c>
      <c r="B11" s="111">
        <f>+'24-01-591'!J23</f>
        <v>106916980</v>
      </c>
      <c r="C11" s="111">
        <f>+'24-01-591'!K23</f>
        <v>0</v>
      </c>
      <c r="D11" s="111">
        <f>+'24-01-591'!M23</f>
        <v>0</v>
      </c>
      <c r="E11" s="111">
        <f>+'24-01-591'!N23</f>
        <v>0</v>
      </c>
      <c r="F11" s="111">
        <f>+'24-01-591'!O23</f>
        <v>0</v>
      </c>
      <c r="G11" s="111">
        <f>+'24-01-591'!R23</f>
        <v>0</v>
      </c>
      <c r="H11" s="111">
        <f>+'24-01-591'!S23</f>
        <v>0</v>
      </c>
      <c r="I11" s="111">
        <f>+'24-01-591'!T23</f>
        <v>0</v>
      </c>
      <c r="J11" s="56">
        <f>+'24-01-591'!U23</f>
        <v>0</v>
      </c>
      <c r="K11" s="111">
        <f>+'24-01-591'!V23</f>
        <v>0</v>
      </c>
      <c r="L11" s="111">
        <f>+'24-01-591'!W23</f>
        <v>0</v>
      </c>
      <c r="M11" s="111">
        <f>+'24-01-591'!X23</f>
        <v>0</v>
      </c>
      <c r="N11" s="56">
        <f>+'24-01-591'!Y23</f>
        <v>0</v>
      </c>
      <c r="O11" s="111">
        <f>+'24-01-591'!Z23</f>
        <v>0</v>
      </c>
      <c r="P11" s="111">
        <f>+'24-01-591'!AA23</f>
        <v>0</v>
      </c>
      <c r="Q11" s="111">
        <f>+'24-01-591'!AB23</f>
        <v>0</v>
      </c>
      <c r="R11" s="56">
        <f>+'24-01-591'!AC23</f>
        <v>0</v>
      </c>
      <c r="S11" s="111">
        <f>+'24-01-591'!AD23</f>
        <v>0</v>
      </c>
      <c r="T11" s="111">
        <f>+'24-01-591'!AE23</f>
        <v>0</v>
      </c>
      <c r="U11" s="111">
        <f>+'24-01-591'!AF23</f>
        <v>0</v>
      </c>
      <c r="V11" s="56">
        <f>+'24-01-591'!AG23</f>
        <v>0</v>
      </c>
      <c r="W11" s="56">
        <f>+'24-01-591'!AH23</f>
        <v>0</v>
      </c>
      <c r="X11" s="125">
        <f>+'24-01-591'!AI23</f>
        <v>0</v>
      </c>
      <c r="Y11" s="125">
        <f>+'24-01-591'!AJ23</f>
        <v>0</v>
      </c>
      <c r="Z11" s="2"/>
    </row>
    <row r="12" spans="1:26" ht="26.25" customHeight="1">
      <c r="A12" s="124" t="s">
        <v>61</v>
      </c>
      <c r="B12" s="111">
        <f>+'24-01-591'!J29</f>
        <v>219787693</v>
      </c>
      <c r="C12" s="111">
        <f>+'24-01-591'!K29</f>
        <v>6558005</v>
      </c>
      <c r="D12" s="111">
        <f>+'24-01-591'!M29</f>
        <v>0</v>
      </c>
      <c r="E12" s="111">
        <f>+'24-01-591'!N29</f>
        <v>0</v>
      </c>
      <c r="F12" s="111">
        <f>+'24-01-591'!O29</f>
        <v>0</v>
      </c>
      <c r="G12" s="111">
        <f>+'24-01-591'!R29</f>
        <v>0</v>
      </c>
      <c r="H12" s="111">
        <f>+'24-01-591'!S29</f>
        <v>0</v>
      </c>
      <c r="I12" s="111">
        <f>+'24-01-591'!T29</f>
        <v>6558005</v>
      </c>
      <c r="J12" s="56">
        <f>+'24-01-591'!U29</f>
        <v>6558005</v>
      </c>
      <c r="K12" s="111">
        <f>+'24-01-591'!V29</f>
        <v>0</v>
      </c>
      <c r="L12" s="111">
        <f>+'24-01-591'!W29</f>
        <v>0</v>
      </c>
      <c r="M12" s="111">
        <f>+'24-01-591'!X29</f>
        <v>0</v>
      </c>
      <c r="N12" s="56">
        <f>+'24-01-591'!Y29</f>
        <v>0</v>
      </c>
      <c r="O12" s="111">
        <f>+'24-01-591'!Z29</f>
        <v>0</v>
      </c>
      <c r="P12" s="111">
        <f>+'24-01-591'!AA29</f>
        <v>0</v>
      </c>
      <c r="Q12" s="111">
        <f>+'24-01-591'!AB29</f>
        <v>0</v>
      </c>
      <c r="R12" s="56">
        <f>+'24-01-591'!AC29</f>
        <v>0</v>
      </c>
      <c r="S12" s="111">
        <f>+'24-01-591'!AD29</f>
        <v>0</v>
      </c>
      <c r="T12" s="111">
        <f>+'24-01-591'!AE29</f>
        <v>0</v>
      </c>
      <c r="U12" s="111">
        <f>+'24-01-591'!AF29</f>
        <v>0</v>
      </c>
      <c r="V12" s="56">
        <f>+'24-01-591'!AG29</f>
        <v>0</v>
      </c>
      <c r="W12" s="56">
        <f>+'24-01-591'!AH29</f>
        <v>6558005</v>
      </c>
      <c r="X12" s="125">
        <f>+'24-01-591'!AI29</f>
        <v>2.9837908167132908E-2</v>
      </c>
      <c r="Y12" s="125">
        <f>+'24-01-591'!AJ29</f>
        <v>0.26321381088796464</v>
      </c>
      <c r="Z12" s="2"/>
    </row>
    <row r="13" spans="1:26" ht="26.25" customHeight="1">
      <c r="A13" s="124" t="s">
        <v>63</v>
      </c>
      <c r="B13" s="111">
        <f>+'24-01-591'!J34</f>
        <v>150938729</v>
      </c>
      <c r="C13" s="111">
        <f>+'24-01-591'!K34</f>
        <v>0</v>
      </c>
      <c r="D13" s="111">
        <f>+'24-01-591'!M34</f>
        <v>0</v>
      </c>
      <c r="E13" s="111">
        <f>+'24-01-591'!N34</f>
        <v>0</v>
      </c>
      <c r="F13" s="111">
        <f>+'24-01-591'!O34</f>
        <v>0</v>
      </c>
      <c r="G13" s="111">
        <f>+'24-01-591'!R34</f>
        <v>0</v>
      </c>
      <c r="H13" s="111">
        <f>+'24-01-591'!S34</f>
        <v>0</v>
      </c>
      <c r="I13" s="111">
        <f>+'24-01-591'!T34</f>
        <v>0</v>
      </c>
      <c r="J13" s="56">
        <f>+'24-01-591'!U34</f>
        <v>0</v>
      </c>
      <c r="K13" s="111">
        <f>+'24-01-591'!V34</f>
        <v>0</v>
      </c>
      <c r="L13" s="111">
        <f>+'24-01-591'!W34</f>
        <v>0</v>
      </c>
      <c r="M13" s="111">
        <f>+'24-01-591'!X34</f>
        <v>0</v>
      </c>
      <c r="N13" s="56">
        <f>+'24-01-591'!Y34</f>
        <v>0</v>
      </c>
      <c r="O13" s="111">
        <f>+'24-01-591'!Z34</f>
        <v>0</v>
      </c>
      <c r="P13" s="111">
        <f>+'24-01-591'!AA34</f>
        <v>0</v>
      </c>
      <c r="Q13" s="111">
        <f>+'24-01-591'!AB34</f>
        <v>0</v>
      </c>
      <c r="R13" s="56">
        <f>+'24-01-591'!AC34</f>
        <v>0</v>
      </c>
      <c r="S13" s="111">
        <f>+'24-01-591'!AD34</f>
        <v>0</v>
      </c>
      <c r="T13" s="111">
        <f>+'24-01-591'!AE34</f>
        <v>0</v>
      </c>
      <c r="U13" s="111">
        <f>+'24-01-591'!AF34</f>
        <v>0</v>
      </c>
      <c r="V13" s="56">
        <f>+'24-01-591'!AG34</f>
        <v>0</v>
      </c>
      <c r="W13" s="56">
        <f>+'24-01-591'!AH34</f>
        <v>0</v>
      </c>
      <c r="X13" s="125">
        <f>+'24-01-591'!AI34</f>
        <v>0</v>
      </c>
      <c r="Y13" s="125">
        <f>+'24-01-591'!AJ34</f>
        <v>0</v>
      </c>
      <c r="Z13" s="2"/>
    </row>
    <row r="14" spans="1:26" ht="26.25" customHeight="1">
      <c r="A14" s="124" t="s">
        <v>65</v>
      </c>
      <c r="B14" s="111">
        <f>+'24-01-591'!J39</f>
        <v>160862963</v>
      </c>
      <c r="C14" s="111">
        <f>+'24-01-591'!K39</f>
        <v>9357120</v>
      </c>
      <c r="D14" s="111">
        <f>+'24-01-591'!M39</f>
        <v>0</v>
      </c>
      <c r="E14" s="111">
        <f>+'24-01-591'!N39</f>
        <v>0</v>
      </c>
      <c r="F14" s="111">
        <f>+'24-01-591'!O39</f>
        <v>0</v>
      </c>
      <c r="G14" s="111">
        <f>+'24-01-591'!R39</f>
        <v>0</v>
      </c>
      <c r="H14" s="111">
        <f>+'24-01-591'!S39</f>
        <v>9357120</v>
      </c>
      <c r="I14" s="111">
        <f>+'24-01-591'!T39</f>
        <v>0</v>
      </c>
      <c r="J14" s="56">
        <f>+'24-01-591'!U39</f>
        <v>9357120</v>
      </c>
      <c r="K14" s="111">
        <f>+'24-01-591'!V39</f>
        <v>0</v>
      </c>
      <c r="L14" s="111">
        <f>+'24-01-591'!W39</f>
        <v>0</v>
      </c>
      <c r="M14" s="111">
        <f>+'24-01-591'!X39</f>
        <v>0</v>
      </c>
      <c r="N14" s="56">
        <f>+'24-01-591'!Y39</f>
        <v>0</v>
      </c>
      <c r="O14" s="111">
        <f>+'24-01-591'!Z39</f>
        <v>0</v>
      </c>
      <c r="P14" s="111">
        <f>+'24-01-591'!AA39</f>
        <v>0</v>
      </c>
      <c r="Q14" s="111">
        <f>+'24-01-591'!AB39</f>
        <v>0</v>
      </c>
      <c r="R14" s="56">
        <f>+'24-01-591'!AC39</f>
        <v>0</v>
      </c>
      <c r="S14" s="111">
        <f>+'24-01-591'!AD39</f>
        <v>0</v>
      </c>
      <c r="T14" s="111">
        <f>+'24-01-591'!AE39</f>
        <v>0</v>
      </c>
      <c r="U14" s="111">
        <f>+'24-01-591'!AF39</f>
        <v>0</v>
      </c>
      <c r="V14" s="56">
        <f>+'24-01-591'!AG39</f>
        <v>0</v>
      </c>
      <c r="W14" s="56">
        <f>+'24-01-591'!AH39</f>
        <v>9357120</v>
      </c>
      <c r="X14" s="125">
        <f>+'24-01-591'!AI39</f>
        <v>5.8168268353977787E-2</v>
      </c>
      <c r="Y14" s="125">
        <f>+'24-01-591'!AJ39</f>
        <v>0.37555982560793894</v>
      </c>
      <c r="Z14" s="2"/>
    </row>
    <row r="15" spans="1:26" ht="26.25" customHeight="1">
      <c r="A15" s="124" t="s">
        <v>67</v>
      </c>
      <c r="B15" s="111">
        <f>+'24-01-591'!J45</f>
        <v>236358453</v>
      </c>
      <c r="C15" s="111">
        <f>+'24-01-591'!K45</f>
        <v>0</v>
      </c>
      <c r="D15" s="111">
        <f>+'24-01-591'!M45</f>
        <v>0</v>
      </c>
      <c r="E15" s="111">
        <f>+'24-01-591'!N45</f>
        <v>0</v>
      </c>
      <c r="F15" s="111">
        <f>+'24-01-591'!O45</f>
        <v>0</v>
      </c>
      <c r="G15" s="111">
        <f>+'24-01-591'!R45</f>
        <v>0</v>
      </c>
      <c r="H15" s="111">
        <f>+'24-01-591'!S45</f>
        <v>0</v>
      </c>
      <c r="I15" s="111">
        <f>+'24-01-591'!T45</f>
        <v>0</v>
      </c>
      <c r="J15" s="56">
        <f>+'24-01-591'!U45</f>
        <v>0</v>
      </c>
      <c r="K15" s="111">
        <f>+'24-01-591'!V45</f>
        <v>0</v>
      </c>
      <c r="L15" s="111">
        <f>+'24-01-591'!W45</f>
        <v>0</v>
      </c>
      <c r="M15" s="111">
        <f>+'24-01-591'!X45</f>
        <v>0</v>
      </c>
      <c r="N15" s="56">
        <f>+'24-01-591'!Y45</f>
        <v>0</v>
      </c>
      <c r="O15" s="111">
        <f>+'24-01-591'!Z45</f>
        <v>0</v>
      </c>
      <c r="P15" s="111">
        <f>+'24-01-591'!AA45</f>
        <v>0</v>
      </c>
      <c r="Q15" s="111">
        <f>+'24-01-591'!AB45</f>
        <v>0</v>
      </c>
      <c r="R15" s="56">
        <f>+'24-01-591'!AC45</f>
        <v>0</v>
      </c>
      <c r="S15" s="111">
        <f>+'24-01-591'!AD45</f>
        <v>0</v>
      </c>
      <c r="T15" s="111">
        <f>+'24-01-591'!AE45</f>
        <v>0</v>
      </c>
      <c r="U15" s="111">
        <f>+'24-01-591'!AF45</f>
        <v>0</v>
      </c>
      <c r="V15" s="56">
        <f>+'24-01-591'!AG45</f>
        <v>0</v>
      </c>
      <c r="W15" s="56">
        <f>+'24-01-591'!AH45</f>
        <v>0</v>
      </c>
      <c r="X15" s="125">
        <f>+'24-01-591'!AI45</f>
        <v>0</v>
      </c>
      <c r="Y15" s="125">
        <f>+'24-01-591'!AJ45</f>
        <v>0</v>
      </c>
      <c r="Z15" s="2"/>
    </row>
    <row r="16" spans="1:26" ht="26.25" customHeight="1">
      <c r="A16" s="124" t="s">
        <v>70</v>
      </c>
      <c r="B16" s="111">
        <f>+'24-01-591'!J49</f>
        <v>176157930</v>
      </c>
      <c r="C16" s="111">
        <f>+'24-01-591'!K49</f>
        <v>0</v>
      </c>
      <c r="D16" s="111">
        <f>+'24-01-591'!M49</f>
        <v>0</v>
      </c>
      <c r="E16" s="111">
        <f>+'24-01-591'!N49</f>
        <v>0</v>
      </c>
      <c r="F16" s="111">
        <f>+'24-01-591'!O49</f>
        <v>0</v>
      </c>
      <c r="G16" s="111">
        <f>+'24-01-591'!R49</f>
        <v>0</v>
      </c>
      <c r="H16" s="111">
        <f>+'24-01-591'!S49</f>
        <v>0</v>
      </c>
      <c r="I16" s="111">
        <f>+'24-01-591'!T49</f>
        <v>0</v>
      </c>
      <c r="J16" s="56">
        <f>+'24-01-591'!U49</f>
        <v>0</v>
      </c>
      <c r="K16" s="111">
        <f>+'24-01-591'!V49</f>
        <v>0</v>
      </c>
      <c r="L16" s="111">
        <f>+'24-01-591'!W49</f>
        <v>0</v>
      </c>
      <c r="M16" s="111">
        <f>+'24-01-591'!X49</f>
        <v>0</v>
      </c>
      <c r="N16" s="56">
        <f>+'24-01-591'!Y49</f>
        <v>0</v>
      </c>
      <c r="O16" s="111">
        <f>+'24-01-591'!Z49</f>
        <v>0</v>
      </c>
      <c r="P16" s="111">
        <f>+'24-01-591'!AA49</f>
        <v>0</v>
      </c>
      <c r="Q16" s="111">
        <f>+'24-01-591'!AB49</f>
        <v>0</v>
      </c>
      <c r="R16" s="56">
        <f>+'24-01-591'!AC49</f>
        <v>0</v>
      </c>
      <c r="S16" s="111">
        <f>+'24-01-591'!AD49</f>
        <v>0</v>
      </c>
      <c r="T16" s="111">
        <f>+'24-01-591'!AE49</f>
        <v>0</v>
      </c>
      <c r="U16" s="111">
        <f>+'24-01-591'!AF49</f>
        <v>0</v>
      </c>
      <c r="V16" s="56">
        <f>+'24-01-591'!AG49</f>
        <v>0</v>
      </c>
      <c r="W16" s="56">
        <f>+'24-01-591'!AH49</f>
        <v>0</v>
      </c>
      <c r="X16" s="125">
        <f>+'24-01-591'!AI49</f>
        <v>0</v>
      </c>
      <c r="Y16" s="125">
        <f>+'24-01-591'!AJ49</f>
        <v>0</v>
      </c>
      <c r="Z16" s="2"/>
    </row>
    <row r="17" spans="1:26" ht="26.25" customHeight="1">
      <c r="A17" s="124" t="s">
        <v>72</v>
      </c>
      <c r="B17" s="111">
        <f>+'24-01-591'!J53</f>
        <v>86132238</v>
      </c>
      <c r="C17" s="111">
        <f>+'24-01-591'!K53</f>
        <v>0</v>
      </c>
      <c r="D17" s="111">
        <f>+'24-01-591'!M53</f>
        <v>0</v>
      </c>
      <c r="E17" s="111">
        <f>+'24-01-591'!N53</f>
        <v>0</v>
      </c>
      <c r="F17" s="111">
        <f>+'24-01-591'!O53</f>
        <v>0</v>
      </c>
      <c r="G17" s="111">
        <f>+'24-01-591'!R53</f>
        <v>0</v>
      </c>
      <c r="H17" s="111">
        <f>+'24-01-591'!S53</f>
        <v>0</v>
      </c>
      <c r="I17" s="111">
        <f>+'24-01-591'!T53</f>
        <v>0</v>
      </c>
      <c r="J17" s="56">
        <f>+'24-01-591'!U53</f>
        <v>0</v>
      </c>
      <c r="K17" s="111">
        <f>+'24-01-591'!V53</f>
        <v>0</v>
      </c>
      <c r="L17" s="111">
        <f>+'24-01-591'!W53</f>
        <v>0</v>
      </c>
      <c r="M17" s="111">
        <f>+'24-01-591'!X53</f>
        <v>0</v>
      </c>
      <c r="N17" s="56">
        <f>+'24-01-591'!Y53</f>
        <v>0</v>
      </c>
      <c r="O17" s="111">
        <f>+'24-01-591'!Z53</f>
        <v>0</v>
      </c>
      <c r="P17" s="111">
        <f>+'24-01-591'!AA53</f>
        <v>0</v>
      </c>
      <c r="Q17" s="111">
        <f>+'24-01-591'!AB53</f>
        <v>0</v>
      </c>
      <c r="R17" s="56">
        <f>+'24-01-591'!AC53</f>
        <v>0</v>
      </c>
      <c r="S17" s="111">
        <f>+'24-01-591'!AD53</f>
        <v>0</v>
      </c>
      <c r="T17" s="111">
        <f>+'24-01-591'!AE53</f>
        <v>0</v>
      </c>
      <c r="U17" s="111">
        <f>+'24-01-591'!AF53</f>
        <v>0</v>
      </c>
      <c r="V17" s="56">
        <f>+'24-01-591'!AG53</f>
        <v>0</v>
      </c>
      <c r="W17" s="56">
        <f>+'24-01-591'!AH53</f>
        <v>0</v>
      </c>
      <c r="X17" s="125">
        <f>+'24-01-591'!AI53</f>
        <v>0</v>
      </c>
      <c r="Y17" s="125">
        <f>+'24-01-591'!AJ53</f>
        <v>0</v>
      </c>
      <c r="Z17" s="2"/>
    </row>
    <row r="18" spans="1:26" ht="26.25" customHeight="1">
      <c r="A18" s="124" t="s">
        <v>74</v>
      </c>
      <c r="B18" s="111">
        <f>+'24-01-591'!J57</f>
        <v>73877457</v>
      </c>
      <c r="C18" s="111">
        <f>+'24-01-591'!K57</f>
        <v>0</v>
      </c>
      <c r="D18" s="111">
        <f>+'24-01-591'!M57</f>
        <v>0</v>
      </c>
      <c r="E18" s="111">
        <f>+'24-01-591'!N57</f>
        <v>0</v>
      </c>
      <c r="F18" s="111">
        <f>+'24-01-591'!O57</f>
        <v>0</v>
      </c>
      <c r="G18" s="111">
        <f>+'24-01-591'!R57</f>
        <v>0</v>
      </c>
      <c r="H18" s="111">
        <f>+'24-01-591'!S57</f>
        <v>0</v>
      </c>
      <c r="I18" s="111">
        <f>+'24-01-591'!T57</f>
        <v>0</v>
      </c>
      <c r="J18" s="56">
        <f>+'24-01-591'!U57</f>
        <v>0</v>
      </c>
      <c r="K18" s="111">
        <f>+'24-01-591'!V57</f>
        <v>0</v>
      </c>
      <c r="L18" s="111">
        <f>+'24-01-591'!W57</f>
        <v>0</v>
      </c>
      <c r="M18" s="111">
        <f>+'24-01-591'!X57</f>
        <v>0</v>
      </c>
      <c r="N18" s="56">
        <f>+'24-01-591'!Y57</f>
        <v>0</v>
      </c>
      <c r="O18" s="111">
        <f>+'24-01-591'!Z57</f>
        <v>0</v>
      </c>
      <c r="P18" s="111">
        <f>+'24-01-591'!AA57</f>
        <v>0</v>
      </c>
      <c r="Q18" s="111">
        <f>+'24-01-591'!AB57</f>
        <v>0</v>
      </c>
      <c r="R18" s="56">
        <f>+'24-01-591'!AC57</f>
        <v>0</v>
      </c>
      <c r="S18" s="111">
        <f>+'24-01-591'!AD57</f>
        <v>0</v>
      </c>
      <c r="T18" s="111">
        <f>+'24-01-591'!AE57</f>
        <v>0</v>
      </c>
      <c r="U18" s="111">
        <f>+'24-01-591'!AF57</f>
        <v>0</v>
      </c>
      <c r="V18" s="56">
        <f>+'24-01-591'!AG57</f>
        <v>0</v>
      </c>
      <c r="W18" s="56">
        <f>+'24-01-591'!AH57</f>
        <v>0</v>
      </c>
      <c r="X18" s="125">
        <f>+'24-01-591'!AI57</f>
        <v>0</v>
      </c>
      <c r="Y18" s="125">
        <f>+'24-01-591'!AJ57</f>
        <v>0</v>
      </c>
      <c r="Z18" s="2"/>
    </row>
    <row r="19" spans="1:26" ht="26.25" customHeight="1">
      <c r="A19" s="124" t="s">
        <v>76</v>
      </c>
      <c r="B19" s="111">
        <f>+'24-01-591'!J61</f>
        <v>35255022</v>
      </c>
      <c r="C19" s="111">
        <f>+'24-01-591'!K61</f>
        <v>0</v>
      </c>
      <c r="D19" s="111">
        <f>+'24-01-591'!M61</f>
        <v>0</v>
      </c>
      <c r="E19" s="111">
        <f>+'24-01-591'!N61</f>
        <v>0</v>
      </c>
      <c r="F19" s="111">
        <f>+'24-01-591'!O61</f>
        <v>0</v>
      </c>
      <c r="G19" s="111">
        <f>+'24-01-591'!R61</f>
        <v>0</v>
      </c>
      <c r="H19" s="111">
        <f>+'24-01-591'!S61</f>
        <v>0</v>
      </c>
      <c r="I19" s="111">
        <f>+'24-01-591'!T61</f>
        <v>0</v>
      </c>
      <c r="J19" s="56">
        <f>+'24-01-591'!U61</f>
        <v>0</v>
      </c>
      <c r="K19" s="111">
        <f>+'24-01-591'!V61</f>
        <v>0</v>
      </c>
      <c r="L19" s="111">
        <f>+'24-01-591'!W61</f>
        <v>0</v>
      </c>
      <c r="M19" s="111">
        <f>+'24-01-591'!X61</f>
        <v>0</v>
      </c>
      <c r="N19" s="56">
        <f>+'24-01-591'!Y61</f>
        <v>0</v>
      </c>
      <c r="O19" s="111">
        <f>+'24-01-591'!Z61</f>
        <v>0</v>
      </c>
      <c r="P19" s="111">
        <f>+'24-01-591'!AA61</f>
        <v>0</v>
      </c>
      <c r="Q19" s="111">
        <f>+'24-01-591'!AB61</f>
        <v>0</v>
      </c>
      <c r="R19" s="56">
        <f>+'24-01-591'!AC61</f>
        <v>0</v>
      </c>
      <c r="S19" s="111">
        <f>+'24-01-591'!AD61</f>
        <v>0</v>
      </c>
      <c r="T19" s="111">
        <f>+'24-01-591'!AE61</f>
        <v>0</v>
      </c>
      <c r="U19" s="111">
        <f>+'24-01-591'!AF61</f>
        <v>0</v>
      </c>
      <c r="V19" s="56">
        <f>+'24-01-591'!AG61</f>
        <v>0</v>
      </c>
      <c r="W19" s="56">
        <f>+'24-01-591'!AH61</f>
        <v>0</v>
      </c>
      <c r="X19" s="125">
        <f>+'24-01-591'!AI61</f>
        <v>0</v>
      </c>
      <c r="Y19" s="125">
        <f>+'24-01-591'!AJ61</f>
        <v>0</v>
      </c>
      <c r="Z19" s="2"/>
    </row>
    <row r="20" spans="1:26" ht="26.25" customHeight="1">
      <c r="A20" s="60" t="s">
        <v>93</v>
      </c>
      <c r="B20" s="111">
        <f>+'24-01-591'!J65</f>
        <v>60397224</v>
      </c>
      <c r="C20" s="111">
        <f>+'24-01-591'!K65</f>
        <v>4500000</v>
      </c>
      <c r="D20" s="111">
        <f>+'24-01-591'!M65</f>
        <v>0</v>
      </c>
      <c r="E20" s="111">
        <f>+'24-01-591'!N65</f>
        <v>0</v>
      </c>
      <c r="F20" s="111">
        <f>+'24-01-591'!O65</f>
        <v>0</v>
      </c>
      <c r="G20" s="111">
        <f>+'24-01-591'!R65</f>
        <v>0</v>
      </c>
      <c r="H20" s="111">
        <f>+'24-01-591'!S65</f>
        <v>4500000</v>
      </c>
      <c r="I20" s="111">
        <f>+'24-01-591'!T65</f>
        <v>0</v>
      </c>
      <c r="J20" s="56">
        <f>+'24-01-591'!U65</f>
        <v>4500000</v>
      </c>
      <c r="K20" s="111">
        <f>+'24-01-591'!V65</f>
        <v>0</v>
      </c>
      <c r="L20" s="111">
        <f>+'24-01-591'!W65</f>
        <v>0</v>
      </c>
      <c r="M20" s="111">
        <f>+'24-01-591'!X65</f>
        <v>0</v>
      </c>
      <c r="N20" s="56">
        <f>+'24-01-591'!Y65</f>
        <v>0</v>
      </c>
      <c r="O20" s="111">
        <f>+'24-01-591'!Z65</f>
        <v>0</v>
      </c>
      <c r="P20" s="111">
        <f>+'24-01-591'!AA65</f>
        <v>0</v>
      </c>
      <c r="Q20" s="111">
        <f>+'24-01-591'!AB65</f>
        <v>0</v>
      </c>
      <c r="R20" s="56">
        <f>+'24-01-591'!AC65</f>
        <v>0</v>
      </c>
      <c r="S20" s="111">
        <f>+'24-01-591'!AD65</f>
        <v>0</v>
      </c>
      <c r="T20" s="111">
        <f>+'24-01-591'!AE65</f>
        <v>0</v>
      </c>
      <c r="U20" s="111">
        <f>+'24-01-591'!AF65</f>
        <v>0</v>
      </c>
      <c r="V20" s="56">
        <f>+'24-01-591'!AG65</f>
        <v>0</v>
      </c>
      <c r="W20" s="56">
        <f>+'24-01-591'!AH65</f>
        <v>4500000</v>
      </c>
      <c r="X20" s="125">
        <f>+'24-01-591'!AI65</f>
        <v>7.4506735607583557E-2</v>
      </c>
      <c r="Y20" s="125">
        <f>+'24-01-591'!AJ65</f>
        <v>0.18061318175204821</v>
      </c>
      <c r="Z20" s="2"/>
    </row>
    <row r="21" spans="1:26" ht="26.25" customHeight="1">
      <c r="A21" s="60" t="s">
        <v>80</v>
      </c>
      <c r="B21" s="111">
        <f>+'24-01-591'!J69</f>
        <v>58990983</v>
      </c>
      <c r="C21" s="111">
        <f>+'24-01-591'!K69</f>
        <v>0</v>
      </c>
      <c r="D21" s="111">
        <f>+'24-01-591'!M69</f>
        <v>0</v>
      </c>
      <c r="E21" s="111">
        <f>+'24-01-591'!N69</f>
        <v>0</v>
      </c>
      <c r="F21" s="111">
        <f>+'24-01-591'!O69</f>
        <v>0</v>
      </c>
      <c r="G21" s="111">
        <f>+'24-01-591'!R69</f>
        <v>0</v>
      </c>
      <c r="H21" s="111">
        <f>+'24-01-591'!S69</f>
        <v>0</v>
      </c>
      <c r="I21" s="111">
        <f>+'24-01-591'!T69</f>
        <v>0</v>
      </c>
      <c r="J21" s="56">
        <f>+'24-01-591'!U69</f>
        <v>0</v>
      </c>
      <c r="K21" s="111">
        <f>+'24-01-591'!V69</f>
        <v>0</v>
      </c>
      <c r="L21" s="111">
        <f>+'24-01-591'!W69</f>
        <v>0</v>
      </c>
      <c r="M21" s="111">
        <f>+'24-01-591'!X69</f>
        <v>0</v>
      </c>
      <c r="N21" s="56">
        <f>+'24-01-591'!Y69</f>
        <v>0</v>
      </c>
      <c r="O21" s="111">
        <f>+'24-01-591'!Z69</f>
        <v>0</v>
      </c>
      <c r="P21" s="111">
        <f>+'24-01-591'!AA69</f>
        <v>0</v>
      </c>
      <c r="Q21" s="111">
        <f>+'24-01-591'!AB69</f>
        <v>0</v>
      </c>
      <c r="R21" s="56">
        <f>+'24-01-591'!AC69</f>
        <v>0</v>
      </c>
      <c r="S21" s="111">
        <f>+'24-01-591'!AD69</f>
        <v>0</v>
      </c>
      <c r="T21" s="111">
        <f>+'24-01-591'!AE69</f>
        <v>0</v>
      </c>
      <c r="U21" s="111">
        <f>+'24-01-591'!AF69</f>
        <v>0</v>
      </c>
      <c r="V21" s="56">
        <f>+'24-01-591'!AG69</f>
        <v>0</v>
      </c>
      <c r="W21" s="56">
        <f>+'24-01-591'!AH69</f>
        <v>0</v>
      </c>
      <c r="X21" s="125">
        <f>+'24-01-591'!AI69</f>
        <v>0</v>
      </c>
      <c r="Y21" s="125">
        <f>+'24-01-591'!AJ69</f>
        <v>0</v>
      </c>
      <c r="Z21" s="2"/>
    </row>
    <row r="22" spans="1:26" ht="26.25" customHeight="1">
      <c r="A22" s="60" t="s">
        <v>94</v>
      </c>
      <c r="B22" s="111">
        <f>+'24-01-591'!J74</f>
        <v>120147834</v>
      </c>
      <c r="C22" s="111">
        <f>+'24-01-591'!K74</f>
        <v>0</v>
      </c>
      <c r="D22" s="111">
        <f>+'24-01-591'!M74</f>
        <v>0</v>
      </c>
      <c r="E22" s="111">
        <f>+'24-01-591'!N74</f>
        <v>0</v>
      </c>
      <c r="F22" s="111">
        <f>+'24-01-591'!O74</f>
        <v>0</v>
      </c>
      <c r="G22" s="111">
        <f>+'24-01-591'!R74</f>
        <v>0</v>
      </c>
      <c r="H22" s="111">
        <f>+'24-01-591'!S74</f>
        <v>0</v>
      </c>
      <c r="I22" s="111">
        <f>+'24-01-591'!T74</f>
        <v>0</v>
      </c>
      <c r="J22" s="56">
        <f>+'24-01-591'!U74</f>
        <v>0</v>
      </c>
      <c r="K22" s="111">
        <f>+'24-01-591'!V74</f>
        <v>0</v>
      </c>
      <c r="L22" s="111">
        <f>+'24-01-591'!W74</f>
        <v>0</v>
      </c>
      <c r="M22" s="111">
        <f>+'24-01-591'!X74</f>
        <v>0</v>
      </c>
      <c r="N22" s="56">
        <f>+'24-01-591'!Y74</f>
        <v>0</v>
      </c>
      <c r="O22" s="111">
        <f>+'24-01-591'!Z74</f>
        <v>0</v>
      </c>
      <c r="P22" s="111">
        <f>+'24-01-591'!AA74</f>
        <v>0</v>
      </c>
      <c r="Q22" s="111">
        <f>+'24-01-591'!AB74</f>
        <v>0</v>
      </c>
      <c r="R22" s="56">
        <f>+'24-01-591'!AC74</f>
        <v>0</v>
      </c>
      <c r="S22" s="111">
        <f>+'24-01-591'!AD74</f>
        <v>0</v>
      </c>
      <c r="T22" s="111">
        <f>+'24-01-591'!AE74</f>
        <v>0</v>
      </c>
      <c r="U22" s="111">
        <f>+'24-01-591'!AF74</f>
        <v>0</v>
      </c>
      <c r="V22" s="56">
        <f>+'24-01-591'!AG74</f>
        <v>0</v>
      </c>
      <c r="W22" s="56">
        <f>+'24-01-591'!AH74</f>
        <v>0</v>
      </c>
      <c r="X22" s="125">
        <f>+'24-01-591'!AI74</f>
        <v>0</v>
      </c>
      <c r="Y22" s="125">
        <f>+'24-01-591'!AJ74</f>
        <v>0</v>
      </c>
      <c r="Z22" s="2"/>
    </row>
    <row r="23" spans="1:26" ht="26.25" customHeight="1">
      <c r="A23" s="60" t="s">
        <v>84</v>
      </c>
      <c r="B23" s="111">
        <f>+'24-01-591'!J80</f>
        <v>574323730</v>
      </c>
      <c r="C23" s="111">
        <f>+'24-01-591'!K80</f>
        <v>4500000</v>
      </c>
      <c r="D23" s="111">
        <f>+'24-01-591'!M80</f>
        <v>0</v>
      </c>
      <c r="E23" s="111">
        <f>+'24-01-591'!N80</f>
        <v>0</v>
      </c>
      <c r="F23" s="111">
        <f>+'24-01-591'!O80</f>
        <v>0</v>
      </c>
      <c r="G23" s="111">
        <f>+'24-01-591'!R80</f>
        <v>0</v>
      </c>
      <c r="H23" s="111">
        <f>+'24-01-591'!S80</f>
        <v>4500000</v>
      </c>
      <c r="I23" s="111">
        <f>+'24-01-591'!T80</f>
        <v>0</v>
      </c>
      <c r="J23" s="56">
        <f>+'24-01-591'!U80</f>
        <v>4500000</v>
      </c>
      <c r="K23" s="111">
        <f>+'24-01-591'!V80</f>
        <v>0</v>
      </c>
      <c r="L23" s="111">
        <f>+'24-01-591'!W80</f>
        <v>0</v>
      </c>
      <c r="M23" s="111">
        <f>+'24-01-591'!X80</f>
        <v>0</v>
      </c>
      <c r="N23" s="56">
        <f>+'24-01-591'!Y80</f>
        <v>0</v>
      </c>
      <c r="O23" s="111">
        <f>+'24-01-591'!Z80</f>
        <v>0</v>
      </c>
      <c r="P23" s="111">
        <f>+'24-01-591'!AA80</f>
        <v>0</v>
      </c>
      <c r="Q23" s="111">
        <f>+'24-01-591'!AB80</f>
        <v>0</v>
      </c>
      <c r="R23" s="56">
        <f>+'24-01-591'!AC80</f>
        <v>0</v>
      </c>
      <c r="S23" s="111">
        <f>+'24-01-591'!AD80</f>
        <v>0</v>
      </c>
      <c r="T23" s="111">
        <f>+'24-01-591'!AE80</f>
        <v>0</v>
      </c>
      <c r="U23" s="111">
        <f>+'24-01-591'!AF80</f>
        <v>0</v>
      </c>
      <c r="V23" s="56">
        <f>+'24-01-591'!AG80</f>
        <v>0</v>
      </c>
      <c r="W23" s="56">
        <f>+'24-01-591'!AH80</f>
        <v>4500000</v>
      </c>
      <c r="X23" s="125">
        <f>+'24-01-591'!AI80</f>
        <v>7.8353022258021623E-3</v>
      </c>
      <c r="Y23" s="125">
        <f>+'24-01-591'!AJ80</f>
        <v>0.18061318175204821</v>
      </c>
      <c r="Z23" s="2"/>
    </row>
    <row r="24" spans="1:26" ht="26.25" customHeight="1">
      <c r="A24" s="126" t="s">
        <v>86</v>
      </c>
      <c r="B24" s="111">
        <f>+'24-01-591'!J84</f>
        <v>0</v>
      </c>
      <c r="C24" s="111">
        <f>+'24-01-591'!K84</f>
        <v>0</v>
      </c>
      <c r="D24" s="111">
        <f>+'24-01-591'!M84</f>
        <v>0</v>
      </c>
      <c r="E24" s="111">
        <f>+'24-01-591'!N84</f>
        <v>0</v>
      </c>
      <c r="F24" s="111">
        <f>+'24-01-591'!O84</f>
        <v>0</v>
      </c>
      <c r="G24" s="111">
        <f>+'24-01-591'!R84</f>
        <v>0</v>
      </c>
      <c r="H24" s="111">
        <f>+'24-01-591'!S84</f>
        <v>0</v>
      </c>
      <c r="I24" s="111">
        <f>+'24-01-591'!T84</f>
        <v>0</v>
      </c>
      <c r="J24" s="56">
        <f>+'24-01-591'!U84</f>
        <v>0</v>
      </c>
      <c r="K24" s="111">
        <f>+'24-01-591'!V84</f>
        <v>0</v>
      </c>
      <c r="L24" s="111">
        <f>+'24-01-591'!W84</f>
        <v>0</v>
      </c>
      <c r="M24" s="111">
        <f>+'24-01-591'!X84</f>
        <v>0</v>
      </c>
      <c r="N24" s="56">
        <f>+'24-01-591'!Y84</f>
        <v>0</v>
      </c>
      <c r="O24" s="111">
        <f>+'24-01-591'!Z84</f>
        <v>0</v>
      </c>
      <c r="P24" s="111">
        <f>+'24-01-591'!AA84</f>
        <v>0</v>
      </c>
      <c r="Q24" s="111">
        <f>+'24-01-591'!AB84</f>
        <v>0</v>
      </c>
      <c r="R24" s="56">
        <f>+'24-01-591'!AC84</f>
        <v>0</v>
      </c>
      <c r="S24" s="111">
        <f>+'24-01-591'!AD84</f>
        <v>0</v>
      </c>
      <c r="T24" s="111">
        <f>+'24-01-591'!AE84</f>
        <v>0</v>
      </c>
      <c r="U24" s="111">
        <f>+'24-01-591'!AF84</f>
        <v>0</v>
      </c>
      <c r="V24" s="56">
        <f>+'24-01-591'!AG84</f>
        <v>0</v>
      </c>
      <c r="W24" s="56">
        <f>+'24-01-591'!AH84</f>
        <v>0</v>
      </c>
      <c r="X24" s="125">
        <f>+'24-01-591'!AI84</f>
        <v>0</v>
      </c>
      <c r="Y24" s="125">
        <f>+'24-01-591'!AJ84</f>
        <v>0</v>
      </c>
      <c r="Z24" s="2"/>
    </row>
    <row r="25" spans="1:26" ht="29.25" customHeight="1">
      <c r="A25" s="127" t="str">
        <f>"TOTAL ASIG."&amp;" "&amp;$A$5</f>
        <v>TOTAL ASIG. 24 - 01 - 591 "PROGRAMA DE TRANSITO A LA VIDA INDEPENDIENTE"</v>
      </c>
      <c r="B25" s="117">
        <f t="shared" ref="B25:W25" si="0">SUM(B8:B24)</f>
        <v>2279711000</v>
      </c>
      <c r="C25" s="117">
        <f t="shared" si="0"/>
        <v>24915125</v>
      </c>
      <c r="D25" s="117">
        <f t="shared" si="0"/>
        <v>0</v>
      </c>
      <c r="E25" s="117">
        <f t="shared" si="0"/>
        <v>0</v>
      </c>
      <c r="F25" s="117">
        <f t="shared" si="0"/>
        <v>0</v>
      </c>
      <c r="G25" s="117">
        <f t="shared" si="0"/>
        <v>0</v>
      </c>
      <c r="H25" s="117">
        <f t="shared" si="0"/>
        <v>18357120</v>
      </c>
      <c r="I25" s="128">
        <f t="shared" si="0"/>
        <v>6558005</v>
      </c>
      <c r="J25" s="129">
        <f t="shared" si="0"/>
        <v>24915125</v>
      </c>
      <c r="K25" s="130">
        <f t="shared" si="0"/>
        <v>0</v>
      </c>
      <c r="L25" s="117">
        <f t="shared" si="0"/>
        <v>0</v>
      </c>
      <c r="M25" s="117">
        <f t="shared" si="0"/>
        <v>0</v>
      </c>
      <c r="N25" s="117">
        <f t="shared" si="0"/>
        <v>0</v>
      </c>
      <c r="O25" s="117">
        <f t="shared" si="0"/>
        <v>0</v>
      </c>
      <c r="P25" s="117">
        <f t="shared" si="0"/>
        <v>0</v>
      </c>
      <c r="Q25" s="117">
        <f t="shared" si="0"/>
        <v>0</v>
      </c>
      <c r="R25" s="117">
        <f t="shared" si="0"/>
        <v>0</v>
      </c>
      <c r="S25" s="117">
        <f t="shared" si="0"/>
        <v>0</v>
      </c>
      <c r="T25" s="117">
        <f t="shared" si="0"/>
        <v>0</v>
      </c>
      <c r="U25" s="117">
        <f t="shared" si="0"/>
        <v>0</v>
      </c>
      <c r="V25" s="117">
        <f t="shared" si="0"/>
        <v>0</v>
      </c>
      <c r="W25" s="117">
        <f t="shared" si="0"/>
        <v>24915125</v>
      </c>
      <c r="X25" s="119">
        <f>+'24-01-581'!AI253</f>
        <v>2.9131296086277566E-2</v>
      </c>
      <c r="Y25" s="119">
        <f>'24-01-581'!AJ253</f>
        <v>1</v>
      </c>
      <c r="Z25" s="2"/>
    </row>
    <row r="26" spans="1:26" ht="11.25" customHeight="1">
      <c r="A26" s="120"/>
      <c r="B26" s="58"/>
      <c r="C26" s="120"/>
      <c r="D26" s="120"/>
      <c r="E26" s="120"/>
      <c r="F26" s="12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122"/>
      <c r="Y26" s="122"/>
      <c r="Z26" s="2"/>
    </row>
    <row r="27" spans="1:26" ht="11.25" customHeight="1">
      <c r="A27" s="120"/>
      <c r="B27" s="58"/>
      <c r="C27" s="120"/>
      <c r="D27" s="120"/>
      <c r="E27" s="120"/>
      <c r="F27" s="120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122"/>
      <c r="Y27" s="122"/>
      <c r="Z27" s="2"/>
    </row>
    <row r="28" spans="1:26" ht="11.25" customHeight="1">
      <c r="A28" s="120"/>
      <c r="B28" s="58"/>
      <c r="C28" s="120"/>
      <c r="D28" s="120"/>
      <c r="E28" s="120"/>
      <c r="F28" s="120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122"/>
      <c r="Y28" s="122"/>
      <c r="Z28" s="2"/>
    </row>
    <row r="29" spans="1:26" ht="11.25" customHeight="1">
      <c r="A29" s="120"/>
      <c r="B29" s="58"/>
      <c r="C29" s="120"/>
      <c r="D29" s="120"/>
      <c r="E29" s="120"/>
      <c r="F29" s="120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122"/>
      <c r="Y29" s="122"/>
      <c r="Z29" s="2"/>
    </row>
    <row r="30" spans="1:26" ht="11.25" customHeight="1">
      <c r="A30" s="120"/>
      <c r="B30" s="58"/>
      <c r="C30" s="120"/>
      <c r="D30" s="120"/>
      <c r="E30" s="120"/>
      <c r="F30" s="120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122"/>
      <c r="Y30" s="122"/>
      <c r="Z30" s="2"/>
    </row>
    <row r="31" spans="1:26" ht="11.25" customHeight="1">
      <c r="A31" s="120"/>
      <c r="B31" s="58"/>
      <c r="C31" s="120"/>
      <c r="D31" s="120"/>
      <c r="E31" s="120"/>
      <c r="F31" s="120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122"/>
      <c r="Y31" s="122"/>
      <c r="Z31" s="2"/>
    </row>
    <row r="32" spans="1:26" ht="11.25" customHeight="1">
      <c r="A32" s="120"/>
      <c r="B32" s="58"/>
      <c r="C32" s="120"/>
      <c r="D32" s="120"/>
      <c r="E32" s="120"/>
      <c r="F32" s="120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122"/>
      <c r="Y32" s="122"/>
      <c r="Z32" s="2"/>
    </row>
    <row r="33" spans="1:26" ht="11.25" customHeight="1">
      <c r="A33" s="120"/>
      <c r="B33" s="58"/>
      <c r="C33" s="120"/>
      <c r="D33" s="120"/>
      <c r="E33" s="120"/>
      <c r="F33" s="120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122"/>
      <c r="Y33" s="122"/>
      <c r="Z33" s="2"/>
    </row>
    <row r="34" spans="1:26" ht="11.25" customHeight="1">
      <c r="A34" s="120"/>
      <c r="B34" s="58"/>
      <c r="C34" s="120"/>
      <c r="D34" s="120"/>
      <c r="E34" s="120"/>
      <c r="F34" s="120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122"/>
      <c r="Y34" s="122"/>
      <c r="Z34" s="2"/>
    </row>
    <row r="35" spans="1:26" ht="11.25" customHeight="1">
      <c r="A35" s="120"/>
      <c r="B35" s="58"/>
      <c r="C35" s="120"/>
      <c r="D35" s="120"/>
      <c r="E35" s="120"/>
      <c r="F35" s="120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122"/>
      <c r="Y35" s="122"/>
      <c r="Z35" s="2"/>
    </row>
    <row r="36" spans="1:26" ht="11.25" customHeight="1">
      <c r="A36" s="120"/>
      <c r="B36" s="58"/>
      <c r="C36" s="120"/>
      <c r="D36" s="120"/>
      <c r="E36" s="120"/>
      <c r="F36" s="120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122"/>
      <c r="Y36" s="122"/>
      <c r="Z36" s="2"/>
    </row>
    <row r="37" spans="1:26" ht="11.25" customHeight="1">
      <c r="A37" s="120"/>
      <c r="B37" s="58"/>
      <c r="C37" s="120"/>
      <c r="D37" s="120"/>
      <c r="E37" s="120"/>
      <c r="F37" s="120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122"/>
      <c r="Y37" s="122"/>
      <c r="Z37" s="2"/>
    </row>
    <row r="38" spans="1:26" ht="11.25" customHeight="1">
      <c r="A38" s="120"/>
      <c r="B38" s="58"/>
      <c r="C38" s="120"/>
      <c r="D38" s="120"/>
      <c r="E38" s="120"/>
      <c r="F38" s="120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122"/>
      <c r="Y38" s="122"/>
      <c r="Z38" s="2"/>
    </row>
    <row r="39" spans="1:26" ht="11.25" customHeight="1">
      <c r="A39" s="120"/>
      <c r="B39" s="58"/>
      <c r="C39" s="120"/>
      <c r="D39" s="120"/>
      <c r="E39" s="120"/>
      <c r="F39" s="120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122"/>
      <c r="Y39" s="122"/>
      <c r="Z39" s="2"/>
    </row>
    <row r="40" spans="1:26" ht="11.25" customHeight="1">
      <c r="A40" s="120"/>
      <c r="B40" s="58"/>
      <c r="C40" s="120"/>
      <c r="D40" s="120"/>
      <c r="E40" s="120"/>
      <c r="F40" s="120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122"/>
      <c r="Y40" s="122"/>
      <c r="Z40" s="2"/>
    </row>
    <row r="41" spans="1:26" ht="11.25" customHeight="1">
      <c r="A41" s="120"/>
      <c r="B41" s="58"/>
      <c r="C41" s="120"/>
      <c r="D41" s="120"/>
      <c r="E41" s="120"/>
      <c r="F41" s="120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122"/>
      <c r="Y41" s="122"/>
      <c r="Z41" s="2"/>
    </row>
    <row r="42" spans="1:26" ht="11.25" customHeight="1">
      <c r="A42" s="120"/>
      <c r="B42" s="58"/>
      <c r="C42" s="120"/>
      <c r="D42" s="120"/>
      <c r="E42" s="120"/>
      <c r="F42" s="120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122"/>
      <c r="Y42" s="122"/>
      <c r="Z42" s="2"/>
    </row>
    <row r="43" spans="1:26" ht="11.25" customHeight="1">
      <c r="A43" s="120"/>
      <c r="B43" s="58"/>
      <c r="C43" s="120"/>
      <c r="D43" s="120"/>
      <c r="E43" s="120"/>
      <c r="F43" s="120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122"/>
      <c r="Y43" s="122"/>
      <c r="Z43" s="2"/>
    </row>
    <row r="44" spans="1:26" ht="11.25" customHeight="1">
      <c r="A44" s="120"/>
      <c r="B44" s="58"/>
      <c r="C44" s="120"/>
      <c r="D44" s="120"/>
      <c r="E44" s="120"/>
      <c r="F44" s="120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122"/>
      <c r="Y44" s="122"/>
      <c r="Z44" s="2"/>
    </row>
    <row r="45" spans="1:26" ht="11.25" customHeight="1">
      <c r="A45" s="120"/>
      <c r="B45" s="58"/>
      <c r="C45" s="120"/>
      <c r="D45" s="120"/>
      <c r="E45" s="120"/>
      <c r="F45" s="120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122"/>
      <c r="Y45" s="122"/>
      <c r="Z45" s="2"/>
    </row>
    <row r="46" spans="1:26" ht="11.25" customHeight="1">
      <c r="A46" s="120"/>
      <c r="B46" s="58"/>
      <c r="C46" s="120"/>
      <c r="D46" s="120"/>
      <c r="E46" s="120"/>
      <c r="F46" s="120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122"/>
      <c r="Y46" s="122"/>
      <c r="Z46" s="2"/>
    </row>
    <row r="47" spans="1:26" ht="11.25" customHeight="1">
      <c r="A47" s="120"/>
      <c r="B47" s="58"/>
      <c r="C47" s="120"/>
      <c r="D47" s="120"/>
      <c r="E47" s="120"/>
      <c r="F47" s="120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122"/>
      <c r="Y47" s="122"/>
      <c r="Z47" s="2"/>
    </row>
    <row r="48" spans="1:26" ht="11.25" customHeight="1">
      <c r="A48" s="120"/>
      <c r="B48" s="58"/>
      <c r="C48" s="120"/>
      <c r="D48" s="120"/>
      <c r="E48" s="120"/>
      <c r="F48" s="120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122"/>
      <c r="Y48" s="122"/>
      <c r="Z48" s="2"/>
    </row>
    <row r="49" spans="1:26" ht="11.25" customHeight="1">
      <c r="A49" s="120"/>
      <c r="B49" s="58"/>
      <c r="C49" s="120"/>
      <c r="D49" s="120"/>
      <c r="E49" s="120"/>
      <c r="F49" s="120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122"/>
      <c r="Y49" s="122"/>
      <c r="Z49" s="2"/>
    </row>
    <row r="50" spans="1:26" ht="11.25" customHeight="1">
      <c r="A50" s="120"/>
      <c r="B50" s="58"/>
      <c r="C50" s="120"/>
      <c r="D50" s="120"/>
      <c r="E50" s="120"/>
      <c r="F50" s="120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122"/>
      <c r="Y50" s="122"/>
      <c r="Z50" s="2"/>
    </row>
    <row r="51" spans="1:26" ht="11.25" customHeight="1">
      <c r="A51" s="120"/>
      <c r="B51" s="58"/>
      <c r="C51" s="120"/>
      <c r="D51" s="120"/>
      <c r="E51" s="120"/>
      <c r="F51" s="120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122"/>
      <c r="Y51" s="122"/>
      <c r="Z51" s="2"/>
    </row>
    <row r="52" spans="1:26" ht="11.25" customHeight="1">
      <c r="A52" s="120"/>
      <c r="B52" s="58"/>
      <c r="C52" s="120"/>
      <c r="D52" s="120"/>
      <c r="E52" s="120"/>
      <c r="F52" s="120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122"/>
      <c r="Y52" s="122"/>
      <c r="Z52" s="2"/>
    </row>
    <row r="53" spans="1:26" ht="11.25" customHeight="1">
      <c r="A53" s="120"/>
      <c r="B53" s="58"/>
      <c r="C53" s="120"/>
      <c r="D53" s="120"/>
      <c r="E53" s="120"/>
      <c r="F53" s="120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122"/>
      <c r="Y53" s="122"/>
      <c r="Z53" s="2"/>
    </row>
    <row r="54" spans="1:26" ht="11.25" customHeight="1">
      <c r="A54" s="120"/>
      <c r="B54" s="58"/>
      <c r="C54" s="120"/>
      <c r="D54" s="120"/>
      <c r="E54" s="120"/>
      <c r="F54" s="120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122"/>
      <c r="Y54" s="122"/>
      <c r="Z54" s="2"/>
    </row>
    <row r="55" spans="1:26" ht="11.25" customHeight="1">
      <c r="A55" s="120"/>
      <c r="B55" s="58"/>
      <c r="C55" s="120"/>
      <c r="D55" s="120"/>
      <c r="E55" s="120"/>
      <c r="F55" s="120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122"/>
      <c r="Y55" s="122"/>
      <c r="Z55" s="2"/>
    </row>
    <row r="56" spans="1:26" ht="11.25" customHeight="1">
      <c r="A56" s="120"/>
      <c r="B56" s="58"/>
      <c r="C56" s="120"/>
      <c r="D56" s="120"/>
      <c r="E56" s="120"/>
      <c r="F56" s="120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122"/>
      <c r="Y56" s="122"/>
      <c r="Z56" s="2"/>
    </row>
    <row r="57" spans="1:26" ht="11.25" customHeight="1">
      <c r="A57" s="120"/>
      <c r="B57" s="58"/>
      <c r="C57" s="120"/>
      <c r="D57" s="120"/>
      <c r="E57" s="120"/>
      <c r="F57" s="120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122"/>
      <c r="Y57" s="122"/>
      <c r="Z57" s="2"/>
    </row>
    <row r="58" spans="1:26" ht="11.25" customHeight="1">
      <c r="A58" s="120"/>
      <c r="B58" s="58"/>
      <c r="C58" s="120"/>
      <c r="D58" s="120"/>
      <c r="E58" s="120"/>
      <c r="F58" s="120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122"/>
      <c r="Y58" s="122"/>
      <c r="Z58" s="2"/>
    </row>
    <row r="59" spans="1:26" ht="11.25" customHeight="1">
      <c r="A59" s="120"/>
      <c r="B59" s="58"/>
      <c r="C59" s="120"/>
      <c r="D59" s="120"/>
      <c r="E59" s="120"/>
      <c r="F59" s="120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122"/>
      <c r="Y59" s="122"/>
      <c r="Z59" s="2"/>
    </row>
    <row r="60" spans="1:26" ht="11.25" customHeight="1">
      <c r="A60" s="120"/>
      <c r="B60" s="58"/>
      <c r="C60" s="120"/>
      <c r="D60" s="120"/>
      <c r="E60" s="120"/>
      <c r="F60" s="120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122"/>
      <c r="Y60" s="122"/>
      <c r="Z60" s="2"/>
    </row>
    <row r="61" spans="1:26" ht="11.25" customHeight="1">
      <c r="A61" s="120"/>
      <c r="B61" s="58"/>
      <c r="C61" s="120"/>
      <c r="D61" s="120"/>
      <c r="E61" s="120"/>
      <c r="F61" s="120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122"/>
      <c r="Y61" s="122"/>
      <c r="Z61" s="2"/>
    </row>
    <row r="62" spans="1:26" ht="11.25" customHeight="1">
      <c r="A62" s="120"/>
      <c r="B62" s="58"/>
      <c r="C62" s="120"/>
      <c r="D62" s="120"/>
      <c r="E62" s="120"/>
      <c r="F62" s="120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122"/>
      <c r="Y62" s="122"/>
      <c r="Z62" s="2"/>
    </row>
    <row r="63" spans="1:26" ht="11.25" customHeight="1">
      <c r="A63" s="120"/>
      <c r="B63" s="58"/>
      <c r="C63" s="120"/>
      <c r="D63" s="120"/>
      <c r="E63" s="120"/>
      <c r="F63" s="120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122"/>
      <c r="Y63" s="122"/>
      <c r="Z63" s="2"/>
    </row>
    <row r="64" spans="1:26" ht="11.25" customHeight="1">
      <c r="A64" s="120"/>
      <c r="B64" s="58"/>
      <c r="C64" s="120"/>
      <c r="D64" s="120"/>
      <c r="E64" s="120"/>
      <c r="F64" s="120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122"/>
      <c r="Y64" s="122"/>
      <c r="Z64" s="2"/>
    </row>
    <row r="65" spans="1:26" ht="11.25" customHeight="1">
      <c r="A65" s="120"/>
      <c r="B65" s="58"/>
      <c r="C65" s="120"/>
      <c r="D65" s="120"/>
      <c r="E65" s="120"/>
      <c r="F65" s="120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122"/>
      <c r="Y65" s="122"/>
      <c r="Z65" s="2"/>
    </row>
    <row r="66" spans="1:26" ht="11.25" customHeight="1">
      <c r="A66" s="120"/>
      <c r="B66" s="58"/>
      <c r="C66" s="120"/>
      <c r="D66" s="120"/>
      <c r="E66" s="120"/>
      <c r="F66" s="120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122"/>
      <c r="Y66" s="122"/>
      <c r="Z66" s="2"/>
    </row>
    <row r="67" spans="1:26" ht="11.25" customHeight="1">
      <c r="A67" s="120"/>
      <c r="B67" s="58"/>
      <c r="C67" s="120"/>
      <c r="D67" s="120"/>
      <c r="E67" s="120"/>
      <c r="F67" s="120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122"/>
      <c r="Y67" s="122"/>
      <c r="Z67" s="2"/>
    </row>
    <row r="68" spans="1:26" ht="11.25" customHeight="1">
      <c r="A68" s="120"/>
      <c r="B68" s="58"/>
      <c r="C68" s="120"/>
      <c r="D68" s="120"/>
      <c r="E68" s="120"/>
      <c r="F68" s="120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122"/>
      <c r="Y68" s="122"/>
      <c r="Z68" s="2"/>
    </row>
    <row r="69" spans="1:26" ht="11.25" customHeight="1">
      <c r="A69" s="120"/>
      <c r="B69" s="58"/>
      <c r="C69" s="120"/>
      <c r="D69" s="120"/>
      <c r="E69" s="120"/>
      <c r="F69" s="120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122"/>
      <c r="Y69" s="122"/>
      <c r="Z69" s="2"/>
    </row>
    <row r="70" spans="1:26" ht="11.25" customHeight="1">
      <c r="A70" s="120"/>
      <c r="B70" s="58"/>
      <c r="C70" s="120"/>
      <c r="D70" s="120"/>
      <c r="E70" s="120"/>
      <c r="F70" s="120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122"/>
      <c r="Y70" s="122"/>
      <c r="Z70" s="2"/>
    </row>
    <row r="71" spans="1:26" ht="11.25" customHeight="1">
      <c r="A71" s="120"/>
      <c r="B71" s="58"/>
      <c r="C71" s="120"/>
      <c r="D71" s="120"/>
      <c r="E71" s="120"/>
      <c r="F71" s="120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122"/>
      <c r="Y71" s="122"/>
      <c r="Z71" s="2"/>
    </row>
    <row r="72" spans="1:26" ht="11.25" customHeight="1">
      <c r="A72" s="120"/>
      <c r="B72" s="58"/>
      <c r="C72" s="120"/>
      <c r="D72" s="120"/>
      <c r="E72" s="120"/>
      <c r="F72" s="120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122"/>
      <c r="Y72" s="122"/>
      <c r="Z72" s="2"/>
    </row>
    <row r="73" spans="1:26" ht="11.25" customHeight="1">
      <c r="A73" s="120"/>
      <c r="B73" s="58"/>
      <c r="C73" s="120"/>
      <c r="D73" s="120"/>
      <c r="E73" s="120"/>
      <c r="F73" s="120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122"/>
      <c r="Y73" s="122"/>
      <c r="Z73" s="2"/>
    </row>
    <row r="74" spans="1:26" ht="11.25" customHeight="1">
      <c r="A74" s="120"/>
      <c r="B74" s="58"/>
      <c r="C74" s="120"/>
      <c r="D74" s="120"/>
      <c r="E74" s="120"/>
      <c r="F74" s="120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122"/>
      <c r="Y74" s="122"/>
      <c r="Z74" s="2"/>
    </row>
    <row r="75" spans="1:26" ht="11.25" customHeight="1">
      <c r="A75" s="120"/>
      <c r="B75" s="58"/>
      <c r="C75" s="120"/>
      <c r="D75" s="120"/>
      <c r="E75" s="120"/>
      <c r="F75" s="120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122"/>
      <c r="Y75" s="122"/>
      <c r="Z75" s="2"/>
    </row>
    <row r="76" spans="1:26" ht="11.25" customHeight="1">
      <c r="A76" s="120"/>
      <c r="B76" s="58"/>
      <c r="C76" s="120"/>
      <c r="D76" s="120"/>
      <c r="E76" s="120"/>
      <c r="F76" s="120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122"/>
      <c r="Y76" s="122"/>
      <c r="Z76" s="2"/>
    </row>
    <row r="77" spans="1:26" ht="11.25" customHeight="1">
      <c r="A77" s="120"/>
      <c r="B77" s="58"/>
      <c r="C77" s="120"/>
      <c r="D77" s="120"/>
      <c r="E77" s="120"/>
      <c r="F77" s="120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122"/>
      <c r="Y77" s="122"/>
      <c r="Z77" s="2"/>
    </row>
    <row r="78" spans="1:26" ht="11.25" customHeight="1">
      <c r="A78" s="120"/>
      <c r="B78" s="58"/>
      <c r="C78" s="120"/>
      <c r="D78" s="120"/>
      <c r="E78" s="120"/>
      <c r="F78" s="120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122"/>
      <c r="Y78" s="122"/>
      <c r="Z78" s="2"/>
    </row>
    <row r="79" spans="1:26" ht="11.25" customHeight="1">
      <c r="A79" s="120"/>
      <c r="B79" s="58"/>
      <c r="C79" s="120"/>
      <c r="D79" s="120"/>
      <c r="E79" s="120"/>
      <c r="F79" s="120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122"/>
      <c r="Y79" s="122"/>
      <c r="Z79" s="2"/>
    </row>
    <row r="80" spans="1:26" ht="11.25" customHeight="1">
      <c r="A80" s="120"/>
      <c r="B80" s="58"/>
      <c r="C80" s="120"/>
      <c r="D80" s="120"/>
      <c r="E80" s="120"/>
      <c r="F80" s="120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122"/>
      <c r="Y80" s="122"/>
      <c r="Z80" s="2"/>
    </row>
    <row r="81" spans="1:26" ht="11.25" customHeight="1">
      <c r="A81" s="120"/>
      <c r="B81" s="58"/>
      <c r="C81" s="120"/>
      <c r="D81" s="120"/>
      <c r="E81" s="120"/>
      <c r="F81" s="120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122"/>
      <c r="Y81" s="122"/>
      <c r="Z81" s="2"/>
    </row>
    <row r="82" spans="1:26" ht="11.25" customHeight="1">
      <c r="A82" s="120"/>
      <c r="B82" s="58"/>
      <c r="C82" s="120"/>
      <c r="D82" s="120"/>
      <c r="E82" s="120"/>
      <c r="F82" s="120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122"/>
      <c r="Y82" s="122"/>
      <c r="Z82" s="2"/>
    </row>
    <row r="83" spans="1:26" ht="11.25" customHeight="1">
      <c r="A83" s="120"/>
      <c r="B83" s="58"/>
      <c r="C83" s="120"/>
      <c r="D83" s="120"/>
      <c r="E83" s="120"/>
      <c r="F83" s="120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122"/>
      <c r="Y83" s="122"/>
      <c r="Z83" s="2"/>
    </row>
    <row r="84" spans="1:26" ht="11.25" customHeight="1">
      <c r="A84" s="120"/>
      <c r="B84" s="58"/>
      <c r="C84" s="120"/>
      <c r="D84" s="120"/>
      <c r="E84" s="120"/>
      <c r="F84" s="120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122"/>
      <c r="Y84" s="122"/>
      <c r="Z84" s="2"/>
    </row>
    <row r="85" spans="1:26" ht="11.25" customHeight="1">
      <c r="A85" s="120"/>
      <c r="B85" s="58"/>
      <c r="C85" s="120"/>
      <c r="D85" s="120"/>
      <c r="E85" s="120"/>
      <c r="F85" s="120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122"/>
      <c r="Y85" s="122"/>
      <c r="Z85" s="2"/>
    </row>
    <row r="86" spans="1:26" ht="11.25" customHeight="1">
      <c r="A86" s="120"/>
      <c r="B86" s="58"/>
      <c r="C86" s="120"/>
      <c r="D86" s="120"/>
      <c r="E86" s="120"/>
      <c r="F86" s="120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122"/>
      <c r="Y86" s="122"/>
      <c r="Z86" s="2"/>
    </row>
    <row r="87" spans="1:26" ht="11.25" customHeight="1">
      <c r="A87" s="120"/>
      <c r="B87" s="58"/>
      <c r="C87" s="120"/>
      <c r="D87" s="120"/>
      <c r="E87" s="120"/>
      <c r="F87" s="120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122"/>
      <c r="Y87" s="122"/>
      <c r="Z87" s="2"/>
    </row>
    <row r="88" spans="1:26" ht="11.25" customHeight="1">
      <c r="A88" s="120"/>
      <c r="B88" s="58"/>
      <c r="C88" s="120"/>
      <c r="D88" s="120"/>
      <c r="E88" s="120"/>
      <c r="F88" s="120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122"/>
      <c r="Y88" s="122"/>
      <c r="Z88" s="2"/>
    </row>
    <row r="89" spans="1:26" ht="11.25" customHeight="1">
      <c r="A89" s="120"/>
      <c r="B89" s="58"/>
      <c r="C89" s="120"/>
      <c r="D89" s="120"/>
      <c r="E89" s="120"/>
      <c r="F89" s="120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122"/>
      <c r="Y89" s="122"/>
      <c r="Z89" s="2"/>
    </row>
    <row r="90" spans="1:26" ht="11.25" customHeight="1">
      <c r="A90" s="120"/>
      <c r="B90" s="58"/>
      <c r="C90" s="120"/>
      <c r="D90" s="120"/>
      <c r="E90" s="120"/>
      <c r="F90" s="120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122"/>
      <c r="Y90" s="122"/>
      <c r="Z90" s="2"/>
    </row>
    <row r="91" spans="1:26" ht="11.25" customHeight="1">
      <c r="A91" s="120"/>
      <c r="B91" s="58"/>
      <c r="C91" s="120"/>
      <c r="D91" s="120"/>
      <c r="E91" s="120"/>
      <c r="F91" s="120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122"/>
      <c r="Y91" s="122"/>
      <c r="Z91" s="2"/>
    </row>
    <row r="92" spans="1:26" ht="11.25" customHeight="1">
      <c r="A92" s="120"/>
      <c r="B92" s="58"/>
      <c r="C92" s="120"/>
      <c r="D92" s="120"/>
      <c r="E92" s="120"/>
      <c r="F92" s="120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122"/>
      <c r="Y92" s="122"/>
      <c r="Z92" s="2"/>
    </row>
    <row r="93" spans="1:26" ht="11.25" customHeight="1">
      <c r="A93" s="120"/>
      <c r="B93" s="58"/>
      <c r="C93" s="120"/>
      <c r="D93" s="120"/>
      <c r="E93" s="120"/>
      <c r="F93" s="120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122"/>
      <c r="Y93" s="122"/>
      <c r="Z93" s="2"/>
    </row>
    <row r="94" spans="1:26" ht="11.25" customHeight="1">
      <c r="A94" s="120"/>
      <c r="B94" s="58"/>
      <c r="C94" s="120"/>
      <c r="D94" s="120"/>
      <c r="E94" s="120"/>
      <c r="F94" s="120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122"/>
      <c r="Y94" s="122"/>
      <c r="Z94" s="2"/>
    </row>
    <row r="95" spans="1:26" ht="11.25" customHeight="1">
      <c r="A95" s="120"/>
      <c r="B95" s="58"/>
      <c r="C95" s="120"/>
      <c r="D95" s="120"/>
      <c r="E95" s="120"/>
      <c r="F95" s="120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122"/>
      <c r="Y95" s="122"/>
      <c r="Z95" s="2"/>
    </row>
    <row r="96" spans="1:26" ht="11.25" customHeight="1">
      <c r="A96" s="120"/>
      <c r="B96" s="58"/>
      <c r="C96" s="120"/>
      <c r="D96" s="120"/>
      <c r="E96" s="120"/>
      <c r="F96" s="120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122"/>
      <c r="Y96" s="122"/>
      <c r="Z96" s="2"/>
    </row>
    <row r="97" spans="1:26" ht="11.25" customHeight="1">
      <c r="A97" s="120"/>
      <c r="B97" s="58"/>
      <c r="C97" s="120"/>
      <c r="D97" s="120"/>
      <c r="E97" s="120"/>
      <c r="F97" s="120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122"/>
      <c r="Y97" s="122"/>
      <c r="Z97" s="2"/>
    </row>
    <row r="98" spans="1:26" ht="11.25" customHeight="1">
      <c r="A98" s="120"/>
      <c r="B98" s="58"/>
      <c r="C98" s="120"/>
      <c r="D98" s="120"/>
      <c r="E98" s="120"/>
      <c r="F98" s="120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122"/>
      <c r="Y98" s="122"/>
      <c r="Z98" s="2"/>
    </row>
    <row r="99" spans="1:26" ht="11.25" customHeight="1">
      <c r="A99" s="120"/>
      <c r="B99" s="58"/>
      <c r="C99" s="120"/>
      <c r="D99" s="120"/>
      <c r="E99" s="120"/>
      <c r="F99" s="120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122"/>
      <c r="Y99" s="122"/>
      <c r="Z99" s="2"/>
    </row>
    <row r="100" spans="1:26" ht="11.25" customHeight="1">
      <c r="A100" s="120"/>
      <c r="B100" s="58"/>
      <c r="C100" s="120"/>
      <c r="D100" s="120"/>
      <c r="E100" s="120"/>
      <c r="F100" s="120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122"/>
      <c r="Y100" s="122"/>
      <c r="Z100" s="2"/>
    </row>
    <row r="101" spans="1:26" ht="11.25" customHeight="1">
      <c r="A101" s="120"/>
      <c r="B101" s="58"/>
      <c r="C101" s="120"/>
      <c r="D101" s="120"/>
      <c r="E101" s="120"/>
      <c r="F101" s="120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122"/>
      <c r="Y101" s="122"/>
      <c r="Z101" s="2"/>
    </row>
    <row r="102" spans="1:26" ht="11.25" customHeight="1">
      <c r="A102" s="120"/>
      <c r="B102" s="58"/>
      <c r="C102" s="120"/>
      <c r="D102" s="120"/>
      <c r="E102" s="120"/>
      <c r="F102" s="120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122"/>
      <c r="Y102" s="122"/>
      <c r="Z102" s="2"/>
    </row>
    <row r="103" spans="1:26" ht="11.25" customHeight="1">
      <c r="A103" s="120"/>
      <c r="B103" s="58"/>
      <c r="C103" s="120"/>
      <c r="D103" s="120"/>
      <c r="E103" s="120"/>
      <c r="F103" s="120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122"/>
      <c r="Y103" s="122"/>
      <c r="Z103" s="2"/>
    </row>
    <row r="104" spans="1:26" ht="11.25" customHeight="1">
      <c r="A104" s="120"/>
      <c r="B104" s="58"/>
      <c r="C104" s="120"/>
      <c r="D104" s="120"/>
      <c r="E104" s="120"/>
      <c r="F104" s="120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122"/>
      <c r="Y104" s="122"/>
      <c r="Z104" s="2"/>
    </row>
    <row r="105" spans="1:26" ht="11.25" customHeight="1">
      <c r="A105" s="120"/>
      <c r="B105" s="58"/>
      <c r="C105" s="120"/>
      <c r="D105" s="120"/>
      <c r="E105" s="120"/>
      <c r="F105" s="120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122"/>
      <c r="Y105" s="122"/>
      <c r="Z105" s="2"/>
    </row>
    <row r="106" spans="1:26" ht="11.25" customHeight="1">
      <c r="A106" s="120"/>
      <c r="B106" s="58"/>
      <c r="C106" s="120"/>
      <c r="D106" s="120"/>
      <c r="E106" s="120"/>
      <c r="F106" s="120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122"/>
      <c r="Y106" s="122"/>
      <c r="Z106" s="2"/>
    </row>
    <row r="107" spans="1:26" ht="11.25" customHeight="1">
      <c r="A107" s="120"/>
      <c r="B107" s="58"/>
      <c r="C107" s="120"/>
      <c r="D107" s="120"/>
      <c r="E107" s="120"/>
      <c r="F107" s="120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122"/>
      <c r="Y107" s="122"/>
      <c r="Z107" s="2"/>
    </row>
    <row r="108" spans="1:26" ht="11.25" customHeight="1">
      <c r="A108" s="120"/>
      <c r="B108" s="58"/>
      <c r="C108" s="120"/>
      <c r="D108" s="120"/>
      <c r="E108" s="120"/>
      <c r="F108" s="120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122"/>
      <c r="Y108" s="122"/>
      <c r="Z108" s="2"/>
    </row>
    <row r="109" spans="1:26" ht="11.25" customHeight="1">
      <c r="A109" s="120"/>
      <c r="B109" s="58"/>
      <c r="C109" s="120"/>
      <c r="D109" s="120"/>
      <c r="E109" s="120"/>
      <c r="F109" s="120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122"/>
      <c r="Y109" s="122"/>
      <c r="Z109" s="2"/>
    </row>
    <row r="110" spans="1:26" ht="11.25" customHeight="1">
      <c r="A110" s="120"/>
      <c r="B110" s="58"/>
      <c r="C110" s="120"/>
      <c r="D110" s="120"/>
      <c r="E110" s="120"/>
      <c r="F110" s="120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122"/>
      <c r="Y110" s="122"/>
      <c r="Z110" s="2"/>
    </row>
    <row r="111" spans="1:26" ht="11.25" customHeight="1">
      <c r="A111" s="120"/>
      <c r="B111" s="58"/>
      <c r="C111" s="120"/>
      <c r="D111" s="120"/>
      <c r="E111" s="120"/>
      <c r="F111" s="120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122"/>
      <c r="Y111" s="122"/>
      <c r="Z111" s="2"/>
    </row>
    <row r="112" spans="1:26" ht="11.25" customHeight="1">
      <c r="A112" s="120"/>
      <c r="B112" s="58"/>
      <c r="C112" s="120"/>
      <c r="D112" s="120"/>
      <c r="E112" s="120"/>
      <c r="F112" s="120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122"/>
      <c r="Y112" s="122"/>
      <c r="Z112" s="2"/>
    </row>
    <row r="113" spans="1:26" ht="11.25" customHeight="1">
      <c r="A113" s="120"/>
      <c r="B113" s="58"/>
      <c r="C113" s="120"/>
      <c r="D113" s="120"/>
      <c r="E113" s="120"/>
      <c r="F113" s="120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122"/>
      <c r="Y113" s="122"/>
      <c r="Z113" s="2"/>
    </row>
    <row r="114" spans="1:26" ht="11.25" customHeight="1">
      <c r="A114" s="120"/>
      <c r="B114" s="58"/>
      <c r="C114" s="120"/>
      <c r="D114" s="120"/>
      <c r="E114" s="120"/>
      <c r="F114" s="120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122"/>
      <c r="Y114" s="122"/>
      <c r="Z114" s="2"/>
    </row>
    <row r="115" spans="1:26" ht="11.25" customHeight="1">
      <c r="A115" s="120"/>
      <c r="B115" s="58"/>
      <c r="C115" s="120"/>
      <c r="D115" s="120"/>
      <c r="E115" s="120"/>
      <c r="F115" s="120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122"/>
      <c r="Y115" s="122"/>
      <c r="Z115" s="2"/>
    </row>
    <row r="116" spans="1:26" ht="11.25" customHeight="1">
      <c r="A116" s="120"/>
      <c r="B116" s="58"/>
      <c r="C116" s="120"/>
      <c r="D116" s="120"/>
      <c r="E116" s="120"/>
      <c r="F116" s="120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122"/>
      <c r="Y116" s="122"/>
      <c r="Z116" s="2"/>
    </row>
    <row r="117" spans="1:26" ht="11.25" customHeight="1">
      <c r="A117" s="120"/>
      <c r="B117" s="58"/>
      <c r="C117" s="120"/>
      <c r="D117" s="120"/>
      <c r="E117" s="120"/>
      <c r="F117" s="120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122"/>
      <c r="Y117" s="122"/>
      <c r="Z117" s="2"/>
    </row>
    <row r="118" spans="1:26" ht="11.25" customHeight="1">
      <c r="A118" s="120"/>
      <c r="B118" s="58"/>
      <c r="C118" s="120"/>
      <c r="D118" s="120"/>
      <c r="E118" s="120"/>
      <c r="F118" s="120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122"/>
      <c r="Y118" s="122"/>
      <c r="Z118" s="2"/>
    </row>
    <row r="119" spans="1:26" ht="11.25" customHeight="1">
      <c r="A119" s="120"/>
      <c r="B119" s="58"/>
      <c r="C119" s="120"/>
      <c r="D119" s="120"/>
      <c r="E119" s="120"/>
      <c r="F119" s="120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122"/>
      <c r="Y119" s="122"/>
      <c r="Z119" s="2"/>
    </row>
    <row r="120" spans="1:26" ht="11.25" customHeight="1">
      <c r="A120" s="120"/>
      <c r="B120" s="58"/>
      <c r="C120" s="120"/>
      <c r="D120" s="120"/>
      <c r="E120" s="120"/>
      <c r="F120" s="120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122"/>
      <c r="Y120" s="122"/>
      <c r="Z120" s="2"/>
    </row>
    <row r="121" spans="1:26" ht="11.25" customHeight="1">
      <c r="A121" s="120"/>
      <c r="B121" s="58"/>
      <c r="C121" s="120"/>
      <c r="D121" s="120"/>
      <c r="E121" s="120"/>
      <c r="F121" s="120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122"/>
      <c r="Y121" s="122"/>
      <c r="Z121" s="2"/>
    </row>
    <row r="122" spans="1:26" ht="11.25" customHeight="1">
      <c r="A122" s="120"/>
      <c r="B122" s="58"/>
      <c r="C122" s="120"/>
      <c r="D122" s="120"/>
      <c r="E122" s="120"/>
      <c r="F122" s="120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122"/>
      <c r="Y122" s="122"/>
      <c r="Z122" s="2"/>
    </row>
    <row r="123" spans="1:26" ht="11.25" customHeight="1">
      <c r="A123" s="120"/>
      <c r="B123" s="58"/>
      <c r="C123" s="120"/>
      <c r="D123" s="120"/>
      <c r="E123" s="120"/>
      <c r="F123" s="120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122"/>
      <c r="Y123" s="122"/>
      <c r="Z123" s="2"/>
    </row>
    <row r="124" spans="1:26" ht="11.25" customHeight="1">
      <c r="A124" s="120"/>
      <c r="B124" s="58"/>
      <c r="C124" s="120"/>
      <c r="D124" s="120"/>
      <c r="E124" s="120"/>
      <c r="F124" s="120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122"/>
      <c r="Y124" s="122"/>
      <c r="Z124" s="2"/>
    </row>
    <row r="125" spans="1:26" ht="11.25" customHeight="1">
      <c r="A125" s="120"/>
      <c r="B125" s="58"/>
      <c r="C125" s="120"/>
      <c r="D125" s="120"/>
      <c r="E125" s="120"/>
      <c r="F125" s="120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122"/>
      <c r="Y125" s="122"/>
      <c r="Z125" s="2"/>
    </row>
    <row r="126" spans="1:26" ht="11.25" customHeight="1">
      <c r="A126" s="120"/>
      <c r="B126" s="58"/>
      <c r="C126" s="120"/>
      <c r="D126" s="120"/>
      <c r="E126" s="120"/>
      <c r="F126" s="120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122"/>
      <c r="Y126" s="122"/>
      <c r="Z126" s="2"/>
    </row>
    <row r="127" spans="1:26" ht="11.25" customHeight="1">
      <c r="A127" s="120"/>
      <c r="B127" s="58"/>
      <c r="C127" s="120"/>
      <c r="D127" s="120"/>
      <c r="E127" s="120"/>
      <c r="F127" s="120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122"/>
      <c r="Y127" s="122"/>
      <c r="Z127" s="2"/>
    </row>
    <row r="128" spans="1:26" ht="11.25" customHeight="1">
      <c r="A128" s="120"/>
      <c r="B128" s="58"/>
      <c r="C128" s="120"/>
      <c r="D128" s="120"/>
      <c r="E128" s="120"/>
      <c r="F128" s="120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122"/>
      <c r="Y128" s="122"/>
      <c r="Z128" s="2"/>
    </row>
    <row r="129" spans="1:26" ht="11.25" customHeight="1">
      <c r="A129" s="120"/>
      <c r="B129" s="58"/>
      <c r="C129" s="120"/>
      <c r="D129" s="120"/>
      <c r="E129" s="120"/>
      <c r="F129" s="120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122"/>
      <c r="Y129" s="122"/>
      <c r="Z129" s="2"/>
    </row>
    <row r="130" spans="1:26" ht="11.25" customHeight="1">
      <c r="A130" s="120"/>
      <c r="B130" s="58"/>
      <c r="C130" s="120"/>
      <c r="D130" s="120"/>
      <c r="E130" s="120"/>
      <c r="F130" s="120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122"/>
      <c r="Y130" s="122"/>
      <c r="Z130" s="2"/>
    </row>
    <row r="131" spans="1:26" ht="11.25" customHeight="1">
      <c r="A131" s="120"/>
      <c r="B131" s="58"/>
      <c r="C131" s="120"/>
      <c r="D131" s="120"/>
      <c r="E131" s="120"/>
      <c r="F131" s="120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122"/>
      <c r="Y131" s="122"/>
      <c r="Z131" s="2"/>
    </row>
    <row r="132" spans="1:26" ht="11.25" customHeight="1">
      <c r="A132" s="120"/>
      <c r="B132" s="58"/>
      <c r="C132" s="120"/>
      <c r="D132" s="120"/>
      <c r="E132" s="120"/>
      <c r="F132" s="120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122"/>
      <c r="Y132" s="122"/>
      <c r="Z132" s="2"/>
    </row>
    <row r="133" spans="1:26" ht="11.25" customHeight="1">
      <c r="A133" s="120"/>
      <c r="B133" s="58"/>
      <c r="C133" s="120"/>
      <c r="D133" s="120"/>
      <c r="E133" s="120"/>
      <c r="F133" s="120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122"/>
      <c r="Y133" s="122"/>
      <c r="Z133" s="2"/>
    </row>
    <row r="134" spans="1:26" ht="11.25" customHeight="1">
      <c r="A134" s="120"/>
      <c r="B134" s="58"/>
      <c r="C134" s="120"/>
      <c r="D134" s="120"/>
      <c r="E134" s="120"/>
      <c r="F134" s="120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122"/>
      <c r="Y134" s="122"/>
      <c r="Z134" s="2"/>
    </row>
    <row r="135" spans="1:26" ht="11.25" customHeight="1">
      <c r="A135" s="120"/>
      <c r="B135" s="58"/>
      <c r="C135" s="120"/>
      <c r="D135" s="120"/>
      <c r="E135" s="120"/>
      <c r="F135" s="120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122"/>
      <c r="Y135" s="122"/>
      <c r="Z135" s="2"/>
    </row>
    <row r="136" spans="1:26" ht="11.25" customHeight="1">
      <c r="A136" s="120"/>
      <c r="B136" s="58"/>
      <c r="C136" s="120"/>
      <c r="D136" s="120"/>
      <c r="E136" s="120"/>
      <c r="F136" s="120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122"/>
      <c r="Y136" s="122"/>
      <c r="Z136" s="2"/>
    </row>
    <row r="137" spans="1:26" ht="11.25" customHeight="1">
      <c r="A137" s="120"/>
      <c r="B137" s="58"/>
      <c r="C137" s="120"/>
      <c r="D137" s="120"/>
      <c r="E137" s="120"/>
      <c r="F137" s="120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122"/>
      <c r="Y137" s="122"/>
      <c r="Z137" s="2"/>
    </row>
    <row r="138" spans="1:26" ht="11.25" customHeight="1">
      <c r="A138" s="120"/>
      <c r="B138" s="58"/>
      <c r="C138" s="120"/>
      <c r="D138" s="120"/>
      <c r="E138" s="120"/>
      <c r="F138" s="120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122"/>
      <c r="Y138" s="122"/>
      <c r="Z138" s="2"/>
    </row>
    <row r="139" spans="1:26" ht="11.25" customHeight="1">
      <c r="A139" s="120"/>
      <c r="B139" s="58"/>
      <c r="C139" s="120"/>
      <c r="D139" s="120"/>
      <c r="E139" s="120"/>
      <c r="F139" s="120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122"/>
      <c r="Y139" s="122"/>
      <c r="Z139" s="2"/>
    </row>
    <row r="140" spans="1:26" ht="11.25" customHeight="1">
      <c r="A140" s="120"/>
      <c r="B140" s="58"/>
      <c r="C140" s="120"/>
      <c r="D140" s="120"/>
      <c r="E140" s="120"/>
      <c r="F140" s="120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122"/>
      <c r="Y140" s="122"/>
      <c r="Z140" s="2"/>
    </row>
    <row r="141" spans="1:26" ht="11.25" customHeight="1">
      <c r="A141" s="120"/>
      <c r="B141" s="58"/>
      <c r="C141" s="120"/>
      <c r="D141" s="120"/>
      <c r="E141" s="120"/>
      <c r="F141" s="120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122"/>
      <c r="Y141" s="122"/>
      <c r="Z141" s="2"/>
    </row>
    <row r="142" spans="1:26" ht="11.25" customHeight="1">
      <c r="A142" s="120"/>
      <c r="B142" s="58"/>
      <c r="C142" s="120"/>
      <c r="D142" s="120"/>
      <c r="E142" s="120"/>
      <c r="F142" s="120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122"/>
      <c r="Y142" s="122"/>
      <c r="Z142" s="2"/>
    </row>
    <row r="143" spans="1:26" ht="11.25" customHeight="1">
      <c r="A143" s="120"/>
      <c r="B143" s="58"/>
      <c r="C143" s="120"/>
      <c r="D143" s="120"/>
      <c r="E143" s="120"/>
      <c r="F143" s="120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122"/>
      <c r="Y143" s="122"/>
      <c r="Z143" s="2"/>
    </row>
    <row r="144" spans="1:26" ht="11.25" customHeight="1">
      <c r="A144" s="120"/>
      <c r="B144" s="58"/>
      <c r="C144" s="120"/>
      <c r="D144" s="120"/>
      <c r="E144" s="120"/>
      <c r="F144" s="120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122"/>
      <c r="Y144" s="122"/>
      <c r="Z144" s="2"/>
    </row>
    <row r="145" spans="1:26" ht="11.25" customHeight="1">
      <c r="A145" s="120"/>
      <c r="B145" s="58"/>
      <c r="C145" s="120"/>
      <c r="D145" s="120"/>
      <c r="E145" s="120"/>
      <c r="F145" s="120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122"/>
      <c r="Y145" s="122"/>
      <c r="Z145" s="2"/>
    </row>
    <row r="146" spans="1:26" ht="11.25" customHeight="1">
      <c r="A146" s="120"/>
      <c r="B146" s="58"/>
      <c r="C146" s="120"/>
      <c r="D146" s="120"/>
      <c r="E146" s="120"/>
      <c r="F146" s="120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122"/>
      <c r="Y146" s="122"/>
      <c r="Z146" s="2"/>
    </row>
    <row r="147" spans="1:26" ht="11.25" customHeight="1">
      <c r="A147" s="120"/>
      <c r="B147" s="58"/>
      <c r="C147" s="120"/>
      <c r="D147" s="120"/>
      <c r="E147" s="120"/>
      <c r="F147" s="120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122"/>
      <c r="Y147" s="122"/>
      <c r="Z147" s="2"/>
    </row>
    <row r="148" spans="1:26" ht="11.25" customHeight="1">
      <c r="A148" s="120"/>
      <c r="B148" s="58"/>
      <c r="C148" s="120"/>
      <c r="D148" s="120"/>
      <c r="E148" s="120"/>
      <c r="F148" s="120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122"/>
      <c r="Y148" s="122"/>
      <c r="Z148" s="2"/>
    </row>
    <row r="149" spans="1:26" ht="11.25" customHeight="1">
      <c r="A149" s="120"/>
      <c r="B149" s="58"/>
      <c r="C149" s="120"/>
      <c r="D149" s="120"/>
      <c r="E149" s="120"/>
      <c r="F149" s="120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122"/>
      <c r="Y149" s="122"/>
      <c r="Z149" s="2"/>
    </row>
    <row r="150" spans="1:26" ht="11.25" customHeight="1">
      <c r="A150" s="120"/>
      <c r="B150" s="58"/>
      <c r="C150" s="120"/>
      <c r="D150" s="120"/>
      <c r="E150" s="120"/>
      <c r="F150" s="120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122"/>
      <c r="Y150" s="122"/>
      <c r="Z150" s="2"/>
    </row>
    <row r="151" spans="1:26" ht="11.25" customHeight="1">
      <c r="A151" s="120"/>
      <c r="B151" s="58"/>
      <c r="C151" s="120"/>
      <c r="D151" s="120"/>
      <c r="E151" s="120"/>
      <c r="F151" s="120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122"/>
      <c r="Y151" s="122"/>
      <c r="Z151" s="2"/>
    </row>
    <row r="152" spans="1:26" ht="11.25" customHeight="1">
      <c r="A152" s="120"/>
      <c r="B152" s="58"/>
      <c r="C152" s="120"/>
      <c r="D152" s="120"/>
      <c r="E152" s="120"/>
      <c r="F152" s="120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122"/>
      <c r="Y152" s="122"/>
      <c r="Z152" s="2"/>
    </row>
    <row r="153" spans="1:26" ht="11.25" customHeight="1">
      <c r="A153" s="120"/>
      <c r="B153" s="58"/>
      <c r="C153" s="120"/>
      <c r="D153" s="120"/>
      <c r="E153" s="120"/>
      <c r="F153" s="120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122"/>
      <c r="Y153" s="122"/>
      <c r="Z153" s="2"/>
    </row>
    <row r="154" spans="1:26" ht="11.25" customHeight="1">
      <c r="A154" s="120"/>
      <c r="B154" s="58"/>
      <c r="C154" s="120"/>
      <c r="D154" s="120"/>
      <c r="E154" s="120"/>
      <c r="F154" s="120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122"/>
      <c r="Y154" s="122"/>
      <c r="Z154" s="2"/>
    </row>
    <row r="155" spans="1:26" ht="11.25" customHeight="1">
      <c r="A155" s="120"/>
      <c r="B155" s="58"/>
      <c r="C155" s="120"/>
      <c r="D155" s="120"/>
      <c r="E155" s="120"/>
      <c r="F155" s="120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122"/>
      <c r="Y155" s="122"/>
      <c r="Z155" s="2"/>
    </row>
    <row r="156" spans="1:26" ht="11.25" customHeight="1">
      <c r="A156" s="120"/>
      <c r="B156" s="58"/>
      <c r="C156" s="120"/>
      <c r="D156" s="120"/>
      <c r="E156" s="120"/>
      <c r="F156" s="120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122"/>
      <c r="Y156" s="122"/>
      <c r="Z156" s="2"/>
    </row>
    <row r="157" spans="1:26" ht="11.25" customHeight="1">
      <c r="A157" s="120"/>
      <c r="B157" s="58"/>
      <c r="C157" s="120"/>
      <c r="D157" s="120"/>
      <c r="E157" s="120"/>
      <c r="F157" s="120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122"/>
      <c r="Y157" s="122"/>
      <c r="Z157" s="2"/>
    </row>
    <row r="158" spans="1:26" ht="11.25" customHeight="1">
      <c r="A158" s="120"/>
      <c r="B158" s="58"/>
      <c r="C158" s="120"/>
      <c r="D158" s="120"/>
      <c r="E158" s="120"/>
      <c r="F158" s="120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122"/>
      <c r="Y158" s="122"/>
      <c r="Z158" s="2"/>
    </row>
    <row r="159" spans="1:26" ht="11.25" customHeight="1">
      <c r="A159" s="120"/>
      <c r="B159" s="58"/>
      <c r="C159" s="120"/>
      <c r="D159" s="120"/>
      <c r="E159" s="120"/>
      <c r="F159" s="120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122"/>
      <c r="Y159" s="122"/>
      <c r="Z159" s="2"/>
    </row>
    <row r="160" spans="1:26" ht="11.25" customHeight="1">
      <c r="A160" s="120"/>
      <c r="B160" s="58"/>
      <c r="C160" s="120"/>
      <c r="D160" s="120"/>
      <c r="E160" s="120"/>
      <c r="F160" s="120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122"/>
      <c r="Y160" s="122"/>
      <c r="Z160" s="2"/>
    </row>
    <row r="161" spans="1:26" ht="11.25" customHeight="1">
      <c r="A161" s="120"/>
      <c r="B161" s="58"/>
      <c r="C161" s="120"/>
      <c r="D161" s="120"/>
      <c r="E161" s="120"/>
      <c r="F161" s="120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122"/>
      <c r="Y161" s="122"/>
      <c r="Z161" s="2"/>
    </row>
    <row r="162" spans="1:26" ht="11.25" customHeight="1">
      <c r="A162" s="120"/>
      <c r="B162" s="58"/>
      <c r="C162" s="120"/>
      <c r="D162" s="120"/>
      <c r="E162" s="120"/>
      <c r="F162" s="120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122"/>
      <c r="Y162" s="122"/>
      <c r="Z162" s="2"/>
    </row>
    <row r="163" spans="1:26" ht="11.25" customHeight="1">
      <c r="A163" s="120"/>
      <c r="B163" s="58"/>
      <c r="C163" s="120"/>
      <c r="D163" s="120"/>
      <c r="E163" s="120"/>
      <c r="F163" s="120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122"/>
      <c r="Y163" s="122"/>
      <c r="Z163" s="2"/>
    </row>
    <row r="164" spans="1:26" ht="11.25" customHeight="1">
      <c r="A164" s="120"/>
      <c r="B164" s="58"/>
      <c r="C164" s="120"/>
      <c r="D164" s="120"/>
      <c r="E164" s="120"/>
      <c r="F164" s="120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122"/>
      <c r="Y164" s="122"/>
      <c r="Z164" s="2"/>
    </row>
    <row r="165" spans="1:26" ht="11.25" customHeight="1">
      <c r="A165" s="120"/>
      <c r="B165" s="58"/>
      <c r="C165" s="120"/>
      <c r="D165" s="120"/>
      <c r="E165" s="120"/>
      <c r="F165" s="120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122"/>
      <c r="Y165" s="122"/>
      <c r="Z165" s="2"/>
    </row>
    <row r="166" spans="1:26" ht="11.25" customHeight="1">
      <c r="A166" s="120"/>
      <c r="B166" s="58"/>
      <c r="C166" s="120"/>
      <c r="D166" s="120"/>
      <c r="E166" s="120"/>
      <c r="F166" s="120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122"/>
      <c r="Y166" s="122"/>
      <c r="Z166" s="2"/>
    </row>
    <row r="167" spans="1:26" ht="11.25" customHeight="1">
      <c r="A167" s="120"/>
      <c r="B167" s="58"/>
      <c r="C167" s="120"/>
      <c r="D167" s="120"/>
      <c r="E167" s="120"/>
      <c r="F167" s="120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122"/>
      <c r="Y167" s="122"/>
      <c r="Z167" s="2"/>
    </row>
    <row r="168" spans="1:26" ht="11.25" customHeight="1">
      <c r="A168" s="120"/>
      <c r="B168" s="58"/>
      <c r="C168" s="120"/>
      <c r="D168" s="120"/>
      <c r="E168" s="120"/>
      <c r="F168" s="120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122"/>
      <c r="Y168" s="122"/>
      <c r="Z168" s="2"/>
    </row>
    <row r="169" spans="1:26" ht="11.25" customHeight="1">
      <c r="A169" s="120"/>
      <c r="B169" s="58"/>
      <c r="C169" s="120"/>
      <c r="D169" s="120"/>
      <c r="E169" s="120"/>
      <c r="F169" s="120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122"/>
      <c r="Y169" s="122"/>
      <c r="Z169" s="2"/>
    </row>
    <row r="170" spans="1:26" ht="11.25" customHeight="1">
      <c r="A170" s="120"/>
      <c r="B170" s="58"/>
      <c r="C170" s="120"/>
      <c r="D170" s="120"/>
      <c r="E170" s="120"/>
      <c r="F170" s="120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122"/>
      <c r="Y170" s="122"/>
      <c r="Z170" s="2"/>
    </row>
    <row r="171" spans="1:26" ht="11.25" customHeight="1">
      <c r="A171" s="120"/>
      <c r="B171" s="58"/>
      <c r="C171" s="120"/>
      <c r="D171" s="120"/>
      <c r="E171" s="120"/>
      <c r="F171" s="120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122"/>
      <c r="Y171" s="122"/>
      <c r="Z171" s="2"/>
    </row>
    <row r="172" spans="1:26" ht="11.25" customHeight="1">
      <c r="A172" s="120"/>
      <c r="B172" s="58"/>
      <c r="C172" s="120"/>
      <c r="D172" s="120"/>
      <c r="E172" s="120"/>
      <c r="F172" s="120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122"/>
      <c r="Y172" s="122"/>
      <c r="Z172" s="2"/>
    </row>
    <row r="173" spans="1:26" ht="11.25" customHeight="1">
      <c r="A173" s="120"/>
      <c r="B173" s="58"/>
      <c r="C173" s="120"/>
      <c r="D173" s="120"/>
      <c r="E173" s="120"/>
      <c r="F173" s="120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122"/>
      <c r="Y173" s="122"/>
      <c r="Z173" s="2"/>
    </row>
    <row r="174" spans="1:26" ht="11.25" customHeight="1">
      <c r="A174" s="120"/>
      <c r="B174" s="58"/>
      <c r="C174" s="120"/>
      <c r="D174" s="120"/>
      <c r="E174" s="120"/>
      <c r="F174" s="120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122"/>
      <c r="Y174" s="122"/>
      <c r="Z174" s="2"/>
    </row>
    <row r="175" spans="1:26" ht="11.25" customHeight="1">
      <c r="A175" s="120"/>
      <c r="B175" s="58"/>
      <c r="C175" s="120"/>
      <c r="D175" s="120"/>
      <c r="E175" s="120"/>
      <c r="F175" s="120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122"/>
      <c r="Y175" s="122"/>
      <c r="Z175" s="2"/>
    </row>
    <row r="176" spans="1:26" ht="11.25" customHeight="1">
      <c r="A176" s="120"/>
      <c r="B176" s="58"/>
      <c r="C176" s="120"/>
      <c r="D176" s="120"/>
      <c r="E176" s="120"/>
      <c r="F176" s="120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122"/>
      <c r="Y176" s="122"/>
      <c r="Z176" s="2"/>
    </row>
    <row r="177" spans="1:26" ht="11.25" customHeight="1">
      <c r="A177" s="120"/>
      <c r="B177" s="58"/>
      <c r="C177" s="120"/>
      <c r="D177" s="120"/>
      <c r="E177" s="120"/>
      <c r="F177" s="120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122"/>
      <c r="Y177" s="122"/>
      <c r="Z177" s="2"/>
    </row>
    <row r="178" spans="1:26" ht="11.25" customHeight="1">
      <c r="A178" s="120"/>
      <c r="B178" s="58"/>
      <c r="C178" s="120"/>
      <c r="D178" s="120"/>
      <c r="E178" s="120"/>
      <c r="F178" s="120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122"/>
      <c r="Y178" s="122"/>
      <c r="Z178" s="2"/>
    </row>
    <row r="179" spans="1:26" ht="11.25" customHeight="1">
      <c r="A179" s="120"/>
      <c r="B179" s="58"/>
      <c r="C179" s="120"/>
      <c r="D179" s="120"/>
      <c r="E179" s="120"/>
      <c r="F179" s="120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122"/>
      <c r="Y179" s="122"/>
      <c r="Z179" s="2"/>
    </row>
    <row r="180" spans="1:26" ht="11.25" customHeight="1">
      <c r="A180" s="120"/>
      <c r="B180" s="58"/>
      <c r="C180" s="120"/>
      <c r="D180" s="120"/>
      <c r="E180" s="120"/>
      <c r="F180" s="120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122"/>
      <c r="Y180" s="122"/>
      <c r="Z180" s="2"/>
    </row>
    <row r="181" spans="1:26" ht="11.25" customHeight="1">
      <c r="A181" s="120"/>
      <c r="B181" s="58"/>
      <c r="C181" s="120"/>
      <c r="D181" s="120"/>
      <c r="E181" s="120"/>
      <c r="F181" s="120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122"/>
      <c r="Y181" s="122"/>
      <c r="Z181" s="2"/>
    </row>
    <row r="182" spans="1:26" ht="11.25" customHeight="1">
      <c r="A182" s="120"/>
      <c r="B182" s="58"/>
      <c r="C182" s="120"/>
      <c r="D182" s="120"/>
      <c r="E182" s="120"/>
      <c r="F182" s="120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122"/>
      <c r="Y182" s="122"/>
      <c r="Z182" s="2"/>
    </row>
    <row r="183" spans="1:26" ht="11.25" customHeight="1">
      <c r="A183" s="120"/>
      <c r="B183" s="58"/>
      <c r="C183" s="120"/>
      <c r="D183" s="120"/>
      <c r="E183" s="120"/>
      <c r="F183" s="120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122"/>
      <c r="Y183" s="122"/>
      <c r="Z183" s="2"/>
    </row>
    <row r="184" spans="1:26" ht="11.25" customHeight="1">
      <c r="A184" s="120"/>
      <c r="B184" s="58"/>
      <c r="C184" s="120"/>
      <c r="D184" s="120"/>
      <c r="E184" s="120"/>
      <c r="F184" s="120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122"/>
      <c r="Y184" s="122"/>
      <c r="Z184" s="2"/>
    </row>
    <row r="185" spans="1:26" ht="11.25" customHeight="1">
      <c r="A185" s="120"/>
      <c r="B185" s="58"/>
      <c r="C185" s="120"/>
      <c r="D185" s="120"/>
      <c r="E185" s="120"/>
      <c r="F185" s="120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122"/>
      <c r="Y185" s="122"/>
      <c r="Z185" s="2"/>
    </row>
    <row r="186" spans="1:26" ht="11.25" customHeight="1">
      <c r="A186" s="120"/>
      <c r="B186" s="58"/>
      <c r="C186" s="120"/>
      <c r="D186" s="120"/>
      <c r="E186" s="120"/>
      <c r="F186" s="120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122"/>
      <c r="Y186" s="122"/>
      <c r="Z186" s="2"/>
    </row>
    <row r="187" spans="1:26" ht="11.25" customHeight="1">
      <c r="A187" s="120"/>
      <c r="B187" s="58"/>
      <c r="C187" s="120"/>
      <c r="D187" s="120"/>
      <c r="E187" s="120"/>
      <c r="F187" s="120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122"/>
      <c r="Y187" s="122"/>
      <c r="Z187" s="2"/>
    </row>
    <row r="188" spans="1:26" ht="11.25" customHeight="1">
      <c r="A188" s="120"/>
      <c r="B188" s="58"/>
      <c r="C188" s="120"/>
      <c r="D188" s="120"/>
      <c r="E188" s="120"/>
      <c r="F188" s="120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122"/>
      <c r="Y188" s="122"/>
      <c r="Z188" s="2"/>
    </row>
    <row r="189" spans="1:26" ht="11.25" customHeight="1">
      <c r="A189" s="120"/>
      <c r="B189" s="58"/>
      <c r="C189" s="120"/>
      <c r="D189" s="120"/>
      <c r="E189" s="120"/>
      <c r="F189" s="120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122"/>
      <c r="Y189" s="122"/>
      <c r="Z189" s="2"/>
    </row>
    <row r="190" spans="1:26" ht="11.25" customHeight="1">
      <c r="A190" s="120"/>
      <c r="B190" s="58"/>
      <c r="C190" s="120"/>
      <c r="D190" s="120"/>
      <c r="E190" s="120"/>
      <c r="F190" s="120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122"/>
      <c r="Y190" s="122"/>
      <c r="Z190" s="2"/>
    </row>
    <row r="191" spans="1:26" ht="11.25" customHeight="1">
      <c r="A191" s="120"/>
      <c r="B191" s="58"/>
      <c r="C191" s="120"/>
      <c r="D191" s="120"/>
      <c r="E191" s="120"/>
      <c r="F191" s="120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122"/>
      <c r="Y191" s="122"/>
      <c r="Z191" s="2"/>
    </row>
    <row r="192" spans="1:26" ht="11.25" customHeight="1">
      <c r="A192" s="120"/>
      <c r="B192" s="58"/>
      <c r="C192" s="120"/>
      <c r="D192" s="120"/>
      <c r="E192" s="120"/>
      <c r="F192" s="120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122"/>
      <c r="Y192" s="122"/>
      <c r="Z192" s="2"/>
    </row>
    <row r="193" spans="1:26" ht="11.25" customHeight="1">
      <c r="A193" s="120"/>
      <c r="B193" s="58"/>
      <c r="C193" s="120"/>
      <c r="D193" s="120"/>
      <c r="E193" s="120"/>
      <c r="F193" s="120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122"/>
      <c r="Y193" s="122"/>
      <c r="Z193" s="2"/>
    </row>
    <row r="194" spans="1:26" ht="11.25" customHeight="1">
      <c r="A194" s="120"/>
      <c r="B194" s="58"/>
      <c r="C194" s="120"/>
      <c r="D194" s="120"/>
      <c r="E194" s="120"/>
      <c r="F194" s="120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122"/>
      <c r="Y194" s="122"/>
      <c r="Z194" s="2"/>
    </row>
    <row r="195" spans="1:26" ht="11.25" customHeight="1">
      <c r="A195" s="120"/>
      <c r="B195" s="58"/>
      <c r="C195" s="120"/>
      <c r="D195" s="120"/>
      <c r="E195" s="120"/>
      <c r="F195" s="120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122"/>
      <c r="Y195" s="122"/>
      <c r="Z195" s="2"/>
    </row>
    <row r="196" spans="1:26" ht="11.25" customHeight="1">
      <c r="A196" s="120"/>
      <c r="B196" s="58"/>
      <c r="C196" s="120"/>
      <c r="D196" s="120"/>
      <c r="E196" s="120"/>
      <c r="F196" s="120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122"/>
      <c r="Y196" s="122"/>
      <c r="Z196" s="2"/>
    </row>
    <row r="197" spans="1:26" ht="11.25" customHeight="1">
      <c r="A197" s="120"/>
      <c r="B197" s="58"/>
      <c r="C197" s="120"/>
      <c r="D197" s="120"/>
      <c r="E197" s="120"/>
      <c r="F197" s="120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122"/>
      <c r="Y197" s="122"/>
      <c r="Z197" s="2"/>
    </row>
    <row r="198" spans="1:26" ht="11.25" customHeight="1">
      <c r="A198" s="120"/>
      <c r="B198" s="58"/>
      <c r="C198" s="120"/>
      <c r="D198" s="120"/>
      <c r="E198" s="120"/>
      <c r="F198" s="120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122"/>
      <c r="Y198" s="122"/>
      <c r="Z198" s="2"/>
    </row>
    <row r="199" spans="1:26" ht="11.25" customHeight="1">
      <c r="A199" s="120"/>
      <c r="B199" s="58"/>
      <c r="C199" s="120"/>
      <c r="D199" s="120"/>
      <c r="E199" s="120"/>
      <c r="F199" s="120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122"/>
      <c r="Y199" s="122"/>
      <c r="Z199" s="2"/>
    </row>
    <row r="200" spans="1:26" ht="11.25" customHeight="1">
      <c r="A200" s="120"/>
      <c r="B200" s="58"/>
      <c r="C200" s="120"/>
      <c r="D200" s="120"/>
      <c r="E200" s="120"/>
      <c r="F200" s="120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122"/>
      <c r="Y200" s="122"/>
      <c r="Z200" s="2"/>
    </row>
    <row r="201" spans="1:26" ht="11.25" customHeight="1">
      <c r="A201" s="120"/>
      <c r="B201" s="58"/>
      <c r="C201" s="120"/>
      <c r="D201" s="120"/>
      <c r="E201" s="120"/>
      <c r="F201" s="120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122"/>
      <c r="Y201" s="122"/>
      <c r="Z201" s="2"/>
    </row>
    <row r="202" spans="1:26" ht="11.25" customHeight="1">
      <c r="A202" s="120"/>
      <c r="B202" s="58"/>
      <c r="C202" s="120"/>
      <c r="D202" s="120"/>
      <c r="E202" s="120"/>
      <c r="F202" s="120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122"/>
      <c r="Y202" s="122"/>
      <c r="Z202" s="2"/>
    </row>
    <row r="203" spans="1:26" ht="11.25" customHeight="1">
      <c r="A203" s="120"/>
      <c r="B203" s="58"/>
      <c r="C203" s="120"/>
      <c r="D203" s="120"/>
      <c r="E203" s="120"/>
      <c r="F203" s="120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122"/>
      <c r="Y203" s="122"/>
      <c r="Z203" s="2"/>
    </row>
    <row r="204" spans="1:26" ht="11.25" customHeight="1">
      <c r="A204" s="120"/>
      <c r="B204" s="58"/>
      <c r="C204" s="120"/>
      <c r="D204" s="120"/>
      <c r="E204" s="120"/>
      <c r="F204" s="120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122"/>
      <c r="Y204" s="122"/>
      <c r="Z204" s="2"/>
    </row>
    <row r="205" spans="1:26" ht="11.25" customHeight="1">
      <c r="A205" s="120"/>
      <c r="B205" s="58"/>
      <c r="C205" s="120"/>
      <c r="D205" s="120"/>
      <c r="E205" s="120"/>
      <c r="F205" s="120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122"/>
      <c r="Y205" s="122"/>
      <c r="Z205" s="2"/>
    </row>
    <row r="206" spans="1:26" ht="11.25" customHeight="1">
      <c r="A206" s="120"/>
      <c r="B206" s="58"/>
      <c r="C206" s="120"/>
      <c r="D206" s="120"/>
      <c r="E206" s="120"/>
      <c r="F206" s="120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122"/>
      <c r="Y206" s="122"/>
      <c r="Z206" s="2"/>
    </row>
    <row r="207" spans="1:26" ht="11.25" customHeight="1">
      <c r="A207" s="120"/>
      <c r="B207" s="58"/>
      <c r="C207" s="120"/>
      <c r="D207" s="120"/>
      <c r="E207" s="120"/>
      <c r="F207" s="120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122"/>
      <c r="Y207" s="122"/>
      <c r="Z207" s="2"/>
    </row>
    <row r="208" spans="1:26" ht="11.25" customHeight="1">
      <c r="A208" s="120"/>
      <c r="B208" s="58"/>
      <c r="C208" s="120"/>
      <c r="D208" s="120"/>
      <c r="E208" s="120"/>
      <c r="F208" s="120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122"/>
      <c r="Y208" s="122"/>
      <c r="Z208" s="2"/>
    </row>
    <row r="209" spans="1:26" ht="11.25" customHeight="1">
      <c r="A209" s="120"/>
      <c r="B209" s="58"/>
      <c r="C209" s="120"/>
      <c r="D209" s="120"/>
      <c r="E209" s="120"/>
      <c r="F209" s="120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122"/>
      <c r="Y209" s="122"/>
      <c r="Z209" s="2"/>
    </row>
    <row r="210" spans="1:26" ht="11.25" customHeight="1">
      <c r="A210" s="120"/>
      <c r="B210" s="58"/>
      <c r="C210" s="120"/>
      <c r="D210" s="120"/>
      <c r="E210" s="120"/>
      <c r="F210" s="120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122"/>
      <c r="Y210" s="122"/>
      <c r="Z210" s="2"/>
    </row>
    <row r="211" spans="1:26" ht="11.25" customHeight="1">
      <c r="A211" s="120"/>
      <c r="B211" s="58"/>
      <c r="C211" s="120"/>
      <c r="D211" s="120"/>
      <c r="E211" s="120"/>
      <c r="F211" s="120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122"/>
      <c r="Y211" s="122"/>
      <c r="Z211" s="2"/>
    </row>
    <row r="212" spans="1:26" ht="11.25" customHeight="1">
      <c r="A212" s="120"/>
      <c r="B212" s="58"/>
      <c r="C212" s="120"/>
      <c r="D212" s="120"/>
      <c r="E212" s="120"/>
      <c r="F212" s="120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122"/>
      <c r="Y212" s="122"/>
      <c r="Z212" s="2"/>
    </row>
    <row r="213" spans="1:26" ht="11.25" customHeight="1">
      <c r="A213" s="120"/>
      <c r="B213" s="58"/>
      <c r="C213" s="120"/>
      <c r="D213" s="120"/>
      <c r="E213" s="120"/>
      <c r="F213" s="120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122"/>
      <c r="Y213" s="122"/>
      <c r="Z213" s="2"/>
    </row>
    <row r="214" spans="1:26" ht="11.25" customHeight="1">
      <c r="A214" s="120"/>
      <c r="B214" s="58"/>
      <c r="C214" s="120"/>
      <c r="D214" s="120"/>
      <c r="E214" s="120"/>
      <c r="F214" s="120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122"/>
      <c r="Y214" s="122"/>
      <c r="Z214" s="2"/>
    </row>
    <row r="215" spans="1:26" ht="11.25" customHeight="1">
      <c r="A215" s="120"/>
      <c r="B215" s="58"/>
      <c r="C215" s="120"/>
      <c r="D215" s="120"/>
      <c r="E215" s="120"/>
      <c r="F215" s="120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122"/>
      <c r="Y215" s="122"/>
      <c r="Z215" s="2"/>
    </row>
    <row r="216" spans="1:26" ht="11.25" customHeight="1">
      <c r="A216" s="120"/>
      <c r="B216" s="58"/>
      <c r="C216" s="120"/>
      <c r="D216" s="120"/>
      <c r="E216" s="120"/>
      <c r="F216" s="120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122"/>
      <c r="Y216" s="122"/>
      <c r="Z216" s="2"/>
    </row>
    <row r="217" spans="1:26" ht="11.25" customHeight="1">
      <c r="A217" s="120"/>
      <c r="B217" s="58"/>
      <c r="C217" s="120"/>
      <c r="D217" s="120"/>
      <c r="E217" s="120"/>
      <c r="F217" s="120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122"/>
      <c r="Y217" s="122"/>
      <c r="Z217" s="2"/>
    </row>
    <row r="218" spans="1:26" ht="11.25" customHeight="1">
      <c r="A218" s="120"/>
      <c r="B218" s="58"/>
      <c r="C218" s="120"/>
      <c r="D218" s="120"/>
      <c r="E218" s="120"/>
      <c r="F218" s="120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122"/>
      <c r="Y218" s="122"/>
      <c r="Z218" s="2"/>
    </row>
    <row r="219" spans="1:26" ht="11.25" customHeight="1">
      <c r="A219" s="120"/>
      <c r="B219" s="58"/>
      <c r="C219" s="120"/>
      <c r="D219" s="120"/>
      <c r="E219" s="120"/>
      <c r="F219" s="120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122"/>
      <c r="Y219" s="122"/>
      <c r="Z219" s="2"/>
    </row>
    <row r="220" spans="1:26" ht="11.25" customHeight="1">
      <c r="A220" s="120"/>
      <c r="B220" s="58"/>
      <c r="C220" s="120"/>
      <c r="D220" s="120"/>
      <c r="E220" s="120"/>
      <c r="F220" s="120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122"/>
      <c r="Y220" s="122"/>
      <c r="Z220" s="2"/>
    </row>
    <row r="221" spans="1:26" ht="11.25" customHeight="1">
      <c r="A221" s="120"/>
      <c r="B221" s="58"/>
      <c r="C221" s="120"/>
      <c r="D221" s="120"/>
      <c r="E221" s="120"/>
      <c r="F221" s="120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122"/>
      <c r="Y221" s="122"/>
      <c r="Z221" s="2"/>
    </row>
    <row r="222" spans="1:26" ht="11.25" customHeight="1">
      <c r="A222" s="120"/>
      <c r="B222" s="58"/>
      <c r="C222" s="120"/>
      <c r="D222" s="120"/>
      <c r="E222" s="120"/>
      <c r="F222" s="120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122"/>
      <c r="Y222" s="122"/>
      <c r="Z222" s="2"/>
    </row>
    <row r="223" spans="1:26" ht="11.25" customHeight="1">
      <c r="A223" s="120"/>
      <c r="B223" s="58"/>
      <c r="C223" s="120"/>
      <c r="D223" s="120"/>
      <c r="E223" s="120"/>
      <c r="F223" s="120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122"/>
      <c r="Y223" s="122"/>
      <c r="Z223" s="2"/>
    </row>
    <row r="224" spans="1:26" ht="11.25" customHeight="1">
      <c r="A224" s="120"/>
      <c r="B224" s="58"/>
      <c r="C224" s="120"/>
      <c r="D224" s="120"/>
      <c r="E224" s="120"/>
      <c r="F224" s="120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122"/>
      <c r="Y224" s="122"/>
      <c r="Z224" s="2"/>
    </row>
    <row r="225" spans="1:26" ht="11.25" customHeight="1">
      <c r="A225" s="120"/>
      <c r="B225" s="58"/>
      <c r="C225" s="120"/>
      <c r="D225" s="120"/>
      <c r="E225" s="120"/>
      <c r="F225" s="120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122"/>
      <c r="Y225" s="122"/>
      <c r="Z225" s="2"/>
    </row>
    <row r="226" spans="1:26" ht="11.25" customHeight="1">
      <c r="A226" s="120"/>
      <c r="B226" s="58"/>
      <c r="C226" s="120"/>
      <c r="D226" s="120"/>
      <c r="E226" s="120"/>
      <c r="F226" s="120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122"/>
      <c r="Y226" s="122"/>
      <c r="Z226" s="2"/>
    </row>
    <row r="227" spans="1:26" ht="11.25" customHeight="1">
      <c r="A227" s="120"/>
      <c r="B227" s="58"/>
      <c r="C227" s="120"/>
      <c r="D227" s="120"/>
      <c r="E227" s="120"/>
      <c r="F227" s="120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122"/>
      <c r="Y227" s="122"/>
      <c r="Z227" s="2"/>
    </row>
    <row r="228" spans="1:26" ht="11.25" customHeight="1">
      <c r="A228" s="120"/>
      <c r="B228" s="58"/>
      <c r="C228" s="120"/>
      <c r="D228" s="120"/>
      <c r="E228" s="120"/>
      <c r="F228" s="120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122"/>
      <c r="Y228" s="122"/>
      <c r="Z228" s="2"/>
    </row>
    <row r="229" spans="1:26" ht="11.25" customHeight="1">
      <c r="A229" s="120"/>
      <c r="B229" s="58"/>
      <c r="C229" s="120"/>
      <c r="D229" s="120"/>
      <c r="E229" s="120"/>
      <c r="F229" s="120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122"/>
      <c r="Y229" s="122"/>
      <c r="Z229" s="2"/>
    </row>
    <row r="230" spans="1:26" ht="11.25" customHeight="1">
      <c r="A230" s="120"/>
      <c r="B230" s="58"/>
      <c r="C230" s="120"/>
      <c r="D230" s="120"/>
      <c r="E230" s="120"/>
      <c r="F230" s="120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122"/>
      <c r="Y230" s="122"/>
      <c r="Z230" s="2"/>
    </row>
    <row r="231" spans="1:26" ht="11.25" customHeight="1">
      <c r="A231" s="120"/>
      <c r="B231" s="58"/>
      <c r="C231" s="120"/>
      <c r="D231" s="120"/>
      <c r="E231" s="120"/>
      <c r="F231" s="120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122"/>
      <c r="Y231" s="122"/>
      <c r="Z231" s="2"/>
    </row>
    <row r="232" spans="1:26" ht="11.25" customHeight="1">
      <c r="A232" s="120"/>
      <c r="B232" s="58"/>
      <c r="C232" s="120"/>
      <c r="D232" s="120"/>
      <c r="E232" s="120"/>
      <c r="F232" s="120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122"/>
      <c r="Y232" s="122"/>
      <c r="Z232" s="2"/>
    </row>
    <row r="233" spans="1:26" ht="11.25" customHeight="1">
      <c r="A233" s="120"/>
      <c r="B233" s="58"/>
      <c r="C233" s="120"/>
      <c r="D233" s="120"/>
      <c r="E233" s="120"/>
      <c r="F233" s="120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122"/>
      <c r="Y233" s="122"/>
      <c r="Z233" s="2"/>
    </row>
    <row r="234" spans="1:26" ht="11.25" customHeight="1">
      <c r="A234" s="120"/>
      <c r="B234" s="58"/>
      <c r="C234" s="120"/>
      <c r="D234" s="120"/>
      <c r="E234" s="120"/>
      <c r="F234" s="120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122"/>
      <c r="Y234" s="122"/>
      <c r="Z234" s="2"/>
    </row>
    <row r="235" spans="1:26" ht="11.25" customHeight="1">
      <c r="A235" s="120"/>
      <c r="B235" s="58"/>
      <c r="C235" s="120"/>
      <c r="D235" s="120"/>
      <c r="E235" s="120"/>
      <c r="F235" s="120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122"/>
      <c r="Y235" s="122"/>
      <c r="Z235" s="2"/>
    </row>
    <row r="236" spans="1:26" ht="11.25" customHeight="1">
      <c r="A236" s="120"/>
      <c r="B236" s="58"/>
      <c r="C236" s="120"/>
      <c r="D236" s="120"/>
      <c r="E236" s="120"/>
      <c r="F236" s="120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122"/>
      <c r="Y236" s="122"/>
      <c r="Z236" s="2"/>
    </row>
    <row r="237" spans="1:26" ht="11.25" customHeight="1">
      <c r="A237" s="120"/>
      <c r="B237" s="58"/>
      <c r="C237" s="120"/>
      <c r="D237" s="120"/>
      <c r="E237" s="120"/>
      <c r="F237" s="120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122"/>
      <c r="Y237" s="122"/>
      <c r="Z237" s="2"/>
    </row>
    <row r="238" spans="1:26" ht="11.25" customHeight="1">
      <c r="A238" s="120"/>
      <c r="B238" s="58"/>
      <c r="C238" s="120"/>
      <c r="D238" s="120"/>
      <c r="E238" s="120"/>
      <c r="F238" s="120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122"/>
      <c r="Y238" s="122"/>
      <c r="Z238" s="2"/>
    </row>
    <row r="239" spans="1:26" ht="11.25" customHeight="1">
      <c r="A239" s="120"/>
      <c r="B239" s="58"/>
      <c r="C239" s="120"/>
      <c r="D239" s="120"/>
      <c r="E239" s="120"/>
      <c r="F239" s="120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122"/>
      <c r="Y239" s="122"/>
      <c r="Z239" s="2"/>
    </row>
    <row r="240" spans="1:26" ht="11.25" customHeight="1">
      <c r="A240" s="120"/>
      <c r="B240" s="58"/>
      <c r="C240" s="120"/>
      <c r="D240" s="120"/>
      <c r="E240" s="120"/>
      <c r="F240" s="120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122"/>
      <c r="Y240" s="122"/>
      <c r="Z240" s="2"/>
    </row>
    <row r="241" spans="1:26" ht="11.25" customHeight="1">
      <c r="A241" s="120"/>
      <c r="B241" s="58"/>
      <c r="C241" s="120"/>
      <c r="D241" s="120"/>
      <c r="E241" s="120"/>
      <c r="F241" s="120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122"/>
      <c r="Y241" s="122"/>
      <c r="Z241" s="2"/>
    </row>
    <row r="242" spans="1:26" ht="11.25" customHeight="1">
      <c r="A242" s="120"/>
      <c r="B242" s="58"/>
      <c r="C242" s="120"/>
      <c r="D242" s="120"/>
      <c r="E242" s="120"/>
      <c r="F242" s="120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122"/>
      <c r="Y242" s="122"/>
      <c r="Z242" s="2"/>
    </row>
    <row r="243" spans="1:26" ht="11.25" customHeight="1">
      <c r="A243" s="120"/>
      <c r="B243" s="58"/>
      <c r="C243" s="120"/>
      <c r="D243" s="120"/>
      <c r="E243" s="120"/>
      <c r="F243" s="120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122"/>
      <c r="Y243" s="122"/>
      <c r="Z243" s="2"/>
    </row>
    <row r="244" spans="1:26" ht="11.25" customHeight="1">
      <c r="A244" s="120"/>
      <c r="B244" s="58"/>
      <c r="C244" s="120"/>
      <c r="D244" s="120"/>
      <c r="E244" s="120"/>
      <c r="F244" s="120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122"/>
      <c r="Y244" s="122"/>
      <c r="Z244" s="2"/>
    </row>
    <row r="245" spans="1:26" ht="11.25" customHeight="1">
      <c r="A245" s="120"/>
      <c r="B245" s="58"/>
      <c r="C245" s="120"/>
      <c r="D245" s="120"/>
      <c r="E245" s="120"/>
      <c r="F245" s="120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122"/>
      <c r="Y245" s="122"/>
      <c r="Z245" s="2"/>
    </row>
    <row r="246" spans="1:26" ht="11.25" customHeight="1">
      <c r="A246" s="120"/>
      <c r="B246" s="58"/>
      <c r="C246" s="120"/>
      <c r="D246" s="120"/>
      <c r="E246" s="120"/>
      <c r="F246" s="120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122"/>
      <c r="Y246" s="122"/>
      <c r="Z246" s="2"/>
    </row>
    <row r="247" spans="1:26" ht="11.25" customHeight="1">
      <c r="A247" s="120"/>
      <c r="B247" s="58"/>
      <c r="C247" s="120"/>
      <c r="D247" s="120"/>
      <c r="E247" s="120"/>
      <c r="F247" s="120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122"/>
      <c r="Y247" s="122"/>
      <c r="Z247" s="2"/>
    </row>
    <row r="248" spans="1:26" ht="11.25" customHeight="1">
      <c r="A248" s="120"/>
      <c r="B248" s="58"/>
      <c r="C248" s="120"/>
      <c r="D248" s="120"/>
      <c r="E248" s="120"/>
      <c r="F248" s="120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122"/>
      <c r="Y248" s="122"/>
      <c r="Z248" s="2"/>
    </row>
    <row r="249" spans="1:26" ht="11.25" customHeight="1">
      <c r="A249" s="120"/>
      <c r="B249" s="58"/>
      <c r="C249" s="120"/>
      <c r="D249" s="120"/>
      <c r="E249" s="120"/>
      <c r="F249" s="120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122"/>
      <c r="Y249" s="122"/>
      <c r="Z249" s="2"/>
    </row>
    <row r="250" spans="1:26" ht="11.25" customHeight="1">
      <c r="A250" s="120"/>
      <c r="B250" s="58"/>
      <c r="C250" s="120"/>
      <c r="D250" s="120"/>
      <c r="E250" s="120"/>
      <c r="F250" s="120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122"/>
      <c r="Y250" s="122"/>
      <c r="Z250" s="2"/>
    </row>
    <row r="251" spans="1:26" ht="11.25" customHeight="1">
      <c r="A251" s="120"/>
      <c r="B251" s="58"/>
      <c r="C251" s="120"/>
      <c r="D251" s="120"/>
      <c r="E251" s="120"/>
      <c r="F251" s="120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122"/>
      <c r="Y251" s="122"/>
      <c r="Z251" s="2"/>
    </row>
    <row r="252" spans="1:26" ht="11.25" customHeight="1">
      <c r="A252" s="120"/>
      <c r="B252" s="58"/>
      <c r="C252" s="120"/>
      <c r="D252" s="120"/>
      <c r="E252" s="120"/>
      <c r="F252" s="120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122"/>
      <c r="Y252" s="122"/>
      <c r="Z252" s="2"/>
    </row>
    <row r="253" spans="1:26" ht="11.25" customHeight="1">
      <c r="A253" s="120"/>
      <c r="B253" s="58"/>
      <c r="C253" s="120"/>
      <c r="D253" s="120"/>
      <c r="E253" s="120"/>
      <c r="F253" s="120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122"/>
      <c r="Y253" s="122"/>
      <c r="Z253" s="2"/>
    </row>
    <row r="254" spans="1:26" ht="11.25" customHeight="1">
      <c r="A254" s="120"/>
      <c r="B254" s="58"/>
      <c r="C254" s="120"/>
      <c r="D254" s="120"/>
      <c r="E254" s="120"/>
      <c r="F254" s="120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122"/>
      <c r="Y254" s="122"/>
      <c r="Z254" s="2"/>
    </row>
    <row r="255" spans="1:26" ht="11.25" customHeight="1">
      <c r="A255" s="120"/>
      <c r="B255" s="58"/>
      <c r="C255" s="120"/>
      <c r="D255" s="120"/>
      <c r="E255" s="120"/>
      <c r="F255" s="120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122"/>
      <c r="Y255" s="122"/>
      <c r="Z255" s="2"/>
    </row>
    <row r="256" spans="1:26" ht="11.25" customHeight="1">
      <c r="A256" s="120"/>
      <c r="B256" s="58"/>
      <c r="C256" s="120"/>
      <c r="D256" s="120"/>
      <c r="E256" s="120"/>
      <c r="F256" s="120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122"/>
      <c r="Y256" s="122"/>
      <c r="Z256" s="2"/>
    </row>
    <row r="257" spans="1:26" ht="11.25" customHeight="1">
      <c r="A257" s="120"/>
      <c r="B257" s="58"/>
      <c r="C257" s="120"/>
      <c r="D257" s="120"/>
      <c r="E257" s="120"/>
      <c r="F257" s="120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122"/>
      <c r="Y257" s="122"/>
      <c r="Z257" s="2"/>
    </row>
    <row r="258" spans="1:26" ht="11.25" customHeight="1">
      <c r="A258" s="120"/>
      <c r="B258" s="58"/>
      <c r="C258" s="120"/>
      <c r="D258" s="120"/>
      <c r="E258" s="120"/>
      <c r="F258" s="120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122"/>
      <c r="Y258" s="122"/>
      <c r="Z258" s="2"/>
    </row>
    <row r="259" spans="1:26" ht="11.25" customHeight="1">
      <c r="A259" s="120"/>
      <c r="B259" s="58"/>
      <c r="C259" s="120"/>
      <c r="D259" s="120"/>
      <c r="E259" s="120"/>
      <c r="F259" s="120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122"/>
      <c r="Y259" s="122"/>
      <c r="Z259" s="2"/>
    </row>
    <row r="260" spans="1:26" ht="11.25" customHeight="1">
      <c r="A260" s="120"/>
      <c r="B260" s="58"/>
      <c r="C260" s="120"/>
      <c r="D260" s="120"/>
      <c r="E260" s="120"/>
      <c r="F260" s="120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122"/>
      <c r="Y260" s="122"/>
      <c r="Z260" s="2"/>
    </row>
    <row r="261" spans="1:26" ht="11.25" customHeight="1">
      <c r="A261" s="120"/>
      <c r="B261" s="58"/>
      <c r="C261" s="120"/>
      <c r="D261" s="120"/>
      <c r="E261" s="120"/>
      <c r="F261" s="120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122"/>
      <c r="Y261" s="122"/>
      <c r="Z261" s="2"/>
    </row>
    <row r="262" spans="1:26" ht="11.25" customHeight="1">
      <c r="A262" s="120"/>
      <c r="B262" s="58"/>
      <c r="C262" s="120"/>
      <c r="D262" s="120"/>
      <c r="E262" s="120"/>
      <c r="F262" s="120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122"/>
      <c r="Y262" s="122"/>
      <c r="Z262" s="2"/>
    </row>
    <row r="263" spans="1:26" ht="11.25" customHeight="1">
      <c r="A263" s="120"/>
      <c r="B263" s="58"/>
      <c r="C263" s="120"/>
      <c r="D263" s="120"/>
      <c r="E263" s="120"/>
      <c r="F263" s="120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122"/>
      <c r="Y263" s="122"/>
      <c r="Z263" s="2"/>
    </row>
    <row r="264" spans="1:26" ht="11.25" customHeight="1">
      <c r="A264" s="120"/>
      <c r="B264" s="58"/>
      <c r="C264" s="120"/>
      <c r="D264" s="120"/>
      <c r="E264" s="120"/>
      <c r="F264" s="120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122"/>
      <c r="Y264" s="122"/>
      <c r="Z264" s="2"/>
    </row>
    <row r="265" spans="1:26" ht="11.25" customHeight="1">
      <c r="A265" s="120"/>
      <c r="B265" s="58"/>
      <c r="C265" s="120"/>
      <c r="D265" s="120"/>
      <c r="E265" s="120"/>
      <c r="F265" s="120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122"/>
      <c r="Y265" s="122"/>
      <c r="Z265" s="2"/>
    </row>
    <row r="266" spans="1:26" ht="11.25" customHeight="1">
      <c r="A266" s="120"/>
      <c r="B266" s="58"/>
      <c r="C266" s="120"/>
      <c r="D266" s="120"/>
      <c r="E266" s="120"/>
      <c r="F266" s="120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122"/>
      <c r="Y266" s="122"/>
      <c r="Z266" s="2"/>
    </row>
    <row r="267" spans="1:26" ht="11.25" customHeight="1">
      <c r="A267" s="120"/>
      <c r="B267" s="58"/>
      <c r="C267" s="120"/>
      <c r="D267" s="120"/>
      <c r="E267" s="120"/>
      <c r="F267" s="120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122"/>
      <c r="Y267" s="122"/>
      <c r="Z267" s="2"/>
    </row>
    <row r="268" spans="1:26" ht="11.25" customHeight="1">
      <c r="A268" s="120"/>
      <c r="B268" s="58"/>
      <c r="C268" s="120"/>
      <c r="D268" s="120"/>
      <c r="E268" s="120"/>
      <c r="F268" s="120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122"/>
      <c r="Y268" s="122"/>
      <c r="Z268" s="2"/>
    </row>
    <row r="269" spans="1:26" ht="11.25" customHeight="1">
      <c r="A269" s="120"/>
      <c r="B269" s="58"/>
      <c r="C269" s="120"/>
      <c r="D269" s="120"/>
      <c r="E269" s="120"/>
      <c r="F269" s="120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122"/>
      <c r="Y269" s="122"/>
      <c r="Z269" s="2"/>
    </row>
    <row r="270" spans="1:26" ht="11.25" customHeight="1">
      <c r="A270" s="120"/>
      <c r="B270" s="58"/>
      <c r="C270" s="120"/>
      <c r="D270" s="120"/>
      <c r="E270" s="120"/>
      <c r="F270" s="120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122"/>
      <c r="Y270" s="122"/>
      <c r="Z270" s="2"/>
    </row>
    <row r="271" spans="1:26" ht="11.25" customHeight="1">
      <c r="A271" s="120"/>
      <c r="B271" s="58"/>
      <c r="C271" s="120"/>
      <c r="D271" s="120"/>
      <c r="E271" s="120"/>
      <c r="F271" s="120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122"/>
      <c r="Y271" s="122"/>
      <c r="Z271" s="2"/>
    </row>
    <row r="272" spans="1:26" ht="11.25" customHeight="1">
      <c r="A272" s="120"/>
      <c r="B272" s="58"/>
      <c r="C272" s="120"/>
      <c r="D272" s="120"/>
      <c r="E272" s="120"/>
      <c r="F272" s="120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122"/>
      <c r="Y272" s="122"/>
      <c r="Z272" s="2"/>
    </row>
    <row r="273" spans="1:26" ht="11.25" customHeight="1">
      <c r="A273" s="120"/>
      <c r="B273" s="58"/>
      <c r="C273" s="120"/>
      <c r="D273" s="120"/>
      <c r="E273" s="120"/>
      <c r="F273" s="120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122"/>
      <c r="Y273" s="122"/>
      <c r="Z273" s="2"/>
    </row>
    <row r="274" spans="1:26" ht="11.25" customHeight="1">
      <c r="A274" s="120"/>
      <c r="B274" s="58"/>
      <c r="C274" s="120"/>
      <c r="D274" s="120"/>
      <c r="E274" s="120"/>
      <c r="F274" s="120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122"/>
      <c r="Y274" s="122"/>
      <c r="Z274" s="2"/>
    </row>
    <row r="275" spans="1:26" ht="11.25" customHeight="1">
      <c r="A275" s="120"/>
      <c r="B275" s="58"/>
      <c r="C275" s="120"/>
      <c r="D275" s="120"/>
      <c r="E275" s="120"/>
      <c r="F275" s="120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122"/>
      <c r="Y275" s="122"/>
      <c r="Z275" s="2"/>
    </row>
    <row r="276" spans="1:26" ht="11.25" customHeight="1">
      <c r="A276" s="120"/>
      <c r="B276" s="58"/>
      <c r="C276" s="120"/>
      <c r="D276" s="120"/>
      <c r="E276" s="120"/>
      <c r="F276" s="120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122"/>
      <c r="Y276" s="122"/>
      <c r="Z276" s="2"/>
    </row>
    <row r="277" spans="1:26" ht="11.25" customHeight="1">
      <c r="A277" s="120"/>
      <c r="B277" s="58"/>
      <c r="C277" s="120"/>
      <c r="D277" s="120"/>
      <c r="E277" s="120"/>
      <c r="F277" s="120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122"/>
      <c r="Y277" s="122"/>
      <c r="Z277" s="2"/>
    </row>
    <row r="278" spans="1:26" ht="11.25" customHeight="1">
      <c r="A278" s="120"/>
      <c r="B278" s="58"/>
      <c r="C278" s="120"/>
      <c r="D278" s="120"/>
      <c r="E278" s="120"/>
      <c r="F278" s="120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122"/>
      <c r="Y278" s="122"/>
      <c r="Z278" s="2"/>
    </row>
    <row r="279" spans="1:26" ht="11.25" customHeight="1">
      <c r="A279" s="120"/>
      <c r="B279" s="58"/>
      <c r="C279" s="120"/>
      <c r="D279" s="120"/>
      <c r="E279" s="120"/>
      <c r="F279" s="120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122"/>
      <c r="Y279" s="122"/>
      <c r="Z279" s="2"/>
    </row>
    <row r="280" spans="1:26" ht="11.25" customHeight="1">
      <c r="A280" s="120"/>
      <c r="B280" s="58"/>
      <c r="C280" s="120"/>
      <c r="D280" s="120"/>
      <c r="E280" s="120"/>
      <c r="F280" s="120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122"/>
      <c r="Y280" s="122"/>
      <c r="Z280" s="2"/>
    </row>
    <row r="281" spans="1:26" ht="11.25" customHeight="1">
      <c r="A281" s="120"/>
      <c r="B281" s="58"/>
      <c r="C281" s="120"/>
      <c r="D281" s="120"/>
      <c r="E281" s="120"/>
      <c r="F281" s="120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122"/>
      <c r="Y281" s="122"/>
      <c r="Z281" s="2"/>
    </row>
    <row r="282" spans="1:26" ht="11.25" customHeight="1">
      <c r="A282" s="120"/>
      <c r="B282" s="58"/>
      <c r="C282" s="120"/>
      <c r="D282" s="120"/>
      <c r="E282" s="120"/>
      <c r="F282" s="120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122"/>
      <c r="Y282" s="122"/>
      <c r="Z282" s="2"/>
    </row>
    <row r="283" spans="1:26" ht="11.25" customHeight="1">
      <c r="A283" s="120"/>
      <c r="B283" s="58"/>
      <c r="C283" s="120"/>
      <c r="D283" s="120"/>
      <c r="E283" s="120"/>
      <c r="F283" s="120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122"/>
      <c r="Y283" s="122"/>
      <c r="Z283" s="2"/>
    </row>
    <row r="284" spans="1:26" ht="11.25" customHeight="1">
      <c r="A284" s="120"/>
      <c r="B284" s="58"/>
      <c r="C284" s="120"/>
      <c r="D284" s="120"/>
      <c r="E284" s="120"/>
      <c r="F284" s="120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122"/>
      <c r="Y284" s="122"/>
      <c r="Z284" s="2"/>
    </row>
    <row r="285" spans="1:26" ht="11.25" customHeight="1">
      <c r="A285" s="120"/>
      <c r="B285" s="58"/>
      <c r="C285" s="120"/>
      <c r="D285" s="120"/>
      <c r="E285" s="120"/>
      <c r="F285" s="120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122"/>
      <c r="Y285" s="122"/>
      <c r="Z285" s="2"/>
    </row>
    <row r="286" spans="1:26" ht="11.25" customHeight="1">
      <c r="A286" s="120"/>
      <c r="B286" s="58"/>
      <c r="C286" s="120"/>
      <c r="D286" s="120"/>
      <c r="E286" s="120"/>
      <c r="F286" s="120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122"/>
      <c r="Y286" s="122"/>
      <c r="Z286" s="2"/>
    </row>
    <row r="287" spans="1:26" ht="11.25" customHeight="1">
      <c r="A287" s="120"/>
      <c r="B287" s="58"/>
      <c r="C287" s="120"/>
      <c r="D287" s="120"/>
      <c r="E287" s="120"/>
      <c r="F287" s="120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122"/>
      <c r="Y287" s="122"/>
      <c r="Z287" s="2"/>
    </row>
    <row r="288" spans="1:26" ht="11.25" customHeight="1">
      <c r="A288" s="120"/>
      <c r="B288" s="58"/>
      <c r="C288" s="120"/>
      <c r="D288" s="120"/>
      <c r="E288" s="120"/>
      <c r="F288" s="120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122"/>
      <c r="Y288" s="122"/>
      <c r="Z288" s="2"/>
    </row>
    <row r="289" spans="1:26" ht="11.25" customHeight="1">
      <c r="A289" s="120"/>
      <c r="B289" s="58"/>
      <c r="C289" s="120"/>
      <c r="D289" s="120"/>
      <c r="E289" s="120"/>
      <c r="F289" s="120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122"/>
      <c r="Y289" s="122"/>
      <c r="Z289" s="2"/>
    </row>
    <row r="290" spans="1:26" ht="11.25" customHeight="1">
      <c r="A290" s="120"/>
      <c r="B290" s="58"/>
      <c r="C290" s="120"/>
      <c r="D290" s="120"/>
      <c r="E290" s="120"/>
      <c r="F290" s="120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122"/>
      <c r="Y290" s="122"/>
      <c r="Z290" s="2"/>
    </row>
    <row r="291" spans="1:26" ht="11.25" customHeight="1">
      <c r="A291" s="120"/>
      <c r="B291" s="58"/>
      <c r="C291" s="120"/>
      <c r="D291" s="120"/>
      <c r="E291" s="120"/>
      <c r="F291" s="120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122"/>
      <c r="Y291" s="122"/>
      <c r="Z291" s="2"/>
    </row>
    <row r="292" spans="1:26" ht="11.25" customHeight="1">
      <c r="A292" s="120"/>
      <c r="B292" s="58"/>
      <c r="C292" s="120"/>
      <c r="D292" s="120"/>
      <c r="E292" s="120"/>
      <c r="F292" s="120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122"/>
      <c r="Y292" s="122"/>
      <c r="Z292" s="2"/>
    </row>
    <row r="293" spans="1:26" ht="11.25" customHeight="1">
      <c r="A293" s="120"/>
      <c r="B293" s="58"/>
      <c r="C293" s="120"/>
      <c r="D293" s="120"/>
      <c r="E293" s="120"/>
      <c r="F293" s="120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122"/>
      <c r="Y293" s="122"/>
      <c r="Z293" s="2"/>
    </row>
    <row r="294" spans="1:26" ht="11.25" customHeight="1">
      <c r="A294" s="120"/>
      <c r="B294" s="58"/>
      <c r="C294" s="120"/>
      <c r="D294" s="120"/>
      <c r="E294" s="120"/>
      <c r="F294" s="120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122"/>
      <c r="Y294" s="122"/>
      <c r="Z294" s="2"/>
    </row>
    <row r="295" spans="1:26" ht="11.25" customHeight="1">
      <c r="A295" s="120"/>
      <c r="B295" s="58"/>
      <c r="C295" s="120"/>
      <c r="D295" s="120"/>
      <c r="E295" s="120"/>
      <c r="F295" s="120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122"/>
      <c r="Y295" s="122"/>
      <c r="Z295" s="2"/>
    </row>
    <row r="296" spans="1:26" ht="11.25" customHeight="1">
      <c r="A296" s="120"/>
      <c r="B296" s="58"/>
      <c r="C296" s="120"/>
      <c r="D296" s="120"/>
      <c r="E296" s="120"/>
      <c r="F296" s="120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122"/>
      <c r="Y296" s="122"/>
      <c r="Z296" s="2"/>
    </row>
    <row r="297" spans="1:26" ht="11.25" customHeight="1">
      <c r="A297" s="120"/>
      <c r="B297" s="58"/>
      <c r="C297" s="120"/>
      <c r="D297" s="120"/>
      <c r="E297" s="120"/>
      <c r="F297" s="120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122"/>
      <c r="Y297" s="122"/>
      <c r="Z297" s="2"/>
    </row>
    <row r="298" spans="1:26" ht="11.25" customHeight="1">
      <c r="A298" s="120"/>
      <c r="B298" s="58"/>
      <c r="C298" s="120"/>
      <c r="D298" s="120"/>
      <c r="E298" s="120"/>
      <c r="F298" s="120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122"/>
      <c r="Y298" s="122"/>
      <c r="Z298" s="2"/>
    </row>
    <row r="299" spans="1:26" ht="11.25" customHeight="1">
      <c r="A299" s="120"/>
      <c r="B299" s="58"/>
      <c r="C299" s="120"/>
      <c r="D299" s="120"/>
      <c r="E299" s="120"/>
      <c r="F299" s="120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122"/>
      <c r="Y299" s="122"/>
      <c r="Z299" s="2"/>
    </row>
    <row r="300" spans="1:26" ht="11.25" customHeight="1">
      <c r="A300" s="120"/>
      <c r="B300" s="58"/>
      <c r="C300" s="120"/>
      <c r="D300" s="120"/>
      <c r="E300" s="120"/>
      <c r="F300" s="120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122"/>
      <c r="Y300" s="122"/>
      <c r="Z300" s="2"/>
    </row>
    <row r="301" spans="1:26" ht="11.25" customHeight="1">
      <c r="A301" s="120"/>
      <c r="B301" s="58"/>
      <c r="C301" s="120"/>
      <c r="D301" s="120"/>
      <c r="E301" s="120"/>
      <c r="F301" s="120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122"/>
      <c r="Y301" s="122"/>
      <c r="Z301" s="2"/>
    </row>
    <row r="302" spans="1:26" ht="11.25" customHeight="1">
      <c r="A302" s="120"/>
      <c r="B302" s="58"/>
      <c r="C302" s="120"/>
      <c r="D302" s="120"/>
      <c r="E302" s="120"/>
      <c r="F302" s="120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122"/>
      <c r="Y302" s="122"/>
      <c r="Z302" s="2"/>
    </row>
    <row r="303" spans="1:26" ht="11.25" customHeight="1">
      <c r="A303" s="120"/>
      <c r="B303" s="58"/>
      <c r="C303" s="120"/>
      <c r="D303" s="120"/>
      <c r="E303" s="120"/>
      <c r="F303" s="120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122"/>
      <c r="Y303" s="122"/>
      <c r="Z303" s="2"/>
    </row>
    <row r="304" spans="1:26" ht="11.25" customHeight="1">
      <c r="A304" s="120"/>
      <c r="B304" s="58"/>
      <c r="C304" s="120"/>
      <c r="D304" s="120"/>
      <c r="E304" s="120"/>
      <c r="F304" s="120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122"/>
      <c r="Y304" s="122"/>
      <c r="Z304" s="2"/>
    </row>
    <row r="305" spans="1:26" ht="11.25" customHeight="1">
      <c r="A305" s="120"/>
      <c r="B305" s="58"/>
      <c r="C305" s="120"/>
      <c r="D305" s="120"/>
      <c r="E305" s="120"/>
      <c r="F305" s="120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122"/>
      <c r="Y305" s="122"/>
      <c r="Z305" s="2"/>
    </row>
    <row r="306" spans="1:26" ht="11.25" customHeight="1">
      <c r="A306" s="120"/>
      <c r="B306" s="58"/>
      <c r="C306" s="120"/>
      <c r="D306" s="120"/>
      <c r="E306" s="120"/>
      <c r="F306" s="120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122"/>
      <c r="Y306" s="122"/>
      <c r="Z306" s="2"/>
    </row>
    <row r="307" spans="1:26" ht="11.25" customHeight="1">
      <c r="A307" s="120"/>
      <c r="B307" s="58"/>
      <c r="C307" s="120"/>
      <c r="D307" s="120"/>
      <c r="E307" s="120"/>
      <c r="F307" s="120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122"/>
      <c r="Y307" s="122"/>
      <c r="Z307" s="2"/>
    </row>
    <row r="308" spans="1:26" ht="11.25" customHeight="1">
      <c r="A308" s="120"/>
      <c r="B308" s="58"/>
      <c r="C308" s="120"/>
      <c r="D308" s="120"/>
      <c r="E308" s="120"/>
      <c r="F308" s="120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122"/>
      <c r="Y308" s="122"/>
      <c r="Z308" s="2"/>
    </row>
    <row r="309" spans="1:26" ht="11.25" customHeight="1">
      <c r="A309" s="120"/>
      <c r="B309" s="58"/>
      <c r="C309" s="120"/>
      <c r="D309" s="120"/>
      <c r="E309" s="120"/>
      <c r="F309" s="120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122"/>
      <c r="Y309" s="122"/>
      <c r="Z309" s="2"/>
    </row>
    <row r="310" spans="1:26" ht="11.25" customHeight="1">
      <c r="A310" s="120"/>
      <c r="B310" s="58"/>
      <c r="C310" s="120"/>
      <c r="D310" s="120"/>
      <c r="E310" s="120"/>
      <c r="F310" s="120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122"/>
      <c r="Y310" s="122"/>
      <c r="Z310" s="2"/>
    </row>
    <row r="311" spans="1:26" ht="11.25" customHeight="1">
      <c r="A311" s="120"/>
      <c r="B311" s="58"/>
      <c r="C311" s="120"/>
      <c r="D311" s="120"/>
      <c r="E311" s="120"/>
      <c r="F311" s="120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122"/>
      <c r="Y311" s="122"/>
      <c r="Z311" s="2"/>
    </row>
    <row r="312" spans="1:26" ht="11.25" customHeight="1">
      <c r="A312" s="120"/>
      <c r="B312" s="58"/>
      <c r="C312" s="120"/>
      <c r="D312" s="120"/>
      <c r="E312" s="120"/>
      <c r="F312" s="120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122"/>
      <c r="Y312" s="122"/>
      <c r="Z312" s="2"/>
    </row>
    <row r="313" spans="1:26" ht="11.25" customHeight="1">
      <c r="A313" s="120"/>
      <c r="B313" s="58"/>
      <c r="C313" s="120"/>
      <c r="D313" s="120"/>
      <c r="E313" s="120"/>
      <c r="F313" s="120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122"/>
      <c r="Y313" s="122"/>
      <c r="Z313" s="2"/>
    </row>
    <row r="314" spans="1:26" ht="11.25" customHeight="1">
      <c r="A314" s="120"/>
      <c r="B314" s="58"/>
      <c r="C314" s="120"/>
      <c r="D314" s="120"/>
      <c r="E314" s="120"/>
      <c r="F314" s="120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122"/>
      <c r="Y314" s="122"/>
      <c r="Z314" s="2"/>
    </row>
    <row r="315" spans="1:26" ht="11.25" customHeight="1">
      <c r="A315" s="120"/>
      <c r="B315" s="58"/>
      <c r="C315" s="120"/>
      <c r="D315" s="120"/>
      <c r="E315" s="120"/>
      <c r="F315" s="120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122"/>
      <c r="Y315" s="122"/>
      <c r="Z315" s="2"/>
    </row>
    <row r="316" spans="1:26" ht="11.25" customHeight="1">
      <c r="A316" s="120"/>
      <c r="B316" s="58"/>
      <c r="C316" s="120"/>
      <c r="D316" s="120"/>
      <c r="E316" s="120"/>
      <c r="F316" s="120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122"/>
      <c r="Y316" s="122"/>
      <c r="Z316" s="2"/>
    </row>
    <row r="317" spans="1:26" ht="11.25" customHeight="1">
      <c r="A317" s="120"/>
      <c r="B317" s="58"/>
      <c r="C317" s="120"/>
      <c r="D317" s="120"/>
      <c r="E317" s="120"/>
      <c r="F317" s="120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122"/>
      <c r="Y317" s="122"/>
      <c r="Z317" s="2"/>
    </row>
    <row r="318" spans="1:26" ht="11.25" customHeight="1">
      <c r="A318" s="120"/>
      <c r="B318" s="58"/>
      <c r="C318" s="120"/>
      <c r="D318" s="120"/>
      <c r="E318" s="120"/>
      <c r="F318" s="120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122"/>
      <c r="Y318" s="122"/>
      <c r="Z318" s="2"/>
    </row>
    <row r="319" spans="1:26" ht="11.25" customHeight="1">
      <c r="A319" s="120"/>
      <c r="B319" s="58"/>
      <c r="C319" s="120"/>
      <c r="D319" s="120"/>
      <c r="E319" s="120"/>
      <c r="F319" s="120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122"/>
      <c r="Y319" s="122"/>
      <c r="Z319" s="2"/>
    </row>
    <row r="320" spans="1:26" ht="11.25" customHeight="1">
      <c r="A320" s="120"/>
      <c r="B320" s="58"/>
      <c r="C320" s="120"/>
      <c r="D320" s="120"/>
      <c r="E320" s="120"/>
      <c r="F320" s="120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122"/>
      <c r="Y320" s="122"/>
      <c r="Z320" s="2"/>
    </row>
    <row r="321" spans="1:26" ht="11.25" customHeight="1">
      <c r="A321" s="120"/>
      <c r="B321" s="58"/>
      <c r="C321" s="120"/>
      <c r="D321" s="120"/>
      <c r="E321" s="120"/>
      <c r="F321" s="120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122"/>
      <c r="Y321" s="122"/>
      <c r="Z321" s="2"/>
    </row>
    <row r="322" spans="1:26" ht="11.25" customHeight="1">
      <c r="A322" s="120"/>
      <c r="B322" s="58"/>
      <c r="C322" s="120"/>
      <c r="D322" s="120"/>
      <c r="E322" s="120"/>
      <c r="F322" s="120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122"/>
      <c r="Y322" s="122"/>
      <c r="Z322" s="2"/>
    </row>
    <row r="323" spans="1:26" ht="11.25" customHeight="1">
      <c r="A323" s="120"/>
      <c r="B323" s="58"/>
      <c r="C323" s="120"/>
      <c r="D323" s="120"/>
      <c r="E323" s="120"/>
      <c r="F323" s="120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122"/>
      <c r="Y323" s="122"/>
      <c r="Z323" s="2"/>
    </row>
    <row r="324" spans="1:26" ht="11.25" customHeight="1">
      <c r="A324" s="120"/>
      <c r="B324" s="58"/>
      <c r="C324" s="120"/>
      <c r="D324" s="120"/>
      <c r="E324" s="120"/>
      <c r="F324" s="120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122"/>
      <c r="Y324" s="122"/>
      <c r="Z324" s="2"/>
    </row>
    <row r="325" spans="1:26" ht="11.25" customHeight="1">
      <c r="A325" s="120"/>
      <c r="B325" s="58"/>
      <c r="C325" s="120"/>
      <c r="D325" s="120"/>
      <c r="E325" s="120"/>
      <c r="F325" s="120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122"/>
      <c r="Y325" s="122"/>
      <c r="Z325" s="2"/>
    </row>
    <row r="326" spans="1:26" ht="11.25" customHeight="1">
      <c r="A326" s="120"/>
      <c r="B326" s="58"/>
      <c r="C326" s="120"/>
      <c r="D326" s="120"/>
      <c r="E326" s="120"/>
      <c r="F326" s="120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122"/>
      <c r="Y326" s="122"/>
      <c r="Z326" s="2"/>
    </row>
    <row r="327" spans="1:26" ht="11.25" customHeight="1">
      <c r="A327" s="120"/>
      <c r="B327" s="58"/>
      <c r="C327" s="120"/>
      <c r="D327" s="120"/>
      <c r="E327" s="120"/>
      <c r="F327" s="120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122"/>
      <c r="Y327" s="122"/>
      <c r="Z327" s="2"/>
    </row>
    <row r="328" spans="1:26" ht="11.25" customHeight="1">
      <c r="A328" s="120"/>
      <c r="B328" s="58"/>
      <c r="C328" s="120"/>
      <c r="D328" s="120"/>
      <c r="E328" s="120"/>
      <c r="F328" s="120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122"/>
      <c r="Y328" s="122"/>
      <c r="Z328" s="2"/>
    </row>
    <row r="329" spans="1:26" ht="11.25" customHeight="1">
      <c r="A329" s="120"/>
      <c r="B329" s="58"/>
      <c r="C329" s="120"/>
      <c r="D329" s="120"/>
      <c r="E329" s="120"/>
      <c r="F329" s="120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122"/>
      <c r="Y329" s="122"/>
      <c r="Z329" s="2"/>
    </row>
    <row r="330" spans="1:26" ht="11.25" customHeight="1">
      <c r="A330" s="120"/>
      <c r="B330" s="58"/>
      <c r="C330" s="120"/>
      <c r="D330" s="120"/>
      <c r="E330" s="120"/>
      <c r="F330" s="120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122"/>
      <c r="Y330" s="122"/>
      <c r="Z330" s="2"/>
    </row>
    <row r="331" spans="1:26" ht="11.25" customHeight="1">
      <c r="A331" s="120"/>
      <c r="B331" s="58"/>
      <c r="C331" s="120"/>
      <c r="D331" s="120"/>
      <c r="E331" s="120"/>
      <c r="F331" s="120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122"/>
      <c r="Y331" s="122"/>
      <c r="Z331" s="2"/>
    </row>
    <row r="332" spans="1:26" ht="11.25" customHeight="1">
      <c r="A332" s="120"/>
      <c r="B332" s="58"/>
      <c r="C332" s="120"/>
      <c r="D332" s="120"/>
      <c r="E332" s="120"/>
      <c r="F332" s="120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122"/>
      <c r="Y332" s="122"/>
      <c r="Z332" s="2"/>
    </row>
    <row r="333" spans="1:26" ht="11.25" customHeight="1">
      <c r="A333" s="120"/>
      <c r="B333" s="58"/>
      <c r="C333" s="120"/>
      <c r="D333" s="120"/>
      <c r="E333" s="120"/>
      <c r="F333" s="120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122"/>
      <c r="Y333" s="122"/>
      <c r="Z333" s="2"/>
    </row>
    <row r="334" spans="1:26" ht="11.25" customHeight="1">
      <c r="A334" s="120"/>
      <c r="B334" s="58"/>
      <c r="C334" s="120"/>
      <c r="D334" s="120"/>
      <c r="E334" s="120"/>
      <c r="F334" s="120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122"/>
      <c r="Y334" s="122"/>
      <c r="Z334" s="2"/>
    </row>
    <row r="335" spans="1:26" ht="11.25" customHeight="1">
      <c r="A335" s="120"/>
      <c r="B335" s="58"/>
      <c r="C335" s="120"/>
      <c r="D335" s="120"/>
      <c r="E335" s="120"/>
      <c r="F335" s="120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122"/>
      <c r="Y335" s="122"/>
      <c r="Z335" s="2"/>
    </row>
    <row r="336" spans="1:26" ht="11.25" customHeight="1">
      <c r="A336" s="120"/>
      <c r="B336" s="58"/>
      <c r="C336" s="120"/>
      <c r="D336" s="120"/>
      <c r="E336" s="120"/>
      <c r="F336" s="120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122"/>
      <c r="Y336" s="122"/>
      <c r="Z336" s="2"/>
    </row>
    <row r="337" spans="1:26" ht="11.25" customHeight="1">
      <c r="A337" s="120"/>
      <c r="B337" s="58"/>
      <c r="C337" s="120"/>
      <c r="D337" s="120"/>
      <c r="E337" s="120"/>
      <c r="F337" s="120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122"/>
      <c r="Y337" s="122"/>
      <c r="Z337" s="2"/>
    </row>
    <row r="338" spans="1:26" ht="11.25" customHeight="1">
      <c r="A338" s="120"/>
      <c r="B338" s="58"/>
      <c r="C338" s="120"/>
      <c r="D338" s="120"/>
      <c r="E338" s="120"/>
      <c r="F338" s="120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122"/>
      <c r="Y338" s="122"/>
      <c r="Z338" s="2"/>
    </row>
    <row r="339" spans="1:26" ht="11.25" customHeight="1">
      <c r="A339" s="120"/>
      <c r="B339" s="58"/>
      <c r="C339" s="120"/>
      <c r="D339" s="120"/>
      <c r="E339" s="120"/>
      <c r="F339" s="120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122"/>
      <c r="Y339" s="122"/>
      <c r="Z339" s="2"/>
    </row>
    <row r="340" spans="1:26" ht="11.25" customHeight="1">
      <c r="A340" s="120"/>
      <c r="B340" s="58"/>
      <c r="C340" s="120"/>
      <c r="D340" s="120"/>
      <c r="E340" s="120"/>
      <c r="F340" s="120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122"/>
      <c r="Y340" s="122"/>
      <c r="Z340" s="2"/>
    </row>
    <row r="341" spans="1:26" ht="11.25" customHeight="1">
      <c r="A341" s="120"/>
      <c r="B341" s="58"/>
      <c r="C341" s="120"/>
      <c r="D341" s="120"/>
      <c r="E341" s="120"/>
      <c r="F341" s="120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122"/>
      <c r="Y341" s="122"/>
      <c r="Z341" s="2"/>
    </row>
    <row r="342" spans="1:26" ht="11.25" customHeight="1">
      <c r="A342" s="120"/>
      <c r="B342" s="58"/>
      <c r="C342" s="120"/>
      <c r="D342" s="120"/>
      <c r="E342" s="120"/>
      <c r="F342" s="120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122"/>
      <c r="Y342" s="122"/>
      <c r="Z342" s="2"/>
    </row>
    <row r="343" spans="1:26" ht="11.25" customHeight="1">
      <c r="A343" s="120"/>
      <c r="B343" s="58"/>
      <c r="C343" s="120"/>
      <c r="D343" s="120"/>
      <c r="E343" s="120"/>
      <c r="F343" s="120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122"/>
      <c r="Y343" s="122"/>
      <c r="Z343" s="2"/>
    </row>
    <row r="344" spans="1:26" ht="11.25" customHeight="1">
      <c r="A344" s="120"/>
      <c r="B344" s="58"/>
      <c r="C344" s="120"/>
      <c r="D344" s="120"/>
      <c r="E344" s="120"/>
      <c r="F344" s="120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122"/>
      <c r="Y344" s="122"/>
      <c r="Z344" s="2"/>
    </row>
    <row r="345" spans="1:26" ht="11.25" customHeight="1">
      <c r="A345" s="120"/>
      <c r="B345" s="58"/>
      <c r="C345" s="120"/>
      <c r="D345" s="120"/>
      <c r="E345" s="120"/>
      <c r="F345" s="120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122"/>
      <c r="Y345" s="122"/>
      <c r="Z345" s="2"/>
    </row>
    <row r="346" spans="1:26" ht="11.25" customHeight="1">
      <c r="A346" s="120"/>
      <c r="B346" s="58"/>
      <c r="C346" s="120"/>
      <c r="D346" s="120"/>
      <c r="E346" s="120"/>
      <c r="F346" s="120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122"/>
      <c r="Y346" s="122"/>
      <c r="Z346" s="2"/>
    </row>
    <row r="347" spans="1:26" ht="11.25" customHeight="1">
      <c r="A347" s="120"/>
      <c r="B347" s="58"/>
      <c r="C347" s="120"/>
      <c r="D347" s="120"/>
      <c r="E347" s="120"/>
      <c r="F347" s="120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122"/>
      <c r="Y347" s="122"/>
      <c r="Z347" s="2"/>
    </row>
    <row r="348" spans="1:26" ht="11.25" customHeight="1">
      <c r="A348" s="120"/>
      <c r="B348" s="58"/>
      <c r="C348" s="120"/>
      <c r="D348" s="120"/>
      <c r="E348" s="120"/>
      <c r="F348" s="120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122"/>
      <c r="Y348" s="122"/>
      <c r="Z348" s="2"/>
    </row>
    <row r="349" spans="1:26" ht="11.25" customHeight="1">
      <c r="A349" s="120"/>
      <c r="B349" s="58"/>
      <c r="C349" s="120"/>
      <c r="D349" s="120"/>
      <c r="E349" s="120"/>
      <c r="F349" s="120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122"/>
      <c r="Y349" s="122"/>
      <c r="Z349" s="2"/>
    </row>
    <row r="350" spans="1:26" ht="11.25" customHeight="1">
      <c r="A350" s="120"/>
      <c r="B350" s="58"/>
      <c r="C350" s="120"/>
      <c r="D350" s="120"/>
      <c r="E350" s="120"/>
      <c r="F350" s="120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122"/>
      <c r="Y350" s="122"/>
      <c r="Z350" s="2"/>
    </row>
    <row r="351" spans="1:26" ht="11.25" customHeight="1">
      <c r="A351" s="120"/>
      <c r="B351" s="58"/>
      <c r="C351" s="120"/>
      <c r="D351" s="120"/>
      <c r="E351" s="120"/>
      <c r="F351" s="120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122"/>
      <c r="Y351" s="122"/>
      <c r="Z351" s="2"/>
    </row>
    <row r="352" spans="1:26" ht="11.25" customHeight="1">
      <c r="A352" s="120"/>
      <c r="B352" s="58"/>
      <c r="C352" s="120"/>
      <c r="D352" s="120"/>
      <c r="E352" s="120"/>
      <c r="F352" s="120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122"/>
      <c r="Y352" s="122"/>
      <c r="Z352" s="2"/>
    </row>
    <row r="353" spans="1:26" ht="11.25" customHeight="1">
      <c r="A353" s="120"/>
      <c r="B353" s="58"/>
      <c r="C353" s="120"/>
      <c r="D353" s="120"/>
      <c r="E353" s="120"/>
      <c r="F353" s="120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122"/>
      <c r="Y353" s="122"/>
      <c r="Z353" s="2"/>
    </row>
    <row r="354" spans="1:26" ht="11.25" customHeight="1">
      <c r="A354" s="120"/>
      <c r="B354" s="58"/>
      <c r="C354" s="120"/>
      <c r="D354" s="120"/>
      <c r="E354" s="120"/>
      <c r="F354" s="120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122"/>
      <c r="Y354" s="122"/>
      <c r="Z354" s="2"/>
    </row>
    <row r="355" spans="1:26" ht="11.25" customHeight="1">
      <c r="A355" s="120"/>
      <c r="B355" s="58"/>
      <c r="C355" s="120"/>
      <c r="D355" s="120"/>
      <c r="E355" s="120"/>
      <c r="F355" s="120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122"/>
      <c r="Y355" s="122"/>
      <c r="Z355" s="2"/>
    </row>
    <row r="356" spans="1:26" ht="11.25" customHeight="1">
      <c r="A356" s="120"/>
      <c r="B356" s="58"/>
      <c r="C356" s="120"/>
      <c r="D356" s="120"/>
      <c r="E356" s="120"/>
      <c r="F356" s="120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122"/>
      <c r="Y356" s="122"/>
      <c r="Z356" s="2"/>
    </row>
    <row r="357" spans="1:26" ht="11.25" customHeight="1">
      <c r="A357" s="120"/>
      <c r="B357" s="58"/>
      <c r="C357" s="120"/>
      <c r="D357" s="120"/>
      <c r="E357" s="120"/>
      <c r="F357" s="120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122"/>
      <c r="Y357" s="122"/>
      <c r="Z357" s="2"/>
    </row>
    <row r="358" spans="1:26" ht="11.25" customHeight="1">
      <c r="A358" s="120"/>
      <c r="B358" s="58"/>
      <c r="C358" s="120"/>
      <c r="D358" s="120"/>
      <c r="E358" s="120"/>
      <c r="F358" s="120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122"/>
      <c r="Y358" s="122"/>
      <c r="Z358" s="2"/>
    </row>
    <row r="359" spans="1:26" ht="11.25" customHeight="1">
      <c r="A359" s="120"/>
      <c r="B359" s="58"/>
      <c r="C359" s="120"/>
      <c r="D359" s="120"/>
      <c r="E359" s="120"/>
      <c r="F359" s="120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122"/>
      <c r="Y359" s="122"/>
      <c r="Z359" s="2"/>
    </row>
    <row r="360" spans="1:26" ht="11.25" customHeight="1">
      <c r="A360" s="120"/>
      <c r="B360" s="58"/>
      <c r="C360" s="120"/>
      <c r="D360" s="120"/>
      <c r="E360" s="120"/>
      <c r="F360" s="120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122"/>
      <c r="Y360" s="122"/>
      <c r="Z360" s="2"/>
    </row>
    <row r="361" spans="1:26" ht="11.25" customHeight="1">
      <c r="A361" s="120"/>
      <c r="B361" s="58"/>
      <c r="C361" s="120"/>
      <c r="D361" s="120"/>
      <c r="E361" s="120"/>
      <c r="F361" s="120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122"/>
      <c r="Y361" s="122"/>
      <c r="Z361" s="2"/>
    </row>
    <row r="362" spans="1:26" ht="11.25" customHeight="1">
      <c r="A362" s="120"/>
      <c r="B362" s="58"/>
      <c r="C362" s="120"/>
      <c r="D362" s="120"/>
      <c r="E362" s="120"/>
      <c r="F362" s="120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122"/>
      <c r="Y362" s="122"/>
      <c r="Z362" s="2"/>
    </row>
    <row r="363" spans="1:26" ht="11.25" customHeight="1">
      <c r="A363" s="120"/>
      <c r="B363" s="58"/>
      <c r="C363" s="120"/>
      <c r="D363" s="120"/>
      <c r="E363" s="120"/>
      <c r="F363" s="120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122"/>
      <c r="Y363" s="122"/>
      <c r="Z363" s="2"/>
    </row>
    <row r="364" spans="1:26" ht="11.25" customHeight="1">
      <c r="A364" s="120"/>
      <c r="B364" s="58"/>
      <c r="C364" s="120"/>
      <c r="D364" s="120"/>
      <c r="E364" s="120"/>
      <c r="F364" s="120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122"/>
      <c r="Y364" s="122"/>
      <c r="Z364" s="2"/>
    </row>
    <row r="365" spans="1:26" ht="11.25" customHeight="1">
      <c r="A365" s="120"/>
      <c r="B365" s="58"/>
      <c r="C365" s="120"/>
      <c r="D365" s="120"/>
      <c r="E365" s="120"/>
      <c r="F365" s="120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122"/>
      <c r="Y365" s="122"/>
      <c r="Z365" s="2"/>
    </row>
    <row r="366" spans="1:26" ht="11.25" customHeight="1">
      <c r="A366" s="120"/>
      <c r="B366" s="58"/>
      <c r="C366" s="120"/>
      <c r="D366" s="120"/>
      <c r="E366" s="120"/>
      <c r="F366" s="120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122"/>
      <c r="Y366" s="122"/>
      <c r="Z366" s="2"/>
    </row>
    <row r="367" spans="1:26" ht="11.25" customHeight="1">
      <c r="A367" s="120"/>
      <c r="B367" s="58"/>
      <c r="C367" s="120"/>
      <c r="D367" s="120"/>
      <c r="E367" s="120"/>
      <c r="F367" s="120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122"/>
      <c r="Y367" s="122"/>
      <c r="Z367" s="2"/>
    </row>
    <row r="368" spans="1:26" ht="11.25" customHeight="1">
      <c r="A368" s="120"/>
      <c r="B368" s="58"/>
      <c r="C368" s="120"/>
      <c r="D368" s="120"/>
      <c r="E368" s="120"/>
      <c r="F368" s="120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122"/>
      <c r="Y368" s="122"/>
      <c r="Z368" s="2"/>
    </row>
    <row r="369" spans="1:26" ht="11.25" customHeight="1">
      <c r="A369" s="120"/>
      <c r="B369" s="58"/>
      <c r="C369" s="120"/>
      <c r="D369" s="120"/>
      <c r="E369" s="120"/>
      <c r="F369" s="120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122"/>
      <c r="Y369" s="122"/>
      <c r="Z369" s="2"/>
    </row>
    <row r="370" spans="1:26" ht="11.25" customHeight="1">
      <c r="A370" s="120"/>
      <c r="B370" s="58"/>
      <c r="C370" s="120"/>
      <c r="D370" s="120"/>
      <c r="E370" s="120"/>
      <c r="F370" s="120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122"/>
      <c r="Y370" s="122"/>
      <c r="Z370" s="2"/>
    </row>
    <row r="371" spans="1:26" ht="11.25" customHeight="1">
      <c r="A371" s="120"/>
      <c r="B371" s="58"/>
      <c r="C371" s="120"/>
      <c r="D371" s="120"/>
      <c r="E371" s="120"/>
      <c r="F371" s="120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122"/>
      <c r="Y371" s="122"/>
      <c r="Z371" s="2"/>
    </row>
    <row r="372" spans="1:26" ht="11.25" customHeight="1">
      <c r="A372" s="120"/>
      <c r="B372" s="58"/>
      <c r="C372" s="120"/>
      <c r="D372" s="120"/>
      <c r="E372" s="120"/>
      <c r="F372" s="120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122"/>
      <c r="Y372" s="122"/>
      <c r="Z372" s="2"/>
    </row>
    <row r="373" spans="1:26" ht="11.25" customHeight="1">
      <c r="A373" s="120"/>
      <c r="B373" s="58"/>
      <c r="C373" s="120"/>
      <c r="D373" s="120"/>
      <c r="E373" s="120"/>
      <c r="F373" s="120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122"/>
      <c r="Y373" s="122"/>
      <c r="Z373" s="2"/>
    </row>
    <row r="374" spans="1:26" ht="11.25" customHeight="1">
      <c r="A374" s="120"/>
      <c r="B374" s="58"/>
      <c r="C374" s="120"/>
      <c r="D374" s="120"/>
      <c r="E374" s="120"/>
      <c r="F374" s="120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122"/>
      <c r="Y374" s="122"/>
      <c r="Z374" s="2"/>
    </row>
    <row r="375" spans="1:26" ht="11.25" customHeight="1">
      <c r="A375" s="120"/>
      <c r="B375" s="58"/>
      <c r="C375" s="120"/>
      <c r="D375" s="120"/>
      <c r="E375" s="120"/>
      <c r="F375" s="120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122"/>
      <c r="Y375" s="122"/>
      <c r="Z375" s="2"/>
    </row>
    <row r="376" spans="1:26" ht="11.25" customHeight="1">
      <c r="A376" s="120"/>
      <c r="B376" s="58"/>
      <c r="C376" s="120"/>
      <c r="D376" s="120"/>
      <c r="E376" s="120"/>
      <c r="F376" s="120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122"/>
      <c r="Y376" s="122"/>
      <c r="Z376" s="2"/>
    </row>
    <row r="377" spans="1:26" ht="11.25" customHeight="1">
      <c r="A377" s="120"/>
      <c r="B377" s="58"/>
      <c r="C377" s="120"/>
      <c r="D377" s="120"/>
      <c r="E377" s="120"/>
      <c r="F377" s="120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122"/>
      <c r="Y377" s="122"/>
      <c r="Z377" s="2"/>
    </row>
    <row r="378" spans="1:26" ht="11.25" customHeight="1">
      <c r="A378" s="120"/>
      <c r="B378" s="58"/>
      <c r="C378" s="120"/>
      <c r="D378" s="120"/>
      <c r="E378" s="120"/>
      <c r="F378" s="120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122"/>
      <c r="Y378" s="122"/>
      <c r="Z378" s="2"/>
    </row>
    <row r="379" spans="1:26" ht="11.25" customHeight="1">
      <c r="A379" s="120"/>
      <c r="B379" s="58"/>
      <c r="C379" s="120"/>
      <c r="D379" s="120"/>
      <c r="E379" s="120"/>
      <c r="F379" s="120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122"/>
      <c r="Y379" s="122"/>
      <c r="Z379" s="2"/>
    </row>
    <row r="380" spans="1:26" ht="11.25" customHeight="1">
      <c r="A380" s="120"/>
      <c r="B380" s="58"/>
      <c r="C380" s="120"/>
      <c r="D380" s="120"/>
      <c r="E380" s="120"/>
      <c r="F380" s="120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122"/>
      <c r="Y380" s="122"/>
      <c r="Z380" s="2"/>
    </row>
    <row r="381" spans="1:26" ht="11.25" customHeight="1">
      <c r="A381" s="120"/>
      <c r="B381" s="58"/>
      <c r="C381" s="120"/>
      <c r="D381" s="120"/>
      <c r="E381" s="120"/>
      <c r="F381" s="120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122"/>
      <c r="Y381" s="122"/>
      <c r="Z381" s="2"/>
    </row>
    <row r="382" spans="1:26" ht="11.25" customHeight="1">
      <c r="A382" s="120"/>
      <c r="B382" s="58"/>
      <c r="C382" s="120"/>
      <c r="D382" s="120"/>
      <c r="E382" s="120"/>
      <c r="F382" s="120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122"/>
      <c r="Y382" s="122"/>
      <c r="Z382" s="2"/>
    </row>
    <row r="383" spans="1:26" ht="11.25" customHeight="1">
      <c r="A383" s="120"/>
      <c r="B383" s="58"/>
      <c r="C383" s="120"/>
      <c r="D383" s="120"/>
      <c r="E383" s="120"/>
      <c r="F383" s="120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122"/>
      <c r="Y383" s="122"/>
      <c r="Z383" s="2"/>
    </row>
    <row r="384" spans="1:26" ht="11.25" customHeight="1">
      <c r="A384" s="120"/>
      <c r="B384" s="58"/>
      <c r="C384" s="120"/>
      <c r="D384" s="120"/>
      <c r="E384" s="120"/>
      <c r="F384" s="120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122"/>
      <c r="Y384" s="122"/>
      <c r="Z384" s="2"/>
    </row>
    <row r="385" spans="1:26" ht="11.25" customHeight="1">
      <c r="A385" s="120"/>
      <c r="B385" s="58"/>
      <c r="C385" s="120"/>
      <c r="D385" s="120"/>
      <c r="E385" s="120"/>
      <c r="F385" s="120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122"/>
      <c r="Y385" s="122"/>
      <c r="Z385" s="2"/>
    </row>
    <row r="386" spans="1:26" ht="11.25" customHeight="1">
      <c r="A386" s="120"/>
      <c r="B386" s="58"/>
      <c r="C386" s="120"/>
      <c r="D386" s="120"/>
      <c r="E386" s="120"/>
      <c r="F386" s="120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122"/>
      <c r="Y386" s="122"/>
      <c r="Z386" s="2"/>
    </row>
    <row r="387" spans="1:26" ht="11.25" customHeight="1">
      <c r="A387" s="120"/>
      <c r="B387" s="58"/>
      <c r="C387" s="120"/>
      <c r="D387" s="120"/>
      <c r="E387" s="120"/>
      <c r="F387" s="120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122"/>
      <c r="Y387" s="122"/>
      <c r="Z387" s="2"/>
    </row>
    <row r="388" spans="1:26" ht="11.25" customHeight="1">
      <c r="A388" s="120"/>
      <c r="B388" s="58"/>
      <c r="C388" s="120"/>
      <c r="D388" s="120"/>
      <c r="E388" s="120"/>
      <c r="F388" s="120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122"/>
      <c r="Y388" s="122"/>
      <c r="Z388" s="2"/>
    </row>
    <row r="389" spans="1:26" ht="11.25" customHeight="1">
      <c r="A389" s="120"/>
      <c r="B389" s="58"/>
      <c r="C389" s="120"/>
      <c r="D389" s="120"/>
      <c r="E389" s="120"/>
      <c r="F389" s="120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122"/>
      <c r="Y389" s="122"/>
      <c r="Z389" s="2"/>
    </row>
    <row r="390" spans="1:26" ht="11.25" customHeight="1">
      <c r="A390" s="120"/>
      <c r="B390" s="58"/>
      <c r="C390" s="120"/>
      <c r="D390" s="120"/>
      <c r="E390" s="120"/>
      <c r="F390" s="120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122"/>
      <c r="Y390" s="122"/>
      <c r="Z390" s="2"/>
    </row>
    <row r="391" spans="1:26" ht="11.25" customHeight="1">
      <c r="A391" s="120"/>
      <c r="B391" s="58"/>
      <c r="C391" s="120"/>
      <c r="D391" s="120"/>
      <c r="E391" s="120"/>
      <c r="F391" s="120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122"/>
      <c r="Y391" s="122"/>
      <c r="Z391" s="2"/>
    </row>
    <row r="392" spans="1:26" ht="11.25" customHeight="1">
      <c r="A392" s="120"/>
      <c r="B392" s="58"/>
      <c r="C392" s="120"/>
      <c r="D392" s="120"/>
      <c r="E392" s="120"/>
      <c r="F392" s="120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122"/>
      <c r="Y392" s="122"/>
      <c r="Z392" s="2"/>
    </row>
    <row r="393" spans="1:26" ht="11.25" customHeight="1">
      <c r="A393" s="120"/>
      <c r="B393" s="58"/>
      <c r="C393" s="120"/>
      <c r="D393" s="120"/>
      <c r="E393" s="120"/>
      <c r="F393" s="120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122"/>
      <c r="Y393" s="122"/>
      <c r="Z393" s="2"/>
    </row>
    <row r="394" spans="1:26" ht="11.25" customHeight="1">
      <c r="A394" s="120"/>
      <c r="B394" s="58"/>
      <c r="C394" s="120"/>
      <c r="D394" s="120"/>
      <c r="E394" s="120"/>
      <c r="F394" s="120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122"/>
      <c r="Y394" s="122"/>
      <c r="Z394" s="2"/>
    </row>
    <row r="395" spans="1:26" ht="11.25" customHeight="1">
      <c r="A395" s="120"/>
      <c r="B395" s="58"/>
      <c r="C395" s="120"/>
      <c r="D395" s="120"/>
      <c r="E395" s="120"/>
      <c r="F395" s="120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122"/>
      <c r="Y395" s="122"/>
      <c r="Z395" s="2"/>
    </row>
    <row r="396" spans="1:26" ht="11.25" customHeight="1">
      <c r="A396" s="120"/>
      <c r="B396" s="58"/>
      <c r="C396" s="120"/>
      <c r="D396" s="120"/>
      <c r="E396" s="120"/>
      <c r="F396" s="120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122"/>
      <c r="Y396" s="122"/>
      <c r="Z396" s="2"/>
    </row>
    <row r="397" spans="1:26" ht="11.25" customHeight="1">
      <c r="A397" s="120"/>
      <c r="B397" s="58"/>
      <c r="C397" s="120"/>
      <c r="D397" s="120"/>
      <c r="E397" s="120"/>
      <c r="F397" s="120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122"/>
      <c r="Y397" s="122"/>
      <c r="Z397" s="2"/>
    </row>
    <row r="398" spans="1:26" ht="11.25" customHeight="1">
      <c r="A398" s="120"/>
      <c r="B398" s="58"/>
      <c r="C398" s="120"/>
      <c r="D398" s="120"/>
      <c r="E398" s="120"/>
      <c r="F398" s="120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122"/>
      <c r="Y398" s="122"/>
      <c r="Z398" s="2"/>
    </row>
    <row r="399" spans="1:26" ht="11.25" customHeight="1">
      <c r="A399" s="120"/>
      <c r="B399" s="58"/>
      <c r="C399" s="120"/>
      <c r="D399" s="120"/>
      <c r="E399" s="120"/>
      <c r="F399" s="120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122"/>
      <c r="Y399" s="122"/>
      <c r="Z399" s="2"/>
    </row>
    <row r="400" spans="1:26" ht="11.25" customHeight="1">
      <c r="A400" s="120"/>
      <c r="B400" s="58"/>
      <c r="C400" s="120"/>
      <c r="D400" s="120"/>
      <c r="E400" s="120"/>
      <c r="F400" s="120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122"/>
      <c r="Y400" s="122"/>
      <c r="Z400" s="2"/>
    </row>
    <row r="401" spans="1:26" ht="11.25" customHeight="1">
      <c r="A401" s="120"/>
      <c r="B401" s="58"/>
      <c r="C401" s="120"/>
      <c r="D401" s="120"/>
      <c r="E401" s="120"/>
      <c r="F401" s="120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122"/>
      <c r="Y401" s="122"/>
      <c r="Z401" s="2"/>
    </row>
    <row r="402" spans="1:26" ht="11.25" customHeight="1">
      <c r="A402" s="120"/>
      <c r="B402" s="58"/>
      <c r="C402" s="120"/>
      <c r="D402" s="120"/>
      <c r="E402" s="120"/>
      <c r="F402" s="120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122"/>
      <c r="Y402" s="122"/>
      <c r="Z402" s="2"/>
    </row>
    <row r="403" spans="1:26" ht="11.25" customHeight="1">
      <c r="A403" s="120"/>
      <c r="B403" s="58"/>
      <c r="C403" s="120"/>
      <c r="D403" s="120"/>
      <c r="E403" s="120"/>
      <c r="F403" s="120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122"/>
      <c r="Y403" s="122"/>
      <c r="Z403" s="2"/>
    </row>
    <row r="404" spans="1:26" ht="11.25" customHeight="1">
      <c r="A404" s="120"/>
      <c r="B404" s="58"/>
      <c r="C404" s="120"/>
      <c r="D404" s="120"/>
      <c r="E404" s="120"/>
      <c r="F404" s="120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122"/>
      <c r="Y404" s="122"/>
      <c r="Z404" s="2"/>
    </row>
    <row r="405" spans="1:26" ht="11.25" customHeight="1">
      <c r="A405" s="120"/>
      <c r="B405" s="58"/>
      <c r="C405" s="120"/>
      <c r="D405" s="120"/>
      <c r="E405" s="120"/>
      <c r="F405" s="120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122"/>
      <c r="Y405" s="122"/>
      <c r="Z405" s="2"/>
    </row>
    <row r="406" spans="1:26" ht="11.25" customHeight="1">
      <c r="A406" s="120"/>
      <c r="B406" s="58"/>
      <c r="C406" s="120"/>
      <c r="D406" s="120"/>
      <c r="E406" s="120"/>
      <c r="F406" s="120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122"/>
      <c r="Y406" s="122"/>
      <c r="Z406" s="2"/>
    </row>
    <row r="407" spans="1:26" ht="11.25" customHeight="1">
      <c r="A407" s="120"/>
      <c r="B407" s="58"/>
      <c r="C407" s="120"/>
      <c r="D407" s="120"/>
      <c r="E407" s="120"/>
      <c r="F407" s="120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122"/>
      <c r="Y407" s="122"/>
      <c r="Z407" s="2"/>
    </row>
    <row r="408" spans="1:26" ht="11.25" customHeight="1">
      <c r="A408" s="120"/>
      <c r="B408" s="58"/>
      <c r="C408" s="120"/>
      <c r="D408" s="120"/>
      <c r="E408" s="120"/>
      <c r="F408" s="120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122"/>
      <c r="Y408" s="122"/>
      <c r="Z408" s="2"/>
    </row>
    <row r="409" spans="1:26" ht="11.25" customHeight="1">
      <c r="A409" s="120"/>
      <c r="B409" s="58"/>
      <c r="C409" s="120"/>
      <c r="D409" s="120"/>
      <c r="E409" s="120"/>
      <c r="F409" s="120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122"/>
      <c r="Y409" s="122"/>
      <c r="Z409" s="2"/>
    </row>
    <row r="410" spans="1:26" ht="11.25" customHeight="1">
      <c r="A410" s="120"/>
      <c r="B410" s="58"/>
      <c r="C410" s="120"/>
      <c r="D410" s="120"/>
      <c r="E410" s="120"/>
      <c r="F410" s="120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122"/>
      <c r="Y410" s="122"/>
      <c r="Z410" s="2"/>
    </row>
    <row r="411" spans="1:26" ht="11.25" customHeight="1">
      <c r="A411" s="120"/>
      <c r="B411" s="58"/>
      <c r="C411" s="120"/>
      <c r="D411" s="120"/>
      <c r="E411" s="120"/>
      <c r="F411" s="120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122"/>
      <c r="Y411" s="122"/>
      <c r="Z411" s="2"/>
    </row>
    <row r="412" spans="1:26" ht="11.25" customHeight="1">
      <c r="A412" s="120"/>
      <c r="B412" s="58"/>
      <c r="C412" s="120"/>
      <c r="D412" s="120"/>
      <c r="E412" s="120"/>
      <c r="F412" s="120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122"/>
      <c r="Y412" s="122"/>
      <c r="Z412" s="2"/>
    </row>
    <row r="413" spans="1:26" ht="11.25" customHeight="1">
      <c r="A413" s="120"/>
      <c r="B413" s="58"/>
      <c r="C413" s="120"/>
      <c r="D413" s="120"/>
      <c r="E413" s="120"/>
      <c r="F413" s="120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122"/>
      <c r="Y413" s="122"/>
      <c r="Z413" s="2"/>
    </row>
    <row r="414" spans="1:26" ht="11.25" customHeight="1">
      <c r="A414" s="120"/>
      <c r="B414" s="58"/>
      <c r="C414" s="120"/>
      <c r="D414" s="120"/>
      <c r="E414" s="120"/>
      <c r="F414" s="120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122"/>
      <c r="Y414" s="122"/>
      <c r="Z414" s="2"/>
    </row>
    <row r="415" spans="1:26" ht="11.25" customHeight="1">
      <c r="A415" s="120"/>
      <c r="B415" s="58"/>
      <c r="C415" s="120"/>
      <c r="D415" s="120"/>
      <c r="E415" s="120"/>
      <c r="F415" s="120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122"/>
      <c r="Y415" s="122"/>
      <c r="Z415" s="2"/>
    </row>
    <row r="416" spans="1:26" ht="11.25" customHeight="1">
      <c r="A416" s="120"/>
      <c r="B416" s="58"/>
      <c r="C416" s="120"/>
      <c r="D416" s="120"/>
      <c r="E416" s="120"/>
      <c r="F416" s="120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122"/>
      <c r="Y416" s="122"/>
      <c r="Z416" s="2"/>
    </row>
    <row r="417" spans="1:26" ht="11.25" customHeight="1">
      <c r="A417" s="120"/>
      <c r="B417" s="58"/>
      <c r="C417" s="120"/>
      <c r="D417" s="120"/>
      <c r="E417" s="120"/>
      <c r="F417" s="120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122"/>
      <c r="Y417" s="122"/>
      <c r="Z417" s="2"/>
    </row>
    <row r="418" spans="1:26" ht="11.25" customHeight="1">
      <c r="A418" s="120"/>
      <c r="B418" s="58"/>
      <c r="C418" s="120"/>
      <c r="D418" s="120"/>
      <c r="E418" s="120"/>
      <c r="F418" s="120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122"/>
      <c r="Y418" s="122"/>
      <c r="Z418" s="2"/>
    </row>
    <row r="419" spans="1:26" ht="11.25" customHeight="1">
      <c r="A419" s="120"/>
      <c r="B419" s="58"/>
      <c r="C419" s="120"/>
      <c r="D419" s="120"/>
      <c r="E419" s="120"/>
      <c r="F419" s="120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122"/>
      <c r="Y419" s="122"/>
      <c r="Z419" s="2"/>
    </row>
    <row r="420" spans="1:26" ht="11.25" customHeight="1">
      <c r="A420" s="120"/>
      <c r="B420" s="58"/>
      <c r="C420" s="120"/>
      <c r="D420" s="120"/>
      <c r="E420" s="120"/>
      <c r="F420" s="120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122"/>
      <c r="Y420" s="122"/>
      <c r="Z420" s="2"/>
    </row>
    <row r="421" spans="1:26" ht="11.25" customHeight="1">
      <c r="A421" s="120"/>
      <c r="B421" s="58"/>
      <c r="C421" s="120"/>
      <c r="D421" s="120"/>
      <c r="E421" s="120"/>
      <c r="F421" s="120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122"/>
      <c r="Y421" s="122"/>
      <c r="Z421" s="2"/>
    </row>
    <row r="422" spans="1:26" ht="11.25" customHeight="1">
      <c r="A422" s="120"/>
      <c r="B422" s="58"/>
      <c r="C422" s="120"/>
      <c r="D422" s="120"/>
      <c r="E422" s="120"/>
      <c r="F422" s="120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122"/>
      <c r="Y422" s="122"/>
      <c r="Z422" s="2"/>
    </row>
    <row r="423" spans="1:26" ht="11.25" customHeight="1">
      <c r="A423" s="120"/>
      <c r="B423" s="58"/>
      <c r="C423" s="120"/>
      <c r="D423" s="120"/>
      <c r="E423" s="120"/>
      <c r="F423" s="120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122"/>
      <c r="Y423" s="122"/>
      <c r="Z423" s="2"/>
    </row>
    <row r="424" spans="1:26" ht="11.25" customHeight="1">
      <c r="A424" s="120"/>
      <c r="B424" s="58"/>
      <c r="C424" s="120"/>
      <c r="D424" s="120"/>
      <c r="E424" s="120"/>
      <c r="F424" s="120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122"/>
      <c r="Y424" s="122"/>
      <c r="Z424" s="2"/>
    </row>
    <row r="425" spans="1:26" ht="11.25" customHeight="1">
      <c r="A425" s="120"/>
      <c r="B425" s="58"/>
      <c r="C425" s="120"/>
      <c r="D425" s="120"/>
      <c r="E425" s="120"/>
      <c r="F425" s="120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122"/>
      <c r="Y425" s="122"/>
      <c r="Z425" s="2"/>
    </row>
    <row r="426" spans="1:26" ht="11.25" customHeight="1">
      <c r="A426" s="120"/>
      <c r="B426" s="58"/>
      <c r="C426" s="120"/>
      <c r="D426" s="120"/>
      <c r="E426" s="120"/>
      <c r="F426" s="120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122"/>
      <c r="Y426" s="122"/>
      <c r="Z426" s="2"/>
    </row>
    <row r="427" spans="1:26" ht="11.25" customHeight="1">
      <c r="A427" s="120"/>
      <c r="B427" s="58"/>
      <c r="C427" s="120"/>
      <c r="D427" s="120"/>
      <c r="E427" s="120"/>
      <c r="F427" s="120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122"/>
      <c r="Y427" s="122"/>
      <c r="Z427" s="2"/>
    </row>
    <row r="428" spans="1:26" ht="11.25" customHeight="1">
      <c r="A428" s="120"/>
      <c r="B428" s="58"/>
      <c r="C428" s="120"/>
      <c r="D428" s="120"/>
      <c r="E428" s="120"/>
      <c r="F428" s="120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122"/>
      <c r="Y428" s="122"/>
      <c r="Z428" s="2"/>
    </row>
    <row r="429" spans="1:26" ht="11.25" customHeight="1">
      <c r="A429" s="120"/>
      <c r="B429" s="58"/>
      <c r="C429" s="120"/>
      <c r="D429" s="120"/>
      <c r="E429" s="120"/>
      <c r="F429" s="120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122"/>
      <c r="Y429" s="122"/>
      <c r="Z429" s="2"/>
    </row>
    <row r="430" spans="1:26" ht="11.25" customHeight="1">
      <c r="A430" s="120"/>
      <c r="B430" s="58"/>
      <c r="C430" s="120"/>
      <c r="D430" s="120"/>
      <c r="E430" s="120"/>
      <c r="F430" s="120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122"/>
      <c r="Y430" s="122"/>
      <c r="Z430" s="2"/>
    </row>
    <row r="431" spans="1:26" ht="11.25" customHeight="1">
      <c r="A431" s="120"/>
      <c r="B431" s="58"/>
      <c r="C431" s="120"/>
      <c r="D431" s="120"/>
      <c r="E431" s="120"/>
      <c r="F431" s="120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122"/>
      <c r="Y431" s="122"/>
      <c r="Z431" s="2"/>
    </row>
    <row r="432" spans="1:26" ht="11.25" customHeight="1">
      <c r="A432" s="120"/>
      <c r="B432" s="58"/>
      <c r="C432" s="120"/>
      <c r="D432" s="120"/>
      <c r="E432" s="120"/>
      <c r="F432" s="120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122"/>
      <c r="Y432" s="122"/>
      <c r="Z432" s="2"/>
    </row>
    <row r="433" spans="1:26" ht="11.25" customHeight="1">
      <c r="A433" s="120"/>
      <c r="B433" s="58"/>
      <c r="C433" s="120"/>
      <c r="D433" s="120"/>
      <c r="E433" s="120"/>
      <c r="F433" s="120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122"/>
      <c r="Y433" s="122"/>
      <c r="Z433" s="2"/>
    </row>
    <row r="434" spans="1:26" ht="11.25" customHeight="1">
      <c r="A434" s="120"/>
      <c r="B434" s="58"/>
      <c r="C434" s="120"/>
      <c r="D434" s="120"/>
      <c r="E434" s="120"/>
      <c r="F434" s="120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122"/>
      <c r="Y434" s="122"/>
      <c r="Z434" s="2"/>
    </row>
    <row r="435" spans="1:26" ht="11.25" customHeight="1">
      <c r="A435" s="120"/>
      <c r="B435" s="58"/>
      <c r="C435" s="120"/>
      <c r="D435" s="120"/>
      <c r="E435" s="120"/>
      <c r="F435" s="120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122"/>
      <c r="Y435" s="122"/>
      <c r="Z435" s="2"/>
    </row>
    <row r="436" spans="1:26" ht="11.25" customHeight="1">
      <c r="A436" s="120"/>
      <c r="B436" s="58"/>
      <c r="C436" s="120"/>
      <c r="D436" s="120"/>
      <c r="E436" s="120"/>
      <c r="F436" s="120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122"/>
      <c r="Y436" s="122"/>
      <c r="Z436" s="2"/>
    </row>
    <row r="437" spans="1:26" ht="11.25" customHeight="1">
      <c r="A437" s="120"/>
      <c r="B437" s="58"/>
      <c r="C437" s="120"/>
      <c r="D437" s="120"/>
      <c r="E437" s="120"/>
      <c r="F437" s="120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122"/>
      <c r="Y437" s="122"/>
      <c r="Z437" s="2"/>
    </row>
    <row r="438" spans="1:26" ht="11.25" customHeight="1">
      <c r="A438" s="120"/>
      <c r="B438" s="58"/>
      <c r="C438" s="120"/>
      <c r="D438" s="120"/>
      <c r="E438" s="120"/>
      <c r="F438" s="120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122"/>
      <c r="Y438" s="122"/>
      <c r="Z438" s="2"/>
    </row>
    <row r="439" spans="1:26" ht="11.25" customHeight="1">
      <c r="A439" s="120"/>
      <c r="B439" s="58"/>
      <c r="C439" s="120"/>
      <c r="D439" s="120"/>
      <c r="E439" s="120"/>
      <c r="F439" s="120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122"/>
      <c r="Y439" s="122"/>
      <c r="Z439" s="2"/>
    </row>
    <row r="440" spans="1:26" ht="11.25" customHeight="1">
      <c r="A440" s="120"/>
      <c r="B440" s="58"/>
      <c r="C440" s="120"/>
      <c r="D440" s="120"/>
      <c r="E440" s="120"/>
      <c r="F440" s="120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122"/>
      <c r="Y440" s="122"/>
      <c r="Z440" s="2"/>
    </row>
    <row r="441" spans="1:26" ht="11.25" customHeight="1">
      <c r="A441" s="120"/>
      <c r="B441" s="58"/>
      <c r="C441" s="120"/>
      <c r="D441" s="120"/>
      <c r="E441" s="120"/>
      <c r="F441" s="120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122"/>
      <c r="Y441" s="122"/>
      <c r="Z441" s="2"/>
    </row>
    <row r="442" spans="1:26" ht="11.25" customHeight="1">
      <c r="A442" s="120"/>
      <c r="B442" s="58"/>
      <c r="C442" s="120"/>
      <c r="D442" s="120"/>
      <c r="E442" s="120"/>
      <c r="F442" s="120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122"/>
      <c r="Y442" s="122"/>
      <c r="Z442" s="2"/>
    </row>
    <row r="443" spans="1:26" ht="11.25" customHeight="1">
      <c r="A443" s="120"/>
      <c r="B443" s="58"/>
      <c r="C443" s="120"/>
      <c r="D443" s="120"/>
      <c r="E443" s="120"/>
      <c r="F443" s="120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122"/>
      <c r="Y443" s="122"/>
      <c r="Z443" s="2"/>
    </row>
    <row r="444" spans="1:26" ht="11.25" customHeight="1">
      <c r="A444" s="120"/>
      <c r="B444" s="58"/>
      <c r="C444" s="120"/>
      <c r="D444" s="120"/>
      <c r="E444" s="120"/>
      <c r="F444" s="120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122"/>
      <c r="Y444" s="122"/>
      <c r="Z444" s="2"/>
    </row>
    <row r="445" spans="1:26" ht="11.25" customHeight="1">
      <c r="A445" s="120"/>
      <c r="B445" s="58"/>
      <c r="C445" s="120"/>
      <c r="D445" s="120"/>
      <c r="E445" s="120"/>
      <c r="F445" s="120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122"/>
      <c r="Y445" s="122"/>
      <c r="Z445" s="2"/>
    </row>
    <row r="446" spans="1:26" ht="11.25" customHeight="1">
      <c r="A446" s="120"/>
      <c r="B446" s="58"/>
      <c r="C446" s="120"/>
      <c r="D446" s="120"/>
      <c r="E446" s="120"/>
      <c r="F446" s="120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122"/>
      <c r="Y446" s="122"/>
      <c r="Z446" s="2"/>
    </row>
    <row r="447" spans="1:26" ht="11.25" customHeight="1">
      <c r="A447" s="120"/>
      <c r="B447" s="58"/>
      <c r="C447" s="120"/>
      <c r="D447" s="120"/>
      <c r="E447" s="120"/>
      <c r="F447" s="120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122"/>
      <c r="Y447" s="122"/>
      <c r="Z447" s="2"/>
    </row>
    <row r="448" spans="1:26" ht="11.25" customHeight="1">
      <c r="A448" s="120"/>
      <c r="B448" s="58"/>
      <c r="C448" s="120"/>
      <c r="D448" s="120"/>
      <c r="E448" s="120"/>
      <c r="F448" s="120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122"/>
      <c r="Y448" s="122"/>
      <c r="Z448" s="2"/>
    </row>
    <row r="449" spans="1:26" ht="11.25" customHeight="1">
      <c r="A449" s="120"/>
      <c r="B449" s="58"/>
      <c r="C449" s="120"/>
      <c r="D449" s="120"/>
      <c r="E449" s="120"/>
      <c r="F449" s="120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122"/>
      <c r="Y449" s="122"/>
      <c r="Z449" s="2"/>
    </row>
    <row r="450" spans="1:26" ht="11.25" customHeight="1">
      <c r="A450" s="120"/>
      <c r="B450" s="58"/>
      <c r="C450" s="120"/>
      <c r="D450" s="120"/>
      <c r="E450" s="120"/>
      <c r="F450" s="120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122"/>
      <c r="Y450" s="122"/>
      <c r="Z450" s="2"/>
    </row>
    <row r="451" spans="1:26" ht="11.25" customHeight="1">
      <c r="A451" s="120"/>
      <c r="B451" s="58"/>
      <c r="C451" s="120"/>
      <c r="D451" s="120"/>
      <c r="E451" s="120"/>
      <c r="F451" s="120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122"/>
      <c r="Y451" s="122"/>
      <c r="Z451" s="2"/>
    </row>
    <row r="452" spans="1:26" ht="11.25" customHeight="1">
      <c r="A452" s="120"/>
      <c r="B452" s="58"/>
      <c r="C452" s="120"/>
      <c r="D452" s="120"/>
      <c r="E452" s="120"/>
      <c r="F452" s="120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122"/>
      <c r="Y452" s="122"/>
      <c r="Z452" s="2"/>
    </row>
    <row r="453" spans="1:26" ht="11.25" customHeight="1">
      <c r="A453" s="120"/>
      <c r="B453" s="58"/>
      <c r="C453" s="120"/>
      <c r="D453" s="120"/>
      <c r="E453" s="120"/>
      <c r="F453" s="120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122"/>
      <c r="Y453" s="122"/>
      <c r="Z453" s="2"/>
    </row>
    <row r="454" spans="1:26" ht="11.25" customHeight="1">
      <c r="A454" s="120"/>
      <c r="B454" s="58"/>
      <c r="C454" s="120"/>
      <c r="D454" s="120"/>
      <c r="E454" s="120"/>
      <c r="F454" s="120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122"/>
      <c r="Y454" s="122"/>
      <c r="Z454" s="2"/>
    </row>
    <row r="455" spans="1:26" ht="11.25" customHeight="1">
      <c r="A455" s="120"/>
      <c r="B455" s="58"/>
      <c r="C455" s="120"/>
      <c r="D455" s="120"/>
      <c r="E455" s="120"/>
      <c r="F455" s="120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122"/>
      <c r="Y455" s="122"/>
      <c r="Z455" s="2"/>
    </row>
    <row r="456" spans="1:26" ht="11.25" customHeight="1">
      <c r="A456" s="120"/>
      <c r="B456" s="58"/>
      <c r="C456" s="120"/>
      <c r="D456" s="120"/>
      <c r="E456" s="120"/>
      <c r="F456" s="120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122"/>
      <c r="Y456" s="122"/>
      <c r="Z456" s="2"/>
    </row>
    <row r="457" spans="1:26" ht="11.25" customHeight="1">
      <c r="A457" s="120"/>
      <c r="B457" s="58"/>
      <c r="C457" s="120"/>
      <c r="D457" s="120"/>
      <c r="E457" s="120"/>
      <c r="F457" s="120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122"/>
      <c r="Y457" s="122"/>
      <c r="Z457" s="2"/>
    </row>
    <row r="458" spans="1:26" ht="11.25" customHeight="1">
      <c r="A458" s="120"/>
      <c r="B458" s="58"/>
      <c r="C458" s="120"/>
      <c r="D458" s="120"/>
      <c r="E458" s="120"/>
      <c r="F458" s="120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122"/>
      <c r="Y458" s="122"/>
      <c r="Z458" s="2"/>
    </row>
    <row r="459" spans="1:26" ht="11.25" customHeight="1">
      <c r="A459" s="120"/>
      <c r="B459" s="58"/>
      <c r="C459" s="120"/>
      <c r="D459" s="120"/>
      <c r="E459" s="120"/>
      <c r="F459" s="120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122"/>
      <c r="Y459" s="122"/>
      <c r="Z459" s="2"/>
    </row>
    <row r="460" spans="1:26" ht="11.25" customHeight="1">
      <c r="A460" s="120"/>
      <c r="B460" s="58"/>
      <c r="C460" s="120"/>
      <c r="D460" s="120"/>
      <c r="E460" s="120"/>
      <c r="F460" s="120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122"/>
      <c r="Y460" s="122"/>
      <c r="Z460" s="2"/>
    </row>
    <row r="461" spans="1:26" ht="11.25" customHeight="1">
      <c r="A461" s="120"/>
      <c r="B461" s="58"/>
      <c r="C461" s="120"/>
      <c r="D461" s="120"/>
      <c r="E461" s="120"/>
      <c r="F461" s="120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122"/>
      <c r="Y461" s="122"/>
      <c r="Z461" s="2"/>
    </row>
    <row r="462" spans="1:26" ht="11.25" customHeight="1">
      <c r="A462" s="120"/>
      <c r="B462" s="58"/>
      <c r="C462" s="120"/>
      <c r="D462" s="120"/>
      <c r="E462" s="120"/>
      <c r="F462" s="120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122"/>
      <c r="Y462" s="122"/>
      <c r="Z462" s="2"/>
    </row>
    <row r="463" spans="1:26" ht="11.25" customHeight="1">
      <c r="A463" s="120"/>
      <c r="B463" s="58"/>
      <c r="C463" s="120"/>
      <c r="D463" s="120"/>
      <c r="E463" s="120"/>
      <c r="F463" s="120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122"/>
      <c r="Y463" s="122"/>
      <c r="Z463" s="2"/>
    </row>
    <row r="464" spans="1:26" ht="11.25" customHeight="1">
      <c r="A464" s="120"/>
      <c r="B464" s="58"/>
      <c r="C464" s="120"/>
      <c r="D464" s="120"/>
      <c r="E464" s="120"/>
      <c r="F464" s="120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122"/>
      <c r="Y464" s="122"/>
      <c r="Z464" s="2"/>
    </row>
    <row r="465" spans="1:26" ht="11.25" customHeight="1">
      <c r="A465" s="120"/>
      <c r="B465" s="58"/>
      <c r="C465" s="120"/>
      <c r="D465" s="120"/>
      <c r="E465" s="120"/>
      <c r="F465" s="120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122"/>
      <c r="Y465" s="122"/>
      <c r="Z465" s="2"/>
    </row>
    <row r="466" spans="1:26" ht="11.25" customHeight="1">
      <c r="A466" s="120"/>
      <c r="B466" s="58"/>
      <c r="C466" s="120"/>
      <c r="D466" s="120"/>
      <c r="E466" s="120"/>
      <c r="F466" s="120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122"/>
      <c r="Y466" s="122"/>
      <c r="Z466" s="2"/>
    </row>
    <row r="467" spans="1:26" ht="11.25" customHeight="1">
      <c r="A467" s="120"/>
      <c r="B467" s="58"/>
      <c r="C467" s="120"/>
      <c r="D467" s="120"/>
      <c r="E467" s="120"/>
      <c r="F467" s="120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122"/>
      <c r="Y467" s="122"/>
      <c r="Z467" s="2"/>
    </row>
    <row r="468" spans="1:26" ht="11.25" customHeight="1">
      <c r="A468" s="120"/>
      <c r="B468" s="58"/>
      <c r="C468" s="120"/>
      <c r="D468" s="120"/>
      <c r="E468" s="120"/>
      <c r="F468" s="120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122"/>
      <c r="Y468" s="122"/>
      <c r="Z468" s="2"/>
    </row>
    <row r="469" spans="1:26" ht="11.25" customHeight="1">
      <c r="A469" s="120"/>
      <c r="B469" s="58"/>
      <c r="C469" s="120"/>
      <c r="D469" s="120"/>
      <c r="E469" s="120"/>
      <c r="F469" s="120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122"/>
      <c r="Y469" s="122"/>
      <c r="Z469" s="2"/>
    </row>
    <row r="470" spans="1:26" ht="11.25" customHeight="1">
      <c r="A470" s="120"/>
      <c r="B470" s="58"/>
      <c r="C470" s="120"/>
      <c r="D470" s="120"/>
      <c r="E470" s="120"/>
      <c r="F470" s="120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122"/>
      <c r="Y470" s="122"/>
      <c r="Z470" s="2"/>
    </row>
    <row r="471" spans="1:26" ht="11.25" customHeight="1">
      <c r="A471" s="120"/>
      <c r="B471" s="58"/>
      <c r="C471" s="120"/>
      <c r="D471" s="120"/>
      <c r="E471" s="120"/>
      <c r="F471" s="120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122"/>
      <c r="Y471" s="122"/>
      <c r="Z471" s="2"/>
    </row>
    <row r="472" spans="1:26" ht="11.25" customHeight="1">
      <c r="A472" s="120"/>
      <c r="B472" s="58"/>
      <c r="C472" s="120"/>
      <c r="D472" s="120"/>
      <c r="E472" s="120"/>
      <c r="F472" s="120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122"/>
      <c r="Y472" s="122"/>
      <c r="Z472" s="2"/>
    </row>
    <row r="473" spans="1:26" ht="11.25" customHeight="1">
      <c r="A473" s="120"/>
      <c r="B473" s="58"/>
      <c r="C473" s="120"/>
      <c r="D473" s="120"/>
      <c r="E473" s="120"/>
      <c r="F473" s="120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122"/>
      <c r="Y473" s="122"/>
      <c r="Z473" s="2"/>
    </row>
    <row r="474" spans="1:26" ht="11.25" customHeight="1">
      <c r="A474" s="120"/>
      <c r="B474" s="58"/>
      <c r="C474" s="120"/>
      <c r="D474" s="120"/>
      <c r="E474" s="120"/>
      <c r="F474" s="120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122"/>
      <c r="Y474" s="122"/>
      <c r="Z474" s="2"/>
    </row>
    <row r="475" spans="1:26" ht="11.25" customHeight="1">
      <c r="A475" s="120"/>
      <c r="B475" s="58"/>
      <c r="C475" s="120"/>
      <c r="D475" s="120"/>
      <c r="E475" s="120"/>
      <c r="F475" s="120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122"/>
      <c r="Y475" s="122"/>
      <c r="Z475" s="2"/>
    </row>
    <row r="476" spans="1:26" ht="11.25" customHeight="1">
      <c r="A476" s="120"/>
      <c r="B476" s="58"/>
      <c r="C476" s="120"/>
      <c r="D476" s="120"/>
      <c r="E476" s="120"/>
      <c r="F476" s="120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122"/>
      <c r="Y476" s="122"/>
      <c r="Z476" s="2"/>
    </row>
    <row r="477" spans="1:26" ht="11.25" customHeight="1">
      <c r="A477" s="120"/>
      <c r="B477" s="58"/>
      <c r="C477" s="120"/>
      <c r="D477" s="120"/>
      <c r="E477" s="120"/>
      <c r="F477" s="120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122"/>
      <c r="Y477" s="122"/>
      <c r="Z477" s="2"/>
    </row>
    <row r="478" spans="1:26" ht="11.25" customHeight="1">
      <c r="A478" s="120"/>
      <c r="B478" s="58"/>
      <c r="C478" s="120"/>
      <c r="D478" s="120"/>
      <c r="E478" s="120"/>
      <c r="F478" s="120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122"/>
      <c r="Y478" s="122"/>
      <c r="Z478" s="2"/>
    </row>
    <row r="479" spans="1:26" ht="11.25" customHeight="1">
      <c r="A479" s="120"/>
      <c r="B479" s="58"/>
      <c r="C479" s="120"/>
      <c r="D479" s="120"/>
      <c r="E479" s="120"/>
      <c r="F479" s="120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122"/>
      <c r="Y479" s="122"/>
      <c r="Z479" s="2"/>
    </row>
    <row r="480" spans="1:26" ht="11.25" customHeight="1">
      <c r="A480" s="120"/>
      <c r="B480" s="58"/>
      <c r="C480" s="120"/>
      <c r="D480" s="120"/>
      <c r="E480" s="120"/>
      <c r="F480" s="120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122"/>
      <c r="Y480" s="122"/>
      <c r="Z480" s="2"/>
    </row>
    <row r="481" spans="1:26" ht="11.25" customHeight="1">
      <c r="A481" s="120"/>
      <c r="B481" s="58"/>
      <c r="C481" s="120"/>
      <c r="D481" s="120"/>
      <c r="E481" s="120"/>
      <c r="F481" s="120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122"/>
      <c r="Y481" s="122"/>
      <c r="Z481" s="2"/>
    </row>
    <row r="482" spans="1:26" ht="11.25" customHeight="1">
      <c r="A482" s="120"/>
      <c r="B482" s="58"/>
      <c r="C482" s="120"/>
      <c r="D482" s="120"/>
      <c r="E482" s="120"/>
      <c r="F482" s="120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122"/>
      <c r="Y482" s="122"/>
      <c r="Z482" s="2"/>
    </row>
    <row r="483" spans="1:26" ht="11.25" customHeight="1">
      <c r="A483" s="120"/>
      <c r="B483" s="58"/>
      <c r="C483" s="120"/>
      <c r="D483" s="120"/>
      <c r="E483" s="120"/>
      <c r="F483" s="120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122"/>
      <c r="Y483" s="122"/>
      <c r="Z483" s="2"/>
    </row>
    <row r="484" spans="1:26" ht="11.25" customHeight="1">
      <c r="A484" s="120"/>
      <c r="B484" s="58"/>
      <c r="C484" s="120"/>
      <c r="D484" s="120"/>
      <c r="E484" s="120"/>
      <c r="F484" s="120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122"/>
      <c r="Y484" s="122"/>
      <c r="Z484" s="2"/>
    </row>
    <row r="485" spans="1:26" ht="11.25" customHeight="1">
      <c r="A485" s="120"/>
      <c r="B485" s="58"/>
      <c r="C485" s="120"/>
      <c r="D485" s="120"/>
      <c r="E485" s="120"/>
      <c r="F485" s="120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122"/>
      <c r="Y485" s="122"/>
      <c r="Z485" s="2"/>
    </row>
    <row r="486" spans="1:26" ht="11.25" customHeight="1">
      <c r="A486" s="120"/>
      <c r="B486" s="58"/>
      <c r="C486" s="120"/>
      <c r="D486" s="120"/>
      <c r="E486" s="120"/>
      <c r="F486" s="120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122"/>
      <c r="Y486" s="122"/>
      <c r="Z486" s="2"/>
    </row>
    <row r="487" spans="1:26" ht="11.25" customHeight="1">
      <c r="A487" s="120"/>
      <c r="B487" s="58"/>
      <c r="C487" s="120"/>
      <c r="D487" s="120"/>
      <c r="E487" s="120"/>
      <c r="F487" s="120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122"/>
      <c r="Y487" s="122"/>
      <c r="Z487" s="2"/>
    </row>
    <row r="488" spans="1:26" ht="11.25" customHeight="1">
      <c r="A488" s="120"/>
      <c r="B488" s="58"/>
      <c r="C488" s="120"/>
      <c r="D488" s="120"/>
      <c r="E488" s="120"/>
      <c r="F488" s="120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122"/>
      <c r="Y488" s="122"/>
      <c r="Z488" s="2"/>
    </row>
    <row r="489" spans="1:26" ht="11.25" customHeight="1">
      <c r="A489" s="120"/>
      <c r="B489" s="58"/>
      <c r="C489" s="120"/>
      <c r="D489" s="120"/>
      <c r="E489" s="120"/>
      <c r="F489" s="120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122"/>
      <c r="Y489" s="122"/>
      <c r="Z489" s="2"/>
    </row>
    <row r="490" spans="1:26" ht="11.25" customHeight="1">
      <c r="A490" s="120"/>
      <c r="B490" s="58"/>
      <c r="C490" s="120"/>
      <c r="D490" s="120"/>
      <c r="E490" s="120"/>
      <c r="F490" s="120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122"/>
      <c r="Y490" s="122"/>
      <c r="Z490" s="2"/>
    </row>
    <row r="491" spans="1:26" ht="11.25" customHeight="1">
      <c r="A491" s="120"/>
      <c r="B491" s="58"/>
      <c r="C491" s="120"/>
      <c r="D491" s="120"/>
      <c r="E491" s="120"/>
      <c r="F491" s="120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122"/>
      <c r="Y491" s="122"/>
      <c r="Z491" s="2"/>
    </row>
    <row r="492" spans="1:26" ht="11.25" customHeight="1">
      <c r="A492" s="120"/>
      <c r="B492" s="58"/>
      <c r="C492" s="120"/>
      <c r="D492" s="120"/>
      <c r="E492" s="120"/>
      <c r="F492" s="120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122"/>
      <c r="Y492" s="122"/>
      <c r="Z492" s="2"/>
    </row>
    <row r="493" spans="1:26" ht="11.25" customHeight="1">
      <c r="A493" s="120"/>
      <c r="B493" s="58"/>
      <c r="C493" s="120"/>
      <c r="D493" s="120"/>
      <c r="E493" s="120"/>
      <c r="F493" s="120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122"/>
      <c r="Y493" s="122"/>
      <c r="Z493" s="2"/>
    </row>
    <row r="494" spans="1:26" ht="11.25" customHeight="1">
      <c r="A494" s="120"/>
      <c r="B494" s="58"/>
      <c r="C494" s="120"/>
      <c r="D494" s="120"/>
      <c r="E494" s="120"/>
      <c r="F494" s="120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122"/>
      <c r="Y494" s="122"/>
      <c r="Z494" s="2"/>
    </row>
    <row r="495" spans="1:26" ht="11.25" customHeight="1">
      <c r="A495" s="120"/>
      <c r="B495" s="58"/>
      <c r="C495" s="120"/>
      <c r="D495" s="120"/>
      <c r="E495" s="120"/>
      <c r="F495" s="120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122"/>
      <c r="Y495" s="122"/>
      <c r="Z495" s="2"/>
    </row>
    <row r="496" spans="1:26" ht="11.25" customHeight="1">
      <c r="A496" s="120"/>
      <c r="B496" s="58"/>
      <c r="C496" s="120"/>
      <c r="D496" s="120"/>
      <c r="E496" s="120"/>
      <c r="F496" s="120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122"/>
      <c r="Y496" s="122"/>
      <c r="Z496" s="2"/>
    </row>
    <row r="497" spans="1:26" ht="11.25" customHeight="1">
      <c r="A497" s="120"/>
      <c r="B497" s="58"/>
      <c r="C497" s="120"/>
      <c r="D497" s="120"/>
      <c r="E497" s="120"/>
      <c r="F497" s="120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122"/>
      <c r="Y497" s="122"/>
      <c r="Z497" s="2"/>
    </row>
    <row r="498" spans="1:26" ht="11.25" customHeight="1">
      <c r="A498" s="120"/>
      <c r="B498" s="58"/>
      <c r="C498" s="120"/>
      <c r="D498" s="120"/>
      <c r="E498" s="120"/>
      <c r="F498" s="120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122"/>
      <c r="Y498" s="122"/>
      <c r="Z498" s="2"/>
    </row>
    <row r="499" spans="1:26" ht="11.25" customHeight="1">
      <c r="A499" s="120"/>
      <c r="B499" s="58"/>
      <c r="C499" s="120"/>
      <c r="D499" s="120"/>
      <c r="E499" s="120"/>
      <c r="F499" s="120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122"/>
      <c r="Y499" s="122"/>
      <c r="Z499" s="2"/>
    </row>
    <row r="500" spans="1:26" ht="11.25" customHeight="1">
      <c r="A500" s="120"/>
      <c r="B500" s="58"/>
      <c r="C500" s="120"/>
      <c r="D500" s="120"/>
      <c r="E500" s="120"/>
      <c r="F500" s="120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122"/>
      <c r="Y500" s="122"/>
      <c r="Z500" s="2"/>
    </row>
    <row r="501" spans="1:26" ht="11.25" customHeight="1">
      <c r="A501" s="120"/>
      <c r="B501" s="58"/>
      <c r="C501" s="120"/>
      <c r="D501" s="120"/>
      <c r="E501" s="120"/>
      <c r="F501" s="120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122"/>
      <c r="Y501" s="122"/>
      <c r="Z501" s="2"/>
    </row>
    <row r="502" spans="1:26" ht="11.25" customHeight="1">
      <c r="A502" s="120"/>
      <c r="B502" s="58"/>
      <c r="C502" s="120"/>
      <c r="D502" s="120"/>
      <c r="E502" s="120"/>
      <c r="F502" s="120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122"/>
      <c r="Y502" s="122"/>
      <c r="Z502" s="2"/>
    </row>
    <row r="503" spans="1:26" ht="11.25" customHeight="1">
      <c r="A503" s="120"/>
      <c r="B503" s="58"/>
      <c r="C503" s="120"/>
      <c r="D503" s="120"/>
      <c r="E503" s="120"/>
      <c r="F503" s="120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122"/>
      <c r="Y503" s="122"/>
      <c r="Z503" s="2"/>
    </row>
    <row r="504" spans="1:26" ht="11.25" customHeight="1">
      <c r="A504" s="120"/>
      <c r="B504" s="58"/>
      <c r="C504" s="120"/>
      <c r="D504" s="120"/>
      <c r="E504" s="120"/>
      <c r="F504" s="120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122"/>
      <c r="Y504" s="122"/>
      <c r="Z504" s="2"/>
    </row>
    <row r="505" spans="1:26" ht="11.25" customHeight="1">
      <c r="A505" s="120"/>
      <c r="B505" s="58"/>
      <c r="C505" s="120"/>
      <c r="D505" s="120"/>
      <c r="E505" s="120"/>
      <c r="F505" s="120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122"/>
      <c r="Y505" s="122"/>
      <c r="Z505" s="2"/>
    </row>
    <row r="506" spans="1:26" ht="11.25" customHeight="1">
      <c r="A506" s="120"/>
      <c r="B506" s="58"/>
      <c r="C506" s="120"/>
      <c r="D506" s="120"/>
      <c r="E506" s="120"/>
      <c r="F506" s="120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122"/>
      <c r="Y506" s="122"/>
      <c r="Z506" s="2"/>
    </row>
    <row r="507" spans="1:26" ht="11.25" customHeight="1">
      <c r="A507" s="120"/>
      <c r="B507" s="58"/>
      <c r="C507" s="120"/>
      <c r="D507" s="120"/>
      <c r="E507" s="120"/>
      <c r="F507" s="120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122"/>
      <c r="Y507" s="122"/>
      <c r="Z507" s="2"/>
    </row>
    <row r="508" spans="1:26" ht="11.25" customHeight="1">
      <c r="A508" s="120"/>
      <c r="B508" s="58"/>
      <c r="C508" s="120"/>
      <c r="D508" s="120"/>
      <c r="E508" s="120"/>
      <c r="F508" s="120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122"/>
      <c r="Y508" s="122"/>
      <c r="Z508" s="2"/>
    </row>
    <row r="509" spans="1:26" ht="11.25" customHeight="1">
      <c r="A509" s="120"/>
      <c r="B509" s="58"/>
      <c r="C509" s="120"/>
      <c r="D509" s="120"/>
      <c r="E509" s="120"/>
      <c r="F509" s="120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122"/>
      <c r="Y509" s="122"/>
      <c r="Z509" s="2"/>
    </row>
    <row r="510" spans="1:26" ht="11.25" customHeight="1">
      <c r="A510" s="120"/>
      <c r="B510" s="58"/>
      <c r="C510" s="120"/>
      <c r="D510" s="120"/>
      <c r="E510" s="120"/>
      <c r="F510" s="120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122"/>
      <c r="Y510" s="122"/>
      <c r="Z510" s="2"/>
    </row>
    <row r="511" spans="1:26" ht="11.25" customHeight="1">
      <c r="A511" s="120"/>
      <c r="B511" s="58"/>
      <c r="C511" s="120"/>
      <c r="D511" s="120"/>
      <c r="E511" s="120"/>
      <c r="F511" s="120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122"/>
      <c r="Y511" s="122"/>
      <c r="Z511" s="2"/>
    </row>
    <row r="512" spans="1:26" ht="11.25" customHeight="1">
      <c r="A512" s="120"/>
      <c r="B512" s="58"/>
      <c r="C512" s="120"/>
      <c r="D512" s="120"/>
      <c r="E512" s="120"/>
      <c r="F512" s="120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122"/>
      <c r="Y512" s="122"/>
      <c r="Z512" s="2"/>
    </row>
    <row r="513" spans="1:26" ht="11.25" customHeight="1">
      <c r="A513" s="120"/>
      <c r="B513" s="58"/>
      <c r="C513" s="120"/>
      <c r="D513" s="120"/>
      <c r="E513" s="120"/>
      <c r="F513" s="120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122"/>
      <c r="Y513" s="122"/>
      <c r="Z513" s="2"/>
    </row>
    <row r="514" spans="1:26" ht="11.25" customHeight="1">
      <c r="A514" s="120"/>
      <c r="B514" s="58"/>
      <c r="C514" s="120"/>
      <c r="D514" s="120"/>
      <c r="E514" s="120"/>
      <c r="F514" s="120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122"/>
      <c r="Y514" s="122"/>
      <c r="Z514" s="2"/>
    </row>
    <row r="515" spans="1:26" ht="11.25" customHeight="1">
      <c r="A515" s="120"/>
      <c r="B515" s="58"/>
      <c r="C515" s="120"/>
      <c r="D515" s="120"/>
      <c r="E515" s="120"/>
      <c r="F515" s="120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122"/>
      <c r="Y515" s="122"/>
      <c r="Z515" s="2"/>
    </row>
    <row r="516" spans="1:26" ht="11.25" customHeight="1">
      <c r="A516" s="120"/>
      <c r="B516" s="58"/>
      <c r="C516" s="120"/>
      <c r="D516" s="120"/>
      <c r="E516" s="120"/>
      <c r="F516" s="120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122"/>
      <c r="Y516" s="122"/>
      <c r="Z516" s="2"/>
    </row>
    <row r="517" spans="1:26" ht="11.25" customHeight="1">
      <c r="A517" s="120"/>
      <c r="B517" s="58"/>
      <c r="C517" s="120"/>
      <c r="D517" s="120"/>
      <c r="E517" s="120"/>
      <c r="F517" s="120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122"/>
      <c r="Y517" s="122"/>
      <c r="Z517" s="2"/>
    </row>
    <row r="518" spans="1:26" ht="11.25" customHeight="1">
      <c r="A518" s="120"/>
      <c r="B518" s="58"/>
      <c r="C518" s="120"/>
      <c r="D518" s="120"/>
      <c r="E518" s="120"/>
      <c r="F518" s="120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122"/>
      <c r="Y518" s="122"/>
      <c r="Z518" s="2"/>
    </row>
    <row r="519" spans="1:26" ht="11.25" customHeight="1">
      <c r="A519" s="120"/>
      <c r="B519" s="58"/>
      <c r="C519" s="120"/>
      <c r="D519" s="120"/>
      <c r="E519" s="120"/>
      <c r="F519" s="120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122"/>
      <c r="Y519" s="122"/>
      <c r="Z519" s="2"/>
    </row>
    <row r="520" spans="1:26" ht="11.25" customHeight="1">
      <c r="A520" s="120"/>
      <c r="B520" s="58"/>
      <c r="C520" s="120"/>
      <c r="D520" s="120"/>
      <c r="E520" s="120"/>
      <c r="F520" s="120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122"/>
      <c r="Y520" s="122"/>
      <c r="Z520" s="2"/>
    </row>
    <row r="521" spans="1:26" ht="11.25" customHeight="1">
      <c r="A521" s="120"/>
      <c r="B521" s="58"/>
      <c r="C521" s="120"/>
      <c r="D521" s="120"/>
      <c r="E521" s="120"/>
      <c r="F521" s="120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122"/>
      <c r="Y521" s="122"/>
      <c r="Z521" s="2"/>
    </row>
    <row r="522" spans="1:26" ht="11.25" customHeight="1">
      <c r="A522" s="120"/>
      <c r="B522" s="58"/>
      <c r="C522" s="120"/>
      <c r="D522" s="120"/>
      <c r="E522" s="120"/>
      <c r="F522" s="120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122"/>
      <c r="Y522" s="122"/>
      <c r="Z522" s="2"/>
    </row>
    <row r="523" spans="1:26" ht="11.25" customHeight="1">
      <c r="A523" s="120"/>
      <c r="B523" s="58"/>
      <c r="C523" s="120"/>
      <c r="D523" s="120"/>
      <c r="E523" s="120"/>
      <c r="F523" s="120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122"/>
      <c r="Y523" s="122"/>
      <c r="Z523" s="2"/>
    </row>
    <row r="524" spans="1:26" ht="11.25" customHeight="1">
      <c r="A524" s="120"/>
      <c r="B524" s="58"/>
      <c r="C524" s="120"/>
      <c r="D524" s="120"/>
      <c r="E524" s="120"/>
      <c r="F524" s="120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122"/>
      <c r="Y524" s="122"/>
      <c r="Z524" s="2"/>
    </row>
    <row r="525" spans="1:26" ht="11.25" customHeight="1">
      <c r="A525" s="120"/>
      <c r="B525" s="58"/>
      <c r="C525" s="120"/>
      <c r="D525" s="120"/>
      <c r="E525" s="120"/>
      <c r="F525" s="120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122"/>
      <c r="Y525" s="122"/>
      <c r="Z525" s="2"/>
    </row>
    <row r="526" spans="1:26" ht="11.25" customHeight="1">
      <c r="A526" s="120"/>
      <c r="B526" s="58"/>
      <c r="C526" s="120"/>
      <c r="D526" s="120"/>
      <c r="E526" s="120"/>
      <c r="F526" s="120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122"/>
      <c r="Y526" s="122"/>
      <c r="Z526" s="2"/>
    </row>
    <row r="527" spans="1:26" ht="11.25" customHeight="1">
      <c r="A527" s="120"/>
      <c r="B527" s="58"/>
      <c r="C527" s="120"/>
      <c r="D527" s="120"/>
      <c r="E527" s="120"/>
      <c r="F527" s="120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122"/>
      <c r="Y527" s="122"/>
      <c r="Z527" s="2"/>
    </row>
    <row r="528" spans="1:26" ht="11.25" customHeight="1">
      <c r="A528" s="120"/>
      <c r="B528" s="58"/>
      <c r="C528" s="120"/>
      <c r="D528" s="120"/>
      <c r="E528" s="120"/>
      <c r="F528" s="120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122"/>
      <c r="Y528" s="122"/>
      <c r="Z528" s="2"/>
    </row>
    <row r="529" spans="1:26" ht="11.25" customHeight="1">
      <c r="A529" s="120"/>
      <c r="B529" s="58"/>
      <c r="C529" s="120"/>
      <c r="D529" s="120"/>
      <c r="E529" s="120"/>
      <c r="F529" s="120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122"/>
      <c r="Y529" s="122"/>
      <c r="Z529" s="2"/>
    </row>
    <row r="530" spans="1:26" ht="11.25" customHeight="1">
      <c r="A530" s="120"/>
      <c r="B530" s="58"/>
      <c r="C530" s="120"/>
      <c r="D530" s="120"/>
      <c r="E530" s="120"/>
      <c r="F530" s="120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122"/>
      <c r="Y530" s="122"/>
      <c r="Z530" s="2"/>
    </row>
    <row r="531" spans="1:26" ht="11.25" customHeight="1">
      <c r="A531" s="120"/>
      <c r="B531" s="58"/>
      <c r="C531" s="120"/>
      <c r="D531" s="120"/>
      <c r="E531" s="120"/>
      <c r="F531" s="120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122"/>
      <c r="Y531" s="122"/>
      <c r="Z531" s="2"/>
    </row>
    <row r="532" spans="1:26" ht="11.25" customHeight="1">
      <c r="A532" s="120"/>
      <c r="B532" s="58"/>
      <c r="C532" s="120"/>
      <c r="D532" s="120"/>
      <c r="E532" s="120"/>
      <c r="F532" s="120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122"/>
      <c r="Y532" s="122"/>
      <c r="Z532" s="2"/>
    </row>
    <row r="533" spans="1:26" ht="11.25" customHeight="1">
      <c r="A533" s="120"/>
      <c r="B533" s="58"/>
      <c r="C533" s="120"/>
      <c r="D533" s="120"/>
      <c r="E533" s="120"/>
      <c r="F533" s="120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122"/>
      <c r="Y533" s="122"/>
      <c r="Z533" s="2"/>
    </row>
    <row r="534" spans="1:26" ht="11.25" customHeight="1">
      <c r="A534" s="120"/>
      <c r="B534" s="58"/>
      <c r="C534" s="120"/>
      <c r="D534" s="120"/>
      <c r="E534" s="120"/>
      <c r="F534" s="120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122"/>
      <c r="Y534" s="122"/>
      <c r="Z534" s="2"/>
    </row>
    <row r="535" spans="1:26" ht="11.25" customHeight="1">
      <c r="A535" s="120"/>
      <c r="B535" s="58"/>
      <c r="C535" s="120"/>
      <c r="D535" s="120"/>
      <c r="E535" s="120"/>
      <c r="F535" s="120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122"/>
      <c r="Y535" s="122"/>
      <c r="Z535" s="2"/>
    </row>
    <row r="536" spans="1:26" ht="11.25" customHeight="1">
      <c r="A536" s="120"/>
      <c r="B536" s="58"/>
      <c r="C536" s="120"/>
      <c r="D536" s="120"/>
      <c r="E536" s="120"/>
      <c r="F536" s="120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122"/>
      <c r="Y536" s="122"/>
      <c r="Z536" s="2"/>
    </row>
    <row r="537" spans="1:26" ht="11.25" customHeight="1">
      <c r="A537" s="120"/>
      <c r="B537" s="58"/>
      <c r="C537" s="120"/>
      <c r="D537" s="120"/>
      <c r="E537" s="120"/>
      <c r="F537" s="120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122"/>
      <c r="Y537" s="122"/>
      <c r="Z537" s="2"/>
    </row>
    <row r="538" spans="1:26" ht="11.25" customHeight="1">
      <c r="A538" s="120"/>
      <c r="B538" s="58"/>
      <c r="C538" s="120"/>
      <c r="D538" s="120"/>
      <c r="E538" s="120"/>
      <c r="F538" s="120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122"/>
      <c r="Y538" s="122"/>
      <c r="Z538" s="2"/>
    </row>
    <row r="539" spans="1:26" ht="11.25" customHeight="1">
      <c r="A539" s="120"/>
      <c r="B539" s="58"/>
      <c r="C539" s="120"/>
      <c r="D539" s="120"/>
      <c r="E539" s="120"/>
      <c r="F539" s="120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122"/>
      <c r="Y539" s="122"/>
      <c r="Z539" s="2"/>
    </row>
    <row r="540" spans="1:26" ht="11.25" customHeight="1">
      <c r="A540" s="120"/>
      <c r="B540" s="58"/>
      <c r="C540" s="120"/>
      <c r="D540" s="120"/>
      <c r="E540" s="120"/>
      <c r="F540" s="120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122"/>
      <c r="Y540" s="122"/>
      <c r="Z540" s="2"/>
    </row>
    <row r="541" spans="1:26" ht="11.25" customHeight="1">
      <c r="A541" s="120"/>
      <c r="B541" s="58"/>
      <c r="C541" s="120"/>
      <c r="D541" s="120"/>
      <c r="E541" s="120"/>
      <c r="F541" s="120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122"/>
      <c r="Y541" s="122"/>
      <c r="Z541" s="2"/>
    </row>
    <row r="542" spans="1:26" ht="11.25" customHeight="1">
      <c r="A542" s="120"/>
      <c r="B542" s="58"/>
      <c r="C542" s="120"/>
      <c r="D542" s="120"/>
      <c r="E542" s="120"/>
      <c r="F542" s="120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122"/>
      <c r="Y542" s="122"/>
      <c r="Z542" s="2"/>
    </row>
    <row r="543" spans="1:26" ht="11.25" customHeight="1">
      <c r="A543" s="120"/>
      <c r="B543" s="58"/>
      <c r="C543" s="120"/>
      <c r="D543" s="120"/>
      <c r="E543" s="120"/>
      <c r="F543" s="120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122"/>
      <c r="Y543" s="122"/>
      <c r="Z543" s="2"/>
    </row>
    <row r="544" spans="1:26" ht="11.25" customHeight="1">
      <c r="A544" s="120"/>
      <c r="B544" s="58"/>
      <c r="C544" s="120"/>
      <c r="D544" s="120"/>
      <c r="E544" s="120"/>
      <c r="F544" s="120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122"/>
      <c r="Y544" s="122"/>
      <c r="Z544" s="2"/>
    </row>
    <row r="545" spans="1:26" ht="11.25" customHeight="1">
      <c r="A545" s="120"/>
      <c r="B545" s="58"/>
      <c r="C545" s="120"/>
      <c r="D545" s="120"/>
      <c r="E545" s="120"/>
      <c r="F545" s="120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122"/>
      <c r="Y545" s="122"/>
      <c r="Z545" s="2"/>
    </row>
    <row r="546" spans="1:26" ht="11.25" customHeight="1">
      <c r="A546" s="120"/>
      <c r="B546" s="58"/>
      <c r="C546" s="120"/>
      <c r="D546" s="120"/>
      <c r="E546" s="120"/>
      <c r="F546" s="120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122"/>
      <c r="Y546" s="122"/>
      <c r="Z546" s="2"/>
    </row>
    <row r="547" spans="1:26" ht="11.25" customHeight="1">
      <c r="A547" s="120"/>
      <c r="B547" s="58"/>
      <c r="C547" s="120"/>
      <c r="D547" s="120"/>
      <c r="E547" s="120"/>
      <c r="F547" s="120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122"/>
      <c r="Y547" s="122"/>
      <c r="Z547" s="2"/>
    </row>
    <row r="548" spans="1:26" ht="11.25" customHeight="1">
      <c r="A548" s="120"/>
      <c r="B548" s="58"/>
      <c r="C548" s="120"/>
      <c r="D548" s="120"/>
      <c r="E548" s="120"/>
      <c r="F548" s="120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122"/>
      <c r="Y548" s="122"/>
      <c r="Z548" s="2"/>
    </row>
    <row r="549" spans="1:26" ht="11.25" customHeight="1">
      <c r="A549" s="120"/>
      <c r="B549" s="58"/>
      <c r="C549" s="120"/>
      <c r="D549" s="120"/>
      <c r="E549" s="120"/>
      <c r="F549" s="120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122"/>
      <c r="Y549" s="122"/>
      <c r="Z549" s="2"/>
    </row>
    <row r="550" spans="1:26" ht="11.25" customHeight="1">
      <c r="A550" s="120"/>
      <c r="B550" s="58"/>
      <c r="C550" s="120"/>
      <c r="D550" s="120"/>
      <c r="E550" s="120"/>
      <c r="F550" s="120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122"/>
      <c r="Y550" s="122"/>
      <c r="Z550" s="2"/>
    </row>
    <row r="551" spans="1:26" ht="11.25" customHeight="1">
      <c r="A551" s="120"/>
      <c r="B551" s="58"/>
      <c r="C551" s="120"/>
      <c r="D551" s="120"/>
      <c r="E551" s="120"/>
      <c r="F551" s="120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122"/>
      <c r="Y551" s="122"/>
      <c r="Z551" s="2"/>
    </row>
    <row r="552" spans="1:26" ht="11.25" customHeight="1">
      <c r="A552" s="120"/>
      <c r="B552" s="58"/>
      <c r="C552" s="120"/>
      <c r="D552" s="120"/>
      <c r="E552" s="120"/>
      <c r="F552" s="120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122"/>
      <c r="Y552" s="122"/>
      <c r="Z552" s="2"/>
    </row>
    <row r="553" spans="1:26" ht="11.25" customHeight="1">
      <c r="A553" s="120"/>
      <c r="B553" s="58"/>
      <c r="C553" s="120"/>
      <c r="D553" s="120"/>
      <c r="E553" s="120"/>
      <c r="F553" s="120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122"/>
      <c r="Y553" s="122"/>
      <c r="Z553" s="2"/>
    </row>
    <row r="554" spans="1:26" ht="11.25" customHeight="1">
      <c r="A554" s="120"/>
      <c r="B554" s="58"/>
      <c r="C554" s="120"/>
      <c r="D554" s="120"/>
      <c r="E554" s="120"/>
      <c r="F554" s="120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122"/>
      <c r="Y554" s="122"/>
      <c r="Z554" s="2"/>
    </row>
    <row r="555" spans="1:26" ht="11.25" customHeight="1">
      <c r="A555" s="120"/>
      <c r="B555" s="58"/>
      <c r="C555" s="120"/>
      <c r="D555" s="120"/>
      <c r="E555" s="120"/>
      <c r="F555" s="120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122"/>
      <c r="Y555" s="122"/>
      <c r="Z555" s="2"/>
    </row>
    <row r="556" spans="1:26" ht="11.25" customHeight="1">
      <c r="A556" s="120"/>
      <c r="B556" s="58"/>
      <c r="C556" s="120"/>
      <c r="D556" s="120"/>
      <c r="E556" s="120"/>
      <c r="F556" s="120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122"/>
      <c r="Y556" s="122"/>
      <c r="Z556" s="2"/>
    </row>
    <row r="557" spans="1:26" ht="11.25" customHeight="1">
      <c r="A557" s="120"/>
      <c r="B557" s="58"/>
      <c r="C557" s="120"/>
      <c r="D557" s="120"/>
      <c r="E557" s="120"/>
      <c r="F557" s="120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122"/>
      <c r="Y557" s="122"/>
      <c r="Z557" s="2"/>
    </row>
    <row r="558" spans="1:26" ht="11.25" customHeight="1">
      <c r="A558" s="120"/>
      <c r="B558" s="58"/>
      <c r="C558" s="120"/>
      <c r="D558" s="120"/>
      <c r="E558" s="120"/>
      <c r="F558" s="120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122"/>
      <c r="Y558" s="122"/>
      <c r="Z558" s="2"/>
    </row>
    <row r="559" spans="1:26" ht="11.25" customHeight="1">
      <c r="A559" s="120"/>
      <c r="B559" s="58"/>
      <c r="C559" s="120"/>
      <c r="D559" s="120"/>
      <c r="E559" s="120"/>
      <c r="F559" s="120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122"/>
      <c r="Y559" s="122"/>
      <c r="Z559" s="2"/>
    </row>
    <row r="560" spans="1:26" ht="11.25" customHeight="1">
      <c r="A560" s="120"/>
      <c r="B560" s="58"/>
      <c r="C560" s="120"/>
      <c r="D560" s="120"/>
      <c r="E560" s="120"/>
      <c r="F560" s="120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122"/>
      <c r="Y560" s="122"/>
      <c r="Z560" s="2"/>
    </row>
    <row r="561" spans="1:26" ht="11.25" customHeight="1">
      <c r="A561" s="120"/>
      <c r="B561" s="58"/>
      <c r="C561" s="120"/>
      <c r="D561" s="120"/>
      <c r="E561" s="120"/>
      <c r="F561" s="120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122"/>
      <c r="Y561" s="122"/>
      <c r="Z561" s="2"/>
    </row>
    <row r="562" spans="1:26" ht="11.25" customHeight="1">
      <c r="A562" s="120"/>
      <c r="B562" s="58"/>
      <c r="C562" s="120"/>
      <c r="D562" s="120"/>
      <c r="E562" s="120"/>
      <c r="F562" s="120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122"/>
      <c r="Y562" s="122"/>
      <c r="Z562" s="2"/>
    </row>
    <row r="563" spans="1:26" ht="11.25" customHeight="1">
      <c r="A563" s="120"/>
      <c r="B563" s="58"/>
      <c r="C563" s="120"/>
      <c r="D563" s="120"/>
      <c r="E563" s="120"/>
      <c r="F563" s="120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122"/>
      <c r="Y563" s="122"/>
      <c r="Z563" s="2"/>
    </row>
    <row r="564" spans="1:26" ht="11.25" customHeight="1">
      <c r="A564" s="120"/>
      <c r="B564" s="58"/>
      <c r="C564" s="120"/>
      <c r="D564" s="120"/>
      <c r="E564" s="120"/>
      <c r="F564" s="120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122"/>
      <c r="Y564" s="122"/>
      <c r="Z564" s="2"/>
    </row>
    <row r="565" spans="1:26" ht="11.25" customHeight="1">
      <c r="A565" s="120"/>
      <c r="B565" s="58"/>
      <c r="C565" s="120"/>
      <c r="D565" s="120"/>
      <c r="E565" s="120"/>
      <c r="F565" s="120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122"/>
      <c r="Y565" s="122"/>
      <c r="Z565" s="2"/>
    </row>
    <row r="566" spans="1:26" ht="11.25" customHeight="1">
      <c r="A566" s="120"/>
      <c r="B566" s="58"/>
      <c r="C566" s="120"/>
      <c r="D566" s="120"/>
      <c r="E566" s="120"/>
      <c r="F566" s="120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122"/>
      <c r="Y566" s="122"/>
      <c r="Z566" s="2"/>
    </row>
    <row r="567" spans="1:26" ht="11.25" customHeight="1">
      <c r="A567" s="120"/>
      <c r="B567" s="58"/>
      <c r="C567" s="120"/>
      <c r="D567" s="120"/>
      <c r="E567" s="120"/>
      <c r="F567" s="120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122"/>
      <c r="Y567" s="122"/>
      <c r="Z567" s="2"/>
    </row>
    <row r="568" spans="1:26" ht="11.25" customHeight="1">
      <c r="A568" s="120"/>
      <c r="B568" s="58"/>
      <c r="C568" s="120"/>
      <c r="D568" s="120"/>
      <c r="E568" s="120"/>
      <c r="F568" s="120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122"/>
      <c r="Y568" s="122"/>
      <c r="Z568" s="2"/>
    </row>
    <row r="569" spans="1:26" ht="11.25" customHeight="1">
      <c r="A569" s="120"/>
      <c r="B569" s="58"/>
      <c r="C569" s="120"/>
      <c r="D569" s="120"/>
      <c r="E569" s="120"/>
      <c r="F569" s="120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122"/>
      <c r="Y569" s="122"/>
      <c r="Z569" s="2"/>
    </row>
    <row r="570" spans="1:26" ht="11.25" customHeight="1">
      <c r="A570" s="120"/>
      <c r="B570" s="58"/>
      <c r="C570" s="120"/>
      <c r="D570" s="120"/>
      <c r="E570" s="120"/>
      <c r="F570" s="120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122"/>
      <c r="Y570" s="122"/>
      <c r="Z570" s="2"/>
    </row>
    <row r="571" spans="1:26" ht="11.25" customHeight="1">
      <c r="A571" s="120"/>
      <c r="B571" s="58"/>
      <c r="C571" s="120"/>
      <c r="D571" s="120"/>
      <c r="E571" s="120"/>
      <c r="F571" s="120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122"/>
      <c r="Y571" s="122"/>
      <c r="Z571" s="2"/>
    </row>
    <row r="572" spans="1:26" ht="11.25" customHeight="1">
      <c r="A572" s="120"/>
      <c r="B572" s="58"/>
      <c r="C572" s="120"/>
      <c r="D572" s="120"/>
      <c r="E572" s="120"/>
      <c r="F572" s="120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122"/>
      <c r="Y572" s="122"/>
      <c r="Z572" s="2"/>
    </row>
    <row r="573" spans="1:26" ht="11.25" customHeight="1">
      <c r="A573" s="120"/>
      <c r="B573" s="58"/>
      <c r="C573" s="120"/>
      <c r="D573" s="120"/>
      <c r="E573" s="120"/>
      <c r="F573" s="120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122"/>
      <c r="Y573" s="122"/>
      <c r="Z573" s="2"/>
    </row>
    <row r="574" spans="1:26" ht="11.25" customHeight="1">
      <c r="A574" s="120"/>
      <c r="B574" s="58"/>
      <c r="C574" s="120"/>
      <c r="D574" s="120"/>
      <c r="E574" s="120"/>
      <c r="F574" s="120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122"/>
      <c r="Y574" s="122"/>
      <c r="Z574" s="2"/>
    </row>
    <row r="575" spans="1:26" ht="11.25" customHeight="1">
      <c r="A575" s="120"/>
      <c r="B575" s="58"/>
      <c r="C575" s="120"/>
      <c r="D575" s="120"/>
      <c r="E575" s="120"/>
      <c r="F575" s="120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122"/>
      <c r="Y575" s="122"/>
      <c r="Z575" s="2"/>
    </row>
    <row r="576" spans="1:26" ht="11.25" customHeight="1">
      <c r="A576" s="120"/>
      <c r="B576" s="58"/>
      <c r="C576" s="120"/>
      <c r="D576" s="120"/>
      <c r="E576" s="120"/>
      <c r="F576" s="120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122"/>
      <c r="Y576" s="122"/>
      <c r="Z576" s="2"/>
    </row>
    <row r="577" spans="1:26" ht="11.25" customHeight="1">
      <c r="A577" s="120"/>
      <c r="B577" s="58"/>
      <c r="C577" s="120"/>
      <c r="D577" s="120"/>
      <c r="E577" s="120"/>
      <c r="F577" s="120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122"/>
      <c r="Y577" s="122"/>
      <c r="Z577" s="2"/>
    </row>
    <row r="578" spans="1:26" ht="11.25" customHeight="1">
      <c r="A578" s="120"/>
      <c r="B578" s="58"/>
      <c r="C578" s="120"/>
      <c r="D578" s="120"/>
      <c r="E578" s="120"/>
      <c r="F578" s="120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122"/>
      <c r="Y578" s="122"/>
      <c r="Z578" s="2"/>
    </row>
    <row r="579" spans="1:26" ht="11.25" customHeight="1">
      <c r="A579" s="120"/>
      <c r="B579" s="58"/>
      <c r="C579" s="120"/>
      <c r="D579" s="120"/>
      <c r="E579" s="120"/>
      <c r="F579" s="120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122"/>
      <c r="Y579" s="122"/>
      <c r="Z579" s="2"/>
    </row>
    <row r="580" spans="1:26" ht="11.25" customHeight="1">
      <c r="A580" s="120"/>
      <c r="B580" s="58"/>
      <c r="C580" s="120"/>
      <c r="D580" s="120"/>
      <c r="E580" s="120"/>
      <c r="F580" s="120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122"/>
      <c r="Y580" s="122"/>
      <c r="Z580" s="2"/>
    </row>
    <row r="581" spans="1:26" ht="11.25" customHeight="1">
      <c r="A581" s="120"/>
      <c r="B581" s="58"/>
      <c r="C581" s="120"/>
      <c r="D581" s="120"/>
      <c r="E581" s="120"/>
      <c r="F581" s="120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122"/>
      <c r="Y581" s="122"/>
      <c r="Z581" s="2"/>
    </row>
    <row r="582" spans="1:26" ht="11.25" customHeight="1">
      <c r="A582" s="120"/>
      <c r="B582" s="58"/>
      <c r="C582" s="120"/>
      <c r="D582" s="120"/>
      <c r="E582" s="120"/>
      <c r="F582" s="120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122"/>
      <c r="Y582" s="122"/>
      <c r="Z582" s="2"/>
    </row>
    <row r="583" spans="1:26" ht="11.25" customHeight="1">
      <c r="A583" s="120"/>
      <c r="B583" s="58"/>
      <c r="C583" s="120"/>
      <c r="D583" s="120"/>
      <c r="E583" s="120"/>
      <c r="F583" s="120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122"/>
      <c r="Y583" s="122"/>
      <c r="Z583" s="2"/>
    </row>
    <row r="584" spans="1:26" ht="11.25" customHeight="1">
      <c r="A584" s="120"/>
      <c r="B584" s="58"/>
      <c r="C584" s="120"/>
      <c r="D584" s="120"/>
      <c r="E584" s="120"/>
      <c r="F584" s="120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122"/>
      <c r="Y584" s="122"/>
      <c r="Z584" s="2"/>
    </row>
    <row r="585" spans="1:26" ht="11.25" customHeight="1">
      <c r="A585" s="120"/>
      <c r="B585" s="58"/>
      <c r="C585" s="120"/>
      <c r="D585" s="120"/>
      <c r="E585" s="120"/>
      <c r="F585" s="120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122"/>
      <c r="Y585" s="122"/>
      <c r="Z585" s="2"/>
    </row>
    <row r="586" spans="1:26" ht="11.25" customHeight="1">
      <c r="A586" s="120"/>
      <c r="B586" s="58"/>
      <c r="C586" s="120"/>
      <c r="D586" s="120"/>
      <c r="E586" s="120"/>
      <c r="F586" s="120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122"/>
      <c r="Y586" s="122"/>
      <c r="Z586" s="2"/>
    </row>
    <row r="587" spans="1:26" ht="11.25" customHeight="1">
      <c r="A587" s="120"/>
      <c r="B587" s="58"/>
      <c r="C587" s="120"/>
      <c r="D587" s="120"/>
      <c r="E587" s="120"/>
      <c r="F587" s="120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122"/>
      <c r="Y587" s="122"/>
      <c r="Z587" s="2"/>
    </row>
    <row r="588" spans="1:26" ht="11.25" customHeight="1">
      <c r="A588" s="120"/>
      <c r="B588" s="58"/>
      <c r="C588" s="120"/>
      <c r="D588" s="120"/>
      <c r="E588" s="120"/>
      <c r="F588" s="120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122"/>
      <c r="Y588" s="122"/>
      <c r="Z588" s="2"/>
    </row>
    <row r="589" spans="1:26" ht="11.25" customHeight="1">
      <c r="A589" s="120"/>
      <c r="B589" s="58"/>
      <c r="C589" s="120"/>
      <c r="D589" s="120"/>
      <c r="E589" s="120"/>
      <c r="F589" s="120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122"/>
      <c r="Y589" s="122"/>
      <c r="Z589" s="2"/>
    </row>
    <row r="590" spans="1:26" ht="11.25" customHeight="1">
      <c r="A590" s="120"/>
      <c r="B590" s="58"/>
      <c r="C590" s="120"/>
      <c r="D590" s="120"/>
      <c r="E590" s="120"/>
      <c r="F590" s="120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122"/>
      <c r="Y590" s="122"/>
      <c r="Z590" s="2"/>
    </row>
    <row r="591" spans="1:26" ht="11.25" customHeight="1">
      <c r="A591" s="120"/>
      <c r="B591" s="58"/>
      <c r="C591" s="120"/>
      <c r="D591" s="120"/>
      <c r="E591" s="120"/>
      <c r="F591" s="120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122"/>
      <c r="Y591" s="122"/>
      <c r="Z591" s="2"/>
    </row>
    <row r="592" spans="1:26" ht="11.25" customHeight="1">
      <c r="A592" s="120"/>
      <c r="B592" s="58"/>
      <c r="C592" s="120"/>
      <c r="D592" s="120"/>
      <c r="E592" s="120"/>
      <c r="F592" s="120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122"/>
      <c r="Y592" s="122"/>
      <c r="Z592" s="2"/>
    </row>
    <row r="593" spans="1:26" ht="11.25" customHeight="1">
      <c r="A593" s="120"/>
      <c r="B593" s="58"/>
      <c r="C593" s="120"/>
      <c r="D593" s="120"/>
      <c r="E593" s="120"/>
      <c r="F593" s="120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122"/>
      <c r="Y593" s="122"/>
      <c r="Z593" s="2"/>
    </row>
    <row r="594" spans="1:26" ht="11.25" customHeight="1">
      <c r="A594" s="120"/>
      <c r="B594" s="58"/>
      <c r="C594" s="120"/>
      <c r="D594" s="120"/>
      <c r="E594" s="120"/>
      <c r="F594" s="120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122"/>
      <c r="Y594" s="122"/>
      <c r="Z594" s="2"/>
    </row>
    <row r="595" spans="1:26" ht="11.25" customHeight="1">
      <c r="A595" s="120"/>
      <c r="B595" s="58"/>
      <c r="C595" s="120"/>
      <c r="D595" s="120"/>
      <c r="E595" s="120"/>
      <c r="F595" s="120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122"/>
      <c r="Y595" s="122"/>
      <c r="Z595" s="2"/>
    </row>
    <row r="596" spans="1:26" ht="11.25" customHeight="1">
      <c r="A596" s="120"/>
      <c r="B596" s="58"/>
      <c r="C596" s="120"/>
      <c r="D596" s="120"/>
      <c r="E596" s="120"/>
      <c r="F596" s="120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122"/>
      <c r="Y596" s="122"/>
      <c r="Z596" s="2"/>
    </row>
    <row r="597" spans="1:26" ht="11.25" customHeight="1">
      <c r="A597" s="120"/>
      <c r="B597" s="58"/>
      <c r="C597" s="120"/>
      <c r="D597" s="120"/>
      <c r="E597" s="120"/>
      <c r="F597" s="120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122"/>
      <c r="Y597" s="122"/>
      <c r="Z597" s="2"/>
    </row>
    <row r="598" spans="1:26" ht="11.25" customHeight="1">
      <c r="A598" s="120"/>
      <c r="B598" s="58"/>
      <c r="C598" s="120"/>
      <c r="D598" s="120"/>
      <c r="E598" s="120"/>
      <c r="F598" s="120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122"/>
      <c r="Y598" s="122"/>
      <c r="Z598" s="2"/>
    </row>
    <row r="599" spans="1:26" ht="11.25" customHeight="1">
      <c r="A599" s="120"/>
      <c r="B599" s="58"/>
      <c r="C599" s="120"/>
      <c r="D599" s="120"/>
      <c r="E599" s="120"/>
      <c r="F599" s="120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122"/>
      <c r="Y599" s="122"/>
      <c r="Z599" s="2"/>
    </row>
    <row r="600" spans="1:26" ht="11.25" customHeight="1">
      <c r="A600" s="120"/>
      <c r="B600" s="58"/>
      <c r="C600" s="120"/>
      <c r="D600" s="120"/>
      <c r="E600" s="120"/>
      <c r="F600" s="120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122"/>
      <c r="Y600" s="122"/>
      <c r="Z600" s="2"/>
    </row>
    <row r="601" spans="1:26" ht="11.25" customHeight="1">
      <c r="A601" s="120"/>
      <c r="B601" s="58"/>
      <c r="C601" s="120"/>
      <c r="D601" s="120"/>
      <c r="E601" s="120"/>
      <c r="F601" s="120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122"/>
      <c r="Y601" s="122"/>
      <c r="Z601" s="2"/>
    </row>
    <row r="602" spans="1:26" ht="11.25" customHeight="1">
      <c r="A602" s="120"/>
      <c r="B602" s="58"/>
      <c r="C602" s="120"/>
      <c r="D602" s="120"/>
      <c r="E602" s="120"/>
      <c r="F602" s="120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122"/>
      <c r="Y602" s="122"/>
      <c r="Z602" s="2"/>
    </row>
    <row r="603" spans="1:26" ht="11.25" customHeight="1">
      <c r="A603" s="120"/>
      <c r="B603" s="58"/>
      <c r="C603" s="120"/>
      <c r="D603" s="120"/>
      <c r="E603" s="120"/>
      <c r="F603" s="120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122"/>
      <c r="Y603" s="122"/>
      <c r="Z603" s="2"/>
    </row>
    <row r="604" spans="1:26" ht="11.25" customHeight="1">
      <c r="A604" s="120"/>
      <c r="B604" s="58"/>
      <c r="C604" s="120"/>
      <c r="D604" s="120"/>
      <c r="E604" s="120"/>
      <c r="F604" s="120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122"/>
      <c r="Y604" s="122"/>
      <c r="Z604" s="2"/>
    </row>
    <row r="605" spans="1:26" ht="11.25" customHeight="1">
      <c r="A605" s="120"/>
      <c r="B605" s="58"/>
      <c r="C605" s="120"/>
      <c r="D605" s="120"/>
      <c r="E605" s="120"/>
      <c r="F605" s="120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122"/>
      <c r="Y605" s="122"/>
      <c r="Z605" s="2"/>
    </row>
    <row r="606" spans="1:26" ht="11.25" customHeight="1">
      <c r="A606" s="120"/>
      <c r="B606" s="58"/>
      <c r="C606" s="120"/>
      <c r="D606" s="120"/>
      <c r="E606" s="120"/>
      <c r="F606" s="120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122"/>
      <c r="Y606" s="122"/>
      <c r="Z606" s="2"/>
    </row>
    <row r="607" spans="1:26" ht="11.25" customHeight="1">
      <c r="A607" s="120"/>
      <c r="B607" s="58"/>
      <c r="C607" s="120"/>
      <c r="D607" s="120"/>
      <c r="E607" s="120"/>
      <c r="F607" s="120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122"/>
      <c r="Y607" s="122"/>
      <c r="Z607" s="2"/>
    </row>
    <row r="608" spans="1:26" ht="11.25" customHeight="1">
      <c r="A608" s="120"/>
      <c r="B608" s="58"/>
      <c r="C608" s="120"/>
      <c r="D608" s="120"/>
      <c r="E608" s="120"/>
      <c r="F608" s="120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122"/>
      <c r="Y608" s="122"/>
      <c r="Z608" s="2"/>
    </row>
    <row r="609" spans="1:26" ht="11.25" customHeight="1">
      <c r="A609" s="120"/>
      <c r="B609" s="58"/>
      <c r="C609" s="120"/>
      <c r="D609" s="120"/>
      <c r="E609" s="120"/>
      <c r="F609" s="120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122"/>
      <c r="Y609" s="122"/>
      <c r="Z609" s="2"/>
    </row>
    <row r="610" spans="1:26" ht="11.25" customHeight="1">
      <c r="A610" s="120"/>
      <c r="B610" s="58"/>
      <c r="C610" s="120"/>
      <c r="D610" s="120"/>
      <c r="E610" s="120"/>
      <c r="F610" s="120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122"/>
      <c r="Y610" s="122"/>
      <c r="Z610" s="2"/>
    </row>
    <row r="611" spans="1:26" ht="11.25" customHeight="1">
      <c r="A611" s="120"/>
      <c r="B611" s="58"/>
      <c r="C611" s="120"/>
      <c r="D611" s="120"/>
      <c r="E611" s="120"/>
      <c r="F611" s="120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122"/>
      <c r="Y611" s="122"/>
      <c r="Z611" s="2"/>
    </row>
    <row r="612" spans="1:26" ht="11.25" customHeight="1">
      <c r="A612" s="120"/>
      <c r="B612" s="58"/>
      <c r="C612" s="120"/>
      <c r="D612" s="120"/>
      <c r="E612" s="120"/>
      <c r="F612" s="120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122"/>
      <c r="Y612" s="122"/>
      <c r="Z612" s="2"/>
    </row>
    <row r="613" spans="1:26" ht="11.25" customHeight="1">
      <c r="A613" s="120"/>
      <c r="B613" s="58"/>
      <c r="C613" s="120"/>
      <c r="D613" s="120"/>
      <c r="E613" s="120"/>
      <c r="F613" s="120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122"/>
      <c r="Y613" s="122"/>
      <c r="Z613" s="2"/>
    </row>
    <row r="614" spans="1:26" ht="11.25" customHeight="1">
      <c r="A614" s="120"/>
      <c r="B614" s="58"/>
      <c r="C614" s="120"/>
      <c r="D614" s="120"/>
      <c r="E614" s="120"/>
      <c r="F614" s="120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122"/>
      <c r="Y614" s="122"/>
      <c r="Z614" s="2"/>
    </row>
    <row r="615" spans="1:26" ht="11.25" customHeight="1">
      <c r="A615" s="120"/>
      <c r="B615" s="58"/>
      <c r="C615" s="120"/>
      <c r="D615" s="120"/>
      <c r="E615" s="120"/>
      <c r="F615" s="120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122"/>
      <c r="Y615" s="122"/>
      <c r="Z615" s="2"/>
    </row>
    <row r="616" spans="1:26" ht="11.25" customHeight="1">
      <c r="A616" s="120"/>
      <c r="B616" s="58"/>
      <c r="C616" s="120"/>
      <c r="D616" s="120"/>
      <c r="E616" s="120"/>
      <c r="F616" s="120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122"/>
      <c r="Y616" s="122"/>
      <c r="Z616" s="2"/>
    </row>
    <row r="617" spans="1:26" ht="11.25" customHeight="1">
      <c r="A617" s="120"/>
      <c r="B617" s="58"/>
      <c r="C617" s="120"/>
      <c r="D617" s="120"/>
      <c r="E617" s="120"/>
      <c r="F617" s="120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122"/>
      <c r="Y617" s="122"/>
      <c r="Z617" s="2"/>
    </row>
    <row r="618" spans="1:26" ht="11.25" customHeight="1">
      <c r="A618" s="120"/>
      <c r="B618" s="58"/>
      <c r="C618" s="120"/>
      <c r="D618" s="120"/>
      <c r="E618" s="120"/>
      <c r="F618" s="120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122"/>
      <c r="Y618" s="122"/>
      <c r="Z618" s="2"/>
    </row>
    <row r="619" spans="1:26" ht="11.25" customHeight="1">
      <c r="A619" s="120"/>
      <c r="B619" s="58"/>
      <c r="C619" s="120"/>
      <c r="D619" s="120"/>
      <c r="E619" s="120"/>
      <c r="F619" s="120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122"/>
      <c r="Y619" s="122"/>
      <c r="Z619" s="2"/>
    </row>
    <row r="620" spans="1:26" ht="11.25" customHeight="1">
      <c r="A620" s="120"/>
      <c r="B620" s="58"/>
      <c r="C620" s="120"/>
      <c r="D620" s="120"/>
      <c r="E620" s="120"/>
      <c r="F620" s="120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122"/>
      <c r="Y620" s="122"/>
      <c r="Z620" s="2"/>
    </row>
    <row r="621" spans="1:26" ht="11.25" customHeight="1">
      <c r="A621" s="120"/>
      <c r="B621" s="58"/>
      <c r="C621" s="120"/>
      <c r="D621" s="120"/>
      <c r="E621" s="120"/>
      <c r="F621" s="120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122"/>
      <c r="Y621" s="122"/>
      <c r="Z621" s="2"/>
    </row>
    <row r="622" spans="1:26" ht="11.25" customHeight="1">
      <c r="A622" s="120"/>
      <c r="B622" s="58"/>
      <c r="C622" s="120"/>
      <c r="D622" s="120"/>
      <c r="E622" s="120"/>
      <c r="F622" s="120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122"/>
      <c r="Y622" s="122"/>
      <c r="Z622" s="2"/>
    </row>
    <row r="623" spans="1:26" ht="11.25" customHeight="1">
      <c r="A623" s="120"/>
      <c r="B623" s="58"/>
      <c r="C623" s="120"/>
      <c r="D623" s="120"/>
      <c r="E623" s="120"/>
      <c r="F623" s="120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122"/>
      <c r="Y623" s="122"/>
      <c r="Z623" s="2"/>
    </row>
    <row r="624" spans="1:26" ht="11.25" customHeight="1">
      <c r="A624" s="120"/>
      <c r="B624" s="58"/>
      <c r="C624" s="120"/>
      <c r="D624" s="120"/>
      <c r="E624" s="120"/>
      <c r="F624" s="120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122"/>
      <c r="Y624" s="122"/>
      <c r="Z624" s="2"/>
    </row>
    <row r="625" spans="1:26" ht="11.25" customHeight="1">
      <c r="A625" s="120"/>
      <c r="B625" s="58"/>
      <c r="C625" s="120"/>
      <c r="D625" s="120"/>
      <c r="E625" s="120"/>
      <c r="F625" s="120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122"/>
      <c r="Y625" s="122"/>
      <c r="Z625" s="2"/>
    </row>
    <row r="626" spans="1:26" ht="11.25" customHeight="1">
      <c r="A626" s="120"/>
      <c r="B626" s="58"/>
      <c r="C626" s="120"/>
      <c r="D626" s="120"/>
      <c r="E626" s="120"/>
      <c r="F626" s="120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122"/>
      <c r="Y626" s="122"/>
      <c r="Z626" s="2"/>
    </row>
    <row r="627" spans="1:26" ht="11.25" customHeight="1">
      <c r="A627" s="120"/>
      <c r="B627" s="58"/>
      <c r="C627" s="120"/>
      <c r="D627" s="120"/>
      <c r="E627" s="120"/>
      <c r="F627" s="120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122"/>
      <c r="Y627" s="122"/>
      <c r="Z627" s="2"/>
    </row>
    <row r="628" spans="1:26" ht="11.25" customHeight="1">
      <c r="A628" s="120"/>
      <c r="B628" s="58"/>
      <c r="C628" s="120"/>
      <c r="D628" s="120"/>
      <c r="E628" s="120"/>
      <c r="F628" s="120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122"/>
      <c r="Y628" s="122"/>
      <c r="Z628" s="2"/>
    </row>
    <row r="629" spans="1:26" ht="11.25" customHeight="1">
      <c r="A629" s="120"/>
      <c r="B629" s="58"/>
      <c r="C629" s="120"/>
      <c r="D629" s="120"/>
      <c r="E629" s="120"/>
      <c r="F629" s="120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122"/>
      <c r="Y629" s="122"/>
      <c r="Z629" s="2"/>
    </row>
    <row r="630" spans="1:26" ht="11.25" customHeight="1">
      <c r="A630" s="120"/>
      <c r="B630" s="58"/>
      <c r="C630" s="120"/>
      <c r="D630" s="120"/>
      <c r="E630" s="120"/>
      <c r="F630" s="120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122"/>
      <c r="Y630" s="122"/>
      <c r="Z630" s="2"/>
    </row>
    <row r="631" spans="1:26" ht="11.25" customHeight="1">
      <c r="A631" s="120"/>
      <c r="B631" s="58"/>
      <c r="C631" s="120"/>
      <c r="D631" s="120"/>
      <c r="E631" s="120"/>
      <c r="F631" s="120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122"/>
      <c r="Y631" s="122"/>
      <c r="Z631" s="2"/>
    </row>
    <row r="632" spans="1:26" ht="11.25" customHeight="1">
      <c r="A632" s="120"/>
      <c r="B632" s="58"/>
      <c r="C632" s="120"/>
      <c r="D632" s="120"/>
      <c r="E632" s="120"/>
      <c r="F632" s="120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122"/>
      <c r="Y632" s="122"/>
      <c r="Z632" s="2"/>
    </row>
    <row r="633" spans="1:26" ht="11.25" customHeight="1">
      <c r="A633" s="120"/>
      <c r="B633" s="58"/>
      <c r="C633" s="120"/>
      <c r="D633" s="120"/>
      <c r="E633" s="120"/>
      <c r="F633" s="120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122"/>
      <c r="Y633" s="122"/>
      <c r="Z633" s="2"/>
    </row>
    <row r="634" spans="1:26" ht="11.25" customHeight="1">
      <c r="A634" s="120"/>
      <c r="B634" s="58"/>
      <c r="C634" s="120"/>
      <c r="D634" s="120"/>
      <c r="E634" s="120"/>
      <c r="F634" s="120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122"/>
      <c r="Y634" s="122"/>
      <c r="Z634" s="2"/>
    </row>
    <row r="635" spans="1:26" ht="11.25" customHeight="1">
      <c r="A635" s="120"/>
      <c r="B635" s="58"/>
      <c r="C635" s="120"/>
      <c r="D635" s="120"/>
      <c r="E635" s="120"/>
      <c r="F635" s="120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122"/>
      <c r="Y635" s="122"/>
      <c r="Z635" s="2"/>
    </row>
    <row r="636" spans="1:26" ht="11.25" customHeight="1">
      <c r="A636" s="120"/>
      <c r="B636" s="58"/>
      <c r="C636" s="120"/>
      <c r="D636" s="120"/>
      <c r="E636" s="120"/>
      <c r="F636" s="120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122"/>
      <c r="Y636" s="122"/>
      <c r="Z636" s="2"/>
    </row>
    <row r="637" spans="1:26" ht="11.25" customHeight="1">
      <c r="A637" s="120"/>
      <c r="B637" s="58"/>
      <c r="C637" s="120"/>
      <c r="D637" s="120"/>
      <c r="E637" s="120"/>
      <c r="F637" s="120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122"/>
      <c r="Y637" s="122"/>
      <c r="Z637" s="2"/>
    </row>
    <row r="638" spans="1:26" ht="11.25" customHeight="1">
      <c r="A638" s="120"/>
      <c r="B638" s="58"/>
      <c r="C638" s="120"/>
      <c r="D638" s="120"/>
      <c r="E638" s="120"/>
      <c r="F638" s="120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122"/>
      <c r="Y638" s="122"/>
      <c r="Z638" s="2"/>
    </row>
    <row r="639" spans="1:26" ht="11.25" customHeight="1">
      <c r="A639" s="120"/>
      <c r="B639" s="58"/>
      <c r="C639" s="120"/>
      <c r="D639" s="120"/>
      <c r="E639" s="120"/>
      <c r="F639" s="120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122"/>
      <c r="Y639" s="122"/>
      <c r="Z639" s="2"/>
    </row>
    <row r="640" spans="1:26" ht="11.25" customHeight="1">
      <c r="A640" s="120"/>
      <c r="B640" s="58"/>
      <c r="C640" s="120"/>
      <c r="D640" s="120"/>
      <c r="E640" s="120"/>
      <c r="F640" s="120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122"/>
      <c r="Y640" s="122"/>
      <c r="Z640" s="2"/>
    </row>
    <row r="641" spans="1:26" ht="11.25" customHeight="1">
      <c r="A641" s="120"/>
      <c r="B641" s="58"/>
      <c r="C641" s="120"/>
      <c r="D641" s="120"/>
      <c r="E641" s="120"/>
      <c r="F641" s="120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122"/>
      <c r="Y641" s="122"/>
      <c r="Z641" s="2"/>
    </row>
    <row r="642" spans="1:26" ht="11.25" customHeight="1">
      <c r="A642" s="120"/>
      <c r="B642" s="58"/>
      <c r="C642" s="120"/>
      <c r="D642" s="120"/>
      <c r="E642" s="120"/>
      <c r="F642" s="120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122"/>
      <c r="Y642" s="122"/>
      <c r="Z642" s="2"/>
    </row>
    <row r="643" spans="1:26" ht="11.25" customHeight="1">
      <c r="A643" s="120"/>
      <c r="B643" s="58"/>
      <c r="C643" s="120"/>
      <c r="D643" s="120"/>
      <c r="E643" s="120"/>
      <c r="F643" s="120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122"/>
      <c r="Y643" s="122"/>
      <c r="Z643" s="2"/>
    </row>
    <row r="644" spans="1:26" ht="11.25" customHeight="1">
      <c r="A644" s="120"/>
      <c r="B644" s="58"/>
      <c r="C644" s="120"/>
      <c r="D644" s="120"/>
      <c r="E644" s="120"/>
      <c r="F644" s="120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122"/>
      <c r="Y644" s="122"/>
      <c r="Z644" s="2"/>
    </row>
    <row r="645" spans="1:26" ht="11.25" customHeight="1">
      <c r="A645" s="120"/>
      <c r="B645" s="58"/>
      <c r="C645" s="120"/>
      <c r="D645" s="120"/>
      <c r="E645" s="120"/>
      <c r="F645" s="120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122"/>
      <c r="Y645" s="122"/>
      <c r="Z645" s="2"/>
    </row>
    <row r="646" spans="1:26" ht="11.25" customHeight="1">
      <c r="A646" s="120"/>
      <c r="B646" s="58"/>
      <c r="C646" s="120"/>
      <c r="D646" s="120"/>
      <c r="E646" s="120"/>
      <c r="F646" s="120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122"/>
      <c r="Y646" s="122"/>
      <c r="Z646" s="2"/>
    </row>
    <row r="647" spans="1:26" ht="11.25" customHeight="1">
      <c r="A647" s="120"/>
      <c r="B647" s="58"/>
      <c r="C647" s="120"/>
      <c r="D647" s="120"/>
      <c r="E647" s="120"/>
      <c r="F647" s="120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122"/>
      <c r="Y647" s="122"/>
      <c r="Z647" s="2"/>
    </row>
    <row r="648" spans="1:26" ht="11.25" customHeight="1">
      <c r="A648" s="120"/>
      <c r="B648" s="58"/>
      <c r="C648" s="120"/>
      <c r="D648" s="120"/>
      <c r="E648" s="120"/>
      <c r="F648" s="120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122"/>
      <c r="Y648" s="122"/>
      <c r="Z648" s="2"/>
    </row>
    <row r="649" spans="1:26" ht="11.25" customHeight="1">
      <c r="A649" s="120"/>
      <c r="B649" s="58"/>
      <c r="C649" s="120"/>
      <c r="D649" s="120"/>
      <c r="E649" s="120"/>
      <c r="F649" s="120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122"/>
      <c r="Y649" s="122"/>
      <c r="Z649" s="2"/>
    </row>
    <row r="650" spans="1:26" ht="11.25" customHeight="1">
      <c r="A650" s="120"/>
      <c r="B650" s="58"/>
      <c r="C650" s="120"/>
      <c r="D650" s="120"/>
      <c r="E650" s="120"/>
      <c r="F650" s="120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122"/>
      <c r="Y650" s="122"/>
      <c r="Z650" s="2"/>
    </row>
    <row r="651" spans="1:26" ht="11.25" customHeight="1">
      <c r="A651" s="120"/>
      <c r="B651" s="58"/>
      <c r="C651" s="120"/>
      <c r="D651" s="120"/>
      <c r="E651" s="120"/>
      <c r="F651" s="120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122"/>
      <c r="Y651" s="122"/>
      <c r="Z651" s="2"/>
    </row>
    <row r="652" spans="1:26" ht="11.25" customHeight="1">
      <c r="A652" s="120"/>
      <c r="B652" s="58"/>
      <c r="C652" s="120"/>
      <c r="D652" s="120"/>
      <c r="E652" s="120"/>
      <c r="F652" s="120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122"/>
      <c r="Y652" s="122"/>
      <c r="Z652" s="2"/>
    </row>
    <row r="653" spans="1:26" ht="11.25" customHeight="1">
      <c r="A653" s="120"/>
      <c r="B653" s="58"/>
      <c r="C653" s="120"/>
      <c r="D653" s="120"/>
      <c r="E653" s="120"/>
      <c r="F653" s="120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122"/>
      <c r="Y653" s="122"/>
      <c r="Z653" s="2"/>
    </row>
    <row r="654" spans="1:26" ht="11.25" customHeight="1">
      <c r="A654" s="120"/>
      <c r="B654" s="58"/>
      <c r="C654" s="120"/>
      <c r="D654" s="120"/>
      <c r="E654" s="120"/>
      <c r="F654" s="120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122"/>
      <c r="Y654" s="122"/>
      <c r="Z654" s="2"/>
    </row>
    <row r="655" spans="1:26" ht="11.25" customHeight="1">
      <c r="A655" s="120"/>
      <c r="B655" s="58"/>
      <c r="C655" s="120"/>
      <c r="D655" s="120"/>
      <c r="E655" s="120"/>
      <c r="F655" s="120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122"/>
      <c r="Y655" s="122"/>
      <c r="Z655" s="2"/>
    </row>
    <row r="656" spans="1:26" ht="11.25" customHeight="1">
      <c r="A656" s="120"/>
      <c r="B656" s="58"/>
      <c r="C656" s="120"/>
      <c r="D656" s="120"/>
      <c r="E656" s="120"/>
      <c r="F656" s="120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122"/>
      <c r="Y656" s="122"/>
      <c r="Z656" s="2"/>
    </row>
    <row r="657" spans="1:26" ht="11.25" customHeight="1">
      <c r="A657" s="120"/>
      <c r="B657" s="58"/>
      <c r="C657" s="120"/>
      <c r="D657" s="120"/>
      <c r="E657" s="120"/>
      <c r="F657" s="120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122"/>
      <c r="Y657" s="122"/>
      <c r="Z657" s="2"/>
    </row>
    <row r="658" spans="1:26" ht="11.25" customHeight="1">
      <c r="A658" s="120"/>
      <c r="B658" s="58"/>
      <c r="C658" s="120"/>
      <c r="D658" s="120"/>
      <c r="E658" s="120"/>
      <c r="F658" s="120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122"/>
      <c r="Y658" s="122"/>
      <c r="Z658" s="2"/>
    </row>
    <row r="659" spans="1:26" ht="11.25" customHeight="1">
      <c r="A659" s="120"/>
      <c r="B659" s="58"/>
      <c r="C659" s="120"/>
      <c r="D659" s="120"/>
      <c r="E659" s="120"/>
      <c r="F659" s="120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122"/>
      <c r="Y659" s="122"/>
      <c r="Z659" s="2"/>
    </row>
    <row r="660" spans="1:26" ht="11.25" customHeight="1">
      <c r="A660" s="120"/>
      <c r="B660" s="58"/>
      <c r="C660" s="120"/>
      <c r="D660" s="120"/>
      <c r="E660" s="120"/>
      <c r="F660" s="120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122"/>
      <c r="Y660" s="122"/>
      <c r="Z660" s="2"/>
    </row>
    <row r="661" spans="1:26" ht="11.25" customHeight="1">
      <c r="A661" s="120"/>
      <c r="B661" s="58"/>
      <c r="C661" s="120"/>
      <c r="D661" s="120"/>
      <c r="E661" s="120"/>
      <c r="F661" s="120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122"/>
      <c r="Y661" s="122"/>
      <c r="Z661" s="2"/>
    </row>
    <row r="662" spans="1:26" ht="11.25" customHeight="1">
      <c r="A662" s="120"/>
      <c r="B662" s="58"/>
      <c r="C662" s="120"/>
      <c r="D662" s="120"/>
      <c r="E662" s="120"/>
      <c r="F662" s="120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122"/>
      <c r="Y662" s="122"/>
      <c r="Z662" s="2"/>
    </row>
    <row r="663" spans="1:26" ht="11.25" customHeight="1">
      <c r="A663" s="120"/>
      <c r="B663" s="58"/>
      <c r="C663" s="120"/>
      <c r="D663" s="120"/>
      <c r="E663" s="120"/>
      <c r="F663" s="120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122"/>
      <c r="Y663" s="122"/>
      <c r="Z663" s="2"/>
    </row>
    <row r="664" spans="1:26" ht="11.25" customHeight="1">
      <c r="A664" s="120"/>
      <c r="B664" s="58"/>
      <c r="C664" s="120"/>
      <c r="D664" s="120"/>
      <c r="E664" s="120"/>
      <c r="F664" s="120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122"/>
      <c r="Y664" s="122"/>
      <c r="Z664" s="2"/>
    </row>
    <row r="665" spans="1:26" ht="11.25" customHeight="1">
      <c r="A665" s="120"/>
      <c r="B665" s="58"/>
      <c r="C665" s="120"/>
      <c r="D665" s="120"/>
      <c r="E665" s="120"/>
      <c r="F665" s="120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122"/>
      <c r="Y665" s="122"/>
      <c r="Z665" s="2"/>
    </row>
    <row r="666" spans="1:26" ht="11.25" customHeight="1">
      <c r="A666" s="120"/>
      <c r="B666" s="58"/>
      <c r="C666" s="120"/>
      <c r="D666" s="120"/>
      <c r="E666" s="120"/>
      <c r="F666" s="120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122"/>
      <c r="Y666" s="122"/>
      <c r="Z666" s="2"/>
    </row>
    <row r="667" spans="1:26" ht="11.25" customHeight="1">
      <c r="A667" s="120"/>
      <c r="B667" s="58"/>
      <c r="C667" s="120"/>
      <c r="D667" s="120"/>
      <c r="E667" s="120"/>
      <c r="F667" s="120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122"/>
      <c r="Y667" s="122"/>
      <c r="Z667" s="2"/>
    </row>
    <row r="668" spans="1:26" ht="11.25" customHeight="1">
      <c r="A668" s="120"/>
      <c r="B668" s="58"/>
      <c r="C668" s="120"/>
      <c r="D668" s="120"/>
      <c r="E668" s="120"/>
      <c r="F668" s="120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122"/>
      <c r="Y668" s="122"/>
      <c r="Z668" s="2"/>
    </row>
    <row r="669" spans="1:26" ht="11.25" customHeight="1">
      <c r="A669" s="120"/>
      <c r="B669" s="58"/>
      <c r="C669" s="120"/>
      <c r="D669" s="120"/>
      <c r="E669" s="120"/>
      <c r="F669" s="120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122"/>
      <c r="Y669" s="122"/>
      <c r="Z669" s="2"/>
    </row>
    <row r="670" spans="1:26" ht="11.25" customHeight="1">
      <c r="A670" s="120"/>
      <c r="B670" s="58"/>
      <c r="C670" s="120"/>
      <c r="D670" s="120"/>
      <c r="E670" s="120"/>
      <c r="F670" s="120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122"/>
      <c r="Y670" s="122"/>
      <c r="Z670" s="2"/>
    </row>
    <row r="671" spans="1:26" ht="11.25" customHeight="1">
      <c r="A671" s="120"/>
      <c r="B671" s="58"/>
      <c r="C671" s="120"/>
      <c r="D671" s="120"/>
      <c r="E671" s="120"/>
      <c r="F671" s="120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122"/>
      <c r="Y671" s="122"/>
      <c r="Z671" s="2"/>
    </row>
    <row r="672" spans="1:26" ht="11.25" customHeight="1">
      <c r="A672" s="120"/>
      <c r="B672" s="58"/>
      <c r="C672" s="120"/>
      <c r="D672" s="120"/>
      <c r="E672" s="120"/>
      <c r="F672" s="120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122"/>
      <c r="Y672" s="122"/>
      <c r="Z672" s="2"/>
    </row>
    <row r="673" spans="1:26" ht="11.25" customHeight="1">
      <c r="A673" s="120"/>
      <c r="B673" s="58"/>
      <c r="C673" s="120"/>
      <c r="D673" s="120"/>
      <c r="E673" s="120"/>
      <c r="F673" s="120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122"/>
      <c r="Y673" s="122"/>
      <c r="Z673" s="2"/>
    </row>
    <row r="674" spans="1:26" ht="11.25" customHeight="1">
      <c r="A674" s="120"/>
      <c r="B674" s="58"/>
      <c r="C674" s="120"/>
      <c r="D674" s="120"/>
      <c r="E674" s="120"/>
      <c r="F674" s="120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122"/>
      <c r="Y674" s="122"/>
      <c r="Z674" s="2"/>
    </row>
    <row r="675" spans="1:26" ht="11.25" customHeight="1">
      <c r="A675" s="120"/>
      <c r="B675" s="58"/>
      <c r="C675" s="120"/>
      <c r="D675" s="120"/>
      <c r="E675" s="120"/>
      <c r="F675" s="120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122"/>
      <c r="Y675" s="122"/>
      <c r="Z675" s="2"/>
    </row>
    <row r="676" spans="1:26" ht="11.25" customHeight="1">
      <c r="A676" s="120"/>
      <c r="B676" s="58"/>
      <c r="C676" s="120"/>
      <c r="D676" s="120"/>
      <c r="E676" s="120"/>
      <c r="F676" s="120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122"/>
      <c r="Y676" s="122"/>
      <c r="Z676" s="2"/>
    </row>
    <row r="677" spans="1:26" ht="11.25" customHeight="1">
      <c r="A677" s="120"/>
      <c r="B677" s="58"/>
      <c r="C677" s="120"/>
      <c r="D677" s="120"/>
      <c r="E677" s="120"/>
      <c r="F677" s="120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122"/>
      <c r="Y677" s="122"/>
      <c r="Z677" s="2"/>
    </row>
    <row r="678" spans="1:26" ht="11.25" customHeight="1">
      <c r="A678" s="120"/>
      <c r="B678" s="58"/>
      <c r="C678" s="120"/>
      <c r="D678" s="120"/>
      <c r="E678" s="120"/>
      <c r="F678" s="120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122"/>
      <c r="Y678" s="122"/>
      <c r="Z678" s="2"/>
    </row>
    <row r="679" spans="1:26" ht="11.25" customHeight="1">
      <c r="A679" s="120"/>
      <c r="B679" s="58"/>
      <c r="C679" s="120"/>
      <c r="D679" s="120"/>
      <c r="E679" s="120"/>
      <c r="F679" s="120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122"/>
      <c r="Y679" s="122"/>
      <c r="Z679" s="2"/>
    </row>
    <row r="680" spans="1:26" ht="11.25" customHeight="1">
      <c r="A680" s="120"/>
      <c r="B680" s="58"/>
      <c r="C680" s="120"/>
      <c r="D680" s="120"/>
      <c r="E680" s="120"/>
      <c r="F680" s="120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122"/>
      <c r="Y680" s="122"/>
      <c r="Z680" s="2"/>
    </row>
    <row r="681" spans="1:26" ht="11.25" customHeight="1">
      <c r="A681" s="120"/>
      <c r="B681" s="58"/>
      <c r="C681" s="120"/>
      <c r="D681" s="120"/>
      <c r="E681" s="120"/>
      <c r="F681" s="120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122"/>
      <c r="Y681" s="122"/>
      <c r="Z681" s="2"/>
    </row>
    <row r="682" spans="1:26" ht="11.25" customHeight="1">
      <c r="A682" s="120"/>
      <c r="B682" s="58"/>
      <c r="C682" s="120"/>
      <c r="D682" s="120"/>
      <c r="E682" s="120"/>
      <c r="F682" s="120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122"/>
      <c r="Y682" s="122"/>
      <c r="Z682" s="2"/>
    </row>
    <row r="683" spans="1:26" ht="11.25" customHeight="1">
      <c r="A683" s="120"/>
      <c r="B683" s="58"/>
      <c r="C683" s="120"/>
      <c r="D683" s="120"/>
      <c r="E683" s="120"/>
      <c r="F683" s="120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122"/>
      <c r="Y683" s="122"/>
      <c r="Z683" s="2"/>
    </row>
    <row r="684" spans="1:26" ht="11.25" customHeight="1">
      <c r="A684" s="120"/>
      <c r="B684" s="58"/>
      <c r="C684" s="120"/>
      <c r="D684" s="120"/>
      <c r="E684" s="120"/>
      <c r="F684" s="120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122"/>
      <c r="Y684" s="122"/>
      <c r="Z684" s="2"/>
    </row>
    <row r="685" spans="1:26" ht="11.25" customHeight="1">
      <c r="A685" s="120"/>
      <c r="B685" s="58"/>
      <c r="C685" s="120"/>
      <c r="D685" s="120"/>
      <c r="E685" s="120"/>
      <c r="F685" s="120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122"/>
      <c r="Y685" s="122"/>
      <c r="Z685" s="2"/>
    </row>
    <row r="686" spans="1:26" ht="11.25" customHeight="1">
      <c r="A686" s="120"/>
      <c r="B686" s="58"/>
      <c r="C686" s="120"/>
      <c r="D686" s="120"/>
      <c r="E686" s="120"/>
      <c r="F686" s="120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122"/>
      <c r="Y686" s="122"/>
      <c r="Z686" s="2"/>
    </row>
    <row r="687" spans="1:26" ht="11.25" customHeight="1">
      <c r="A687" s="120"/>
      <c r="B687" s="58"/>
      <c r="C687" s="120"/>
      <c r="D687" s="120"/>
      <c r="E687" s="120"/>
      <c r="F687" s="120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122"/>
      <c r="Y687" s="122"/>
      <c r="Z687" s="2"/>
    </row>
    <row r="688" spans="1:26" ht="11.25" customHeight="1">
      <c r="A688" s="120"/>
      <c r="B688" s="58"/>
      <c r="C688" s="120"/>
      <c r="D688" s="120"/>
      <c r="E688" s="120"/>
      <c r="F688" s="120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122"/>
      <c r="Y688" s="122"/>
      <c r="Z688" s="2"/>
    </row>
    <row r="689" spans="1:26" ht="11.25" customHeight="1">
      <c r="A689" s="120"/>
      <c r="B689" s="58"/>
      <c r="C689" s="120"/>
      <c r="D689" s="120"/>
      <c r="E689" s="120"/>
      <c r="F689" s="120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122"/>
      <c r="Y689" s="122"/>
      <c r="Z689" s="2"/>
    </row>
    <row r="690" spans="1:26" ht="11.25" customHeight="1">
      <c r="A690" s="120"/>
      <c r="B690" s="58"/>
      <c r="C690" s="120"/>
      <c r="D690" s="120"/>
      <c r="E690" s="120"/>
      <c r="F690" s="120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122"/>
      <c r="Y690" s="122"/>
      <c r="Z690" s="2"/>
    </row>
    <row r="691" spans="1:26" ht="11.25" customHeight="1">
      <c r="A691" s="120"/>
      <c r="B691" s="58"/>
      <c r="C691" s="120"/>
      <c r="D691" s="120"/>
      <c r="E691" s="120"/>
      <c r="F691" s="120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122"/>
      <c r="Y691" s="122"/>
      <c r="Z691" s="2"/>
    </row>
    <row r="692" spans="1:26" ht="11.25" customHeight="1">
      <c r="A692" s="120"/>
      <c r="B692" s="58"/>
      <c r="C692" s="120"/>
      <c r="D692" s="120"/>
      <c r="E692" s="120"/>
      <c r="F692" s="120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122"/>
      <c r="Y692" s="122"/>
      <c r="Z692" s="2"/>
    </row>
    <row r="693" spans="1:26" ht="11.25" customHeight="1">
      <c r="A693" s="120"/>
      <c r="B693" s="58"/>
      <c r="C693" s="120"/>
      <c r="D693" s="120"/>
      <c r="E693" s="120"/>
      <c r="F693" s="120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122"/>
      <c r="Y693" s="122"/>
      <c r="Z693" s="2"/>
    </row>
    <row r="694" spans="1:26" ht="11.25" customHeight="1">
      <c r="A694" s="120"/>
      <c r="B694" s="58"/>
      <c r="C694" s="120"/>
      <c r="D694" s="120"/>
      <c r="E694" s="120"/>
      <c r="F694" s="120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122"/>
      <c r="Y694" s="122"/>
      <c r="Z694" s="2"/>
    </row>
    <row r="695" spans="1:26" ht="11.25" customHeight="1">
      <c r="A695" s="120"/>
      <c r="B695" s="58"/>
      <c r="C695" s="120"/>
      <c r="D695" s="120"/>
      <c r="E695" s="120"/>
      <c r="F695" s="120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122"/>
      <c r="Y695" s="122"/>
      <c r="Z695" s="2"/>
    </row>
    <row r="696" spans="1:26" ht="11.25" customHeight="1">
      <c r="A696" s="120"/>
      <c r="B696" s="58"/>
      <c r="C696" s="120"/>
      <c r="D696" s="120"/>
      <c r="E696" s="120"/>
      <c r="F696" s="120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122"/>
      <c r="Y696" s="122"/>
      <c r="Z696" s="2"/>
    </row>
    <row r="697" spans="1:26" ht="11.25" customHeight="1">
      <c r="A697" s="120"/>
      <c r="B697" s="58"/>
      <c r="C697" s="120"/>
      <c r="D697" s="120"/>
      <c r="E697" s="120"/>
      <c r="F697" s="120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122"/>
      <c r="Y697" s="122"/>
      <c r="Z697" s="2"/>
    </row>
    <row r="698" spans="1:26" ht="11.25" customHeight="1">
      <c r="A698" s="120"/>
      <c r="B698" s="58"/>
      <c r="C698" s="120"/>
      <c r="D698" s="120"/>
      <c r="E698" s="120"/>
      <c r="F698" s="120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122"/>
      <c r="Y698" s="122"/>
      <c r="Z698" s="2"/>
    </row>
    <row r="699" spans="1:26" ht="11.25" customHeight="1">
      <c r="A699" s="120"/>
      <c r="B699" s="58"/>
      <c r="C699" s="120"/>
      <c r="D699" s="120"/>
      <c r="E699" s="120"/>
      <c r="F699" s="120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122"/>
      <c r="Y699" s="122"/>
      <c r="Z699" s="2"/>
    </row>
    <row r="700" spans="1:26" ht="11.25" customHeight="1">
      <c r="A700" s="120"/>
      <c r="B700" s="58"/>
      <c r="C700" s="120"/>
      <c r="D700" s="120"/>
      <c r="E700" s="120"/>
      <c r="F700" s="120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122"/>
      <c r="Y700" s="122"/>
      <c r="Z700" s="2"/>
    </row>
    <row r="701" spans="1:26" ht="11.25" customHeight="1">
      <c r="A701" s="120"/>
      <c r="B701" s="58"/>
      <c r="C701" s="120"/>
      <c r="D701" s="120"/>
      <c r="E701" s="120"/>
      <c r="F701" s="120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122"/>
      <c r="Y701" s="122"/>
      <c r="Z701" s="2"/>
    </row>
    <row r="702" spans="1:26" ht="11.25" customHeight="1">
      <c r="A702" s="120"/>
      <c r="B702" s="58"/>
      <c r="C702" s="120"/>
      <c r="D702" s="120"/>
      <c r="E702" s="120"/>
      <c r="F702" s="120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122"/>
      <c r="Y702" s="122"/>
      <c r="Z702" s="2"/>
    </row>
    <row r="703" spans="1:26" ht="11.25" customHeight="1">
      <c r="A703" s="120"/>
      <c r="B703" s="58"/>
      <c r="C703" s="120"/>
      <c r="D703" s="120"/>
      <c r="E703" s="120"/>
      <c r="F703" s="120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122"/>
      <c r="Y703" s="122"/>
      <c r="Z703" s="2"/>
    </row>
    <row r="704" spans="1:26" ht="11.25" customHeight="1">
      <c r="A704" s="120"/>
      <c r="B704" s="58"/>
      <c r="C704" s="120"/>
      <c r="D704" s="120"/>
      <c r="E704" s="120"/>
      <c r="F704" s="120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122"/>
      <c r="Y704" s="122"/>
      <c r="Z704" s="2"/>
    </row>
    <row r="705" spans="1:26" ht="11.25" customHeight="1">
      <c r="A705" s="120"/>
      <c r="B705" s="58"/>
      <c r="C705" s="120"/>
      <c r="D705" s="120"/>
      <c r="E705" s="120"/>
      <c r="F705" s="120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122"/>
      <c r="Y705" s="122"/>
      <c r="Z705" s="2"/>
    </row>
    <row r="706" spans="1:26" ht="11.25" customHeight="1">
      <c r="A706" s="120"/>
      <c r="B706" s="58"/>
      <c r="C706" s="120"/>
      <c r="D706" s="120"/>
      <c r="E706" s="120"/>
      <c r="F706" s="120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122"/>
      <c r="Y706" s="122"/>
      <c r="Z706" s="2"/>
    </row>
    <row r="707" spans="1:26" ht="11.25" customHeight="1">
      <c r="A707" s="120"/>
      <c r="B707" s="58"/>
      <c r="C707" s="120"/>
      <c r="D707" s="120"/>
      <c r="E707" s="120"/>
      <c r="F707" s="120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122"/>
      <c r="Y707" s="122"/>
      <c r="Z707" s="2"/>
    </row>
    <row r="708" spans="1:26" ht="11.25" customHeight="1">
      <c r="A708" s="120"/>
      <c r="B708" s="58"/>
      <c r="C708" s="120"/>
      <c r="D708" s="120"/>
      <c r="E708" s="120"/>
      <c r="F708" s="120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122"/>
      <c r="Y708" s="122"/>
      <c r="Z708" s="2"/>
    </row>
    <row r="709" spans="1:26" ht="11.25" customHeight="1">
      <c r="A709" s="120"/>
      <c r="B709" s="58"/>
      <c r="C709" s="120"/>
      <c r="D709" s="120"/>
      <c r="E709" s="120"/>
      <c r="F709" s="120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122"/>
      <c r="Y709" s="122"/>
      <c r="Z709" s="2"/>
    </row>
    <row r="710" spans="1:26" ht="11.25" customHeight="1">
      <c r="A710" s="120"/>
      <c r="B710" s="58"/>
      <c r="C710" s="120"/>
      <c r="D710" s="120"/>
      <c r="E710" s="120"/>
      <c r="F710" s="120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122"/>
      <c r="Y710" s="122"/>
      <c r="Z710" s="2"/>
    </row>
    <row r="711" spans="1:26" ht="11.25" customHeight="1">
      <c r="A711" s="120"/>
      <c r="B711" s="58"/>
      <c r="C711" s="120"/>
      <c r="D711" s="120"/>
      <c r="E711" s="120"/>
      <c r="F711" s="120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122"/>
      <c r="Y711" s="122"/>
      <c r="Z711" s="2"/>
    </row>
    <row r="712" spans="1:26" ht="11.25" customHeight="1">
      <c r="A712" s="120"/>
      <c r="B712" s="58"/>
      <c r="C712" s="120"/>
      <c r="D712" s="120"/>
      <c r="E712" s="120"/>
      <c r="F712" s="120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122"/>
      <c r="Y712" s="122"/>
      <c r="Z712" s="2"/>
    </row>
    <row r="713" spans="1:26" ht="11.25" customHeight="1">
      <c r="A713" s="120"/>
      <c r="B713" s="58"/>
      <c r="C713" s="120"/>
      <c r="D713" s="120"/>
      <c r="E713" s="120"/>
      <c r="F713" s="120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122"/>
      <c r="Y713" s="122"/>
      <c r="Z713" s="2"/>
    </row>
    <row r="714" spans="1:26" ht="11.25" customHeight="1">
      <c r="A714" s="120"/>
      <c r="B714" s="58"/>
      <c r="C714" s="120"/>
      <c r="D714" s="120"/>
      <c r="E714" s="120"/>
      <c r="F714" s="120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122"/>
      <c r="Y714" s="122"/>
      <c r="Z714" s="2"/>
    </row>
    <row r="715" spans="1:26" ht="11.25" customHeight="1">
      <c r="A715" s="120"/>
      <c r="B715" s="58"/>
      <c r="C715" s="120"/>
      <c r="D715" s="120"/>
      <c r="E715" s="120"/>
      <c r="F715" s="120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122"/>
      <c r="Y715" s="122"/>
      <c r="Z715" s="2"/>
    </row>
    <row r="716" spans="1:26" ht="11.25" customHeight="1">
      <c r="A716" s="120"/>
      <c r="B716" s="58"/>
      <c r="C716" s="120"/>
      <c r="D716" s="120"/>
      <c r="E716" s="120"/>
      <c r="F716" s="120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122"/>
      <c r="Y716" s="122"/>
      <c r="Z716" s="2"/>
    </row>
    <row r="717" spans="1:26" ht="11.25" customHeight="1">
      <c r="A717" s="120"/>
      <c r="B717" s="58"/>
      <c r="C717" s="120"/>
      <c r="D717" s="120"/>
      <c r="E717" s="120"/>
      <c r="F717" s="120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122"/>
      <c r="Y717" s="122"/>
      <c r="Z717" s="2"/>
    </row>
    <row r="718" spans="1:26" ht="11.25" customHeight="1">
      <c r="A718" s="120"/>
      <c r="B718" s="58"/>
      <c r="C718" s="120"/>
      <c r="D718" s="120"/>
      <c r="E718" s="120"/>
      <c r="F718" s="120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122"/>
      <c r="Y718" s="122"/>
      <c r="Z718" s="2"/>
    </row>
    <row r="719" spans="1:26" ht="11.25" customHeight="1">
      <c r="A719" s="120"/>
      <c r="B719" s="58"/>
      <c r="C719" s="120"/>
      <c r="D719" s="120"/>
      <c r="E719" s="120"/>
      <c r="F719" s="120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122"/>
      <c r="Y719" s="122"/>
      <c r="Z719" s="2"/>
    </row>
    <row r="720" spans="1:26" ht="11.25" customHeight="1">
      <c r="A720" s="120"/>
      <c r="B720" s="58"/>
      <c r="C720" s="120"/>
      <c r="D720" s="120"/>
      <c r="E720" s="120"/>
      <c r="F720" s="120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122"/>
      <c r="Y720" s="122"/>
      <c r="Z720" s="2"/>
    </row>
    <row r="721" spans="1:26" ht="11.25" customHeight="1">
      <c r="A721" s="120"/>
      <c r="B721" s="58"/>
      <c r="C721" s="120"/>
      <c r="D721" s="120"/>
      <c r="E721" s="120"/>
      <c r="F721" s="120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122"/>
      <c r="Y721" s="122"/>
      <c r="Z721" s="2"/>
    </row>
    <row r="722" spans="1:26" ht="11.25" customHeight="1">
      <c r="A722" s="120"/>
      <c r="B722" s="58"/>
      <c r="C722" s="120"/>
      <c r="D722" s="120"/>
      <c r="E722" s="120"/>
      <c r="F722" s="120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122"/>
      <c r="Y722" s="122"/>
      <c r="Z722" s="2"/>
    </row>
    <row r="723" spans="1:26" ht="11.25" customHeight="1">
      <c r="A723" s="120"/>
      <c r="B723" s="58"/>
      <c r="C723" s="120"/>
      <c r="D723" s="120"/>
      <c r="E723" s="120"/>
      <c r="F723" s="120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122"/>
      <c r="Y723" s="122"/>
      <c r="Z723" s="2"/>
    </row>
    <row r="724" spans="1:26" ht="11.25" customHeight="1">
      <c r="A724" s="120"/>
      <c r="B724" s="58"/>
      <c r="C724" s="120"/>
      <c r="D724" s="120"/>
      <c r="E724" s="120"/>
      <c r="F724" s="120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122"/>
      <c r="Y724" s="122"/>
      <c r="Z724" s="2"/>
    </row>
    <row r="725" spans="1:26" ht="11.25" customHeight="1">
      <c r="A725" s="120"/>
      <c r="B725" s="58"/>
      <c r="C725" s="120"/>
      <c r="D725" s="120"/>
      <c r="E725" s="120"/>
      <c r="F725" s="120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122"/>
      <c r="Y725" s="122"/>
      <c r="Z725" s="2"/>
    </row>
    <row r="726" spans="1:26" ht="11.25" customHeight="1">
      <c r="A726" s="120"/>
      <c r="B726" s="58"/>
      <c r="C726" s="120"/>
      <c r="D726" s="120"/>
      <c r="E726" s="120"/>
      <c r="F726" s="120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122"/>
      <c r="Y726" s="122"/>
      <c r="Z726" s="2"/>
    </row>
    <row r="727" spans="1:26" ht="11.25" customHeight="1">
      <c r="A727" s="120"/>
      <c r="B727" s="58"/>
      <c r="C727" s="120"/>
      <c r="D727" s="120"/>
      <c r="E727" s="120"/>
      <c r="F727" s="120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122"/>
      <c r="Y727" s="122"/>
      <c r="Z727" s="2"/>
    </row>
    <row r="728" spans="1:26" ht="11.25" customHeight="1">
      <c r="A728" s="120"/>
      <c r="B728" s="58"/>
      <c r="C728" s="120"/>
      <c r="D728" s="120"/>
      <c r="E728" s="120"/>
      <c r="F728" s="120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122"/>
      <c r="Y728" s="122"/>
      <c r="Z728" s="2"/>
    </row>
    <row r="729" spans="1:26" ht="11.25" customHeight="1">
      <c r="A729" s="120"/>
      <c r="B729" s="58"/>
      <c r="C729" s="120"/>
      <c r="D729" s="120"/>
      <c r="E729" s="120"/>
      <c r="F729" s="120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122"/>
      <c r="Y729" s="122"/>
      <c r="Z729" s="2"/>
    </row>
    <row r="730" spans="1:26" ht="11.25" customHeight="1">
      <c r="A730" s="120"/>
      <c r="B730" s="58"/>
      <c r="C730" s="120"/>
      <c r="D730" s="120"/>
      <c r="E730" s="120"/>
      <c r="F730" s="120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122"/>
      <c r="Y730" s="122"/>
      <c r="Z730" s="2"/>
    </row>
    <row r="731" spans="1:26" ht="11.25" customHeight="1">
      <c r="A731" s="120"/>
      <c r="B731" s="58"/>
      <c r="C731" s="120"/>
      <c r="D731" s="120"/>
      <c r="E731" s="120"/>
      <c r="F731" s="120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122"/>
      <c r="Y731" s="122"/>
      <c r="Z731" s="2"/>
    </row>
    <row r="732" spans="1:26" ht="11.25" customHeight="1">
      <c r="A732" s="120"/>
      <c r="B732" s="58"/>
      <c r="C732" s="120"/>
      <c r="D732" s="120"/>
      <c r="E732" s="120"/>
      <c r="F732" s="120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122"/>
      <c r="Y732" s="122"/>
      <c r="Z732" s="2"/>
    </row>
    <row r="733" spans="1:26" ht="11.25" customHeight="1">
      <c r="A733" s="120"/>
      <c r="B733" s="58"/>
      <c r="C733" s="120"/>
      <c r="D733" s="120"/>
      <c r="E733" s="120"/>
      <c r="F733" s="120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122"/>
      <c r="Y733" s="122"/>
      <c r="Z733" s="2"/>
    </row>
    <row r="734" spans="1:26" ht="11.25" customHeight="1">
      <c r="A734" s="120"/>
      <c r="B734" s="58"/>
      <c r="C734" s="120"/>
      <c r="D734" s="120"/>
      <c r="E734" s="120"/>
      <c r="F734" s="120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122"/>
      <c r="Y734" s="122"/>
      <c r="Z734" s="2"/>
    </row>
    <row r="735" spans="1:26" ht="11.25" customHeight="1">
      <c r="A735" s="120"/>
      <c r="B735" s="58"/>
      <c r="C735" s="120"/>
      <c r="D735" s="120"/>
      <c r="E735" s="120"/>
      <c r="F735" s="120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122"/>
      <c r="Y735" s="122"/>
      <c r="Z735" s="2"/>
    </row>
    <row r="736" spans="1:26" ht="11.25" customHeight="1">
      <c r="A736" s="120"/>
      <c r="B736" s="58"/>
      <c r="C736" s="120"/>
      <c r="D736" s="120"/>
      <c r="E736" s="120"/>
      <c r="F736" s="120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122"/>
      <c r="Y736" s="122"/>
      <c r="Z736" s="2"/>
    </row>
    <row r="737" spans="1:26" ht="11.25" customHeight="1">
      <c r="A737" s="120"/>
      <c r="B737" s="58"/>
      <c r="C737" s="120"/>
      <c r="D737" s="120"/>
      <c r="E737" s="120"/>
      <c r="F737" s="120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122"/>
      <c r="Y737" s="122"/>
      <c r="Z737" s="2"/>
    </row>
    <row r="738" spans="1:26" ht="11.25" customHeight="1">
      <c r="A738" s="120"/>
      <c r="B738" s="58"/>
      <c r="C738" s="120"/>
      <c r="D738" s="120"/>
      <c r="E738" s="120"/>
      <c r="F738" s="120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122"/>
      <c r="Y738" s="122"/>
      <c r="Z738" s="2"/>
    </row>
    <row r="739" spans="1:26" ht="11.25" customHeight="1">
      <c r="A739" s="120"/>
      <c r="B739" s="58"/>
      <c r="C739" s="120"/>
      <c r="D739" s="120"/>
      <c r="E739" s="120"/>
      <c r="F739" s="120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122"/>
      <c r="Y739" s="122"/>
      <c r="Z739" s="2"/>
    </row>
    <row r="740" spans="1:26" ht="11.25" customHeight="1">
      <c r="A740" s="120"/>
      <c r="B740" s="58"/>
      <c r="C740" s="120"/>
      <c r="D740" s="120"/>
      <c r="E740" s="120"/>
      <c r="F740" s="120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122"/>
      <c r="Y740" s="122"/>
      <c r="Z740" s="2"/>
    </row>
    <row r="741" spans="1:26" ht="11.25" customHeight="1">
      <c r="A741" s="120"/>
      <c r="B741" s="58"/>
      <c r="C741" s="120"/>
      <c r="D741" s="120"/>
      <c r="E741" s="120"/>
      <c r="F741" s="120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122"/>
      <c r="Y741" s="122"/>
      <c r="Z741" s="2"/>
    </row>
    <row r="742" spans="1:26" ht="11.25" customHeight="1">
      <c r="A742" s="120"/>
      <c r="B742" s="58"/>
      <c r="C742" s="120"/>
      <c r="D742" s="120"/>
      <c r="E742" s="120"/>
      <c r="F742" s="120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122"/>
      <c r="Y742" s="122"/>
      <c r="Z742" s="2"/>
    </row>
    <row r="743" spans="1:26" ht="11.25" customHeight="1">
      <c r="A743" s="120"/>
      <c r="B743" s="58"/>
      <c r="C743" s="120"/>
      <c r="D743" s="120"/>
      <c r="E743" s="120"/>
      <c r="F743" s="120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122"/>
      <c r="Y743" s="122"/>
      <c r="Z743" s="2"/>
    </row>
    <row r="744" spans="1:26" ht="11.25" customHeight="1">
      <c r="A744" s="120"/>
      <c r="B744" s="58"/>
      <c r="C744" s="120"/>
      <c r="D744" s="120"/>
      <c r="E744" s="120"/>
      <c r="F744" s="120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122"/>
      <c r="Y744" s="122"/>
      <c r="Z744" s="2"/>
    </row>
    <row r="745" spans="1:26" ht="11.25" customHeight="1">
      <c r="A745" s="120"/>
      <c r="B745" s="58"/>
      <c r="C745" s="120"/>
      <c r="D745" s="120"/>
      <c r="E745" s="120"/>
      <c r="F745" s="120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122"/>
      <c r="Y745" s="122"/>
      <c r="Z745" s="2"/>
    </row>
    <row r="746" spans="1:26" ht="11.25" customHeight="1">
      <c r="A746" s="120"/>
      <c r="B746" s="58"/>
      <c r="C746" s="120"/>
      <c r="D746" s="120"/>
      <c r="E746" s="120"/>
      <c r="F746" s="120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122"/>
      <c r="Y746" s="122"/>
      <c r="Z746" s="2"/>
    </row>
    <row r="747" spans="1:26" ht="11.25" customHeight="1">
      <c r="A747" s="120"/>
      <c r="B747" s="58"/>
      <c r="C747" s="120"/>
      <c r="D747" s="120"/>
      <c r="E747" s="120"/>
      <c r="F747" s="120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122"/>
      <c r="Y747" s="122"/>
      <c r="Z747" s="2"/>
    </row>
    <row r="748" spans="1:26" ht="11.25" customHeight="1">
      <c r="A748" s="120"/>
      <c r="B748" s="58"/>
      <c r="C748" s="120"/>
      <c r="D748" s="120"/>
      <c r="E748" s="120"/>
      <c r="F748" s="120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122"/>
      <c r="Y748" s="122"/>
      <c r="Z748" s="2"/>
    </row>
    <row r="749" spans="1:26" ht="11.25" customHeight="1">
      <c r="A749" s="120"/>
      <c r="B749" s="58"/>
      <c r="C749" s="120"/>
      <c r="D749" s="120"/>
      <c r="E749" s="120"/>
      <c r="F749" s="120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122"/>
      <c r="Y749" s="122"/>
      <c r="Z749" s="2"/>
    </row>
    <row r="750" spans="1:26" ht="11.25" customHeight="1">
      <c r="A750" s="120"/>
      <c r="B750" s="58"/>
      <c r="C750" s="120"/>
      <c r="D750" s="120"/>
      <c r="E750" s="120"/>
      <c r="F750" s="120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122"/>
      <c r="Y750" s="122"/>
      <c r="Z750" s="2"/>
    </row>
    <row r="751" spans="1:26" ht="11.25" customHeight="1">
      <c r="A751" s="120"/>
      <c r="B751" s="58"/>
      <c r="C751" s="120"/>
      <c r="D751" s="120"/>
      <c r="E751" s="120"/>
      <c r="F751" s="120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122"/>
      <c r="Y751" s="122"/>
      <c r="Z751" s="2"/>
    </row>
    <row r="752" spans="1:26" ht="11.25" customHeight="1">
      <c r="A752" s="120"/>
      <c r="B752" s="58"/>
      <c r="C752" s="120"/>
      <c r="D752" s="120"/>
      <c r="E752" s="120"/>
      <c r="F752" s="120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122"/>
      <c r="Y752" s="122"/>
      <c r="Z752" s="2"/>
    </row>
    <row r="753" spans="1:26" ht="11.25" customHeight="1">
      <c r="A753" s="120"/>
      <c r="B753" s="58"/>
      <c r="C753" s="120"/>
      <c r="D753" s="120"/>
      <c r="E753" s="120"/>
      <c r="F753" s="120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122"/>
      <c r="Y753" s="122"/>
      <c r="Z753" s="2"/>
    </row>
    <row r="754" spans="1:26" ht="11.25" customHeight="1">
      <c r="A754" s="120"/>
      <c r="B754" s="58"/>
      <c r="C754" s="120"/>
      <c r="D754" s="120"/>
      <c r="E754" s="120"/>
      <c r="F754" s="120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122"/>
      <c r="Y754" s="122"/>
      <c r="Z754" s="2"/>
    </row>
    <row r="755" spans="1:26" ht="11.25" customHeight="1">
      <c r="A755" s="120"/>
      <c r="B755" s="58"/>
      <c r="C755" s="120"/>
      <c r="D755" s="120"/>
      <c r="E755" s="120"/>
      <c r="F755" s="120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122"/>
      <c r="Y755" s="122"/>
      <c r="Z755" s="2"/>
    </row>
    <row r="756" spans="1:26" ht="11.25" customHeight="1">
      <c r="A756" s="120"/>
      <c r="B756" s="58"/>
      <c r="C756" s="120"/>
      <c r="D756" s="120"/>
      <c r="E756" s="120"/>
      <c r="F756" s="120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122"/>
      <c r="Y756" s="122"/>
      <c r="Z756" s="2"/>
    </row>
    <row r="757" spans="1:26" ht="11.25" customHeight="1">
      <c r="A757" s="120"/>
      <c r="B757" s="58"/>
      <c r="C757" s="120"/>
      <c r="D757" s="120"/>
      <c r="E757" s="120"/>
      <c r="F757" s="120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122"/>
      <c r="Y757" s="122"/>
      <c r="Z757" s="2"/>
    </row>
    <row r="758" spans="1:26" ht="11.25" customHeight="1">
      <c r="A758" s="120"/>
      <c r="B758" s="58"/>
      <c r="C758" s="120"/>
      <c r="D758" s="120"/>
      <c r="E758" s="120"/>
      <c r="F758" s="120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122"/>
      <c r="Y758" s="122"/>
      <c r="Z758" s="2"/>
    </row>
    <row r="759" spans="1:26" ht="11.25" customHeight="1">
      <c r="A759" s="120"/>
      <c r="B759" s="58"/>
      <c r="C759" s="120"/>
      <c r="D759" s="120"/>
      <c r="E759" s="120"/>
      <c r="F759" s="120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122"/>
      <c r="Y759" s="122"/>
      <c r="Z759" s="2"/>
    </row>
    <row r="760" spans="1:26" ht="11.25" customHeight="1">
      <c r="A760" s="120"/>
      <c r="B760" s="58"/>
      <c r="C760" s="120"/>
      <c r="D760" s="120"/>
      <c r="E760" s="120"/>
      <c r="F760" s="120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122"/>
      <c r="Y760" s="122"/>
      <c r="Z760" s="2"/>
    </row>
    <row r="761" spans="1:26" ht="11.25" customHeight="1">
      <c r="A761" s="120"/>
      <c r="B761" s="58"/>
      <c r="C761" s="120"/>
      <c r="D761" s="120"/>
      <c r="E761" s="120"/>
      <c r="F761" s="120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122"/>
      <c r="Y761" s="122"/>
      <c r="Z761" s="2"/>
    </row>
    <row r="762" spans="1:26" ht="11.25" customHeight="1">
      <c r="A762" s="120"/>
      <c r="B762" s="58"/>
      <c r="C762" s="120"/>
      <c r="D762" s="120"/>
      <c r="E762" s="120"/>
      <c r="F762" s="120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122"/>
      <c r="Y762" s="122"/>
      <c r="Z762" s="2"/>
    </row>
    <row r="763" spans="1:26" ht="11.25" customHeight="1">
      <c r="A763" s="120"/>
      <c r="B763" s="58"/>
      <c r="C763" s="120"/>
      <c r="D763" s="120"/>
      <c r="E763" s="120"/>
      <c r="F763" s="120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122"/>
      <c r="Y763" s="122"/>
      <c r="Z763" s="2"/>
    </row>
    <row r="764" spans="1:26" ht="11.25" customHeight="1">
      <c r="A764" s="120"/>
      <c r="B764" s="58"/>
      <c r="C764" s="120"/>
      <c r="D764" s="120"/>
      <c r="E764" s="120"/>
      <c r="F764" s="120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122"/>
      <c r="Y764" s="122"/>
      <c r="Z764" s="2"/>
    </row>
    <row r="765" spans="1:26" ht="11.25" customHeight="1">
      <c r="A765" s="120"/>
      <c r="B765" s="58"/>
      <c r="C765" s="120"/>
      <c r="D765" s="120"/>
      <c r="E765" s="120"/>
      <c r="F765" s="120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122"/>
      <c r="Y765" s="122"/>
      <c r="Z765" s="2"/>
    </row>
    <row r="766" spans="1:26" ht="11.25" customHeight="1">
      <c r="A766" s="120"/>
      <c r="B766" s="58"/>
      <c r="C766" s="120"/>
      <c r="D766" s="120"/>
      <c r="E766" s="120"/>
      <c r="F766" s="120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122"/>
      <c r="Y766" s="122"/>
      <c r="Z766" s="2"/>
    </row>
    <row r="767" spans="1:26" ht="11.25" customHeight="1">
      <c r="A767" s="120"/>
      <c r="B767" s="58"/>
      <c r="C767" s="120"/>
      <c r="D767" s="120"/>
      <c r="E767" s="120"/>
      <c r="F767" s="120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122"/>
      <c r="Y767" s="122"/>
      <c r="Z767" s="2"/>
    </row>
    <row r="768" spans="1:26" ht="11.25" customHeight="1">
      <c r="A768" s="120"/>
      <c r="B768" s="58"/>
      <c r="C768" s="120"/>
      <c r="D768" s="120"/>
      <c r="E768" s="120"/>
      <c r="F768" s="120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122"/>
      <c r="Y768" s="122"/>
      <c r="Z768" s="2"/>
    </row>
    <row r="769" spans="1:26" ht="11.25" customHeight="1">
      <c r="A769" s="120"/>
      <c r="B769" s="58"/>
      <c r="C769" s="120"/>
      <c r="D769" s="120"/>
      <c r="E769" s="120"/>
      <c r="F769" s="120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122"/>
      <c r="Y769" s="122"/>
      <c r="Z769" s="2"/>
    </row>
    <row r="770" spans="1:26" ht="11.25" customHeight="1">
      <c r="A770" s="120"/>
      <c r="B770" s="58"/>
      <c r="C770" s="120"/>
      <c r="D770" s="120"/>
      <c r="E770" s="120"/>
      <c r="F770" s="120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122"/>
      <c r="Y770" s="122"/>
      <c r="Z770" s="2"/>
    </row>
    <row r="771" spans="1:26" ht="11.25" customHeight="1">
      <c r="A771" s="120"/>
      <c r="B771" s="58"/>
      <c r="C771" s="120"/>
      <c r="D771" s="120"/>
      <c r="E771" s="120"/>
      <c r="F771" s="120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122"/>
      <c r="Y771" s="122"/>
      <c r="Z771" s="2"/>
    </row>
    <row r="772" spans="1:26" ht="11.25" customHeight="1">
      <c r="A772" s="120"/>
      <c r="B772" s="58"/>
      <c r="C772" s="120"/>
      <c r="D772" s="120"/>
      <c r="E772" s="120"/>
      <c r="F772" s="120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122"/>
      <c r="Y772" s="122"/>
      <c r="Z772" s="2"/>
    </row>
    <row r="773" spans="1:26" ht="11.25" customHeight="1">
      <c r="A773" s="120"/>
      <c r="B773" s="58"/>
      <c r="C773" s="120"/>
      <c r="D773" s="120"/>
      <c r="E773" s="120"/>
      <c r="F773" s="120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122"/>
      <c r="Y773" s="122"/>
      <c r="Z773" s="2"/>
    </row>
    <row r="774" spans="1:26" ht="11.25" customHeight="1">
      <c r="A774" s="120"/>
      <c r="B774" s="58"/>
      <c r="C774" s="120"/>
      <c r="D774" s="120"/>
      <c r="E774" s="120"/>
      <c r="F774" s="120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122"/>
      <c r="Y774" s="122"/>
      <c r="Z774" s="2"/>
    </row>
    <row r="775" spans="1:26" ht="11.25" customHeight="1">
      <c r="A775" s="120"/>
      <c r="B775" s="58"/>
      <c r="C775" s="120"/>
      <c r="D775" s="120"/>
      <c r="E775" s="120"/>
      <c r="F775" s="120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122"/>
      <c r="Y775" s="122"/>
      <c r="Z775" s="2"/>
    </row>
    <row r="776" spans="1:26" ht="11.25" customHeight="1">
      <c r="A776" s="120"/>
      <c r="B776" s="58"/>
      <c r="C776" s="120"/>
      <c r="D776" s="120"/>
      <c r="E776" s="120"/>
      <c r="F776" s="120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122"/>
      <c r="Y776" s="122"/>
      <c r="Z776" s="2"/>
    </row>
    <row r="777" spans="1:26" ht="11.25" customHeight="1">
      <c r="A777" s="120"/>
      <c r="B777" s="58"/>
      <c r="C777" s="120"/>
      <c r="D777" s="120"/>
      <c r="E777" s="120"/>
      <c r="F777" s="120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122"/>
      <c r="Y777" s="122"/>
      <c r="Z777" s="2"/>
    </row>
    <row r="778" spans="1:26" ht="11.25" customHeight="1">
      <c r="A778" s="120"/>
      <c r="B778" s="58"/>
      <c r="C778" s="120"/>
      <c r="D778" s="120"/>
      <c r="E778" s="120"/>
      <c r="F778" s="120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122"/>
      <c r="Y778" s="122"/>
      <c r="Z778" s="2"/>
    </row>
    <row r="779" spans="1:26" ht="11.25" customHeight="1">
      <c r="A779" s="120"/>
      <c r="B779" s="58"/>
      <c r="C779" s="120"/>
      <c r="D779" s="120"/>
      <c r="E779" s="120"/>
      <c r="F779" s="120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122"/>
      <c r="Y779" s="122"/>
      <c r="Z779" s="2"/>
    </row>
    <row r="780" spans="1:26" ht="11.25" customHeight="1">
      <c r="A780" s="120"/>
      <c r="B780" s="58"/>
      <c r="C780" s="120"/>
      <c r="D780" s="120"/>
      <c r="E780" s="120"/>
      <c r="F780" s="120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122"/>
      <c r="Y780" s="122"/>
      <c r="Z780" s="2"/>
    </row>
    <row r="781" spans="1:26" ht="11.25" customHeight="1">
      <c r="A781" s="120"/>
      <c r="B781" s="58"/>
      <c r="C781" s="120"/>
      <c r="D781" s="120"/>
      <c r="E781" s="120"/>
      <c r="F781" s="120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122"/>
      <c r="Y781" s="122"/>
      <c r="Z781" s="2"/>
    </row>
    <row r="782" spans="1:26" ht="11.25" customHeight="1">
      <c r="A782" s="120"/>
      <c r="B782" s="58"/>
      <c r="C782" s="120"/>
      <c r="D782" s="120"/>
      <c r="E782" s="120"/>
      <c r="F782" s="120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122"/>
      <c r="Y782" s="122"/>
      <c r="Z782" s="2"/>
    </row>
    <row r="783" spans="1:26" ht="11.25" customHeight="1">
      <c r="A783" s="120"/>
      <c r="B783" s="58"/>
      <c r="C783" s="120"/>
      <c r="D783" s="120"/>
      <c r="E783" s="120"/>
      <c r="F783" s="120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122"/>
      <c r="Y783" s="122"/>
      <c r="Z783" s="2"/>
    </row>
    <row r="784" spans="1:26" ht="11.25" customHeight="1">
      <c r="A784" s="120"/>
      <c r="B784" s="58"/>
      <c r="C784" s="120"/>
      <c r="D784" s="120"/>
      <c r="E784" s="120"/>
      <c r="F784" s="120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122"/>
      <c r="Y784" s="122"/>
      <c r="Z784" s="2"/>
    </row>
    <row r="785" spans="1:26" ht="11.25" customHeight="1">
      <c r="A785" s="120"/>
      <c r="B785" s="58"/>
      <c r="C785" s="120"/>
      <c r="D785" s="120"/>
      <c r="E785" s="120"/>
      <c r="F785" s="120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122"/>
      <c r="Y785" s="122"/>
      <c r="Z785" s="2"/>
    </row>
    <row r="786" spans="1:26" ht="11.25" customHeight="1">
      <c r="A786" s="120"/>
      <c r="B786" s="58"/>
      <c r="C786" s="120"/>
      <c r="D786" s="120"/>
      <c r="E786" s="120"/>
      <c r="F786" s="120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122"/>
      <c r="Y786" s="122"/>
      <c r="Z786" s="2"/>
    </row>
    <row r="787" spans="1:26" ht="11.25" customHeight="1">
      <c r="A787" s="120"/>
      <c r="B787" s="58"/>
      <c r="C787" s="120"/>
      <c r="D787" s="120"/>
      <c r="E787" s="120"/>
      <c r="F787" s="120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122"/>
      <c r="Y787" s="122"/>
      <c r="Z787" s="2"/>
    </row>
    <row r="788" spans="1:26" ht="11.25" customHeight="1">
      <c r="A788" s="120"/>
      <c r="B788" s="58"/>
      <c r="C788" s="120"/>
      <c r="D788" s="120"/>
      <c r="E788" s="120"/>
      <c r="F788" s="120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122"/>
      <c r="Y788" s="122"/>
      <c r="Z788" s="2"/>
    </row>
    <row r="789" spans="1:26" ht="11.25" customHeight="1">
      <c r="A789" s="120"/>
      <c r="B789" s="58"/>
      <c r="C789" s="120"/>
      <c r="D789" s="120"/>
      <c r="E789" s="120"/>
      <c r="F789" s="120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122"/>
      <c r="Y789" s="122"/>
      <c r="Z789" s="2"/>
    </row>
    <row r="790" spans="1:26" ht="11.25" customHeight="1">
      <c r="A790" s="120"/>
      <c r="B790" s="58"/>
      <c r="C790" s="120"/>
      <c r="D790" s="120"/>
      <c r="E790" s="120"/>
      <c r="F790" s="120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122"/>
      <c r="Y790" s="122"/>
      <c r="Z790" s="2"/>
    </row>
    <row r="791" spans="1:26" ht="11.25" customHeight="1">
      <c r="A791" s="120"/>
      <c r="B791" s="58"/>
      <c r="C791" s="120"/>
      <c r="D791" s="120"/>
      <c r="E791" s="120"/>
      <c r="F791" s="120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122"/>
      <c r="Y791" s="122"/>
      <c r="Z791" s="2"/>
    </row>
    <row r="792" spans="1:26" ht="11.25" customHeight="1">
      <c r="A792" s="120"/>
      <c r="B792" s="58"/>
      <c r="C792" s="120"/>
      <c r="D792" s="120"/>
      <c r="E792" s="120"/>
      <c r="F792" s="120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122"/>
      <c r="Y792" s="122"/>
      <c r="Z792" s="2"/>
    </row>
    <row r="793" spans="1:26" ht="11.25" customHeight="1">
      <c r="A793" s="120"/>
      <c r="B793" s="58"/>
      <c r="C793" s="120"/>
      <c r="D793" s="120"/>
      <c r="E793" s="120"/>
      <c r="F793" s="120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122"/>
      <c r="Y793" s="122"/>
      <c r="Z793" s="2"/>
    </row>
    <row r="794" spans="1:26" ht="11.25" customHeight="1">
      <c r="A794" s="120"/>
      <c r="B794" s="58"/>
      <c r="C794" s="120"/>
      <c r="D794" s="120"/>
      <c r="E794" s="120"/>
      <c r="F794" s="120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122"/>
      <c r="Y794" s="122"/>
      <c r="Z794" s="2"/>
    </row>
    <row r="795" spans="1:26" ht="11.25" customHeight="1">
      <c r="A795" s="120"/>
      <c r="B795" s="58"/>
      <c r="C795" s="120"/>
      <c r="D795" s="120"/>
      <c r="E795" s="120"/>
      <c r="F795" s="120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122"/>
      <c r="Y795" s="122"/>
      <c r="Z795" s="2"/>
    </row>
    <row r="796" spans="1:26" ht="11.25" customHeight="1">
      <c r="A796" s="120"/>
      <c r="B796" s="58"/>
      <c r="C796" s="120"/>
      <c r="D796" s="120"/>
      <c r="E796" s="120"/>
      <c r="F796" s="120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122"/>
      <c r="Y796" s="122"/>
      <c r="Z796" s="2"/>
    </row>
    <row r="797" spans="1:26" ht="11.25" customHeight="1">
      <c r="A797" s="120"/>
      <c r="B797" s="58"/>
      <c r="C797" s="120"/>
      <c r="D797" s="120"/>
      <c r="E797" s="120"/>
      <c r="F797" s="120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122"/>
      <c r="Y797" s="122"/>
      <c r="Z797" s="2"/>
    </row>
    <row r="798" spans="1:26" ht="11.25" customHeight="1">
      <c r="A798" s="120"/>
      <c r="B798" s="58"/>
      <c r="C798" s="120"/>
      <c r="D798" s="120"/>
      <c r="E798" s="120"/>
      <c r="F798" s="120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122"/>
      <c r="Y798" s="122"/>
      <c r="Z798" s="2"/>
    </row>
    <row r="799" spans="1:26" ht="11.25" customHeight="1">
      <c r="A799" s="120"/>
      <c r="B799" s="58"/>
      <c r="C799" s="120"/>
      <c r="D799" s="120"/>
      <c r="E799" s="120"/>
      <c r="F799" s="120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122"/>
      <c r="Y799" s="122"/>
      <c r="Z799" s="2"/>
    </row>
    <row r="800" spans="1:26" ht="11.25" customHeight="1">
      <c r="A800" s="120"/>
      <c r="B800" s="58"/>
      <c r="C800" s="120"/>
      <c r="D800" s="120"/>
      <c r="E800" s="120"/>
      <c r="F800" s="120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122"/>
      <c r="Y800" s="122"/>
      <c r="Z800" s="2"/>
    </row>
    <row r="801" spans="1:26" ht="11.25" customHeight="1">
      <c r="A801" s="120"/>
      <c r="B801" s="58"/>
      <c r="C801" s="120"/>
      <c r="D801" s="120"/>
      <c r="E801" s="120"/>
      <c r="F801" s="120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122"/>
      <c r="Y801" s="122"/>
      <c r="Z801" s="2"/>
    </row>
    <row r="802" spans="1:26" ht="11.25" customHeight="1">
      <c r="A802" s="120"/>
      <c r="B802" s="58"/>
      <c r="C802" s="120"/>
      <c r="D802" s="120"/>
      <c r="E802" s="120"/>
      <c r="F802" s="120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122"/>
      <c r="Y802" s="122"/>
      <c r="Z802" s="2"/>
    </row>
    <row r="803" spans="1:26" ht="11.25" customHeight="1">
      <c r="A803" s="120"/>
      <c r="B803" s="58"/>
      <c r="C803" s="120"/>
      <c r="D803" s="120"/>
      <c r="E803" s="120"/>
      <c r="F803" s="120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122"/>
      <c r="Y803" s="122"/>
      <c r="Z803" s="2"/>
    </row>
    <row r="804" spans="1:26" ht="11.25" customHeight="1">
      <c r="A804" s="120"/>
      <c r="B804" s="58"/>
      <c r="C804" s="120"/>
      <c r="D804" s="120"/>
      <c r="E804" s="120"/>
      <c r="F804" s="120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122"/>
      <c r="Y804" s="122"/>
      <c r="Z804" s="2"/>
    </row>
    <row r="805" spans="1:26" ht="11.25" customHeight="1">
      <c r="A805" s="120"/>
      <c r="B805" s="58"/>
      <c r="C805" s="120"/>
      <c r="D805" s="120"/>
      <c r="E805" s="120"/>
      <c r="F805" s="120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122"/>
      <c r="Y805" s="122"/>
      <c r="Z805" s="2"/>
    </row>
    <row r="806" spans="1:26" ht="11.25" customHeight="1">
      <c r="A806" s="120"/>
      <c r="B806" s="58"/>
      <c r="C806" s="120"/>
      <c r="D806" s="120"/>
      <c r="E806" s="120"/>
      <c r="F806" s="120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122"/>
      <c r="Y806" s="122"/>
      <c r="Z806" s="2"/>
    </row>
    <row r="807" spans="1:26" ht="11.25" customHeight="1">
      <c r="A807" s="120"/>
      <c r="B807" s="58"/>
      <c r="C807" s="120"/>
      <c r="D807" s="120"/>
      <c r="E807" s="120"/>
      <c r="F807" s="120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122"/>
      <c r="Y807" s="122"/>
      <c r="Z807" s="2"/>
    </row>
    <row r="808" spans="1:26" ht="11.25" customHeight="1">
      <c r="A808" s="120"/>
      <c r="B808" s="58"/>
      <c r="C808" s="120"/>
      <c r="D808" s="120"/>
      <c r="E808" s="120"/>
      <c r="F808" s="120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122"/>
      <c r="Y808" s="122"/>
      <c r="Z808" s="2"/>
    </row>
    <row r="809" spans="1:26" ht="11.25" customHeight="1">
      <c r="A809" s="120"/>
      <c r="B809" s="58"/>
      <c r="C809" s="120"/>
      <c r="D809" s="120"/>
      <c r="E809" s="120"/>
      <c r="F809" s="120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122"/>
      <c r="Y809" s="122"/>
      <c r="Z809" s="2"/>
    </row>
    <row r="810" spans="1:26" ht="11.25" customHeight="1">
      <c r="A810" s="120"/>
      <c r="B810" s="58"/>
      <c r="C810" s="120"/>
      <c r="D810" s="120"/>
      <c r="E810" s="120"/>
      <c r="F810" s="120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122"/>
      <c r="Y810" s="122"/>
      <c r="Z810" s="2"/>
    </row>
    <row r="811" spans="1:26" ht="11.25" customHeight="1">
      <c r="A811" s="120"/>
      <c r="B811" s="58"/>
      <c r="C811" s="120"/>
      <c r="D811" s="120"/>
      <c r="E811" s="120"/>
      <c r="F811" s="120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122"/>
      <c r="Y811" s="122"/>
      <c r="Z811" s="2"/>
    </row>
    <row r="812" spans="1:26" ht="11.25" customHeight="1">
      <c r="A812" s="120"/>
      <c r="B812" s="58"/>
      <c r="C812" s="120"/>
      <c r="D812" s="120"/>
      <c r="E812" s="120"/>
      <c r="F812" s="120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122"/>
      <c r="Y812" s="122"/>
      <c r="Z812" s="2"/>
    </row>
    <row r="813" spans="1:26" ht="11.25" customHeight="1">
      <c r="A813" s="120"/>
      <c r="B813" s="58"/>
      <c r="C813" s="120"/>
      <c r="D813" s="120"/>
      <c r="E813" s="120"/>
      <c r="F813" s="120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122"/>
      <c r="Y813" s="122"/>
      <c r="Z813" s="2"/>
    </row>
    <row r="814" spans="1:26" ht="11.25" customHeight="1">
      <c r="A814" s="120"/>
      <c r="B814" s="58"/>
      <c r="C814" s="120"/>
      <c r="D814" s="120"/>
      <c r="E814" s="120"/>
      <c r="F814" s="120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122"/>
      <c r="Y814" s="122"/>
      <c r="Z814" s="2"/>
    </row>
    <row r="815" spans="1:26" ht="11.25" customHeight="1">
      <c r="A815" s="120"/>
      <c r="B815" s="58"/>
      <c r="C815" s="120"/>
      <c r="D815" s="120"/>
      <c r="E815" s="120"/>
      <c r="F815" s="120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122"/>
      <c r="Y815" s="122"/>
      <c r="Z815" s="2"/>
    </row>
    <row r="816" spans="1:26" ht="11.25" customHeight="1">
      <c r="A816" s="120"/>
      <c r="B816" s="58"/>
      <c r="C816" s="120"/>
      <c r="D816" s="120"/>
      <c r="E816" s="120"/>
      <c r="F816" s="120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122"/>
      <c r="Y816" s="122"/>
      <c r="Z816" s="2"/>
    </row>
    <row r="817" spans="1:26" ht="11.25" customHeight="1">
      <c r="A817" s="120"/>
      <c r="B817" s="58"/>
      <c r="C817" s="120"/>
      <c r="D817" s="120"/>
      <c r="E817" s="120"/>
      <c r="F817" s="120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122"/>
      <c r="Y817" s="122"/>
      <c r="Z817" s="2"/>
    </row>
    <row r="818" spans="1:26" ht="11.25" customHeight="1">
      <c r="A818" s="120"/>
      <c r="B818" s="58"/>
      <c r="C818" s="120"/>
      <c r="D818" s="120"/>
      <c r="E818" s="120"/>
      <c r="F818" s="120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122"/>
      <c r="Y818" s="122"/>
      <c r="Z818" s="2"/>
    </row>
    <row r="819" spans="1:26" ht="11.25" customHeight="1">
      <c r="A819" s="120"/>
      <c r="B819" s="58"/>
      <c r="C819" s="120"/>
      <c r="D819" s="120"/>
      <c r="E819" s="120"/>
      <c r="F819" s="120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122"/>
      <c r="Y819" s="122"/>
      <c r="Z819" s="2"/>
    </row>
    <row r="820" spans="1:26" ht="11.25" customHeight="1">
      <c r="A820" s="120"/>
      <c r="B820" s="58"/>
      <c r="C820" s="120"/>
      <c r="D820" s="120"/>
      <c r="E820" s="120"/>
      <c r="F820" s="120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122"/>
      <c r="Y820" s="122"/>
      <c r="Z820" s="2"/>
    </row>
    <row r="821" spans="1:26" ht="11.25" customHeight="1">
      <c r="A821" s="120"/>
      <c r="B821" s="58"/>
      <c r="C821" s="120"/>
      <c r="D821" s="120"/>
      <c r="E821" s="120"/>
      <c r="F821" s="120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122"/>
      <c r="Y821" s="122"/>
      <c r="Z821" s="2"/>
    </row>
    <row r="822" spans="1:26" ht="11.25" customHeight="1">
      <c r="A822" s="120"/>
      <c r="B822" s="58"/>
      <c r="C822" s="120"/>
      <c r="D822" s="120"/>
      <c r="E822" s="120"/>
      <c r="F822" s="120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122"/>
      <c r="Y822" s="122"/>
      <c r="Z822" s="2"/>
    </row>
    <row r="823" spans="1:26" ht="11.25" customHeight="1">
      <c r="A823" s="120"/>
      <c r="B823" s="58"/>
      <c r="C823" s="120"/>
      <c r="D823" s="120"/>
      <c r="E823" s="120"/>
      <c r="F823" s="120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122"/>
      <c r="Y823" s="122"/>
      <c r="Z823" s="2"/>
    </row>
    <row r="824" spans="1:26" ht="11.25" customHeight="1">
      <c r="A824" s="120"/>
      <c r="B824" s="58"/>
      <c r="C824" s="120"/>
      <c r="D824" s="120"/>
      <c r="E824" s="120"/>
      <c r="F824" s="120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122"/>
      <c r="Y824" s="122"/>
      <c r="Z824" s="2"/>
    </row>
    <row r="825" spans="1:26" ht="11.25" customHeight="1">
      <c r="A825" s="120"/>
      <c r="B825" s="58"/>
      <c r="C825" s="120"/>
      <c r="D825" s="120"/>
      <c r="E825" s="120"/>
      <c r="F825" s="120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122"/>
      <c r="Y825" s="122"/>
      <c r="Z825" s="2"/>
    </row>
    <row r="826" spans="1:26" ht="11.25" customHeight="1">
      <c r="A826" s="120"/>
      <c r="B826" s="58"/>
      <c r="C826" s="120"/>
      <c r="D826" s="120"/>
      <c r="E826" s="120"/>
      <c r="F826" s="120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122"/>
      <c r="Y826" s="122"/>
      <c r="Z826" s="2"/>
    </row>
    <row r="827" spans="1:26" ht="11.25" customHeight="1">
      <c r="A827" s="120"/>
      <c r="B827" s="58"/>
      <c r="C827" s="120"/>
      <c r="D827" s="120"/>
      <c r="E827" s="120"/>
      <c r="F827" s="120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122"/>
      <c r="Y827" s="122"/>
      <c r="Z827" s="2"/>
    </row>
    <row r="828" spans="1:26" ht="11.25" customHeight="1">
      <c r="A828" s="120"/>
      <c r="B828" s="58"/>
      <c r="C828" s="120"/>
      <c r="D828" s="120"/>
      <c r="E828" s="120"/>
      <c r="F828" s="120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122"/>
      <c r="Y828" s="122"/>
      <c r="Z828" s="2"/>
    </row>
    <row r="829" spans="1:26" ht="11.25" customHeight="1">
      <c r="A829" s="120"/>
      <c r="B829" s="58"/>
      <c r="C829" s="120"/>
      <c r="D829" s="120"/>
      <c r="E829" s="120"/>
      <c r="F829" s="120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122"/>
      <c r="Y829" s="122"/>
      <c r="Z829" s="2"/>
    </row>
    <row r="830" spans="1:26" ht="11.25" customHeight="1">
      <c r="A830" s="120"/>
      <c r="B830" s="58"/>
      <c r="C830" s="120"/>
      <c r="D830" s="120"/>
      <c r="E830" s="120"/>
      <c r="F830" s="120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122"/>
      <c r="Y830" s="122"/>
      <c r="Z830" s="2"/>
    </row>
    <row r="831" spans="1:26" ht="11.25" customHeight="1">
      <c r="A831" s="120"/>
      <c r="B831" s="58"/>
      <c r="C831" s="120"/>
      <c r="D831" s="120"/>
      <c r="E831" s="120"/>
      <c r="F831" s="120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122"/>
      <c r="Y831" s="122"/>
      <c r="Z831" s="2"/>
    </row>
    <row r="832" spans="1:26" ht="11.25" customHeight="1">
      <c r="A832" s="120"/>
      <c r="B832" s="58"/>
      <c r="C832" s="120"/>
      <c r="D832" s="120"/>
      <c r="E832" s="120"/>
      <c r="F832" s="120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122"/>
      <c r="Y832" s="122"/>
      <c r="Z832" s="2"/>
    </row>
    <row r="833" spans="1:26" ht="11.25" customHeight="1">
      <c r="A833" s="120"/>
      <c r="B833" s="58"/>
      <c r="C833" s="120"/>
      <c r="D833" s="120"/>
      <c r="E833" s="120"/>
      <c r="F833" s="120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122"/>
      <c r="Y833" s="122"/>
      <c r="Z833" s="2"/>
    </row>
    <row r="834" spans="1:26" ht="11.25" customHeight="1">
      <c r="A834" s="120"/>
      <c r="B834" s="58"/>
      <c r="C834" s="120"/>
      <c r="D834" s="120"/>
      <c r="E834" s="120"/>
      <c r="F834" s="120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122"/>
      <c r="Y834" s="122"/>
      <c r="Z834" s="2"/>
    </row>
    <row r="835" spans="1:26" ht="11.25" customHeight="1">
      <c r="A835" s="120"/>
      <c r="B835" s="58"/>
      <c r="C835" s="120"/>
      <c r="D835" s="120"/>
      <c r="E835" s="120"/>
      <c r="F835" s="120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122"/>
      <c r="Y835" s="122"/>
      <c r="Z835" s="2"/>
    </row>
    <row r="836" spans="1:26" ht="11.25" customHeight="1">
      <c r="A836" s="120"/>
      <c r="B836" s="58"/>
      <c r="C836" s="120"/>
      <c r="D836" s="120"/>
      <c r="E836" s="120"/>
      <c r="F836" s="120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122"/>
      <c r="Y836" s="122"/>
      <c r="Z836" s="2"/>
    </row>
    <row r="837" spans="1:26" ht="11.25" customHeight="1">
      <c r="A837" s="120"/>
      <c r="B837" s="58"/>
      <c r="C837" s="120"/>
      <c r="D837" s="120"/>
      <c r="E837" s="120"/>
      <c r="F837" s="120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122"/>
      <c r="Y837" s="122"/>
      <c r="Z837" s="2"/>
    </row>
    <row r="838" spans="1:26" ht="11.25" customHeight="1">
      <c r="A838" s="120"/>
      <c r="B838" s="58"/>
      <c r="C838" s="120"/>
      <c r="D838" s="120"/>
      <c r="E838" s="120"/>
      <c r="F838" s="120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122"/>
      <c r="Y838" s="122"/>
      <c r="Z838" s="2"/>
    </row>
    <row r="839" spans="1:26" ht="11.25" customHeight="1">
      <c r="A839" s="120"/>
      <c r="B839" s="58"/>
      <c r="C839" s="120"/>
      <c r="D839" s="120"/>
      <c r="E839" s="120"/>
      <c r="F839" s="120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122"/>
      <c r="Y839" s="122"/>
      <c r="Z839" s="2"/>
    </row>
    <row r="840" spans="1:26" ht="11.25" customHeight="1">
      <c r="A840" s="120"/>
      <c r="B840" s="58"/>
      <c r="C840" s="120"/>
      <c r="D840" s="120"/>
      <c r="E840" s="120"/>
      <c r="F840" s="120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122"/>
      <c r="Y840" s="122"/>
      <c r="Z840" s="2"/>
    </row>
    <row r="841" spans="1:26" ht="11.25" customHeight="1">
      <c r="A841" s="120"/>
      <c r="B841" s="58"/>
      <c r="C841" s="120"/>
      <c r="D841" s="120"/>
      <c r="E841" s="120"/>
      <c r="F841" s="120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122"/>
      <c r="Y841" s="122"/>
      <c r="Z841" s="2"/>
    </row>
    <row r="842" spans="1:26" ht="11.25" customHeight="1">
      <c r="A842" s="120"/>
      <c r="B842" s="58"/>
      <c r="C842" s="120"/>
      <c r="D842" s="120"/>
      <c r="E842" s="120"/>
      <c r="F842" s="120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122"/>
      <c r="Y842" s="122"/>
      <c r="Z842" s="2"/>
    </row>
    <row r="843" spans="1:26" ht="11.25" customHeight="1">
      <c r="A843" s="120"/>
      <c r="B843" s="58"/>
      <c r="C843" s="120"/>
      <c r="D843" s="120"/>
      <c r="E843" s="120"/>
      <c r="F843" s="120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122"/>
      <c r="Y843" s="122"/>
      <c r="Z843" s="2"/>
    </row>
    <row r="844" spans="1:26" ht="11.25" customHeight="1">
      <c r="A844" s="120"/>
      <c r="B844" s="58"/>
      <c r="C844" s="120"/>
      <c r="D844" s="120"/>
      <c r="E844" s="120"/>
      <c r="F844" s="120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122"/>
      <c r="Y844" s="122"/>
      <c r="Z844" s="2"/>
    </row>
    <row r="845" spans="1:26" ht="11.25" customHeight="1">
      <c r="A845" s="120"/>
      <c r="B845" s="58"/>
      <c r="C845" s="120"/>
      <c r="D845" s="120"/>
      <c r="E845" s="120"/>
      <c r="F845" s="120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122"/>
      <c r="Y845" s="122"/>
      <c r="Z845" s="2"/>
    </row>
    <row r="846" spans="1:26" ht="11.25" customHeight="1">
      <c r="A846" s="120"/>
      <c r="B846" s="58"/>
      <c r="C846" s="120"/>
      <c r="D846" s="120"/>
      <c r="E846" s="120"/>
      <c r="F846" s="120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122"/>
      <c r="Y846" s="122"/>
      <c r="Z846" s="2"/>
    </row>
    <row r="847" spans="1:26" ht="11.25" customHeight="1">
      <c r="A847" s="120"/>
      <c r="B847" s="58"/>
      <c r="C847" s="120"/>
      <c r="D847" s="120"/>
      <c r="E847" s="120"/>
      <c r="F847" s="120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122"/>
      <c r="Y847" s="122"/>
      <c r="Z847" s="2"/>
    </row>
    <row r="848" spans="1:26" ht="11.25" customHeight="1">
      <c r="A848" s="120"/>
      <c r="B848" s="58"/>
      <c r="C848" s="120"/>
      <c r="D848" s="120"/>
      <c r="E848" s="120"/>
      <c r="F848" s="120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122"/>
      <c r="Y848" s="122"/>
      <c r="Z848" s="2"/>
    </row>
    <row r="849" spans="1:26" ht="11.25" customHeight="1">
      <c r="A849" s="120"/>
      <c r="B849" s="58"/>
      <c r="C849" s="120"/>
      <c r="D849" s="120"/>
      <c r="E849" s="120"/>
      <c r="F849" s="120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122"/>
      <c r="Y849" s="122"/>
      <c r="Z849" s="2"/>
    </row>
    <row r="850" spans="1:26" ht="11.25" customHeight="1">
      <c r="A850" s="120"/>
      <c r="B850" s="58"/>
      <c r="C850" s="120"/>
      <c r="D850" s="120"/>
      <c r="E850" s="120"/>
      <c r="F850" s="120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122"/>
      <c r="Y850" s="122"/>
      <c r="Z850" s="2"/>
    </row>
    <row r="851" spans="1:26" ht="11.25" customHeight="1">
      <c r="A851" s="120"/>
      <c r="B851" s="58"/>
      <c r="C851" s="120"/>
      <c r="D851" s="120"/>
      <c r="E851" s="120"/>
      <c r="F851" s="120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122"/>
      <c r="Y851" s="122"/>
      <c r="Z851" s="2"/>
    </row>
    <row r="852" spans="1:26" ht="11.25" customHeight="1">
      <c r="A852" s="120"/>
      <c r="B852" s="58"/>
      <c r="C852" s="120"/>
      <c r="D852" s="120"/>
      <c r="E852" s="120"/>
      <c r="F852" s="120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122"/>
      <c r="Y852" s="122"/>
      <c r="Z852" s="2"/>
    </row>
    <row r="853" spans="1:26" ht="11.25" customHeight="1">
      <c r="A853" s="120"/>
      <c r="B853" s="58"/>
      <c r="C853" s="120"/>
      <c r="D853" s="120"/>
      <c r="E853" s="120"/>
      <c r="F853" s="120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122"/>
      <c r="Y853" s="122"/>
      <c r="Z853" s="2"/>
    </row>
    <row r="854" spans="1:26" ht="11.25" customHeight="1">
      <c r="A854" s="120"/>
      <c r="B854" s="58"/>
      <c r="C854" s="120"/>
      <c r="D854" s="120"/>
      <c r="E854" s="120"/>
      <c r="F854" s="120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122"/>
      <c r="Y854" s="122"/>
      <c r="Z854" s="2"/>
    </row>
    <row r="855" spans="1:26" ht="11.25" customHeight="1">
      <c r="A855" s="120"/>
      <c r="B855" s="58"/>
      <c r="C855" s="120"/>
      <c r="D855" s="120"/>
      <c r="E855" s="120"/>
      <c r="F855" s="120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122"/>
      <c r="Y855" s="122"/>
      <c r="Z855" s="2"/>
    </row>
    <row r="856" spans="1:26" ht="11.25" customHeight="1">
      <c r="A856" s="120"/>
      <c r="B856" s="58"/>
      <c r="C856" s="120"/>
      <c r="D856" s="120"/>
      <c r="E856" s="120"/>
      <c r="F856" s="120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122"/>
      <c r="Y856" s="122"/>
      <c r="Z856" s="2"/>
    </row>
    <row r="857" spans="1:26" ht="11.25" customHeight="1">
      <c r="A857" s="120"/>
      <c r="B857" s="58"/>
      <c r="C857" s="120"/>
      <c r="D857" s="120"/>
      <c r="E857" s="120"/>
      <c r="F857" s="120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122"/>
      <c r="Y857" s="122"/>
      <c r="Z857" s="2"/>
    </row>
    <row r="858" spans="1:26" ht="11.25" customHeight="1">
      <c r="A858" s="120"/>
      <c r="B858" s="58"/>
      <c r="C858" s="120"/>
      <c r="D858" s="120"/>
      <c r="E858" s="120"/>
      <c r="F858" s="120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122"/>
      <c r="Y858" s="122"/>
      <c r="Z858" s="2"/>
    </row>
    <row r="859" spans="1:26" ht="11.25" customHeight="1">
      <c r="A859" s="120"/>
      <c r="B859" s="58"/>
      <c r="C859" s="120"/>
      <c r="D859" s="120"/>
      <c r="E859" s="120"/>
      <c r="F859" s="120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122"/>
      <c r="Y859" s="122"/>
      <c r="Z859" s="2"/>
    </row>
    <row r="860" spans="1:26" ht="11.25" customHeight="1">
      <c r="A860" s="120"/>
      <c r="B860" s="58"/>
      <c r="C860" s="120"/>
      <c r="D860" s="120"/>
      <c r="E860" s="120"/>
      <c r="F860" s="120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122"/>
      <c r="Y860" s="122"/>
      <c r="Z860" s="2"/>
    </row>
    <row r="861" spans="1:26" ht="11.25" customHeight="1">
      <c r="A861" s="120"/>
      <c r="B861" s="58"/>
      <c r="C861" s="120"/>
      <c r="D861" s="120"/>
      <c r="E861" s="120"/>
      <c r="F861" s="120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122"/>
      <c r="Y861" s="122"/>
      <c r="Z861" s="2"/>
    </row>
    <row r="862" spans="1:26" ht="11.25" customHeight="1">
      <c r="A862" s="120"/>
      <c r="B862" s="58"/>
      <c r="C862" s="120"/>
      <c r="D862" s="120"/>
      <c r="E862" s="120"/>
      <c r="F862" s="120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122"/>
      <c r="Y862" s="122"/>
      <c r="Z862" s="2"/>
    </row>
    <row r="863" spans="1:26" ht="11.25" customHeight="1">
      <c r="A863" s="120"/>
      <c r="B863" s="58"/>
      <c r="C863" s="120"/>
      <c r="D863" s="120"/>
      <c r="E863" s="120"/>
      <c r="F863" s="120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122"/>
      <c r="Y863" s="122"/>
      <c r="Z863" s="2"/>
    </row>
    <row r="864" spans="1:26" ht="11.25" customHeight="1">
      <c r="A864" s="120"/>
      <c r="B864" s="58"/>
      <c r="C864" s="120"/>
      <c r="D864" s="120"/>
      <c r="E864" s="120"/>
      <c r="F864" s="120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122"/>
      <c r="Y864" s="122"/>
      <c r="Z864" s="2"/>
    </row>
    <row r="865" spans="1:26" ht="11.25" customHeight="1">
      <c r="A865" s="120"/>
      <c r="B865" s="58"/>
      <c r="C865" s="120"/>
      <c r="D865" s="120"/>
      <c r="E865" s="120"/>
      <c r="F865" s="120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122"/>
      <c r="Y865" s="122"/>
      <c r="Z865" s="2"/>
    </row>
    <row r="866" spans="1:26" ht="11.25" customHeight="1">
      <c r="A866" s="120"/>
      <c r="B866" s="58"/>
      <c r="C866" s="120"/>
      <c r="D866" s="120"/>
      <c r="E866" s="120"/>
      <c r="F866" s="120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122"/>
      <c r="Y866" s="122"/>
      <c r="Z866" s="2"/>
    </row>
    <row r="867" spans="1:26" ht="11.25" customHeight="1">
      <c r="A867" s="120"/>
      <c r="B867" s="58"/>
      <c r="C867" s="120"/>
      <c r="D867" s="120"/>
      <c r="E867" s="120"/>
      <c r="F867" s="120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122"/>
      <c r="Y867" s="122"/>
      <c r="Z867" s="2"/>
    </row>
    <row r="868" spans="1:26" ht="11.25" customHeight="1">
      <c r="A868" s="120"/>
      <c r="B868" s="58"/>
      <c r="C868" s="120"/>
      <c r="D868" s="120"/>
      <c r="E868" s="120"/>
      <c r="F868" s="120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122"/>
      <c r="Y868" s="122"/>
      <c r="Z868" s="2"/>
    </row>
    <row r="869" spans="1:26" ht="11.25" customHeight="1">
      <c r="A869" s="120"/>
      <c r="B869" s="58"/>
      <c r="C869" s="120"/>
      <c r="D869" s="120"/>
      <c r="E869" s="120"/>
      <c r="F869" s="120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122"/>
      <c r="Y869" s="122"/>
      <c r="Z869" s="2"/>
    </row>
    <row r="870" spans="1:26" ht="11.25" customHeight="1">
      <c r="A870" s="120"/>
      <c r="B870" s="58"/>
      <c r="C870" s="120"/>
      <c r="D870" s="120"/>
      <c r="E870" s="120"/>
      <c r="F870" s="120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122"/>
      <c r="Y870" s="122"/>
      <c r="Z870" s="2"/>
    </row>
    <row r="871" spans="1:26" ht="11.25" customHeight="1">
      <c r="A871" s="120"/>
      <c r="B871" s="58"/>
      <c r="C871" s="120"/>
      <c r="D871" s="120"/>
      <c r="E871" s="120"/>
      <c r="F871" s="120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122"/>
      <c r="Y871" s="122"/>
      <c r="Z871" s="2"/>
    </row>
    <row r="872" spans="1:26" ht="11.25" customHeight="1">
      <c r="A872" s="120"/>
      <c r="B872" s="58"/>
      <c r="C872" s="120"/>
      <c r="D872" s="120"/>
      <c r="E872" s="120"/>
      <c r="F872" s="120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122"/>
      <c r="Y872" s="122"/>
      <c r="Z872" s="2"/>
    </row>
    <row r="873" spans="1:26" ht="11.25" customHeight="1">
      <c r="A873" s="120"/>
      <c r="B873" s="58"/>
      <c r="C873" s="120"/>
      <c r="D873" s="120"/>
      <c r="E873" s="120"/>
      <c r="F873" s="120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122"/>
      <c r="Y873" s="122"/>
      <c r="Z873" s="2"/>
    </row>
    <row r="874" spans="1:26" ht="11.25" customHeight="1">
      <c r="A874" s="120"/>
      <c r="B874" s="58"/>
      <c r="C874" s="120"/>
      <c r="D874" s="120"/>
      <c r="E874" s="120"/>
      <c r="F874" s="120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122"/>
      <c r="Y874" s="122"/>
      <c r="Z874" s="2"/>
    </row>
    <row r="875" spans="1:26" ht="11.25" customHeight="1">
      <c r="A875" s="120"/>
      <c r="B875" s="58"/>
      <c r="C875" s="120"/>
      <c r="D875" s="120"/>
      <c r="E875" s="120"/>
      <c r="F875" s="120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122"/>
      <c r="Y875" s="122"/>
      <c r="Z875" s="2"/>
    </row>
    <row r="876" spans="1:26" ht="11.25" customHeight="1">
      <c r="A876" s="120"/>
      <c r="B876" s="58"/>
      <c r="C876" s="120"/>
      <c r="D876" s="120"/>
      <c r="E876" s="120"/>
      <c r="F876" s="120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122"/>
      <c r="Y876" s="122"/>
      <c r="Z876" s="2"/>
    </row>
    <row r="877" spans="1:26" ht="11.25" customHeight="1">
      <c r="A877" s="120"/>
      <c r="B877" s="58"/>
      <c r="C877" s="120"/>
      <c r="D877" s="120"/>
      <c r="E877" s="120"/>
      <c r="F877" s="120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122"/>
      <c r="Y877" s="122"/>
      <c r="Z877" s="2"/>
    </row>
    <row r="878" spans="1:26" ht="11.25" customHeight="1">
      <c r="A878" s="120"/>
      <c r="B878" s="58"/>
      <c r="C878" s="120"/>
      <c r="D878" s="120"/>
      <c r="E878" s="120"/>
      <c r="F878" s="120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122"/>
      <c r="Y878" s="122"/>
      <c r="Z878" s="2"/>
    </row>
    <row r="879" spans="1:26" ht="11.25" customHeight="1">
      <c r="A879" s="120"/>
      <c r="B879" s="58"/>
      <c r="C879" s="120"/>
      <c r="D879" s="120"/>
      <c r="E879" s="120"/>
      <c r="F879" s="120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122"/>
      <c r="Y879" s="122"/>
      <c r="Z879" s="2"/>
    </row>
    <row r="880" spans="1:26" ht="11.25" customHeight="1">
      <c r="A880" s="120"/>
      <c r="B880" s="58"/>
      <c r="C880" s="120"/>
      <c r="D880" s="120"/>
      <c r="E880" s="120"/>
      <c r="F880" s="120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122"/>
      <c r="Y880" s="122"/>
      <c r="Z880" s="2"/>
    </row>
    <row r="881" spans="1:26" ht="11.25" customHeight="1">
      <c r="A881" s="120"/>
      <c r="B881" s="58"/>
      <c r="C881" s="120"/>
      <c r="D881" s="120"/>
      <c r="E881" s="120"/>
      <c r="F881" s="120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122"/>
      <c r="Y881" s="122"/>
      <c r="Z881" s="2"/>
    </row>
    <row r="882" spans="1:26" ht="11.25" customHeight="1">
      <c r="A882" s="120"/>
      <c r="B882" s="58"/>
      <c r="C882" s="120"/>
      <c r="D882" s="120"/>
      <c r="E882" s="120"/>
      <c r="F882" s="120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122"/>
      <c r="Y882" s="122"/>
      <c r="Z882" s="2"/>
    </row>
    <row r="883" spans="1:26" ht="11.25" customHeight="1">
      <c r="A883" s="120"/>
      <c r="B883" s="58"/>
      <c r="C883" s="120"/>
      <c r="D883" s="120"/>
      <c r="E883" s="120"/>
      <c r="F883" s="120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122"/>
      <c r="Y883" s="122"/>
      <c r="Z883" s="2"/>
    </row>
    <row r="884" spans="1:26" ht="11.25" customHeight="1">
      <c r="A884" s="120"/>
      <c r="B884" s="58"/>
      <c r="C884" s="120"/>
      <c r="D884" s="120"/>
      <c r="E884" s="120"/>
      <c r="F884" s="120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122"/>
      <c r="Y884" s="122"/>
      <c r="Z884" s="2"/>
    </row>
    <row r="885" spans="1:26" ht="11.25" customHeight="1">
      <c r="A885" s="120"/>
      <c r="B885" s="58"/>
      <c r="C885" s="120"/>
      <c r="D885" s="120"/>
      <c r="E885" s="120"/>
      <c r="F885" s="120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122"/>
      <c r="Y885" s="122"/>
      <c r="Z885" s="2"/>
    </row>
    <row r="886" spans="1:26" ht="11.25" customHeight="1">
      <c r="A886" s="120"/>
      <c r="B886" s="58"/>
      <c r="C886" s="120"/>
      <c r="D886" s="120"/>
      <c r="E886" s="120"/>
      <c r="F886" s="120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122"/>
      <c r="Y886" s="122"/>
      <c r="Z886" s="2"/>
    </row>
    <row r="887" spans="1:26" ht="11.25" customHeight="1">
      <c r="A887" s="120"/>
      <c r="B887" s="58"/>
      <c r="C887" s="120"/>
      <c r="D887" s="120"/>
      <c r="E887" s="120"/>
      <c r="F887" s="120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122"/>
      <c r="Y887" s="122"/>
      <c r="Z887" s="2"/>
    </row>
    <row r="888" spans="1:26" ht="11.25" customHeight="1">
      <c r="A888" s="120"/>
      <c r="B888" s="58"/>
      <c r="C888" s="120"/>
      <c r="D888" s="120"/>
      <c r="E888" s="120"/>
      <c r="F888" s="120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122"/>
      <c r="Y888" s="122"/>
      <c r="Z888" s="2"/>
    </row>
    <row r="889" spans="1:26" ht="11.25" customHeight="1">
      <c r="A889" s="120"/>
      <c r="B889" s="58"/>
      <c r="C889" s="120"/>
      <c r="D889" s="120"/>
      <c r="E889" s="120"/>
      <c r="F889" s="120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122"/>
      <c r="Y889" s="122"/>
      <c r="Z889" s="2"/>
    </row>
    <row r="890" spans="1:26" ht="11.25" customHeight="1">
      <c r="A890" s="120"/>
      <c r="B890" s="58"/>
      <c r="C890" s="120"/>
      <c r="D890" s="120"/>
      <c r="E890" s="120"/>
      <c r="F890" s="120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122"/>
      <c r="Y890" s="122"/>
      <c r="Z890" s="2"/>
    </row>
    <row r="891" spans="1:26" ht="11.25" customHeight="1">
      <c r="A891" s="120"/>
      <c r="B891" s="58"/>
      <c r="C891" s="120"/>
      <c r="D891" s="120"/>
      <c r="E891" s="120"/>
      <c r="F891" s="120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122"/>
      <c r="Y891" s="122"/>
      <c r="Z891" s="2"/>
    </row>
    <row r="892" spans="1:26" ht="11.25" customHeight="1">
      <c r="A892" s="120"/>
      <c r="B892" s="58"/>
      <c r="C892" s="120"/>
      <c r="D892" s="120"/>
      <c r="E892" s="120"/>
      <c r="F892" s="120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122"/>
      <c r="Y892" s="122"/>
      <c r="Z892" s="2"/>
    </row>
    <row r="893" spans="1:26" ht="11.25" customHeight="1">
      <c r="A893" s="120"/>
      <c r="B893" s="58"/>
      <c r="C893" s="120"/>
      <c r="D893" s="120"/>
      <c r="E893" s="120"/>
      <c r="F893" s="120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122"/>
      <c r="Y893" s="122"/>
      <c r="Z893" s="2"/>
    </row>
    <row r="894" spans="1:26" ht="11.25" customHeight="1">
      <c r="A894" s="120"/>
      <c r="B894" s="58"/>
      <c r="C894" s="120"/>
      <c r="D894" s="120"/>
      <c r="E894" s="120"/>
      <c r="F894" s="120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122"/>
      <c r="Y894" s="122"/>
      <c r="Z894" s="2"/>
    </row>
    <row r="895" spans="1:26" ht="11.25" customHeight="1">
      <c r="A895" s="120"/>
      <c r="B895" s="58"/>
      <c r="C895" s="120"/>
      <c r="D895" s="120"/>
      <c r="E895" s="120"/>
      <c r="F895" s="120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122"/>
      <c r="Y895" s="122"/>
      <c r="Z895" s="2"/>
    </row>
    <row r="896" spans="1:26" ht="11.25" customHeight="1">
      <c r="A896" s="120"/>
      <c r="B896" s="58"/>
      <c r="C896" s="120"/>
      <c r="D896" s="120"/>
      <c r="E896" s="120"/>
      <c r="F896" s="120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122"/>
      <c r="Y896" s="122"/>
      <c r="Z896" s="2"/>
    </row>
    <row r="897" spans="1:26" ht="11.25" customHeight="1">
      <c r="A897" s="120"/>
      <c r="B897" s="58"/>
      <c r="C897" s="120"/>
      <c r="D897" s="120"/>
      <c r="E897" s="120"/>
      <c r="F897" s="120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122"/>
      <c r="Y897" s="122"/>
      <c r="Z897" s="2"/>
    </row>
    <row r="898" spans="1:26" ht="11.25" customHeight="1">
      <c r="A898" s="120"/>
      <c r="B898" s="58"/>
      <c r="C898" s="120"/>
      <c r="D898" s="120"/>
      <c r="E898" s="120"/>
      <c r="F898" s="120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122"/>
      <c r="Y898" s="122"/>
      <c r="Z898" s="2"/>
    </row>
    <row r="899" spans="1:26" ht="11.25" customHeight="1">
      <c r="A899" s="120"/>
      <c r="B899" s="58"/>
      <c r="C899" s="120"/>
      <c r="D899" s="120"/>
      <c r="E899" s="120"/>
      <c r="F899" s="120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122"/>
      <c r="Y899" s="122"/>
      <c r="Z899" s="2"/>
    </row>
    <row r="900" spans="1:26" ht="11.25" customHeight="1">
      <c r="A900" s="120"/>
      <c r="B900" s="58"/>
      <c r="C900" s="120"/>
      <c r="D900" s="120"/>
      <c r="E900" s="120"/>
      <c r="F900" s="120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122"/>
      <c r="Y900" s="122"/>
      <c r="Z900" s="2"/>
    </row>
    <row r="901" spans="1:26" ht="11.25" customHeight="1">
      <c r="A901" s="120"/>
      <c r="B901" s="58"/>
      <c r="C901" s="120"/>
      <c r="D901" s="120"/>
      <c r="E901" s="120"/>
      <c r="F901" s="120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122"/>
      <c r="Y901" s="122"/>
      <c r="Z901" s="2"/>
    </row>
    <row r="902" spans="1:26" ht="11.25" customHeight="1">
      <c r="A902" s="120"/>
      <c r="B902" s="58"/>
      <c r="C902" s="120"/>
      <c r="D902" s="120"/>
      <c r="E902" s="120"/>
      <c r="F902" s="120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122"/>
      <c r="Y902" s="122"/>
      <c r="Z902" s="2"/>
    </row>
    <row r="903" spans="1:26" ht="11.25" customHeight="1">
      <c r="A903" s="120"/>
      <c r="B903" s="58"/>
      <c r="C903" s="120"/>
      <c r="D903" s="120"/>
      <c r="E903" s="120"/>
      <c r="F903" s="120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122"/>
      <c r="Y903" s="122"/>
      <c r="Z903" s="2"/>
    </row>
    <row r="904" spans="1:26" ht="11.25" customHeight="1">
      <c r="A904" s="120"/>
      <c r="B904" s="58"/>
      <c r="C904" s="120"/>
      <c r="D904" s="120"/>
      <c r="E904" s="120"/>
      <c r="F904" s="120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122"/>
      <c r="Y904" s="122"/>
      <c r="Z904" s="2"/>
    </row>
    <row r="905" spans="1:26" ht="11.25" customHeight="1">
      <c r="A905" s="120"/>
      <c r="B905" s="58"/>
      <c r="C905" s="120"/>
      <c r="D905" s="120"/>
      <c r="E905" s="120"/>
      <c r="F905" s="120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122"/>
      <c r="Y905" s="122"/>
      <c r="Z905" s="2"/>
    </row>
    <row r="906" spans="1:26" ht="11.25" customHeight="1">
      <c r="A906" s="120"/>
      <c r="B906" s="58"/>
      <c r="C906" s="120"/>
      <c r="D906" s="120"/>
      <c r="E906" s="120"/>
      <c r="F906" s="120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122"/>
      <c r="Y906" s="122"/>
      <c r="Z906" s="2"/>
    </row>
    <row r="907" spans="1:26" ht="11.25" customHeight="1">
      <c r="A907" s="120"/>
      <c r="B907" s="58"/>
      <c r="C907" s="120"/>
      <c r="D907" s="120"/>
      <c r="E907" s="120"/>
      <c r="F907" s="120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122"/>
      <c r="Y907" s="122"/>
      <c r="Z907" s="2"/>
    </row>
    <row r="908" spans="1:26" ht="11.25" customHeight="1">
      <c r="A908" s="120"/>
      <c r="B908" s="58"/>
      <c r="C908" s="120"/>
      <c r="D908" s="120"/>
      <c r="E908" s="120"/>
      <c r="F908" s="120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122"/>
      <c r="Y908" s="122"/>
      <c r="Z908" s="2"/>
    </row>
    <row r="909" spans="1:26" ht="11.25" customHeight="1">
      <c r="A909" s="120"/>
      <c r="B909" s="58"/>
      <c r="C909" s="120"/>
      <c r="D909" s="120"/>
      <c r="E909" s="120"/>
      <c r="F909" s="120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122"/>
      <c r="Y909" s="122"/>
      <c r="Z909" s="2"/>
    </row>
    <row r="910" spans="1:26" ht="11.25" customHeight="1">
      <c r="A910" s="120"/>
      <c r="B910" s="58"/>
      <c r="C910" s="120"/>
      <c r="D910" s="120"/>
      <c r="E910" s="120"/>
      <c r="F910" s="120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122"/>
      <c r="Y910" s="122"/>
      <c r="Z910" s="2"/>
    </row>
    <row r="911" spans="1:26" ht="11.25" customHeight="1">
      <c r="A911" s="120"/>
      <c r="B911" s="58"/>
      <c r="C911" s="120"/>
      <c r="D911" s="120"/>
      <c r="E911" s="120"/>
      <c r="F911" s="120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122"/>
      <c r="Y911" s="122"/>
      <c r="Z911" s="2"/>
    </row>
    <row r="912" spans="1:26" ht="11.25" customHeight="1">
      <c r="A912" s="120"/>
      <c r="B912" s="58"/>
      <c r="C912" s="120"/>
      <c r="D912" s="120"/>
      <c r="E912" s="120"/>
      <c r="F912" s="120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122"/>
      <c r="Y912" s="122"/>
      <c r="Z912" s="2"/>
    </row>
    <row r="913" spans="1:26" ht="11.25" customHeight="1">
      <c r="A913" s="120"/>
      <c r="B913" s="58"/>
      <c r="C913" s="120"/>
      <c r="D913" s="120"/>
      <c r="E913" s="120"/>
      <c r="F913" s="120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122"/>
      <c r="Y913" s="122"/>
      <c r="Z913" s="2"/>
    </row>
    <row r="914" spans="1:26" ht="11.25" customHeight="1">
      <c r="A914" s="120"/>
      <c r="B914" s="58"/>
      <c r="C914" s="120"/>
      <c r="D914" s="120"/>
      <c r="E914" s="120"/>
      <c r="F914" s="120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122"/>
      <c r="Y914" s="122"/>
      <c r="Z914" s="2"/>
    </row>
    <row r="915" spans="1:26" ht="11.25" customHeight="1">
      <c r="A915" s="120"/>
      <c r="B915" s="58"/>
      <c r="C915" s="120"/>
      <c r="D915" s="120"/>
      <c r="E915" s="120"/>
      <c r="F915" s="120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122"/>
      <c r="Y915" s="122"/>
      <c r="Z915" s="2"/>
    </row>
    <row r="916" spans="1:26" ht="11.25" customHeight="1">
      <c r="A916" s="120"/>
      <c r="B916" s="58"/>
      <c r="C916" s="120"/>
      <c r="D916" s="120"/>
      <c r="E916" s="120"/>
      <c r="F916" s="120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122"/>
      <c r="Y916" s="122"/>
      <c r="Z916" s="2"/>
    </row>
    <row r="917" spans="1:26" ht="11.25" customHeight="1">
      <c r="A917" s="120"/>
      <c r="B917" s="58"/>
      <c r="C917" s="120"/>
      <c r="D917" s="120"/>
      <c r="E917" s="120"/>
      <c r="F917" s="120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122"/>
      <c r="Y917" s="122"/>
      <c r="Z917" s="2"/>
    </row>
    <row r="918" spans="1:26" ht="11.25" customHeight="1">
      <c r="A918" s="120"/>
      <c r="B918" s="58"/>
      <c r="C918" s="120"/>
      <c r="D918" s="120"/>
      <c r="E918" s="120"/>
      <c r="F918" s="120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122"/>
      <c r="Y918" s="122"/>
      <c r="Z918" s="2"/>
    </row>
    <row r="919" spans="1:26" ht="11.25" customHeight="1">
      <c r="A919" s="120"/>
      <c r="B919" s="58"/>
      <c r="C919" s="120"/>
      <c r="D919" s="120"/>
      <c r="E919" s="120"/>
      <c r="F919" s="120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122"/>
      <c r="Y919" s="122"/>
      <c r="Z919" s="2"/>
    </row>
    <row r="920" spans="1:26" ht="11.25" customHeight="1">
      <c r="A920" s="120"/>
      <c r="B920" s="58"/>
      <c r="C920" s="120"/>
      <c r="D920" s="120"/>
      <c r="E920" s="120"/>
      <c r="F920" s="120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122"/>
      <c r="Y920" s="122"/>
      <c r="Z920" s="2"/>
    </row>
    <row r="921" spans="1:26" ht="11.25" customHeight="1">
      <c r="A921" s="120"/>
      <c r="B921" s="58"/>
      <c r="C921" s="120"/>
      <c r="D921" s="120"/>
      <c r="E921" s="120"/>
      <c r="F921" s="120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122"/>
      <c r="Y921" s="122"/>
      <c r="Z921" s="2"/>
    </row>
    <row r="922" spans="1:26" ht="11.25" customHeight="1">
      <c r="A922" s="120"/>
      <c r="B922" s="58"/>
      <c r="C922" s="120"/>
      <c r="D922" s="120"/>
      <c r="E922" s="120"/>
      <c r="F922" s="120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122"/>
      <c r="Y922" s="122"/>
      <c r="Z922" s="2"/>
    </row>
    <row r="923" spans="1:26" ht="11.25" customHeight="1">
      <c r="A923" s="120"/>
      <c r="B923" s="58"/>
      <c r="C923" s="120"/>
      <c r="D923" s="120"/>
      <c r="E923" s="120"/>
      <c r="F923" s="120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122"/>
      <c r="Y923" s="122"/>
      <c r="Z923" s="2"/>
    </row>
    <row r="924" spans="1:26" ht="11.25" customHeight="1">
      <c r="A924" s="120"/>
      <c r="B924" s="58"/>
      <c r="C924" s="120"/>
      <c r="D924" s="120"/>
      <c r="E924" s="120"/>
      <c r="F924" s="120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122"/>
      <c r="Y924" s="122"/>
      <c r="Z924" s="2"/>
    </row>
    <row r="925" spans="1:26" ht="11.25" customHeight="1">
      <c r="A925" s="120"/>
      <c r="B925" s="58"/>
      <c r="C925" s="120"/>
      <c r="D925" s="120"/>
      <c r="E925" s="120"/>
      <c r="F925" s="120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122"/>
      <c r="Y925" s="122"/>
      <c r="Z925" s="2"/>
    </row>
    <row r="926" spans="1:26" ht="11.25" customHeight="1">
      <c r="A926" s="120"/>
      <c r="B926" s="58"/>
      <c r="C926" s="120"/>
      <c r="D926" s="120"/>
      <c r="E926" s="120"/>
      <c r="F926" s="120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122"/>
      <c r="Y926" s="122"/>
      <c r="Z926" s="2"/>
    </row>
    <row r="927" spans="1:26" ht="11.25" customHeight="1">
      <c r="A927" s="120"/>
      <c r="B927" s="58"/>
      <c r="C927" s="120"/>
      <c r="D927" s="120"/>
      <c r="E927" s="120"/>
      <c r="F927" s="120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122"/>
      <c r="Y927" s="122"/>
      <c r="Z927" s="2"/>
    </row>
    <row r="928" spans="1:26" ht="11.25" customHeight="1">
      <c r="A928" s="120"/>
      <c r="B928" s="58"/>
      <c r="C928" s="120"/>
      <c r="D928" s="120"/>
      <c r="E928" s="120"/>
      <c r="F928" s="120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122"/>
      <c r="Y928" s="122"/>
      <c r="Z928" s="2"/>
    </row>
    <row r="929" spans="1:26" ht="11.25" customHeight="1">
      <c r="A929" s="120"/>
      <c r="B929" s="58"/>
      <c r="C929" s="120"/>
      <c r="D929" s="120"/>
      <c r="E929" s="120"/>
      <c r="F929" s="120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122"/>
      <c r="Y929" s="122"/>
      <c r="Z929" s="2"/>
    </row>
    <row r="930" spans="1:26" ht="11.25" customHeight="1">
      <c r="A930" s="120"/>
      <c r="B930" s="58"/>
      <c r="C930" s="120"/>
      <c r="D930" s="120"/>
      <c r="E930" s="120"/>
      <c r="F930" s="120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122"/>
      <c r="Y930" s="122"/>
      <c r="Z930" s="2"/>
    </row>
    <row r="931" spans="1:26" ht="11.25" customHeight="1">
      <c r="A931" s="120"/>
      <c r="B931" s="58"/>
      <c r="C931" s="120"/>
      <c r="D931" s="120"/>
      <c r="E931" s="120"/>
      <c r="F931" s="120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122"/>
      <c r="Y931" s="122"/>
      <c r="Z931" s="2"/>
    </row>
    <row r="932" spans="1:26" ht="11.25" customHeight="1">
      <c r="A932" s="120"/>
      <c r="B932" s="58"/>
      <c r="C932" s="120"/>
      <c r="D932" s="120"/>
      <c r="E932" s="120"/>
      <c r="F932" s="120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122"/>
      <c r="Y932" s="122"/>
      <c r="Z932" s="2"/>
    </row>
    <row r="933" spans="1:26" ht="11.25" customHeight="1">
      <c r="A933" s="120"/>
      <c r="B933" s="58"/>
      <c r="C933" s="120"/>
      <c r="D933" s="120"/>
      <c r="E933" s="120"/>
      <c r="F933" s="120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122"/>
      <c r="Y933" s="122"/>
      <c r="Z933" s="2"/>
    </row>
    <row r="934" spans="1:26" ht="11.25" customHeight="1">
      <c r="A934" s="120"/>
      <c r="B934" s="58"/>
      <c r="C934" s="120"/>
      <c r="D934" s="120"/>
      <c r="E934" s="120"/>
      <c r="F934" s="120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122"/>
      <c r="Y934" s="122"/>
      <c r="Z934" s="2"/>
    </row>
    <row r="935" spans="1:26" ht="11.25" customHeight="1">
      <c r="A935" s="120"/>
      <c r="B935" s="58"/>
      <c r="C935" s="120"/>
      <c r="D935" s="120"/>
      <c r="E935" s="120"/>
      <c r="F935" s="120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122"/>
      <c r="Y935" s="122"/>
      <c r="Z935" s="2"/>
    </row>
    <row r="936" spans="1:26" ht="11.25" customHeight="1">
      <c r="A936" s="120"/>
      <c r="B936" s="58"/>
      <c r="C936" s="120"/>
      <c r="D936" s="120"/>
      <c r="E936" s="120"/>
      <c r="F936" s="120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122"/>
      <c r="Y936" s="122"/>
      <c r="Z936" s="2"/>
    </row>
    <row r="937" spans="1:26" ht="11.25" customHeight="1">
      <c r="A937" s="120"/>
      <c r="B937" s="58"/>
      <c r="C937" s="120"/>
      <c r="D937" s="120"/>
      <c r="E937" s="120"/>
      <c r="F937" s="120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122"/>
      <c r="Y937" s="122"/>
      <c r="Z937" s="2"/>
    </row>
    <row r="938" spans="1:26" ht="11.25" customHeight="1">
      <c r="A938" s="120"/>
      <c r="B938" s="58"/>
      <c r="C938" s="120"/>
      <c r="D938" s="120"/>
      <c r="E938" s="120"/>
      <c r="F938" s="120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122"/>
      <c r="Y938" s="122"/>
      <c r="Z938" s="2"/>
    </row>
    <row r="939" spans="1:26" ht="11.25" customHeight="1">
      <c r="A939" s="120"/>
      <c r="B939" s="58"/>
      <c r="C939" s="120"/>
      <c r="D939" s="120"/>
      <c r="E939" s="120"/>
      <c r="F939" s="120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122"/>
      <c r="Y939" s="122"/>
      <c r="Z939" s="2"/>
    </row>
    <row r="940" spans="1:26" ht="11.25" customHeight="1">
      <c r="A940" s="120"/>
      <c r="B940" s="58"/>
      <c r="C940" s="120"/>
      <c r="D940" s="120"/>
      <c r="E940" s="120"/>
      <c r="F940" s="120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122"/>
      <c r="Y940" s="122"/>
      <c r="Z940" s="2"/>
    </row>
    <row r="941" spans="1:26" ht="11.25" customHeight="1">
      <c r="A941" s="120"/>
      <c r="B941" s="58"/>
      <c r="C941" s="120"/>
      <c r="D941" s="120"/>
      <c r="E941" s="120"/>
      <c r="F941" s="120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122"/>
      <c r="Y941" s="122"/>
      <c r="Z941" s="2"/>
    </row>
    <row r="942" spans="1:26" ht="11.25" customHeight="1">
      <c r="A942" s="120"/>
      <c r="B942" s="58"/>
      <c r="C942" s="120"/>
      <c r="D942" s="120"/>
      <c r="E942" s="120"/>
      <c r="F942" s="120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122"/>
      <c r="Y942" s="122"/>
      <c r="Z942" s="2"/>
    </row>
    <row r="943" spans="1:26" ht="11.25" customHeight="1">
      <c r="A943" s="120"/>
      <c r="B943" s="58"/>
      <c r="C943" s="120"/>
      <c r="D943" s="120"/>
      <c r="E943" s="120"/>
      <c r="F943" s="120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122"/>
      <c r="Y943" s="122"/>
      <c r="Z943" s="2"/>
    </row>
    <row r="944" spans="1:26" ht="11.25" customHeight="1">
      <c r="A944" s="120"/>
      <c r="B944" s="58"/>
      <c r="C944" s="120"/>
      <c r="D944" s="120"/>
      <c r="E944" s="120"/>
      <c r="F944" s="120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122"/>
      <c r="Y944" s="122"/>
      <c r="Z944" s="2"/>
    </row>
    <row r="945" spans="1:26" ht="11.25" customHeight="1">
      <c r="A945" s="120"/>
      <c r="B945" s="58"/>
      <c r="C945" s="120"/>
      <c r="D945" s="120"/>
      <c r="E945" s="120"/>
      <c r="F945" s="120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122"/>
      <c r="Y945" s="122"/>
      <c r="Z945" s="2"/>
    </row>
    <row r="946" spans="1:26" ht="11.25" customHeight="1">
      <c r="A946" s="120"/>
      <c r="B946" s="58"/>
      <c r="C946" s="120"/>
      <c r="D946" s="120"/>
      <c r="E946" s="120"/>
      <c r="F946" s="120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122"/>
      <c r="Y946" s="122"/>
      <c r="Z946" s="2"/>
    </row>
    <row r="947" spans="1:26" ht="11.25" customHeight="1">
      <c r="A947" s="120"/>
      <c r="B947" s="58"/>
      <c r="C947" s="120"/>
      <c r="D947" s="120"/>
      <c r="E947" s="120"/>
      <c r="F947" s="120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122"/>
      <c r="Y947" s="122"/>
      <c r="Z947" s="2"/>
    </row>
    <row r="948" spans="1:26" ht="11.25" customHeight="1">
      <c r="A948" s="120"/>
      <c r="B948" s="58"/>
      <c r="C948" s="120"/>
      <c r="D948" s="120"/>
      <c r="E948" s="120"/>
      <c r="F948" s="120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122"/>
      <c r="Y948" s="122"/>
      <c r="Z948" s="2"/>
    </row>
    <row r="949" spans="1:26" ht="11.25" customHeight="1">
      <c r="A949" s="120"/>
      <c r="B949" s="58"/>
      <c r="C949" s="120"/>
      <c r="D949" s="120"/>
      <c r="E949" s="120"/>
      <c r="F949" s="120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122"/>
      <c r="Y949" s="122"/>
      <c r="Z949" s="2"/>
    </row>
    <row r="950" spans="1:26" ht="11.25" customHeight="1">
      <c r="A950" s="120"/>
      <c r="B950" s="58"/>
      <c r="C950" s="120"/>
      <c r="D950" s="120"/>
      <c r="E950" s="120"/>
      <c r="F950" s="120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122"/>
      <c r="Y950" s="122"/>
      <c r="Z950" s="2"/>
    </row>
    <row r="951" spans="1:26" ht="11.25" customHeight="1">
      <c r="A951" s="120"/>
      <c r="B951" s="58"/>
      <c r="C951" s="120"/>
      <c r="D951" s="120"/>
      <c r="E951" s="120"/>
      <c r="F951" s="120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122"/>
      <c r="Y951" s="122"/>
      <c r="Z951" s="2"/>
    </row>
    <row r="952" spans="1:26" ht="11.25" customHeight="1">
      <c r="A952" s="120"/>
      <c r="B952" s="58"/>
      <c r="C952" s="120"/>
      <c r="D952" s="120"/>
      <c r="E952" s="120"/>
      <c r="F952" s="120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122"/>
      <c r="Y952" s="122"/>
      <c r="Z952" s="2"/>
    </row>
    <row r="953" spans="1:26" ht="11.25" customHeight="1">
      <c r="A953" s="120"/>
      <c r="B953" s="58"/>
      <c r="C953" s="120"/>
      <c r="D953" s="120"/>
      <c r="E953" s="120"/>
      <c r="F953" s="120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122"/>
      <c r="Y953" s="122"/>
      <c r="Z953" s="2"/>
    </row>
    <row r="954" spans="1:26" ht="11.25" customHeight="1">
      <c r="A954" s="120"/>
      <c r="B954" s="58"/>
      <c r="C954" s="120"/>
      <c r="D954" s="120"/>
      <c r="E954" s="120"/>
      <c r="F954" s="120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122"/>
      <c r="Y954" s="122"/>
      <c r="Z954" s="2"/>
    </row>
    <row r="955" spans="1:26" ht="11.25" customHeight="1">
      <c r="A955" s="120"/>
      <c r="B955" s="58"/>
      <c r="C955" s="120"/>
      <c r="D955" s="120"/>
      <c r="E955" s="120"/>
      <c r="F955" s="120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122"/>
      <c r="Y955" s="122"/>
      <c r="Z955" s="2"/>
    </row>
    <row r="956" spans="1:26" ht="11.25" customHeight="1">
      <c r="A956" s="120"/>
      <c r="B956" s="58"/>
      <c r="C956" s="120"/>
      <c r="D956" s="120"/>
      <c r="E956" s="120"/>
      <c r="F956" s="120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122"/>
      <c r="Y956" s="122"/>
      <c r="Z956" s="2"/>
    </row>
    <row r="957" spans="1:26" ht="11.25" customHeight="1">
      <c r="A957" s="120"/>
      <c r="B957" s="58"/>
      <c r="C957" s="120"/>
      <c r="D957" s="120"/>
      <c r="E957" s="120"/>
      <c r="F957" s="120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122"/>
      <c r="Y957" s="122"/>
      <c r="Z957" s="2"/>
    </row>
    <row r="958" spans="1:26" ht="11.25" customHeight="1">
      <c r="A958" s="120"/>
      <c r="B958" s="58"/>
      <c r="C958" s="120"/>
      <c r="D958" s="120"/>
      <c r="E958" s="120"/>
      <c r="F958" s="120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122"/>
      <c r="Y958" s="122"/>
      <c r="Z958" s="2"/>
    </row>
    <row r="959" spans="1:26" ht="11.25" customHeight="1">
      <c r="A959" s="120"/>
      <c r="B959" s="58"/>
      <c r="C959" s="120"/>
      <c r="D959" s="120"/>
      <c r="E959" s="120"/>
      <c r="F959" s="120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122"/>
      <c r="Y959" s="122"/>
      <c r="Z959" s="2"/>
    </row>
    <row r="960" spans="1:26" ht="11.25" customHeight="1">
      <c r="A960" s="120"/>
      <c r="B960" s="58"/>
      <c r="C960" s="120"/>
      <c r="D960" s="120"/>
      <c r="E960" s="120"/>
      <c r="F960" s="120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122"/>
      <c r="Y960" s="122"/>
      <c r="Z960" s="2"/>
    </row>
    <row r="961" spans="1:26" ht="11.25" customHeight="1">
      <c r="A961" s="120"/>
      <c r="B961" s="58"/>
      <c r="C961" s="120"/>
      <c r="D961" s="120"/>
      <c r="E961" s="120"/>
      <c r="F961" s="120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122"/>
      <c r="Y961" s="122"/>
      <c r="Z961" s="2"/>
    </row>
    <row r="962" spans="1:26" ht="11.25" customHeight="1">
      <c r="A962" s="120"/>
      <c r="B962" s="58"/>
      <c r="C962" s="120"/>
      <c r="D962" s="120"/>
      <c r="E962" s="120"/>
      <c r="F962" s="120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122"/>
      <c r="Y962" s="122"/>
      <c r="Z962" s="2"/>
    </row>
    <row r="963" spans="1:26" ht="11.25" customHeight="1">
      <c r="A963" s="120"/>
      <c r="B963" s="58"/>
      <c r="C963" s="120"/>
      <c r="D963" s="120"/>
      <c r="E963" s="120"/>
      <c r="F963" s="120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122"/>
      <c r="Y963" s="122"/>
      <c r="Z963" s="2"/>
    </row>
    <row r="964" spans="1:26" ht="11.25" customHeight="1">
      <c r="A964" s="120"/>
      <c r="B964" s="58"/>
      <c r="C964" s="120"/>
      <c r="D964" s="120"/>
      <c r="E964" s="120"/>
      <c r="F964" s="120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122"/>
      <c r="Y964" s="122"/>
      <c r="Z964" s="2"/>
    </row>
    <row r="965" spans="1:26" ht="11.25" customHeight="1">
      <c r="A965" s="120"/>
      <c r="B965" s="58"/>
      <c r="C965" s="120"/>
      <c r="D965" s="120"/>
      <c r="E965" s="120"/>
      <c r="F965" s="120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122"/>
      <c r="Y965" s="122"/>
      <c r="Z965" s="2"/>
    </row>
    <row r="966" spans="1:26" ht="11.25" customHeight="1">
      <c r="A966" s="120"/>
      <c r="B966" s="58"/>
      <c r="C966" s="120"/>
      <c r="D966" s="120"/>
      <c r="E966" s="120"/>
      <c r="F966" s="120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122"/>
      <c r="Y966" s="122"/>
      <c r="Z966" s="2"/>
    </row>
    <row r="967" spans="1:26" ht="11.25" customHeight="1">
      <c r="A967" s="120"/>
      <c r="B967" s="58"/>
      <c r="C967" s="120"/>
      <c r="D967" s="120"/>
      <c r="E967" s="120"/>
      <c r="F967" s="120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122"/>
      <c r="Y967" s="122"/>
      <c r="Z967" s="2"/>
    </row>
    <row r="968" spans="1:26" ht="11.25" customHeight="1">
      <c r="A968" s="120"/>
      <c r="B968" s="58"/>
      <c r="C968" s="120"/>
      <c r="D968" s="120"/>
      <c r="E968" s="120"/>
      <c r="F968" s="120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122"/>
      <c r="Y968" s="122"/>
      <c r="Z968" s="2"/>
    </row>
    <row r="969" spans="1:26" ht="11.25" customHeight="1">
      <c r="A969" s="120"/>
      <c r="B969" s="58"/>
      <c r="C969" s="120"/>
      <c r="D969" s="120"/>
      <c r="E969" s="120"/>
      <c r="F969" s="120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122"/>
      <c r="Y969" s="122"/>
      <c r="Z969" s="2"/>
    </row>
    <row r="970" spans="1:26" ht="11.25" customHeight="1">
      <c r="A970" s="120"/>
      <c r="B970" s="58"/>
      <c r="C970" s="120"/>
      <c r="D970" s="120"/>
      <c r="E970" s="120"/>
      <c r="F970" s="120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122"/>
      <c r="Y970" s="122"/>
      <c r="Z970" s="2"/>
    </row>
    <row r="971" spans="1:26" ht="11.25" customHeight="1">
      <c r="A971" s="120"/>
      <c r="B971" s="58"/>
      <c r="C971" s="120"/>
      <c r="D971" s="120"/>
      <c r="E971" s="120"/>
      <c r="F971" s="120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122"/>
      <c r="Y971" s="122"/>
      <c r="Z971" s="2"/>
    </row>
    <row r="972" spans="1:26" ht="11.25" customHeight="1">
      <c r="A972" s="120"/>
      <c r="B972" s="58"/>
      <c r="C972" s="120"/>
      <c r="D972" s="120"/>
      <c r="E972" s="120"/>
      <c r="F972" s="120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122"/>
      <c r="Y972" s="122"/>
      <c r="Z972" s="2"/>
    </row>
    <row r="973" spans="1:26" ht="11.25" customHeight="1">
      <c r="A973" s="120"/>
      <c r="B973" s="58"/>
      <c r="C973" s="120"/>
      <c r="D973" s="120"/>
      <c r="E973" s="120"/>
      <c r="F973" s="120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122"/>
      <c r="Y973" s="122"/>
      <c r="Z973" s="2"/>
    </row>
    <row r="974" spans="1:26" ht="11.25" customHeight="1">
      <c r="A974" s="120"/>
      <c r="B974" s="58"/>
      <c r="C974" s="120"/>
      <c r="D974" s="120"/>
      <c r="E974" s="120"/>
      <c r="F974" s="120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122"/>
      <c r="Y974" s="122"/>
      <c r="Z974" s="2"/>
    </row>
    <row r="975" spans="1:26" ht="11.25" customHeight="1">
      <c r="A975" s="120"/>
      <c r="B975" s="58"/>
      <c r="C975" s="120"/>
      <c r="D975" s="120"/>
      <c r="E975" s="120"/>
      <c r="F975" s="120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122"/>
      <c r="Y975" s="122"/>
      <c r="Z975" s="2"/>
    </row>
    <row r="976" spans="1:26" ht="11.25" customHeight="1">
      <c r="A976" s="120"/>
      <c r="B976" s="58"/>
      <c r="C976" s="120"/>
      <c r="D976" s="120"/>
      <c r="E976" s="120"/>
      <c r="F976" s="120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122"/>
      <c r="Y976" s="122"/>
      <c r="Z976" s="2"/>
    </row>
    <row r="977" spans="1:26" ht="11.25" customHeight="1">
      <c r="A977" s="120"/>
      <c r="B977" s="58"/>
      <c r="C977" s="120"/>
      <c r="D977" s="120"/>
      <c r="E977" s="120"/>
      <c r="F977" s="120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122"/>
      <c r="Y977" s="122"/>
      <c r="Z977" s="2"/>
    </row>
    <row r="978" spans="1:26" ht="11.25" customHeight="1">
      <c r="A978" s="120"/>
      <c r="B978" s="58"/>
      <c r="C978" s="120"/>
      <c r="D978" s="120"/>
      <c r="E978" s="120"/>
      <c r="F978" s="120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122"/>
      <c r="Y978" s="122"/>
      <c r="Z978" s="2"/>
    </row>
    <row r="979" spans="1:26" ht="11.25" customHeight="1">
      <c r="A979" s="120"/>
      <c r="B979" s="58"/>
      <c r="C979" s="120"/>
      <c r="D979" s="120"/>
      <c r="E979" s="120"/>
      <c r="F979" s="120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122"/>
      <c r="Y979" s="122"/>
      <c r="Z979" s="2"/>
    </row>
    <row r="980" spans="1:26" ht="11.25" customHeight="1">
      <c r="A980" s="120"/>
      <c r="B980" s="58"/>
      <c r="C980" s="120"/>
      <c r="D980" s="120"/>
      <c r="E980" s="120"/>
      <c r="F980" s="120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122"/>
      <c r="Y980" s="122"/>
      <c r="Z980" s="2"/>
    </row>
    <row r="981" spans="1:26" ht="11.25" customHeight="1">
      <c r="A981" s="120"/>
      <c r="B981" s="58"/>
      <c r="C981" s="120"/>
      <c r="D981" s="120"/>
      <c r="E981" s="120"/>
      <c r="F981" s="120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122"/>
      <c r="Y981" s="122"/>
      <c r="Z981" s="2"/>
    </row>
    <row r="982" spans="1:26" ht="11.25" customHeight="1">
      <c r="A982" s="120"/>
      <c r="B982" s="58"/>
      <c r="C982" s="120"/>
      <c r="D982" s="120"/>
      <c r="E982" s="120"/>
      <c r="F982" s="120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122"/>
      <c r="Y982" s="122"/>
      <c r="Z982" s="2"/>
    </row>
    <row r="983" spans="1:26" ht="11.25" customHeight="1">
      <c r="A983" s="120"/>
      <c r="B983" s="58"/>
      <c r="C983" s="120"/>
      <c r="D983" s="120"/>
      <c r="E983" s="120"/>
      <c r="F983" s="120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122"/>
      <c r="Y983" s="122"/>
      <c r="Z983" s="2"/>
    </row>
    <row r="984" spans="1:26" ht="11.25" customHeight="1">
      <c r="A984" s="120"/>
      <c r="B984" s="58"/>
      <c r="C984" s="120"/>
      <c r="D984" s="120"/>
      <c r="E984" s="120"/>
      <c r="F984" s="120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122"/>
      <c r="Y984" s="122"/>
      <c r="Z984" s="2"/>
    </row>
    <row r="985" spans="1:26" ht="11.25" customHeight="1">
      <c r="A985" s="120"/>
      <c r="B985" s="58"/>
      <c r="C985" s="120"/>
      <c r="D985" s="120"/>
      <c r="E985" s="120"/>
      <c r="F985" s="120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122"/>
      <c r="Y985" s="122"/>
      <c r="Z985" s="2"/>
    </row>
    <row r="986" spans="1:26" ht="11.25" customHeight="1">
      <c r="A986" s="120"/>
      <c r="B986" s="58"/>
      <c r="C986" s="120"/>
      <c r="D986" s="120"/>
      <c r="E986" s="120"/>
      <c r="F986" s="120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122"/>
      <c r="Y986" s="122"/>
      <c r="Z986" s="2"/>
    </row>
    <row r="987" spans="1:26" ht="11.25" customHeight="1">
      <c r="A987" s="120"/>
      <c r="B987" s="58"/>
      <c r="C987" s="120"/>
      <c r="D987" s="120"/>
      <c r="E987" s="120"/>
      <c r="F987" s="120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122"/>
      <c r="Y987" s="122"/>
      <c r="Z987" s="2"/>
    </row>
    <row r="988" spans="1:26" ht="11.25" customHeight="1">
      <c r="A988" s="120"/>
      <c r="B988" s="58"/>
      <c r="C988" s="120"/>
      <c r="D988" s="120"/>
      <c r="E988" s="120"/>
      <c r="F988" s="120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122"/>
      <c r="Y988" s="122"/>
      <c r="Z988" s="2"/>
    </row>
    <row r="989" spans="1:26" ht="11.25" customHeight="1">
      <c r="A989" s="120"/>
      <c r="B989" s="58"/>
      <c r="C989" s="120"/>
      <c r="D989" s="120"/>
      <c r="E989" s="120"/>
      <c r="F989" s="120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122"/>
      <c r="Y989" s="122"/>
      <c r="Z989" s="2"/>
    </row>
    <row r="990" spans="1:26" ht="11.25" customHeight="1">
      <c r="A990" s="120"/>
      <c r="B990" s="58"/>
      <c r="C990" s="120"/>
      <c r="D990" s="120"/>
      <c r="E990" s="120"/>
      <c r="F990" s="120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122"/>
      <c r="Y990" s="122"/>
      <c r="Z990" s="2"/>
    </row>
    <row r="991" spans="1:26" ht="11.25" customHeight="1">
      <c r="A991" s="120"/>
      <c r="B991" s="58"/>
      <c r="C991" s="120"/>
      <c r="D991" s="120"/>
      <c r="E991" s="120"/>
      <c r="F991" s="120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122"/>
      <c r="Y991" s="122"/>
      <c r="Z991" s="2"/>
    </row>
    <row r="992" spans="1:26" ht="11.25" customHeight="1">
      <c r="A992" s="120"/>
      <c r="B992" s="58"/>
      <c r="C992" s="120"/>
      <c r="D992" s="120"/>
      <c r="E992" s="120"/>
      <c r="F992" s="120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122"/>
      <c r="Y992" s="122"/>
      <c r="Z992" s="2"/>
    </row>
    <row r="993" spans="1:26" ht="11.25" customHeight="1">
      <c r="A993" s="120"/>
      <c r="B993" s="58"/>
      <c r="C993" s="120"/>
      <c r="D993" s="120"/>
      <c r="E993" s="120"/>
      <c r="F993" s="120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122"/>
      <c r="Y993" s="122"/>
      <c r="Z993" s="2"/>
    </row>
    <row r="994" spans="1:26" ht="11.25" customHeight="1">
      <c r="A994" s="120"/>
      <c r="B994" s="58"/>
      <c r="C994" s="120"/>
      <c r="D994" s="120"/>
      <c r="E994" s="120"/>
      <c r="F994" s="120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122"/>
      <c r="Y994" s="122"/>
      <c r="Z994" s="2"/>
    </row>
    <row r="995" spans="1:26" ht="11.25" customHeight="1">
      <c r="A995" s="120"/>
      <c r="B995" s="58"/>
      <c r="C995" s="120"/>
      <c r="D995" s="120"/>
      <c r="E995" s="120"/>
      <c r="F995" s="120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122"/>
      <c r="Y995" s="122"/>
      <c r="Z995" s="2"/>
    </row>
    <row r="996" spans="1:26" ht="11.25" customHeight="1">
      <c r="A996" s="120"/>
      <c r="B996" s="58"/>
      <c r="C996" s="120"/>
      <c r="D996" s="120"/>
      <c r="E996" s="120"/>
      <c r="F996" s="120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122"/>
      <c r="Y996" s="122"/>
      <c r="Z996" s="2"/>
    </row>
    <row r="997" spans="1:26" ht="11.25" customHeight="1">
      <c r="A997" s="120"/>
      <c r="B997" s="58"/>
      <c r="C997" s="120"/>
      <c r="D997" s="120"/>
      <c r="E997" s="120"/>
      <c r="F997" s="120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122"/>
      <c r="Y997" s="122"/>
      <c r="Z997" s="2"/>
    </row>
    <row r="998" spans="1:26" ht="11.25" customHeight="1">
      <c r="A998" s="120"/>
      <c r="B998" s="58"/>
      <c r="C998" s="120"/>
      <c r="D998" s="120"/>
      <c r="E998" s="120"/>
      <c r="F998" s="120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122"/>
      <c r="Y998" s="122"/>
      <c r="Z998" s="2"/>
    </row>
    <row r="999" spans="1:26" ht="11.25" customHeight="1">
      <c r="A999" s="120"/>
      <c r="B999" s="58"/>
      <c r="C999" s="120"/>
      <c r="D999" s="120"/>
      <c r="E999" s="120"/>
      <c r="F999" s="120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122"/>
      <c r="Y999" s="122"/>
      <c r="Z999" s="2"/>
    </row>
    <row r="1000" spans="1:26" ht="11.25" customHeight="1">
      <c r="A1000" s="120"/>
      <c r="B1000" s="58"/>
      <c r="C1000" s="120"/>
      <c r="D1000" s="120"/>
      <c r="E1000" s="120"/>
      <c r="F1000" s="120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122"/>
      <c r="Y1000" s="122"/>
      <c r="Z1000" s="2"/>
    </row>
  </sheetData>
  <mergeCells count="19">
    <mergeCell ref="W6:W7"/>
    <mergeCell ref="X6:Y6"/>
    <mergeCell ref="A1:Y1"/>
    <mergeCell ref="A2:Y2"/>
    <mergeCell ref="A3:Y3"/>
    <mergeCell ref="A4:Y4"/>
    <mergeCell ref="A5:Y5"/>
    <mergeCell ref="A6:A7"/>
    <mergeCell ref="B6:B7"/>
    <mergeCell ref="N6:N7"/>
    <mergeCell ref="O6:Q6"/>
    <mergeCell ref="R6:R7"/>
    <mergeCell ref="S6:U6"/>
    <mergeCell ref="V6:V7"/>
    <mergeCell ref="C6:C7"/>
    <mergeCell ref="D6:F6"/>
    <mergeCell ref="G6:I6"/>
    <mergeCell ref="J6:J7"/>
    <mergeCell ref="K6:M6"/>
  </mergeCells>
  <printOptions horizontalCentered="1" verticalCentered="1"/>
  <pageMargins left="0" right="0" top="0.74803149606299213" bottom="0.74803149606299213" header="0" footer="0"/>
  <pageSetup paperSize="14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DB5"/>
  </sheetPr>
  <dimension ref="A1:AR1000"/>
  <sheetViews>
    <sheetView workbookViewId="0"/>
  </sheetViews>
  <sheetFormatPr baseColWidth="10" defaultColWidth="14.42578125" defaultRowHeight="15" customHeight="1" outlineLevelRow="1" outlineLevelCol="1"/>
  <cols>
    <col min="1" max="1" width="4.42578125" customWidth="1"/>
    <col min="2" max="2" width="15.42578125" customWidth="1"/>
    <col min="3" max="3" width="11.85546875" customWidth="1"/>
    <col min="4" max="4" width="10.42578125" customWidth="1"/>
    <col min="5" max="5" width="42.42578125" customWidth="1"/>
    <col min="6" max="6" width="15.28515625" customWidth="1"/>
    <col min="7" max="17" width="15.7109375" customWidth="1"/>
    <col min="18" max="20" width="15.7109375" customWidth="1" outlineLevel="1"/>
    <col min="21" max="21" width="15.7109375" customWidth="1"/>
    <col min="22" max="24" width="15.7109375" customWidth="1" outlineLevel="1"/>
    <col min="25" max="25" width="15.7109375" customWidth="1"/>
    <col min="26" max="28" width="15.7109375" hidden="1" customWidth="1" outlineLevel="1"/>
    <col min="29" max="29" width="15.7109375" customWidth="1"/>
    <col min="30" max="32" width="15.7109375" hidden="1" customWidth="1" outlineLevel="1"/>
    <col min="33" max="37" width="15.7109375" customWidth="1"/>
    <col min="38" max="38" width="16.140625" customWidth="1"/>
    <col min="39" max="44" width="11.42578125" customWidth="1"/>
  </cols>
  <sheetData>
    <row r="1" spans="1:44" ht="16.5" customHeight="1">
      <c r="A1" s="317" t="s">
        <v>125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18"/>
      <c r="AI1" s="318"/>
      <c r="AJ1" s="318"/>
      <c r="AK1" s="1"/>
      <c r="AL1" s="1"/>
      <c r="AM1" s="1"/>
      <c r="AN1" s="1"/>
      <c r="AO1" s="1"/>
      <c r="AP1" s="1"/>
      <c r="AQ1" s="1"/>
      <c r="AR1" s="1"/>
    </row>
    <row r="2" spans="1:44" ht="16.5" customHeight="1">
      <c r="A2" s="317" t="s">
        <v>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1"/>
      <c r="AL2" s="1"/>
      <c r="AM2" s="1"/>
      <c r="AN2" s="1"/>
      <c r="AO2" s="1"/>
      <c r="AP2" s="1"/>
      <c r="AQ2" s="1"/>
      <c r="AR2" s="1"/>
    </row>
    <row r="3" spans="1:44" ht="16.5" customHeight="1">
      <c r="A3" s="317" t="s">
        <v>2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  <c r="AJ3" s="318"/>
      <c r="AK3" s="1"/>
      <c r="AL3" s="1"/>
      <c r="AM3" s="1"/>
      <c r="AN3" s="1"/>
      <c r="AO3" s="1"/>
      <c r="AP3" s="1"/>
      <c r="AQ3" s="1"/>
      <c r="AR3" s="1"/>
    </row>
    <row r="4" spans="1:44" ht="16.5" customHeight="1">
      <c r="A4" s="317" t="s">
        <v>3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1"/>
      <c r="AL4" s="1"/>
      <c r="AM4" s="1"/>
      <c r="AN4" s="1"/>
      <c r="AO4" s="1"/>
      <c r="AP4" s="1"/>
      <c r="AQ4" s="1"/>
      <c r="AR4" s="1"/>
    </row>
    <row r="5" spans="1:44" ht="17.25" customHeight="1">
      <c r="A5" s="319" t="s">
        <v>126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2"/>
      <c r="AK5" s="2"/>
      <c r="AL5" s="2"/>
      <c r="AM5" s="2"/>
      <c r="AN5" s="2"/>
      <c r="AO5" s="2"/>
      <c r="AP5" s="2"/>
      <c r="AQ5" s="2"/>
      <c r="AR5" s="2"/>
    </row>
    <row r="6" spans="1:44" ht="24" customHeight="1">
      <c r="A6" s="320" t="s">
        <v>5</v>
      </c>
      <c r="B6" s="320" t="s">
        <v>6</v>
      </c>
      <c r="C6" s="320" t="s">
        <v>7</v>
      </c>
      <c r="D6" s="320" t="s">
        <v>8</v>
      </c>
      <c r="E6" s="320" t="s">
        <v>9</v>
      </c>
      <c r="F6" s="320" t="s">
        <v>10</v>
      </c>
      <c r="G6" s="320" t="s">
        <v>11</v>
      </c>
      <c r="H6" s="331" t="s">
        <v>12</v>
      </c>
      <c r="I6" s="312"/>
      <c r="J6" s="313" t="s">
        <v>13</v>
      </c>
      <c r="K6" s="313" t="s">
        <v>14</v>
      </c>
      <c r="L6" s="320" t="s">
        <v>15</v>
      </c>
      <c r="M6" s="332" t="s">
        <v>16</v>
      </c>
      <c r="N6" s="333"/>
      <c r="O6" s="316"/>
      <c r="P6" s="320" t="s">
        <v>17</v>
      </c>
      <c r="Q6" s="320" t="s">
        <v>18</v>
      </c>
      <c r="R6" s="310" t="s">
        <v>19</v>
      </c>
      <c r="S6" s="311"/>
      <c r="T6" s="312"/>
      <c r="U6" s="313" t="s">
        <v>20</v>
      </c>
      <c r="V6" s="310" t="s">
        <v>19</v>
      </c>
      <c r="W6" s="311"/>
      <c r="X6" s="312"/>
      <c r="Y6" s="313" t="s">
        <v>21</v>
      </c>
      <c r="Z6" s="310" t="s">
        <v>19</v>
      </c>
      <c r="AA6" s="311"/>
      <c r="AB6" s="312"/>
      <c r="AC6" s="313" t="s">
        <v>22</v>
      </c>
      <c r="AD6" s="310" t="s">
        <v>19</v>
      </c>
      <c r="AE6" s="311"/>
      <c r="AF6" s="312"/>
      <c r="AG6" s="313" t="s">
        <v>23</v>
      </c>
      <c r="AH6" s="313" t="s">
        <v>24</v>
      </c>
      <c r="AI6" s="315" t="s">
        <v>25</v>
      </c>
      <c r="AJ6" s="316"/>
      <c r="AK6" s="1"/>
      <c r="AL6" s="1"/>
      <c r="AM6" s="1"/>
      <c r="AN6" s="1"/>
      <c r="AO6" s="1"/>
      <c r="AP6" s="1"/>
      <c r="AQ6" s="1"/>
      <c r="AR6" s="3"/>
    </row>
    <row r="7" spans="1:44" ht="26.25" customHeight="1">
      <c r="A7" s="314"/>
      <c r="B7" s="314"/>
      <c r="C7" s="314"/>
      <c r="D7" s="314"/>
      <c r="E7" s="314"/>
      <c r="F7" s="314"/>
      <c r="G7" s="314"/>
      <c r="H7" s="4" t="s">
        <v>26</v>
      </c>
      <c r="I7" s="4" t="s">
        <v>27</v>
      </c>
      <c r="J7" s="314"/>
      <c r="K7" s="314"/>
      <c r="L7" s="314"/>
      <c r="M7" s="5" t="s">
        <v>28</v>
      </c>
      <c r="N7" s="5" t="s">
        <v>29</v>
      </c>
      <c r="O7" s="5" t="s">
        <v>30</v>
      </c>
      <c r="P7" s="314"/>
      <c r="Q7" s="314"/>
      <c r="R7" s="5" t="s">
        <v>31</v>
      </c>
      <c r="S7" s="5" t="s">
        <v>32</v>
      </c>
      <c r="T7" s="5" t="s">
        <v>33</v>
      </c>
      <c r="U7" s="314"/>
      <c r="V7" s="5" t="s">
        <v>34</v>
      </c>
      <c r="W7" s="5" t="s">
        <v>35</v>
      </c>
      <c r="X7" s="5" t="s">
        <v>36</v>
      </c>
      <c r="Y7" s="314"/>
      <c r="Z7" s="5" t="s">
        <v>37</v>
      </c>
      <c r="AA7" s="5" t="s">
        <v>38</v>
      </c>
      <c r="AB7" s="5" t="s">
        <v>39</v>
      </c>
      <c r="AC7" s="314"/>
      <c r="AD7" s="5" t="s">
        <v>40</v>
      </c>
      <c r="AE7" s="5" t="s">
        <v>41</v>
      </c>
      <c r="AF7" s="5" t="s">
        <v>42</v>
      </c>
      <c r="AG7" s="314"/>
      <c r="AH7" s="314"/>
      <c r="AI7" s="6" t="s">
        <v>43</v>
      </c>
      <c r="AJ7" s="6" t="s">
        <v>44</v>
      </c>
      <c r="AK7" s="1"/>
      <c r="AL7" s="1"/>
      <c r="AM7" s="1"/>
      <c r="AN7" s="1"/>
      <c r="AO7" s="1"/>
      <c r="AP7" s="1"/>
      <c r="AQ7" s="1"/>
      <c r="AR7" s="3"/>
    </row>
    <row r="8" spans="1:44" ht="19.5" customHeight="1">
      <c r="A8" s="330" t="s">
        <v>45</v>
      </c>
      <c r="B8" s="311"/>
      <c r="C8" s="311"/>
      <c r="D8" s="311"/>
      <c r="E8" s="312"/>
      <c r="F8" s="7"/>
      <c r="G8" s="8"/>
      <c r="H8" s="9"/>
      <c r="I8" s="9"/>
      <c r="J8" s="46"/>
      <c r="K8" s="11"/>
      <c r="L8" s="12"/>
      <c r="M8" s="13"/>
      <c r="N8" s="13"/>
      <c r="O8" s="13"/>
      <c r="P8" s="8"/>
      <c r="Q8" s="7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4"/>
      <c r="AJ8" s="14"/>
      <c r="AK8" s="2"/>
      <c r="AL8" s="2"/>
      <c r="AM8" s="2"/>
      <c r="AN8" s="2"/>
      <c r="AO8" s="2"/>
      <c r="AP8" s="2"/>
      <c r="AQ8" s="2"/>
      <c r="AR8" s="15"/>
    </row>
    <row r="9" spans="1:44" ht="19.5" customHeight="1" outlineLevel="1">
      <c r="A9" s="16"/>
      <c r="B9" s="34"/>
      <c r="C9" s="143"/>
      <c r="D9" s="152"/>
      <c r="E9" s="132"/>
      <c r="F9" s="142"/>
      <c r="G9" s="142"/>
      <c r="H9" s="21"/>
      <c r="I9" s="22"/>
      <c r="J9" s="94">
        <v>25012000</v>
      </c>
      <c r="K9" s="148"/>
      <c r="L9" s="132"/>
      <c r="M9" s="134"/>
      <c r="N9" s="134"/>
      <c r="O9" s="134"/>
      <c r="P9" s="132"/>
      <c r="Q9" s="132"/>
      <c r="R9" s="134"/>
      <c r="S9" s="134"/>
      <c r="T9" s="134"/>
      <c r="U9" s="135">
        <f t="shared" ref="U9:U10" si="0">SUM(R9:T9)</f>
        <v>0</v>
      </c>
      <c r="V9" s="134"/>
      <c r="W9" s="134"/>
      <c r="X9" s="134"/>
      <c r="Y9" s="135">
        <f t="shared" ref="Y9:Y10" si="1">SUM(V9:X9)</f>
        <v>0</v>
      </c>
      <c r="Z9" s="134"/>
      <c r="AA9" s="134"/>
      <c r="AB9" s="134"/>
      <c r="AC9" s="135">
        <f t="shared" ref="AC9:AC10" si="2">SUM(Z9:AB9)</f>
        <v>0</v>
      </c>
      <c r="AD9" s="134"/>
      <c r="AE9" s="134"/>
      <c r="AF9" s="134"/>
      <c r="AG9" s="135">
        <f t="shared" ref="AG9:AG10" si="3">SUM(AD9:AF9)</f>
        <v>0</v>
      </c>
      <c r="AH9" s="135">
        <f t="shared" ref="AH9:AH10" si="4">SUM(U9,Y9,AC9,AG9)</f>
        <v>0</v>
      </c>
      <c r="AI9" s="27">
        <f t="shared" ref="AI9:AI10" si="5">IF(ISERROR(AH9/$J$11),0,AH9/$J$11)</f>
        <v>0</v>
      </c>
      <c r="AJ9" s="28">
        <f t="shared" ref="AJ9:AJ10" si="6">IF(ISERROR(AH9/$AH$102),"-",AH9/$AH$102)</f>
        <v>0</v>
      </c>
      <c r="AK9" s="1"/>
      <c r="AL9" s="1"/>
      <c r="AM9" s="1"/>
      <c r="AN9" s="1"/>
      <c r="AO9" s="1"/>
      <c r="AP9" s="1"/>
      <c r="AQ9" s="1"/>
      <c r="AR9" s="3"/>
    </row>
    <row r="10" spans="1:44" ht="19.5" customHeight="1" outlineLevel="1">
      <c r="A10" s="16"/>
      <c r="B10" s="34"/>
      <c r="C10" s="82"/>
      <c r="D10" s="35"/>
      <c r="E10" s="18"/>
      <c r="F10" s="132"/>
      <c r="G10" s="132"/>
      <c r="H10" s="21"/>
      <c r="I10" s="22"/>
      <c r="J10" s="140"/>
      <c r="K10" s="136"/>
      <c r="L10" s="18"/>
      <c r="M10" s="134"/>
      <c r="N10" s="134"/>
      <c r="O10" s="134"/>
      <c r="P10" s="18"/>
      <c r="Q10" s="18"/>
      <c r="R10" s="134"/>
      <c r="S10" s="134"/>
      <c r="T10" s="134"/>
      <c r="U10" s="135">
        <f t="shared" si="0"/>
        <v>0</v>
      </c>
      <c r="V10" s="134"/>
      <c r="W10" s="134"/>
      <c r="X10" s="134"/>
      <c r="Y10" s="135">
        <f t="shared" si="1"/>
        <v>0</v>
      </c>
      <c r="Z10" s="134"/>
      <c r="AA10" s="134"/>
      <c r="AB10" s="134"/>
      <c r="AC10" s="135">
        <f t="shared" si="2"/>
        <v>0</v>
      </c>
      <c r="AD10" s="134"/>
      <c r="AE10" s="134"/>
      <c r="AF10" s="134"/>
      <c r="AG10" s="135">
        <f t="shared" si="3"/>
        <v>0</v>
      </c>
      <c r="AH10" s="135">
        <f t="shared" si="4"/>
        <v>0</v>
      </c>
      <c r="AI10" s="27">
        <f t="shared" si="5"/>
        <v>0</v>
      </c>
      <c r="AJ10" s="28">
        <f t="shared" si="6"/>
        <v>0</v>
      </c>
      <c r="AK10" s="1"/>
      <c r="AL10" s="1"/>
      <c r="AM10" s="1"/>
      <c r="AN10" s="1"/>
      <c r="AO10" s="1"/>
      <c r="AP10" s="1"/>
      <c r="AQ10" s="1"/>
      <c r="AR10" s="3"/>
    </row>
    <row r="11" spans="1:44" ht="19.5" customHeight="1">
      <c r="A11" s="334" t="s">
        <v>54</v>
      </c>
      <c r="B11" s="335"/>
      <c r="C11" s="335"/>
      <c r="D11" s="335"/>
      <c r="E11" s="336"/>
      <c r="F11" s="137"/>
      <c r="G11" s="137"/>
      <c r="H11" s="137"/>
      <c r="I11" s="137"/>
      <c r="J11" s="41">
        <f t="shared" ref="J11:K11" si="7">SUM(J9:J10)</f>
        <v>25012000</v>
      </c>
      <c r="K11" s="42">
        <f t="shared" si="7"/>
        <v>0</v>
      </c>
      <c r="L11" s="137"/>
      <c r="M11" s="41">
        <f t="shared" ref="M11:O11" si="8">SUM(M9:M10)</f>
        <v>0</v>
      </c>
      <c r="N11" s="41">
        <f t="shared" si="8"/>
        <v>0</v>
      </c>
      <c r="O11" s="41">
        <f t="shared" si="8"/>
        <v>0</v>
      </c>
      <c r="P11" s="138"/>
      <c r="Q11" s="137"/>
      <c r="R11" s="41">
        <f t="shared" ref="R11:AH11" si="9">SUM(R9:R10)</f>
        <v>0</v>
      </c>
      <c r="S11" s="41">
        <f t="shared" si="9"/>
        <v>0</v>
      </c>
      <c r="T11" s="41">
        <f t="shared" si="9"/>
        <v>0</v>
      </c>
      <c r="U11" s="41">
        <f t="shared" si="9"/>
        <v>0</v>
      </c>
      <c r="V11" s="41">
        <f t="shared" si="9"/>
        <v>0</v>
      </c>
      <c r="W11" s="41">
        <f t="shared" si="9"/>
        <v>0</v>
      </c>
      <c r="X11" s="41">
        <f t="shared" si="9"/>
        <v>0</v>
      </c>
      <c r="Y11" s="41">
        <f t="shared" si="9"/>
        <v>0</v>
      </c>
      <c r="Z11" s="41">
        <f t="shared" si="9"/>
        <v>0</v>
      </c>
      <c r="AA11" s="41">
        <f t="shared" si="9"/>
        <v>0</v>
      </c>
      <c r="AB11" s="41">
        <f t="shared" si="9"/>
        <v>0</v>
      </c>
      <c r="AC11" s="41">
        <f t="shared" si="9"/>
        <v>0</v>
      </c>
      <c r="AD11" s="41">
        <f t="shared" si="9"/>
        <v>0</v>
      </c>
      <c r="AE11" s="41">
        <f t="shared" si="9"/>
        <v>0</v>
      </c>
      <c r="AF11" s="41">
        <f t="shared" si="9"/>
        <v>0</v>
      </c>
      <c r="AG11" s="41">
        <f t="shared" si="9"/>
        <v>0</v>
      </c>
      <c r="AH11" s="41">
        <f t="shared" si="9"/>
        <v>0</v>
      </c>
      <c r="AI11" s="43">
        <f>IF(ISERROR(AH11/J11),0,AH11/J11)</f>
        <v>0</v>
      </c>
      <c r="AJ11" s="43">
        <f>IF(ISERROR(AH11/$AH$102),0,AH11/$AH$102)</f>
        <v>0</v>
      </c>
      <c r="AK11" s="1"/>
      <c r="AL11" s="1"/>
      <c r="AM11" s="1"/>
      <c r="AN11" s="1"/>
      <c r="AO11" s="1"/>
      <c r="AP11" s="1"/>
      <c r="AQ11" s="1"/>
      <c r="AR11" s="3"/>
    </row>
    <row r="12" spans="1:44" ht="19.5" customHeight="1">
      <c r="A12" s="330" t="s">
        <v>55</v>
      </c>
      <c r="B12" s="311"/>
      <c r="C12" s="311"/>
      <c r="D12" s="311"/>
      <c r="E12" s="312"/>
      <c r="F12" s="7"/>
      <c r="G12" s="8"/>
      <c r="H12" s="9"/>
      <c r="I12" s="45"/>
      <c r="J12" s="46"/>
      <c r="K12" s="47"/>
      <c r="L12" s="12"/>
      <c r="M12" s="13"/>
      <c r="N12" s="13"/>
      <c r="O12" s="13"/>
      <c r="P12" s="8"/>
      <c r="Q12" s="7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4"/>
      <c r="AJ12" s="14"/>
      <c r="AK12" s="2"/>
      <c r="AL12" s="2"/>
      <c r="AM12" s="2"/>
      <c r="AN12" s="2"/>
      <c r="AO12" s="2"/>
      <c r="AP12" s="2"/>
      <c r="AQ12" s="2"/>
      <c r="AR12" s="15"/>
    </row>
    <row r="13" spans="1:44" ht="35.25" customHeight="1" outlineLevel="1">
      <c r="A13" s="33">
        <v>1</v>
      </c>
      <c r="B13" s="207" t="s">
        <v>127</v>
      </c>
      <c r="C13" s="208" t="s">
        <v>128</v>
      </c>
      <c r="D13" s="209">
        <v>45343</v>
      </c>
      <c r="E13" s="32" t="s">
        <v>129</v>
      </c>
      <c r="F13" s="190" t="s">
        <v>100</v>
      </c>
      <c r="G13" s="190" t="s">
        <v>130</v>
      </c>
      <c r="H13" s="256">
        <v>45292</v>
      </c>
      <c r="I13" s="257">
        <v>45688</v>
      </c>
      <c r="J13" s="94">
        <v>250120000</v>
      </c>
      <c r="K13" s="217">
        <v>100048000</v>
      </c>
      <c r="L13" s="258" t="s">
        <v>131</v>
      </c>
      <c r="M13" s="199">
        <v>20</v>
      </c>
      <c r="N13" s="199">
        <v>20</v>
      </c>
      <c r="O13" s="199" t="s">
        <v>132</v>
      </c>
      <c r="P13" s="32" t="s">
        <v>133</v>
      </c>
      <c r="Q13" s="32" t="s">
        <v>134</v>
      </c>
      <c r="R13" s="134"/>
      <c r="S13" s="199">
        <v>100048000</v>
      </c>
      <c r="T13" s="10"/>
      <c r="U13" s="135">
        <f t="shared" ref="U13:U14" si="10">SUM(R13:T13)</f>
        <v>100048000</v>
      </c>
      <c r="V13" s="134"/>
      <c r="W13" s="134"/>
      <c r="X13" s="134"/>
      <c r="Y13" s="135">
        <f t="shared" ref="Y13:Y14" si="11">SUM(V13:X13)</f>
        <v>0</v>
      </c>
      <c r="Z13" s="134"/>
      <c r="AA13" s="134"/>
      <c r="AB13" s="134"/>
      <c r="AC13" s="135">
        <f t="shared" ref="AC13:AC14" si="12">SUM(Z13:AB13)</f>
        <v>0</v>
      </c>
      <c r="AD13" s="134"/>
      <c r="AE13" s="134"/>
      <c r="AF13" s="134"/>
      <c r="AG13" s="135">
        <f t="shared" ref="AG13:AG14" si="13">SUM(AD13:AF13)</f>
        <v>0</v>
      </c>
      <c r="AH13" s="135">
        <f t="shared" ref="AH13:AH14" si="14">SUM(U13,Y13,AC13,AG13)</f>
        <v>100048000</v>
      </c>
      <c r="AI13" s="27">
        <f t="shared" ref="AI13:AI14" si="15">IF(ISERROR(AH13/$J$15),0,AH13/$J$15)</f>
        <v>0.4</v>
      </c>
      <c r="AJ13" s="28">
        <f t="shared" ref="AJ13:AJ14" si="16">IF(ISERROR(AH13/$AH$102),"-",AH13/$AH$102)</f>
        <v>8.4750270986043583E-2</v>
      </c>
      <c r="AK13" s="1"/>
      <c r="AL13" s="1"/>
      <c r="AM13" s="1"/>
      <c r="AN13" s="1"/>
      <c r="AO13" s="1"/>
      <c r="AP13" s="1"/>
      <c r="AQ13" s="1"/>
      <c r="AR13" s="3"/>
    </row>
    <row r="14" spans="1:44" ht="19.5" customHeight="1" outlineLevel="1">
      <c r="A14" s="16"/>
      <c r="B14" s="34"/>
      <c r="C14" s="82"/>
      <c r="D14" s="35"/>
      <c r="E14" s="20"/>
      <c r="F14" s="18"/>
      <c r="G14" s="18"/>
      <c r="H14" s="36"/>
      <c r="I14" s="141"/>
      <c r="J14" s="140"/>
      <c r="K14" s="136"/>
      <c r="L14" s="18"/>
      <c r="M14" s="134"/>
      <c r="N14" s="134"/>
      <c r="O14" s="134"/>
      <c r="P14" s="18"/>
      <c r="Q14" s="18"/>
      <c r="R14" s="134"/>
      <c r="S14" s="134"/>
      <c r="T14" s="134"/>
      <c r="U14" s="135">
        <f t="shared" si="10"/>
        <v>0</v>
      </c>
      <c r="V14" s="134"/>
      <c r="W14" s="134"/>
      <c r="X14" s="134"/>
      <c r="Y14" s="135">
        <f t="shared" si="11"/>
        <v>0</v>
      </c>
      <c r="Z14" s="134"/>
      <c r="AA14" s="134"/>
      <c r="AB14" s="134"/>
      <c r="AC14" s="135">
        <f t="shared" si="12"/>
        <v>0</v>
      </c>
      <c r="AD14" s="134"/>
      <c r="AE14" s="134"/>
      <c r="AF14" s="134"/>
      <c r="AG14" s="135">
        <f t="shared" si="13"/>
        <v>0</v>
      </c>
      <c r="AH14" s="135">
        <f t="shared" si="14"/>
        <v>0</v>
      </c>
      <c r="AI14" s="27">
        <f t="shared" si="15"/>
        <v>0</v>
      </c>
      <c r="AJ14" s="28">
        <f t="shared" si="16"/>
        <v>0</v>
      </c>
      <c r="AK14" s="1"/>
      <c r="AL14" s="1"/>
      <c r="AM14" s="1"/>
      <c r="AN14" s="1"/>
      <c r="AO14" s="1"/>
      <c r="AP14" s="1"/>
      <c r="AQ14" s="1"/>
      <c r="AR14" s="3"/>
    </row>
    <row r="15" spans="1:44" ht="19.5" customHeight="1">
      <c r="A15" s="334" t="s">
        <v>56</v>
      </c>
      <c r="B15" s="335"/>
      <c r="C15" s="335"/>
      <c r="D15" s="335"/>
      <c r="E15" s="336"/>
      <c r="F15" s="137"/>
      <c r="G15" s="137"/>
      <c r="H15" s="137"/>
      <c r="I15" s="137"/>
      <c r="J15" s="41">
        <f t="shared" ref="J15:K15" si="17">SUM(J13:J14)</f>
        <v>250120000</v>
      </c>
      <c r="K15" s="42">
        <f t="shared" si="17"/>
        <v>100048000</v>
      </c>
      <c r="L15" s="137"/>
      <c r="M15" s="41">
        <f t="shared" ref="M15:O15" si="18">SUM(M13:M14)</f>
        <v>20</v>
      </c>
      <c r="N15" s="41">
        <f t="shared" si="18"/>
        <v>20</v>
      </c>
      <c r="O15" s="41">
        <f t="shared" si="18"/>
        <v>0</v>
      </c>
      <c r="P15" s="138"/>
      <c r="Q15" s="137"/>
      <c r="R15" s="41">
        <f t="shared" ref="R15:AH15" si="19">SUM(R13:R14)</f>
        <v>0</v>
      </c>
      <c r="S15" s="41">
        <f t="shared" si="19"/>
        <v>100048000</v>
      </c>
      <c r="T15" s="41">
        <f t="shared" si="19"/>
        <v>0</v>
      </c>
      <c r="U15" s="41">
        <f t="shared" si="19"/>
        <v>100048000</v>
      </c>
      <c r="V15" s="41">
        <f t="shared" si="19"/>
        <v>0</v>
      </c>
      <c r="W15" s="41">
        <f t="shared" si="19"/>
        <v>0</v>
      </c>
      <c r="X15" s="41">
        <f t="shared" si="19"/>
        <v>0</v>
      </c>
      <c r="Y15" s="41">
        <f t="shared" si="19"/>
        <v>0</v>
      </c>
      <c r="Z15" s="41">
        <f t="shared" si="19"/>
        <v>0</v>
      </c>
      <c r="AA15" s="41">
        <f t="shared" si="19"/>
        <v>0</v>
      </c>
      <c r="AB15" s="41">
        <f t="shared" si="19"/>
        <v>0</v>
      </c>
      <c r="AC15" s="41">
        <f t="shared" si="19"/>
        <v>0</v>
      </c>
      <c r="AD15" s="41">
        <f t="shared" si="19"/>
        <v>0</v>
      </c>
      <c r="AE15" s="41">
        <f t="shared" si="19"/>
        <v>0</v>
      </c>
      <c r="AF15" s="41">
        <f t="shared" si="19"/>
        <v>0</v>
      </c>
      <c r="AG15" s="41">
        <f t="shared" si="19"/>
        <v>0</v>
      </c>
      <c r="AH15" s="41">
        <f t="shared" si="19"/>
        <v>100048000</v>
      </c>
      <c r="AI15" s="43">
        <f>IF(ISERROR(AH15/J15),0,AH15/J15)</f>
        <v>0.4</v>
      </c>
      <c r="AJ15" s="43">
        <f>IF(ISERROR(AH15/$AH$102),0,AH15/$AH$102)</f>
        <v>8.4750270986043583E-2</v>
      </c>
      <c r="AK15" s="1"/>
      <c r="AL15" s="1"/>
      <c r="AM15" s="1"/>
      <c r="AN15" s="1"/>
      <c r="AO15" s="1"/>
      <c r="AP15" s="1"/>
      <c r="AQ15" s="1"/>
      <c r="AR15" s="3"/>
    </row>
    <row r="16" spans="1:44" ht="19.5" customHeight="1">
      <c r="A16" s="330" t="s">
        <v>57</v>
      </c>
      <c r="B16" s="311"/>
      <c r="C16" s="311"/>
      <c r="D16" s="311"/>
      <c r="E16" s="312"/>
      <c r="F16" s="7"/>
      <c r="G16" s="8"/>
      <c r="H16" s="9"/>
      <c r="I16" s="45"/>
      <c r="J16" s="46"/>
      <c r="K16" s="47"/>
      <c r="L16" s="12"/>
      <c r="M16" s="13"/>
      <c r="N16" s="13"/>
      <c r="O16" s="13"/>
      <c r="P16" s="8"/>
      <c r="Q16" s="7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4"/>
      <c r="AJ16" s="14"/>
      <c r="AK16" s="2"/>
      <c r="AL16" s="2"/>
      <c r="AM16" s="2"/>
      <c r="AN16" s="2"/>
      <c r="AO16" s="2"/>
      <c r="AP16" s="2"/>
      <c r="AQ16" s="2"/>
      <c r="AR16" s="15"/>
    </row>
    <row r="17" spans="1:44" ht="19.5" customHeight="1" outlineLevel="1">
      <c r="A17" s="16">
        <v>1</v>
      </c>
      <c r="B17" s="207"/>
      <c r="C17" s="259"/>
      <c r="D17" s="260"/>
      <c r="E17" s="32"/>
      <c r="F17" s="32"/>
      <c r="G17" s="32"/>
      <c r="H17" s="256"/>
      <c r="I17" s="257"/>
      <c r="J17" s="50">
        <v>602687834</v>
      </c>
      <c r="K17" s="261"/>
      <c r="L17" s="132"/>
      <c r="M17" s="134"/>
      <c r="N17" s="134"/>
      <c r="O17" s="134"/>
      <c r="P17" s="132"/>
      <c r="Q17" s="132"/>
      <c r="R17" s="134"/>
      <c r="S17" s="134"/>
      <c r="T17" s="134"/>
      <c r="U17" s="135">
        <f t="shared" ref="U17:U18" si="20">SUM(R17:T17)</f>
        <v>0</v>
      </c>
      <c r="V17" s="134"/>
      <c r="W17" s="134"/>
      <c r="X17" s="134"/>
      <c r="Y17" s="135">
        <f t="shared" ref="Y17:Y18" si="21">SUM(V17:X17)</f>
        <v>0</v>
      </c>
      <c r="Z17" s="134"/>
      <c r="AA17" s="134"/>
      <c r="AB17" s="134"/>
      <c r="AC17" s="135">
        <f t="shared" ref="AC17:AC18" si="22">SUM(Z17:AB17)</f>
        <v>0</v>
      </c>
      <c r="AD17" s="134"/>
      <c r="AE17" s="134"/>
      <c r="AF17" s="134"/>
      <c r="AG17" s="144">
        <f t="shared" ref="AG17:AG18" si="23">SUM(AD17:AF17)</f>
        <v>0</v>
      </c>
      <c r="AH17" s="135">
        <f t="shared" ref="AH17:AH18" si="24">SUM(U17,Y17,AC17,AG17)</f>
        <v>0</v>
      </c>
      <c r="AI17" s="27">
        <f t="shared" ref="AI17:AI18" si="25">IF(ISERROR(AH17/$J$19),0,AH17/$J$19)</f>
        <v>0</v>
      </c>
      <c r="AJ17" s="28">
        <f t="shared" ref="AJ17:AJ18" si="26">IF(ISERROR(AH17/$AH$102),"-",AH17/$AH$102)</f>
        <v>0</v>
      </c>
      <c r="AK17" s="1"/>
      <c r="AL17" s="1"/>
      <c r="AM17" s="1"/>
      <c r="AN17" s="1"/>
      <c r="AO17" s="1"/>
      <c r="AP17" s="1"/>
      <c r="AQ17" s="1"/>
      <c r="AR17" s="3"/>
    </row>
    <row r="18" spans="1:44" ht="19.5" customHeight="1" outlineLevel="1">
      <c r="A18" s="16">
        <v>2</v>
      </c>
      <c r="B18" s="34"/>
      <c r="C18" s="82"/>
      <c r="D18" s="35"/>
      <c r="E18" s="18"/>
      <c r="F18" s="18"/>
      <c r="G18" s="18"/>
      <c r="H18" s="36"/>
      <c r="I18" s="141"/>
      <c r="J18" s="195"/>
      <c r="K18" s="133"/>
      <c r="L18" s="18"/>
      <c r="M18" s="134"/>
      <c r="N18" s="134"/>
      <c r="O18" s="134"/>
      <c r="P18" s="18"/>
      <c r="Q18" s="18"/>
      <c r="R18" s="134"/>
      <c r="S18" s="134"/>
      <c r="T18" s="134"/>
      <c r="U18" s="135">
        <f t="shared" si="20"/>
        <v>0</v>
      </c>
      <c r="V18" s="134"/>
      <c r="W18" s="134"/>
      <c r="X18" s="134"/>
      <c r="Y18" s="135">
        <f t="shared" si="21"/>
        <v>0</v>
      </c>
      <c r="Z18" s="134"/>
      <c r="AA18" s="134"/>
      <c r="AB18" s="134"/>
      <c r="AC18" s="135">
        <f t="shared" si="22"/>
        <v>0</v>
      </c>
      <c r="AD18" s="134"/>
      <c r="AE18" s="134"/>
      <c r="AF18" s="134"/>
      <c r="AG18" s="144">
        <f t="shared" si="23"/>
        <v>0</v>
      </c>
      <c r="AH18" s="135">
        <f t="shared" si="24"/>
        <v>0</v>
      </c>
      <c r="AI18" s="27">
        <f t="shared" si="25"/>
        <v>0</v>
      </c>
      <c r="AJ18" s="28">
        <f t="shared" si="26"/>
        <v>0</v>
      </c>
      <c r="AK18" s="1"/>
      <c r="AL18" s="1"/>
      <c r="AM18" s="1"/>
      <c r="AN18" s="1"/>
      <c r="AO18" s="1"/>
      <c r="AP18" s="1"/>
      <c r="AQ18" s="1"/>
      <c r="AR18" s="3"/>
    </row>
    <row r="19" spans="1:44" ht="19.5" customHeight="1">
      <c r="A19" s="334" t="s">
        <v>58</v>
      </c>
      <c r="B19" s="335"/>
      <c r="C19" s="335"/>
      <c r="D19" s="335"/>
      <c r="E19" s="336"/>
      <c r="F19" s="137"/>
      <c r="G19" s="137"/>
      <c r="H19" s="137"/>
      <c r="I19" s="137"/>
      <c r="J19" s="41">
        <f t="shared" ref="J19:K19" si="27">SUM(J17:J18)</f>
        <v>602687834</v>
      </c>
      <c r="K19" s="42">
        <f t="shared" si="27"/>
        <v>0</v>
      </c>
      <c r="L19" s="137"/>
      <c r="M19" s="41">
        <f t="shared" ref="M19:O19" si="28">SUM(M17:M18)</f>
        <v>0</v>
      </c>
      <c r="N19" s="41">
        <f t="shared" si="28"/>
        <v>0</v>
      </c>
      <c r="O19" s="41">
        <f t="shared" si="28"/>
        <v>0</v>
      </c>
      <c r="P19" s="138"/>
      <c r="Q19" s="137"/>
      <c r="R19" s="41">
        <f t="shared" ref="R19:AH19" si="29">SUM(R17:R18)</f>
        <v>0</v>
      </c>
      <c r="S19" s="41">
        <f t="shared" si="29"/>
        <v>0</v>
      </c>
      <c r="T19" s="41">
        <f t="shared" si="29"/>
        <v>0</v>
      </c>
      <c r="U19" s="41">
        <f t="shared" si="29"/>
        <v>0</v>
      </c>
      <c r="V19" s="41">
        <f t="shared" si="29"/>
        <v>0</v>
      </c>
      <c r="W19" s="41">
        <f t="shared" si="29"/>
        <v>0</v>
      </c>
      <c r="X19" s="41">
        <f t="shared" si="29"/>
        <v>0</v>
      </c>
      <c r="Y19" s="41">
        <f t="shared" si="29"/>
        <v>0</v>
      </c>
      <c r="Z19" s="41">
        <f t="shared" si="29"/>
        <v>0</v>
      </c>
      <c r="AA19" s="41">
        <f t="shared" si="29"/>
        <v>0</v>
      </c>
      <c r="AB19" s="41">
        <f t="shared" si="29"/>
        <v>0</v>
      </c>
      <c r="AC19" s="41">
        <f t="shared" si="29"/>
        <v>0</v>
      </c>
      <c r="AD19" s="41">
        <f t="shared" si="29"/>
        <v>0</v>
      </c>
      <c r="AE19" s="41">
        <f t="shared" si="29"/>
        <v>0</v>
      </c>
      <c r="AF19" s="41">
        <f t="shared" si="29"/>
        <v>0</v>
      </c>
      <c r="AG19" s="41">
        <f t="shared" si="29"/>
        <v>0</v>
      </c>
      <c r="AH19" s="41">
        <f t="shared" si="29"/>
        <v>0</v>
      </c>
      <c r="AI19" s="43">
        <f>IF(ISERROR(AH19/J19),0,AH19/J19)</f>
        <v>0</v>
      </c>
      <c r="AJ19" s="43">
        <f>IF(ISERROR(AH19/$AH$102),0,AH19/$AH$102)</f>
        <v>0</v>
      </c>
      <c r="AK19" s="1"/>
      <c r="AL19" s="1"/>
      <c r="AM19" s="1"/>
      <c r="AN19" s="1"/>
      <c r="AO19" s="1"/>
      <c r="AP19" s="1"/>
      <c r="AQ19" s="1"/>
      <c r="AR19" s="3"/>
    </row>
    <row r="20" spans="1:44" ht="19.5" customHeight="1">
      <c r="A20" s="330" t="s">
        <v>59</v>
      </c>
      <c r="B20" s="311"/>
      <c r="C20" s="311"/>
      <c r="D20" s="311"/>
      <c r="E20" s="312"/>
      <c r="F20" s="7"/>
      <c r="G20" s="8"/>
      <c r="H20" s="9"/>
      <c r="I20" s="45"/>
      <c r="J20" s="46"/>
      <c r="K20" s="47"/>
      <c r="L20" s="12"/>
      <c r="M20" s="13"/>
      <c r="N20" s="13"/>
      <c r="O20" s="13"/>
      <c r="P20" s="8"/>
      <c r="Q20" s="7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4"/>
      <c r="AJ20" s="14"/>
      <c r="AK20" s="2"/>
      <c r="AL20" s="2"/>
      <c r="AM20" s="2"/>
      <c r="AN20" s="2"/>
      <c r="AO20" s="2"/>
      <c r="AP20" s="2"/>
      <c r="AQ20" s="2"/>
      <c r="AR20" s="15"/>
    </row>
    <row r="21" spans="1:44" ht="27.75" customHeight="1" outlineLevel="1">
      <c r="A21" s="33">
        <v>1</v>
      </c>
      <c r="B21" s="207" t="s">
        <v>127</v>
      </c>
      <c r="C21" s="259" t="s">
        <v>135</v>
      </c>
      <c r="D21" s="260">
        <v>45349</v>
      </c>
      <c r="E21" s="32" t="s">
        <v>136</v>
      </c>
      <c r="F21" s="190" t="s">
        <v>100</v>
      </c>
      <c r="G21" s="190" t="s">
        <v>130</v>
      </c>
      <c r="H21" s="256">
        <v>45292</v>
      </c>
      <c r="I21" s="257">
        <v>45688</v>
      </c>
      <c r="J21" s="94">
        <v>249964000</v>
      </c>
      <c r="K21" s="23">
        <v>99985600</v>
      </c>
      <c r="L21" s="258" t="s">
        <v>131</v>
      </c>
      <c r="M21" s="199">
        <v>17</v>
      </c>
      <c r="N21" s="199">
        <v>17</v>
      </c>
      <c r="O21" s="199" t="s">
        <v>132</v>
      </c>
      <c r="P21" s="32" t="s">
        <v>137</v>
      </c>
      <c r="Q21" s="132"/>
      <c r="R21" s="134"/>
      <c r="S21" s="23">
        <v>99985600</v>
      </c>
      <c r="T21" s="10"/>
      <c r="U21" s="135">
        <f t="shared" ref="U21:U22" si="30">SUM(R21:T21)</f>
        <v>99985600</v>
      </c>
      <c r="V21" s="134"/>
      <c r="W21" s="134"/>
      <c r="X21" s="134"/>
      <c r="Y21" s="135">
        <f t="shared" ref="Y21:Y22" si="31">SUM(V21:X21)</f>
        <v>0</v>
      </c>
      <c r="Z21" s="134"/>
      <c r="AA21" s="134"/>
      <c r="AB21" s="134"/>
      <c r="AC21" s="135">
        <f t="shared" ref="AC21:AC22" si="32">SUM(Z21:AB21)</f>
        <v>0</v>
      </c>
      <c r="AD21" s="134"/>
      <c r="AE21" s="134"/>
      <c r="AF21" s="134"/>
      <c r="AG21" s="135">
        <f t="shared" ref="AG21:AG22" si="33">SUM(AD21:AF21)</f>
        <v>0</v>
      </c>
      <c r="AH21" s="135">
        <f t="shared" ref="AH21:AH22" si="34">SUM(U21,Y21,AC21,AG21)</f>
        <v>99985600</v>
      </c>
      <c r="AI21" s="27">
        <f t="shared" ref="AI21:AI22" si="35">IF(ISERROR(AH21/$J$23),0,AH21/$J$23)</f>
        <v>0.4</v>
      </c>
      <c r="AJ21" s="28">
        <f t="shared" ref="AJ21:AJ22" si="36">IF(ISERROR(AH21/$AH$102),"-",AH21/$AH$102)</f>
        <v>8.469741218917079E-2</v>
      </c>
      <c r="AK21" s="1"/>
      <c r="AL21" s="1"/>
      <c r="AM21" s="1"/>
      <c r="AN21" s="1"/>
      <c r="AO21" s="1"/>
      <c r="AP21" s="1"/>
      <c r="AQ21" s="1"/>
      <c r="AR21" s="3"/>
    </row>
    <row r="22" spans="1:44" ht="19.5" customHeight="1" outlineLevel="1">
      <c r="A22" s="262">
        <v>2</v>
      </c>
      <c r="B22" s="234"/>
      <c r="C22" s="237"/>
      <c r="D22" s="263"/>
      <c r="E22" s="18"/>
      <c r="F22" s="82"/>
      <c r="G22" s="18"/>
      <c r="H22" s="36"/>
      <c r="I22" s="141"/>
      <c r="J22" s="140"/>
      <c r="K22" s="136"/>
      <c r="L22" s="18"/>
      <c r="M22" s="134"/>
      <c r="N22" s="134"/>
      <c r="O22" s="134"/>
      <c r="P22" s="18"/>
      <c r="Q22" s="18"/>
      <c r="R22" s="134"/>
      <c r="S22" s="134"/>
      <c r="T22" s="134"/>
      <c r="U22" s="135">
        <f t="shared" si="30"/>
        <v>0</v>
      </c>
      <c r="V22" s="134"/>
      <c r="W22" s="134"/>
      <c r="X22" s="134"/>
      <c r="Y22" s="135">
        <f t="shared" si="31"/>
        <v>0</v>
      </c>
      <c r="Z22" s="134"/>
      <c r="AA22" s="134"/>
      <c r="AB22" s="134"/>
      <c r="AC22" s="135">
        <f t="shared" si="32"/>
        <v>0</v>
      </c>
      <c r="AD22" s="134"/>
      <c r="AE22" s="134"/>
      <c r="AF22" s="134"/>
      <c r="AG22" s="135">
        <f t="shared" si="33"/>
        <v>0</v>
      </c>
      <c r="AH22" s="135">
        <f t="shared" si="34"/>
        <v>0</v>
      </c>
      <c r="AI22" s="27">
        <f t="shared" si="35"/>
        <v>0</v>
      </c>
      <c r="AJ22" s="28">
        <f t="shared" si="36"/>
        <v>0</v>
      </c>
      <c r="AK22" s="1"/>
      <c r="AL22" s="1"/>
      <c r="AM22" s="1"/>
      <c r="AN22" s="1"/>
      <c r="AO22" s="1"/>
      <c r="AP22" s="1"/>
      <c r="AQ22" s="1"/>
      <c r="AR22" s="3"/>
    </row>
    <row r="23" spans="1:44" ht="19.5" customHeight="1">
      <c r="A23" s="329" t="s">
        <v>60</v>
      </c>
      <c r="B23" s="311"/>
      <c r="C23" s="311"/>
      <c r="D23" s="311"/>
      <c r="E23" s="312"/>
      <c r="F23" s="137"/>
      <c r="G23" s="137"/>
      <c r="H23" s="137"/>
      <c r="I23" s="137"/>
      <c r="J23" s="41">
        <f t="shared" ref="J23:K23" si="37">SUM(J21:J22)</f>
        <v>249964000</v>
      </c>
      <c r="K23" s="42">
        <f t="shared" si="37"/>
        <v>99985600</v>
      </c>
      <c r="L23" s="137"/>
      <c r="M23" s="41">
        <f t="shared" ref="M23:O23" si="38">SUM(M21:M22)</f>
        <v>17</v>
      </c>
      <c r="N23" s="41">
        <f t="shared" si="38"/>
        <v>17</v>
      </c>
      <c r="O23" s="41">
        <f t="shared" si="38"/>
        <v>0</v>
      </c>
      <c r="P23" s="138"/>
      <c r="Q23" s="137"/>
      <c r="R23" s="41">
        <f t="shared" ref="R23:AH23" si="39">SUM(R21:R22)</f>
        <v>0</v>
      </c>
      <c r="S23" s="41">
        <f t="shared" si="39"/>
        <v>99985600</v>
      </c>
      <c r="T23" s="41">
        <f t="shared" si="39"/>
        <v>0</v>
      </c>
      <c r="U23" s="41">
        <f t="shared" si="39"/>
        <v>99985600</v>
      </c>
      <c r="V23" s="41">
        <f t="shared" si="39"/>
        <v>0</v>
      </c>
      <c r="W23" s="41">
        <f t="shared" si="39"/>
        <v>0</v>
      </c>
      <c r="X23" s="41">
        <f t="shared" si="39"/>
        <v>0</v>
      </c>
      <c r="Y23" s="41">
        <f t="shared" si="39"/>
        <v>0</v>
      </c>
      <c r="Z23" s="41">
        <f t="shared" si="39"/>
        <v>0</v>
      </c>
      <c r="AA23" s="41">
        <f t="shared" si="39"/>
        <v>0</v>
      </c>
      <c r="AB23" s="41">
        <f t="shared" si="39"/>
        <v>0</v>
      </c>
      <c r="AC23" s="41">
        <f t="shared" si="39"/>
        <v>0</v>
      </c>
      <c r="AD23" s="41">
        <f t="shared" si="39"/>
        <v>0</v>
      </c>
      <c r="AE23" s="41">
        <f t="shared" si="39"/>
        <v>0</v>
      </c>
      <c r="AF23" s="41">
        <f t="shared" si="39"/>
        <v>0</v>
      </c>
      <c r="AG23" s="41">
        <f t="shared" si="39"/>
        <v>0</v>
      </c>
      <c r="AH23" s="41">
        <f t="shared" si="39"/>
        <v>99985600</v>
      </c>
      <c r="AI23" s="43">
        <f>IF(ISERROR(AH23/J23),0,AH23/J23)</f>
        <v>0.4</v>
      </c>
      <c r="AJ23" s="43">
        <f>IF(ISERROR(AH23/$AH$102),0,AH23/$AH$102)</f>
        <v>8.469741218917079E-2</v>
      </c>
      <c r="AK23" s="1"/>
      <c r="AL23" s="1"/>
      <c r="AM23" s="1"/>
      <c r="AN23" s="1"/>
      <c r="AO23" s="1"/>
      <c r="AP23" s="1"/>
      <c r="AQ23" s="1"/>
      <c r="AR23" s="3"/>
    </row>
    <row r="24" spans="1:44" ht="19.5" customHeight="1">
      <c r="A24" s="330" t="s">
        <v>61</v>
      </c>
      <c r="B24" s="311"/>
      <c r="C24" s="311"/>
      <c r="D24" s="311"/>
      <c r="E24" s="312"/>
      <c r="F24" s="264"/>
      <c r="G24" s="8"/>
      <c r="H24" s="9"/>
      <c r="I24" s="45"/>
      <c r="J24" s="46"/>
      <c r="K24" s="47"/>
      <c r="L24" s="12"/>
      <c r="M24" s="13"/>
      <c r="N24" s="13"/>
      <c r="O24" s="13"/>
      <c r="P24" s="8"/>
      <c r="Q24" s="7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4"/>
      <c r="AJ24" s="14"/>
      <c r="AK24" s="2"/>
      <c r="AL24" s="2"/>
      <c r="AM24" s="2"/>
      <c r="AN24" s="2"/>
      <c r="AO24" s="2"/>
      <c r="AP24" s="2"/>
      <c r="AQ24" s="2"/>
      <c r="AR24" s="15"/>
    </row>
    <row r="25" spans="1:44" ht="25.5" customHeight="1" outlineLevel="1">
      <c r="A25" s="17">
        <v>1</v>
      </c>
      <c r="B25" s="207"/>
      <c r="C25" s="151"/>
      <c r="D25" s="152"/>
      <c r="E25" s="132"/>
      <c r="F25" s="142"/>
      <c r="G25" s="142"/>
      <c r="H25" s="21"/>
      <c r="I25" s="22"/>
      <c r="J25" s="354">
        <v>1100528000</v>
      </c>
      <c r="K25" s="23"/>
      <c r="L25" s="265"/>
      <c r="M25" s="134"/>
      <c r="N25" s="134"/>
      <c r="O25" s="134"/>
      <c r="P25" s="266"/>
      <c r="Q25" s="18"/>
      <c r="R25" s="134"/>
      <c r="S25" s="57"/>
      <c r="T25" s="134"/>
      <c r="U25" s="135">
        <f t="shared" ref="U25:U28" si="40">SUM(R25:T25)</f>
        <v>0</v>
      </c>
      <c r="V25" s="134"/>
      <c r="W25" s="134"/>
      <c r="X25" s="134"/>
      <c r="Y25" s="135">
        <f t="shared" ref="Y25:Y28" si="41">SUM(V25:X25)</f>
        <v>0</v>
      </c>
      <c r="Z25" s="134"/>
      <c r="AA25" s="134"/>
      <c r="AB25" s="134"/>
      <c r="AC25" s="135">
        <f t="shared" ref="AC25:AC28" si="42">SUM(Z25:AB25)</f>
        <v>0</v>
      </c>
      <c r="AD25" s="134"/>
      <c r="AE25" s="134"/>
      <c r="AF25" s="134"/>
      <c r="AG25" s="135">
        <f t="shared" ref="AG25:AG28" si="43">SUM(AD25:AF25)</f>
        <v>0</v>
      </c>
      <c r="AH25" s="135">
        <f t="shared" ref="AH25:AH28" si="44">SUM(U25,Y25,AC25,AG25)</f>
        <v>0</v>
      </c>
      <c r="AI25" s="27">
        <f t="shared" ref="AI25:AI28" si="45">IF(ISERROR(AH25/$J$29),0,AH25/$J$29)</f>
        <v>0</v>
      </c>
      <c r="AJ25" s="28">
        <f t="shared" ref="AJ25:AJ28" si="46">IF(ISERROR(AH25/$AH$102),"-",AH25/$AH$102)</f>
        <v>0</v>
      </c>
      <c r="AK25" s="1"/>
      <c r="AL25" s="1"/>
      <c r="AM25" s="1"/>
      <c r="AN25" s="1"/>
      <c r="AO25" s="1"/>
      <c r="AP25" s="1"/>
      <c r="AQ25" s="1"/>
      <c r="AR25" s="3"/>
    </row>
    <row r="26" spans="1:44" ht="19.5" customHeight="1" outlineLevel="1">
      <c r="A26" s="34"/>
      <c r="B26" s="34"/>
      <c r="C26" s="151"/>
      <c r="D26" s="152"/>
      <c r="E26" s="132"/>
      <c r="F26" s="142"/>
      <c r="G26" s="142"/>
      <c r="H26" s="21"/>
      <c r="I26" s="267"/>
      <c r="J26" s="322"/>
      <c r="K26" s="46"/>
      <c r="L26" s="268"/>
      <c r="M26" s="134"/>
      <c r="N26" s="134"/>
      <c r="O26" s="134"/>
      <c r="P26" s="266"/>
      <c r="Q26" s="18"/>
      <c r="R26" s="134"/>
      <c r="S26" s="57"/>
      <c r="T26" s="134"/>
      <c r="U26" s="135">
        <f t="shared" si="40"/>
        <v>0</v>
      </c>
      <c r="V26" s="134"/>
      <c r="W26" s="134"/>
      <c r="X26" s="134"/>
      <c r="Y26" s="135">
        <f t="shared" si="41"/>
        <v>0</v>
      </c>
      <c r="Z26" s="134"/>
      <c r="AA26" s="134"/>
      <c r="AB26" s="134"/>
      <c r="AC26" s="135">
        <f t="shared" si="42"/>
        <v>0</v>
      </c>
      <c r="AD26" s="134"/>
      <c r="AE26" s="134"/>
      <c r="AF26" s="134"/>
      <c r="AG26" s="135">
        <f t="shared" si="43"/>
        <v>0</v>
      </c>
      <c r="AH26" s="135">
        <f t="shared" si="44"/>
        <v>0</v>
      </c>
      <c r="AI26" s="27">
        <f t="shared" si="45"/>
        <v>0</v>
      </c>
      <c r="AJ26" s="28">
        <f t="shared" si="46"/>
        <v>0</v>
      </c>
      <c r="AK26" s="1"/>
      <c r="AL26" s="1"/>
      <c r="AM26" s="1"/>
      <c r="AN26" s="1"/>
      <c r="AO26" s="1"/>
      <c r="AP26" s="1"/>
      <c r="AQ26" s="1"/>
      <c r="AR26" s="3"/>
    </row>
    <row r="27" spans="1:44" ht="19.5" customHeight="1" outlineLevel="1">
      <c r="A27" s="34"/>
      <c r="B27" s="34"/>
      <c r="C27" s="151"/>
      <c r="D27" s="152"/>
      <c r="E27" s="132"/>
      <c r="F27" s="142"/>
      <c r="G27" s="142"/>
      <c r="H27" s="143"/>
      <c r="I27" s="267"/>
      <c r="J27" s="314"/>
      <c r="K27" s="46"/>
      <c r="L27" s="57"/>
      <c r="M27" s="134"/>
      <c r="N27" s="134"/>
      <c r="O27" s="134"/>
      <c r="P27" s="266"/>
      <c r="Q27" s="18"/>
      <c r="R27" s="134"/>
      <c r="S27" s="57"/>
      <c r="T27" s="134"/>
      <c r="U27" s="135">
        <f t="shared" si="40"/>
        <v>0</v>
      </c>
      <c r="V27" s="134"/>
      <c r="W27" s="134"/>
      <c r="X27" s="134"/>
      <c r="Y27" s="135">
        <f t="shared" si="41"/>
        <v>0</v>
      </c>
      <c r="Z27" s="134"/>
      <c r="AA27" s="134"/>
      <c r="AB27" s="134"/>
      <c r="AC27" s="135">
        <f t="shared" si="42"/>
        <v>0</v>
      </c>
      <c r="AD27" s="134"/>
      <c r="AE27" s="134"/>
      <c r="AF27" s="134"/>
      <c r="AG27" s="135">
        <f t="shared" si="43"/>
        <v>0</v>
      </c>
      <c r="AH27" s="135">
        <f t="shared" si="44"/>
        <v>0</v>
      </c>
      <c r="AI27" s="27">
        <f t="shared" si="45"/>
        <v>0</v>
      </c>
      <c r="AJ27" s="28">
        <f t="shared" si="46"/>
        <v>0</v>
      </c>
      <c r="AK27" s="1"/>
      <c r="AL27" s="1"/>
      <c r="AM27" s="1"/>
      <c r="AN27" s="1"/>
      <c r="AO27" s="1"/>
      <c r="AP27" s="1"/>
      <c r="AQ27" s="1"/>
      <c r="AR27" s="3"/>
    </row>
    <row r="28" spans="1:44" ht="19.5" customHeight="1" outlineLevel="1">
      <c r="A28" s="34">
        <v>4</v>
      </c>
      <c r="B28" s="34"/>
      <c r="C28" s="151"/>
      <c r="D28" s="152"/>
      <c r="E28" s="132"/>
      <c r="F28" s="18"/>
      <c r="G28" s="18"/>
      <c r="H28" s="18"/>
      <c r="I28" s="267"/>
      <c r="J28" s="10"/>
      <c r="K28" s="46"/>
      <c r="L28" s="57"/>
      <c r="M28" s="134"/>
      <c r="N28" s="134"/>
      <c r="O28" s="134"/>
      <c r="P28" s="266"/>
      <c r="Q28" s="18"/>
      <c r="R28" s="134"/>
      <c r="S28" s="57"/>
      <c r="T28" s="57"/>
      <c r="U28" s="135">
        <f t="shared" si="40"/>
        <v>0</v>
      </c>
      <c r="V28" s="134"/>
      <c r="W28" s="134"/>
      <c r="X28" s="134"/>
      <c r="Y28" s="135">
        <f t="shared" si="41"/>
        <v>0</v>
      </c>
      <c r="Z28" s="134"/>
      <c r="AA28" s="134"/>
      <c r="AB28" s="134"/>
      <c r="AC28" s="135">
        <f t="shared" si="42"/>
        <v>0</v>
      </c>
      <c r="AD28" s="134"/>
      <c r="AE28" s="134"/>
      <c r="AF28" s="134"/>
      <c r="AG28" s="135">
        <f t="shared" si="43"/>
        <v>0</v>
      </c>
      <c r="AH28" s="135">
        <f t="shared" si="44"/>
        <v>0</v>
      </c>
      <c r="AI28" s="27">
        <f t="shared" si="45"/>
        <v>0</v>
      </c>
      <c r="AJ28" s="28">
        <f t="shared" si="46"/>
        <v>0</v>
      </c>
      <c r="AK28" s="1"/>
      <c r="AL28" s="1"/>
      <c r="AM28" s="1"/>
      <c r="AN28" s="1"/>
      <c r="AO28" s="1"/>
      <c r="AP28" s="1"/>
      <c r="AQ28" s="1"/>
      <c r="AR28" s="3"/>
    </row>
    <row r="29" spans="1:44" ht="19.5" customHeight="1">
      <c r="A29" s="329" t="s">
        <v>62</v>
      </c>
      <c r="B29" s="311"/>
      <c r="C29" s="311"/>
      <c r="D29" s="311"/>
      <c r="E29" s="312"/>
      <c r="F29" s="137"/>
      <c r="G29" s="137"/>
      <c r="H29" s="137"/>
      <c r="I29" s="153"/>
      <c r="J29" s="41">
        <f t="shared" ref="J29:K29" si="47">SUM(J25:J28)</f>
        <v>1100528000</v>
      </c>
      <c r="K29" s="41">
        <f t="shared" si="47"/>
        <v>0</v>
      </c>
      <c r="L29" s="41">
        <f t="shared" ref="L29:M29" si="48">SUM(L25:L26)</f>
        <v>0</v>
      </c>
      <c r="M29" s="41">
        <f t="shared" si="48"/>
        <v>0</v>
      </c>
      <c r="N29" s="41">
        <f t="shared" ref="N29:O29" si="49">SUM(N25)</f>
        <v>0</v>
      </c>
      <c r="O29" s="41">
        <f t="shared" si="49"/>
        <v>0</v>
      </c>
      <c r="P29" s="138"/>
      <c r="Q29" s="137"/>
      <c r="R29" s="41">
        <f t="shared" ref="R29:S29" si="50">SUM(R25:R26)</f>
        <v>0</v>
      </c>
      <c r="S29" s="41">
        <f t="shared" si="50"/>
        <v>0</v>
      </c>
      <c r="T29" s="41">
        <f t="shared" ref="T29:U29" si="51">SUM(T25:T28)</f>
        <v>0</v>
      </c>
      <c r="U29" s="41">
        <f t="shared" si="51"/>
        <v>0</v>
      </c>
      <c r="V29" s="41">
        <f>SUM(V25:V26)</f>
        <v>0</v>
      </c>
      <c r="W29" s="41">
        <f t="shared" ref="W29:AC29" si="52">SUM(W25:W28)</f>
        <v>0</v>
      </c>
      <c r="X29" s="41">
        <f t="shared" si="52"/>
        <v>0</v>
      </c>
      <c r="Y29" s="41">
        <f t="shared" si="52"/>
        <v>0</v>
      </c>
      <c r="Z29" s="41">
        <f t="shared" si="52"/>
        <v>0</v>
      </c>
      <c r="AA29" s="41">
        <f t="shared" si="52"/>
        <v>0</v>
      </c>
      <c r="AB29" s="41">
        <f t="shared" si="52"/>
        <v>0</v>
      </c>
      <c r="AC29" s="41">
        <f t="shared" si="52"/>
        <v>0</v>
      </c>
      <c r="AD29" s="41">
        <f t="shared" ref="AD29:AG29" si="53">SUM(AD25)</f>
        <v>0</v>
      </c>
      <c r="AE29" s="41">
        <f t="shared" si="53"/>
        <v>0</v>
      </c>
      <c r="AF29" s="41">
        <f t="shared" si="53"/>
        <v>0</v>
      </c>
      <c r="AG29" s="41">
        <f t="shared" si="53"/>
        <v>0</v>
      </c>
      <c r="AH29" s="41">
        <f>SUM(AH25:AH28)</f>
        <v>0</v>
      </c>
      <c r="AI29" s="43">
        <f>IF(ISERROR(AH29/J29),0,AH29/J29)</f>
        <v>0</v>
      </c>
      <c r="AJ29" s="43">
        <f>IF(ISERROR(AH29/$AH$102),0,AH29/$AH$102)</f>
        <v>0</v>
      </c>
      <c r="AK29" s="1"/>
      <c r="AL29" s="1"/>
      <c r="AM29" s="1"/>
      <c r="AN29" s="1"/>
      <c r="AO29" s="1"/>
      <c r="AP29" s="1"/>
      <c r="AQ29" s="1"/>
      <c r="AR29" s="3"/>
    </row>
    <row r="30" spans="1:44" ht="19.5" customHeight="1">
      <c r="A30" s="330" t="s">
        <v>63</v>
      </c>
      <c r="B30" s="311"/>
      <c r="C30" s="311"/>
      <c r="D30" s="311"/>
      <c r="E30" s="312"/>
      <c r="F30" s="264"/>
      <c r="G30" s="8"/>
      <c r="H30" s="9"/>
      <c r="I30" s="9"/>
      <c r="J30" s="46"/>
      <c r="K30" s="11"/>
      <c r="L30" s="12"/>
      <c r="M30" s="13"/>
      <c r="N30" s="13"/>
      <c r="O30" s="13"/>
      <c r="P30" s="8"/>
      <c r="Q30" s="7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4"/>
      <c r="AJ30" s="14"/>
      <c r="AK30" s="2"/>
      <c r="AL30" s="2"/>
      <c r="AM30" s="2"/>
      <c r="AN30" s="2"/>
      <c r="AO30" s="2"/>
      <c r="AP30" s="2"/>
      <c r="AQ30" s="2"/>
      <c r="AR30" s="15"/>
    </row>
    <row r="31" spans="1:44" ht="33" customHeight="1" outlineLevel="1">
      <c r="A31" s="34"/>
      <c r="B31" s="34"/>
      <c r="C31" s="151"/>
      <c r="D31" s="152"/>
      <c r="E31" s="132"/>
      <c r="F31" s="142"/>
      <c r="G31" s="142"/>
      <c r="H31" s="21"/>
      <c r="I31" s="21"/>
      <c r="J31" s="269">
        <v>1675804000</v>
      </c>
      <c r="K31" s="46"/>
      <c r="L31" s="270"/>
      <c r="M31" s="134"/>
      <c r="N31" s="134"/>
      <c r="O31" s="134"/>
      <c r="P31" s="266"/>
      <c r="Q31" s="132"/>
      <c r="R31" s="134"/>
      <c r="S31" s="57"/>
      <c r="T31" s="134"/>
      <c r="U31" s="135">
        <f t="shared" ref="U31:U32" si="54">SUM(R31:T31)</f>
        <v>0</v>
      </c>
      <c r="V31" s="134"/>
      <c r="W31" s="134"/>
      <c r="X31" s="134"/>
      <c r="Y31" s="135">
        <f t="shared" ref="Y31:Y32" si="55">SUM(V31:X31)</f>
        <v>0</v>
      </c>
      <c r="Z31" s="134"/>
      <c r="AA31" s="134"/>
      <c r="AB31" s="134"/>
      <c r="AC31" s="135">
        <f t="shared" ref="AC31:AC32" si="56">SUM(Z31:AB31)</f>
        <v>0</v>
      </c>
      <c r="AD31" s="134"/>
      <c r="AE31" s="134"/>
      <c r="AF31" s="134"/>
      <c r="AG31" s="135">
        <f t="shared" ref="AG31:AG32" si="57">SUM(AD31:AF31)</f>
        <v>0</v>
      </c>
      <c r="AH31" s="135">
        <f t="shared" ref="AH31:AH32" si="58">SUM(U31,Y31,AC31,AG31)</f>
        <v>0</v>
      </c>
      <c r="AI31" s="27">
        <f t="shared" ref="AI31:AI32" si="59">IF(ISERROR(AH31/$J$33),0,AH31/$J$33)</f>
        <v>0</v>
      </c>
      <c r="AJ31" s="28">
        <f t="shared" ref="AJ31:AJ32" si="60">IF(ISERROR(AH31/$AH$102),"-",AH31/$AH$102)</f>
        <v>0</v>
      </c>
      <c r="AK31" s="1"/>
      <c r="AL31" s="1"/>
      <c r="AM31" s="1"/>
      <c r="AN31" s="1"/>
      <c r="AO31" s="1"/>
      <c r="AP31" s="1"/>
      <c r="AQ31" s="1"/>
      <c r="AR31" s="3"/>
    </row>
    <row r="32" spans="1:44" ht="19.5" customHeight="1" outlineLevel="1">
      <c r="A32" s="34">
        <v>2</v>
      </c>
      <c r="B32" s="145"/>
      <c r="C32" s="18"/>
      <c r="D32" s="52"/>
      <c r="E32" s="146"/>
      <c r="F32" s="18"/>
      <c r="G32" s="18"/>
      <c r="H32" s="36"/>
      <c r="I32" s="36"/>
      <c r="J32" s="271"/>
      <c r="K32" s="46"/>
      <c r="L32" s="18"/>
      <c r="M32" s="134"/>
      <c r="N32" s="134"/>
      <c r="O32" s="134"/>
      <c r="P32" s="266"/>
      <c r="Q32" s="18"/>
      <c r="R32" s="134"/>
      <c r="S32" s="57"/>
      <c r="T32" s="134"/>
      <c r="U32" s="135">
        <f t="shared" si="54"/>
        <v>0</v>
      </c>
      <c r="V32" s="134"/>
      <c r="W32" s="57"/>
      <c r="X32" s="134"/>
      <c r="Y32" s="135">
        <f t="shared" si="55"/>
        <v>0</v>
      </c>
      <c r="Z32" s="134"/>
      <c r="AA32" s="134"/>
      <c r="AB32" s="134"/>
      <c r="AC32" s="135">
        <f t="shared" si="56"/>
        <v>0</v>
      </c>
      <c r="AD32" s="134"/>
      <c r="AE32" s="134"/>
      <c r="AF32" s="134"/>
      <c r="AG32" s="135">
        <f t="shared" si="57"/>
        <v>0</v>
      </c>
      <c r="AH32" s="135">
        <f t="shared" si="58"/>
        <v>0</v>
      </c>
      <c r="AI32" s="27">
        <f t="shared" si="59"/>
        <v>0</v>
      </c>
      <c r="AJ32" s="28">
        <f t="shared" si="60"/>
        <v>0</v>
      </c>
      <c r="AK32" s="1"/>
      <c r="AL32" s="1"/>
      <c r="AM32" s="1"/>
      <c r="AN32" s="1"/>
      <c r="AO32" s="1"/>
      <c r="AP32" s="1"/>
      <c r="AQ32" s="1"/>
      <c r="AR32" s="3"/>
    </row>
    <row r="33" spans="1:44" ht="19.5" customHeight="1">
      <c r="A33" s="329" t="s">
        <v>64</v>
      </c>
      <c r="B33" s="311"/>
      <c r="C33" s="311"/>
      <c r="D33" s="311"/>
      <c r="E33" s="312"/>
      <c r="F33" s="137"/>
      <c r="G33" s="137"/>
      <c r="H33" s="137"/>
      <c r="I33" s="153"/>
      <c r="J33" s="41">
        <f t="shared" ref="J33:K33" si="61">SUM(J31:J32)</f>
        <v>1675804000</v>
      </c>
      <c r="K33" s="41">
        <f t="shared" si="61"/>
        <v>0</v>
      </c>
      <c r="L33" s="137"/>
      <c r="M33" s="41">
        <f t="shared" ref="M33:O33" si="62">SUM(M31:M32)</f>
        <v>0</v>
      </c>
      <c r="N33" s="41">
        <f t="shared" si="62"/>
        <v>0</v>
      </c>
      <c r="O33" s="41">
        <f t="shared" si="62"/>
        <v>0</v>
      </c>
      <c r="P33" s="138"/>
      <c r="Q33" s="137"/>
      <c r="R33" s="41">
        <f t="shared" ref="R33:AH33" si="63">SUM(R31:R32)</f>
        <v>0</v>
      </c>
      <c r="S33" s="41">
        <f t="shared" si="63"/>
        <v>0</v>
      </c>
      <c r="T33" s="41">
        <f t="shared" si="63"/>
        <v>0</v>
      </c>
      <c r="U33" s="41">
        <f t="shared" si="63"/>
        <v>0</v>
      </c>
      <c r="V33" s="41">
        <f t="shared" si="63"/>
        <v>0</v>
      </c>
      <c r="W33" s="41">
        <f t="shared" si="63"/>
        <v>0</v>
      </c>
      <c r="X33" s="41">
        <f t="shared" si="63"/>
        <v>0</v>
      </c>
      <c r="Y33" s="41">
        <f t="shared" si="63"/>
        <v>0</v>
      </c>
      <c r="Z33" s="41">
        <f t="shared" si="63"/>
        <v>0</v>
      </c>
      <c r="AA33" s="41">
        <f t="shared" si="63"/>
        <v>0</v>
      </c>
      <c r="AB33" s="41">
        <f t="shared" si="63"/>
        <v>0</v>
      </c>
      <c r="AC33" s="41">
        <f t="shared" si="63"/>
        <v>0</v>
      </c>
      <c r="AD33" s="41">
        <f t="shared" si="63"/>
        <v>0</v>
      </c>
      <c r="AE33" s="41">
        <f t="shared" si="63"/>
        <v>0</v>
      </c>
      <c r="AF33" s="41">
        <f t="shared" si="63"/>
        <v>0</v>
      </c>
      <c r="AG33" s="41">
        <f t="shared" si="63"/>
        <v>0</v>
      </c>
      <c r="AH33" s="41">
        <f t="shared" si="63"/>
        <v>0</v>
      </c>
      <c r="AI33" s="43">
        <f>IF(ISERROR(AH33/J33),0,AH33/J33)</f>
        <v>0</v>
      </c>
      <c r="AJ33" s="43">
        <f>IF(ISERROR(AH33/$AH$102),0,AH33/$AH$102)</f>
        <v>0</v>
      </c>
      <c r="AK33" s="1"/>
      <c r="AL33" s="1"/>
      <c r="AM33" s="1"/>
      <c r="AN33" s="1"/>
      <c r="AO33" s="1"/>
      <c r="AP33" s="1"/>
      <c r="AQ33" s="1"/>
      <c r="AR33" s="3"/>
    </row>
    <row r="34" spans="1:44" ht="19.5" customHeight="1">
      <c r="A34" s="330" t="s">
        <v>65</v>
      </c>
      <c r="B34" s="311"/>
      <c r="C34" s="311"/>
      <c r="D34" s="311"/>
      <c r="E34" s="312"/>
      <c r="F34" s="264"/>
      <c r="G34" s="8"/>
      <c r="H34" s="9"/>
      <c r="I34" s="9"/>
      <c r="J34" s="46"/>
      <c r="K34" s="11"/>
      <c r="L34" s="12"/>
      <c r="M34" s="13"/>
      <c r="N34" s="13"/>
      <c r="O34" s="13"/>
      <c r="P34" s="8"/>
      <c r="Q34" s="7"/>
      <c r="R34" s="11"/>
      <c r="S34" s="11"/>
      <c r="T34" s="11"/>
      <c r="U34" s="11"/>
      <c r="V34" s="11"/>
      <c r="W34" s="11"/>
      <c r="X34" s="11"/>
      <c r="Y34" s="135">
        <f t="shared" ref="Y34:Y37" si="64">SUM(V34:X34)</f>
        <v>0</v>
      </c>
      <c r="Z34" s="11"/>
      <c r="AA34" s="11"/>
      <c r="AB34" s="11"/>
      <c r="AC34" s="135">
        <f t="shared" ref="AC34:AC37" si="65">SUM(Z34:AB34)</f>
        <v>0</v>
      </c>
      <c r="AD34" s="11"/>
      <c r="AE34" s="11"/>
      <c r="AF34" s="11"/>
      <c r="AG34" s="11"/>
      <c r="AH34" s="135">
        <f t="shared" ref="AH34:AH37" si="66">SUM(U34,Y34,AC34,AG34)</f>
        <v>0</v>
      </c>
      <c r="AI34" s="27">
        <f t="shared" ref="AI34:AI37" si="67">IF(ISERROR(AH34/$J$38),0,AH34/$J$38)</f>
        <v>0</v>
      </c>
      <c r="AJ34" s="28">
        <f t="shared" ref="AJ34:AJ37" si="68">IF(ISERROR(AH34/$AH$102),"-",AH34/$AH$102)</f>
        <v>0</v>
      </c>
      <c r="AK34" s="2"/>
      <c r="AL34" s="2"/>
      <c r="AM34" s="2"/>
      <c r="AN34" s="2"/>
      <c r="AO34" s="2"/>
      <c r="AP34" s="2"/>
      <c r="AQ34" s="2"/>
      <c r="AR34" s="15"/>
    </row>
    <row r="35" spans="1:44" ht="19.5" customHeight="1" outlineLevel="1">
      <c r="A35" s="17">
        <v>1</v>
      </c>
      <c r="B35" s="207" t="s">
        <v>127</v>
      </c>
      <c r="C35" s="208" t="s">
        <v>138</v>
      </c>
      <c r="D35" s="209">
        <v>45343</v>
      </c>
      <c r="E35" s="32" t="s">
        <v>139</v>
      </c>
      <c r="F35" s="190" t="s">
        <v>100</v>
      </c>
      <c r="G35" s="190" t="s">
        <v>130</v>
      </c>
      <c r="H35" s="256">
        <v>45292</v>
      </c>
      <c r="I35" s="256">
        <v>46022</v>
      </c>
      <c r="J35" s="272">
        <v>87542000</v>
      </c>
      <c r="K35" s="23">
        <v>35016800</v>
      </c>
      <c r="L35" s="258" t="s">
        <v>131</v>
      </c>
      <c r="M35" s="199">
        <v>7</v>
      </c>
      <c r="N35" s="199">
        <v>7</v>
      </c>
      <c r="O35" s="199" t="s">
        <v>132</v>
      </c>
      <c r="P35" s="273" t="s">
        <v>137</v>
      </c>
      <c r="Q35" s="274"/>
      <c r="R35" s="134"/>
      <c r="S35" s="23">
        <v>35016800</v>
      </c>
      <c r="T35" s="134"/>
      <c r="U35" s="135">
        <f t="shared" ref="U35:U37" si="69">SUM(R35:T35)</f>
        <v>35016800</v>
      </c>
      <c r="V35" s="134"/>
      <c r="W35" s="275"/>
      <c r="X35" s="134"/>
      <c r="Y35" s="135">
        <f t="shared" si="64"/>
        <v>0</v>
      </c>
      <c r="Z35" s="134"/>
      <c r="AA35" s="134"/>
      <c r="AB35" s="275"/>
      <c r="AC35" s="135">
        <f t="shared" si="65"/>
        <v>0</v>
      </c>
      <c r="AD35" s="134"/>
      <c r="AE35" s="134"/>
      <c r="AF35" s="134"/>
      <c r="AG35" s="135"/>
      <c r="AH35" s="135">
        <f t="shared" si="66"/>
        <v>35016800</v>
      </c>
      <c r="AI35" s="27">
        <f t="shared" si="67"/>
        <v>0.4</v>
      </c>
      <c r="AJ35" s="28">
        <f t="shared" si="68"/>
        <v>2.9662594845115253E-2</v>
      </c>
      <c r="AK35" s="1"/>
      <c r="AL35" s="1"/>
      <c r="AM35" s="1"/>
      <c r="AN35" s="1"/>
      <c r="AO35" s="1"/>
      <c r="AP35" s="1"/>
      <c r="AQ35" s="1"/>
      <c r="AR35" s="276"/>
    </row>
    <row r="36" spans="1:44" ht="19.5" customHeight="1" outlineLevel="1">
      <c r="A36" s="17"/>
      <c r="J36" s="277"/>
      <c r="L36" s="270"/>
      <c r="M36" s="134"/>
      <c r="N36" s="134"/>
      <c r="O36" s="134"/>
      <c r="P36" s="266"/>
      <c r="Q36" s="132"/>
      <c r="R36" s="134"/>
      <c r="S36" s="23"/>
      <c r="T36" s="134"/>
      <c r="U36" s="135">
        <f t="shared" si="69"/>
        <v>0</v>
      </c>
      <c r="V36" s="134"/>
      <c r="W36" s="278"/>
      <c r="X36" s="134"/>
      <c r="Y36" s="135">
        <f t="shared" si="64"/>
        <v>0</v>
      </c>
      <c r="Z36" s="134"/>
      <c r="AA36" s="46"/>
      <c r="AB36" s="134"/>
      <c r="AC36" s="135">
        <f t="shared" si="65"/>
        <v>0</v>
      </c>
      <c r="AD36" s="134"/>
      <c r="AE36" s="134"/>
      <c r="AF36" s="134"/>
      <c r="AG36" s="135"/>
      <c r="AH36" s="135">
        <f t="shared" si="66"/>
        <v>0</v>
      </c>
      <c r="AI36" s="27">
        <f t="shared" si="67"/>
        <v>0</v>
      </c>
      <c r="AJ36" s="28">
        <f t="shared" si="68"/>
        <v>0</v>
      </c>
      <c r="AK36" s="1"/>
      <c r="AL36" s="1"/>
      <c r="AM36" s="1"/>
      <c r="AN36" s="1"/>
      <c r="AO36" s="1"/>
      <c r="AP36" s="1"/>
      <c r="AQ36" s="1"/>
      <c r="AR36" s="3"/>
    </row>
    <row r="37" spans="1:44" ht="19.5" customHeight="1" outlineLevel="1">
      <c r="A37" s="34"/>
      <c r="B37" s="145"/>
      <c r="C37" s="145"/>
      <c r="D37" s="95"/>
      <c r="E37" s="146"/>
      <c r="F37" s="18"/>
      <c r="G37" s="18"/>
      <c r="H37" s="36"/>
      <c r="I37" s="36"/>
      <c r="J37" s="279"/>
      <c r="K37" s="46"/>
      <c r="L37" s="18"/>
      <c r="M37" s="134"/>
      <c r="N37" s="134"/>
      <c r="O37" s="134"/>
      <c r="P37" s="266"/>
      <c r="Q37" s="18"/>
      <c r="R37" s="134"/>
      <c r="S37" s="57"/>
      <c r="T37" s="134"/>
      <c r="U37" s="135">
        <f t="shared" si="69"/>
        <v>0</v>
      </c>
      <c r="V37" s="134"/>
      <c r="W37" s="134"/>
      <c r="X37" s="134"/>
      <c r="Y37" s="135">
        <f t="shared" si="64"/>
        <v>0</v>
      </c>
      <c r="Z37" s="134"/>
      <c r="AA37" s="46"/>
      <c r="AB37" s="134"/>
      <c r="AC37" s="135">
        <f t="shared" si="65"/>
        <v>0</v>
      </c>
      <c r="AD37" s="134"/>
      <c r="AE37" s="134"/>
      <c r="AF37" s="134"/>
      <c r="AG37" s="135">
        <f>SUM(AD37:AF37)</f>
        <v>0</v>
      </c>
      <c r="AH37" s="135">
        <f t="shared" si="66"/>
        <v>0</v>
      </c>
      <c r="AI37" s="27">
        <f t="shared" si="67"/>
        <v>0</v>
      </c>
      <c r="AJ37" s="28">
        <f t="shared" si="68"/>
        <v>0</v>
      </c>
      <c r="AK37" s="1"/>
      <c r="AL37" s="1"/>
      <c r="AM37" s="1"/>
      <c r="AN37" s="1"/>
      <c r="AO37" s="1"/>
      <c r="AP37" s="1"/>
      <c r="AQ37" s="1"/>
      <c r="AR37" s="3"/>
    </row>
    <row r="38" spans="1:44" ht="19.5" customHeight="1">
      <c r="A38" s="329" t="s">
        <v>66</v>
      </c>
      <c r="B38" s="311"/>
      <c r="C38" s="311"/>
      <c r="D38" s="311"/>
      <c r="E38" s="312"/>
      <c r="F38" s="137"/>
      <c r="G38" s="137"/>
      <c r="H38" s="137"/>
      <c r="I38" s="153"/>
      <c r="J38" s="41">
        <f t="shared" ref="J38:K38" si="70">SUM(J35:J37)</f>
        <v>87542000</v>
      </c>
      <c r="K38" s="41">
        <f t="shared" si="70"/>
        <v>35016800</v>
      </c>
      <c r="L38" s="137"/>
      <c r="M38" s="41">
        <f t="shared" ref="M38:O38" si="71">SUM(M35:M37)</f>
        <v>7</v>
      </c>
      <c r="N38" s="41">
        <f t="shared" si="71"/>
        <v>7</v>
      </c>
      <c r="O38" s="41">
        <f t="shared" si="71"/>
        <v>0</v>
      </c>
      <c r="P38" s="138"/>
      <c r="Q38" s="137"/>
      <c r="R38" s="280" t="s">
        <v>140</v>
      </c>
      <c r="S38" s="41">
        <f t="shared" ref="S38:AH38" si="72">SUM(S35:S37)</f>
        <v>35016800</v>
      </c>
      <c r="T38" s="41">
        <f t="shared" si="72"/>
        <v>0</v>
      </c>
      <c r="U38" s="41">
        <f t="shared" si="72"/>
        <v>35016800</v>
      </c>
      <c r="V38" s="41">
        <f t="shared" si="72"/>
        <v>0</v>
      </c>
      <c r="W38" s="41">
        <f t="shared" si="72"/>
        <v>0</v>
      </c>
      <c r="X38" s="41">
        <f t="shared" si="72"/>
        <v>0</v>
      </c>
      <c r="Y38" s="41">
        <f t="shared" si="72"/>
        <v>0</v>
      </c>
      <c r="Z38" s="41">
        <f t="shared" si="72"/>
        <v>0</v>
      </c>
      <c r="AA38" s="41">
        <f t="shared" si="72"/>
        <v>0</v>
      </c>
      <c r="AB38" s="41">
        <f t="shared" si="72"/>
        <v>0</v>
      </c>
      <c r="AC38" s="41">
        <f t="shared" si="72"/>
        <v>0</v>
      </c>
      <c r="AD38" s="41">
        <f t="shared" si="72"/>
        <v>0</v>
      </c>
      <c r="AE38" s="41">
        <f t="shared" si="72"/>
        <v>0</v>
      </c>
      <c r="AF38" s="41">
        <f t="shared" si="72"/>
        <v>0</v>
      </c>
      <c r="AG38" s="41">
        <f t="shared" si="72"/>
        <v>0</v>
      </c>
      <c r="AH38" s="41">
        <f t="shared" si="72"/>
        <v>35016800</v>
      </c>
      <c r="AI38" s="43">
        <f>IF(ISERROR(AH38/J38),0,AH38/J38)</f>
        <v>0.4</v>
      </c>
      <c r="AJ38" s="43">
        <f>IF(ISERROR(AH38/$AH$102),0,AH38/$AH$102)</f>
        <v>2.9662594845115253E-2</v>
      </c>
      <c r="AK38" s="1"/>
      <c r="AL38" s="1"/>
      <c r="AM38" s="1"/>
      <c r="AN38" s="1"/>
      <c r="AO38" s="1"/>
      <c r="AP38" s="1"/>
      <c r="AQ38" s="1"/>
      <c r="AR38" s="3"/>
    </row>
    <row r="39" spans="1:44" ht="19.5" customHeight="1">
      <c r="A39" s="330" t="s">
        <v>67</v>
      </c>
      <c r="B39" s="311"/>
      <c r="C39" s="311"/>
      <c r="D39" s="311"/>
      <c r="E39" s="312"/>
      <c r="F39" s="264"/>
      <c r="G39" s="8"/>
      <c r="H39" s="9"/>
      <c r="I39" s="9"/>
      <c r="J39" s="46"/>
      <c r="K39" s="11"/>
      <c r="L39" s="12"/>
      <c r="M39" s="13"/>
      <c r="N39" s="13"/>
      <c r="O39" s="13"/>
      <c r="P39" s="8"/>
      <c r="Q39" s="7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4"/>
      <c r="AJ39" s="14"/>
      <c r="AK39" s="2"/>
      <c r="AL39" s="2"/>
      <c r="AM39" s="2"/>
      <c r="AN39" s="2"/>
      <c r="AO39" s="2"/>
      <c r="AP39" s="2"/>
      <c r="AQ39" s="2"/>
      <c r="AR39" s="15"/>
    </row>
    <row r="40" spans="1:44" ht="19.5" customHeight="1" outlineLevel="1">
      <c r="A40" s="16"/>
      <c r="B40" s="34"/>
      <c r="C40" s="151"/>
      <c r="D40" s="152"/>
      <c r="E40" s="132"/>
      <c r="F40" s="18"/>
      <c r="G40" s="132"/>
      <c r="H40" s="21"/>
      <c r="I40" s="21"/>
      <c r="J40" s="94">
        <v>112554000</v>
      </c>
      <c r="K40" s="46"/>
      <c r="L40" s="132"/>
      <c r="M40" s="134"/>
      <c r="N40" s="134"/>
      <c r="O40" s="134"/>
      <c r="P40" s="266"/>
      <c r="Q40" s="132"/>
      <c r="R40" s="134"/>
      <c r="S40" s="134"/>
      <c r="T40" s="10"/>
      <c r="U40" s="135">
        <f t="shared" ref="U40:U41" si="73">SUM(R40:T40)</f>
        <v>0</v>
      </c>
      <c r="V40" s="134"/>
      <c r="W40" s="134"/>
      <c r="X40" s="134"/>
      <c r="Y40" s="135">
        <f t="shared" ref="Y40:Y41" si="74">SUM(V40:X40)</f>
        <v>0</v>
      </c>
      <c r="Z40" s="134"/>
      <c r="AA40" s="46"/>
      <c r="AB40" s="134"/>
      <c r="AC40" s="135">
        <f t="shared" ref="AC40:AC41" si="75">SUM(Z40:AB40)</f>
        <v>0</v>
      </c>
      <c r="AD40" s="134"/>
      <c r="AE40" s="134"/>
      <c r="AF40" s="134"/>
      <c r="AG40" s="135">
        <f t="shared" ref="AG40:AG41" si="76">SUM(AD40:AF40)</f>
        <v>0</v>
      </c>
      <c r="AH40" s="135">
        <f t="shared" ref="AH40:AH41" si="77">SUM(U40,Y40,AC40,AG40)</f>
        <v>0</v>
      </c>
      <c r="AI40" s="27">
        <f t="shared" ref="AI40:AI41" si="78">IF(ISERROR(AH40/$J$42),0,AH40/$J$42)</f>
        <v>0</v>
      </c>
      <c r="AJ40" s="28">
        <f t="shared" ref="AJ40:AJ41" si="79">IF(ISERROR(AH40/$AH$102),"-",AH40/$AH$102)</f>
        <v>0</v>
      </c>
      <c r="AK40" s="1"/>
      <c r="AL40" s="1"/>
      <c r="AM40" s="1"/>
      <c r="AN40" s="1"/>
      <c r="AO40" s="1"/>
      <c r="AP40" s="1"/>
      <c r="AQ40" s="1"/>
      <c r="AR40" s="3"/>
    </row>
    <row r="41" spans="1:44" ht="19.5" customHeight="1" outlineLevel="1">
      <c r="A41" s="16"/>
      <c r="B41" s="145"/>
      <c r="C41" s="145"/>
      <c r="D41" s="95"/>
      <c r="E41" s="146"/>
      <c r="F41" s="18"/>
      <c r="G41" s="18"/>
      <c r="H41" s="36"/>
      <c r="I41" s="36"/>
      <c r="J41" s="140"/>
      <c r="K41" s="46"/>
      <c r="L41" s="18"/>
      <c r="M41" s="134"/>
      <c r="N41" s="134"/>
      <c r="O41" s="134"/>
      <c r="P41" s="266"/>
      <c r="Q41" s="18"/>
      <c r="R41" s="134"/>
      <c r="S41" s="134"/>
      <c r="T41" s="134"/>
      <c r="U41" s="135">
        <f t="shared" si="73"/>
        <v>0</v>
      </c>
      <c r="V41" s="134"/>
      <c r="W41" s="134"/>
      <c r="X41" s="134"/>
      <c r="Y41" s="135">
        <f t="shared" si="74"/>
        <v>0</v>
      </c>
      <c r="Z41" s="134"/>
      <c r="AA41" s="46"/>
      <c r="AB41" s="134"/>
      <c r="AC41" s="135">
        <f t="shared" si="75"/>
        <v>0</v>
      </c>
      <c r="AD41" s="134"/>
      <c r="AE41" s="134"/>
      <c r="AF41" s="134"/>
      <c r="AG41" s="135">
        <f t="shared" si="76"/>
        <v>0</v>
      </c>
      <c r="AH41" s="135">
        <f t="shared" si="77"/>
        <v>0</v>
      </c>
      <c r="AI41" s="27">
        <f t="shared" si="78"/>
        <v>0</v>
      </c>
      <c r="AJ41" s="28">
        <f t="shared" si="79"/>
        <v>0</v>
      </c>
      <c r="AK41" s="1"/>
      <c r="AL41" s="1"/>
      <c r="AM41" s="1"/>
      <c r="AN41" s="1"/>
      <c r="AO41" s="1"/>
      <c r="AP41" s="1"/>
      <c r="AQ41" s="1"/>
      <c r="AR41" s="3"/>
    </row>
    <row r="42" spans="1:44" ht="19.5" customHeight="1">
      <c r="A42" s="334" t="s">
        <v>69</v>
      </c>
      <c r="B42" s="335"/>
      <c r="C42" s="335"/>
      <c r="D42" s="335"/>
      <c r="E42" s="336"/>
      <c r="F42" s="137"/>
      <c r="G42" s="137"/>
      <c r="H42" s="137"/>
      <c r="I42" s="153"/>
      <c r="J42" s="41">
        <f t="shared" ref="J42:K42" si="80">SUM(J40:J41)</f>
        <v>112554000</v>
      </c>
      <c r="K42" s="41">
        <f t="shared" si="80"/>
        <v>0</v>
      </c>
      <c r="L42" s="137"/>
      <c r="M42" s="41">
        <f t="shared" ref="M42:O42" si="81">SUM(M40:M41)</f>
        <v>0</v>
      </c>
      <c r="N42" s="41">
        <f t="shared" si="81"/>
        <v>0</v>
      </c>
      <c r="O42" s="41">
        <f t="shared" si="81"/>
        <v>0</v>
      </c>
      <c r="P42" s="138"/>
      <c r="Q42" s="137"/>
      <c r="R42" s="41">
        <f t="shared" ref="R42:AH42" si="82">SUM(R40:R41)</f>
        <v>0</v>
      </c>
      <c r="S42" s="41">
        <f t="shared" si="82"/>
        <v>0</v>
      </c>
      <c r="T42" s="41">
        <f t="shared" si="82"/>
        <v>0</v>
      </c>
      <c r="U42" s="41">
        <f t="shared" si="82"/>
        <v>0</v>
      </c>
      <c r="V42" s="41">
        <f t="shared" si="82"/>
        <v>0</v>
      </c>
      <c r="W42" s="41">
        <f t="shared" si="82"/>
        <v>0</v>
      </c>
      <c r="X42" s="41">
        <f t="shared" si="82"/>
        <v>0</v>
      </c>
      <c r="Y42" s="41">
        <f t="shared" si="82"/>
        <v>0</v>
      </c>
      <c r="Z42" s="41">
        <f t="shared" si="82"/>
        <v>0</v>
      </c>
      <c r="AA42" s="41">
        <f t="shared" si="82"/>
        <v>0</v>
      </c>
      <c r="AB42" s="41">
        <f t="shared" si="82"/>
        <v>0</v>
      </c>
      <c r="AC42" s="41">
        <f t="shared" si="82"/>
        <v>0</v>
      </c>
      <c r="AD42" s="41">
        <f t="shared" si="82"/>
        <v>0</v>
      </c>
      <c r="AE42" s="41">
        <f t="shared" si="82"/>
        <v>0</v>
      </c>
      <c r="AF42" s="41">
        <f t="shared" si="82"/>
        <v>0</v>
      </c>
      <c r="AG42" s="41">
        <f t="shared" si="82"/>
        <v>0</v>
      </c>
      <c r="AH42" s="41">
        <f t="shared" si="82"/>
        <v>0</v>
      </c>
      <c r="AI42" s="43">
        <f>IF(ISERROR(AH42/J42),0,AH42/J42)</f>
        <v>0</v>
      </c>
      <c r="AJ42" s="43">
        <f>IF(ISERROR(AH42/$AH$102),0,AH42/$AH$102)</f>
        <v>0</v>
      </c>
      <c r="AK42" s="1"/>
      <c r="AL42" s="1"/>
      <c r="AM42" s="1"/>
      <c r="AN42" s="1"/>
      <c r="AO42" s="1"/>
      <c r="AP42" s="1"/>
      <c r="AQ42" s="1"/>
      <c r="AR42" s="3"/>
    </row>
    <row r="43" spans="1:44" ht="19.5" customHeight="1">
      <c r="A43" s="330" t="s">
        <v>70</v>
      </c>
      <c r="B43" s="311"/>
      <c r="C43" s="311"/>
      <c r="D43" s="311"/>
      <c r="E43" s="312"/>
      <c r="F43" s="7"/>
      <c r="G43" s="8"/>
      <c r="H43" s="9"/>
      <c r="I43" s="9"/>
      <c r="J43" s="46"/>
      <c r="K43" s="11"/>
      <c r="L43" s="12"/>
      <c r="M43" s="13"/>
      <c r="N43" s="13"/>
      <c r="O43" s="13"/>
      <c r="P43" s="8"/>
      <c r="Q43" s="7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4"/>
      <c r="AJ43" s="14"/>
      <c r="AK43" s="2"/>
      <c r="AL43" s="2"/>
      <c r="AM43" s="2"/>
      <c r="AN43" s="2"/>
      <c r="AO43" s="2"/>
      <c r="AP43" s="2"/>
      <c r="AQ43" s="2"/>
      <c r="AR43" s="15"/>
    </row>
    <row r="44" spans="1:44" ht="19.5" customHeight="1" outlineLevel="1">
      <c r="A44" s="16">
        <v>1</v>
      </c>
      <c r="B44" s="34"/>
      <c r="C44" s="159"/>
      <c r="D44" s="160"/>
      <c r="E44" s="143"/>
      <c r="F44" s="67"/>
      <c r="G44" s="67"/>
      <c r="H44" s="77"/>
      <c r="I44" s="77"/>
      <c r="J44" s="324">
        <v>602687833</v>
      </c>
      <c r="K44" s="46">
        <f t="shared" ref="K44:K45" si="83">+U44+Y44+AC44+AG44</f>
        <v>0</v>
      </c>
      <c r="L44" s="64"/>
      <c r="M44" s="55"/>
      <c r="N44" s="66"/>
      <c r="O44" s="55"/>
      <c r="P44" s="142"/>
      <c r="Q44" s="142"/>
      <c r="R44" s="134"/>
      <c r="S44" s="134"/>
      <c r="T44" s="134"/>
      <c r="U44" s="135">
        <f t="shared" ref="U44:U45" si="84">SUM(R44:T44)</f>
        <v>0</v>
      </c>
      <c r="V44" s="134"/>
      <c r="W44" s="134"/>
      <c r="X44" s="134"/>
      <c r="Y44" s="135">
        <f t="shared" ref="Y44:Y45" si="85">SUM(V44:X44)</f>
        <v>0</v>
      </c>
      <c r="Z44" s="134"/>
      <c r="AA44" s="134"/>
      <c r="AB44" s="134"/>
      <c r="AC44" s="135">
        <f t="shared" ref="AC44:AC45" si="86">SUM(Z44:AB44)</f>
        <v>0</v>
      </c>
      <c r="AD44" s="134"/>
      <c r="AE44" s="134"/>
      <c r="AF44" s="134"/>
      <c r="AG44" s="135">
        <f t="shared" ref="AG44:AG45" si="87">SUM(AD44:AF44)</f>
        <v>0</v>
      </c>
      <c r="AH44" s="135">
        <f t="shared" ref="AH44:AH45" si="88">SUM(U44,Y44,AC44,AG44)</f>
        <v>0</v>
      </c>
      <c r="AI44" s="27">
        <f t="shared" ref="AI44:AI45" si="89">IF(ISERROR(AH44/$J$46),0,AH44/$J$46)</f>
        <v>0</v>
      </c>
      <c r="AJ44" s="28">
        <f t="shared" ref="AJ44:AJ45" si="90">IF(ISERROR(AH44/$AH$102),"-",AH44/$AH$102)</f>
        <v>0</v>
      </c>
      <c r="AK44" s="1"/>
      <c r="AL44" s="1"/>
      <c r="AM44" s="1"/>
      <c r="AN44" s="1"/>
      <c r="AO44" s="1"/>
      <c r="AP44" s="1"/>
      <c r="AQ44" s="1"/>
      <c r="AR44" s="3"/>
    </row>
    <row r="45" spans="1:44" ht="19.5" customHeight="1" outlineLevel="1">
      <c r="A45" s="16">
        <v>2</v>
      </c>
      <c r="B45" s="34"/>
      <c r="C45" s="143"/>
      <c r="D45" s="171"/>
      <c r="E45" s="18"/>
      <c r="F45" s="18"/>
      <c r="G45" s="18"/>
      <c r="H45" s="36"/>
      <c r="I45" s="36"/>
      <c r="J45" s="314"/>
      <c r="K45" s="46">
        <f t="shared" si="83"/>
        <v>0</v>
      </c>
      <c r="L45" s="132"/>
      <c r="M45" s="134"/>
      <c r="N45" s="134"/>
      <c r="O45" s="134"/>
      <c r="P45" s="18"/>
      <c r="Q45" s="18"/>
      <c r="R45" s="134"/>
      <c r="S45" s="134"/>
      <c r="T45" s="134"/>
      <c r="U45" s="135">
        <f t="shared" si="84"/>
        <v>0</v>
      </c>
      <c r="V45" s="134"/>
      <c r="W45" s="134"/>
      <c r="X45" s="134"/>
      <c r="Y45" s="135">
        <f t="shared" si="85"/>
        <v>0</v>
      </c>
      <c r="Z45" s="134"/>
      <c r="AA45" s="134"/>
      <c r="AB45" s="134"/>
      <c r="AC45" s="135">
        <f t="shared" si="86"/>
        <v>0</v>
      </c>
      <c r="AD45" s="134"/>
      <c r="AE45" s="134"/>
      <c r="AF45" s="134"/>
      <c r="AG45" s="135">
        <f t="shared" si="87"/>
        <v>0</v>
      </c>
      <c r="AH45" s="135">
        <f t="shared" si="88"/>
        <v>0</v>
      </c>
      <c r="AI45" s="27">
        <f t="shared" si="89"/>
        <v>0</v>
      </c>
      <c r="AJ45" s="28">
        <f t="shared" si="90"/>
        <v>0</v>
      </c>
      <c r="AK45" s="1"/>
      <c r="AL45" s="1"/>
      <c r="AM45" s="1"/>
      <c r="AN45" s="1"/>
      <c r="AO45" s="1"/>
      <c r="AP45" s="1"/>
      <c r="AQ45" s="1"/>
      <c r="AR45" s="3"/>
    </row>
    <row r="46" spans="1:44" ht="19.5" customHeight="1">
      <c r="A46" s="334" t="s">
        <v>71</v>
      </c>
      <c r="B46" s="335"/>
      <c r="C46" s="335"/>
      <c r="D46" s="335"/>
      <c r="E46" s="336"/>
      <c r="F46" s="137"/>
      <c r="G46" s="137"/>
      <c r="H46" s="137"/>
      <c r="I46" s="153"/>
      <c r="J46" s="41">
        <f t="shared" ref="J46:K46" si="91">SUM(J44:J45)</f>
        <v>602687833</v>
      </c>
      <c r="K46" s="41">
        <f t="shared" si="91"/>
        <v>0</v>
      </c>
      <c r="L46" s="137"/>
      <c r="M46" s="41">
        <f t="shared" ref="M46:O46" si="92">SUM(M44:M45)</f>
        <v>0</v>
      </c>
      <c r="N46" s="41">
        <f t="shared" si="92"/>
        <v>0</v>
      </c>
      <c r="O46" s="41">
        <f t="shared" si="92"/>
        <v>0</v>
      </c>
      <c r="P46" s="138"/>
      <c r="Q46" s="137"/>
      <c r="R46" s="41">
        <f t="shared" ref="R46:AH46" si="93">SUM(R44:R45)</f>
        <v>0</v>
      </c>
      <c r="S46" s="41">
        <f t="shared" si="93"/>
        <v>0</v>
      </c>
      <c r="T46" s="41">
        <f t="shared" si="93"/>
        <v>0</v>
      </c>
      <c r="U46" s="41">
        <f t="shared" si="93"/>
        <v>0</v>
      </c>
      <c r="V46" s="41">
        <f t="shared" si="93"/>
        <v>0</v>
      </c>
      <c r="W46" s="41">
        <f t="shared" si="93"/>
        <v>0</v>
      </c>
      <c r="X46" s="41">
        <f t="shared" si="93"/>
        <v>0</v>
      </c>
      <c r="Y46" s="41">
        <f t="shared" si="93"/>
        <v>0</v>
      </c>
      <c r="Z46" s="41">
        <f t="shared" si="93"/>
        <v>0</v>
      </c>
      <c r="AA46" s="41">
        <f t="shared" si="93"/>
        <v>0</v>
      </c>
      <c r="AB46" s="41">
        <f t="shared" si="93"/>
        <v>0</v>
      </c>
      <c r="AC46" s="41">
        <f t="shared" si="93"/>
        <v>0</v>
      </c>
      <c r="AD46" s="41">
        <f t="shared" si="93"/>
        <v>0</v>
      </c>
      <c r="AE46" s="41">
        <f t="shared" si="93"/>
        <v>0</v>
      </c>
      <c r="AF46" s="41">
        <f t="shared" si="93"/>
        <v>0</v>
      </c>
      <c r="AG46" s="41">
        <f t="shared" si="93"/>
        <v>0</v>
      </c>
      <c r="AH46" s="41">
        <f t="shared" si="93"/>
        <v>0</v>
      </c>
      <c r="AI46" s="43">
        <f>IF(ISERROR(AH46/J46),0,AH46/J46)</f>
        <v>0</v>
      </c>
      <c r="AJ46" s="43">
        <f>IF(ISERROR(AH46/$AH$102),0,AH46/$AH$102)</f>
        <v>0</v>
      </c>
      <c r="AK46" s="1"/>
      <c r="AL46" s="1"/>
      <c r="AM46" s="1"/>
      <c r="AN46" s="1"/>
      <c r="AO46" s="1"/>
      <c r="AP46" s="1"/>
      <c r="AQ46" s="1"/>
      <c r="AR46" s="3"/>
    </row>
    <row r="47" spans="1:44" ht="19.5" customHeight="1">
      <c r="A47" s="330" t="s">
        <v>72</v>
      </c>
      <c r="B47" s="311"/>
      <c r="C47" s="311"/>
      <c r="D47" s="311"/>
      <c r="E47" s="312"/>
      <c r="F47" s="7"/>
      <c r="G47" s="8"/>
      <c r="H47" s="9"/>
      <c r="I47" s="9"/>
      <c r="J47" s="46"/>
      <c r="K47" s="11"/>
      <c r="L47" s="12"/>
      <c r="M47" s="13"/>
      <c r="N47" s="13"/>
      <c r="O47" s="13"/>
      <c r="P47" s="8"/>
      <c r="Q47" s="7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4"/>
      <c r="AJ47" s="14"/>
      <c r="AK47" s="2"/>
      <c r="AL47" s="2"/>
      <c r="AM47" s="2"/>
      <c r="AN47" s="2"/>
      <c r="AO47" s="2"/>
      <c r="AP47" s="2"/>
      <c r="AQ47" s="2"/>
      <c r="AR47" s="15"/>
    </row>
    <row r="48" spans="1:44" ht="19.5" customHeight="1" outlineLevel="1">
      <c r="A48" s="33">
        <v>1</v>
      </c>
      <c r="B48" s="207" t="s">
        <v>127</v>
      </c>
      <c r="C48" s="208" t="s">
        <v>141</v>
      </c>
      <c r="D48" s="209">
        <v>45342</v>
      </c>
      <c r="E48" s="32" t="s">
        <v>142</v>
      </c>
      <c r="F48" s="20" t="s">
        <v>100</v>
      </c>
      <c r="G48" s="68" t="s">
        <v>101</v>
      </c>
      <c r="H48" s="281">
        <v>45292</v>
      </c>
      <c r="I48" s="281">
        <v>45442</v>
      </c>
      <c r="J48" s="353">
        <v>8900000</v>
      </c>
      <c r="K48" s="23">
        <v>8900000</v>
      </c>
      <c r="L48" s="258" t="s">
        <v>143</v>
      </c>
      <c r="M48" s="55"/>
      <c r="N48" s="66"/>
      <c r="O48" s="195" t="s">
        <v>132</v>
      </c>
      <c r="P48" s="282" t="s">
        <v>137</v>
      </c>
      <c r="Q48" s="282" t="s">
        <v>144</v>
      </c>
      <c r="R48" s="134"/>
      <c r="S48" s="76">
        <v>8900000</v>
      </c>
      <c r="T48" s="134"/>
      <c r="U48" s="135">
        <f t="shared" ref="U48:U50" si="94">SUM(R48:T48)</f>
        <v>8900000</v>
      </c>
      <c r="V48" s="134"/>
      <c r="W48" s="134"/>
      <c r="X48" s="134"/>
      <c r="Y48" s="135">
        <f t="shared" ref="Y48:Y50" si="95">SUM(V48:X48)</f>
        <v>0</v>
      </c>
      <c r="Z48" s="134"/>
      <c r="AA48" s="134"/>
      <c r="AB48" s="134"/>
      <c r="AC48" s="135">
        <f t="shared" ref="AC48:AC50" si="96">SUM(Z48:AB48)</f>
        <v>0</v>
      </c>
      <c r="AD48" s="134"/>
      <c r="AE48" s="134"/>
      <c r="AF48" s="134"/>
      <c r="AG48" s="135">
        <f t="shared" ref="AG48:AG50" si="97">SUM(AD48:AF48)</f>
        <v>0</v>
      </c>
      <c r="AH48" s="135">
        <f t="shared" ref="AH48:AH50" si="98">SUM(U48,Y48,AC48,AG48)</f>
        <v>8900000</v>
      </c>
      <c r="AI48" s="27">
        <f>IF(ISERROR(AH48/$J$51),0,AH48/$J$51)</f>
        <v>1</v>
      </c>
      <c r="AJ48" s="28">
        <f>IF(ISERROR(AH48/$AH$102),"-",AH48/$AH$102)</f>
        <v>7.539155323202742E-3</v>
      </c>
      <c r="AK48" s="1"/>
      <c r="AL48" s="1"/>
      <c r="AM48" s="1"/>
      <c r="AN48" s="1"/>
      <c r="AO48" s="1"/>
      <c r="AP48" s="1"/>
      <c r="AQ48" s="1"/>
      <c r="AR48" s="3"/>
    </row>
    <row r="49" spans="1:44" ht="19.5" customHeight="1" outlineLevel="1">
      <c r="A49" s="16"/>
      <c r="B49" s="34"/>
      <c r="C49" s="151"/>
      <c r="D49" s="152"/>
      <c r="E49" s="132"/>
      <c r="F49" s="18"/>
      <c r="G49" s="67"/>
      <c r="H49" s="283"/>
      <c r="I49" s="77"/>
      <c r="J49" s="322"/>
      <c r="K49" s="46"/>
      <c r="L49" s="284"/>
      <c r="M49" s="55"/>
      <c r="N49" s="285"/>
      <c r="O49" s="55"/>
      <c r="P49" s="266"/>
      <c r="Q49" s="142"/>
      <c r="R49" s="134"/>
      <c r="S49" s="57"/>
      <c r="T49" s="134"/>
      <c r="U49" s="135">
        <f t="shared" si="94"/>
        <v>0</v>
      </c>
      <c r="V49" s="134"/>
      <c r="W49" s="134"/>
      <c r="X49" s="134"/>
      <c r="Y49" s="135">
        <f t="shared" si="95"/>
        <v>0</v>
      </c>
      <c r="Z49" s="134"/>
      <c r="AA49" s="134"/>
      <c r="AB49" s="134"/>
      <c r="AC49" s="135">
        <f t="shared" si="96"/>
        <v>0</v>
      </c>
      <c r="AD49" s="134"/>
      <c r="AE49" s="134"/>
      <c r="AF49" s="134"/>
      <c r="AG49" s="135">
        <f t="shared" si="97"/>
        <v>0</v>
      </c>
      <c r="AH49" s="135">
        <f t="shared" si="98"/>
        <v>0</v>
      </c>
      <c r="AI49" s="27"/>
      <c r="AJ49" s="28"/>
      <c r="AK49" s="1"/>
      <c r="AL49" s="1"/>
      <c r="AM49" s="1"/>
      <c r="AN49" s="1"/>
      <c r="AO49" s="1"/>
      <c r="AP49" s="1"/>
      <c r="AQ49" s="1"/>
      <c r="AR49" s="3"/>
    </row>
    <row r="50" spans="1:44" ht="19.5" customHeight="1" outlineLevel="1">
      <c r="A50" s="16"/>
      <c r="B50" s="145"/>
      <c r="C50" s="145"/>
      <c r="D50" s="286"/>
      <c r="E50" s="146"/>
      <c r="F50" s="18"/>
      <c r="G50" s="18"/>
      <c r="H50" s="21"/>
      <c r="I50" s="36"/>
      <c r="J50" s="314"/>
      <c r="K50" s="46">
        <f>+U50+Y50+AC50+AG50</f>
        <v>0</v>
      </c>
      <c r="L50" s="132"/>
      <c r="M50" s="134"/>
      <c r="N50" s="134"/>
      <c r="O50" s="134"/>
      <c r="P50" s="266"/>
      <c r="Q50" s="18"/>
      <c r="R50" s="134"/>
      <c r="S50" s="57"/>
      <c r="T50" s="134"/>
      <c r="U50" s="135">
        <f t="shared" si="94"/>
        <v>0</v>
      </c>
      <c r="V50" s="134"/>
      <c r="W50" s="134"/>
      <c r="X50" s="134"/>
      <c r="Y50" s="135">
        <f t="shared" si="95"/>
        <v>0</v>
      </c>
      <c r="Z50" s="134"/>
      <c r="AA50" s="134"/>
      <c r="AB50" s="134"/>
      <c r="AC50" s="135">
        <f t="shared" si="96"/>
        <v>0</v>
      </c>
      <c r="AD50" s="134"/>
      <c r="AE50" s="134"/>
      <c r="AF50" s="134"/>
      <c r="AG50" s="135">
        <f t="shared" si="97"/>
        <v>0</v>
      </c>
      <c r="AH50" s="135">
        <f t="shared" si="98"/>
        <v>0</v>
      </c>
      <c r="AI50" s="27">
        <f>IF(ISERROR(AH50/$J$51),0,AH50/$J$51)</f>
        <v>0</v>
      </c>
      <c r="AJ50" s="28">
        <f>IF(ISERROR(AH50/$AH$102),"-",AH50/$AH$102)</f>
        <v>0</v>
      </c>
      <c r="AK50" s="1"/>
      <c r="AL50" s="1"/>
      <c r="AM50" s="1"/>
      <c r="AN50" s="1"/>
      <c r="AO50" s="1"/>
      <c r="AP50" s="1"/>
      <c r="AQ50" s="1"/>
      <c r="AR50" s="3"/>
    </row>
    <row r="51" spans="1:44" ht="19.5" customHeight="1">
      <c r="A51" s="334" t="s">
        <v>73</v>
      </c>
      <c r="B51" s="335"/>
      <c r="C51" s="335"/>
      <c r="D51" s="335"/>
      <c r="E51" s="336"/>
      <c r="F51" s="137"/>
      <c r="G51" s="137"/>
      <c r="H51" s="137"/>
      <c r="I51" s="153"/>
      <c r="J51" s="41">
        <f t="shared" ref="J51:K51" si="99">SUM(J48:J50)</f>
        <v>8900000</v>
      </c>
      <c r="K51" s="41">
        <f t="shared" si="99"/>
        <v>8900000</v>
      </c>
      <c r="L51" s="137"/>
      <c r="M51" s="41">
        <f t="shared" ref="M51:O51" si="100">SUM(M48:M50)</f>
        <v>0</v>
      </c>
      <c r="N51" s="41">
        <f t="shared" si="100"/>
        <v>0</v>
      </c>
      <c r="O51" s="41">
        <f t="shared" si="100"/>
        <v>0</v>
      </c>
      <c r="P51" s="138"/>
      <c r="Q51" s="137"/>
      <c r="R51" s="41">
        <f t="shared" ref="R51:AH51" si="101">SUM(R48:R50)</f>
        <v>0</v>
      </c>
      <c r="S51" s="41">
        <f t="shared" si="101"/>
        <v>8900000</v>
      </c>
      <c r="T51" s="41">
        <f t="shared" si="101"/>
        <v>0</v>
      </c>
      <c r="U51" s="41">
        <f t="shared" si="101"/>
        <v>8900000</v>
      </c>
      <c r="V51" s="41">
        <f t="shared" si="101"/>
        <v>0</v>
      </c>
      <c r="W51" s="41">
        <f t="shared" si="101"/>
        <v>0</v>
      </c>
      <c r="X51" s="41">
        <f t="shared" si="101"/>
        <v>0</v>
      </c>
      <c r="Y51" s="41">
        <f t="shared" si="101"/>
        <v>0</v>
      </c>
      <c r="Z51" s="41">
        <f t="shared" si="101"/>
        <v>0</v>
      </c>
      <c r="AA51" s="41">
        <f t="shared" si="101"/>
        <v>0</v>
      </c>
      <c r="AB51" s="41">
        <f t="shared" si="101"/>
        <v>0</v>
      </c>
      <c r="AC51" s="41">
        <f t="shared" si="101"/>
        <v>0</v>
      </c>
      <c r="AD51" s="41">
        <f t="shared" si="101"/>
        <v>0</v>
      </c>
      <c r="AE51" s="41">
        <f t="shared" si="101"/>
        <v>0</v>
      </c>
      <c r="AF51" s="41">
        <f t="shared" si="101"/>
        <v>0</v>
      </c>
      <c r="AG51" s="41">
        <f t="shared" si="101"/>
        <v>0</v>
      </c>
      <c r="AH51" s="41">
        <f t="shared" si="101"/>
        <v>8900000</v>
      </c>
      <c r="AI51" s="43">
        <f>IF(ISERROR(AH51/J51),0,AH51/J51)</f>
        <v>1</v>
      </c>
      <c r="AJ51" s="43">
        <f>IF(ISERROR(AH51/$AH$102),0,AH51/$AH$102)</f>
        <v>7.539155323202742E-3</v>
      </c>
      <c r="AK51" s="1"/>
      <c r="AL51" s="1"/>
      <c r="AM51" s="1"/>
      <c r="AN51" s="1"/>
      <c r="AO51" s="1"/>
      <c r="AP51" s="1"/>
      <c r="AQ51" s="1"/>
      <c r="AR51" s="3"/>
    </row>
    <row r="52" spans="1:44" ht="19.5" customHeight="1">
      <c r="A52" s="330" t="s">
        <v>74</v>
      </c>
      <c r="B52" s="311"/>
      <c r="C52" s="311"/>
      <c r="D52" s="311"/>
      <c r="E52" s="312"/>
      <c r="F52" s="7"/>
      <c r="G52" s="8"/>
      <c r="H52" s="9"/>
      <c r="I52" s="9"/>
      <c r="J52" s="46"/>
      <c r="K52" s="11"/>
      <c r="L52" s="12"/>
      <c r="M52" s="13"/>
      <c r="N52" s="13"/>
      <c r="O52" s="13"/>
      <c r="P52" s="8"/>
      <c r="Q52" s="7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4"/>
      <c r="AJ52" s="14"/>
      <c r="AK52" s="2"/>
      <c r="AL52" s="2"/>
      <c r="AM52" s="2"/>
      <c r="AN52" s="2"/>
      <c r="AO52" s="2"/>
      <c r="AP52" s="2"/>
      <c r="AQ52" s="2"/>
      <c r="AR52" s="15"/>
    </row>
    <row r="53" spans="1:44" ht="19.5" customHeight="1" outlineLevel="1">
      <c r="A53" s="34">
        <v>1</v>
      </c>
      <c r="B53" s="64"/>
      <c r="C53" s="64"/>
      <c r="D53" s="77"/>
      <c r="E53" s="163"/>
      <c r="F53" s="228"/>
      <c r="G53" s="8"/>
      <c r="H53" s="77"/>
      <c r="I53" s="77"/>
      <c r="J53" s="324">
        <v>602687833</v>
      </c>
      <c r="K53" s="46">
        <f t="shared" ref="K53:K54" si="102">+U53+Y53+AC53+AG53</f>
        <v>0</v>
      </c>
      <c r="L53" s="229"/>
      <c r="M53" s="65"/>
      <c r="N53" s="65"/>
      <c r="O53" s="8"/>
      <c r="P53" s="8"/>
      <c r="Q53" s="8"/>
      <c r="R53" s="24"/>
      <c r="S53" s="24"/>
      <c r="T53" s="24"/>
      <c r="U53" s="135">
        <f t="shared" ref="U53:U54" si="103">SUM(R53:T53)</f>
        <v>0</v>
      </c>
      <c r="V53" s="134"/>
      <c r="W53" s="134"/>
      <c r="X53" s="134"/>
      <c r="Y53" s="135">
        <f t="shared" ref="Y53:Y54" si="104">SUM(V53:X53)</f>
        <v>0</v>
      </c>
      <c r="Z53" s="134"/>
      <c r="AA53" s="134"/>
      <c r="AB53" s="134"/>
      <c r="AC53" s="135">
        <f t="shared" ref="AC53:AC54" si="105">SUM(Z53:AB53)</f>
        <v>0</v>
      </c>
      <c r="AD53" s="134"/>
      <c r="AE53" s="134"/>
      <c r="AF53" s="134"/>
      <c r="AG53" s="135">
        <f t="shared" ref="AG53:AG54" si="106">SUM(AD53:AF53)</f>
        <v>0</v>
      </c>
      <c r="AH53" s="135">
        <f t="shared" ref="AH53:AH54" si="107">SUM(U53,Y53,AC53,AG53)</f>
        <v>0</v>
      </c>
      <c r="AI53" s="27">
        <f t="shared" ref="AI53:AI54" si="108">IF(ISERROR(AH53/$J$55),0,AH53/$J$55)</f>
        <v>0</v>
      </c>
      <c r="AJ53" s="28">
        <f t="shared" ref="AJ53:AJ54" si="109">IF(ISERROR(AH53/$AH$102),"-",AH53/$AH$102)</f>
        <v>0</v>
      </c>
      <c r="AK53" s="1"/>
      <c r="AL53" s="1"/>
      <c r="AM53" s="1"/>
      <c r="AN53" s="1"/>
      <c r="AO53" s="1"/>
      <c r="AP53" s="1"/>
      <c r="AQ53" s="1"/>
      <c r="AR53" s="3"/>
    </row>
    <row r="54" spans="1:44" ht="19.5" customHeight="1" outlineLevel="1">
      <c r="A54" s="34">
        <v>2</v>
      </c>
      <c r="B54" s="34"/>
      <c r="C54" s="18"/>
      <c r="D54" s="35"/>
      <c r="E54" s="18"/>
      <c r="F54" s="18"/>
      <c r="G54" s="18"/>
      <c r="H54" s="36"/>
      <c r="I54" s="36"/>
      <c r="J54" s="314"/>
      <c r="K54" s="46">
        <f t="shared" si="102"/>
        <v>0</v>
      </c>
      <c r="L54" s="18"/>
      <c r="M54" s="134"/>
      <c r="N54" s="134"/>
      <c r="O54" s="134"/>
      <c r="P54" s="18"/>
      <c r="Q54" s="18"/>
      <c r="R54" s="134"/>
      <c r="S54" s="134"/>
      <c r="T54" s="134"/>
      <c r="U54" s="135">
        <f t="shared" si="103"/>
        <v>0</v>
      </c>
      <c r="V54" s="134"/>
      <c r="W54" s="134"/>
      <c r="X54" s="134"/>
      <c r="Y54" s="135">
        <f t="shared" si="104"/>
        <v>0</v>
      </c>
      <c r="Z54" s="134"/>
      <c r="AA54" s="134"/>
      <c r="AB54" s="134"/>
      <c r="AC54" s="135">
        <f t="shared" si="105"/>
        <v>0</v>
      </c>
      <c r="AD54" s="134"/>
      <c r="AE54" s="134"/>
      <c r="AF54" s="134"/>
      <c r="AG54" s="135">
        <f t="shared" si="106"/>
        <v>0</v>
      </c>
      <c r="AH54" s="135">
        <f t="shared" si="107"/>
        <v>0</v>
      </c>
      <c r="AI54" s="27">
        <f t="shared" si="108"/>
        <v>0</v>
      </c>
      <c r="AJ54" s="28">
        <f t="shared" si="109"/>
        <v>0</v>
      </c>
      <c r="AK54" s="1"/>
      <c r="AL54" s="1"/>
      <c r="AM54" s="1"/>
      <c r="AN54" s="1"/>
      <c r="AO54" s="1"/>
      <c r="AP54" s="1"/>
      <c r="AQ54" s="1"/>
      <c r="AR54" s="3"/>
    </row>
    <row r="55" spans="1:44" ht="19.5" customHeight="1">
      <c r="A55" s="334" t="s">
        <v>75</v>
      </c>
      <c r="B55" s="335"/>
      <c r="C55" s="335"/>
      <c r="D55" s="335"/>
      <c r="E55" s="336"/>
      <c r="F55" s="137"/>
      <c r="G55" s="137"/>
      <c r="H55" s="137"/>
      <c r="I55" s="153"/>
      <c r="J55" s="41">
        <f>SUM(J53:J54)</f>
        <v>602687833</v>
      </c>
      <c r="K55" s="41">
        <v>0</v>
      </c>
      <c r="L55" s="137"/>
      <c r="M55" s="41">
        <f t="shared" ref="M55:O55" si="110">SUM(M53:M54)</f>
        <v>0</v>
      </c>
      <c r="N55" s="41">
        <f t="shared" si="110"/>
        <v>0</v>
      </c>
      <c r="O55" s="41">
        <f t="shared" si="110"/>
        <v>0</v>
      </c>
      <c r="P55" s="138"/>
      <c r="Q55" s="137"/>
      <c r="R55" s="41">
        <f t="shared" ref="R55:AH55" si="111">SUM(R53:R54)</f>
        <v>0</v>
      </c>
      <c r="S55" s="41">
        <f t="shared" si="111"/>
        <v>0</v>
      </c>
      <c r="T55" s="41">
        <f t="shared" si="111"/>
        <v>0</v>
      </c>
      <c r="U55" s="41">
        <f t="shared" si="111"/>
        <v>0</v>
      </c>
      <c r="V55" s="41">
        <f t="shared" si="111"/>
        <v>0</v>
      </c>
      <c r="W55" s="41">
        <f t="shared" si="111"/>
        <v>0</v>
      </c>
      <c r="X55" s="41">
        <f t="shared" si="111"/>
        <v>0</v>
      </c>
      <c r="Y55" s="41">
        <f t="shared" si="111"/>
        <v>0</v>
      </c>
      <c r="Z55" s="41">
        <f t="shared" si="111"/>
        <v>0</v>
      </c>
      <c r="AA55" s="41">
        <f t="shared" si="111"/>
        <v>0</v>
      </c>
      <c r="AB55" s="41">
        <f t="shared" si="111"/>
        <v>0</v>
      </c>
      <c r="AC55" s="41">
        <f t="shared" si="111"/>
        <v>0</v>
      </c>
      <c r="AD55" s="41">
        <f t="shared" si="111"/>
        <v>0</v>
      </c>
      <c r="AE55" s="41">
        <f t="shared" si="111"/>
        <v>0</v>
      </c>
      <c r="AF55" s="41">
        <f t="shared" si="111"/>
        <v>0</v>
      </c>
      <c r="AG55" s="41">
        <f t="shared" si="111"/>
        <v>0</v>
      </c>
      <c r="AH55" s="41">
        <f t="shared" si="111"/>
        <v>0</v>
      </c>
      <c r="AI55" s="43">
        <f>IF(ISERROR(AH55/J55),0,AH55/J55)</f>
        <v>0</v>
      </c>
      <c r="AJ55" s="43">
        <f>IF(ISERROR(AH55/$AH$102),0,AH55/$AH$102)</f>
        <v>0</v>
      </c>
      <c r="AK55" s="1"/>
      <c r="AL55" s="1"/>
      <c r="AM55" s="1"/>
      <c r="AN55" s="1"/>
      <c r="AO55" s="1"/>
      <c r="AP55" s="1"/>
      <c r="AQ55" s="1"/>
      <c r="AR55" s="3"/>
    </row>
    <row r="56" spans="1:44" ht="19.5" customHeight="1">
      <c r="A56" s="341" t="s">
        <v>76</v>
      </c>
      <c r="B56" s="335"/>
      <c r="C56" s="335"/>
      <c r="D56" s="335"/>
      <c r="E56" s="343"/>
      <c r="F56" s="214"/>
      <c r="G56" s="215"/>
      <c r="H56" s="230"/>
      <c r="I56" s="230"/>
      <c r="J56" s="46"/>
      <c r="K56" s="11"/>
      <c r="L56" s="12"/>
      <c r="M56" s="13"/>
      <c r="N56" s="13"/>
      <c r="O56" s="13"/>
      <c r="P56" s="8"/>
      <c r="Q56" s="7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4"/>
      <c r="AJ56" s="14"/>
      <c r="AK56" s="2"/>
      <c r="AL56" s="2"/>
      <c r="AM56" s="2"/>
      <c r="AN56" s="2"/>
      <c r="AO56" s="2"/>
      <c r="AP56" s="2"/>
      <c r="AQ56" s="2"/>
      <c r="AR56" s="15"/>
    </row>
    <row r="57" spans="1:44" ht="19.5" customHeight="1" outlineLevel="1">
      <c r="A57" s="16">
        <v>1</v>
      </c>
      <c r="B57" s="34"/>
      <c r="C57" s="143"/>
      <c r="D57" s="171"/>
      <c r="E57" s="132"/>
      <c r="F57" s="132"/>
      <c r="G57" s="132"/>
      <c r="H57" s="21"/>
      <c r="I57" s="21"/>
      <c r="J57" s="324">
        <v>0</v>
      </c>
      <c r="K57" s="46">
        <f t="shared" ref="K57:K58" si="112">+U57+Y57+AC57+AG57</f>
        <v>0</v>
      </c>
      <c r="L57" s="132"/>
      <c r="M57" s="134"/>
      <c r="N57" s="134"/>
      <c r="O57" s="134"/>
      <c r="P57" s="132"/>
      <c r="Q57" s="132"/>
      <c r="R57" s="134"/>
      <c r="S57" s="134"/>
      <c r="T57" s="134"/>
      <c r="U57" s="135">
        <f t="shared" ref="U57:U58" si="113">SUM(R57:T57)</f>
        <v>0</v>
      </c>
      <c r="V57" s="134"/>
      <c r="W57" s="134"/>
      <c r="X57" s="134"/>
      <c r="Y57" s="135">
        <f t="shared" ref="Y57:Y58" si="114">SUM(V57:X57)</f>
        <v>0</v>
      </c>
      <c r="Z57" s="134"/>
      <c r="AA57" s="134"/>
      <c r="AB57" s="134"/>
      <c r="AC57" s="135">
        <f t="shared" ref="AC57:AC58" si="115">SUM(Z57:AB57)</f>
        <v>0</v>
      </c>
      <c r="AD57" s="134"/>
      <c r="AE57" s="134"/>
      <c r="AF57" s="134"/>
      <c r="AG57" s="135">
        <f t="shared" ref="AG57:AG58" si="116">SUM(AD57:AF57)</f>
        <v>0</v>
      </c>
      <c r="AH57" s="135">
        <f t="shared" ref="AH57:AH58" si="117">SUM(U57,Y57,AC57,AG57)</f>
        <v>0</v>
      </c>
      <c r="AI57" s="27">
        <f t="shared" ref="AI57:AI58" si="118">IF(ISERROR(AH57/$J$59),0,AH57/$J$59)</f>
        <v>0</v>
      </c>
      <c r="AJ57" s="28">
        <f t="shared" ref="AJ57:AJ58" si="119">IF(ISERROR(AH57/$AH$102),"-",AH57/$AH$102)</f>
        <v>0</v>
      </c>
      <c r="AK57" s="1"/>
      <c r="AL57" s="1"/>
      <c r="AM57" s="1"/>
      <c r="AN57" s="1"/>
      <c r="AO57" s="1"/>
      <c r="AP57" s="1"/>
      <c r="AQ57" s="1"/>
      <c r="AR57" s="3"/>
    </row>
    <row r="58" spans="1:44" ht="19.5" customHeight="1" outlineLevel="1">
      <c r="A58" s="16">
        <v>2</v>
      </c>
      <c r="B58" s="34"/>
      <c r="C58" s="82"/>
      <c r="D58" s="35"/>
      <c r="E58" s="18"/>
      <c r="F58" s="18"/>
      <c r="G58" s="18"/>
      <c r="H58" s="36"/>
      <c r="I58" s="36"/>
      <c r="J58" s="314"/>
      <c r="K58" s="46">
        <f t="shared" si="112"/>
        <v>0</v>
      </c>
      <c r="L58" s="18"/>
      <c r="M58" s="134"/>
      <c r="N58" s="134"/>
      <c r="O58" s="134"/>
      <c r="P58" s="18"/>
      <c r="Q58" s="18"/>
      <c r="R58" s="134"/>
      <c r="S58" s="134"/>
      <c r="T58" s="134"/>
      <c r="U58" s="135">
        <f t="shared" si="113"/>
        <v>0</v>
      </c>
      <c r="V58" s="134"/>
      <c r="W58" s="134"/>
      <c r="X58" s="134"/>
      <c r="Y58" s="135">
        <f t="shared" si="114"/>
        <v>0</v>
      </c>
      <c r="Z58" s="134"/>
      <c r="AA58" s="134"/>
      <c r="AB58" s="134"/>
      <c r="AC58" s="135">
        <f t="shared" si="115"/>
        <v>0</v>
      </c>
      <c r="AD58" s="134"/>
      <c r="AE58" s="134"/>
      <c r="AF58" s="134"/>
      <c r="AG58" s="135">
        <f t="shared" si="116"/>
        <v>0</v>
      </c>
      <c r="AH58" s="135">
        <f t="shared" si="117"/>
        <v>0</v>
      </c>
      <c r="AI58" s="27">
        <f t="shared" si="118"/>
        <v>0</v>
      </c>
      <c r="AJ58" s="28">
        <f t="shared" si="119"/>
        <v>0</v>
      </c>
      <c r="AK58" s="1"/>
      <c r="AL58" s="1"/>
      <c r="AM58" s="1"/>
      <c r="AN58" s="1"/>
      <c r="AO58" s="1"/>
      <c r="AP58" s="1"/>
      <c r="AQ58" s="1"/>
      <c r="AR58" s="3"/>
    </row>
    <row r="59" spans="1:44" ht="19.5" customHeight="1">
      <c r="A59" s="334" t="s">
        <v>77</v>
      </c>
      <c r="B59" s="335"/>
      <c r="C59" s="335"/>
      <c r="D59" s="335"/>
      <c r="E59" s="336"/>
      <c r="F59" s="137"/>
      <c r="G59" s="137"/>
      <c r="H59" s="137"/>
      <c r="I59" s="153"/>
      <c r="J59" s="41">
        <f t="shared" ref="J59:K59" si="120">SUM(J57:J58)</f>
        <v>0</v>
      </c>
      <c r="K59" s="41">
        <f t="shared" si="120"/>
        <v>0</v>
      </c>
      <c r="L59" s="137"/>
      <c r="M59" s="41">
        <f t="shared" ref="M59:O59" si="121">SUM(M57:M58)</f>
        <v>0</v>
      </c>
      <c r="N59" s="41">
        <f t="shared" si="121"/>
        <v>0</v>
      </c>
      <c r="O59" s="41">
        <f t="shared" si="121"/>
        <v>0</v>
      </c>
      <c r="P59" s="138"/>
      <c r="Q59" s="137"/>
      <c r="R59" s="41">
        <f t="shared" ref="R59:AH59" si="122">SUM(R57:R58)</f>
        <v>0</v>
      </c>
      <c r="S59" s="41">
        <f t="shared" si="122"/>
        <v>0</v>
      </c>
      <c r="T59" s="41">
        <f t="shared" si="122"/>
        <v>0</v>
      </c>
      <c r="U59" s="41">
        <f t="shared" si="122"/>
        <v>0</v>
      </c>
      <c r="V59" s="41">
        <f t="shared" si="122"/>
        <v>0</v>
      </c>
      <c r="W59" s="41">
        <f t="shared" si="122"/>
        <v>0</v>
      </c>
      <c r="X59" s="41">
        <f t="shared" si="122"/>
        <v>0</v>
      </c>
      <c r="Y59" s="41">
        <f t="shared" si="122"/>
        <v>0</v>
      </c>
      <c r="Z59" s="41">
        <f t="shared" si="122"/>
        <v>0</v>
      </c>
      <c r="AA59" s="41">
        <f t="shared" si="122"/>
        <v>0</v>
      </c>
      <c r="AB59" s="41">
        <f t="shared" si="122"/>
        <v>0</v>
      </c>
      <c r="AC59" s="41">
        <f t="shared" si="122"/>
        <v>0</v>
      </c>
      <c r="AD59" s="41">
        <f t="shared" si="122"/>
        <v>0</v>
      </c>
      <c r="AE59" s="41">
        <f t="shared" si="122"/>
        <v>0</v>
      </c>
      <c r="AF59" s="41">
        <f t="shared" si="122"/>
        <v>0</v>
      </c>
      <c r="AG59" s="41">
        <f t="shared" si="122"/>
        <v>0</v>
      </c>
      <c r="AH59" s="41">
        <f t="shared" si="122"/>
        <v>0</v>
      </c>
      <c r="AI59" s="43">
        <f>IF(ISERROR(AH59/J59),0,AH59/J59)</f>
        <v>0</v>
      </c>
      <c r="AJ59" s="43">
        <f>IF(ISERROR(AH59/$AH$102),0,AH59/$AH$102)</f>
        <v>0</v>
      </c>
      <c r="AK59" s="1"/>
      <c r="AL59" s="1"/>
      <c r="AM59" s="1"/>
      <c r="AN59" s="1"/>
      <c r="AO59" s="1"/>
      <c r="AP59" s="1"/>
      <c r="AQ59" s="1"/>
      <c r="AR59" s="3"/>
    </row>
    <row r="60" spans="1:44" ht="19.5" customHeight="1">
      <c r="A60" s="330" t="s">
        <v>93</v>
      </c>
      <c r="B60" s="311"/>
      <c r="C60" s="311"/>
      <c r="D60" s="311"/>
      <c r="E60" s="312"/>
      <c r="F60" s="7"/>
      <c r="G60" s="8"/>
      <c r="H60" s="9"/>
      <c r="I60" s="9"/>
      <c r="J60" s="46"/>
      <c r="K60" s="11"/>
      <c r="L60" s="12"/>
      <c r="M60" s="13"/>
      <c r="N60" s="13"/>
      <c r="O60" s="13"/>
      <c r="P60" s="8"/>
      <c r="Q60" s="7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4"/>
      <c r="AJ60" s="14"/>
      <c r="AK60" s="2"/>
      <c r="AL60" s="2"/>
      <c r="AM60" s="2"/>
      <c r="AN60" s="2"/>
      <c r="AO60" s="2"/>
      <c r="AP60" s="2"/>
      <c r="AQ60" s="2"/>
      <c r="AR60" s="15"/>
    </row>
    <row r="61" spans="1:44" ht="19.5" customHeight="1" outlineLevel="1">
      <c r="A61" s="16">
        <v>1</v>
      </c>
      <c r="B61" s="34"/>
      <c r="C61" s="143"/>
      <c r="D61" s="171"/>
      <c r="E61" s="132"/>
      <c r="F61" s="132"/>
      <c r="G61" s="132"/>
      <c r="H61" s="21"/>
      <c r="I61" s="21"/>
      <c r="J61" s="324">
        <v>602687833</v>
      </c>
      <c r="K61" s="46">
        <f t="shared" ref="K61:K62" si="123">+U61+Y61+AC61+AG61</f>
        <v>0</v>
      </c>
      <c r="L61" s="132"/>
      <c r="M61" s="134"/>
      <c r="N61" s="134"/>
      <c r="O61" s="134"/>
      <c r="P61" s="132"/>
      <c r="Q61" s="132"/>
      <c r="R61" s="134"/>
      <c r="S61" s="134"/>
      <c r="T61" s="134"/>
      <c r="U61" s="135">
        <f t="shared" ref="U61:U62" si="124">SUM(R61:T61)</f>
        <v>0</v>
      </c>
      <c r="V61" s="134"/>
      <c r="W61" s="134"/>
      <c r="X61" s="134"/>
      <c r="Y61" s="135">
        <f t="shared" ref="Y61:Y62" si="125">SUM(V61:X61)</f>
        <v>0</v>
      </c>
      <c r="Z61" s="134"/>
      <c r="AA61" s="134"/>
      <c r="AB61" s="134"/>
      <c r="AC61" s="135">
        <f t="shared" ref="AC61:AC62" si="126">SUM(Z61:AB61)</f>
        <v>0</v>
      </c>
      <c r="AD61" s="134"/>
      <c r="AE61" s="134"/>
      <c r="AF61" s="134"/>
      <c r="AG61" s="135">
        <f t="shared" ref="AG61:AG62" si="127">SUM(AD61:AF61)</f>
        <v>0</v>
      </c>
      <c r="AH61" s="135">
        <f t="shared" ref="AH61:AH62" si="128">SUM(U61,Y61,AC61,AG61)</f>
        <v>0</v>
      </c>
      <c r="AI61" s="27">
        <f t="shared" ref="AI61:AI62" si="129">IF(ISERROR(AH61/$J$63),0,AH61/$J$63)</f>
        <v>0</v>
      </c>
      <c r="AJ61" s="28">
        <f t="shared" ref="AJ61:AJ62" si="130">IF(ISERROR(AH61/$AH$102),"-",AH61/$AH$102)</f>
        <v>0</v>
      </c>
      <c r="AK61" s="1"/>
      <c r="AL61" s="1"/>
      <c r="AM61" s="1"/>
      <c r="AN61" s="1"/>
      <c r="AO61" s="1"/>
      <c r="AP61" s="1"/>
      <c r="AQ61" s="1"/>
      <c r="AR61" s="3"/>
    </row>
    <row r="62" spans="1:44" ht="19.5" customHeight="1" outlineLevel="1">
      <c r="A62" s="16">
        <v>2</v>
      </c>
      <c r="B62" s="34"/>
      <c r="C62" s="82"/>
      <c r="D62" s="35"/>
      <c r="E62" s="18"/>
      <c r="F62" s="18"/>
      <c r="G62" s="18"/>
      <c r="H62" s="36"/>
      <c r="I62" s="36"/>
      <c r="J62" s="314"/>
      <c r="K62" s="46">
        <f t="shared" si="123"/>
        <v>0</v>
      </c>
      <c r="L62" s="18"/>
      <c r="M62" s="134"/>
      <c r="N62" s="134"/>
      <c r="O62" s="134"/>
      <c r="P62" s="18"/>
      <c r="Q62" s="18"/>
      <c r="R62" s="134"/>
      <c r="S62" s="134"/>
      <c r="T62" s="134"/>
      <c r="U62" s="135">
        <f t="shared" si="124"/>
        <v>0</v>
      </c>
      <c r="V62" s="134"/>
      <c r="W62" s="134"/>
      <c r="X62" s="134"/>
      <c r="Y62" s="135">
        <f t="shared" si="125"/>
        <v>0</v>
      </c>
      <c r="Z62" s="134"/>
      <c r="AA62" s="134"/>
      <c r="AB62" s="134"/>
      <c r="AC62" s="135">
        <f t="shared" si="126"/>
        <v>0</v>
      </c>
      <c r="AD62" s="134"/>
      <c r="AE62" s="134"/>
      <c r="AF62" s="134"/>
      <c r="AG62" s="135">
        <f t="shared" si="127"/>
        <v>0</v>
      </c>
      <c r="AH62" s="135">
        <f t="shared" si="128"/>
        <v>0</v>
      </c>
      <c r="AI62" s="27">
        <f t="shared" si="129"/>
        <v>0</v>
      </c>
      <c r="AJ62" s="28">
        <f t="shared" si="130"/>
        <v>0</v>
      </c>
      <c r="AK62" s="1"/>
      <c r="AL62" s="1"/>
      <c r="AM62" s="1"/>
      <c r="AN62" s="1"/>
      <c r="AO62" s="1"/>
      <c r="AP62" s="1"/>
      <c r="AQ62" s="1"/>
      <c r="AR62" s="3"/>
    </row>
    <row r="63" spans="1:44" ht="19.5" customHeight="1">
      <c r="A63" s="334" t="s">
        <v>79</v>
      </c>
      <c r="B63" s="335"/>
      <c r="C63" s="335"/>
      <c r="D63" s="335"/>
      <c r="E63" s="336"/>
      <c r="F63" s="137"/>
      <c r="G63" s="137"/>
      <c r="H63" s="137"/>
      <c r="I63" s="153"/>
      <c r="J63" s="41">
        <f t="shared" ref="J63:K63" si="131">SUM(J61:J62)</f>
        <v>602687833</v>
      </c>
      <c r="K63" s="41">
        <f t="shared" si="131"/>
        <v>0</v>
      </c>
      <c r="L63" s="137"/>
      <c r="M63" s="41">
        <f t="shared" ref="M63:O63" si="132">SUM(M61:M62)</f>
        <v>0</v>
      </c>
      <c r="N63" s="41">
        <f t="shared" si="132"/>
        <v>0</v>
      </c>
      <c r="O63" s="41">
        <f t="shared" si="132"/>
        <v>0</v>
      </c>
      <c r="P63" s="138"/>
      <c r="Q63" s="137"/>
      <c r="R63" s="41">
        <f t="shared" ref="R63:AH63" si="133">SUM(R61:R62)</f>
        <v>0</v>
      </c>
      <c r="S63" s="41">
        <f t="shared" si="133"/>
        <v>0</v>
      </c>
      <c r="T63" s="41">
        <f t="shared" si="133"/>
        <v>0</v>
      </c>
      <c r="U63" s="41">
        <f t="shared" si="133"/>
        <v>0</v>
      </c>
      <c r="V63" s="41">
        <f t="shared" si="133"/>
        <v>0</v>
      </c>
      <c r="W63" s="41">
        <f t="shared" si="133"/>
        <v>0</v>
      </c>
      <c r="X63" s="41">
        <f t="shared" si="133"/>
        <v>0</v>
      </c>
      <c r="Y63" s="41">
        <f t="shared" si="133"/>
        <v>0</v>
      </c>
      <c r="Z63" s="41">
        <f t="shared" si="133"/>
        <v>0</v>
      </c>
      <c r="AA63" s="41">
        <f t="shared" si="133"/>
        <v>0</v>
      </c>
      <c r="AB63" s="41">
        <f t="shared" si="133"/>
        <v>0</v>
      </c>
      <c r="AC63" s="41">
        <f t="shared" si="133"/>
        <v>0</v>
      </c>
      <c r="AD63" s="41">
        <f t="shared" si="133"/>
        <v>0</v>
      </c>
      <c r="AE63" s="41">
        <f t="shared" si="133"/>
        <v>0</v>
      </c>
      <c r="AF63" s="41">
        <f t="shared" si="133"/>
        <v>0</v>
      </c>
      <c r="AG63" s="41">
        <f t="shared" si="133"/>
        <v>0</v>
      </c>
      <c r="AH63" s="41">
        <f t="shared" si="133"/>
        <v>0</v>
      </c>
      <c r="AI63" s="43">
        <f>IF(ISERROR(AH63/J63),0,AH63/J63)</f>
        <v>0</v>
      </c>
      <c r="AJ63" s="43">
        <f>IF(ISERROR(AH63/$AH$102),0,AH63/$AH$102)</f>
        <v>0</v>
      </c>
      <c r="AK63" s="1"/>
      <c r="AL63" s="1"/>
      <c r="AM63" s="1"/>
      <c r="AN63" s="1"/>
      <c r="AO63" s="1"/>
      <c r="AP63" s="1"/>
      <c r="AQ63" s="1"/>
      <c r="AR63" s="3"/>
    </row>
    <row r="64" spans="1:44" ht="19.5" customHeight="1">
      <c r="A64" s="330" t="s">
        <v>80</v>
      </c>
      <c r="B64" s="311"/>
      <c r="C64" s="311"/>
      <c r="D64" s="311"/>
      <c r="E64" s="312"/>
      <c r="F64" s="7"/>
      <c r="G64" s="8"/>
      <c r="H64" s="9"/>
      <c r="I64" s="9"/>
      <c r="J64" s="46"/>
      <c r="K64" s="11"/>
      <c r="L64" s="12"/>
      <c r="M64" s="13"/>
      <c r="N64" s="13"/>
      <c r="O64" s="13"/>
      <c r="P64" s="8"/>
      <c r="Q64" s="7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4"/>
      <c r="AJ64" s="14"/>
      <c r="AK64" s="2"/>
      <c r="AL64" s="2"/>
      <c r="AM64" s="2"/>
      <c r="AN64" s="2"/>
      <c r="AO64" s="2"/>
      <c r="AP64" s="2"/>
      <c r="AQ64" s="2"/>
      <c r="AR64" s="15"/>
    </row>
    <row r="65" spans="1:44" ht="19.5" customHeight="1" outlineLevel="1">
      <c r="A65" s="16">
        <v>1</v>
      </c>
      <c r="B65" s="34"/>
      <c r="C65" s="143"/>
      <c r="D65" s="171"/>
      <c r="E65" s="132"/>
      <c r="F65" s="132"/>
      <c r="G65" s="132"/>
      <c r="H65" s="21"/>
      <c r="I65" s="21"/>
      <c r="J65" s="324">
        <v>602687834</v>
      </c>
      <c r="K65" s="46">
        <f t="shared" ref="K65:K66" si="134">+U65+Y65+AC65+AG65</f>
        <v>0</v>
      </c>
      <c r="L65" s="132"/>
      <c r="M65" s="134"/>
      <c r="N65" s="134"/>
      <c r="O65" s="134"/>
      <c r="P65" s="132"/>
      <c r="Q65" s="132"/>
      <c r="R65" s="134"/>
      <c r="S65" s="134"/>
      <c r="T65" s="134"/>
      <c r="U65" s="135">
        <f t="shared" ref="U65:U66" si="135">SUM(R65:T65)</f>
        <v>0</v>
      </c>
      <c r="V65" s="134"/>
      <c r="W65" s="134"/>
      <c r="X65" s="134"/>
      <c r="Y65" s="135">
        <f t="shared" ref="Y65:Y66" si="136">SUM(V65:X65)</f>
        <v>0</v>
      </c>
      <c r="Z65" s="134"/>
      <c r="AA65" s="134"/>
      <c r="AB65" s="134"/>
      <c r="AC65" s="135">
        <f t="shared" ref="AC65:AC66" si="137">SUM(Z65:AB65)</f>
        <v>0</v>
      </c>
      <c r="AD65" s="134"/>
      <c r="AE65" s="134"/>
      <c r="AF65" s="134"/>
      <c r="AG65" s="135">
        <f t="shared" ref="AG65:AG66" si="138">SUM(AD65:AF65)</f>
        <v>0</v>
      </c>
      <c r="AH65" s="135">
        <f t="shared" ref="AH65:AH66" si="139">SUM(U65,Y65,AC65,AG65)</f>
        <v>0</v>
      </c>
      <c r="AI65" s="27">
        <f t="shared" ref="AI65:AI66" si="140">IF(ISERROR(AH65/$J$67),0,AH65/$J$67)</f>
        <v>0</v>
      </c>
      <c r="AJ65" s="28">
        <f t="shared" ref="AJ65:AJ66" si="141">IF(ISERROR(AH65/$AH$102),"-",AH65/$AH$102)</f>
        <v>0</v>
      </c>
      <c r="AK65" s="1"/>
      <c r="AL65" s="1"/>
      <c r="AM65" s="1"/>
      <c r="AN65" s="1"/>
      <c r="AO65" s="1"/>
      <c r="AP65" s="1"/>
      <c r="AQ65" s="1"/>
      <c r="AR65" s="3"/>
    </row>
    <row r="66" spans="1:44" ht="19.5" customHeight="1" outlineLevel="1">
      <c r="A66" s="16">
        <v>2</v>
      </c>
      <c r="B66" s="34"/>
      <c r="C66" s="82"/>
      <c r="D66" s="35"/>
      <c r="E66" s="18"/>
      <c r="F66" s="18"/>
      <c r="G66" s="18"/>
      <c r="H66" s="36"/>
      <c r="I66" s="36"/>
      <c r="J66" s="314"/>
      <c r="K66" s="46">
        <f t="shared" si="134"/>
        <v>0</v>
      </c>
      <c r="L66" s="18"/>
      <c r="M66" s="134"/>
      <c r="N66" s="134"/>
      <c r="O66" s="134"/>
      <c r="P66" s="18"/>
      <c r="Q66" s="18"/>
      <c r="R66" s="134"/>
      <c r="S66" s="134"/>
      <c r="T66" s="134"/>
      <c r="U66" s="135">
        <f t="shared" si="135"/>
        <v>0</v>
      </c>
      <c r="V66" s="134"/>
      <c r="W66" s="134"/>
      <c r="X66" s="134"/>
      <c r="Y66" s="135">
        <f t="shared" si="136"/>
        <v>0</v>
      </c>
      <c r="Z66" s="134"/>
      <c r="AA66" s="134"/>
      <c r="AB66" s="134"/>
      <c r="AC66" s="135">
        <f t="shared" si="137"/>
        <v>0</v>
      </c>
      <c r="AD66" s="134"/>
      <c r="AE66" s="134"/>
      <c r="AF66" s="134"/>
      <c r="AG66" s="135">
        <f t="shared" si="138"/>
        <v>0</v>
      </c>
      <c r="AH66" s="135">
        <f t="shared" si="139"/>
        <v>0</v>
      </c>
      <c r="AI66" s="27">
        <f t="shared" si="140"/>
        <v>0</v>
      </c>
      <c r="AJ66" s="28">
        <f t="shared" si="141"/>
        <v>0</v>
      </c>
      <c r="AK66" s="1"/>
      <c r="AL66" s="1"/>
      <c r="AM66" s="1"/>
      <c r="AN66" s="1"/>
      <c r="AO66" s="1"/>
      <c r="AP66" s="1"/>
      <c r="AQ66" s="1"/>
      <c r="AR66" s="3"/>
    </row>
    <row r="67" spans="1:44" ht="19.5" customHeight="1">
      <c r="A67" s="334" t="s">
        <v>81</v>
      </c>
      <c r="B67" s="335"/>
      <c r="C67" s="335"/>
      <c r="D67" s="335"/>
      <c r="E67" s="336"/>
      <c r="F67" s="137"/>
      <c r="G67" s="137"/>
      <c r="H67" s="137"/>
      <c r="I67" s="153"/>
      <c r="J67" s="41">
        <f t="shared" ref="J67:K67" si="142">SUM(J65:J66)</f>
        <v>602687834</v>
      </c>
      <c r="K67" s="41">
        <f t="shared" si="142"/>
        <v>0</v>
      </c>
      <c r="L67" s="137"/>
      <c r="M67" s="41">
        <f t="shared" ref="M67:O67" si="143">SUM(M65:M66)</f>
        <v>0</v>
      </c>
      <c r="N67" s="41">
        <f t="shared" si="143"/>
        <v>0</v>
      </c>
      <c r="O67" s="41">
        <f t="shared" si="143"/>
        <v>0</v>
      </c>
      <c r="P67" s="138"/>
      <c r="Q67" s="137"/>
      <c r="R67" s="41">
        <f t="shared" ref="R67:AH67" si="144">SUM(R65:R66)</f>
        <v>0</v>
      </c>
      <c r="S67" s="41">
        <f t="shared" si="144"/>
        <v>0</v>
      </c>
      <c r="T67" s="41">
        <f t="shared" si="144"/>
        <v>0</v>
      </c>
      <c r="U67" s="41">
        <f t="shared" si="144"/>
        <v>0</v>
      </c>
      <c r="V67" s="41">
        <f t="shared" si="144"/>
        <v>0</v>
      </c>
      <c r="W67" s="41">
        <f t="shared" si="144"/>
        <v>0</v>
      </c>
      <c r="X67" s="41">
        <f t="shared" si="144"/>
        <v>0</v>
      </c>
      <c r="Y67" s="41">
        <f t="shared" si="144"/>
        <v>0</v>
      </c>
      <c r="Z67" s="41">
        <f t="shared" si="144"/>
        <v>0</v>
      </c>
      <c r="AA67" s="41">
        <f t="shared" si="144"/>
        <v>0</v>
      </c>
      <c r="AB67" s="41">
        <f t="shared" si="144"/>
        <v>0</v>
      </c>
      <c r="AC67" s="41">
        <f t="shared" si="144"/>
        <v>0</v>
      </c>
      <c r="AD67" s="41">
        <f t="shared" si="144"/>
        <v>0</v>
      </c>
      <c r="AE67" s="41">
        <f t="shared" si="144"/>
        <v>0</v>
      </c>
      <c r="AF67" s="41">
        <f t="shared" si="144"/>
        <v>0</v>
      </c>
      <c r="AG67" s="41">
        <f t="shared" si="144"/>
        <v>0</v>
      </c>
      <c r="AH67" s="41">
        <f t="shared" si="144"/>
        <v>0</v>
      </c>
      <c r="AI67" s="43">
        <f>IF(ISERROR(AH67/J67),0,AH67/J67)</f>
        <v>0</v>
      </c>
      <c r="AJ67" s="43">
        <f>IF(ISERROR(AH67/$AH$102),0,AH67/$AH$102)</f>
        <v>0</v>
      </c>
      <c r="AK67" s="1"/>
      <c r="AL67" s="1"/>
      <c r="AM67" s="1"/>
      <c r="AN67" s="1"/>
      <c r="AO67" s="1"/>
      <c r="AP67" s="1"/>
      <c r="AQ67" s="1"/>
      <c r="AR67" s="3"/>
    </row>
    <row r="68" spans="1:44" ht="19.5" customHeight="1">
      <c r="A68" s="330" t="s">
        <v>94</v>
      </c>
      <c r="B68" s="311"/>
      <c r="C68" s="311"/>
      <c r="D68" s="311"/>
      <c r="E68" s="312"/>
      <c r="F68" s="7"/>
      <c r="G68" s="8"/>
      <c r="H68" s="9"/>
      <c r="I68" s="9"/>
      <c r="J68" s="46"/>
      <c r="K68" s="11"/>
      <c r="L68" s="12"/>
      <c r="M68" s="13"/>
      <c r="N68" s="13"/>
      <c r="O68" s="13"/>
      <c r="P68" s="8"/>
      <c r="Q68" s="7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4"/>
      <c r="AJ68" s="14"/>
      <c r="AK68" s="2"/>
      <c r="AL68" s="2"/>
      <c r="AM68" s="2"/>
      <c r="AN68" s="2"/>
      <c r="AO68" s="2"/>
      <c r="AP68" s="2"/>
      <c r="AQ68" s="2"/>
      <c r="AR68" s="15"/>
    </row>
    <row r="69" spans="1:44" ht="19.5" customHeight="1" outlineLevel="1">
      <c r="A69" s="16">
        <v>1</v>
      </c>
      <c r="B69" s="34"/>
      <c r="C69" s="143"/>
      <c r="D69" s="171"/>
      <c r="E69" s="132"/>
      <c r="F69" s="132"/>
      <c r="G69" s="132"/>
      <c r="H69" s="21"/>
      <c r="I69" s="21"/>
      <c r="J69" s="324">
        <v>602687833</v>
      </c>
      <c r="K69" s="46">
        <f t="shared" ref="K69:K70" si="145">+U69+Y69+AC69+AG69</f>
        <v>0</v>
      </c>
      <c r="L69" s="132"/>
      <c r="M69" s="134"/>
      <c r="N69" s="134"/>
      <c r="O69" s="134"/>
      <c r="P69" s="132"/>
      <c r="Q69" s="132"/>
      <c r="R69" s="134"/>
      <c r="S69" s="134"/>
      <c r="T69" s="134"/>
      <c r="U69" s="135">
        <f t="shared" ref="U69:U70" si="146">SUM(R69:T69)</f>
        <v>0</v>
      </c>
      <c r="V69" s="134"/>
      <c r="W69" s="134"/>
      <c r="X69" s="134"/>
      <c r="Y69" s="135">
        <f t="shared" ref="Y69:Y70" si="147">SUM(V69:X69)</f>
        <v>0</v>
      </c>
      <c r="Z69" s="134"/>
      <c r="AA69" s="134"/>
      <c r="AB69" s="134"/>
      <c r="AC69" s="135">
        <f t="shared" ref="AC69:AC70" si="148">SUM(Z69:AB69)</f>
        <v>0</v>
      </c>
      <c r="AD69" s="134"/>
      <c r="AE69" s="134"/>
      <c r="AF69" s="134"/>
      <c r="AG69" s="135">
        <f t="shared" ref="AG69:AG70" si="149">SUM(AD69:AF69)</f>
        <v>0</v>
      </c>
      <c r="AH69" s="135">
        <f t="shared" ref="AH69:AH70" si="150">SUM(U69,Y69,AC69,AG69)</f>
        <v>0</v>
      </c>
      <c r="AI69" s="27">
        <f t="shared" ref="AI69:AI70" si="151">IF(ISERROR(AH69/$J$67),0,AH69/$J$67)</f>
        <v>0</v>
      </c>
      <c r="AJ69" s="28">
        <f t="shared" ref="AJ69:AJ70" si="152">IF(ISERROR(AH69/$AH$102),"-",AH69/$AH$102)</f>
        <v>0</v>
      </c>
      <c r="AK69" s="1"/>
      <c r="AL69" s="1"/>
      <c r="AM69" s="1"/>
      <c r="AN69" s="1"/>
      <c r="AO69" s="1"/>
      <c r="AP69" s="1"/>
      <c r="AQ69" s="1"/>
      <c r="AR69" s="3"/>
    </row>
    <row r="70" spans="1:44" ht="19.5" customHeight="1" outlineLevel="1">
      <c r="A70" s="16">
        <v>2</v>
      </c>
      <c r="B70" s="34"/>
      <c r="C70" s="82"/>
      <c r="D70" s="35"/>
      <c r="E70" s="18"/>
      <c r="F70" s="18"/>
      <c r="G70" s="18"/>
      <c r="H70" s="36"/>
      <c r="I70" s="36"/>
      <c r="J70" s="314"/>
      <c r="K70" s="46">
        <f t="shared" si="145"/>
        <v>0</v>
      </c>
      <c r="L70" s="18"/>
      <c r="M70" s="134"/>
      <c r="N70" s="134"/>
      <c r="O70" s="134"/>
      <c r="P70" s="18"/>
      <c r="Q70" s="18"/>
      <c r="R70" s="134"/>
      <c r="S70" s="134"/>
      <c r="T70" s="134"/>
      <c r="U70" s="135">
        <f t="shared" si="146"/>
        <v>0</v>
      </c>
      <c r="V70" s="134"/>
      <c r="W70" s="134"/>
      <c r="X70" s="134"/>
      <c r="Y70" s="135">
        <f t="shared" si="147"/>
        <v>0</v>
      </c>
      <c r="Z70" s="134"/>
      <c r="AA70" s="134"/>
      <c r="AB70" s="134"/>
      <c r="AC70" s="135">
        <f t="shared" si="148"/>
        <v>0</v>
      </c>
      <c r="AD70" s="134"/>
      <c r="AE70" s="134"/>
      <c r="AF70" s="134"/>
      <c r="AG70" s="135">
        <f t="shared" si="149"/>
        <v>0</v>
      </c>
      <c r="AH70" s="135">
        <f t="shared" si="150"/>
        <v>0</v>
      </c>
      <c r="AI70" s="27">
        <f t="shared" si="151"/>
        <v>0</v>
      </c>
      <c r="AJ70" s="28">
        <f t="shared" si="152"/>
        <v>0</v>
      </c>
      <c r="AK70" s="1"/>
      <c r="AL70" s="1"/>
      <c r="AM70" s="1"/>
      <c r="AN70" s="1"/>
      <c r="AO70" s="1"/>
      <c r="AP70" s="1"/>
      <c r="AQ70" s="1"/>
      <c r="AR70" s="3"/>
    </row>
    <row r="71" spans="1:44" ht="19.5" customHeight="1">
      <c r="A71" s="334" t="s">
        <v>83</v>
      </c>
      <c r="B71" s="335"/>
      <c r="C71" s="335"/>
      <c r="D71" s="335"/>
      <c r="E71" s="336"/>
      <c r="F71" s="137"/>
      <c r="G71" s="137"/>
      <c r="H71" s="137"/>
      <c r="I71" s="153"/>
      <c r="J71" s="41">
        <f t="shared" ref="J71:K71" si="153">SUM(J69:J70)</f>
        <v>602687833</v>
      </c>
      <c r="K71" s="41">
        <f t="shared" si="153"/>
        <v>0</v>
      </c>
      <c r="L71" s="137"/>
      <c r="M71" s="41">
        <f t="shared" ref="M71:O71" si="154">SUM(M69:M70)</f>
        <v>0</v>
      </c>
      <c r="N71" s="41">
        <f t="shared" si="154"/>
        <v>0</v>
      </c>
      <c r="O71" s="41">
        <f t="shared" si="154"/>
        <v>0</v>
      </c>
      <c r="P71" s="138"/>
      <c r="Q71" s="137"/>
      <c r="R71" s="41">
        <f t="shared" ref="R71:AH71" si="155">SUM(R69:R70)</f>
        <v>0</v>
      </c>
      <c r="S71" s="41">
        <f t="shared" si="155"/>
        <v>0</v>
      </c>
      <c r="T71" s="41">
        <f t="shared" si="155"/>
        <v>0</v>
      </c>
      <c r="U71" s="41">
        <f t="shared" si="155"/>
        <v>0</v>
      </c>
      <c r="V71" s="41">
        <f t="shared" si="155"/>
        <v>0</v>
      </c>
      <c r="W71" s="41">
        <f t="shared" si="155"/>
        <v>0</v>
      </c>
      <c r="X71" s="41">
        <f t="shared" si="155"/>
        <v>0</v>
      </c>
      <c r="Y71" s="41">
        <f t="shared" si="155"/>
        <v>0</v>
      </c>
      <c r="Z71" s="41">
        <f t="shared" si="155"/>
        <v>0</v>
      </c>
      <c r="AA71" s="41">
        <f t="shared" si="155"/>
        <v>0</v>
      </c>
      <c r="AB71" s="41">
        <f t="shared" si="155"/>
        <v>0</v>
      </c>
      <c r="AC71" s="41">
        <f t="shared" si="155"/>
        <v>0</v>
      </c>
      <c r="AD71" s="41">
        <f t="shared" si="155"/>
        <v>0</v>
      </c>
      <c r="AE71" s="41">
        <f t="shared" si="155"/>
        <v>0</v>
      </c>
      <c r="AF71" s="41">
        <f t="shared" si="155"/>
        <v>0</v>
      </c>
      <c r="AG71" s="41">
        <f t="shared" si="155"/>
        <v>0</v>
      </c>
      <c r="AH71" s="41">
        <f t="shared" si="155"/>
        <v>0</v>
      </c>
      <c r="AI71" s="43">
        <f>IF(ISERROR(AH71/J71),0,AH71/J71)</f>
        <v>0</v>
      </c>
      <c r="AJ71" s="43">
        <f>IF(ISERROR(AH71/$AH$102),0,AH71/$AH$102)</f>
        <v>0</v>
      </c>
      <c r="AK71" s="1"/>
      <c r="AL71" s="1"/>
      <c r="AM71" s="1"/>
      <c r="AN71" s="1"/>
      <c r="AO71" s="1"/>
      <c r="AP71" s="1"/>
      <c r="AQ71" s="1"/>
      <c r="AR71" s="3"/>
    </row>
    <row r="72" spans="1:44" ht="19.5" customHeight="1">
      <c r="A72" s="330" t="s">
        <v>84</v>
      </c>
      <c r="B72" s="311"/>
      <c r="C72" s="311"/>
      <c r="D72" s="311"/>
      <c r="E72" s="312"/>
      <c r="F72" s="7"/>
      <c r="G72" s="8"/>
      <c r="H72" s="9"/>
      <c r="I72" s="9"/>
      <c r="J72" s="46"/>
      <c r="K72" s="11"/>
      <c r="L72" s="12"/>
      <c r="M72" s="13"/>
      <c r="N72" s="13"/>
      <c r="O72" s="13"/>
      <c r="P72" s="8"/>
      <c r="Q72" s="7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4"/>
      <c r="AJ72" s="14"/>
      <c r="AK72" s="2"/>
      <c r="AL72" s="2"/>
      <c r="AM72" s="2"/>
      <c r="AN72" s="2"/>
      <c r="AO72" s="2"/>
      <c r="AP72" s="2"/>
      <c r="AQ72" s="2"/>
      <c r="AR72" s="15"/>
    </row>
    <row r="73" spans="1:44" ht="19.5" customHeight="1" outlineLevel="1">
      <c r="A73" s="33">
        <v>1</v>
      </c>
      <c r="B73" s="207" t="s">
        <v>127</v>
      </c>
      <c r="C73" s="250" t="s">
        <v>145</v>
      </c>
      <c r="D73" s="251">
        <v>45343</v>
      </c>
      <c r="E73" s="74" t="s">
        <v>146</v>
      </c>
      <c r="F73" s="190" t="s">
        <v>147</v>
      </c>
      <c r="G73" s="190" t="s">
        <v>53</v>
      </c>
      <c r="H73" s="256">
        <v>45292</v>
      </c>
      <c r="I73" s="256">
        <v>45688</v>
      </c>
      <c r="J73" s="353">
        <v>9878908000</v>
      </c>
      <c r="K73" s="23">
        <v>100006400</v>
      </c>
      <c r="L73" s="258" t="s">
        <v>131</v>
      </c>
      <c r="M73" s="199">
        <v>18</v>
      </c>
      <c r="N73" s="199">
        <v>18</v>
      </c>
      <c r="O73" s="199" t="s">
        <v>132</v>
      </c>
      <c r="P73" s="266"/>
      <c r="Q73" s="132"/>
      <c r="R73" s="134"/>
      <c r="S73" s="23">
        <v>100006400</v>
      </c>
      <c r="T73" s="134"/>
      <c r="U73" s="135">
        <f t="shared" ref="U73:U94" si="156">SUM(R73:T73)</f>
        <v>100006400</v>
      </c>
      <c r="V73" s="199">
        <v>75004800</v>
      </c>
      <c r="W73" s="134"/>
      <c r="X73" s="134"/>
      <c r="Y73" s="135">
        <f t="shared" ref="Y73:Y90" si="157">SUM(V73:X73)</f>
        <v>75004800</v>
      </c>
      <c r="Z73" s="134"/>
      <c r="AA73" s="134"/>
      <c r="AB73" s="134"/>
      <c r="AC73" s="135">
        <f t="shared" ref="AC73:AC96" si="158">SUM(Z73:AB73)</f>
        <v>0</v>
      </c>
      <c r="AD73" s="134"/>
      <c r="AE73" s="134"/>
      <c r="AF73" s="134"/>
      <c r="AG73" s="135">
        <f t="shared" ref="AG73:AG90" si="159">SUM(AD73:AF73)</f>
        <v>0</v>
      </c>
      <c r="AH73" s="135">
        <f t="shared" ref="AH73:AH96" si="160">SUM(U73,Y73,AC73,AG73)</f>
        <v>175011200</v>
      </c>
      <c r="AI73" s="27">
        <f t="shared" ref="AI73:AI96" si="161">IF(ISERROR(AH73/$J$97),0,AH73/$J$97)</f>
        <v>1.7715642255196628E-2</v>
      </c>
      <c r="AJ73" s="28">
        <f t="shared" ref="AJ73:AJ96" si="162">IF(ISERROR(AH73/$AH$102),"-",AH73/$AH$102)</f>
        <v>0.14825130562922467</v>
      </c>
      <c r="AK73" s="1"/>
      <c r="AL73" s="1"/>
      <c r="AM73" s="1"/>
      <c r="AN73" s="1"/>
      <c r="AO73" s="1"/>
      <c r="AP73" s="1"/>
      <c r="AQ73" s="1"/>
      <c r="AR73" s="3"/>
    </row>
    <row r="74" spans="1:44" ht="19.5" customHeight="1" outlineLevel="1">
      <c r="A74" s="33">
        <v>2</v>
      </c>
      <c r="B74" s="207" t="s">
        <v>127</v>
      </c>
      <c r="C74" s="250" t="s">
        <v>148</v>
      </c>
      <c r="D74" s="251">
        <v>45343</v>
      </c>
      <c r="E74" s="74" t="s">
        <v>149</v>
      </c>
      <c r="F74" s="190" t="s">
        <v>147</v>
      </c>
      <c r="G74" s="190" t="s">
        <v>53</v>
      </c>
      <c r="H74" s="256">
        <v>45292</v>
      </c>
      <c r="I74" s="256">
        <v>45688</v>
      </c>
      <c r="J74" s="322"/>
      <c r="K74" s="23">
        <v>25012000</v>
      </c>
      <c r="L74" s="258" t="s">
        <v>131</v>
      </c>
      <c r="M74" s="199">
        <v>2</v>
      </c>
      <c r="N74" s="199">
        <v>2</v>
      </c>
      <c r="O74" s="199" t="s">
        <v>132</v>
      </c>
      <c r="P74" s="266"/>
      <c r="Q74" s="132"/>
      <c r="R74" s="134"/>
      <c r="S74" s="23">
        <v>10004800</v>
      </c>
      <c r="T74" s="134"/>
      <c r="U74" s="135">
        <f t="shared" si="156"/>
        <v>10004800</v>
      </c>
      <c r="V74" s="199">
        <v>7503600</v>
      </c>
      <c r="W74" s="134"/>
      <c r="X74" s="134"/>
      <c r="Y74" s="135">
        <f t="shared" si="157"/>
        <v>7503600</v>
      </c>
      <c r="Z74" s="134"/>
      <c r="AA74" s="134"/>
      <c r="AB74" s="134"/>
      <c r="AC74" s="135">
        <f t="shared" si="158"/>
        <v>0</v>
      </c>
      <c r="AD74" s="134"/>
      <c r="AE74" s="134"/>
      <c r="AF74" s="134"/>
      <c r="AG74" s="135">
        <f t="shared" si="159"/>
        <v>0</v>
      </c>
      <c r="AH74" s="135">
        <f t="shared" si="160"/>
        <v>17508400</v>
      </c>
      <c r="AI74" s="27">
        <f t="shared" si="161"/>
        <v>1.7723011490743713E-3</v>
      </c>
      <c r="AJ74" s="28">
        <f t="shared" si="162"/>
        <v>1.4831297422557626E-2</v>
      </c>
      <c r="AK74" s="1"/>
      <c r="AL74" s="1"/>
      <c r="AM74" s="1"/>
      <c r="AN74" s="1"/>
      <c r="AO74" s="1"/>
      <c r="AP74" s="1"/>
      <c r="AQ74" s="1"/>
      <c r="AR74" s="3"/>
    </row>
    <row r="75" spans="1:44" ht="19.5" customHeight="1" outlineLevel="1">
      <c r="A75" s="33">
        <v>3</v>
      </c>
      <c r="B75" s="207" t="s">
        <v>127</v>
      </c>
      <c r="C75" s="250" t="s">
        <v>150</v>
      </c>
      <c r="D75" s="251">
        <v>45343</v>
      </c>
      <c r="E75" s="74" t="s">
        <v>151</v>
      </c>
      <c r="F75" s="190" t="s">
        <v>147</v>
      </c>
      <c r="G75" s="190" t="s">
        <v>53</v>
      </c>
      <c r="H75" s="256">
        <v>45292</v>
      </c>
      <c r="I75" s="256">
        <v>45688</v>
      </c>
      <c r="J75" s="322"/>
      <c r="K75" s="23">
        <v>300144000</v>
      </c>
      <c r="L75" s="258" t="s">
        <v>131</v>
      </c>
      <c r="M75" s="199">
        <v>24</v>
      </c>
      <c r="N75" s="199">
        <v>24</v>
      </c>
      <c r="O75" s="199" t="s">
        <v>132</v>
      </c>
      <c r="P75" s="266"/>
      <c r="Q75" s="132"/>
      <c r="R75" s="134"/>
      <c r="S75" s="23">
        <v>120057600</v>
      </c>
      <c r="T75" s="134"/>
      <c r="U75" s="135">
        <f t="shared" si="156"/>
        <v>120057600</v>
      </c>
      <c r="V75" s="199">
        <v>90043200</v>
      </c>
      <c r="W75" s="134"/>
      <c r="X75" s="134"/>
      <c r="Y75" s="135">
        <f t="shared" si="157"/>
        <v>90043200</v>
      </c>
      <c r="Z75" s="134"/>
      <c r="AA75" s="134"/>
      <c r="AB75" s="134"/>
      <c r="AC75" s="135">
        <f t="shared" si="158"/>
        <v>0</v>
      </c>
      <c r="AD75" s="134"/>
      <c r="AE75" s="134"/>
      <c r="AF75" s="134"/>
      <c r="AG75" s="135">
        <f t="shared" si="159"/>
        <v>0</v>
      </c>
      <c r="AH75" s="135">
        <f t="shared" si="160"/>
        <v>210100800</v>
      </c>
      <c r="AI75" s="27">
        <f t="shared" si="161"/>
        <v>2.1267613788892456E-2</v>
      </c>
      <c r="AJ75" s="28">
        <f t="shared" si="162"/>
        <v>0.17797556907069154</v>
      </c>
      <c r="AK75" s="1"/>
      <c r="AL75" s="1"/>
      <c r="AM75" s="1"/>
      <c r="AN75" s="1"/>
      <c r="AO75" s="1"/>
      <c r="AP75" s="1"/>
      <c r="AQ75" s="1"/>
      <c r="AR75" s="3"/>
    </row>
    <row r="76" spans="1:44" ht="19.5" customHeight="1" outlineLevel="1">
      <c r="A76" s="33">
        <v>4</v>
      </c>
      <c r="B76" s="207" t="s">
        <v>127</v>
      </c>
      <c r="C76" s="250" t="s">
        <v>138</v>
      </c>
      <c r="D76" s="251">
        <v>45343</v>
      </c>
      <c r="E76" s="74" t="s">
        <v>152</v>
      </c>
      <c r="F76" s="190" t="s">
        <v>147</v>
      </c>
      <c r="G76" s="190" t="s">
        <v>53</v>
      </c>
      <c r="H76" s="256">
        <v>45292</v>
      </c>
      <c r="I76" s="256">
        <v>45688</v>
      </c>
      <c r="J76" s="322"/>
      <c r="K76" s="23">
        <v>87542000</v>
      </c>
      <c r="L76" s="258" t="s">
        <v>131</v>
      </c>
      <c r="M76" s="199">
        <v>7</v>
      </c>
      <c r="N76" s="199">
        <v>7</v>
      </c>
      <c r="O76" s="199" t="s">
        <v>132</v>
      </c>
      <c r="P76" s="266"/>
      <c r="Q76" s="132"/>
      <c r="R76" s="134"/>
      <c r="S76" s="23">
        <v>87542000</v>
      </c>
      <c r="T76" s="134"/>
      <c r="U76" s="135">
        <f t="shared" si="156"/>
        <v>87542000</v>
      </c>
      <c r="V76" s="199">
        <v>26262000</v>
      </c>
      <c r="W76" s="134"/>
      <c r="X76" s="134"/>
      <c r="Y76" s="135">
        <f t="shared" si="157"/>
        <v>26262000</v>
      </c>
      <c r="Z76" s="134"/>
      <c r="AA76" s="134"/>
      <c r="AB76" s="134"/>
      <c r="AC76" s="135">
        <f t="shared" si="158"/>
        <v>0</v>
      </c>
      <c r="AD76" s="134"/>
      <c r="AE76" s="134"/>
      <c r="AF76" s="134"/>
      <c r="AG76" s="135">
        <f t="shared" si="159"/>
        <v>0</v>
      </c>
      <c r="AH76" s="135">
        <f t="shared" si="160"/>
        <v>113804000</v>
      </c>
      <c r="AI76" s="27">
        <f t="shared" si="161"/>
        <v>1.1519896733525608E-2</v>
      </c>
      <c r="AJ76" s="28">
        <f t="shared" si="162"/>
        <v>9.6402924988962344E-2</v>
      </c>
      <c r="AK76" s="1"/>
      <c r="AL76" s="1"/>
      <c r="AM76" s="1"/>
      <c r="AN76" s="1"/>
      <c r="AO76" s="1"/>
      <c r="AP76" s="1"/>
      <c r="AQ76" s="1"/>
      <c r="AR76" s="3"/>
    </row>
    <row r="77" spans="1:44" ht="19.5" customHeight="1" outlineLevel="1">
      <c r="A77" s="33">
        <v>5</v>
      </c>
      <c r="B77" s="207" t="s">
        <v>127</v>
      </c>
      <c r="C77" s="250" t="s">
        <v>153</v>
      </c>
      <c r="D77" s="251">
        <v>45343</v>
      </c>
      <c r="E77" s="74" t="s">
        <v>154</v>
      </c>
      <c r="F77" s="190" t="s">
        <v>147</v>
      </c>
      <c r="G77" s="190" t="s">
        <v>53</v>
      </c>
      <c r="H77" s="256">
        <v>45292</v>
      </c>
      <c r="I77" s="256">
        <v>45688</v>
      </c>
      <c r="J77" s="322"/>
      <c r="K77" s="23">
        <v>50024000</v>
      </c>
      <c r="L77" s="258" t="s">
        <v>131</v>
      </c>
      <c r="M77" s="199">
        <v>4</v>
      </c>
      <c r="N77" s="199">
        <v>4</v>
      </c>
      <c r="O77" s="199" t="s">
        <v>132</v>
      </c>
      <c r="P77" s="266"/>
      <c r="Q77" s="132"/>
      <c r="R77" s="134"/>
      <c r="S77" s="23">
        <v>20009600</v>
      </c>
      <c r="T77" s="134"/>
      <c r="U77" s="135">
        <f t="shared" si="156"/>
        <v>20009600</v>
      </c>
      <c r="V77" s="199">
        <v>15007200</v>
      </c>
      <c r="W77" s="134"/>
      <c r="X77" s="134"/>
      <c r="Y77" s="135">
        <f t="shared" si="157"/>
        <v>15007200</v>
      </c>
      <c r="Z77" s="134"/>
      <c r="AA77" s="134"/>
      <c r="AB77" s="134"/>
      <c r="AC77" s="135">
        <f t="shared" si="158"/>
        <v>0</v>
      </c>
      <c r="AD77" s="134"/>
      <c r="AE77" s="134"/>
      <c r="AF77" s="134"/>
      <c r="AG77" s="135">
        <f t="shared" si="159"/>
        <v>0</v>
      </c>
      <c r="AH77" s="135">
        <f t="shared" si="160"/>
        <v>35016800</v>
      </c>
      <c r="AI77" s="27">
        <f t="shared" si="161"/>
        <v>3.5446022981487427E-3</v>
      </c>
      <c r="AJ77" s="28">
        <f t="shared" si="162"/>
        <v>2.9662594845115253E-2</v>
      </c>
      <c r="AK77" s="1"/>
      <c r="AL77" s="1"/>
      <c r="AM77" s="1"/>
      <c r="AN77" s="1"/>
      <c r="AO77" s="1"/>
      <c r="AP77" s="1"/>
      <c r="AQ77" s="1"/>
      <c r="AR77" s="3"/>
    </row>
    <row r="78" spans="1:44" ht="19.5" customHeight="1" outlineLevel="1">
      <c r="A78" s="33">
        <v>6</v>
      </c>
      <c r="B78" s="207" t="s">
        <v>127</v>
      </c>
      <c r="C78" s="250" t="s">
        <v>155</v>
      </c>
      <c r="D78" s="251">
        <v>45343</v>
      </c>
      <c r="E78" s="74" t="s">
        <v>156</v>
      </c>
      <c r="F78" s="190" t="s">
        <v>147</v>
      </c>
      <c r="G78" s="190" t="s">
        <v>53</v>
      </c>
      <c r="H78" s="256">
        <v>45292</v>
      </c>
      <c r="I78" s="256">
        <v>45688</v>
      </c>
      <c r="J78" s="322"/>
      <c r="K78" s="23">
        <v>250120000</v>
      </c>
      <c r="L78" s="258" t="s">
        <v>131</v>
      </c>
      <c r="M78" s="199">
        <v>20</v>
      </c>
      <c r="N78" s="199">
        <v>20</v>
      </c>
      <c r="O78" s="199" t="s">
        <v>132</v>
      </c>
      <c r="P78" s="266"/>
      <c r="Q78" s="132"/>
      <c r="R78" s="134"/>
      <c r="S78" s="23">
        <v>100048000</v>
      </c>
      <c r="T78" s="134"/>
      <c r="U78" s="135">
        <f t="shared" si="156"/>
        <v>100048000</v>
      </c>
      <c r="V78" s="199">
        <v>75036000</v>
      </c>
      <c r="W78" s="134"/>
      <c r="X78" s="134"/>
      <c r="Y78" s="135">
        <f t="shared" si="157"/>
        <v>75036000</v>
      </c>
      <c r="Z78" s="134"/>
      <c r="AA78" s="134"/>
      <c r="AB78" s="134"/>
      <c r="AC78" s="135">
        <f t="shared" si="158"/>
        <v>0</v>
      </c>
      <c r="AD78" s="134"/>
      <c r="AE78" s="134"/>
      <c r="AF78" s="134"/>
      <c r="AG78" s="135">
        <f t="shared" si="159"/>
        <v>0</v>
      </c>
      <c r="AH78" s="135">
        <f t="shared" si="160"/>
        <v>175084000</v>
      </c>
      <c r="AI78" s="27">
        <f t="shared" si="161"/>
        <v>1.7723011490743713E-2</v>
      </c>
      <c r="AJ78" s="28">
        <f t="shared" si="162"/>
        <v>0.14831297422557627</v>
      </c>
      <c r="AK78" s="1"/>
      <c r="AL78" s="1"/>
      <c r="AM78" s="1"/>
      <c r="AN78" s="1"/>
      <c r="AO78" s="1"/>
      <c r="AP78" s="1"/>
      <c r="AQ78" s="1"/>
      <c r="AR78" s="3"/>
    </row>
    <row r="79" spans="1:44" ht="19.5" customHeight="1" outlineLevel="1">
      <c r="A79" s="33">
        <v>7</v>
      </c>
      <c r="B79" s="207" t="s">
        <v>127</v>
      </c>
      <c r="C79" s="250" t="s">
        <v>157</v>
      </c>
      <c r="D79" s="251">
        <v>45343</v>
      </c>
      <c r="E79" s="74" t="s">
        <v>158</v>
      </c>
      <c r="F79" s="190" t="s">
        <v>147</v>
      </c>
      <c r="G79" s="190" t="s">
        <v>53</v>
      </c>
      <c r="H79" s="256">
        <v>45292</v>
      </c>
      <c r="I79" s="256">
        <v>45688</v>
      </c>
      <c r="J79" s="322"/>
      <c r="K79" s="23">
        <v>50024000</v>
      </c>
      <c r="L79" s="258" t="s">
        <v>131</v>
      </c>
      <c r="M79" s="199">
        <v>4</v>
      </c>
      <c r="N79" s="199">
        <v>4</v>
      </c>
      <c r="O79" s="199" t="s">
        <v>132</v>
      </c>
      <c r="P79" s="266"/>
      <c r="Q79" s="132"/>
      <c r="R79" s="134"/>
      <c r="S79" s="23">
        <v>20009600</v>
      </c>
      <c r="T79" s="134"/>
      <c r="U79" s="135">
        <f t="shared" si="156"/>
        <v>20009600</v>
      </c>
      <c r="V79" s="199">
        <v>15007200</v>
      </c>
      <c r="W79" s="134"/>
      <c r="X79" s="134"/>
      <c r="Y79" s="135">
        <f t="shared" si="157"/>
        <v>15007200</v>
      </c>
      <c r="Z79" s="134"/>
      <c r="AA79" s="134"/>
      <c r="AB79" s="134"/>
      <c r="AC79" s="135">
        <f t="shared" si="158"/>
        <v>0</v>
      </c>
      <c r="AD79" s="134"/>
      <c r="AE79" s="134"/>
      <c r="AF79" s="134"/>
      <c r="AG79" s="135">
        <f t="shared" si="159"/>
        <v>0</v>
      </c>
      <c r="AH79" s="135">
        <f t="shared" si="160"/>
        <v>35016800</v>
      </c>
      <c r="AI79" s="27">
        <f t="shared" si="161"/>
        <v>3.5446022981487427E-3</v>
      </c>
      <c r="AJ79" s="28">
        <f t="shared" si="162"/>
        <v>2.9662594845115253E-2</v>
      </c>
      <c r="AK79" s="1"/>
      <c r="AL79" s="1"/>
      <c r="AM79" s="1"/>
      <c r="AN79" s="1"/>
      <c r="AO79" s="1"/>
      <c r="AP79" s="1"/>
      <c r="AQ79" s="1"/>
      <c r="AR79" s="3"/>
    </row>
    <row r="80" spans="1:44" ht="19.5" customHeight="1" outlineLevel="1">
      <c r="A80" s="33">
        <v>8</v>
      </c>
      <c r="B80" s="207" t="s">
        <v>127</v>
      </c>
      <c r="C80" s="250" t="s">
        <v>159</v>
      </c>
      <c r="D80" s="251">
        <v>45351</v>
      </c>
      <c r="E80" s="74" t="s">
        <v>160</v>
      </c>
      <c r="F80" s="190" t="s">
        <v>147</v>
      </c>
      <c r="G80" s="190" t="s">
        <v>53</v>
      </c>
      <c r="H80" s="256">
        <v>45292</v>
      </c>
      <c r="I80" s="256">
        <v>45688</v>
      </c>
      <c r="J80" s="322"/>
      <c r="K80" s="23">
        <v>225024000</v>
      </c>
      <c r="L80" s="258" t="s">
        <v>131</v>
      </c>
      <c r="M80" s="199">
        <v>16</v>
      </c>
      <c r="N80" s="199">
        <v>16</v>
      </c>
      <c r="O80" s="199" t="s">
        <v>132</v>
      </c>
      <c r="P80" s="266"/>
      <c r="Q80" s="132"/>
      <c r="R80" s="134"/>
      <c r="S80" s="23">
        <v>90001600</v>
      </c>
      <c r="T80" s="134"/>
      <c r="U80" s="135">
        <f t="shared" si="156"/>
        <v>90001600</v>
      </c>
      <c r="V80" s="199">
        <v>67501200</v>
      </c>
      <c r="W80" s="134"/>
      <c r="X80" s="134"/>
      <c r="Y80" s="135">
        <f t="shared" si="157"/>
        <v>67501200</v>
      </c>
      <c r="Z80" s="134"/>
      <c r="AA80" s="134"/>
      <c r="AB80" s="134"/>
      <c r="AC80" s="135">
        <f t="shared" si="158"/>
        <v>0</v>
      </c>
      <c r="AD80" s="134"/>
      <c r="AE80" s="134"/>
      <c r="AF80" s="134"/>
      <c r="AG80" s="135">
        <f t="shared" si="159"/>
        <v>0</v>
      </c>
      <c r="AH80" s="135">
        <f t="shared" si="160"/>
        <v>157502800</v>
      </c>
      <c r="AI80" s="27">
        <f t="shared" si="161"/>
        <v>1.5943341106122257E-2</v>
      </c>
      <c r="AJ80" s="28">
        <f t="shared" si="162"/>
        <v>0.13342000820666705</v>
      </c>
      <c r="AK80" s="1"/>
      <c r="AL80" s="1"/>
      <c r="AM80" s="1"/>
      <c r="AN80" s="1"/>
      <c r="AO80" s="1"/>
      <c r="AP80" s="1"/>
      <c r="AQ80" s="1"/>
      <c r="AR80" s="3"/>
    </row>
    <row r="81" spans="1:44" ht="19.5" customHeight="1" outlineLevel="1">
      <c r="A81" s="33">
        <v>9</v>
      </c>
      <c r="B81" s="207" t="s">
        <v>127</v>
      </c>
      <c r="C81" s="250" t="s">
        <v>148</v>
      </c>
      <c r="D81" s="251">
        <v>45377</v>
      </c>
      <c r="E81" s="74" t="s">
        <v>161</v>
      </c>
      <c r="F81" s="190" t="s">
        <v>147</v>
      </c>
      <c r="G81" s="190" t="s">
        <v>53</v>
      </c>
      <c r="H81" s="256">
        <v>45292</v>
      </c>
      <c r="I81" s="256">
        <v>45688</v>
      </c>
      <c r="J81" s="322"/>
      <c r="K81" s="23">
        <v>25012000</v>
      </c>
      <c r="L81" s="258" t="s">
        <v>131</v>
      </c>
      <c r="M81" s="199">
        <v>2</v>
      </c>
      <c r="N81" s="199">
        <v>2</v>
      </c>
      <c r="O81" s="199" t="s">
        <v>132</v>
      </c>
      <c r="P81" s="266"/>
      <c r="Q81" s="132"/>
      <c r="R81" s="134"/>
      <c r="S81" s="23">
        <v>10004800</v>
      </c>
      <c r="T81" s="199"/>
      <c r="U81" s="135">
        <f t="shared" si="156"/>
        <v>10004800</v>
      </c>
      <c r="V81" s="199">
        <v>7503600</v>
      </c>
      <c r="W81" s="134"/>
      <c r="X81" s="134"/>
      <c r="Y81" s="135">
        <f t="shared" si="157"/>
        <v>7503600</v>
      </c>
      <c r="Z81" s="134"/>
      <c r="AA81" s="134"/>
      <c r="AB81" s="134"/>
      <c r="AC81" s="135">
        <f t="shared" si="158"/>
        <v>0</v>
      </c>
      <c r="AD81" s="134"/>
      <c r="AE81" s="134"/>
      <c r="AF81" s="134"/>
      <c r="AG81" s="135">
        <f t="shared" si="159"/>
        <v>0</v>
      </c>
      <c r="AH81" s="135">
        <f t="shared" si="160"/>
        <v>17508400</v>
      </c>
      <c r="AI81" s="27">
        <f t="shared" si="161"/>
        <v>1.7723011490743713E-3</v>
      </c>
      <c r="AJ81" s="28">
        <f t="shared" si="162"/>
        <v>1.4831297422557626E-2</v>
      </c>
      <c r="AK81" s="1"/>
      <c r="AL81" s="1"/>
      <c r="AM81" s="1"/>
      <c r="AN81" s="1"/>
      <c r="AO81" s="1"/>
      <c r="AP81" s="1"/>
      <c r="AQ81" s="1"/>
      <c r="AR81" s="3"/>
    </row>
    <row r="82" spans="1:44" ht="19.5" customHeight="1" outlineLevel="1">
      <c r="A82" s="16"/>
      <c r="B82" s="34"/>
      <c r="C82" s="145"/>
      <c r="D82" s="95"/>
      <c r="E82" s="146"/>
      <c r="F82" s="142"/>
      <c r="G82" s="142"/>
      <c r="H82" s="21"/>
      <c r="I82" s="21"/>
      <c r="J82" s="322"/>
      <c r="K82" s="46"/>
      <c r="L82" s="270"/>
      <c r="M82" s="134"/>
      <c r="N82" s="134"/>
      <c r="O82" s="134"/>
      <c r="P82" s="266"/>
      <c r="Q82" s="132"/>
      <c r="R82" s="134"/>
      <c r="S82" s="57"/>
      <c r="T82" s="134"/>
      <c r="U82" s="135">
        <f t="shared" si="156"/>
        <v>0</v>
      </c>
      <c r="V82" s="134"/>
      <c r="W82" s="134"/>
      <c r="X82" s="134"/>
      <c r="Y82" s="135">
        <f t="shared" si="157"/>
        <v>0</v>
      </c>
      <c r="Z82" s="134"/>
      <c r="AA82" s="134"/>
      <c r="AB82" s="134"/>
      <c r="AC82" s="135">
        <f t="shared" si="158"/>
        <v>0</v>
      </c>
      <c r="AD82" s="134"/>
      <c r="AE82" s="134"/>
      <c r="AF82" s="134"/>
      <c r="AG82" s="135">
        <f t="shared" si="159"/>
        <v>0</v>
      </c>
      <c r="AH82" s="135">
        <f t="shared" si="160"/>
        <v>0</v>
      </c>
      <c r="AI82" s="27">
        <f t="shared" si="161"/>
        <v>0</v>
      </c>
      <c r="AJ82" s="28">
        <f t="shared" si="162"/>
        <v>0</v>
      </c>
      <c r="AK82" s="1"/>
      <c r="AL82" s="1"/>
      <c r="AM82" s="1"/>
      <c r="AN82" s="1"/>
      <c r="AO82" s="1"/>
      <c r="AP82" s="1"/>
      <c r="AQ82" s="1"/>
      <c r="AR82" s="3"/>
    </row>
    <row r="83" spans="1:44" ht="19.5" customHeight="1" outlineLevel="1">
      <c r="A83" s="16"/>
      <c r="B83" s="34"/>
      <c r="C83" s="145"/>
      <c r="D83" s="95"/>
      <c r="E83" s="146"/>
      <c r="F83" s="142"/>
      <c r="G83" s="142"/>
      <c r="H83" s="21"/>
      <c r="I83" s="21"/>
      <c r="J83" s="322"/>
      <c r="K83" s="46"/>
      <c r="L83" s="270"/>
      <c r="M83" s="134"/>
      <c r="N83" s="134"/>
      <c r="O83" s="134"/>
      <c r="P83" s="266"/>
      <c r="Q83" s="132"/>
      <c r="R83" s="134"/>
      <c r="S83" s="57"/>
      <c r="T83" s="134"/>
      <c r="U83" s="135">
        <f t="shared" si="156"/>
        <v>0</v>
      </c>
      <c r="V83" s="134"/>
      <c r="W83" s="134"/>
      <c r="X83" s="134"/>
      <c r="Y83" s="135">
        <f t="shared" si="157"/>
        <v>0</v>
      </c>
      <c r="Z83" s="134"/>
      <c r="AA83" s="134"/>
      <c r="AB83" s="134"/>
      <c r="AC83" s="135">
        <f t="shared" si="158"/>
        <v>0</v>
      </c>
      <c r="AD83" s="134"/>
      <c r="AE83" s="134"/>
      <c r="AF83" s="134"/>
      <c r="AG83" s="135">
        <f t="shared" si="159"/>
        <v>0</v>
      </c>
      <c r="AH83" s="135">
        <f t="shared" si="160"/>
        <v>0</v>
      </c>
      <c r="AI83" s="27">
        <f t="shared" si="161"/>
        <v>0</v>
      </c>
      <c r="AJ83" s="28">
        <f t="shared" si="162"/>
        <v>0</v>
      </c>
      <c r="AK83" s="1"/>
      <c r="AL83" s="1"/>
      <c r="AM83" s="1"/>
      <c r="AN83" s="1"/>
      <c r="AO83" s="1"/>
      <c r="AP83" s="1"/>
      <c r="AQ83" s="1"/>
      <c r="AR83" s="3"/>
    </row>
    <row r="84" spans="1:44" ht="19.5" customHeight="1" outlineLevel="1">
      <c r="A84" s="16"/>
      <c r="B84" s="34"/>
      <c r="C84" s="145"/>
      <c r="D84" s="95"/>
      <c r="E84" s="146"/>
      <c r="F84" s="142"/>
      <c r="G84" s="142"/>
      <c r="H84" s="21"/>
      <c r="I84" s="21"/>
      <c r="J84" s="322"/>
      <c r="K84" s="46"/>
      <c r="L84" s="270"/>
      <c r="M84" s="134"/>
      <c r="N84" s="134"/>
      <c r="O84" s="134"/>
      <c r="P84" s="266"/>
      <c r="Q84" s="132"/>
      <c r="R84" s="134"/>
      <c r="S84" s="57"/>
      <c r="T84" s="134"/>
      <c r="U84" s="135">
        <f t="shared" si="156"/>
        <v>0</v>
      </c>
      <c r="V84" s="134"/>
      <c r="W84" s="134"/>
      <c r="X84" s="134"/>
      <c r="Y84" s="135">
        <f t="shared" si="157"/>
        <v>0</v>
      </c>
      <c r="Z84" s="134"/>
      <c r="AA84" s="134"/>
      <c r="AB84" s="134"/>
      <c r="AC84" s="135">
        <f t="shared" si="158"/>
        <v>0</v>
      </c>
      <c r="AD84" s="134"/>
      <c r="AE84" s="134"/>
      <c r="AF84" s="134"/>
      <c r="AG84" s="135">
        <f t="shared" si="159"/>
        <v>0</v>
      </c>
      <c r="AH84" s="135">
        <f t="shared" si="160"/>
        <v>0</v>
      </c>
      <c r="AI84" s="27">
        <f t="shared" si="161"/>
        <v>0</v>
      </c>
      <c r="AJ84" s="28">
        <f t="shared" si="162"/>
        <v>0</v>
      </c>
      <c r="AK84" s="1"/>
      <c r="AL84" s="1"/>
      <c r="AM84" s="1"/>
      <c r="AN84" s="1"/>
      <c r="AO84" s="1"/>
      <c r="AP84" s="1"/>
      <c r="AQ84" s="1"/>
      <c r="AR84" s="3"/>
    </row>
    <row r="85" spans="1:44" ht="19.5" customHeight="1" outlineLevel="1">
      <c r="A85" s="16"/>
      <c r="B85" s="34"/>
      <c r="C85" s="145"/>
      <c r="D85" s="95"/>
      <c r="E85" s="146"/>
      <c r="F85" s="142"/>
      <c r="G85" s="142"/>
      <c r="H85" s="21"/>
      <c r="I85" s="21"/>
      <c r="J85" s="322"/>
      <c r="K85" s="46"/>
      <c r="L85" s="270"/>
      <c r="M85" s="134"/>
      <c r="N85" s="134"/>
      <c r="O85" s="134"/>
      <c r="P85" s="266"/>
      <c r="Q85" s="132"/>
      <c r="R85" s="134"/>
      <c r="S85" s="134"/>
      <c r="T85" s="134"/>
      <c r="U85" s="135">
        <f t="shared" si="156"/>
        <v>0</v>
      </c>
      <c r="V85" s="134"/>
      <c r="W85" s="134"/>
      <c r="X85" s="134"/>
      <c r="Y85" s="135">
        <f t="shared" si="157"/>
        <v>0</v>
      </c>
      <c r="Z85" s="134"/>
      <c r="AA85" s="134"/>
      <c r="AB85" s="134"/>
      <c r="AC85" s="135">
        <f t="shared" si="158"/>
        <v>0</v>
      </c>
      <c r="AD85" s="134"/>
      <c r="AE85" s="134"/>
      <c r="AF85" s="134"/>
      <c r="AG85" s="135">
        <f t="shared" si="159"/>
        <v>0</v>
      </c>
      <c r="AH85" s="135">
        <f t="shared" si="160"/>
        <v>0</v>
      </c>
      <c r="AI85" s="27">
        <f t="shared" si="161"/>
        <v>0</v>
      </c>
      <c r="AJ85" s="28">
        <f t="shared" si="162"/>
        <v>0</v>
      </c>
      <c r="AK85" s="1"/>
      <c r="AL85" s="1"/>
      <c r="AM85" s="1"/>
      <c r="AN85" s="1"/>
      <c r="AO85" s="1"/>
      <c r="AP85" s="1"/>
      <c r="AQ85" s="1"/>
      <c r="AR85" s="3"/>
    </row>
    <row r="86" spans="1:44" ht="19.5" customHeight="1" outlineLevel="1">
      <c r="A86" s="16"/>
      <c r="B86" s="34"/>
      <c r="C86" s="145"/>
      <c r="D86" s="95"/>
      <c r="E86" s="146"/>
      <c r="F86" s="142"/>
      <c r="G86" s="142"/>
      <c r="H86" s="21"/>
      <c r="I86" s="21"/>
      <c r="J86" s="322"/>
      <c r="K86" s="46"/>
      <c r="L86" s="270"/>
      <c r="M86" s="134"/>
      <c r="N86" s="134"/>
      <c r="O86" s="134"/>
      <c r="P86" s="266"/>
      <c r="Q86" s="132"/>
      <c r="R86" s="134"/>
      <c r="S86" s="134"/>
      <c r="T86" s="134"/>
      <c r="U86" s="135">
        <f t="shared" si="156"/>
        <v>0</v>
      </c>
      <c r="V86" s="134"/>
      <c r="W86" s="134"/>
      <c r="X86" s="134"/>
      <c r="Y86" s="135">
        <f t="shared" si="157"/>
        <v>0</v>
      </c>
      <c r="Z86" s="134"/>
      <c r="AA86" s="134"/>
      <c r="AB86" s="134"/>
      <c r="AC86" s="135">
        <f t="shared" si="158"/>
        <v>0</v>
      </c>
      <c r="AD86" s="134"/>
      <c r="AE86" s="134"/>
      <c r="AF86" s="134"/>
      <c r="AG86" s="135">
        <f t="shared" si="159"/>
        <v>0</v>
      </c>
      <c r="AH86" s="135">
        <f t="shared" si="160"/>
        <v>0</v>
      </c>
      <c r="AI86" s="27">
        <f t="shared" si="161"/>
        <v>0</v>
      </c>
      <c r="AJ86" s="28">
        <f t="shared" si="162"/>
        <v>0</v>
      </c>
      <c r="AK86" s="1"/>
      <c r="AL86" s="1"/>
      <c r="AM86" s="1"/>
      <c r="AN86" s="1"/>
      <c r="AO86" s="1"/>
      <c r="AP86" s="1"/>
      <c r="AQ86" s="1"/>
      <c r="AR86" s="3"/>
    </row>
    <row r="87" spans="1:44" ht="19.5" customHeight="1" outlineLevel="1">
      <c r="A87" s="16"/>
      <c r="B87" s="34"/>
      <c r="C87" s="145"/>
      <c r="D87" s="95"/>
      <c r="E87" s="146"/>
      <c r="F87" s="142"/>
      <c r="G87" s="142"/>
      <c r="H87" s="21"/>
      <c r="I87" s="21"/>
      <c r="J87" s="322"/>
      <c r="K87" s="46"/>
      <c r="L87" s="270"/>
      <c r="M87" s="134"/>
      <c r="N87" s="134"/>
      <c r="O87" s="134"/>
      <c r="P87" s="266"/>
      <c r="Q87" s="132"/>
      <c r="R87" s="134"/>
      <c r="S87" s="134"/>
      <c r="T87" s="134"/>
      <c r="U87" s="135">
        <f t="shared" si="156"/>
        <v>0</v>
      </c>
      <c r="V87" s="134"/>
      <c r="W87" s="134"/>
      <c r="X87" s="134"/>
      <c r="Y87" s="135">
        <f t="shared" si="157"/>
        <v>0</v>
      </c>
      <c r="Z87" s="134"/>
      <c r="AA87" s="134"/>
      <c r="AB87" s="134"/>
      <c r="AC87" s="135">
        <f t="shared" si="158"/>
        <v>0</v>
      </c>
      <c r="AD87" s="134"/>
      <c r="AE87" s="134"/>
      <c r="AF87" s="134"/>
      <c r="AG87" s="135">
        <f t="shared" si="159"/>
        <v>0</v>
      </c>
      <c r="AH87" s="135">
        <f t="shared" si="160"/>
        <v>0</v>
      </c>
      <c r="AI87" s="27">
        <f t="shared" si="161"/>
        <v>0</v>
      </c>
      <c r="AJ87" s="28">
        <f t="shared" si="162"/>
        <v>0</v>
      </c>
      <c r="AK87" s="1"/>
      <c r="AL87" s="1"/>
      <c r="AM87" s="1"/>
      <c r="AN87" s="1"/>
      <c r="AO87" s="1"/>
      <c r="AP87" s="1"/>
      <c r="AQ87" s="1"/>
      <c r="AR87" s="3"/>
    </row>
    <row r="88" spans="1:44" ht="19.5" customHeight="1" outlineLevel="1">
      <c r="A88" s="16"/>
      <c r="B88" s="34"/>
      <c r="C88" s="145"/>
      <c r="D88" s="95"/>
      <c r="E88" s="146"/>
      <c r="F88" s="142"/>
      <c r="G88" s="142"/>
      <c r="H88" s="21"/>
      <c r="I88" s="21"/>
      <c r="J88" s="322"/>
      <c r="K88" s="46"/>
      <c r="L88" s="231"/>
      <c r="M88" s="232"/>
      <c r="N88" s="232"/>
      <c r="O88" s="232"/>
      <c r="P88" s="287"/>
      <c r="Q88" s="231"/>
      <c r="R88" s="134"/>
      <c r="S88" s="134"/>
      <c r="T88" s="134"/>
      <c r="U88" s="135">
        <f t="shared" si="156"/>
        <v>0</v>
      </c>
      <c r="V88" s="57"/>
      <c r="W88" s="134"/>
      <c r="X88" s="134"/>
      <c r="Y88" s="135">
        <f t="shared" si="157"/>
        <v>0</v>
      </c>
      <c r="Z88" s="134"/>
      <c r="AA88" s="134"/>
      <c r="AB88" s="134"/>
      <c r="AC88" s="135">
        <f t="shared" si="158"/>
        <v>0</v>
      </c>
      <c r="AD88" s="134"/>
      <c r="AE88" s="134"/>
      <c r="AF88" s="134"/>
      <c r="AG88" s="135">
        <f t="shared" si="159"/>
        <v>0</v>
      </c>
      <c r="AH88" s="135">
        <f t="shared" si="160"/>
        <v>0</v>
      </c>
      <c r="AI88" s="27">
        <f t="shared" si="161"/>
        <v>0</v>
      </c>
      <c r="AJ88" s="28">
        <f t="shared" si="162"/>
        <v>0</v>
      </c>
      <c r="AK88" s="1"/>
      <c r="AL88" s="1"/>
      <c r="AM88" s="1"/>
      <c r="AN88" s="1"/>
      <c r="AO88" s="1"/>
      <c r="AP88" s="1"/>
      <c r="AQ88" s="1"/>
      <c r="AR88" s="3"/>
    </row>
    <row r="89" spans="1:44" ht="19.5" customHeight="1" outlineLevel="1">
      <c r="A89" s="16"/>
      <c r="B89" s="34"/>
      <c r="C89" s="145"/>
      <c r="D89" s="95"/>
      <c r="E89" s="146"/>
      <c r="F89" s="142"/>
      <c r="G89" s="142"/>
      <c r="H89" s="21"/>
      <c r="I89" s="21"/>
      <c r="J89" s="322"/>
      <c r="K89" s="46"/>
      <c r="L89" s="18"/>
      <c r="M89" s="24"/>
      <c r="N89" s="24"/>
      <c r="O89" s="24"/>
      <c r="P89" s="18"/>
      <c r="Q89" s="18"/>
      <c r="R89" s="134"/>
      <c r="S89" s="134"/>
      <c r="T89" s="134"/>
      <c r="U89" s="135">
        <f t="shared" si="156"/>
        <v>0</v>
      </c>
      <c r="V89" s="134"/>
      <c r="W89" s="57"/>
      <c r="X89" s="134"/>
      <c r="Y89" s="135">
        <f t="shared" si="157"/>
        <v>0</v>
      </c>
      <c r="Z89" s="134"/>
      <c r="AA89" s="134"/>
      <c r="AB89" s="134"/>
      <c r="AC89" s="135">
        <f t="shared" si="158"/>
        <v>0</v>
      </c>
      <c r="AD89" s="134"/>
      <c r="AE89" s="134"/>
      <c r="AF89" s="134"/>
      <c r="AG89" s="135">
        <f t="shared" si="159"/>
        <v>0</v>
      </c>
      <c r="AH89" s="135">
        <f t="shared" si="160"/>
        <v>0</v>
      </c>
      <c r="AI89" s="27">
        <f t="shared" si="161"/>
        <v>0</v>
      </c>
      <c r="AJ89" s="28">
        <f t="shared" si="162"/>
        <v>0</v>
      </c>
      <c r="AK89" s="1"/>
      <c r="AL89" s="1"/>
      <c r="AM89" s="1"/>
      <c r="AN89" s="1"/>
      <c r="AO89" s="1"/>
      <c r="AP89" s="1"/>
      <c r="AQ89" s="1"/>
      <c r="AR89" s="3"/>
    </row>
    <row r="90" spans="1:44" ht="19.5" customHeight="1" outlineLevel="1">
      <c r="A90" s="16"/>
      <c r="B90" s="34"/>
      <c r="C90" s="145"/>
      <c r="D90" s="95"/>
      <c r="E90" s="146"/>
      <c r="F90" s="142"/>
      <c r="G90" s="142"/>
      <c r="H90" s="21"/>
      <c r="I90" s="21"/>
      <c r="J90" s="322"/>
      <c r="K90" s="46"/>
      <c r="L90" s="18"/>
      <c r="M90" s="24"/>
      <c r="N90" s="24"/>
      <c r="O90" s="24"/>
      <c r="P90" s="18"/>
      <c r="Q90" s="18"/>
      <c r="R90" s="134"/>
      <c r="S90" s="134"/>
      <c r="T90" s="134"/>
      <c r="U90" s="135">
        <f t="shared" si="156"/>
        <v>0</v>
      </c>
      <c r="V90" s="134"/>
      <c r="W90" s="278"/>
      <c r="X90" s="134"/>
      <c r="Y90" s="135">
        <f t="shared" si="157"/>
        <v>0</v>
      </c>
      <c r="Z90" s="134"/>
      <c r="AA90" s="134"/>
      <c r="AB90" s="134"/>
      <c r="AC90" s="135">
        <f t="shared" si="158"/>
        <v>0</v>
      </c>
      <c r="AD90" s="134"/>
      <c r="AE90" s="134"/>
      <c r="AF90" s="134"/>
      <c r="AG90" s="135">
        <f t="shared" si="159"/>
        <v>0</v>
      </c>
      <c r="AH90" s="135">
        <f t="shared" si="160"/>
        <v>0</v>
      </c>
      <c r="AI90" s="27">
        <f t="shared" si="161"/>
        <v>0</v>
      </c>
      <c r="AJ90" s="28">
        <f t="shared" si="162"/>
        <v>0</v>
      </c>
      <c r="AK90" s="1"/>
      <c r="AL90" s="1"/>
      <c r="AM90" s="1"/>
      <c r="AN90" s="1"/>
      <c r="AO90" s="1"/>
      <c r="AP90" s="1"/>
      <c r="AQ90" s="1"/>
      <c r="AR90" s="3"/>
    </row>
    <row r="91" spans="1:44" ht="19.5" customHeight="1" outlineLevel="1">
      <c r="A91" s="16"/>
      <c r="B91" s="34"/>
      <c r="C91" s="145"/>
      <c r="D91" s="95"/>
      <c r="E91" s="146"/>
      <c r="F91" s="142"/>
      <c r="G91" s="142"/>
      <c r="H91" s="267"/>
      <c r="I91" s="288"/>
      <c r="J91" s="322"/>
      <c r="K91" s="46"/>
      <c r="L91" s="18"/>
      <c r="M91" s="24"/>
      <c r="N91" s="24"/>
      <c r="O91" s="24"/>
      <c r="P91" s="18"/>
      <c r="Q91" s="18"/>
      <c r="R91" s="134"/>
      <c r="S91" s="134"/>
      <c r="T91" s="134"/>
      <c r="U91" s="135">
        <f t="shared" si="156"/>
        <v>0</v>
      </c>
      <c r="V91" s="134"/>
      <c r="W91" s="278"/>
      <c r="X91" s="134"/>
      <c r="Y91" s="135"/>
      <c r="Z91" s="134"/>
      <c r="AA91" s="46"/>
      <c r="AB91" s="134"/>
      <c r="AC91" s="135">
        <f t="shared" si="158"/>
        <v>0</v>
      </c>
      <c r="AD91" s="134"/>
      <c r="AE91" s="134"/>
      <c r="AF91" s="134"/>
      <c r="AG91" s="135"/>
      <c r="AH91" s="135">
        <f t="shared" si="160"/>
        <v>0</v>
      </c>
      <c r="AI91" s="27">
        <f t="shared" si="161"/>
        <v>0</v>
      </c>
      <c r="AJ91" s="28">
        <f t="shared" si="162"/>
        <v>0</v>
      </c>
      <c r="AK91" s="1"/>
      <c r="AL91" s="1"/>
      <c r="AM91" s="1"/>
      <c r="AN91" s="1"/>
      <c r="AO91" s="1"/>
      <c r="AP91" s="1"/>
      <c r="AQ91" s="1"/>
      <c r="AR91" s="3"/>
    </row>
    <row r="92" spans="1:44" ht="19.5" customHeight="1" outlineLevel="1">
      <c r="A92" s="16"/>
      <c r="B92" s="34"/>
      <c r="C92" s="145"/>
      <c r="D92" s="95"/>
      <c r="E92" s="146"/>
      <c r="F92" s="142"/>
      <c r="G92" s="142"/>
      <c r="H92" s="267"/>
      <c r="I92" s="288"/>
      <c r="J92" s="322"/>
      <c r="K92" s="46"/>
      <c r="L92" s="18"/>
      <c r="M92" s="24"/>
      <c r="N92" s="24"/>
      <c r="O92" s="24"/>
      <c r="P92" s="18"/>
      <c r="Q92" s="18"/>
      <c r="R92" s="134"/>
      <c r="S92" s="134"/>
      <c r="T92" s="134"/>
      <c r="U92" s="135">
        <f t="shared" si="156"/>
        <v>0</v>
      </c>
      <c r="V92" s="134"/>
      <c r="W92" s="278"/>
      <c r="X92" s="134"/>
      <c r="Y92" s="135"/>
      <c r="Z92" s="134"/>
      <c r="AA92" s="46"/>
      <c r="AB92" s="134"/>
      <c r="AC92" s="135">
        <f t="shared" si="158"/>
        <v>0</v>
      </c>
      <c r="AD92" s="134"/>
      <c r="AE92" s="134"/>
      <c r="AF92" s="134"/>
      <c r="AG92" s="135"/>
      <c r="AH92" s="135">
        <f t="shared" si="160"/>
        <v>0</v>
      </c>
      <c r="AI92" s="27">
        <f t="shared" si="161"/>
        <v>0</v>
      </c>
      <c r="AJ92" s="28">
        <f t="shared" si="162"/>
        <v>0</v>
      </c>
      <c r="AK92" s="1"/>
      <c r="AL92" s="1"/>
      <c r="AM92" s="1"/>
      <c r="AN92" s="1"/>
      <c r="AO92" s="1"/>
      <c r="AP92" s="1"/>
      <c r="AQ92" s="1"/>
      <c r="AR92" s="3"/>
    </row>
    <row r="93" spans="1:44" ht="19.5" customHeight="1" outlineLevel="1">
      <c r="A93" s="16"/>
      <c r="B93" s="34"/>
      <c r="C93" s="145"/>
      <c r="D93" s="95"/>
      <c r="E93" s="146"/>
      <c r="F93" s="142"/>
      <c r="G93" s="142"/>
      <c r="H93" s="267"/>
      <c r="I93" s="288"/>
      <c r="J93" s="322"/>
      <c r="K93" s="46"/>
      <c r="L93" s="18"/>
      <c r="M93" s="24"/>
      <c r="N93" s="24"/>
      <c r="O93" s="24"/>
      <c r="P93" s="18"/>
      <c r="Q93" s="18"/>
      <c r="R93" s="134"/>
      <c r="S93" s="134"/>
      <c r="T93" s="134"/>
      <c r="U93" s="135">
        <f t="shared" si="156"/>
        <v>0</v>
      </c>
      <c r="V93" s="134"/>
      <c r="W93" s="278"/>
      <c r="X93" s="134"/>
      <c r="Y93" s="135"/>
      <c r="Z93" s="134"/>
      <c r="AA93" s="46"/>
      <c r="AB93" s="134"/>
      <c r="AC93" s="135">
        <f t="shared" si="158"/>
        <v>0</v>
      </c>
      <c r="AD93" s="134"/>
      <c r="AE93" s="134"/>
      <c r="AF93" s="134"/>
      <c r="AG93" s="135"/>
      <c r="AH93" s="135">
        <f t="shared" si="160"/>
        <v>0</v>
      </c>
      <c r="AI93" s="27">
        <f t="shared" si="161"/>
        <v>0</v>
      </c>
      <c r="AJ93" s="28">
        <f t="shared" si="162"/>
        <v>0</v>
      </c>
      <c r="AK93" s="1"/>
      <c r="AL93" s="1"/>
      <c r="AM93" s="1"/>
      <c r="AN93" s="1"/>
      <c r="AO93" s="1"/>
      <c r="AP93" s="1"/>
      <c r="AQ93" s="1"/>
      <c r="AR93" s="3"/>
    </row>
    <row r="94" spans="1:44" ht="19.5" customHeight="1" outlineLevel="1">
      <c r="A94" s="16"/>
      <c r="B94" s="34"/>
      <c r="C94" s="18"/>
      <c r="D94" s="52"/>
      <c r="E94" s="53"/>
      <c r="F94" s="18"/>
      <c r="G94" s="18"/>
      <c r="H94" s="267"/>
      <c r="I94" s="288"/>
      <c r="J94" s="322"/>
      <c r="K94" s="46"/>
      <c r="L94" s="18"/>
      <c r="M94" s="24"/>
      <c r="N94" s="24"/>
      <c r="O94" s="24"/>
      <c r="P94" s="18"/>
      <c r="Q94" s="18"/>
      <c r="R94" s="134"/>
      <c r="S94" s="134"/>
      <c r="T94" s="134"/>
      <c r="U94" s="135">
        <f t="shared" si="156"/>
        <v>0</v>
      </c>
      <c r="V94" s="134"/>
      <c r="W94" s="278"/>
      <c r="X94" s="134"/>
      <c r="Y94" s="135"/>
      <c r="Z94" s="134"/>
      <c r="AA94" s="46"/>
      <c r="AB94" s="134"/>
      <c r="AC94" s="135">
        <f t="shared" si="158"/>
        <v>0</v>
      </c>
      <c r="AD94" s="134"/>
      <c r="AE94" s="134"/>
      <c r="AF94" s="134"/>
      <c r="AG94" s="135"/>
      <c r="AH94" s="135">
        <f t="shared" si="160"/>
        <v>0</v>
      </c>
      <c r="AI94" s="27">
        <f t="shared" si="161"/>
        <v>0</v>
      </c>
      <c r="AJ94" s="28">
        <f t="shared" si="162"/>
        <v>0</v>
      </c>
      <c r="AK94" s="1"/>
      <c r="AL94" s="1"/>
      <c r="AM94" s="1"/>
      <c r="AN94" s="1"/>
      <c r="AO94" s="1"/>
      <c r="AP94" s="1"/>
      <c r="AQ94" s="1"/>
      <c r="AR94" s="3"/>
    </row>
    <row r="95" spans="1:44" ht="19.5" customHeight="1" outlineLevel="1">
      <c r="A95" s="16"/>
      <c r="B95" s="34"/>
      <c r="C95" s="18"/>
      <c r="D95" s="52"/>
      <c r="E95" s="53"/>
      <c r="F95" s="18"/>
      <c r="G95" s="18"/>
      <c r="H95" s="267"/>
      <c r="I95" s="288"/>
      <c r="J95" s="322"/>
      <c r="K95" s="46"/>
      <c r="L95" s="18"/>
      <c r="M95" s="24"/>
      <c r="N95" s="24"/>
      <c r="O95" s="24"/>
      <c r="P95" s="18"/>
      <c r="Q95" s="18"/>
      <c r="R95" s="134"/>
      <c r="S95" s="134"/>
      <c r="T95" s="134"/>
      <c r="U95" s="135"/>
      <c r="V95" s="134"/>
      <c r="W95" s="278"/>
      <c r="X95" s="134"/>
      <c r="Y95" s="135"/>
      <c r="Z95" s="134"/>
      <c r="AA95" s="46"/>
      <c r="AB95" s="134"/>
      <c r="AC95" s="135">
        <f t="shared" si="158"/>
        <v>0</v>
      </c>
      <c r="AD95" s="134"/>
      <c r="AE95" s="134"/>
      <c r="AF95" s="134"/>
      <c r="AG95" s="135"/>
      <c r="AH95" s="135">
        <f t="shared" si="160"/>
        <v>0</v>
      </c>
      <c r="AI95" s="27">
        <f t="shared" si="161"/>
        <v>0</v>
      </c>
      <c r="AJ95" s="28">
        <f t="shared" si="162"/>
        <v>0</v>
      </c>
      <c r="AK95" s="1"/>
      <c r="AL95" s="1"/>
      <c r="AM95" s="1"/>
      <c r="AN95" s="1"/>
      <c r="AO95" s="1"/>
      <c r="AP95" s="1"/>
      <c r="AQ95" s="1"/>
      <c r="AR95" s="3"/>
    </row>
    <row r="96" spans="1:44" ht="19.5" customHeight="1" outlineLevel="1">
      <c r="A96" s="16"/>
      <c r="B96" s="34"/>
      <c r="C96" s="18"/>
      <c r="D96" s="52"/>
      <c r="E96" s="53"/>
      <c r="F96" s="18"/>
      <c r="G96" s="18"/>
      <c r="H96" s="267"/>
      <c r="I96" s="288"/>
      <c r="J96" s="314"/>
      <c r="K96" s="46"/>
      <c r="L96" s="18"/>
      <c r="M96" s="24"/>
      <c r="N96" s="24"/>
      <c r="O96" s="24"/>
      <c r="P96" s="18"/>
      <c r="Q96" s="18"/>
      <c r="R96" s="134"/>
      <c r="S96" s="134"/>
      <c r="T96" s="134"/>
      <c r="U96" s="135"/>
      <c r="V96" s="134"/>
      <c r="W96" s="278"/>
      <c r="X96" s="134"/>
      <c r="Y96" s="135"/>
      <c r="Z96" s="134"/>
      <c r="AA96" s="46"/>
      <c r="AB96" s="134"/>
      <c r="AC96" s="135">
        <f t="shared" si="158"/>
        <v>0</v>
      </c>
      <c r="AD96" s="134"/>
      <c r="AE96" s="134"/>
      <c r="AF96" s="134"/>
      <c r="AG96" s="135"/>
      <c r="AH96" s="135">
        <f t="shared" si="160"/>
        <v>0</v>
      </c>
      <c r="AI96" s="27">
        <f t="shared" si="161"/>
        <v>0</v>
      </c>
      <c r="AJ96" s="28">
        <f t="shared" si="162"/>
        <v>0</v>
      </c>
      <c r="AK96" s="1"/>
      <c r="AL96" s="1"/>
      <c r="AM96" s="1"/>
      <c r="AN96" s="1"/>
      <c r="AO96" s="1"/>
      <c r="AP96" s="1"/>
      <c r="AQ96" s="1"/>
      <c r="AR96" s="3"/>
    </row>
    <row r="97" spans="1:44" ht="19.5" customHeight="1">
      <c r="A97" s="334" t="s">
        <v>85</v>
      </c>
      <c r="B97" s="335"/>
      <c r="C97" s="335"/>
      <c r="D97" s="335"/>
      <c r="E97" s="336"/>
      <c r="F97" s="137"/>
      <c r="G97" s="137"/>
      <c r="H97" s="137"/>
      <c r="I97" s="153"/>
      <c r="J97" s="41">
        <f>SUM(J73:J90)</f>
        <v>9878908000</v>
      </c>
      <c r="K97" s="41">
        <f>SUM(K73:K96)</f>
        <v>1112908400</v>
      </c>
      <c r="L97" s="137"/>
      <c r="M97" s="41">
        <f t="shared" ref="M97:O97" si="163">SUM(M73:M90)</f>
        <v>97</v>
      </c>
      <c r="N97" s="41">
        <f t="shared" si="163"/>
        <v>97</v>
      </c>
      <c r="O97" s="41">
        <f t="shared" si="163"/>
        <v>0</v>
      </c>
      <c r="P97" s="138"/>
      <c r="Q97" s="137"/>
      <c r="R97" s="41">
        <f t="shared" ref="R97:S97" si="164">SUM(R73:R90)</f>
        <v>0</v>
      </c>
      <c r="S97" s="41">
        <f t="shared" si="164"/>
        <v>557684400</v>
      </c>
      <c r="T97" s="41">
        <f t="shared" ref="T97:U97" si="165">SUM(T73:T96)</f>
        <v>0</v>
      </c>
      <c r="U97" s="41">
        <f t="shared" si="165"/>
        <v>557684400</v>
      </c>
      <c r="V97" s="41">
        <f t="shared" ref="V97:Y97" si="166">SUM(V73:V90)</f>
        <v>378868800</v>
      </c>
      <c r="W97" s="41">
        <f t="shared" si="166"/>
        <v>0</v>
      </c>
      <c r="X97" s="41">
        <f t="shared" si="166"/>
        <v>0</v>
      </c>
      <c r="Y97" s="41">
        <f t="shared" si="166"/>
        <v>378868800</v>
      </c>
      <c r="Z97" s="41">
        <f t="shared" ref="Z97:AC97" si="167">SUM(Z73:Z96)</f>
        <v>0</v>
      </c>
      <c r="AA97" s="41">
        <f t="shared" si="167"/>
        <v>0</v>
      </c>
      <c r="AB97" s="41">
        <f t="shared" si="167"/>
        <v>0</v>
      </c>
      <c r="AC97" s="41">
        <f t="shared" si="167"/>
        <v>0</v>
      </c>
      <c r="AD97" s="41">
        <f t="shared" ref="AD97:AG97" si="168">SUM(AD73:AD90)</f>
        <v>0</v>
      </c>
      <c r="AE97" s="41">
        <f t="shared" si="168"/>
        <v>0</v>
      </c>
      <c r="AF97" s="41">
        <f t="shared" si="168"/>
        <v>0</v>
      </c>
      <c r="AG97" s="41">
        <f t="shared" si="168"/>
        <v>0</v>
      </c>
      <c r="AH97" s="41">
        <f>SUM(AH73:AH96)</f>
        <v>936553200</v>
      </c>
      <c r="AI97" s="43">
        <f>IF(ISERROR(AH97/J97),0,AH97/J97)</f>
        <v>9.4803312268926895E-2</v>
      </c>
      <c r="AJ97" s="43">
        <f>IF(ISERROR(AH97/$AH$102),0,AH97/$AH$102)</f>
        <v>0.79335056665646764</v>
      </c>
      <c r="AK97" s="1"/>
      <c r="AL97" s="1"/>
      <c r="AM97" s="1"/>
      <c r="AN97" s="1"/>
      <c r="AO97" s="1"/>
      <c r="AP97" s="1"/>
      <c r="AQ97" s="1"/>
      <c r="AR97" s="3"/>
    </row>
    <row r="98" spans="1:44" ht="19.5" customHeight="1">
      <c r="A98" s="330" t="s">
        <v>86</v>
      </c>
      <c r="B98" s="311"/>
      <c r="C98" s="311"/>
      <c r="D98" s="311"/>
      <c r="E98" s="312"/>
      <c r="F98" s="96"/>
      <c r="G98" s="97"/>
      <c r="H98" s="98"/>
      <c r="I98" s="98"/>
      <c r="J98" s="100"/>
      <c r="K98" s="56"/>
      <c r="L98" s="60"/>
      <c r="M98" s="102"/>
      <c r="N98" s="102"/>
      <c r="O98" s="102"/>
      <c r="P98" s="97"/>
      <c r="Q98" s="9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103"/>
      <c r="AJ98" s="103"/>
      <c r="AK98" s="2"/>
      <c r="AL98" s="2"/>
      <c r="AM98" s="2"/>
      <c r="AN98" s="2"/>
      <c r="AO98" s="2"/>
      <c r="AP98" s="2"/>
      <c r="AQ98" s="2"/>
      <c r="AR98" s="15"/>
    </row>
    <row r="99" spans="1:44" ht="19.5" hidden="1" customHeight="1" outlineLevel="1">
      <c r="A99" s="84">
        <v>1</v>
      </c>
      <c r="B99" s="84"/>
      <c r="C99" s="29"/>
      <c r="D99" s="104"/>
      <c r="E99" s="131"/>
      <c r="F99" s="105"/>
      <c r="G99" s="105"/>
      <c r="H99" s="106"/>
      <c r="I99" s="174"/>
      <c r="J99" s="342"/>
      <c r="K99" s="175"/>
      <c r="L99" s="29"/>
      <c r="M99" s="176"/>
      <c r="N99" s="110"/>
      <c r="O99" s="176"/>
      <c r="P99" s="177"/>
      <c r="Q99" s="177"/>
      <c r="R99" s="178"/>
      <c r="S99" s="178"/>
      <c r="T99" s="178"/>
      <c r="U99" s="144">
        <f t="shared" ref="U99:U100" si="169">SUM(R99:T99)</f>
        <v>0</v>
      </c>
      <c r="V99" s="178"/>
      <c r="W99" s="178"/>
      <c r="X99" s="178"/>
      <c r="Y99" s="144">
        <f t="shared" ref="Y99:Y100" si="170">SUM(V99:X99)</f>
        <v>0</v>
      </c>
      <c r="Z99" s="178"/>
      <c r="AA99" s="178"/>
      <c r="AB99" s="178"/>
      <c r="AC99" s="144">
        <f t="shared" ref="AC99:AC100" si="171">SUM(Z99:AB99)</f>
        <v>0</v>
      </c>
      <c r="AD99" s="178"/>
      <c r="AE99" s="178"/>
      <c r="AF99" s="178"/>
      <c r="AG99" s="144">
        <f t="shared" ref="AG99:AG100" si="172">SUM(AD99:AF99)</f>
        <v>0</v>
      </c>
      <c r="AH99" s="144">
        <f t="shared" ref="AH99:AH100" si="173">SUM(U99,Y99,AC99,AG99)</f>
        <v>0</v>
      </c>
      <c r="AI99" s="27">
        <f t="shared" ref="AI99:AI100" si="174">IF(ISERROR(AH99/$J$101),0,AH99/$J$101)</f>
        <v>0</v>
      </c>
      <c r="AJ99" s="28">
        <f t="shared" ref="AJ99:AJ100" si="175">IF(ISERROR(AH99/$AH$102),"-",AH99/$AH$102)</f>
        <v>0</v>
      </c>
      <c r="AK99" s="1"/>
      <c r="AL99" s="1"/>
      <c r="AM99" s="1"/>
      <c r="AN99" s="1"/>
      <c r="AO99" s="1"/>
      <c r="AP99" s="1"/>
      <c r="AQ99" s="1"/>
      <c r="AR99" s="3"/>
    </row>
    <row r="100" spans="1:44" ht="19.5" hidden="1" customHeight="1" outlineLevel="1">
      <c r="A100" s="84">
        <v>2</v>
      </c>
      <c r="B100" s="84"/>
      <c r="C100" s="112"/>
      <c r="D100" s="113"/>
      <c r="E100" s="179"/>
      <c r="F100" s="105"/>
      <c r="G100" s="105"/>
      <c r="H100" s="113"/>
      <c r="I100" s="104"/>
      <c r="J100" s="314"/>
      <c r="K100" s="180"/>
      <c r="L100" s="29"/>
      <c r="M100" s="176"/>
      <c r="N100" s="110"/>
      <c r="O100" s="176"/>
      <c r="P100" s="177"/>
      <c r="Q100" s="177"/>
      <c r="R100" s="178"/>
      <c r="S100" s="178"/>
      <c r="T100" s="178"/>
      <c r="U100" s="144">
        <f t="shared" si="169"/>
        <v>0</v>
      </c>
      <c r="V100" s="178"/>
      <c r="W100" s="178"/>
      <c r="X100" s="178"/>
      <c r="Y100" s="144">
        <f t="shared" si="170"/>
        <v>0</v>
      </c>
      <c r="Z100" s="178"/>
      <c r="AA100" s="178"/>
      <c r="AB100" s="178"/>
      <c r="AC100" s="144">
        <f t="shared" si="171"/>
        <v>0</v>
      </c>
      <c r="AD100" s="178"/>
      <c r="AE100" s="178"/>
      <c r="AF100" s="178"/>
      <c r="AG100" s="144">
        <f t="shared" si="172"/>
        <v>0</v>
      </c>
      <c r="AH100" s="144">
        <f t="shared" si="173"/>
        <v>0</v>
      </c>
      <c r="AI100" s="27">
        <f t="shared" si="174"/>
        <v>0</v>
      </c>
      <c r="AJ100" s="28">
        <f t="shared" si="175"/>
        <v>0</v>
      </c>
      <c r="AK100" s="1"/>
      <c r="AL100" s="1"/>
      <c r="AM100" s="1"/>
      <c r="AN100" s="1"/>
      <c r="AO100" s="1"/>
      <c r="AP100" s="1"/>
      <c r="AQ100" s="1"/>
      <c r="AR100" s="3"/>
    </row>
    <row r="101" spans="1:44" ht="19.5" customHeight="1" collapsed="1">
      <c r="A101" s="334" t="s">
        <v>87</v>
      </c>
      <c r="B101" s="335"/>
      <c r="C101" s="335"/>
      <c r="D101" s="335"/>
      <c r="E101" s="336"/>
      <c r="F101" s="137"/>
      <c r="G101" s="137"/>
      <c r="H101" s="137"/>
      <c r="I101" s="153"/>
      <c r="J101" s="41">
        <f t="shared" ref="J101:K101" si="176">SUM(J99:J100)</f>
        <v>0</v>
      </c>
      <c r="K101" s="41">
        <f t="shared" si="176"/>
        <v>0</v>
      </c>
      <c r="L101" s="137"/>
      <c r="M101" s="41">
        <f t="shared" ref="M101:O101" si="177">SUM(M99:M100)</f>
        <v>0</v>
      </c>
      <c r="N101" s="41">
        <f t="shared" si="177"/>
        <v>0</v>
      </c>
      <c r="O101" s="41">
        <f t="shared" si="177"/>
        <v>0</v>
      </c>
      <c r="P101" s="138"/>
      <c r="Q101" s="137"/>
      <c r="R101" s="41">
        <f t="shared" ref="R101:AH101" si="178">SUM(R99:R100)</f>
        <v>0</v>
      </c>
      <c r="S101" s="41">
        <f t="shared" si="178"/>
        <v>0</v>
      </c>
      <c r="T101" s="41">
        <f t="shared" si="178"/>
        <v>0</v>
      </c>
      <c r="U101" s="41">
        <f t="shared" si="178"/>
        <v>0</v>
      </c>
      <c r="V101" s="41">
        <f t="shared" si="178"/>
        <v>0</v>
      </c>
      <c r="W101" s="41">
        <f t="shared" si="178"/>
        <v>0</v>
      </c>
      <c r="X101" s="41">
        <f t="shared" si="178"/>
        <v>0</v>
      </c>
      <c r="Y101" s="41">
        <f t="shared" si="178"/>
        <v>0</v>
      </c>
      <c r="Z101" s="41">
        <f t="shared" si="178"/>
        <v>0</v>
      </c>
      <c r="AA101" s="41">
        <f t="shared" si="178"/>
        <v>0</v>
      </c>
      <c r="AB101" s="41">
        <f t="shared" si="178"/>
        <v>0</v>
      </c>
      <c r="AC101" s="41">
        <f t="shared" si="178"/>
        <v>0</v>
      </c>
      <c r="AD101" s="41">
        <f t="shared" si="178"/>
        <v>0</v>
      </c>
      <c r="AE101" s="41">
        <f t="shared" si="178"/>
        <v>0</v>
      </c>
      <c r="AF101" s="41">
        <f t="shared" si="178"/>
        <v>0</v>
      </c>
      <c r="AG101" s="41">
        <f t="shared" si="178"/>
        <v>0</v>
      </c>
      <c r="AH101" s="41">
        <f t="shared" si="178"/>
        <v>0</v>
      </c>
      <c r="AI101" s="43">
        <f t="shared" ref="AI101:AI102" si="179">IF(ISERROR(AH101/J101),0,AH101/J101)</f>
        <v>0</v>
      </c>
      <c r="AJ101" s="43">
        <f t="shared" ref="AJ101:AJ102" si="180">IF(ISERROR(AH101/$AH$102),0,AH101/$AH$102)</f>
        <v>0</v>
      </c>
      <c r="AK101" s="1"/>
      <c r="AL101" s="1"/>
      <c r="AM101" s="1"/>
      <c r="AN101" s="1"/>
      <c r="AO101" s="1"/>
      <c r="AP101" s="1"/>
      <c r="AQ101" s="1"/>
      <c r="AR101" s="3"/>
    </row>
    <row r="102" spans="1:44" ht="19.5" customHeight="1">
      <c r="A102" s="341" t="str">
        <f>"TOTAL ASIG."&amp;" "&amp;$A$5</f>
        <v>TOTAL ASIG. 24 - 01 - 592 "ADULTOS CON DISCAPACIDAD EN RESIDENCIAS"</v>
      </c>
      <c r="B102" s="335"/>
      <c r="C102" s="335"/>
      <c r="D102" s="335"/>
      <c r="E102" s="336"/>
      <c r="F102" s="181"/>
      <c r="G102" s="181"/>
      <c r="H102" s="181"/>
      <c r="I102" s="182"/>
      <c r="J102" s="117">
        <f t="shared" ref="J102:K102" si="181">SUM(J11,J15,J19,J23,J29,J33,J38,J42,J46,J51,J55,J59,J63,J67,J71,J97,J101)</f>
        <v>17005459000</v>
      </c>
      <c r="K102" s="117">
        <f t="shared" si="181"/>
        <v>1356858800</v>
      </c>
      <c r="L102" s="181"/>
      <c r="M102" s="117">
        <f t="shared" ref="M102:O102" si="182">+M11+M15+M19+M23+M29+M33+M38+M42+M46+M51+M55+M59+M97+M63+M67+M101</f>
        <v>141</v>
      </c>
      <c r="N102" s="117">
        <f t="shared" si="182"/>
        <v>141</v>
      </c>
      <c r="O102" s="117">
        <f t="shared" si="182"/>
        <v>0</v>
      </c>
      <c r="P102" s="183"/>
      <c r="Q102" s="181"/>
      <c r="R102" s="117">
        <f t="shared" ref="R102:U102" si="183">SUM(R11,R15,R19,R23,R29,R33,R38,R42,R46,R51,R55,R59,R63,R67,R71,R97,R101)</f>
        <v>0</v>
      </c>
      <c r="S102" s="117">
        <f t="shared" si="183"/>
        <v>801634800</v>
      </c>
      <c r="T102" s="117">
        <f t="shared" si="183"/>
        <v>0</v>
      </c>
      <c r="U102" s="117">
        <f t="shared" si="183"/>
        <v>801634800</v>
      </c>
      <c r="V102" s="117">
        <f t="shared" ref="V102:X102" si="184">+V11+V15+V19+V23+V29+V33+V38+V42+V46+V51+V55+V59+V97+V63+V67+V101</f>
        <v>378868800</v>
      </c>
      <c r="W102" s="117">
        <f t="shared" si="184"/>
        <v>0</v>
      </c>
      <c r="X102" s="117">
        <f t="shared" si="184"/>
        <v>0</v>
      </c>
      <c r="Y102" s="117">
        <f t="shared" ref="Y102:AH102" si="185">SUM(Y11,Y15,Y19,Y23,Y29,Y33,Y38,Y42,Y46,Y51,Y55,Y59,Y63,Y67,Y71,Y97,Y101)</f>
        <v>378868800</v>
      </c>
      <c r="Z102" s="117">
        <f t="shared" si="185"/>
        <v>0</v>
      </c>
      <c r="AA102" s="117">
        <f t="shared" si="185"/>
        <v>0</v>
      </c>
      <c r="AB102" s="117">
        <f t="shared" si="185"/>
        <v>0</v>
      </c>
      <c r="AC102" s="117">
        <f t="shared" si="185"/>
        <v>0</v>
      </c>
      <c r="AD102" s="117">
        <f t="shared" si="185"/>
        <v>0</v>
      </c>
      <c r="AE102" s="117">
        <f t="shared" si="185"/>
        <v>0</v>
      </c>
      <c r="AF102" s="117">
        <f t="shared" si="185"/>
        <v>0</v>
      </c>
      <c r="AG102" s="117">
        <f t="shared" si="185"/>
        <v>0</v>
      </c>
      <c r="AH102" s="117">
        <f t="shared" si="185"/>
        <v>1180503600</v>
      </c>
      <c r="AI102" s="119">
        <f t="shared" si="179"/>
        <v>6.9419096538352779E-2</v>
      </c>
      <c r="AJ102" s="119">
        <f t="shared" si="180"/>
        <v>1</v>
      </c>
      <c r="AK102" s="1"/>
      <c r="AL102" s="1"/>
      <c r="AM102" s="1"/>
      <c r="AN102" s="1"/>
      <c r="AO102" s="1"/>
      <c r="AP102" s="1"/>
      <c r="AQ102" s="1"/>
      <c r="AR102" s="3"/>
    </row>
    <row r="103" spans="1:44" ht="19.5" customHeight="1">
      <c r="A103" s="120"/>
      <c r="B103" s="120"/>
      <c r="C103" s="120"/>
      <c r="D103" s="120"/>
      <c r="E103" s="2"/>
      <c r="F103" s="2"/>
      <c r="G103" s="120"/>
      <c r="H103" s="120"/>
      <c r="I103" s="120"/>
      <c r="J103" s="121"/>
      <c r="K103" s="121"/>
      <c r="L103" s="2"/>
      <c r="M103" s="120"/>
      <c r="N103" s="120"/>
      <c r="O103" s="120"/>
      <c r="P103" s="120"/>
      <c r="Q103" s="2"/>
      <c r="R103" s="121"/>
      <c r="S103" s="121"/>
      <c r="T103" s="121"/>
      <c r="U103" s="58"/>
      <c r="V103" s="121"/>
      <c r="W103" s="121"/>
      <c r="X103" s="121"/>
      <c r="Y103" s="58"/>
      <c r="Z103" s="121"/>
      <c r="AA103" s="121"/>
      <c r="AB103" s="121"/>
      <c r="AC103" s="58"/>
      <c r="AD103" s="121"/>
      <c r="AE103" s="121"/>
      <c r="AF103" s="121"/>
      <c r="AG103" s="58"/>
      <c r="AH103" s="58"/>
      <c r="AI103" s="122"/>
      <c r="AJ103" s="122"/>
      <c r="AK103" s="1"/>
      <c r="AL103" s="1"/>
      <c r="AM103" s="1"/>
      <c r="AN103" s="1"/>
      <c r="AO103" s="1"/>
      <c r="AP103" s="1"/>
      <c r="AQ103" s="1"/>
      <c r="AR103" s="3"/>
    </row>
    <row r="104" spans="1:44" ht="19.5" customHeight="1">
      <c r="A104" s="120"/>
      <c r="B104" s="120"/>
      <c r="C104" s="120"/>
      <c r="D104" s="120"/>
      <c r="E104" s="2"/>
      <c r="F104" s="2"/>
      <c r="G104" s="120"/>
      <c r="H104" s="120"/>
      <c r="I104" s="120"/>
      <c r="J104" s="121"/>
      <c r="K104" s="121"/>
      <c r="L104" s="2"/>
      <c r="M104" s="120"/>
      <c r="N104" s="120"/>
      <c r="O104" s="120"/>
      <c r="P104" s="120"/>
      <c r="Q104" s="2"/>
      <c r="R104" s="121"/>
      <c r="S104" s="121"/>
      <c r="T104" s="121"/>
      <c r="U104" s="58"/>
      <c r="V104" s="121"/>
      <c r="W104" s="121"/>
      <c r="X104" s="121"/>
      <c r="Y104" s="58"/>
      <c r="Z104" s="121"/>
      <c r="AA104" s="121"/>
      <c r="AB104" s="121"/>
      <c r="AC104" s="58"/>
      <c r="AD104" s="121"/>
      <c r="AE104" s="121"/>
      <c r="AF104" s="121"/>
      <c r="AG104" s="58"/>
      <c r="AH104" s="58"/>
      <c r="AI104" s="122"/>
      <c r="AJ104" s="122"/>
      <c r="AK104" s="1"/>
      <c r="AL104" s="1"/>
      <c r="AM104" s="1"/>
      <c r="AN104" s="1"/>
      <c r="AO104" s="1"/>
      <c r="AP104" s="1"/>
      <c r="AQ104" s="1"/>
      <c r="AR104" s="3"/>
    </row>
    <row r="105" spans="1:44" ht="19.5" customHeight="1">
      <c r="A105" s="120"/>
      <c r="B105" s="120"/>
      <c r="C105" s="120"/>
      <c r="D105" s="120"/>
      <c r="E105" s="2"/>
      <c r="F105" s="2"/>
      <c r="G105" s="120"/>
      <c r="H105" s="120"/>
      <c r="I105" s="120"/>
      <c r="J105" s="121"/>
      <c r="K105" s="121"/>
      <c r="L105" s="2"/>
      <c r="M105" s="120"/>
      <c r="N105" s="120"/>
      <c r="O105" s="120"/>
      <c r="P105" s="120"/>
      <c r="Q105" s="2"/>
      <c r="R105" s="121"/>
      <c r="S105" s="121"/>
      <c r="T105" s="121"/>
      <c r="U105" s="58"/>
      <c r="V105" s="121"/>
      <c r="W105" s="121"/>
      <c r="X105" s="121"/>
      <c r="Y105" s="58"/>
      <c r="Z105" s="121"/>
      <c r="AA105" s="121"/>
      <c r="AB105" s="121"/>
      <c r="AC105" s="58"/>
      <c r="AD105" s="121"/>
      <c r="AE105" s="121"/>
      <c r="AF105" s="121"/>
      <c r="AG105" s="58"/>
      <c r="AH105" s="58"/>
      <c r="AI105" s="122"/>
      <c r="AJ105" s="122"/>
      <c r="AK105" s="2"/>
      <c r="AL105" s="2"/>
      <c r="AM105" s="2"/>
      <c r="AN105" s="2"/>
      <c r="AO105" s="2"/>
      <c r="AP105" s="2"/>
      <c r="AQ105" s="2"/>
      <c r="AR105" s="15"/>
    </row>
    <row r="106" spans="1:44" ht="11.25" customHeight="1">
      <c r="A106" s="120"/>
      <c r="B106" s="120"/>
      <c r="C106" s="120"/>
      <c r="D106" s="120"/>
      <c r="E106" s="2"/>
      <c r="F106" s="2"/>
      <c r="G106" s="120"/>
      <c r="H106" s="120"/>
      <c r="I106" s="120"/>
      <c r="J106" s="121"/>
      <c r="K106" s="121"/>
      <c r="L106" s="2"/>
      <c r="M106" s="120"/>
      <c r="N106" s="120"/>
      <c r="O106" s="120"/>
      <c r="P106" s="120"/>
      <c r="Q106" s="2"/>
      <c r="R106" s="121"/>
      <c r="S106" s="121"/>
      <c r="T106" s="121"/>
      <c r="U106" s="58"/>
      <c r="V106" s="121"/>
      <c r="W106" s="121"/>
      <c r="X106" s="121"/>
      <c r="Y106" s="58"/>
      <c r="Z106" s="121"/>
      <c r="AA106" s="121"/>
      <c r="AB106" s="121"/>
      <c r="AC106" s="58"/>
      <c r="AD106" s="121"/>
      <c r="AE106" s="121"/>
      <c r="AF106" s="121"/>
      <c r="AG106" s="58"/>
      <c r="AH106" s="58"/>
      <c r="AI106" s="122"/>
      <c r="AJ106" s="122"/>
      <c r="AK106" s="1"/>
      <c r="AL106" s="289"/>
      <c r="AM106" s="1"/>
      <c r="AN106" s="1"/>
      <c r="AO106" s="1"/>
      <c r="AP106" s="1"/>
      <c r="AQ106" s="1"/>
      <c r="AR106" s="3"/>
    </row>
    <row r="107" spans="1:44" ht="11.25" customHeight="1">
      <c r="A107" s="120"/>
      <c r="B107" s="120"/>
      <c r="C107" s="120"/>
      <c r="D107" s="120"/>
      <c r="E107" s="2"/>
      <c r="F107" s="2"/>
      <c r="G107" s="120"/>
      <c r="H107" s="120"/>
      <c r="I107" s="120"/>
      <c r="J107" s="121"/>
      <c r="K107" s="121"/>
      <c r="L107" s="2"/>
      <c r="M107" s="120"/>
      <c r="N107" s="120"/>
      <c r="O107" s="120"/>
      <c r="P107" s="120"/>
      <c r="Q107" s="2"/>
      <c r="R107" s="121"/>
      <c r="S107" s="121"/>
      <c r="T107" s="121"/>
      <c r="U107" s="58"/>
      <c r="V107" s="121"/>
      <c r="W107" s="121"/>
      <c r="X107" s="121"/>
      <c r="Y107" s="58"/>
      <c r="Z107" s="121"/>
      <c r="AA107" s="121"/>
      <c r="AB107" s="121"/>
      <c r="AC107" s="58"/>
      <c r="AD107" s="121"/>
      <c r="AE107" s="121"/>
      <c r="AF107" s="121"/>
      <c r="AG107" s="58"/>
      <c r="AH107" s="58"/>
      <c r="AI107" s="122"/>
      <c r="AJ107" s="122"/>
      <c r="AK107" s="2"/>
      <c r="AL107" s="290"/>
      <c r="AM107" s="2"/>
      <c r="AN107" s="2"/>
      <c r="AO107" s="2"/>
      <c r="AP107" s="2"/>
      <c r="AQ107" s="2"/>
      <c r="AR107" s="15"/>
    </row>
    <row r="108" spans="1:44" ht="11.25" customHeight="1">
      <c r="A108" s="120"/>
      <c r="B108" s="120"/>
      <c r="C108" s="120"/>
      <c r="D108" s="120"/>
      <c r="E108" s="2"/>
      <c r="F108" s="2"/>
      <c r="G108" s="120"/>
      <c r="H108" s="120"/>
      <c r="I108" s="120"/>
      <c r="J108" s="291"/>
      <c r="K108" s="121"/>
      <c r="L108" s="2"/>
      <c r="M108" s="120"/>
      <c r="N108" s="120"/>
      <c r="O108" s="120"/>
      <c r="P108" s="120"/>
      <c r="Q108" s="2"/>
      <c r="R108" s="121"/>
      <c r="S108" s="121"/>
      <c r="T108" s="121"/>
      <c r="U108" s="58"/>
      <c r="V108" s="121"/>
      <c r="W108" s="121"/>
      <c r="X108" s="121"/>
      <c r="Y108" s="58"/>
      <c r="Z108" s="121"/>
      <c r="AA108" s="121"/>
      <c r="AB108" s="121"/>
      <c r="AC108" s="58"/>
      <c r="AD108" s="121"/>
      <c r="AE108" s="121"/>
      <c r="AF108" s="121"/>
      <c r="AG108" s="58"/>
      <c r="AH108" s="58"/>
      <c r="AI108" s="122"/>
      <c r="AJ108" s="122"/>
      <c r="AK108" s="2"/>
      <c r="AL108" s="2"/>
      <c r="AM108" s="2"/>
      <c r="AN108" s="2"/>
      <c r="AO108" s="2"/>
      <c r="AP108" s="2"/>
      <c r="AQ108" s="2"/>
      <c r="AR108" s="15"/>
    </row>
    <row r="109" spans="1:44" ht="11.25" customHeight="1">
      <c r="A109" s="120"/>
      <c r="B109" s="120"/>
      <c r="C109" s="120"/>
      <c r="D109" s="120"/>
      <c r="E109" s="2"/>
      <c r="F109" s="2"/>
      <c r="G109" s="120"/>
      <c r="H109" s="120"/>
      <c r="I109" s="120"/>
      <c r="J109" s="121"/>
      <c r="K109" s="121"/>
      <c r="L109" s="2"/>
      <c r="M109" s="120"/>
      <c r="N109" s="120"/>
      <c r="O109" s="120"/>
      <c r="P109" s="120"/>
      <c r="Q109" s="2"/>
      <c r="R109" s="121"/>
      <c r="S109" s="121"/>
      <c r="T109" s="121"/>
      <c r="U109" s="58"/>
      <c r="V109" s="121"/>
      <c r="W109" s="121"/>
      <c r="X109" s="121"/>
      <c r="Y109" s="58"/>
      <c r="Z109" s="121"/>
      <c r="AA109" s="121"/>
      <c r="AB109" s="121"/>
      <c r="AC109" s="58"/>
      <c r="AD109" s="121"/>
      <c r="AE109" s="121"/>
      <c r="AF109" s="121"/>
      <c r="AG109" s="58"/>
      <c r="AH109" s="58"/>
      <c r="AI109" s="122"/>
      <c r="AJ109" s="122"/>
      <c r="AK109" s="2"/>
      <c r="AL109" s="2"/>
      <c r="AM109" s="2"/>
      <c r="AN109" s="2"/>
      <c r="AO109" s="2"/>
      <c r="AP109" s="2"/>
      <c r="AQ109" s="2"/>
      <c r="AR109" s="15"/>
    </row>
    <row r="110" spans="1:44" ht="11.25" customHeight="1">
      <c r="A110" s="120"/>
      <c r="B110" s="120"/>
      <c r="C110" s="120"/>
      <c r="D110" s="120"/>
      <c r="E110" s="2"/>
      <c r="F110" s="2"/>
      <c r="G110" s="120"/>
      <c r="H110" s="120"/>
      <c r="I110" s="120"/>
      <c r="J110" s="58"/>
      <c r="K110" s="121"/>
      <c r="L110" s="2"/>
      <c r="M110" s="120"/>
      <c r="N110" s="120"/>
      <c r="O110" s="120"/>
      <c r="P110" s="292"/>
      <c r="Q110" s="2"/>
      <c r="R110" s="121"/>
      <c r="S110" s="121"/>
      <c r="T110" s="121"/>
      <c r="U110" s="58"/>
      <c r="V110" s="121"/>
      <c r="W110" s="121"/>
      <c r="X110" s="121"/>
      <c r="Y110" s="58"/>
      <c r="Z110" s="121"/>
      <c r="AA110" s="121"/>
      <c r="AB110" s="121"/>
      <c r="AC110" s="58"/>
      <c r="AD110" s="121"/>
      <c r="AE110" s="121"/>
      <c r="AF110" s="121"/>
      <c r="AG110" s="58"/>
      <c r="AH110" s="58"/>
      <c r="AI110" s="122"/>
      <c r="AJ110" s="122"/>
      <c r="AK110" s="2"/>
      <c r="AL110" s="2"/>
      <c r="AM110" s="2"/>
      <c r="AN110" s="2"/>
      <c r="AO110" s="2"/>
      <c r="AP110" s="2"/>
      <c r="AQ110" s="2"/>
      <c r="AR110" s="15"/>
    </row>
    <row r="111" spans="1:44" ht="11.25" customHeight="1">
      <c r="A111" s="2"/>
      <c r="B111" s="120"/>
      <c r="C111" s="120"/>
      <c r="D111" s="120"/>
      <c r="E111" s="2"/>
      <c r="F111" s="2"/>
      <c r="G111" s="120"/>
      <c r="H111" s="120"/>
      <c r="I111" s="120"/>
      <c r="J111" s="121"/>
      <c r="K111" s="121"/>
      <c r="L111" s="2"/>
      <c r="M111" s="120"/>
      <c r="N111" s="120"/>
      <c r="O111" s="120"/>
      <c r="P111" s="120"/>
      <c r="Q111" s="2"/>
      <c r="R111" s="121"/>
      <c r="S111" s="121"/>
      <c r="T111" s="121"/>
      <c r="U111" s="58"/>
      <c r="V111" s="121"/>
      <c r="W111" s="121"/>
      <c r="X111" s="121"/>
      <c r="Y111" s="58"/>
      <c r="Z111" s="121"/>
      <c r="AA111" s="121"/>
      <c r="AB111" s="121"/>
      <c r="AC111" s="58"/>
      <c r="AD111" s="121"/>
      <c r="AE111" s="121"/>
      <c r="AF111" s="121"/>
      <c r="AG111" s="58"/>
      <c r="AH111" s="58"/>
      <c r="AI111" s="122"/>
      <c r="AJ111" s="122"/>
      <c r="AK111" s="2"/>
      <c r="AL111" s="2"/>
      <c r="AM111" s="2"/>
      <c r="AN111" s="2"/>
      <c r="AO111" s="2"/>
      <c r="AP111" s="2"/>
      <c r="AQ111" s="2"/>
      <c r="AR111" s="15"/>
    </row>
    <row r="112" spans="1:44" ht="11.25" customHeight="1">
      <c r="A112" s="2"/>
      <c r="B112" s="120"/>
      <c r="C112" s="120"/>
      <c r="D112" s="120"/>
      <c r="E112" s="2"/>
      <c r="F112" s="2"/>
      <c r="G112" s="120"/>
      <c r="H112" s="120"/>
      <c r="I112" s="120"/>
      <c r="J112" s="291"/>
      <c r="K112" s="121"/>
      <c r="L112" s="2"/>
      <c r="M112" s="120"/>
      <c r="N112" s="120"/>
      <c r="O112" s="120"/>
      <c r="P112" s="120"/>
      <c r="Q112" s="2"/>
      <c r="R112" s="121"/>
      <c r="S112" s="121"/>
      <c r="T112" s="121"/>
      <c r="U112" s="58"/>
      <c r="V112" s="121"/>
      <c r="W112" s="121"/>
      <c r="X112" s="121"/>
      <c r="Y112" s="58"/>
      <c r="Z112" s="121"/>
      <c r="AA112" s="121"/>
      <c r="AB112" s="121"/>
      <c r="AC112" s="58"/>
      <c r="AD112" s="121"/>
      <c r="AE112" s="121"/>
      <c r="AF112" s="121"/>
      <c r="AG112" s="58"/>
      <c r="AH112" s="58"/>
      <c r="AI112" s="122"/>
      <c r="AJ112" s="122"/>
      <c r="AK112" s="2"/>
      <c r="AL112" s="2"/>
      <c r="AM112" s="2"/>
      <c r="AN112" s="2"/>
      <c r="AO112" s="2"/>
      <c r="AP112" s="2"/>
      <c r="AQ112" s="2"/>
      <c r="AR112" s="15"/>
    </row>
    <row r="113" spans="1:44" ht="11.25" customHeight="1">
      <c r="A113" s="2"/>
      <c r="B113" s="120"/>
      <c r="C113" s="120"/>
      <c r="D113" s="120"/>
      <c r="E113" s="2"/>
      <c r="F113" s="2"/>
      <c r="G113" s="120"/>
      <c r="H113" s="120"/>
      <c r="I113" s="120"/>
      <c r="J113" s="121"/>
      <c r="K113" s="121"/>
      <c r="L113" s="2"/>
      <c r="M113" s="120"/>
      <c r="N113" s="120"/>
      <c r="O113" s="120"/>
      <c r="P113" s="120"/>
      <c r="Q113" s="2"/>
      <c r="R113" s="121"/>
      <c r="S113" s="121"/>
      <c r="T113" s="121"/>
      <c r="U113" s="58"/>
      <c r="V113" s="121"/>
      <c r="W113" s="121"/>
      <c r="X113" s="121"/>
      <c r="Y113" s="58"/>
      <c r="Z113" s="121"/>
      <c r="AA113" s="121"/>
      <c r="AB113" s="121"/>
      <c r="AC113" s="58"/>
      <c r="AD113" s="121"/>
      <c r="AE113" s="121"/>
      <c r="AF113" s="121"/>
      <c r="AG113" s="58"/>
      <c r="AH113" s="58"/>
      <c r="AI113" s="122"/>
      <c r="AJ113" s="122"/>
      <c r="AK113" s="2"/>
      <c r="AL113" s="2"/>
      <c r="AM113" s="2"/>
      <c r="AN113" s="2"/>
      <c r="AO113" s="2"/>
      <c r="AP113" s="2"/>
      <c r="AQ113" s="2"/>
      <c r="AR113" s="15"/>
    </row>
    <row r="114" spans="1:44" ht="11.25" customHeight="1">
      <c r="A114" s="2"/>
      <c r="B114" s="120"/>
      <c r="C114" s="120"/>
      <c r="D114" s="120"/>
      <c r="E114" s="2"/>
      <c r="F114" s="2"/>
      <c r="G114" s="120"/>
      <c r="H114" s="120"/>
      <c r="I114" s="120"/>
      <c r="J114" s="121"/>
      <c r="K114" s="121"/>
      <c r="L114" s="2"/>
      <c r="M114" s="120"/>
      <c r="N114" s="120"/>
      <c r="O114" s="120"/>
      <c r="P114" s="120"/>
      <c r="Q114" s="2"/>
      <c r="R114" s="121"/>
      <c r="S114" s="121"/>
      <c r="T114" s="121"/>
      <c r="U114" s="58"/>
      <c r="V114" s="121"/>
      <c r="W114" s="121"/>
      <c r="X114" s="121"/>
      <c r="Y114" s="58"/>
      <c r="Z114" s="121"/>
      <c r="AA114" s="121"/>
      <c r="AB114" s="121"/>
      <c r="AC114" s="58"/>
      <c r="AD114" s="121"/>
      <c r="AE114" s="121"/>
      <c r="AF114" s="121"/>
      <c r="AG114" s="58"/>
      <c r="AH114" s="58"/>
      <c r="AI114" s="122"/>
      <c r="AJ114" s="122"/>
      <c r="AK114" s="2"/>
      <c r="AL114" s="2"/>
      <c r="AM114" s="2"/>
      <c r="AN114" s="2"/>
      <c r="AO114" s="2"/>
      <c r="AP114" s="2"/>
      <c r="AQ114" s="2"/>
      <c r="AR114" s="15"/>
    </row>
    <row r="115" spans="1:44" ht="11.25" customHeight="1">
      <c r="A115" s="2"/>
      <c r="B115" s="120"/>
      <c r="C115" s="120"/>
      <c r="D115" s="120"/>
      <c r="E115" s="2"/>
      <c r="F115" s="2"/>
      <c r="G115" s="120"/>
      <c r="H115" s="120"/>
      <c r="I115" s="120"/>
      <c r="J115" s="121"/>
      <c r="K115" s="121"/>
      <c r="L115" s="2"/>
      <c r="M115" s="120"/>
      <c r="N115" s="120"/>
      <c r="O115" s="120"/>
      <c r="P115" s="120"/>
      <c r="Q115" s="2"/>
      <c r="R115" s="121"/>
      <c r="S115" s="121"/>
      <c r="T115" s="121"/>
      <c r="U115" s="58"/>
      <c r="V115" s="121"/>
      <c r="W115" s="121"/>
      <c r="X115" s="121"/>
      <c r="Y115" s="58"/>
      <c r="Z115" s="121"/>
      <c r="AA115" s="121"/>
      <c r="AB115" s="121"/>
      <c r="AC115" s="58"/>
      <c r="AD115" s="121"/>
      <c r="AE115" s="121"/>
      <c r="AF115" s="121"/>
      <c r="AG115" s="58"/>
      <c r="AH115" s="58"/>
      <c r="AI115" s="122"/>
      <c r="AJ115" s="122"/>
      <c r="AK115" s="2"/>
      <c r="AL115" s="2"/>
      <c r="AM115" s="2"/>
      <c r="AN115" s="2"/>
      <c r="AO115" s="2"/>
      <c r="AP115" s="2"/>
      <c r="AQ115" s="2"/>
      <c r="AR115" s="15"/>
    </row>
    <row r="116" spans="1:44" ht="11.25" customHeight="1">
      <c r="A116" s="2"/>
      <c r="B116" s="120"/>
      <c r="C116" s="120"/>
      <c r="D116" s="120"/>
      <c r="E116" s="2"/>
      <c r="F116" s="2"/>
      <c r="G116" s="120"/>
      <c r="H116" s="120"/>
      <c r="I116" s="120"/>
      <c r="J116" s="121"/>
      <c r="K116" s="121"/>
      <c r="L116" s="2"/>
      <c r="M116" s="120"/>
      <c r="N116" s="120"/>
      <c r="O116" s="120"/>
      <c r="P116" s="120"/>
      <c r="Q116" s="2"/>
      <c r="R116" s="121"/>
      <c r="S116" s="121"/>
      <c r="T116" s="121"/>
      <c r="U116" s="58"/>
      <c r="V116" s="121"/>
      <c r="W116" s="121"/>
      <c r="X116" s="121"/>
      <c r="Y116" s="58"/>
      <c r="Z116" s="121"/>
      <c r="AA116" s="121"/>
      <c r="AB116" s="121"/>
      <c r="AC116" s="58"/>
      <c r="AD116" s="121"/>
      <c r="AE116" s="121"/>
      <c r="AF116" s="121"/>
      <c r="AG116" s="58"/>
      <c r="AH116" s="58"/>
      <c r="AI116" s="122"/>
      <c r="AJ116" s="122"/>
      <c r="AK116" s="2"/>
      <c r="AL116" s="2"/>
      <c r="AM116" s="2"/>
      <c r="AN116" s="2"/>
      <c r="AO116" s="2"/>
      <c r="AP116" s="2"/>
      <c r="AQ116" s="2"/>
      <c r="AR116" s="15"/>
    </row>
    <row r="117" spans="1:44" ht="11.25" customHeight="1">
      <c r="A117" s="2"/>
      <c r="B117" s="120"/>
      <c r="C117" s="120"/>
      <c r="D117" s="120"/>
      <c r="E117" s="2"/>
      <c r="F117" s="2"/>
      <c r="G117" s="120"/>
      <c r="H117" s="120"/>
      <c r="I117" s="120"/>
      <c r="J117" s="58"/>
      <c r="K117" s="121"/>
      <c r="L117" s="2"/>
      <c r="M117" s="120"/>
      <c r="N117" s="120"/>
      <c r="O117" s="120"/>
      <c r="P117" s="120"/>
      <c r="Q117" s="2"/>
      <c r="R117" s="121"/>
      <c r="S117" s="121"/>
      <c r="T117" s="121"/>
      <c r="U117" s="58"/>
      <c r="V117" s="121"/>
      <c r="W117" s="121"/>
      <c r="X117" s="121"/>
      <c r="Y117" s="58"/>
      <c r="Z117" s="121"/>
      <c r="AA117" s="121"/>
      <c r="AB117" s="121"/>
      <c r="AC117" s="58"/>
      <c r="AD117" s="121"/>
      <c r="AE117" s="121"/>
      <c r="AF117" s="121"/>
      <c r="AG117" s="58"/>
      <c r="AH117" s="58"/>
      <c r="AI117" s="122"/>
      <c r="AJ117" s="122"/>
      <c r="AK117" s="2"/>
      <c r="AL117" s="2"/>
      <c r="AM117" s="2"/>
      <c r="AN117" s="2"/>
      <c r="AO117" s="2"/>
      <c r="AP117" s="2"/>
      <c r="AQ117" s="2"/>
      <c r="AR117" s="15"/>
    </row>
    <row r="118" spans="1:44" ht="11.25" customHeight="1">
      <c r="A118" s="2"/>
      <c r="B118" s="120"/>
      <c r="C118" s="120"/>
      <c r="D118" s="120"/>
      <c r="E118" s="2"/>
      <c r="F118" s="2"/>
      <c r="G118" s="120"/>
      <c r="H118" s="120"/>
      <c r="I118" s="120"/>
      <c r="J118" s="121"/>
      <c r="K118" s="121"/>
      <c r="L118" s="2"/>
      <c r="M118" s="120"/>
      <c r="N118" s="120"/>
      <c r="O118" s="120"/>
      <c r="P118" s="120"/>
      <c r="Q118" s="2"/>
      <c r="R118" s="121"/>
      <c r="S118" s="121"/>
      <c r="T118" s="121"/>
      <c r="U118" s="58"/>
      <c r="V118" s="121"/>
      <c r="W118" s="121"/>
      <c r="X118" s="121"/>
      <c r="Y118" s="58"/>
      <c r="Z118" s="121"/>
      <c r="AA118" s="121"/>
      <c r="AB118" s="121"/>
      <c r="AC118" s="58"/>
      <c r="AD118" s="121"/>
      <c r="AE118" s="121"/>
      <c r="AF118" s="121"/>
      <c r="AG118" s="58"/>
      <c r="AH118" s="58"/>
      <c r="AI118" s="122"/>
      <c r="AJ118" s="122"/>
      <c r="AK118" s="2"/>
      <c r="AL118" s="2"/>
      <c r="AM118" s="2"/>
      <c r="AN118" s="2"/>
      <c r="AO118" s="2"/>
      <c r="AP118" s="2"/>
      <c r="AQ118" s="2"/>
      <c r="AR118" s="15"/>
    </row>
    <row r="119" spans="1:44" ht="11.25" customHeight="1">
      <c r="A119" s="2"/>
      <c r="B119" s="120"/>
      <c r="C119" s="120"/>
      <c r="D119" s="120"/>
      <c r="E119" s="2"/>
      <c r="F119" s="2"/>
      <c r="G119" s="120"/>
      <c r="H119" s="120"/>
      <c r="I119" s="120"/>
      <c r="J119" s="121"/>
      <c r="K119" s="121"/>
      <c r="L119" s="2"/>
      <c r="M119" s="120"/>
      <c r="N119" s="120"/>
      <c r="O119" s="120"/>
      <c r="P119" s="120"/>
      <c r="Q119" s="2"/>
      <c r="R119" s="121"/>
      <c r="S119" s="121"/>
      <c r="T119" s="121"/>
      <c r="U119" s="58"/>
      <c r="V119" s="121"/>
      <c r="W119" s="121"/>
      <c r="X119" s="121"/>
      <c r="Y119" s="58"/>
      <c r="Z119" s="121"/>
      <c r="AA119" s="121"/>
      <c r="AB119" s="121"/>
      <c r="AC119" s="58"/>
      <c r="AD119" s="121"/>
      <c r="AE119" s="121"/>
      <c r="AF119" s="121"/>
      <c r="AG119" s="58"/>
      <c r="AH119" s="58"/>
      <c r="AI119" s="122"/>
      <c r="AJ119" s="122"/>
      <c r="AK119" s="2"/>
      <c r="AL119" s="2"/>
      <c r="AM119" s="2"/>
      <c r="AN119" s="2"/>
      <c r="AO119" s="2"/>
      <c r="AP119" s="2"/>
      <c r="AQ119" s="2"/>
      <c r="AR119" s="15"/>
    </row>
    <row r="120" spans="1:44" ht="11.25" customHeight="1">
      <c r="A120" s="120"/>
      <c r="B120" s="120"/>
      <c r="C120" s="120"/>
      <c r="D120" s="120"/>
      <c r="E120" s="2"/>
      <c r="F120" s="2"/>
      <c r="G120" s="120"/>
      <c r="H120" s="120"/>
      <c r="I120" s="120"/>
      <c r="J120" s="58"/>
      <c r="K120" s="121"/>
      <c r="L120" s="2"/>
      <c r="M120" s="120"/>
      <c r="N120" s="120"/>
      <c r="O120" s="120"/>
      <c r="P120" s="120"/>
      <c r="Q120" s="2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122"/>
      <c r="AJ120" s="122"/>
      <c r="AK120" s="2"/>
      <c r="AL120" s="2"/>
      <c r="AM120" s="2"/>
      <c r="AN120" s="2"/>
      <c r="AO120" s="2"/>
      <c r="AP120" s="2"/>
      <c r="AQ120" s="2"/>
      <c r="AR120" s="15"/>
    </row>
    <row r="121" spans="1:44" ht="11.25" customHeight="1">
      <c r="A121" s="120"/>
      <c r="B121" s="120"/>
      <c r="C121" s="120"/>
      <c r="D121" s="120"/>
      <c r="E121" s="2"/>
      <c r="F121" s="2"/>
      <c r="G121" s="120"/>
      <c r="H121" s="120"/>
      <c r="I121" s="120"/>
      <c r="J121" s="58"/>
      <c r="K121" s="121"/>
      <c r="L121" s="2"/>
      <c r="M121" s="120"/>
      <c r="N121" s="120"/>
      <c r="O121" s="120"/>
      <c r="P121" s="120"/>
      <c r="Q121" s="2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122"/>
      <c r="AJ121" s="122"/>
      <c r="AK121" s="2"/>
      <c r="AL121" s="2"/>
      <c r="AM121" s="2"/>
      <c r="AN121" s="2"/>
      <c r="AO121" s="2"/>
      <c r="AP121" s="2"/>
      <c r="AQ121" s="2"/>
      <c r="AR121" s="15"/>
    </row>
    <row r="122" spans="1:44" ht="11.25" customHeight="1">
      <c r="A122" s="120"/>
      <c r="B122" s="120"/>
      <c r="C122" s="120"/>
      <c r="D122" s="120"/>
      <c r="E122" s="2"/>
      <c r="F122" s="2"/>
      <c r="G122" s="120"/>
      <c r="H122" s="120"/>
      <c r="I122" s="120"/>
      <c r="J122" s="58"/>
      <c r="K122" s="121"/>
      <c r="L122" s="2"/>
      <c r="M122" s="120"/>
      <c r="N122" s="120"/>
      <c r="O122" s="120"/>
      <c r="P122" s="120"/>
      <c r="Q122" s="2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122"/>
      <c r="AJ122" s="122"/>
      <c r="AK122" s="2"/>
      <c r="AL122" s="2"/>
      <c r="AM122" s="2"/>
      <c r="AN122" s="2"/>
      <c r="AO122" s="2"/>
      <c r="AP122" s="2"/>
      <c r="AQ122" s="2"/>
      <c r="AR122" s="15"/>
    </row>
    <row r="123" spans="1:44" ht="11.25" customHeight="1">
      <c r="A123" s="120"/>
      <c r="B123" s="120"/>
      <c r="C123" s="120"/>
      <c r="D123" s="120"/>
      <c r="E123" s="2"/>
      <c r="F123" s="2"/>
      <c r="G123" s="120"/>
      <c r="H123" s="120"/>
      <c r="I123" s="120"/>
      <c r="J123" s="58"/>
      <c r="K123" s="121"/>
      <c r="L123" s="2"/>
      <c r="M123" s="120"/>
      <c r="N123" s="120"/>
      <c r="O123" s="120"/>
      <c r="P123" s="120"/>
      <c r="Q123" s="2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122"/>
      <c r="AJ123" s="122"/>
      <c r="AK123" s="2"/>
      <c r="AL123" s="2"/>
      <c r="AM123" s="2"/>
      <c r="AN123" s="2"/>
      <c r="AO123" s="2"/>
      <c r="AP123" s="2"/>
      <c r="AQ123" s="2"/>
      <c r="AR123" s="15"/>
    </row>
    <row r="124" spans="1:44" ht="11.25" customHeight="1">
      <c r="A124" s="120"/>
      <c r="B124" s="120"/>
      <c r="C124" s="120"/>
      <c r="D124" s="120"/>
      <c r="E124" s="2"/>
      <c r="F124" s="2"/>
      <c r="G124" s="120"/>
      <c r="H124" s="120"/>
      <c r="I124" s="120"/>
      <c r="J124" s="58"/>
      <c r="K124" s="121"/>
      <c r="L124" s="2"/>
      <c r="M124" s="120"/>
      <c r="N124" s="120"/>
      <c r="O124" s="120"/>
      <c r="P124" s="120"/>
      <c r="Q124" s="2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122"/>
      <c r="AJ124" s="122"/>
      <c r="AK124" s="2"/>
      <c r="AL124" s="2"/>
      <c r="AM124" s="2"/>
      <c r="AN124" s="2"/>
      <c r="AO124" s="2"/>
      <c r="AP124" s="2"/>
      <c r="AQ124" s="2"/>
      <c r="AR124" s="15"/>
    </row>
    <row r="125" spans="1:44" ht="11.25" customHeight="1">
      <c r="A125" s="120"/>
      <c r="B125" s="120"/>
      <c r="C125" s="120"/>
      <c r="D125" s="120"/>
      <c r="E125" s="2"/>
      <c r="F125" s="2"/>
      <c r="G125" s="120"/>
      <c r="H125" s="120"/>
      <c r="I125" s="120"/>
      <c r="J125" s="58"/>
      <c r="K125" s="121"/>
      <c r="L125" s="2"/>
      <c r="M125" s="120"/>
      <c r="N125" s="120"/>
      <c r="O125" s="120"/>
      <c r="P125" s="120"/>
      <c r="Q125" s="2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122"/>
      <c r="AJ125" s="122"/>
      <c r="AK125" s="2"/>
      <c r="AL125" s="2"/>
      <c r="AM125" s="2"/>
      <c r="AN125" s="2"/>
      <c r="AO125" s="2"/>
      <c r="AP125" s="2"/>
      <c r="AQ125" s="2"/>
      <c r="AR125" s="15"/>
    </row>
    <row r="126" spans="1:44" ht="11.25" customHeight="1">
      <c r="A126" s="120"/>
      <c r="B126" s="120"/>
      <c r="C126" s="120"/>
      <c r="D126" s="120"/>
      <c r="E126" s="2"/>
      <c r="F126" s="2"/>
      <c r="G126" s="120"/>
      <c r="H126" s="120"/>
      <c r="I126" s="120"/>
      <c r="J126" s="58"/>
      <c r="K126" s="121"/>
      <c r="L126" s="2"/>
      <c r="M126" s="120"/>
      <c r="N126" s="120"/>
      <c r="O126" s="120"/>
      <c r="P126" s="120"/>
      <c r="Q126" s="2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122"/>
      <c r="AJ126" s="122"/>
      <c r="AK126" s="2"/>
      <c r="AL126" s="2"/>
      <c r="AM126" s="2"/>
      <c r="AN126" s="2"/>
      <c r="AO126" s="2"/>
      <c r="AP126" s="2"/>
      <c r="AQ126" s="2"/>
      <c r="AR126" s="15"/>
    </row>
    <row r="127" spans="1:44" ht="11.25" customHeight="1">
      <c r="A127" s="120"/>
      <c r="B127" s="120"/>
      <c r="C127" s="120"/>
      <c r="D127" s="120"/>
      <c r="E127" s="2"/>
      <c r="F127" s="2"/>
      <c r="G127" s="120"/>
      <c r="H127" s="120"/>
      <c r="I127" s="120"/>
      <c r="J127" s="58"/>
      <c r="K127" s="121"/>
      <c r="L127" s="2"/>
      <c r="M127" s="120"/>
      <c r="N127" s="120"/>
      <c r="O127" s="120"/>
      <c r="P127" s="120"/>
      <c r="Q127" s="2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122"/>
      <c r="AJ127" s="122"/>
      <c r="AK127" s="2"/>
      <c r="AL127" s="2"/>
      <c r="AM127" s="2"/>
      <c r="AN127" s="2"/>
      <c r="AO127" s="2"/>
      <c r="AP127" s="2"/>
      <c r="AQ127" s="2"/>
      <c r="AR127" s="15"/>
    </row>
    <row r="128" spans="1:44" ht="11.25" customHeight="1">
      <c r="A128" s="120"/>
      <c r="B128" s="120"/>
      <c r="C128" s="120"/>
      <c r="D128" s="120"/>
      <c r="E128" s="2"/>
      <c r="F128" s="2"/>
      <c r="G128" s="120"/>
      <c r="H128" s="120"/>
      <c r="I128" s="120"/>
      <c r="J128" s="58"/>
      <c r="K128" s="121"/>
      <c r="L128" s="2"/>
      <c r="M128" s="120"/>
      <c r="N128" s="120"/>
      <c r="O128" s="120"/>
      <c r="P128" s="120"/>
      <c r="Q128" s="2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122"/>
      <c r="AJ128" s="122"/>
      <c r="AK128" s="2"/>
      <c r="AL128" s="2"/>
      <c r="AM128" s="2"/>
      <c r="AN128" s="2"/>
      <c r="AO128" s="2"/>
      <c r="AP128" s="2"/>
      <c r="AQ128" s="2"/>
      <c r="AR128" s="15"/>
    </row>
    <row r="129" spans="1:44" ht="11.25" customHeight="1">
      <c r="A129" s="120"/>
      <c r="B129" s="120"/>
      <c r="C129" s="120"/>
      <c r="D129" s="120"/>
      <c r="E129" s="2"/>
      <c r="F129" s="2"/>
      <c r="G129" s="120"/>
      <c r="H129" s="120"/>
      <c r="I129" s="120"/>
      <c r="J129" s="58"/>
      <c r="K129" s="121"/>
      <c r="L129" s="2"/>
      <c r="M129" s="120"/>
      <c r="N129" s="120"/>
      <c r="O129" s="120"/>
      <c r="P129" s="120"/>
      <c r="Q129" s="2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122"/>
      <c r="AJ129" s="122"/>
      <c r="AK129" s="2"/>
      <c r="AL129" s="2"/>
      <c r="AM129" s="2"/>
      <c r="AN129" s="2"/>
      <c r="AO129" s="2"/>
      <c r="AP129" s="2"/>
      <c r="AQ129" s="2"/>
      <c r="AR129" s="15"/>
    </row>
    <row r="130" spans="1:44" ht="11.25" customHeight="1">
      <c r="A130" s="120"/>
      <c r="B130" s="120"/>
      <c r="C130" s="120"/>
      <c r="D130" s="120"/>
      <c r="E130" s="2"/>
      <c r="F130" s="2"/>
      <c r="G130" s="120"/>
      <c r="H130" s="120"/>
      <c r="I130" s="120"/>
      <c r="J130" s="58"/>
      <c r="K130" s="121"/>
      <c r="L130" s="2"/>
      <c r="M130" s="120"/>
      <c r="N130" s="120"/>
      <c r="O130" s="120"/>
      <c r="P130" s="120"/>
      <c r="Q130" s="2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122"/>
      <c r="AJ130" s="122"/>
      <c r="AK130" s="2"/>
      <c r="AL130" s="2"/>
      <c r="AM130" s="2"/>
      <c r="AN130" s="2"/>
      <c r="AO130" s="2"/>
      <c r="AP130" s="2"/>
      <c r="AQ130" s="2"/>
      <c r="AR130" s="15"/>
    </row>
    <row r="131" spans="1:44" ht="11.25" customHeight="1">
      <c r="A131" s="120"/>
      <c r="B131" s="120"/>
      <c r="C131" s="120"/>
      <c r="D131" s="120"/>
      <c r="E131" s="2"/>
      <c r="F131" s="2"/>
      <c r="G131" s="120"/>
      <c r="H131" s="120"/>
      <c r="I131" s="120"/>
      <c r="J131" s="58"/>
      <c r="K131" s="121"/>
      <c r="L131" s="2"/>
      <c r="M131" s="120"/>
      <c r="N131" s="120"/>
      <c r="O131" s="120"/>
      <c r="P131" s="120"/>
      <c r="Q131" s="2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122"/>
      <c r="AJ131" s="122"/>
      <c r="AK131" s="2"/>
      <c r="AL131" s="2"/>
      <c r="AM131" s="2"/>
      <c r="AN131" s="2"/>
      <c r="AO131" s="2"/>
      <c r="AP131" s="2"/>
      <c r="AQ131" s="2"/>
      <c r="AR131" s="15"/>
    </row>
    <row r="132" spans="1:44" ht="11.25" customHeight="1">
      <c r="A132" s="120"/>
      <c r="B132" s="120"/>
      <c r="C132" s="120"/>
      <c r="D132" s="120"/>
      <c r="E132" s="2"/>
      <c r="F132" s="2"/>
      <c r="G132" s="120"/>
      <c r="H132" s="120"/>
      <c r="I132" s="120"/>
      <c r="J132" s="58"/>
      <c r="K132" s="121"/>
      <c r="L132" s="2"/>
      <c r="M132" s="120"/>
      <c r="N132" s="120"/>
      <c r="O132" s="120"/>
      <c r="P132" s="120"/>
      <c r="Q132" s="2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122"/>
      <c r="AJ132" s="122"/>
      <c r="AK132" s="2"/>
      <c r="AL132" s="2"/>
      <c r="AM132" s="2"/>
      <c r="AN132" s="2"/>
      <c r="AO132" s="2"/>
      <c r="AP132" s="2"/>
      <c r="AQ132" s="2"/>
      <c r="AR132" s="15"/>
    </row>
    <row r="133" spans="1:44" ht="11.25" customHeight="1">
      <c r="A133" s="120"/>
      <c r="B133" s="120"/>
      <c r="C133" s="120"/>
      <c r="D133" s="120"/>
      <c r="E133" s="2"/>
      <c r="F133" s="2"/>
      <c r="G133" s="120"/>
      <c r="H133" s="120"/>
      <c r="I133" s="120"/>
      <c r="J133" s="58"/>
      <c r="K133" s="121"/>
      <c r="L133" s="2"/>
      <c r="M133" s="120"/>
      <c r="N133" s="120"/>
      <c r="O133" s="120"/>
      <c r="P133" s="120"/>
      <c r="Q133" s="2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122"/>
      <c r="AJ133" s="122"/>
      <c r="AK133" s="2"/>
      <c r="AL133" s="2"/>
      <c r="AM133" s="2"/>
      <c r="AN133" s="2"/>
      <c r="AO133" s="2"/>
      <c r="AP133" s="2"/>
      <c r="AQ133" s="2"/>
      <c r="AR133" s="15"/>
    </row>
    <row r="134" spans="1:44" ht="11.25" customHeight="1">
      <c r="A134" s="120"/>
      <c r="B134" s="120"/>
      <c r="C134" s="120"/>
      <c r="D134" s="120"/>
      <c r="E134" s="2"/>
      <c r="F134" s="2"/>
      <c r="G134" s="120"/>
      <c r="H134" s="120"/>
      <c r="I134" s="120"/>
      <c r="J134" s="58"/>
      <c r="K134" s="121"/>
      <c r="L134" s="2"/>
      <c r="M134" s="120"/>
      <c r="N134" s="120"/>
      <c r="O134" s="120"/>
      <c r="P134" s="120"/>
      <c r="Q134" s="2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122"/>
      <c r="AJ134" s="122"/>
      <c r="AK134" s="2"/>
      <c r="AL134" s="2"/>
      <c r="AM134" s="2"/>
      <c r="AN134" s="2"/>
      <c r="AO134" s="2"/>
      <c r="AP134" s="2"/>
      <c r="AQ134" s="2"/>
      <c r="AR134" s="15"/>
    </row>
    <row r="135" spans="1:44" ht="11.25" customHeight="1">
      <c r="A135" s="120"/>
      <c r="B135" s="120"/>
      <c r="C135" s="120"/>
      <c r="D135" s="120"/>
      <c r="E135" s="2"/>
      <c r="F135" s="2"/>
      <c r="G135" s="120"/>
      <c r="H135" s="120"/>
      <c r="I135" s="120"/>
      <c r="J135" s="58"/>
      <c r="K135" s="121"/>
      <c r="L135" s="2"/>
      <c r="M135" s="120"/>
      <c r="N135" s="120"/>
      <c r="O135" s="120"/>
      <c r="P135" s="120"/>
      <c r="Q135" s="2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122"/>
      <c r="AJ135" s="122"/>
      <c r="AK135" s="2"/>
      <c r="AL135" s="2"/>
      <c r="AM135" s="2"/>
      <c r="AN135" s="2"/>
      <c r="AO135" s="2"/>
      <c r="AP135" s="2"/>
      <c r="AQ135" s="2"/>
      <c r="AR135" s="15"/>
    </row>
    <row r="136" spans="1:44" ht="11.25" customHeight="1">
      <c r="A136" s="120"/>
      <c r="B136" s="120"/>
      <c r="C136" s="120"/>
      <c r="D136" s="120"/>
      <c r="E136" s="2"/>
      <c r="F136" s="2"/>
      <c r="G136" s="120"/>
      <c r="H136" s="120"/>
      <c r="I136" s="120"/>
      <c r="J136" s="58"/>
      <c r="K136" s="121"/>
      <c r="L136" s="2"/>
      <c r="M136" s="120"/>
      <c r="N136" s="120"/>
      <c r="O136" s="120"/>
      <c r="P136" s="120"/>
      <c r="Q136" s="2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122"/>
      <c r="AJ136" s="122"/>
      <c r="AK136" s="2"/>
      <c r="AL136" s="2"/>
      <c r="AM136" s="2"/>
      <c r="AN136" s="2"/>
      <c r="AO136" s="2"/>
      <c r="AP136" s="2"/>
      <c r="AQ136" s="2"/>
      <c r="AR136" s="15"/>
    </row>
    <row r="137" spans="1:44" ht="11.25" customHeight="1">
      <c r="A137" s="120"/>
      <c r="B137" s="120"/>
      <c r="C137" s="120"/>
      <c r="D137" s="120"/>
      <c r="E137" s="2"/>
      <c r="F137" s="2"/>
      <c r="G137" s="120"/>
      <c r="H137" s="120"/>
      <c r="I137" s="120"/>
      <c r="J137" s="58"/>
      <c r="K137" s="121"/>
      <c r="L137" s="2"/>
      <c r="M137" s="120"/>
      <c r="N137" s="120"/>
      <c r="O137" s="120"/>
      <c r="P137" s="120"/>
      <c r="Q137" s="2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122"/>
      <c r="AJ137" s="122"/>
      <c r="AK137" s="2"/>
      <c r="AL137" s="2"/>
      <c r="AM137" s="2"/>
      <c r="AN137" s="2"/>
      <c r="AO137" s="2"/>
      <c r="AP137" s="2"/>
      <c r="AQ137" s="2"/>
      <c r="AR137" s="15"/>
    </row>
    <row r="138" spans="1:44" ht="11.25" customHeight="1">
      <c r="A138" s="120"/>
      <c r="B138" s="120"/>
      <c r="C138" s="120"/>
      <c r="D138" s="120"/>
      <c r="E138" s="2"/>
      <c r="F138" s="2"/>
      <c r="G138" s="120"/>
      <c r="H138" s="120"/>
      <c r="I138" s="120"/>
      <c r="J138" s="58"/>
      <c r="K138" s="121"/>
      <c r="L138" s="2"/>
      <c r="M138" s="120"/>
      <c r="N138" s="120"/>
      <c r="O138" s="120"/>
      <c r="P138" s="120"/>
      <c r="Q138" s="2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122"/>
      <c r="AJ138" s="122"/>
      <c r="AK138" s="2"/>
      <c r="AL138" s="2"/>
      <c r="AM138" s="2"/>
      <c r="AN138" s="2"/>
      <c r="AO138" s="2"/>
      <c r="AP138" s="2"/>
      <c r="AQ138" s="2"/>
      <c r="AR138" s="15"/>
    </row>
    <row r="139" spans="1:44" ht="11.25" customHeight="1">
      <c r="A139" s="120"/>
      <c r="B139" s="120"/>
      <c r="C139" s="120"/>
      <c r="D139" s="120"/>
      <c r="E139" s="2"/>
      <c r="F139" s="2"/>
      <c r="G139" s="120"/>
      <c r="H139" s="120"/>
      <c r="I139" s="120"/>
      <c r="J139" s="58"/>
      <c r="K139" s="121"/>
      <c r="L139" s="2"/>
      <c r="M139" s="120"/>
      <c r="N139" s="120"/>
      <c r="O139" s="120"/>
      <c r="P139" s="120"/>
      <c r="Q139" s="2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122"/>
      <c r="AJ139" s="122"/>
      <c r="AK139" s="2"/>
      <c r="AL139" s="2"/>
      <c r="AM139" s="2"/>
      <c r="AN139" s="2"/>
      <c r="AO139" s="2"/>
      <c r="AP139" s="2"/>
      <c r="AQ139" s="2"/>
      <c r="AR139" s="15"/>
    </row>
    <row r="140" spans="1:44" ht="11.25" customHeight="1">
      <c r="A140" s="120"/>
      <c r="B140" s="120"/>
      <c r="C140" s="120"/>
      <c r="D140" s="120"/>
      <c r="E140" s="2"/>
      <c r="F140" s="2"/>
      <c r="G140" s="120"/>
      <c r="H140" s="120"/>
      <c r="I140" s="120"/>
      <c r="J140" s="58"/>
      <c r="K140" s="121"/>
      <c r="L140" s="2"/>
      <c r="M140" s="120"/>
      <c r="N140" s="120"/>
      <c r="O140" s="120"/>
      <c r="P140" s="120"/>
      <c r="Q140" s="2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122"/>
      <c r="AJ140" s="122"/>
      <c r="AK140" s="2"/>
      <c r="AL140" s="2"/>
      <c r="AM140" s="2"/>
      <c r="AN140" s="2"/>
      <c r="AO140" s="2"/>
      <c r="AP140" s="2"/>
      <c r="AQ140" s="2"/>
      <c r="AR140" s="15"/>
    </row>
    <row r="141" spans="1:44" ht="11.25" customHeight="1">
      <c r="A141" s="120"/>
      <c r="B141" s="120"/>
      <c r="C141" s="120"/>
      <c r="D141" s="120"/>
      <c r="E141" s="2"/>
      <c r="F141" s="2"/>
      <c r="G141" s="120"/>
      <c r="H141" s="120"/>
      <c r="I141" s="120"/>
      <c r="J141" s="58"/>
      <c r="K141" s="121"/>
      <c r="L141" s="2"/>
      <c r="M141" s="120"/>
      <c r="N141" s="120"/>
      <c r="O141" s="120"/>
      <c r="P141" s="120"/>
      <c r="Q141" s="2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122"/>
      <c r="AJ141" s="122"/>
      <c r="AK141" s="2"/>
      <c r="AL141" s="2"/>
      <c r="AM141" s="2"/>
      <c r="AN141" s="2"/>
      <c r="AO141" s="2"/>
      <c r="AP141" s="2"/>
      <c r="AQ141" s="2"/>
      <c r="AR141" s="15"/>
    </row>
    <row r="142" spans="1:44" ht="11.25" customHeight="1">
      <c r="A142" s="120"/>
      <c r="B142" s="120"/>
      <c r="C142" s="120"/>
      <c r="D142" s="120"/>
      <c r="E142" s="2"/>
      <c r="F142" s="2"/>
      <c r="G142" s="120"/>
      <c r="H142" s="120"/>
      <c r="I142" s="120"/>
      <c r="J142" s="58"/>
      <c r="K142" s="121"/>
      <c r="L142" s="2"/>
      <c r="M142" s="120"/>
      <c r="N142" s="120"/>
      <c r="O142" s="120"/>
      <c r="P142" s="120"/>
      <c r="Q142" s="2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122"/>
      <c r="AJ142" s="122"/>
      <c r="AK142" s="2"/>
      <c r="AL142" s="2"/>
      <c r="AM142" s="2"/>
      <c r="AN142" s="2"/>
      <c r="AO142" s="2"/>
      <c r="AP142" s="2"/>
      <c r="AQ142" s="2"/>
      <c r="AR142" s="15"/>
    </row>
    <row r="143" spans="1:44" ht="11.25" customHeight="1">
      <c r="A143" s="120"/>
      <c r="B143" s="120"/>
      <c r="C143" s="120"/>
      <c r="D143" s="120"/>
      <c r="E143" s="2"/>
      <c r="F143" s="2"/>
      <c r="G143" s="120"/>
      <c r="H143" s="120"/>
      <c r="I143" s="120"/>
      <c r="J143" s="58"/>
      <c r="K143" s="121"/>
      <c r="L143" s="2"/>
      <c r="M143" s="120"/>
      <c r="N143" s="120"/>
      <c r="O143" s="120"/>
      <c r="P143" s="120"/>
      <c r="Q143" s="2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122"/>
      <c r="AJ143" s="122"/>
      <c r="AK143" s="2"/>
      <c r="AL143" s="2"/>
      <c r="AM143" s="2"/>
      <c r="AN143" s="2"/>
      <c r="AO143" s="2"/>
      <c r="AP143" s="2"/>
      <c r="AQ143" s="2"/>
      <c r="AR143" s="15"/>
    </row>
    <row r="144" spans="1:44" ht="11.25" customHeight="1">
      <c r="A144" s="120"/>
      <c r="B144" s="120"/>
      <c r="C144" s="120"/>
      <c r="D144" s="120"/>
      <c r="E144" s="2"/>
      <c r="F144" s="2"/>
      <c r="G144" s="120"/>
      <c r="H144" s="120"/>
      <c r="I144" s="120"/>
      <c r="J144" s="58"/>
      <c r="K144" s="121"/>
      <c r="L144" s="2"/>
      <c r="M144" s="120"/>
      <c r="N144" s="120"/>
      <c r="O144" s="120"/>
      <c r="P144" s="120"/>
      <c r="Q144" s="2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122"/>
      <c r="AJ144" s="122"/>
      <c r="AK144" s="2"/>
      <c r="AL144" s="2"/>
      <c r="AM144" s="2"/>
      <c r="AN144" s="2"/>
      <c r="AO144" s="2"/>
      <c r="AP144" s="2"/>
      <c r="AQ144" s="2"/>
      <c r="AR144" s="15"/>
    </row>
    <row r="145" spans="1:44" ht="11.25" customHeight="1">
      <c r="A145" s="120"/>
      <c r="B145" s="120"/>
      <c r="C145" s="120"/>
      <c r="D145" s="120"/>
      <c r="E145" s="2"/>
      <c r="F145" s="2"/>
      <c r="G145" s="120"/>
      <c r="H145" s="120"/>
      <c r="I145" s="120"/>
      <c r="J145" s="58"/>
      <c r="K145" s="121"/>
      <c r="L145" s="2"/>
      <c r="M145" s="120"/>
      <c r="N145" s="120"/>
      <c r="O145" s="120"/>
      <c r="P145" s="120"/>
      <c r="Q145" s="2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122"/>
      <c r="AJ145" s="122"/>
      <c r="AK145" s="2"/>
      <c r="AL145" s="2"/>
      <c r="AM145" s="2"/>
      <c r="AN145" s="2"/>
      <c r="AO145" s="2"/>
      <c r="AP145" s="2"/>
      <c r="AQ145" s="2"/>
      <c r="AR145" s="15"/>
    </row>
    <row r="146" spans="1:44" ht="11.25" customHeight="1">
      <c r="A146" s="120"/>
      <c r="B146" s="120"/>
      <c r="C146" s="120"/>
      <c r="D146" s="120"/>
      <c r="E146" s="2"/>
      <c r="F146" s="2"/>
      <c r="G146" s="120"/>
      <c r="H146" s="120"/>
      <c r="I146" s="120"/>
      <c r="J146" s="58"/>
      <c r="K146" s="121"/>
      <c r="L146" s="2"/>
      <c r="M146" s="120"/>
      <c r="N146" s="120"/>
      <c r="O146" s="120"/>
      <c r="P146" s="120"/>
      <c r="Q146" s="2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122"/>
      <c r="AJ146" s="122"/>
      <c r="AK146" s="2"/>
      <c r="AL146" s="2"/>
      <c r="AM146" s="2"/>
      <c r="AN146" s="2"/>
      <c r="AO146" s="2"/>
      <c r="AP146" s="2"/>
      <c r="AQ146" s="2"/>
      <c r="AR146" s="15"/>
    </row>
    <row r="147" spans="1:44" ht="11.25" customHeight="1">
      <c r="A147" s="120"/>
      <c r="B147" s="120"/>
      <c r="C147" s="120"/>
      <c r="D147" s="120"/>
      <c r="E147" s="2"/>
      <c r="F147" s="2"/>
      <c r="G147" s="120"/>
      <c r="H147" s="120"/>
      <c r="I147" s="120"/>
      <c r="J147" s="58"/>
      <c r="K147" s="121"/>
      <c r="L147" s="2"/>
      <c r="M147" s="120"/>
      <c r="N147" s="120"/>
      <c r="O147" s="120"/>
      <c r="P147" s="120"/>
      <c r="Q147" s="2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122"/>
      <c r="AJ147" s="122"/>
      <c r="AK147" s="2"/>
      <c r="AL147" s="2"/>
      <c r="AM147" s="2"/>
      <c r="AN147" s="2"/>
      <c r="AO147" s="2"/>
      <c r="AP147" s="2"/>
      <c r="AQ147" s="2"/>
      <c r="AR147" s="15"/>
    </row>
    <row r="148" spans="1:44" ht="11.25" customHeight="1">
      <c r="A148" s="120"/>
      <c r="B148" s="120"/>
      <c r="C148" s="120"/>
      <c r="D148" s="120"/>
      <c r="E148" s="2"/>
      <c r="F148" s="2"/>
      <c r="G148" s="120"/>
      <c r="H148" s="120"/>
      <c r="I148" s="120"/>
      <c r="J148" s="58"/>
      <c r="K148" s="121"/>
      <c r="L148" s="2"/>
      <c r="M148" s="120"/>
      <c r="N148" s="120"/>
      <c r="O148" s="120"/>
      <c r="P148" s="120"/>
      <c r="Q148" s="2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122"/>
      <c r="AJ148" s="122"/>
      <c r="AK148" s="2"/>
      <c r="AL148" s="2"/>
      <c r="AM148" s="2"/>
      <c r="AN148" s="2"/>
      <c r="AO148" s="2"/>
      <c r="AP148" s="2"/>
      <c r="AQ148" s="2"/>
      <c r="AR148" s="15"/>
    </row>
    <row r="149" spans="1:44" ht="11.25" customHeight="1">
      <c r="A149" s="120"/>
      <c r="B149" s="120"/>
      <c r="C149" s="120"/>
      <c r="D149" s="120"/>
      <c r="E149" s="2"/>
      <c r="F149" s="2"/>
      <c r="G149" s="120"/>
      <c r="H149" s="120"/>
      <c r="I149" s="120"/>
      <c r="J149" s="58"/>
      <c r="K149" s="121"/>
      <c r="L149" s="2"/>
      <c r="M149" s="120"/>
      <c r="N149" s="120"/>
      <c r="O149" s="120"/>
      <c r="P149" s="120"/>
      <c r="Q149" s="2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122"/>
      <c r="AJ149" s="122"/>
      <c r="AK149" s="2"/>
      <c r="AL149" s="2"/>
      <c r="AM149" s="2"/>
      <c r="AN149" s="2"/>
      <c r="AO149" s="2"/>
      <c r="AP149" s="2"/>
      <c r="AQ149" s="2"/>
      <c r="AR149" s="15"/>
    </row>
    <row r="150" spans="1:44" ht="11.25" customHeight="1">
      <c r="A150" s="120"/>
      <c r="B150" s="120"/>
      <c r="C150" s="120"/>
      <c r="D150" s="120"/>
      <c r="E150" s="2"/>
      <c r="F150" s="2"/>
      <c r="G150" s="120"/>
      <c r="H150" s="120"/>
      <c r="I150" s="120"/>
      <c r="J150" s="58"/>
      <c r="K150" s="121"/>
      <c r="L150" s="2"/>
      <c r="M150" s="120"/>
      <c r="N150" s="120"/>
      <c r="O150" s="120"/>
      <c r="P150" s="120"/>
      <c r="Q150" s="2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122"/>
      <c r="AJ150" s="122"/>
      <c r="AK150" s="2"/>
      <c r="AL150" s="2"/>
      <c r="AM150" s="2"/>
      <c r="AN150" s="2"/>
      <c r="AO150" s="2"/>
      <c r="AP150" s="2"/>
      <c r="AQ150" s="2"/>
      <c r="AR150" s="15"/>
    </row>
    <row r="151" spans="1:44" ht="11.25" customHeight="1">
      <c r="A151" s="120"/>
      <c r="B151" s="120"/>
      <c r="C151" s="120"/>
      <c r="D151" s="120"/>
      <c r="E151" s="2"/>
      <c r="F151" s="2"/>
      <c r="G151" s="120"/>
      <c r="H151" s="120"/>
      <c r="I151" s="120"/>
      <c r="J151" s="58"/>
      <c r="K151" s="121"/>
      <c r="L151" s="2"/>
      <c r="M151" s="120"/>
      <c r="N151" s="120"/>
      <c r="O151" s="120"/>
      <c r="P151" s="120"/>
      <c r="Q151" s="2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122"/>
      <c r="AJ151" s="122"/>
      <c r="AK151" s="2"/>
      <c r="AL151" s="2"/>
      <c r="AM151" s="2"/>
      <c r="AN151" s="2"/>
      <c r="AO151" s="2"/>
      <c r="AP151" s="2"/>
      <c r="AQ151" s="2"/>
      <c r="AR151" s="15"/>
    </row>
    <row r="152" spans="1:44" ht="11.25" customHeight="1">
      <c r="A152" s="120"/>
      <c r="B152" s="120"/>
      <c r="C152" s="120"/>
      <c r="D152" s="120"/>
      <c r="E152" s="2"/>
      <c r="F152" s="2"/>
      <c r="G152" s="120"/>
      <c r="H152" s="120"/>
      <c r="I152" s="120"/>
      <c r="J152" s="58"/>
      <c r="K152" s="121"/>
      <c r="L152" s="2"/>
      <c r="M152" s="120"/>
      <c r="N152" s="120"/>
      <c r="O152" s="120"/>
      <c r="P152" s="120"/>
      <c r="Q152" s="2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122"/>
      <c r="AJ152" s="122"/>
      <c r="AK152" s="2"/>
      <c r="AL152" s="2"/>
      <c r="AM152" s="2"/>
      <c r="AN152" s="2"/>
      <c r="AO152" s="2"/>
      <c r="AP152" s="2"/>
      <c r="AQ152" s="2"/>
      <c r="AR152" s="15"/>
    </row>
    <row r="153" spans="1:44" ht="11.25" customHeight="1">
      <c r="A153" s="120"/>
      <c r="B153" s="120"/>
      <c r="C153" s="120"/>
      <c r="D153" s="120"/>
      <c r="E153" s="2"/>
      <c r="F153" s="2"/>
      <c r="G153" s="120"/>
      <c r="H153" s="120"/>
      <c r="I153" s="120"/>
      <c r="J153" s="58"/>
      <c r="K153" s="121"/>
      <c r="L153" s="2"/>
      <c r="M153" s="120"/>
      <c r="N153" s="120"/>
      <c r="O153" s="120"/>
      <c r="P153" s="120"/>
      <c r="Q153" s="2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122"/>
      <c r="AJ153" s="122"/>
      <c r="AK153" s="2"/>
      <c r="AL153" s="2"/>
      <c r="AM153" s="2"/>
      <c r="AN153" s="2"/>
      <c r="AO153" s="2"/>
      <c r="AP153" s="2"/>
      <c r="AQ153" s="2"/>
      <c r="AR153" s="15"/>
    </row>
    <row r="154" spans="1:44" ht="11.25" customHeight="1">
      <c r="A154" s="120"/>
      <c r="B154" s="120"/>
      <c r="C154" s="120"/>
      <c r="D154" s="120"/>
      <c r="E154" s="2"/>
      <c r="F154" s="2"/>
      <c r="G154" s="120"/>
      <c r="H154" s="120"/>
      <c r="I154" s="120"/>
      <c r="J154" s="58"/>
      <c r="K154" s="121"/>
      <c r="L154" s="2"/>
      <c r="M154" s="120"/>
      <c r="N154" s="120"/>
      <c r="O154" s="120"/>
      <c r="P154" s="120"/>
      <c r="Q154" s="2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122"/>
      <c r="AJ154" s="122"/>
      <c r="AK154" s="2"/>
      <c r="AL154" s="2"/>
      <c r="AM154" s="2"/>
      <c r="AN154" s="2"/>
      <c r="AO154" s="2"/>
      <c r="AP154" s="2"/>
      <c r="AQ154" s="2"/>
      <c r="AR154" s="15"/>
    </row>
    <row r="155" spans="1:44" ht="11.25" customHeight="1">
      <c r="A155" s="120"/>
      <c r="B155" s="120"/>
      <c r="C155" s="120"/>
      <c r="D155" s="120"/>
      <c r="E155" s="2"/>
      <c r="F155" s="2"/>
      <c r="G155" s="120"/>
      <c r="H155" s="120"/>
      <c r="I155" s="120"/>
      <c r="J155" s="58"/>
      <c r="K155" s="121"/>
      <c r="L155" s="2"/>
      <c r="M155" s="120"/>
      <c r="N155" s="120"/>
      <c r="O155" s="120"/>
      <c r="P155" s="120"/>
      <c r="Q155" s="2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122"/>
      <c r="AJ155" s="122"/>
      <c r="AK155" s="2"/>
      <c r="AL155" s="2"/>
      <c r="AM155" s="2"/>
      <c r="AN155" s="2"/>
      <c r="AO155" s="2"/>
      <c r="AP155" s="2"/>
      <c r="AQ155" s="2"/>
      <c r="AR155" s="15"/>
    </row>
    <row r="156" spans="1:44" ht="11.25" customHeight="1">
      <c r="A156" s="120"/>
      <c r="B156" s="120"/>
      <c r="C156" s="120"/>
      <c r="D156" s="120"/>
      <c r="E156" s="2"/>
      <c r="F156" s="2"/>
      <c r="G156" s="120"/>
      <c r="H156" s="120"/>
      <c r="I156" s="120"/>
      <c r="J156" s="58"/>
      <c r="K156" s="121"/>
      <c r="L156" s="2"/>
      <c r="M156" s="120"/>
      <c r="N156" s="120"/>
      <c r="O156" s="120"/>
      <c r="P156" s="120"/>
      <c r="Q156" s="2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122"/>
      <c r="AJ156" s="122"/>
      <c r="AK156" s="2"/>
      <c r="AL156" s="2"/>
      <c r="AM156" s="2"/>
      <c r="AN156" s="2"/>
      <c r="AO156" s="2"/>
      <c r="AP156" s="2"/>
      <c r="AQ156" s="2"/>
      <c r="AR156" s="15"/>
    </row>
    <row r="157" spans="1:44" ht="11.25" customHeight="1">
      <c r="A157" s="120"/>
      <c r="B157" s="120"/>
      <c r="C157" s="120"/>
      <c r="D157" s="120"/>
      <c r="E157" s="2"/>
      <c r="F157" s="2"/>
      <c r="G157" s="120"/>
      <c r="H157" s="120"/>
      <c r="I157" s="120"/>
      <c r="J157" s="58"/>
      <c r="K157" s="121"/>
      <c r="L157" s="2"/>
      <c r="M157" s="120"/>
      <c r="N157" s="120"/>
      <c r="O157" s="120"/>
      <c r="P157" s="120"/>
      <c r="Q157" s="2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122"/>
      <c r="AJ157" s="122"/>
      <c r="AK157" s="2"/>
      <c r="AL157" s="2"/>
      <c r="AM157" s="2"/>
      <c r="AN157" s="2"/>
      <c r="AO157" s="2"/>
      <c r="AP157" s="2"/>
      <c r="AQ157" s="2"/>
      <c r="AR157" s="15"/>
    </row>
    <row r="158" spans="1:44" ht="11.25" customHeight="1">
      <c r="A158" s="120"/>
      <c r="B158" s="120"/>
      <c r="C158" s="120"/>
      <c r="D158" s="120"/>
      <c r="E158" s="2"/>
      <c r="F158" s="2"/>
      <c r="G158" s="120"/>
      <c r="H158" s="120"/>
      <c r="I158" s="120"/>
      <c r="J158" s="58"/>
      <c r="K158" s="121"/>
      <c r="L158" s="2"/>
      <c r="M158" s="120"/>
      <c r="N158" s="120"/>
      <c r="O158" s="120"/>
      <c r="P158" s="120"/>
      <c r="Q158" s="2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122"/>
      <c r="AJ158" s="122"/>
      <c r="AK158" s="2"/>
      <c r="AL158" s="2"/>
      <c r="AM158" s="2"/>
      <c r="AN158" s="2"/>
      <c r="AO158" s="2"/>
      <c r="AP158" s="2"/>
      <c r="AQ158" s="2"/>
      <c r="AR158" s="15"/>
    </row>
    <row r="159" spans="1:44" ht="11.25" customHeight="1">
      <c r="A159" s="120"/>
      <c r="B159" s="120"/>
      <c r="C159" s="120"/>
      <c r="D159" s="120"/>
      <c r="E159" s="2"/>
      <c r="F159" s="2"/>
      <c r="G159" s="120"/>
      <c r="H159" s="120"/>
      <c r="I159" s="120"/>
      <c r="J159" s="58"/>
      <c r="K159" s="121"/>
      <c r="L159" s="2"/>
      <c r="M159" s="120"/>
      <c r="N159" s="120"/>
      <c r="O159" s="120"/>
      <c r="P159" s="120"/>
      <c r="Q159" s="2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122"/>
      <c r="AJ159" s="122"/>
      <c r="AK159" s="2"/>
      <c r="AL159" s="2"/>
      <c r="AM159" s="2"/>
      <c r="AN159" s="2"/>
      <c r="AO159" s="2"/>
      <c r="AP159" s="2"/>
      <c r="AQ159" s="2"/>
      <c r="AR159" s="15"/>
    </row>
    <row r="160" spans="1:44" ht="11.25" customHeight="1">
      <c r="A160" s="120"/>
      <c r="B160" s="120"/>
      <c r="C160" s="120"/>
      <c r="D160" s="120"/>
      <c r="E160" s="2"/>
      <c r="F160" s="2"/>
      <c r="G160" s="120"/>
      <c r="H160" s="120"/>
      <c r="I160" s="120"/>
      <c r="J160" s="58"/>
      <c r="K160" s="121"/>
      <c r="L160" s="2"/>
      <c r="M160" s="120"/>
      <c r="N160" s="120"/>
      <c r="O160" s="120"/>
      <c r="P160" s="120"/>
      <c r="Q160" s="2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122"/>
      <c r="AJ160" s="122"/>
      <c r="AK160" s="2"/>
      <c r="AL160" s="2"/>
      <c r="AM160" s="2"/>
      <c r="AN160" s="2"/>
      <c r="AO160" s="2"/>
      <c r="AP160" s="2"/>
      <c r="AQ160" s="2"/>
      <c r="AR160" s="15"/>
    </row>
    <row r="161" spans="1:44" ht="11.25" customHeight="1">
      <c r="A161" s="120"/>
      <c r="B161" s="120"/>
      <c r="C161" s="120"/>
      <c r="D161" s="120"/>
      <c r="E161" s="2"/>
      <c r="F161" s="2"/>
      <c r="G161" s="120"/>
      <c r="H161" s="120"/>
      <c r="I161" s="120"/>
      <c r="J161" s="58"/>
      <c r="K161" s="121"/>
      <c r="L161" s="2"/>
      <c r="M161" s="120"/>
      <c r="N161" s="120"/>
      <c r="O161" s="120"/>
      <c r="P161" s="120"/>
      <c r="Q161" s="2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122"/>
      <c r="AJ161" s="122"/>
      <c r="AK161" s="2"/>
      <c r="AL161" s="2"/>
      <c r="AM161" s="2"/>
      <c r="AN161" s="2"/>
      <c r="AO161" s="2"/>
      <c r="AP161" s="2"/>
      <c r="AQ161" s="2"/>
      <c r="AR161" s="15"/>
    </row>
    <row r="162" spans="1:44" ht="11.25" customHeight="1">
      <c r="A162" s="120"/>
      <c r="B162" s="120"/>
      <c r="C162" s="120"/>
      <c r="D162" s="120"/>
      <c r="E162" s="2"/>
      <c r="F162" s="2"/>
      <c r="G162" s="120"/>
      <c r="H162" s="120"/>
      <c r="I162" s="120"/>
      <c r="J162" s="58"/>
      <c r="K162" s="121"/>
      <c r="L162" s="2"/>
      <c r="M162" s="120"/>
      <c r="N162" s="120"/>
      <c r="O162" s="120"/>
      <c r="P162" s="120"/>
      <c r="Q162" s="2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122"/>
      <c r="AJ162" s="122"/>
      <c r="AK162" s="2"/>
      <c r="AL162" s="2"/>
      <c r="AM162" s="2"/>
      <c r="AN162" s="2"/>
      <c r="AO162" s="2"/>
      <c r="AP162" s="2"/>
      <c r="AQ162" s="2"/>
      <c r="AR162" s="15"/>
    </row>
    <row r="163" spans="1:44" ht="11.25" customHeight="1">
      <c r="A163" s="120"/>
      <c r="B163" s="120"/>
      <c r="C163" s="120"/>
      <c r="D163" s="120"/>
      <c r="E163" s="2"/>
      <c r="F163" s="2"/>
      <c r="G163" s="120"/>
      <c r="H163" s="120"/>
      <c r="I163" s="120"/>
      <c r="J163" s="58"/>
      <c r="K163" s="121"/>
      <c r="L163" s="2"/>
      <c r="M163" s="120"/>
      <c r="N163" s="120"/>
      <c r="O163" s="120"/>
      <c r="P163" s="120"/>
      <c r="Q163" s="2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122"/>
      <c r="AJ163" s="122"/>
      <c r="AK163" s="2"/>
      <c r="AL163" s="2"/>
      <c r="AM163" s="2"/>
      <c r="AN163" s="2"/>
      <c r="AO163" s="2"/>
      <c r="AP163" s="2"/>
      <c r="AQ163" s="2"/>
      <c r="AR163" s="15"/>
    </row>
    <row r="164" spans="1:44" ht="11.25" customHeight="1">
      <c r="A164" s="120"/>
      <c r="B164" s="120"/>
      <c r="C164" s="120"/>
      <c r="D164" s="120"/>
      <c r="E164" s="2"/>
      <c r="F164" s="2"/>
      <c r="G164" s="120"/>
      <c r="H164" s="120"/>
      <c r="I164" s="120"/>
      <c r="J164" s="58"/>
      <c r="K164" s="121"/>
      <c r="L164" s="2"/>
      <c r="M164" s="120"/>
      <c r="N164" s="120"/>
      <c r="O164" s="120"/>
      <c r="P164" s="120"/>
      <c r="Q164" s="2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122"/>
      <c r="AJ164" s="122"/>
      <c r="AK164" s="2"/>
      <c r="AL164" s="2"/>
      <c r="AM164" s="2"/>
      <c r="AN164" s="2"/>
      <c r="AO164" s="2"/>
      <c r="AP164" s="2"/>
      <c r="AQ164" s="2"/>
      <c r="AR164" s="15"/>
    </row>
    <row r="165" spans="1:44" ht="11.25" customHeight="1">
      <c r="A165" s="120"/>
      <c r="B165" s="120"/>
      <c r="C165" s="120"/>
      <c r="D165" s="120"/>
      <c r="E165" s="2"/>
      <c r="F165" s="2"/>
      <c r="G165" s="120"/>
      <c r="H165" s="120"/>
      <c r="I165" s="120"/>
      <c r="J165" s="58"/>
      <c r="K165" s="121"/>
      <c r="L165" s="2"/>
      <c r="M165" s="120"/>
      <c r="N165" s="120"/>
      <c r="O165" s="120"/>
      <c r="P165" s="120"/>
      <c r="Q165" s="2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122"/>
      <c r="AJ165" s="122"/>
      <c r="AK165" s="2"/>
      <c r="AL165" s="2"/>
      <c r="AM165" s="2"/>
      <c r="AN165" s="2"/>
      <c r="AO165" s="2"/>
      <c r="AP165" s="2"/>
      <c r="AQ165" s="2"/>
      <c r="AR165" s="15"/>
    </row>
    <row r="166" spans="1:44" ht="11.25" customHeight="1">
      <c r="A166" s="120"/>
      <c r="B166" s="120"/>
      <c r="C166" s="120"/>
      <c r="D166" s="120"/>
      <c r="E166" s="2"/>
      <c r="F166" s="2"/>
      <c r="G166" s="120"/>
      <c r="H166" s="120"/>
      <c r="I166" s="120"/>
      <c r="J166" s="58"/>
      <c r="K166" s="121"/>
      <c r="L166" s="2"/>
      <c r="M166" s="120"/>
      <c r="N166" s="120"/>
      <c r="O166" s="120"/>
      <c r="P166" s="120"/>
      <c r="Q166" s="2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122"/>
      <c r="AJ166" s="122"/>
      <c r="AK166" s="2"/>
      <c r="AL166" s="2"/>
      <c r="AM166" s="2"/>
      <c r="AN166" s="2"/>
      <c r="AO166" s="2"/>
      <c r="AP166" s="2"/>
      <c r="AQ166" s="2"/>
      <c r="AR166" s="15"/>
    </row>
    <row r="167" spans="1:44" ht="11.25" customHeight="1">
      <c r="A167" s="120"/>
      <c r="B167" s="120"/>
      <c r="C167" s="120"/>
      <c r="D167" s="120"/>
      <c r="E167" s="2"/>
      <c r="F167" s="2"/>
      <c r="G167" s="120"/>
      <c r="H167" s="120"/>
      <c r="I167" s="120"/>
      <c r="J167" s="58"/>
      <c r="K167" s="121"/>
      <c r="L167" s="2"/>
      <c r="M167" s="120"/>
      <c r="N167" s="120"/>
      <c r="O167" s="120"/>
      <c r="P167" s="120"/>
      <c r="Q167" s="2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122"/>
      <c r="AJ167" s="122"/>
      <c r="AK167" s="2"/>
      <c r="AL167" s="2"/>
      <c r="AM167" s="2"/>
      <c r="AN167" s="2"/>
      <c r="AO167" s="2"/>
      <c r="AP167" s="2"/>
      <c r="AQ167" s="2"/>
      <c r="AR167" s="15"/>
    </row>
    <row r="168" spans="1:44" ht="11.25" customHeight="1">
      <c r="A168" s="120"/>
      <c r="B168" s="120"/>
      <c r="C168" s="120"/>
      <c r="D168" s="120"/>
      <c r="E168" s="2"/>
      <c r="F168" s="2"/>
      <c r="G168" s="120"/>
      <c r="H168" s="120"/>
      <c r="I168" s="120"/>
      <c r="J168" s="58"/>
      <c r="K168" s="121"/>
      <c r="L168" s="2"/>
      <c r="M168" s="120"/>
      <c r="N168" s="120"/>
      <c r="O168" s="120"/>
      <c r="P168" s="120"/>
      <c r="Q168" s="2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122"/>
      <c r="AJ168" s="122"/>
      <c r="AK168" s="2"/>
      <c r="AL168" s="2"/>
      <c r="AM168" s="2"/>
      <c r="AN168" s="2"/>
      <c r="AO168" s="2"/>
      <c r="AP168" s="2"/>
      <c r="AQ168" s="2"/>
      <c r="AR168" s="15"/>
    </row>
    <row r="169" spans="1:44" ht="11.25" customHeight="1">
      <c r="A169" s="120"/>
      <c r="B169" s="120"/>
      <c r="C169" s="120"/>
      <c r="D169" s="120"/>
      <c r="E169" s="2"/>
      <c r="F169" s="2"/>
      <c r="G169" s="120"/>
      <c r="H169" s="120"/>
      <c r="I169" s="120"/>
      <c r="J169" s="58"/>
      <c r="K169" s="121"/>
      <c r="L169" s="2"/>
      <c r="M169" s="120"/>
      <c r="N169" s="120"/>
      <c r="O169" s="120"/>
      <c r="P169" s="120"/>
      <c r="Q169" s="2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122"/>
      <c r="AJ169" s="122"/>
      <c r="AK169" s="2"/>
      <c r="AL169" s="2"/>
      <c r="AM169" s="2"/>
      <c r="AN169" s="2"/>
      <c r="AO169" s="2"/>
      <c r="AP169" s="2"/>
      <c r="AQ169" s="2"/>
      <c r="AR169" s="15"/>
    </row>
    <row r="170" spans="1:44" ht="11.25" customHeight="1">
      <c r="A170" s="120"/>
      <c r="B170" s="120"/>
      <c r="C170" s="120"/>
      <c r="D170" s="120"/>
      <c r="E170" s="2"/>
      <c r="F170" s="2"/>
      <c r="G170" s="120"/>
      <c r="H170" s="120"/>
      <c r="I170" s="120"/>
      <c r="J170" s="58"/>
      <c r="K170" s="121"/>
      <c r="L170" s="2"/>
      <c r="M170" s="120"/>
      <c r="N170" s="120"/>
      <c r="O170" s="120"/>
      <c r="P170" s="120"/>
      <c r="Q170" s="2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122"/>
      <c r="AJ170" s="122"/>
      <c r="AK170" s="2"/>
      <c r="AL170" s="2"/>
      <c r="AM170" s="2"/>
      <c r="AN170" s="2"/>
      <c r="AO170" s="2"/>
      <c r="AP170" s="2"/>
      <c r="AQ170" s="2"/>
      <c r="AR170" s="15"/>
    </row>
    <row r="171" spans="1:44" ht="11.25" customHeight="1">
      <c r="A171" s="120"/>
      <c r="B171" s="120"/>
      <c r="C171" s="120"/>
      <c r="D171" s="120"/>
      <c r="E171" s="2"/>
      <c r="F171" s="2"/>
      <c r="G171" s="120"/>
      <c r="H171" s="120"/>
      <c r="I171" s="120"/>
      <c r="J171" s="58"/>
      <c r="K171" s="121"/>
      <c r="L171" s="2"/>
      <c r="M171" s="120"/>
      <c r="N171" s="120"/>
      <c r="O171" s="120"/>
      <c r="P171" s="120"/>
      <c r="Q171" s="2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122"/>
      <c r="AJ171" s="122"/>
      <c r="AK171" s="2"/>
      <c r="AL171" s="2"/>
      <c r="AM171" s="2"/>
      <c r="AN171" s="2"/>
      <c r="AO171" s="2"/>
      <c r="AP171" s="2"/>
      <c r="AQ171" s="2"/>
      <c r="AR171" s="15"/>
    </row>
    <row r="172" spans="1:44" ht="11.25" customHeight="1">
      <c r="A172" s="120"/>
      <c r="B172" s="120"/>
      <c r="C172" s="120"/>
      <c r="D172" s="120"/>
      <c r="E172" s="2"/>
      <c r="F172" s="2"/>
      <c r="G172" s="120"/>
      <c r="H172" s="120"/>
      <c r="I172" s="120"/>
      <c r="J172" s="58"/>
      <c r="K172" s="121"/>
      <c r="L172" s="2"/>
      <c r="M172" s="120"/>
      <c r="N172" s="120"/>
      <c r="O172" s="120"/>
      <c r="P172" s="120"/>
      <c r="Q172" s="2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122"/>
      <c r="AJ172" s="122"/>
      <c r="AK172" s="2"/>
      <c r="AL172" s="2"/>
      <c r="AM172" s="2"/>
      <c r="AN172" s="2"/>
      <c r="AO172" s="2"/>
      <c r="AP172" s="2"/>
      <c r="AQ172" s="2"/>
      <c r="AR172" s="15"/>
    </row>
    <row r="173" spans="1:44" ht="11.25" customHeight="1">
      <c r="A173" s="120"/>
      <c r="B173" s="120"/>
      <c r="C173" s="120"/>
      <c r="D173" s="120"/>
      <c r="E173" s="2"/>
      <c r="F173" s="2"/>
      <c r="G173" s="120"/>
      <c r="H173" s="120"/>
      <c r="I173" s="120"/>
      <c r="J173" s="58"/>
      <c r="K173" s="121"/>
      <c r="L173" s="2"/>
      <c r="M173" s="120"/>
      <c r="N173" s="120"/>
      <c r="O173" s="120"/>
      <c r="P173" s="120"/>
      <c r="Q173" s="2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122"/>
      <c r="AJ173" s="122"/>
      <c r="AK173" s="2"/>
      <c r="AL173" s="2"/>
      <c r="AM173" s="2"/>
      <c r="AN173" s="2"/>
      <c r="AO173" s="2"/>
      <c r="AP173" s="2"/>
      <c r="AQ173" s="2"/>
      <c r="AR173" s="15"/>
    </row>
    <row r="174" spans="1:44" ht="11.25" customHeight="1">
      <c r="A174" s="120"/>
      <c r="B174" s="120"/>
      <c r="C174" s="120"/>
      <c r="D174" s="120"/>
      <c r="E174" s="2"/>
      <c r="F174" s="2"/>
      <c r="G174" s="120"/>
      <c r="H174" s="120"/>
      <c r="I174" s="120"/>
      <c r="J174" s="58"/>
      <c r="K174" s="121"/>
      <c r="L174" s="2"/>
      <c r="M174" s="120"/>
      <c r="N174" s="120"/>
      <c r="O174" s="120"/>
      <c r="P174" s="120"/>
      <c r="Q174" s="2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122"/>
      <c r="AJ174" s="122"/>
      <c r="AK174" s="2"/>
      <c r="AL174" s="2"/>
      <c r="AM174" s="2"/>
      <c r="AN174" s="2"/>
      <c r="AO174" s="2"/>
      <c r="AP174" s="2"/>
      <c r="AQ174" s="2"/>
      <c r="AR174" s="15"/>
    </row>
    <row r="175" spans="1:44" ht="11.25" customHeight="1">
      <c r="A175" s="120"/>
      <c r="B175" s="120"/>
      <c r="C175" s="120"/>
      <c r="D175" s="120"/>
      <c r="E175" s="2"/>
      <c r="F175" s="2"/>
      <c r="G175" s="120"/>
      <c r="H175" s="120"/>
      <c r="I175" s="120"/>
      <c r="J175" s="58"/>
      <c r="K175" s="121"/>
      <c r="L175" s="2"/>
      <c r="M175" s="120"/>
      <c r="N175" s="120"/>
      <c r="O175" s="120"/>
      <c r="P175" s="120"/>
      <c r="Q175" s="2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122"/>
      <c r="AJ175" s="122"/>
      <c r="AK175" s="2"/>
      <c r="AL175" s="2"/>
      <c r="AM175" s="2"/>
      <c r="AN175" s="2"/>
      <c r="AO175" s="2"/>
      <c r="AP175" s="2"/>
      <c r="AQ175" s="2"/>
      <c r="AR175" s="15"/>
    </row>
    <row r="176" spans="1:44" ht="11.25" customHeight="1">
      <c r="A176" s="120"/>
      <c r="B176" s="120"/>
      <c r="C176" s="120"/>
      <c r="D176" s="120"/>
      <c r="E176" s="2"/>
      <c r="F176" s="2"/>
      <c r="G176" s="120"/>
      <c r="H176" s="120"/>
      <c r="I176" s="120"/>
      <c r="J176" s="58"/>
      <c r="K176" s="121"/>
      <c r="L176" s="2"/>
      <c r="M176" s="120"/>
      <c r="N176" s="120"/>
      <c r="O176" s="120"/>
      <c r="P176" s="120"/>
      <c r="Q176" s="2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122"/>
      <c r="AJ176" s="122"/>
      <c r="AK176" s="2"/>
      <c r="AL176" s="2"/>
      <c r="AM176" s="2"/>
      <c r="AN176" s="2"/>
      <c r="AO176" s="2"/>
      <c r="AP176" s="2"/>
      <c r="AQ176" s="2"/>
      <c r="AR176" s="15"/>
    </row>
    <row r="177" spans="1:44" ht="11.25" customHeight="1">
      <c r="A177" s="120"/>
      <c r="B177" s="120"/>
      <c r="C177" s="120"/>
      <c r="D177" s="120"/>
      <c r="E177" s="2"/>
      <c r="F177" s="2"/>
      <c r="G177" s="120"/>
      <c r="H177" s="120"/>
      <c r="I177" s="120"/>
      <c r="J177" s="58"/>
      <c r="K177" s="121"/>
      <c r="L177" s="2"/>
      <c r="M177" s="120"/>
      <c r="N177" s="120"/>
      <c r="O177" s="120"/>
      <c r="P177" s="120"/>
      <c r="Q177" s="2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122"/>
      <c r="AJ177" s="122"/>
      <c r="AK177" s="2"/>
      <c r="AL177" s="2"/>
      <c r="AM177" s="2"/>
      <c r="AN177" s="2"/>
      <c r="AO177" s="2"/>
      <c r="AP177" s="2"/>
      <c r="AQ177" s="2"/>
      <c r="AR177" s="15"/>
    </row>
    <row r="178" spans="1:44" ht="11.25" customHeight="1">
      <c r="A178" s="120"/>
      <c r="B178" s="120"/>
      <c r="C178" s="120"/>
      <c r="D178" s="120"/>
      <c r="E178" s="2"/>
      <c r="F178" s="2"/>
      <c r="G178" s="120"/>
      <c r="H178" s="120"/>
      <c r="I178" s="120"/>
      <c r="J178" s="58"/>
      <c r="K178" s="121"/>
      <c r="L178" s="2"/>
      <c r="M178" s="120"/>
      <c r="N178" s="120"/>
      <c r="O178" s="120"/>
      <c r="P178" s="120"/>
      <c r="Q178" s="2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122"/>
      <c r="AJ178" s="122"/>
      <c r="AK178" s="2"/>
      <c r="AL178" s="2"/>
      <c r="AM178" s="2"/>
      <c r="AN178" s="2"/>
      <c r="AO178" s="2"/>
      <c r="AP178" s="2"/>
      <c r="AQ178" s="2"/>
      <c r="AR178" s="15"/>
    </row>
    <row r="179" spans="1:44" ht="11.25" customHeight="1">
      <c r="A179" s="120"/>
      <c r="B179" s="120"/>
      <c r="C179" s="120"/>
      <c r="D179" s="120"/>
      <c r="E179" s="2"/>
      <c r="F179" s="2"/>
      <c r="G179" s="120"/>
      <c r="H179" s="120"/>
      <c r="I179" s="120"/>
      <c r="J179" s="58"/>
      <c r="K179" s="121"/>
      <c r="L179" s="2"/>
      <c r="M179" s="120"/>
      <c r="N179" s="120"/>
      <c r="O179" s="120"/>
      <c r="P179" s="120"/>
      <c r="Q179" s="2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122"/>
      <c r="AJ179" s="122"/>
      <c r="AK179" s="2"/>
      <c r="AL179" s="2"/>
      <c r="AM179" s="2"/>
      <c r="AN179" s="2"/>
      <c r="AO179" s="2"/>
      <c r="AP179" s="2"/>
      <c r="AQ179" s="2"/>
      <c r="AR179" s="15"/>
    </row>
    <row r="180" spans="1:44" ht="11.25" customHeight="1">
      <c r="A180" s="120"/>
      <c r="B180" s="120"/>
      <c r="C180" s="120"/>
      <c r="D180" s="120"/>
      <c r="E180" s="2"/>
      <c r="F180" s="2"/>
      <c r="G180" s="120"/>
      <c r="H180" s="120"/>
      <c r="I180" s="120"/>
      <c r="J180" s="58"/>
      <c r="K180" s="121"/>
      <c r="L180" s="2"/>
      <c r="M180" s="120"/>
      <c r="N180" s="120"/>
      <c r="O180" s="120"/>
      <c r="P180" s="120"/>
      <c r="Q180" s="2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122"/>
      <c r="AJ180" s="122"/>
      <c r="AK180" s="2"/>
      <c r="AL180" s="2"/>
      <c r="AM180" s="2"/>
      <c r="AN180" s="2"/>
      <c r="AO180" s="2"/>
      <c r="AP180" s="2"/>
      <c r="AQ180" s="2"/>
      <c r="AR180" s="15"/>
    </row>
    <row r="181" spans="1:44" ht="11.25" customHeight="1">
      <c r="A181" s="120"/>
      <c r="B181" s="120"/>
      <c r="C181" s="120"/>
      <c r="D181" s="120"/>
      <c r="E181" s="2"/>
      <c r="F181" s="2"/>
      <c r="G181" s="120"/>
      <c r="H181" s="120"/>
      <c r="I181" s="120"/>
      <c r="J181" s="58"/>
      <c r="K181" s="121"/>
      <c r="L181" s="2"/>
      <c r="M181" s="120"/>
      <c r="N181" s="120"/>
      <c r="O181" s="120"/>
      <c r="P181" s="120"/>
      <c r="Q181" s="2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122"/>
      <c r="AJ181" s="122"/>
      <c r="AK181" s="2"/>
      <c r="AL181" s="2"/>
      <c r="AM181" s="2"/>
      <c r="AN181" s="2"/>
      <c r="AO181" s="2"/>
      <c r="AP181" s="2"/>
      <c r="AQ181" s="2"/>
      <c r="AR181" s="15"/>
    </row>
    <row r="182" spans="1:44" ht="11.25" customHeight="1">
      <c r="A182" s="120"/>
      <c r="B182" s="120"/>
      <c r="C182" s="120"/>
      <c r="D182" s="120"/>
      <c r="E182" s="2"/>
      <c r="F182" s="2"/>
      <c r="G182" s="120"/>
      <c r="H182" s="120"/>
      <c r="I182" s="120"/>
      <c r="J182" s="58"/>
      <c r="K182" s="121"/>
      <c r="L182" s="2"/>
      <c r="M182" s="120"/>
      <c r="N182" s="120"/>
      <c r="O182" s="120"/>
      <c r="P182" s="120"/>
      <c r="Q182" s="2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122"/>
      <c r="AJ182" s="122"/>
      <c r="AK182" s="2"/>
      <c r="AL182" s="2"/>
      <c r="AM182" s="2"/>
      <c r="AN182" s="2"/>
      <c r="AO182" s="2"/>
      <c r="AP182" s="2"/>
      <c r="AQ182" s="2"/>
      <c r="AR182" s="15"/>
    </row>
    <row r="183" spans="1:44" ht="11.25" customHeight="1">
      <c r="A183" s="120"/>
      <c r="B183" s="120"/>
      <c r="C183" s="120"/>
      <c r="D183" s="120"/>
      <c r="E183" s="2"/>
      <c r="F183" s="2"/>
      <c r="G183" s="120"/>
      <c r="H183" s="120"/>
      <c r="I183" s="120"/>
      <c r="J183" s="58"/>
      <c r="K183" s="121"/>
      <c r="L183" s="2"/>
      <c r="M183" s="120"/>
      <c r="N183" s="120"/>
      <c r="O183" s="120"/>
      <c r="P183" s="120"/>
      <c r="Q183" s="2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122"/>
      <c r="AJ183" s="122"/>
      <c r="AK183" s="2"/>
      <c r="AL183" s="2"/>
      <c r="AM183" s="2"/>
      <c r="AN183" s="2"/>
      <c r="AO183" s="2"/>
      <c r="AP183" s="2"/>
      <c r="AQ183" s="2"/>
      <c r="AR183" s="15"/>
    </row>
    <row r="184" spans="1:44" ht="11.25" customHeight="1">
      <c r="A184" s="120"/>
      <c r="B184" s="120"/>
      <c r="C184" s="120"/>
      <c r="D184" s="120"/>
      <c r="E184" s="2"/>
      <c r="F184" s="2"/>
      <c r="G184" s="120"/>
      <c r="H184" s="120"/>
      <c r="I184" s="120"/>
      <c r="J184" s="58"/>
      <c r="K184" s="121"/>
      <c r="L184" s="2"/>
      <c r="M184" s="120"/>
      <c r="N184" s="120"/>
      <c r="O184" s="120"/>
      <c r="P184" s="120"/>
      <c r="Q184" s="2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122"/>
      <c r="AJ184" s="122"/>
      <c r="AK184" s="2"/>
      <c r="AL184" s="2"/>
      <c r="AM184" s="2"/>
      <c r="AN184" s="2"/>
      <c r="AO184" s="2"/>
      <c r="AP184" s="2"/>
      <c r="AQ184" s="2"/>
      <c r="AR184" s="15"/>
    </row>
    <row r="185" spans="1:44" ht="11.25" customHeight="1">
      <c r="A185" s="120"/>
      <c r="B185" s="120"/>
      <c r="C185" s="120"/>
      <c r="D185" s="120"/>
      <c r="E185" s="2"/>
      <c r="F185" s="2"/>
      <c r="G185" s="120"/>
      <c r="H185" s="120"/>
      <c r="I185" s="120"/>
      <c r="J185" s="58"/>
      <c r="K185" s="121"/>
      <c r="L185" s="2"/>
      <c r="M185" s="120"/>
      <c r="N185" s="120"/>
      <c r="O185" s="120"/>
      <c r="P185" s="120"/>
      <c r="Q185" s="2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122"/>
      <c r="AJ185" s="122"/>
      <c r="AK185" s="2"/>
      <c r="AL185" s="2"/>
      <c r="AM185" s="2"/>
      <c r="AN185" s="2"/>
      <c r="AO185" s="2"/>
      <c r="AP185" s="2"/>
      <c r="AQ185" s="2"/>
      <c r="AR185" s="15"/>
    </row>
    <row r="186" spans="1:44" ht="11.25" customHeight="1">
      <c r="A186" s="120"/>
      <c r="B186" s="120"/>
      <c r="C186" s="120"/>
      <c r="D186" s="120"/>
      <c r="E186" s="2"/>
      <c r="F186" s="2"/>
      <c r="G186" s="120"/>
      <c r="H186" s="120"/>
      <c r="I186" s="120"/>
      <c r="J186" s="58"/>
      <c r="K186" s="121"/>
      <c r="L186" s="2"/>
      <c r="M186" s="120"/>
      <c r="N186" s="120"/>
      <c r="O186" s="120"/>
      <c r="P186" s="120"/>
      <c r="Q186" s="2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122"/>
      <c r="AJ186" s="122"/>
      <c r="AK186" s="2"/>
      <c r="AL186" s="2"/>
      <c r="AM186" s="2"/>
      <c r="AN186" s="2"/>
      <c r="AO186" s="2"/>
      <c r="AP186" s="2"/>
      <c r="AQ186" s="2"/>
      <c r="AR186" s="15"/>
    </row>
    <row r="187" spans="1:44" ht="11.25" customHeight="1">
      <c r="A187" s="120"/>
      <c r="B187" s="120"/>
      <c r="C187" s="120"/>
      <c r="D187" s="120"/>
      <c r="E187" s="2"/>
      <c r="F187" s="2"/>
      <c r="G187" s="120"/>
      <c r="H187" s="120"/>
      <c r="I187" s="120"/>
      <c r="J187" s="58"/>
      <c r="K187" s="121"/>
      <c r="L187" s="2"/>
      <c r="M187" s="120"/>
      <c r="N187" s="120"/>
      <c r="O187" s="120"/>
      <c r="P187" s="120"/>
      <c r="Q187" s="2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122"/>
      <c r="AJ187" s="122"/>
      <c r="AK187" s="2"/>
      <c r="AL187" s="2"/>
      <c r="AM187" s="2"/>
      <c r="AN187" s="2"/>
      <c r="AO187" s="2"/>
      <c r="AP187" s="2"/>
      <c r="AQ187" s="2"/>
      <c r="AR187" s="15"/>
    </row>
    <row r="188" spans="1:44" ht="11.25" customHeight="1">
      <c r="A188" s="120"/>
      <c r="B188" s="120"/>
      <c r="C188" s="120"/>
      <c r="D188" s="120"/>
      <c r="E188" s="2"/>
      <c r="F188" s="2"/>
      <c r="G188" s="120"/>
      <c r="H188" s="120"/>
      <c r="I188" s="120"/>
      <c r="J188" s="58"/>
      <c r="K188" s="121"/>
      <c r="L188" s="2"/>
      <c r="M188" s="120"/>
      <c r="N188" s="120"/>
      <c r="O188" s="120"/>
      <c r="P188" s="120"/>
      <c r="Q188" s="2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122"/>
      <c r="AJ188" s="122"/>
      <c r="AK188" s="2"/>
      <c r="AL188" s="2"/>
      <c r="AM188" s="2"/>
      <c r="AN188" s="2"/>
      <c r="AO188" s="2"/>
      <c r="AP188" s="2"/>
      <c r="AQ188" s="2"/>
      <c r="AR188" s="15"/>
    </row>
    <row r="189" spans="1:44" ht="11.25" customHeight="1">
      <c r="A189" s="120"/>
      <c r="B189" s="120"/>
      <c r="C189" s="120"/>
      <c r="D189" s="120"/>
      <c r="E189" s="2"/>
      <c r="F189" s="2"/>
      <c r="G189" s="120"/>
      <c r="H189" s="120"/>
      <c r="I189" s="120"/>
      <c r="J189" s="58"/>
      <c r="K189" s="121"/>
      <c r="L189" s="2"/>
      <c r="M189" s="120"/>
      <c r="N189" s="120"/>
      <c r="O189" s="120"/>
      <c r="P189" s="120"/>
      <c r="Q189" s="2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122"/>
      <c r="AJ189" s="122"/>
      <c r="AK189" s="2"/>
      <c r="AL189" s="2"/>
      <c r="AM189" s="2"/>
      <c r="AN189" s="2"/>
      <c r="AO189" s="2"/>
      <c r="AP189" s="2"/>
      <c r="AQ189" s="2"/>
      <c r="AR189" s="15"/>
    </row>
    <row r="190" spans="1:44" ht="11.25" customHeight="1">
      <c r="A190" s="120"/>
      <c r="B190" s="120"/>
      <c r="C190" s="120"/>
      <c r="D190" s="120"/>
      <c r="E190" s="2"/>
      <c r="F190" s="2"/>
      <c r="G190" s="120"/>
      <c r="H190" s="120"/>
      <c r="I190" s="120"/>
      <c r="J190" s="58"/>
      <c r="K190" s="121"/>
      <c r="L190" s="2"/>
      <c r="M190" s="120"/>
      <c r="N190" s="120"/>
      <c r="O190" s="120"/>
      <c r="P190" s="120"/>
      <c r="Q190" s="2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122"/>
      <c r="AJ190" s="122"/>
      <c r="AK190" s="2"/>
      <c r="AL190" s="2"/>
      <c r="AM190" s="2"/>
      <c r="AN190" s="2"/>
      <c r="AO190" s="2"/>
      <c r="AP190" s="2"/>
      <c r="AQ190" s="2"/>
      <c r="AR190" s="15"/>
    </row>
    <row r="191" spans="1:44" ht="11.25" customHeight="1">
      <c r="A191" s="120"/>
      <c r="B191" s="120"/>
      <c r="C191" s="120"/>
      <c r="D191" s="120"/>
      <c r="E191" s="2"/>
      <c r="F191" s="2"/>
      <c r="G191" s="120"/>
      <c r="H191" s="120"/>
      <c r="I191" s="120"/>
      <c r="J191" s="58"/>
      <c r="K191" s="121"/>
      <c r="L191" s="2"/>
      <c r="M191" s="120"/>
      <c r="N191" s="120"/>
      <c r="O191" s="120"/>
      <c r="P191" s="120"/>
      <c r="Q191" s="2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122"/>
      <c r="AJ191" s="122"/>
      <c r="AK191" s="2"/>
      <c r="AL191" s="2"/>
      <c r="AM191" s="2"/>
      <c r="AN191" s="2"/>
      <c r="AO191" s="2"/>
      <c r="AP191" s="2"/>
      <c r="AQ191" s="2"/>
      <c r="AR191" s="15"/>
    </row>
    <row r="192" spans="1:44" ht="11.25" customHeight="1">
      <c r="A192" s="120"/>
      <c r="B192" s="120"/>
      <c r="C192" s="120"/>
      <c r="D192" s="120"/>
      <c r="E192" s="2"/>
      <c r="F192" s="2"/>
      <c r="G192" s="120"/>
      <c r="H192" s="120"/>
      <c r="I192" s="120"/>
      <c r="J192" s="58"/>
      <c r="K192" s="121"/>
      <c r="L192" s="2"/>
      <c r="M192" s="120"/>
      <c r="N192" s="120"/>
      <c r="O192" s="120"/>
      <c r="P192" s="120"/>
      <c r="Q192" s="2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122"/>
      <c r="AJ192" s="122"/>
      <c r="AK192" s="2"/>
      <c r="AL192" s="2"/>
      <c r="AM192" s="2"/>
      <c r="AN192" s="2"/>
      <c r="AO192" s="2"/>
      <c r="AP192" s="2"/>
      <c r="AQ192" s="2"/>
      <c r="AR192" s="15"/>
    </row>
    <row r="193" spans="1:44" ht="11.25" customHeight="1">
      <c r="A193" s="120"/>
      <c r="B193" s="120"/>
      <c r="C193" s="120"/>
      <c r="D193" s="120"/>
      <c r="E193" s="2"/>
      <c r="F193" s="2"/>
      <c r="G193" s="120"/>
      <c r="H193" s="120"/>
      <c r="I193" s="120"/>
      <c r="J193" s="58"/>
      <c r="K193" s="121"/>
      <c r="L193" s="2"/>
      <c r="M193" s="120"/>
      <c r="N193" s="120"/>
      <c r="O193" s="120"/>
      <c r="P193" s="120"/>
      <c r="Q193" s="2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122"/>
      <c r="AJ193" s="122"/>
      <c r="AK193" s="2"/>
      <c r="AL193" s="2"/>
      <c r="AM193" s="2"/>
      <c r="AN193" s="2"/>
      <c r="AO193" s="2"/>
      <c r="AP193" s="2"/>
      <c r="AQ193" s="2"/>
      <c r="AR193" s="15"/>
    </row>
    <row r="194" spans="1:44" ht="11.25" customHeight="1">
      <c r="A194" s="120"/>
      <c r="B194" s="120"/>
      <c r="C194" s="120"/>
      <c r="D194" s="120"/>
      <c r="E194" s="2"/>
      <c r="F194" s="2"/>
      <c r="G194" s="120"/>
      <c r="H194" s="120"/>
      <c r="I194" s="120"/>
      <c r="J194" s="58"/>
      <c r="K194" s="121"/>
      <c r="L194" s="2"/>
      <c r="M194" s="120"/>
      <c r="N194" s="120"/>
      <c r="O194" s="120"/>
      <c r="P194" s="120"/>
      <c r="Q194" s="2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122"/>
      <c r="AJ194" s="122"/>
      <c r="AK194" s="2"/>
      <c r="AL194" s="2"/>
      <c r="AM194" s="2"/>
      <c r="AN194" s="2"/>
      <c r="AO194" s="2"/>
      <c r="AP194" s="2"/>
      <c r="AQ194" s="2"/>
      <c r="AR194" s="15"/>
    </row>
    <row r="195" spans="1:44" ht="11.25" customHeight="1">
      <c r="A195" s="120"/>
      <c r="B195" s="120"/>
      <c r="C195" s="120"/>
      <c r="D195" s="120"/>
      <c r="E195" s="2"/>
      <c r="F195" s="2"/>
      <c r="G195" s="120"/>
      <c r="H195" s="120"/>
      <c r="I195" s="120"/>
      <c r="J195" s="58"/>
      <c r="K195" s="121"/>
      <c r="L195" s="2"/>
      <c r="M195" s="120"/>
      <c r="N195" s="120"/>
      <c r="O195" s="120"/>
      <c r="P195" s="120"/>
      <c r="Q195" s="2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122"/>
      <c r="AJ195" s="122"/>
      <c r="AK195" s="2"/>
      <c r="AL195" s="2"/>
      <c r="AM195" s="2"/>
      <c r="AN195" s="2"/>
      <c r="AO195" s="2"/>
      <c r="AP195" s="2"/>
      <c r="AQ195" s="2"/>
      <c r="AR195" s="15"/>
    </row>
    <row r="196" spans="1:44" ht="11.25" customHeight="1">
      <c r="A196" s="120"/>
      <c r="B196" s="120"/>
      <c r="C196" s="120"/>
      <c r="D196" s="120"/>
      <c r="E196" s="2"/>
      <c r="F196" s="2"/>
      <c r="G196" s="120"/>
      <c r="H196" s="120"/>
      <c r="I196" s="120"/>
      <c r="J196" s="58"/>
      <c r="K196" s="121"/>
      <c r="L196" s="2"/>
      <c r="M196" s="120"/>
      <c r="N196" s="120"/>
      <c r="O196" s="120"/>
      <c r="P196" s="120"/>
      <c r="Q196" s="2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122"/>
      <c r="AJ196" s="122"/>
      <c r="AK196" s="2"/>
      <c r="AL196" s="2"/>
      <c r="AM196" s="2"/>
      <c r="AN196" s="2"/>
      <c r="AO196" s="2"/>
      <c r="AP196" s="2"/>
      <c r="AQ196" s="2"/>
      <c r="AR196" s="15"/>
    </row>
    <row r="197" spans="1:44" ht="11.25" customHeight="1">
      <c r="A197" s="120"/>
      <c r="B197" s="120"/>
      <c r="C197" s="120"/>
      <c r="D197" s="120"/>
      <c r="E197" s="2"/>
      <c r="F197" s="2"/>
      <c r="G197" s="120"/>
      <c r="H197" s="120"/>
      <c r="I197" s="120"/>
      <c r="J197" s="58"/>
      <c r="K197" s="121"/>
      <c r="L197" s="2"/>
      <c r="M197" s="120"/>
      <c r="N197" s="120"/>
      <c r="O197" s="120"/>
      <c r="P197" s="120"/>
      <c r="Q197" s="2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122"/>
      <c r="AJ197" s="122"/>
      <c r="AK197" s="2"/>
      <c r="AL197" s="2"/>
      <c r="AM197" s="2"/>
      <c r="AN197" s="2"/>
      <c r="AO197" s="2"/>
      <c r="AP197" s="2"/>
      <c r="AQ197" s="2"/>
      <c r="AR197" s="15"/>
    </row>
    <row r="198" spans="1:44" ht="11.25" customHeight="1">
      <c r="A198" s="120"/>
      <c r="B198" s="120"/>
      <c r="C198" s="120"/>
      <c r="D198" s="120"/>
      <c r="E198" s="2"/>
      <c r="F198" s="2"/>
      <c r="G198" s="120"/>
      <c r="H198" s="120"/>
      <c r="I198" s="120"/>
      <c r="J198" s="58"/>
      <c r="K198" s="121"/>
      <c r="L198" s="2"/>
      <c r="M198" s="120"/>
      <c r="N198" s="120"/>
      <c r="O198" s="120"/>
      <c r="P198" s="120"/>
      <c r="Q198" s="2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122"/>
      <c r="AJ198" s="122"/>
      <c r="AK198" s="2"/>
      <c r="AL198" s="2"/>
      <c r="AM198" s="2"/>
      <c r="AN198" s="2"/>
      <c r="AO198" s="2"/>
      <c r="AP198" s="2"/>
      <c r="AQ198" s="2"/>
      <c r="AR198" s="15"/>
    </row>
    <row r="199" spans="1:44" ht="11.25" customHeight="1">
      <c r="A199" s="120"/>
      <c r="B199" s="120"/>
      <c r="C199" s="120"/>
      <c r="D199" s="120"/>
      <c r="E199" s="2"/>
      <c r="F199" s="2"/>
      <c r="G199" s="120"/>
      <c r="H199" s="120"/>
      <c r="I199" s="120"/>
      <c r="J199" s="58"/>
      <c r="K199" s="121"/>
      <c r="L199" s="2"/>
      <c r="M199" s="120"/>
      <c r="N199" s="120"/>
      <c r="O199" s="120"/>
      <c r="P199" s="120"/>
      <c r="Q199" s="2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122"/>
      <c r="AJ199" s="122"/>
      <c r="AK199" s="2"/>
      <c r="AL199" s="2"/>
      <c r="AM199" s="2"/>
      <c r="AN199" s="2"/>
      <c r="AO199" s="2"/>
      <c r="AP199" s="2"/>
      <c r="AQ199" s="2"/>
      <c r="AR199" s="15"/>
    </row>
    <row r="200" spans="1:44" ht="11.25" customHeight="1">
      <c r="A200" s="120"/>
      <c r="B200" s="120"/>
      <c r="C200" s="120"/>
      <c r="D200" s="120"/>
      <c r="E200" s="2"/>
      <c r="F200" s="2"/>
      <c r="G200" s="120"/>
      <c r="H200" s="120"/>
      <c r="I200" s="120"/>
      <c r="J200" s="58"/>
      <c r="K200" s="121"/>
      <c r="L200" s="2"/>
      <c r="M200" s="120"/>
      <c r="N200" s="120"/>
      <c r="O200" s="120"/>
      <c r="P200" s="120"/>
      <c r="Q200" s="2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122"/>
      <c r="AJ200" s="122"/>
      <c r="AK200" s="2"/>
      <c r="AL200" s="2"/>
      <c r="AM200" s="2"/>
      <c r="AN200" s="2"/>
      <c r="AO200" s="2"/>
      <c r="AP200" s="2"/>
      <c r="AQ200" s="2"/>
      <c r="AR200" s="15"/>
    </row>
    <row r="201" spans="1:44" ht="11.25" customHeight="1">
      <c r="A201" s="120"/>
      <c r="B201" s="120"/>
      <c r="C201" s="120"/>
      <c r="D201" s="120"/>
      <c r="E201" s="2"/>
      <c r="F201" s="2"/>
      <c r="G201" s="120"/>
      <c r="H201" s="120"/>
      <c r="I201" s="120"/>
      <c r="J201" s="58"/>
      <c r="K201" s="121"/>
      <c r="L201" s="2"/>
      <c r="M201" s="120"/>
      <c r="N201" s="120"/>
      <c r="O201" s="120"/>
      <c r="P201" s="120"/>
      <c r="Q201" s="2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122"/>
      <c r="AJ201" s="122"/>
      <c r="AK201" s="2"/>
      <c r="AL201" s="2"/>
      <c r="AM201" s="2"/>
      <c r="AN201" s="2"/>
      <c r="AO201" s="2"/>
      <c r="AP201" s="2"/>
      <c r="AQ201" s="2"/>
      <c r="AR201" s="15"/>
    </row>
    <row r="202" spans="1:44" ht="11.25" customHeight="1">
      <c r="A202" s="120"/>
      <c r="B202" s="120"/>
      <c r="C202" s="120"/>
      <c r="D202" s="120"/>
      <c r="E202" s="2"/>
      <c r="F202" s="2"/>
      <c r="G202" s="120"/>
      <c r="H202" s="120"/>
      <c r="I202" s="120"/>
      <c r="J202" s="58"/>
      <c r="K202" s="121"/>
      <c r="L202" s="2"/>
      <c r="M202" s="120"/>
      <c r="N202" s="120"/>
      <c r="O202" s="120"/>
      <c r="P202" s="120"/>
      <c r="Q202" s="2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122"/>
      <c r="AJ202" s="122"/>
      <c r="AK202" s="2"/>
      <c r="AL202" s="2"/>
      <c r="AM202" s="2"/>
      <c r="AN202" s="2"/>
      <c r="AO202" s="2"/>
      <c r="AP202" s="2"/>
      <c r="AQ202" s="2"/>
      <c r="AR202" s="15"/>
    </row>
    <row r="203" spans="1:44" ht="11.25" customHeight="1">
      <c r="A203" s="120"/>
      <c r="B203" s="120"/>
      <c r="C203" s="120"/>
      <c r="D203" s="120"/>
      <c r="E203" s="2"/>
      <c r="F203" s="2"/>
      <c r="G203" s="120"/>
      <c r="H203" s="120"/>
      <c r="I203" s="120"/>
      <c r="J203" s="58"/>
      <c r="K203" s="121"/>
      <c r="L203" s="2"/>
      <c r="M203" s="120"/>
      <c r="N203" s="120"/>
      <c r="O203" s="120"/>
      <c r="P203" s="120"/>
      <c r="Q203" s="2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122"/>
      <c r="AJ203" s="122"/>
      <c r="AK203" s="2"/>
      <c r="AL203" s="2"/>
      <c r="AM203" s="2"/>
      <c r="AN203" s="2"/>
      <c r="AO203" s="2"/>
      <c r="AP203" s="2"/>
      <c r="AQ203" s="2"/>
      <c r="AR203" s="15"/>
    </row>
    <row r="204" spans="1:44" ht="11.25" customHeight="1">
      <c r="A204" s="120"/>
      <c r="B204" s="120"/>
      <c r="C204" s="120"/>
      <c r="D204" s="120"/>
      <c r="E204" s="2"/>
      <c r="F204" s="2"/>
      <c r="G204" s="120"/>
      <c r="H204" s="120"/>
      <c r="I204" s="120"/>
      <c r="J204" s="58"/>
      <c r="K204" s="121"/>
      <c r="L204" s="2"/>
      <c r="M204" s="120"/>
      <c r="N204" s="120"/>
      <c r="O204" s="120"/>
      <c r="P204" s="120"/>
      <c r="Q204" s="2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122"/>
      <c r="AJ204" s="122"/>
      <c r="AK204" s="2"/>
      <c r="AL204" s="2"/>
      <c r="AM204" s="2"/>
      <c r="AN204" s="2"/>
      <c r="AO204" s="2"/>
      <c r="AP204" s="2"/>
      <c r="AQ204" s="2"/>
      <c r="AR204" s="15"/>
    </row>
    <row r="205" spans="1:44" ht="11.25" customHeight="1">
      <c r="A205" s="120"/>
      <c r="B205" s="120"/>
      <c r="C205" s="120"/>
      <c r="D205" s="120"/>
      <c r="E205" s="2"/>
      <c r="F205" s="2"/>
      <c r="G205" s="120"/>
      <c r="H205" s="120"/>
      <c r="I205" s="120"/>
      <c r="J205" s="58"/>
      <c r="K205" s="121"/>
      <c r="L205" s="2"/>
      <c r="M205" s="120"/>
      <c r="N205" s="120"/>
      <c r="O205" s="120"/>
      <c r="P205" s="120"/>
      <c r="Q205" s="2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122"/>
      <c r="AJ205" s="122"/>
      <c r="AK205" s="2"/>
      <c r="AL205" s="2"/>
      <c r="AM205" s="2"/>
      <c r="AN205" s="2"/>
      <c r="AO205" s="2"/>
      <c r="AP205" s="2"/>
      <c r="AQ205" s="2"/>
      <c r="AR205" s="15"/>
    </row>
    <row r="206" spans="1:44" ht="11.25" customHeight="1">
      <c r="A206" s="120"/>
      <c r="B206" s="120"/>
      <c r="C206" s="120"/>
      <c r="D206" s="120"/>
      <c r="E206" s="2"/>
      <c r="F206" s="2"/>
      <c r="G206" s="120"/>
      <c r="H206" s="120"/>
      <c r="I206" s="120"/>
      <c r="J206" s="58"/>
      <c r="K206" s="121"/>
      <c r="L206" s="2"/>
      <c r="M206" s="120"/>
      <c r="N206" s="120"/>
      <c r="O206" s="120"/>
      <c r="P206" s="120"/>
      <c r="Q206" s="2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122"/>
      <c r="AJ206" s="122"/>
      <c r="AK206" s="2"/>
      <c r="AL206" s="2"/>
      <c r="AM206" s="2"/>
      <c r="AN206" s="2"/>
      <c r="AO206" s="2"/>
      <c r="AP206" s="2"/>
      <c r="AQ206" s="2"/>
      <c r="AR206" s="15"/>
    </row>
    <row r="207" spans="1:44" ht="11.25" customHeight="1">
      <c r="A207" s="120"/>
      <c r="B207" s="120"/>
      <c r="C207" s="120"/>
      <c r="D207" s="120"/>
      <c r="E207" s="2"/>
      <c r="F207" s="2"/>
      <c r="G207" s="120"/>
      <c r="H207" s="120"/>
      <c r="I207" s="120"/>
      <c r="J207" s="58"/>
      <c r="K207" s="121"/>
      <c r="L207" s="2"/>
      <c r="M207" s="120"/>
      <c r="N207" s="120"/>
      <c r="O207" s="120"/>
      <c r="P207" s="120"/>
      <c r="Q207" s="2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122"/>
      <c r="AJ207" s="122"/>
      <c r="AK207" s="2"/>
      <c r="AL207" s="2"/>
      <c r="AM207" s="2"/>
      <c r="AN207" s="2"/>
      <c r="AO207" s="2"/>
      <c r="AP207" s="2"/>
      <c r="AQ207" s="2"/>
      <c r="AR207" s="15"/>
    </row>
    <row r="208" spans="1:44" ht="11.25" customHeight="1">
      <c r="A208" s="120"/>
      <c r="B208" s="120"/>
      <c r="C208" s="120"/>
      <c r="D208" s="120"/>
      <c r="E208" s="2"/>
      <c r="F208" s="2"/>
      <c r="G208" s="120"/>
      <c r="H208" s="120"/>
      <c r="I208" s="120"/>
      <c r="J208" s="58"/>
      <c r="K208" s="121"/>
      <c r="L208" s="2"/>
      <c r="M208" s="120"/>
      <c r="N208" s="120"/>
      <c r="O208" s="120"/>
      <c r="P208" s="120"/>
      <c r="Q208" s="2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122"/>
      <c r="AJ208" s="122"/>
      <c r="AK208" s="2"/>
      <c r="AL208" s="2"/>
      <c r="AM208" s="2"/>
      <c r="AN208" s="2"/>
      <c r="AO208" s="2"/>
      <c r="AP208" s="2"/>
      <c r="AQ208" s="2"/>
      <c r="AR208" s="15"/>
    </row>
    <row r="209" spans="1:44" ht="11.25" customHeight="1">
      <c r="A209" s="120"/>
      <c r="B209" s="120"/>
      <c r="C209" s="120"/>
      <c r="D209" s="120"/>
      <c r="E209" s="2"/>
      <c r="F209" s="2"/>
      <c r="G209" s="120"/>
      <c r="H209" s="120"/>
      <c r="I209" s="120"/>
      <c r="J209" s="58"/>
      <c r="K209" s="121"/>
      <c r="L209" s="2"/>
      <c r="M209" s="120"/>
      <c r="N209" s="120"/>
      <c r="O209" s="120"/>
      <c r="P209" s="120"/>
      <c r="Q209" s="2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122"/>
      <c r="AJ209" s="122"/>
      <c r="AK209" s="2"/>
      <c r="AL209" s="2"/>
      <c r="AM209" s="2"/>
      <c r="AN209" s="2"/>
      <c r="AO209" s="2"/>
      <c r="AP209" s="2"/>
      <c r="AQ209" s="2"/>
      <c r="AR209" s="15"/>
    </row>
    <row r="210" spans="1:44" ht="11.25" customHeight="1">
      <c r="A210" s="120"/>
      <c r="B210" s="120"/>
      <c r="C210" s="120"/>
      <c r="D210" s="120"/>
      <c r="E210" s="2"/>
      <c r="F210" s="2"/>
      <c r="G210" s="120"/>
      <c r="H210" s="120"/>
      <c r="I210" s="120"/>
      <c r="J210" s="58"/>
      <c r="K210" s="121"/>
      <c r="L210" s="2"/>
      <c r="M210" s="120"/>
      <c r="N210" s="120"/>
      <c r="O210" s="120"/>
      <c r="P210" s="120"/>
      <c r="Q210" s="2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122"/>
      <c r="AJ210" s="122"/>
      <c r="AK210" s="2"/>
      <c r="AL210" s="2"/>
      <c r="AM210" s="2"/>
      <c r="AN210" s="2"/>
      <c r="AO210" s="2"/>
      <c r="AP210" s="2"/>
      <c r="AQ210" s="2"/>
      <c r="AR210" s="15"/>
    </row>
    <row r="211" spans="1:44" ht="11.25" customHeight="1">
      <c r="A211" s="120"/>
      <c r="B211" s="120"/>
      <c r="C211" s="120"/>
      <c r="D211" s="120"/>
      <c r="E211" s="2"/>
      <c r="F211" s="2"/>
      <c r="G211" s="120"/>
      <c r="H211" s="120"/>
      <c r="I211" s="120"/>
      <c r="J211" s="58"/>
      <c r="K211" s="121"/>
      <c r="L211" s="2"/>
      <c r="M211" s="120"/>
      <c r="N211" s="120"/>
      <c r="O211" s="120"/>
      <c r="P211" s="120"/>
      <c r="Q211" s="2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122"/>
      <c r="AJ211" s="122"/>
      <c r="AK211" s="2"/>
      <c r="AL211" s="2"/>
      <c r="AM211" s="2"/>
      <c r="AN211" s="2"/>
      <c r="AO211" s="2"/>
      <c r="AP211" s="2"/>
      <c r="AQ211" s="2"/>
      <c r="AR211" s="15"/>
    </row>
    <row r="212" spans="1:44" ht="11.25" customHeight="1">
      <c r="A212" s="120"/>
      <c r="B212" s="120"/>
      <c r="C212" s="120"/>
      <c r="D212" s="120"/>
      <c r="E212" s="2"/>
      <c r="F212" s="2"/>
      <c r="G212" s="120"/>
      <c r="H212" s="120"/>
      <c r="I212" s="120"/>
      <c r="J212" s="58"/>
      <c r="K212" s="121"/>
      <c r="L212" s="2"/>
      <c r="M212" s="120"/>
      <c r="N212" s="120"/>
      <c r="O212" s="120"/>
      <c r="P212" s="120"/>
      <c r="Q212" s="2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122"/>
      <c r="AJ212" s="122"/>
      <c r="AK212" s="2"/>
      <c r="AL212" s="2"/>
      <c r="AM212" s="2"/>
      <c r="AN212" s="2"/>
      <c r="AO212" s="2"/>
      <c r="AP212" s="2"/>
      <c r="AQ212" s="2"/>
      <c r="AR212" s="15"/>
    </row>
    <row r="213" spans="1:44" ht="11.25" customHeight="1">
      <c r="A213" s="120"/>
      <c r="B213" s="120"/>
      <c r="C213" s="120"/>
      <c r="D213" s="120"/>
      <c r="E213" s="2"/>
      <c r="F213" s="2"/>
      <c r="G213" s="120"/>
      <c r="H213" s="120"/>
      <c r="I213" s="120"/>
      <c r="J213" s="58"/>
      <c r="K213" s="121"/>
      <c r="L213" s="2"/>
      <c r="M213" s="120"/>
      <c r="N213" s="120"/>
      <c r="O213" s="120"/>
      <c r="P213" s="120"/>
      <c r="Q213" s="2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122"/>
      <c r="AJ213" s="122"/>
      <c r="AK213" s="2"/>
      <c r="AL213" s="2"/>
      <c r="AM213" s="2"/>
      <c r="AN213" s="2"/>
      <c r="AO213" s="2"/>
      <c r="AP213" s="2"/>
      <c r="AQ213" s="2"/>
      <c r="AR213" s="15"/>
    </row>
    <row r="214" spans="1:44" ht="11.25" customHeight="1">
      <c r="A214" s="120"/>
      <c r="B214" s="120"/>
      <c r="C214" s="120"/>
      <c r="D214" s="120"/>
      <c r="E214" s="2"/>
      <c r="F214" s="2"/>
      <c r="G214" s="120"/>
      <c r="H214" s="120"/>
      <c r="I214" s="120"/>
      <c r="J214" s="58"/>
      <c r="K214" s="121"/>
      <c r="L214" s="2"/>
      <c r="M214" s="120"/>
      <c r="N214" s="120"/>
      <c r="O214" s="120"/>
      <c r="P214" s="120"/>
      <c r="Q214" s="2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122"/>
      <c r="AJ214" s="122"/>
      <c r="AK214" s="2"/>
      <c r="AL214" s="2"/>
      <c r="AM214" s="2"/>
      <c r="AN214" s="2"/>
      <c r="AO214" s="2"/>
      <c r="AP214" s="2"/>
      <c r="AQ214" s="2"/>
      <c r="AR214" s="15"/>
    </row>
    <row r="215" spans="1:44" ht="11.25" customHeight="1">
      <c r="A215" s="120"/>
      <c r="B215" s="120"/>
      <c r="C215" s="120"/>
      <c r="D215" s="120"/>
      <c r="E215" s="2"/>
      <c r="F215" s="2"/>
      <c r="G215" s="120"/>
      <c r="H215" s="120"/>
      <c r="I215" s="120"/>
      <c r="J215" s="58"/>
      <c r="K215" s="121"/>
      <c r="L215" s="2"/>
      <c r="M215" s="120"/>
      <c r="N215" s="120"/>
      <c r="O215" s="120"/>
      <c r="P215" s="120"/>
      <c r="Q215" s="2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122"/>
      <c r="AJ215" s="122"/>
      <c r="AK215" s="2"/>
      <c r="AL215" s="2"/>
      <c r="AM215" s="2"/>
      <c r="AN215" s="2"/>
      <c r="AO215" s="2"/>
      <c r="AP215" s="2"/>
      <c r="AQ215" s="2"/>
      <c r="AR215" s="15"/>
    </row>
    <row r="216" spans="1:44" ht="11.25" customHeight="1">
      <c r="A216" s="120"/>
      <c r="B216" s="120"/>
      <c r="C216" s="120"/>
      <c r="D216" s="120"/>
      <c r="E216" s="2"/>
      <c r="F216" s="2"/>
      <c r="G216" s="120"/>
      <c r="H216" s="120"/>
      <c r="I216" s="120"/>
      <c r="J216" s="58"/>
      <c r="K216" s="121"/>
      <c r="L216" s="2"/>
      <c r="M216" s="120"/>
      <c r="N216" s="120"/>
      <c r="O216" s="120"/>
      <c r="P216" s="120"/>
      <c r="Q216" s="2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122"/>
      <c r="AJ216" s="122"/>
      <c r="AK216" s="2"/>
      <c r="AL216" s="2"/>
      <c r="AM216" s="2"/>
      <c r="AN216" s="2"/>
      <c r="AO216" s="2"/>
      <c r="AP216" s="2"/>
      <c r="AQ216" s="2"/>
      <c r="AR216" s="15"/>
    </row>
    <row r="217" spans="1:44" ht="11.25" customHeight="1">
      <c r="A217" s="120"/>
      <c r="B217" s="120"/>
      <c r="C217" s="120"/>
      <c r="D217" s="120"/>
      <c r="E217" s="2"/>
      <c r="F217" s="2"/>
      <c r="G217" s="120"/>
      <c r="H217" s="120"/>
      <c r="I217" s="120"/>
      <c r="J217" s="58"/>
      <c r="K217" s="121"/>
      <c r="L217" s="2"/>
      <c r="M217" s="120"/>
      <c r="N217" s="120"/>
      <c r="O217" s="120"/>
      <c r="P217" s="120"/>
      <c r="Q217" s="2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122"/>
      <c r="AJ217" s="122"/>
      <c r="AK217" s="2"/>
      <c r="AL217" s="2"/>
      <c r="AM217" s="2"/>
      <c r="AN217" s="2"/>
      <c r="AO217" s="2"/>
      <c r="AP217" s="2"/>
      <c r="AQ217" s="2"/>
      <c r="AR217" s="15"/>
    </row>
    <row r="218" spans="1:44" ht="11.25" customHeight="1">
      <c r="A218" s="120"/>
      <c r="B218" s="120"/>
      <c r="C218" s="120"/>
      <c r="D218" s="120"/>
      <c r="E218" s="2"/>
      <c r="F218" s="2"/>
      <c r="G218" s="120"/>
      <c r="H218" s="120"/>
      <c r="I218" s="120"/>
      <c r="J218" s="58"/>
      <c r="K218" s="121"/>
      <c r="L218" s="2"/>
      <c r="M218" s="120"/>
      <c r="N218" s="120"/>
      <c r="O218" s="120"/>
      <c r="P218" s="120"/>
      <c r="Q218" s="2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122"/>
      <c r="AJ218" s="122"/>
      <c r="AK218" s="2"/>
      <c r="AL218" s="2"/>
      <c r="AM218" s="2"/>
      <c r="AN218" s="2"/>
      <c r="AO218" s="2"/>
      <c r="AP218" s="2"/>
      <c r="AQ218" s="2"/>
      <c r="AR218" s="15"/>
    </row>
    <row r="219" spans="1:44" ht="11.25" customHeight="1">
      <c r="A219" s="120"/>
      <c r="B219" s="120"/>
      <c r="C219" s="120"/>
      <c r="D219" s="120"/>
      <c r="E219" s="2"/>
      <c r="F219" s="2"/>
      <c r="G219" s="120"/>
      <c r="H219" s="120"/>
      <c r="I219" s="120"/>
      <c r="J219" s="58"/>
      <c r="K219" s="121"/>
      <c r="L219" s="2"/>
      <c r="M219" s="120"/>
      <c r="N219" s="120"/>
      <c r="O219" s="120"/>
      <c r="P219" s="120"/>
      <c r="Q219" s="2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122"/>
      <c r="AJ219" s="122"/>
      <c r="AK219" s="2"/>
      <c r="AL219" s="2"/>
      <c r="AM219" s="2"/>
      <c r="AN219" s="2"/>
      <c r="AO219" s="2"/>
      <c r="AP219" s="2"/>
      <c r="AQ219" s="2"/>
      <c r="AR219" s="15"/>
    </row>
    <row r="220" spans="1:44" ht="11.25" customHeight="1">
      <c r="A220" s="120"/>
      <c r="B220" s="120"/>
      <c r="C220" s="120"/>
      <c r="D220" s="120"/>
      <c r="E220" s="2"/>
      <c r="F220" s="2"/>
      <c r="G220" s="120"/>
      <c r="H220" s="120"/>
      <c r="I220" s="120"/>
      <c r="J220" s="58"/>
      <c r="K220" s="121"/>
      <c r="L220" s="2"/>
      <c r="M220" s="120"/>
      <c r="N220" s="120"/>
      <c r="O220" s="120"/>
      <c r="P220" s="120"/>
      <c r="Q220" s="2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122"/>
      <c r="AJ220" s="122"/>
      <c r="AK220" s="2"/>
      <c r="AL220" s="2"/>
      <c r="AM220" s="2"/>
      <c r="AN220" s="2"/>
      <c r="AO220" s="2"/>
      <c r="AP220" s="2"/>
      <c r="AQ220" s="2"/>
      <c r="AR220" s="15"/>
    </row>
    <row r="221" spans="1:44" ht="11.25" customHeight="1">
      <c r="A221" s="120"/>
      <c r="B221" s="120"/>
      <c r="C221" s="120"/>
      <c r="D221" s="120"/>
      <c r="E221" s="2"/>
      <c r="F221" s="2"/>
      <c r="G221" s="120"/>
      <c r="H221" s="120"/>
      <c r="I221" s="120"/>
      <c r="J221" s="58"/>
      <c r="K221" s="121"/>
      <c r="L221" s="2"/>
      <c r="M221" s="120"/>
      <c r="N221" s="120"/>
      <c r="O221" s="120"/>
      <c r="P221" s="120"/>
      <c r="Q221" s="2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122"/>
      <c r="AJ221" s="122"/>
      <c r="AK221" s="2"/>
      <c r="AL221" s="2"/>
      <c r="AM221" s="2"/>
      <c r="AN221" s="2"/>
      <c r="AO221" s="2"/>
      <c r="AP221" s="2"/>
      <c r="AQ221" s="2"/>
      <c r="AR221" s="15"/>
    </row>
    <row r="222" spans="1:44" ht="11.25" customHeight="1">
      <c r="A222" s="120"/>
      <c r="B222" s="120"/>
      <c r="C222" s="120"/>
      <c r="D222" s="120"/>
      <c r="E222" s="2"/>
      <c r="F222" s="2"/>
      <c r="G222" s="120"/>
      <c r="H222" s="120"/>
      <c r="I222" s="120"/>
      <c r="J222" s="58"/>
      <c r="K222" s="121"/>
      <c r="L222" s="2"/>
      <c r="M222" s="120"/>
      <c r="N222" s="120"/>
      <c r="O222" s="120"/>
      <c r="P222" s="120"/>
      <c r="Q222" s="2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122"/>
      <c r="AJ222" s="122"/>
      <c r="AK222" s="2"/>
      <c r="AL222" s="2"/>
      <c r="AM222" s="2"/>
      <c r="AN222" s="2"/>
      <c r="AO222" s="2"/>
      <c r="AP222" s="2"/>
      <c r="AQ222" s="2"/>
      <c r="AR222" s="15"/>
    </row>
    <row r="223" spans="1:44" ht="11.25" customHeight="1">
      <c r="A223" s="120"/>
      <c r="B223" s="120"/>
      <c r="C223" s="120"/>
      <c r="D223" s="120"/>
      <c r="E223" s="2"/>
      <c r="F223" s="2"/>
      <c r="G223" s="120"/>
      <c r="H223" s="120"/>
      <c r="I223" s="120"/>
      <c r="J223" s="58"/>
      <c r="K223" s="121"/>
      <c r="L223" s="2"/>
      <c r="M223" s="120"/>
      <c r="N223" s="120"/>
      <c r="O223" s="120"/>
      <c r="P223" s="120"/>
      <c r="Q223" s="2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122"/>
      <c r="AJ223" s="122"/>
      <c r="AK223" s="2"/>
      <c r="AL223" s="2"/>
      <c r="AM223" s="2"/>
      <c r="AN223" s="2"/>
      <c r="AO223" s="2"/>
      <c r="AP223" s="2"/>
      <c r="AQ223" s="2"/>
      <c r="AR223" s="15"/>
    </row>
    <row r="224" spans="1:44" ht="11.25" customHeight="1">
      <c r="A224" s="120"/>
      <c r="B224" s="120"/>
      <c r="C224" s="120"/>
      <c r="D224" s="120"/>
      <c r="E224" s="2"/>
      <c r="F224" s="2"/>
      <c r="G224" s="120"/>
      <c r="H224" s="120"/>
      <c r="I224" s="120"/>
      <c r="J224" s="58"/>
      <c r="K224" s="121"/>
      <c r="L224" s="2"/>
      <c r="M224" s="120"/>
      <c r="N224" s="120"/>
      <c r="O224" s="120"/>
      <c r="P224" s="120"/>
      <c r="Q224" s="2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122"/>
      <c r="AJ224" s="122"/>
      <c r="AK224" s="2"/>
      <c r="AL224" s="2"/>
      <c r="AM224" s="2"/>
      <c r="AN224" s="2"/>
      <c r="AO224" s="2"/>
      <c r="AP224" s="2"/>
      <c r="AQ224" s="2"/>
      <c r="AR224" s="15"/>
    </row>
    <row r="225" spans="1:44" ht="11.25" customHeight="1">
      <c r="A225" s="120"/>
      <c r="B225" s="120"/>
      <c r="C225" s="120"/>
      <c r="D225" s="120"/>
      <c r="E225" s="2"/>
      <c r="F225" s="2"/>
      <c r="G225" s="120"/>
      <c r="H225" s="120"/>
      <c r="I225" s="120"/>
      <c r="J225" s="58"/>
      <c r="K225" s="121"/>
      <c r="L225" s="2"/>
      <c r="M225" s="120"/>
      <c r="N225" s="120"/>
      <c r="O225" s="120"/>
      <c r="P225" s="120"/>
      <c r="Q225" s="2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122"/>
      <c r="AJ225" s="122"/>
      <c r="AK225" s="2"/>
      <c r="AL225" s="2"/>
      <c r="AM225" s="2"/>
      <c r="AN225" s="2"/>
      <c r="AO225" s="2"/>
      <c r="AP225" s="2"/>
      <c r="AQ225" s="2"/>
      <c r="AR225" s="15"/>
    </row>
    <row r="226" spans="1:44" ht="11.25" customHeight="1">
      <c r="A226" s="120"/>
      <c r="B226" s="120"/>
      <c r="C226" s="120"/>
      <c r="D226" s="120"/>
      <c r="E226" s="2"/>
      <c r="F226" s="2"/>
      <c r="G226" s="120"/>
      <c r="H226" s="120"/>
      <c r="I226" s="120"/>
      <c r="J226" s="58"/>
      <c r="K226" s="121"/>
      <c r="L226" s="2"/>
      <c r="M226" s="120"/>
      <c r="N226" s="120"/>
      <c r="O226" s="120"/>
      <c r="P226" s="120"/>
      <c r="Q226" s="2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122"/>
      <c r="AJ226" s="122"/>
      <c r="AK226" s="2"/>
      <c r="AL226" s="2"/>
      <c r="AM226" s="2"/>
      <c r="AN226" s="2"/>
      <c r="AO226" s="2"/>
      <c r="AP226" s="2"/>
      <c r="AQ226" s="2"/>
      <c r="AR226" s="15"/>
    </row>
    <row r="227" spans="1:44" ht="11.25" customHeight="1">
      <c r="A227" s="120"/>
      <c r="B227" s="120"/>
      <c r="C227" s="120"/>
      <c r="D227" s="120"/>
      <c r="E227" s="2"/>
      <c r="F227" s="2"/>
      <c r="G227" s="120"/>
      <c r="H227" s="120"/>
      <c r="I227" s="120"/>
      <c r="J227" s="58"/>
      <c r="K227" s="121"/>
      <c r="L227" s="2"/>
      <c r="M227" s="120"/>
      <c r="N227" s="120"/>
      <c r="O227" s="120"/>
      <c r="P227" s="120"/>
      <c r="Q227" s="2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122"/>
      <c r="AJ227" s="122"/>
      <c r="AK227" s="2"/>
      <c r="AL227" s="2"/>
      <c r="AM227" s="2"/>
      <c r="AN227" s="2"/>
      <c r="AO227" s="2"/>
      <c r="AP227" s="2"/>
      <c r="AQ227" s="2"/>
      <c r="AR227" s="15"/>
    </row>
    <row r="228" spans="1:44" ht="11.25" customHeight="1">
      <c r="A228" s="120"/>
      <c r="B228" s="120"/>
      <c r="C228" s="120"/>
      <c r="D228" s="120"/>
      <c r="E228" s="2"/>
      <c r="F228" s="2"/>
      <c r="G228" s="120"/>
      <c r="H228" s="120"/>
      <c r="I228" s="120"/>
      <c r="J228" s="58"/>
      <c r="K228" s="121"/>
      <c r="L228" s="2"/>
      <c r="M228" s="120"/>
      <c r="N228" s="120"/>
      <c r="O228" s="120"/>
      <c r="P228" s="120"/>
      <c r="Q228" s="2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122"/>
      <c r="AJ228" s="122"/>
      <c r="AK228" s="2"/>
      <c r="AL228" s="2"/>
      <c r="AM228" s="2"/>
      <c r="AN228" s="2"/>
      <c r="AO228" s="2"/>
      <c r="AP228" s="2"/>
      <c r="AQ228" s="2"/>
      <c r="AR228" s="15"/>
    </row>
    <row r="229" spans="1:44" ht="11.25" customHeight="1">
      <c r="A229" s="120"/>
      <c r="B229" s="120"/>
      <c r="C229" s="120"/>
      <c r="D229" s="120"/>
      <c r="E229" s="2"/>
      <c r="F229" s="2"/>
      <c r="G229" s="120"/>
      <c r="H229" s="120"/>
      <c r="I229" s="120"/>
      <c r="J229" s="58"/>
      <c r="K229" s="121"/>
      <c r="L229" s="2"/>
      <c r="M229" s="120"/>
      <c r="N229" s="120"/>
      <c r="O229" s="120"/>
      <c r="P229" s="120"/>
      <c r="Q229" s="2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122"/>
      <c r="AJ229" s="122"/>
      <c r="AK229" s="2"/>
      <c r="AL229" s="2"/>
      <c r="AM229" s="2"/>
      <c r="AN229" s="2"/>
      <c r="AO229" s="2"/>
      <c r="AP229" s="2"/>
      <c r="AQ229" s="2"/>
      <c r="AR229" s="15"/>
    </row>
    <row r="230" spans="1:44" ht="11.25" customHeight="1">
      <c r="A230" s="120"/>
      <c r="B230" s="120"/>
      <c r="C230" s="120"/>
      <c r="D230" s="120"/>
      <c r="E230" s="2"/>
      <c r="F230" s="2"/>
      <c r="G230" s="120"/>
      <c r="H230" s="120"/>
      <c r="I230" s="120"/>
      <c r="J230" s="58"/>
      <c r="K230" s="121"/>
      <c r="L230" s="2"/>
      <c r="M230" s="120"/>
      <c r="N230" s="120"/>
      <c r="O230" s="120"/>
      <c r="P230" s="120"/>
      <c r="Q230" s="2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122"/>
      <c r="AJ230" s="122"/>
      <c r="AK230" s="2"/>
      <c r="AL230" s="2"/>
      <c r="AM230" s="2"/>
      <c r="AN230" s="2"/>
      <c r="AO230" s="2"/>
      <c r="AP230" s="2"/>
      <c r="AQ230" s="2"/>
      <c r="AR230" s="15"/>
    </row>
    <row r="231" spans="1:44" ht="11.25" customHeight="1">
      <c r="A231" s="120"/>
      <c r="B231" s="120"/>
      <c r="C231" s="120"/>
      <c r="D231" s="120"/>
      <c r="E231" s="2"/>
      <c r="F231" s="2"/>
      <c r="G231" s="120"/>
      <c r="H231" s="120"/>
      <c r="I231" s="120"/>
      <c r="J231" s="58"/>
      <c r="K231" s="121"/>
      <c r="L231" s="2"/>
      <c r="M231" s="120"/>
      <c r="N231" s="120"/>
      <c r="O231" s="120"/>
      <c r="P231" s="120"/>
      <c r="Q231" s="2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122"/>
      <c r="AJ231" s="122"/>
      <c r="AK231" s="2"/>
      <c r="AL231" s="2"/>
      <c r="AM231" s="2"/>
      <c r="AN231" s="2"/>
      <c r="AO231" s="2"/>
      <c r="AP231" s="2"/>
      <c r="AQ231" s="2"/>
      <c r="AR231" s="15"/>
    </row>
    <row r="232" spans="1:44" ht="11.25" customHeight="1">
      <c r="A232" s="120"/>
      <c r="B232" s="120"/>
      <c r="C232" s="120"/>
      <c r="D232" s="120"/>
      <c r="E232" s="2"/>
      <c r="F232" s="2"/>
      <c r="G232" s="120"/>
      <c r="H232" s="120"/>
      <c r="I232" s="120"/>
      <c r="J232" s="58"/>
      <c r="K232" s="121"/>
      <c r="L232" s="2"/>
      <c r="M232" s="120"/>
      <c r="N232" s="120"/>
      <c r="O232" s="120"/>
      <c r="P232" s="120"/>
      <c r="Q232" s="2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122"/>
      <c r="AJ232" s="122"/>
      <c r="AK232" s="2"/>
      <c r="AL232" s="2"/>
      <c r="AM232" s="2"/>
      <c r="AN232" s="2"/>
      <c r="AO232" s="2"/>
      <c r="AP232" s="2"/>
      <c r="AQ232" s="2"/>
      <c r="AR232" s="15"/>
    </row>
    <row r="233" spans="1:44" ht="11.25" customHeight="1">
      <c r="A233" s="120"/>
      <c r="B233" s="120"/>
      <c r="C233" s="120"/>
      <c r="D233" s="120"/>
      <c r="E233" s="2"/>
      <c r="F233" s="2"/>
      <c r="G233" s="120"/>
      <c r="H233" s="120"/>
      <c r="I233" s="120"/>
      <c r="J233" s="58"/>
      <c r="K233" s="121"/>
      <c r="L233" s="2"/>
      <c r="M233" s="120"/>
      <c r="N233" s="120"/>
      <c r="O233" s="120"/>
      <c r="P233" s="120"/>
      <c r="Q233" s="2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122"/>
      <c r="AJ233" s="122"/>
      <c r="AK233" s="2"/>
      <c r="AL233" s="2"/>
      <c r="AM233" s="2"/>
      <c r="AN233" s="2"/>
      <c r="AO233" s="2"/>
      <c r="AP233" s="2"/>
      <c r="AQ233" s="2"/>
      <c r="AR233" s="15"/>
    </row>
    <row r="234" spans="1:44" ht="11.25" customHeight="1">
      <c r="A234" s="120"/>
      <c r="B234" s="120"/>
      <c r="C234" s="120"/>
      <c r="D234" s="120"/>
      <c r="E234" s="2"/>
      <c r="F234" s="2"/>
      <c r="G234" s="120"/>
      <c r="H234" s="120"/>
      <c r="I234" s="120"/>
      <c r="J234" s="58"/>
      <c r="K234" s="121"/>
      <c r="L234" s="2"/>
      <c r="M234" s="120"/>
      <c r="N234" s="120"/>
      <c r="O234" s="120"/>
      <c r="P234" s="120"/>
      <c r="Q234" s="2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122"/>
      <c r="AJ234" s="122"/>
      <c r="AK234" s="2"/>
      <c r="AL234" s="2"/>
      <c r="AM234" s="2"/>
      <c r="AN234" s="2"/>
      <c r="AO234" s="2"/>
      <c r="AP234" s="2"/>
      <c r="AQ234" s="2"/>
      <c r="AR234" s="15"/>
    </row>
    <row r="235" spans="1:44" ht="11.25" customHeight="1">
      <c r="A235" s="120"/>
      <c r="B235" s="120"/>
      <c r="C235" s="120"/>
      <c r="D235" s="120"/>
      <c r="E235" s="2"/>
      <c r="F235" s="2"/>
      <c r="G235" s="120"/>
      <c r="H235" s="120"/>
      <c r="I235" s="120"/>
      <c r="J235" s="58"/>
      <c r="K235" s="121"/>
      <c r="L235" s="2"/>
      <c r="M235" s="120"/>
      <c r="N235" s="120"/>
      <c r="O235" s="120"/>
      <c r="P235" s="120"/>
      <c r="Q235" s="2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122"/>
      <c r="AJ235" s="122"/>
      <c r="AK235" s="2"/>
      <c r="AL235" s="2"/>
      <c r="AM235" s="2"/>
      <c r="AN235" s="2"/>
      <c r="AO235" s="2"/>
      <c r="AP235" s="2"/>
      <c r="AQ235" s="2"/>
      <c r="AR235" s="15"/>
    </row>
    <row r="236" spans="1:44" ht="11.25" customHeight="1">
      <c r="A236" s="120"/>
      <c r="B236" s="120"/>
      <c r="C236" s="120"/>
      <c r="D236" s="120"/>
      <c r="E236" s="2"/>
      <c r="F236" s="2"/>
      <c r="G236" s="120"/>
      <c r="H236" s="120"/>
      <c r="I236" s="120"/>
      <c r="J236" s="58"/>
      <c r="K236" s="121"/>
      <c r="L236" s="2"/>
      <c r="M236" s="120"/>
      <c r="N236" s="120"/>
      <c r="O236" s="120"/>
      <c r="P236" s="120"/>
      <c r="Q236" s="2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122"/>
      <c r="AJ236" s="122"/>
      <c r="AK236" s="2"/>
      <c r="AL236" s="2"/>
      <c r="AM236" s="2"/>
      <c r="AN236" s="2"/>
      <c r="AO236" s="2"/>
      <c r="AP236" s="2"/>
      <c r="AQ236" s="2"/>
      <c r="AR236" s="15"/>
    </row>
    <row r="237" spans="1:44" ht="11.25" customHeight="1">
      <c r="A237" s="120"/>
      <c r="B237" s="120"/>
      <c r="C237" s="120"/>
      <c r="D237" s="120"/>
      <c r="E237" s="2"/>
      <c r="F237" s="2"/>
      <c r="G237" s="120"/>
      <c r="H237" s="120"/>
      <c r="I237" s="120"/>
      <c r="J237" s="58"/>
      <c r="K237" s="121"/>
      <c r="L237" s="2"/>
      <c r="M237" s="120"/>
      <c r="N237" s="120"/>
      <c r="O237" s="120"/>
      <c r="P237" s="120"/>
      <c r="Q237" s="2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122"/>
      <c r="AJ237" s="122"/>
      <c r="AK237" s="2"/>
      <c r="AL237" s="2"/>
      <c r="AM237" s="2"/>
      <c r="AN237" s="2"/>
      <c r="AO237" s="2"/>
      <c r="AP237" s="2"/>
      <c r="AQ237" s="2"/>
      <c r="AR237" s="15"/>
    </row>
    <row r="238" spans="1:44" ht="11.25" customHeight="1">
      <c r="A238" s="120"/>
      <c r="B238" s="120"/>
      <c r="C238" s="120"/>
      <c r="D238" s="120"/>
      <c r="E238" s="2"/>
      <c r="F238" s="2"/>
      <c r="G238" s="120"/>
      <c r="H238" s="120"/>
      <c r="I238" s="120"/>
      <c r="J238" s="58"/>
      <c r="K238" s="121"/>
      <c r="L238" s="2"/>
      <c r="M238" s="120"/>
      <c r="N238" s="120"/>
      <c r="O238" s="120"/>
      <c r="P238" s="120"/>
      <c r="Q238" s="2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122"/>
      <c r="AJ238" s="122"/>
      <c r="AK238" s="2"/>
      <c r="AL238" s="2"/>
      <c r="AM238" s="2"/>
      <c r="AN238" s="2"/>
      <c r="AO238" s="2"/>
      <c r="AP238" s="2"/>
      <c r="AQ238" s="2"/>
      <c r="AR238" s="15"/>
    </row>
    <row r="239" spans="1:44" ht="11.25" customHeight="1">
      <c r="A239" s="120"/>
      <c r="B239" s="120"/>
      <c r="C239" s="120"/>
      <c r="D239" s="120"/>
      <c r="E239" s="2"/>
      <c r="F239" s="2"/>
      <c r="G239" s="120"/>
      <c r="H239" s="120"/>
      <c r="I239" s="120"/>
      <c r="J239" s="58"/>
      <c r="K239" s="121"/>
      <c r="L239" s="2"/>
      <c r="M239" s="120"/>
      <c r="N239" s="120"/>
      <c r="O239" s="120"/>
      <c r="P239" s="120"/>
      <c r="Q239" s="2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122"/>
      <c r="AJ239" s="122"/>
      <c r="AK239" s="2"/>
      <c r="AL239" s="2"/>
      <c r="AM239" s="2"/>
      <c r="AN239" s="2"/>
      <c r="AO239" s="2"/>
      <c r="AP239" s="2"/>
      <c r="AQ239" s="2"/>
      <c r="AR239" s="15"/>
    </row>
    <row r="240" spans="1:44" ht="11.25" customHeight="1">
      <c r="A240" s="120"/>
      <c r="B240" s="120"/>
      <c r="C240" s="120"/>
      <c r="D240" s="120"/>
      <c r="E240" s="2"/>
      <c r="F240" s="2"/>
      <c r="G240" s="120"/>
      <c r="H240" s="120"/>
      <c r="I240" s="120"/>
      <c r="J240" s="58"/>
      <c r="K240" s="121"/>
      <c r="L240" s="2"/>
      <c r="M240" s="120"/>
      <c r="N240" s="120"/>
      <c r="O240" s="120"/>
      <c r="P240" s="120"/>
      <c r="Q240" s="2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122"/>
      <c r="AJ240" s="122"/>
      <c r="AK240" s="2"/>
      <c r="AL240" s="2"/>
      <c r="AM240" s="2"/>
      <c r="AN240" s="2"/>
      <c r="AO240" s="2"/>
      <c r="AP240" s="2"/>
      <c r="AQ240" s="2"/>
      <c r="AR240" s="15"/>
    </row>
    <row r="241" spans="1:44" ht="11.25" customHeight="1">
      <c r="A241" s="120"/>
      <c r="B241" s="120"/>
      <c r="C241" s="120"/>
      <c r="D241" s="120"/>
      <c r="E241" s="2"/>
      <c r="F241" s="2"/>
      <c r="G241" s="120"/>
      <c r="H241" s="120"/>
      <c r="I241" s="120"/>
      <c r="J241" s="58"/>
      <c r="K241" s="121"/>
      <c r="L241" s="2"/>
      <c r="M241" s="120"/>
      <c r="N241" s="120"/>
      <c r="O241" s="120"/>
      <c r="P241" s="120"/>
      <c r="Q241" s="2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122"/>
      <c r="AJ241" s="122"/>
      <c r="AK241" s="2"/>
      <c r="AL241" s="2"/>
      <c r="AM241" s="2"/>
      <c r="AN241" s="2"/>
      <c r="AO241" s="2"/>
      <c r="AP241" s="2"/>
      <c r="AQ241" s="2"/>
      <c r="AR241" s="15"/>
    </row>
    <row r="242" spans="1:44" ht="11.25" customHeight="1">
      <c r="A242" s="120"/>
      <c r="B242" s="120"/>
      <c r="C242" s="120"/>
      <c r="D242" s="120"/>
      <c r="E242" s="2"/>
      <c r="F242" s="2"/>
      <c r="G242" s="120"/>
      <c r="H242" s="120"/>
      <c r="I242" s="120"/>
      <c r="J242" s="58"/>
      <c r="K242" s="121"/>
      <c r="L242" s="2"/>
      <c r="M242" s="120"/>
      <c r="N242" s="120"/>
      <c r="O242" s="120"/>
      <c r="P242" s="120"/>
      <c r="Q242" s="2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122"/>
      <c r="AJ242" s="122"/>
      <c r="AK242" s="2"/>
      <c r="AL242" s="2"/>
      <c r="AM242" s="2"/>
      <c r="AN242" s="2"/>
      <c r="AO242" s="2"/>
      <c r="AP242" s="2"/>
      <c r="AQ242" s="2"/>
      <c r="AR242" s="15"/>
    </row>
    <row r="243" spans="1:44" ht="11.25" customHeight="1">
      <c r="A243" s="120"/>
      <c r="B243" s="120"/>
      <c r="C243" s="120"/>
      <c r="D243" s="120"/>
      <c r="E243" s="2"/>
      <c r="F243" s="2"/>
      <c r="G243" s="120"/>
      <c r="H243" s="120"/>
      <c r="I243" s="120"/>
      <c r="J243" s="58"/>
      <c r="K243" s="121"/>
      <c r="L243" s="2"/>
      <c r="M243" s="120"/>
      <c r="N243" s="120"/>
      <c r="O243" s="120"/>
      <c r="P243" s="120"/>
      <c r="Q243" s="2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122"/>
      <c r="AJ243" s="122"/>
      <c r="AK243" s="2"/>
      <c r="AL243" s="2"/>
      <c r="AM243" s="2"/>
      <c r="AN243" s="2"/>
      <c r="AO243" s="2"/>
      <c r="AP243" s="2"/>
      <c r="AQ243" s="2"/>
      <c r="AR243" s="15"/>
    </row>
    <row r="244" spans="1:44" ht="11.25" customHeight="1">
      <c r="A244" s="120"/>
      <c r="B244" s="120"/>
      <c r="C244" s="120"/>
      <c r="D244" s="120"/>
      <c r="E244" s="2"/>
      <c r="F244" s="2"/>
      <c r="G244" s="120"/>
      <c r="H244" s="120"/>
      <c r="I244" s="120"/>
      <c r="J244" s="58"/>
      <c r="K244" s="121"/>
      <c r="L244" s="2"/>
      <c r="M244" s="120"/>
      <c r="N244" s="120"/>
      <c r="O244" s="120"/>
      <c r="P244" s="120"/>
      <c r="Q244" s="2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122"/>
      <c r="AJ244" s="122"/>
      <c r="AK244" s="2"/>
      <c r="AL244" s="2"/>
      <c r="AM244" s="2"/>
      <c r="AN244" s="2"/>
      <c r="AO244" s="2"/>
      <c r="AP244" s="2"/>
      <c r="AQ244" s="2"/>
      <c r="AR244" s="15"/>
    </row>
    <row r="245" spans="1:44" ht="11.25" customHeight="1">
      <c r="A245" s="120"/>
      <c r="B245" s="120"/>
      <c r="C245" s="120"/>
      <c r="D245" s="120"/>
      <c r="E245" s="2"/>
      <c r="F245" s="2"/>
      <c r="G245" s="120"/>
      <c r="H245" s="120"/>
      <c r="I245" s="120"/>
      <c r="J245" s="58"/>
      <c r="K245" s="121"/>
      <c r="L245" s="2"/>
      <c r="M245" s="120"/>
      <c r="N245" s="120"/>
      <c r="O245" s="120"/>
      <c r="P245" s="120"/>
      <c r="Q245" s="2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122"/>
      <c r="AJ245" s="122"/>
      <c r="AK245" s="2"/>
      <c r="AL245" s="2"/>
      <c r="AM245" s="2"/>
      <c r="AN245" s="2"/>
      <c r="AO245" s="2"/>
      <c r="AP245" s="2"/>
      <c r="AQ245" s="2"/>
      <c r="AR245" s="15"/>
    </row>
    <row r="246" spans="1:44" ht="11.25" customHeight="1">
      <c r="A246" s="120"/>
      <c r="B246" s="120"/>
      <c r="C246" s="120"/>
      <c r="D246" s="120"/>
      <c r="E246" s="2"/>
      <c r="F246" s="2"/>
      <c r="G246" s="120"/>
      <c r="H246" s="120"/>
      <c r="I246" s="120"/>
      <c r="J246" s="58"/>
      <c r="K246" s="121"/>
      <c r="L246" s="2"/>
      <c r="M246" s="120"/>
      <c r="N246" s="120"/>
      <c r="O246" s="120"/>
      <c r="P246" s="120"/>
      <c r="Q246" s="2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122"/>
      <c r="AJ246" s="122"/>
      <c r="AK246" s="2"/>
      <c r="AL246" s="2"/>
      <c r="AM246" s="2"/>
      <c r="AN246" s="2"/>
      <c r="AO246" s="2"/>
      <c r="AP246" s="2"/>
      <c r="AQ246" s="2"/>
      <c r="AR246" s="15"/>
    </row>
    <row r="247" spans="1:44" ht="11.25" customHeight="1">
      <c r="A247" s="120"/>
      <c r="B247" s="120"/>
      <c r="C247" s="120"/>
      <c r="D247" s="120"/>
      <c r="E247" s="2"/>
      <c r="F247" s="2"/>
      <c r="G247" s="120"/>
      <c r="H247" s="120"/>
      <c r="I247" s="120"/>
      <c r="J247" s="58"/>
      <c r="K247" s="121"/>
      <c r="L247" s="2"/>
      <c r="M247" s="120"/>
      <c r="N247" s="120"/>
      <c r="O247" s="120"/>
      <c r="P247" s="120"/>
      <c r="Q247" s="2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122"/>
      <c r="AJ247" s="122"/>
      <c r="AK247" s="2"/>
      <c r="AL247" s="2"/>
      <c r="AM247" s="2"/>
      <c r="AN247" s="2"/>
      <c r="AO247" s="2"/>
      <c r="AP247" s="2"/>
      <c r="AQ247" s="2"/>
      <c r="AR247" s="15"/>
    </row>
    <row r="248" spans="1:44" ht="11.25" customHeight="1">
      <c r="A248" s="120"/>
      <c r="B248" s="120"/>
      <c r="C248" s="120"/>
      <c r="D248" s="120"/>
      <c r="E248" s="2"/>
      <c r="F248" s="2"/>
      <c r="G248" s="120"/>
      <c r="H248" s="120"/>
      <c r="I248" s="120"/>
      <c r="J248" s="58"/>
      <c r="K248" s="121"/>
      <c r="L248" s="2"/>
      <c r="M248" s="120"/>
      <c r="N248" s="120"/>
      <c r="O248" s="120"/>
      <c r="P248" s="120"/>
      <c r="Q248" s="2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122"/>
      <c r="AJ248" s="122"/>
      <c r="AK248" s="2"/>
      <c r="AL248" s="2"/>
      <c r="AM248" s="2"/>
      <c r="AN248" s="2"/>
      <c r="AO248" s="2"/>
      <c r="AP248" s="2"/>
      <c r="AQ248" s="2"/>
      <c r="AR248" s="15"/>
    </row>
    <row r="249" spans="1:44" ht="11.25" customHeight="1">
      <c r="A249" s="120"/>
      <c r="B249" s="120"/>
      <c r="C249" s="120"/>
      <c r="D249" s="120"/>
      <c r="E249" s="2"/>
      <c r="F249" s="2"/>
      <c r="G249" s="120"/>
      <c r="H249" s="120"/>
      <c r="I249" s="120"/>
      <c r="J249" s="58"/>
      <c r="K249" s="121"/>
      <c r="L249" s="2"/>
      <c r="M249" s="120"/>
      <c r="N249" s="120"/>
      <c r="O249" s="120"/>
      <c r="P249" s="120"/>
      <c r="Q249" s="2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122"/>
      <c r="AJ249" s="122"/>
      <c r="AK249" s="2"/>
      <c r="AL249" s="2"/>
      <c r="AM249" s="2"/>
      <c r="AN249" s="2"/>
      <c r="AO249" s="2"/>
      <c r="AP249" s="2"/>
      <c r="AQ249" s="2"/>
      <c r="AR249" s="15"/>
    </row>
    <row r="250" spans="1:44" ht="11.25" customHeight="1">
      <c r="A250" s="120"/>
      <c r="B250" s="120"/>
      <c r="C250" s="120"/>
      <c r="D250" s="120"/>
      <c r="E250" s="2"/>
      <c r="F250" s="2"/>
      <c r="G250" s="120"/>
      <c r="H250" s="120"/>
      <c r="I250" s="120"/>
      <c r="J250" s="58"/>
      <c r="K250" s="121"/>
      <c r="L250" s="2"/>
      <c r="M250" s="120"/>
      <c r="N250" s="120"/>
      <c r="O250" s="120"/>
      <c r="P250" s="120"/>
      <c r="Q250" s="2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122"/>
      <c r="AJ250" s="122"/>
      <c r="AK250" s="2"/>
      <c r="AL250" s="2"/>
      <c r="AM250" s="2"/>
      <c r="AN250" s="2"/>
      <c r="AO250" s="2"/>
      <c r="AP250" s="2"/>
      <c r="AQ250" s="2"/>
      <c r="AR250" s="15"/>
    </row>
    <row r="251" spans="1:44" ht="11.25" customHeight="1">
      <c r="A251" s="120"/>
      <c r="B251" s="120"/>
      <c r="C251" s="120"/>
      <c r="D251" s="120"/>
      <c r="E251" s="2"/>
      <c r="F251" s="2"/>
      <c r="G251" s="120"/>
      <c r="H251" s="120"/>
      <c r="I251" s="120"/>
      <c r="J251" s="58"/>
      <c r="K251" s="121"/>
      <c r="L251" s="2"/>
      <c r="M251" s="120"/>
      <c r="N251" s="120"/>
      <c r="O251" s="120"/>
      <c r="P251" s="120"/>
      <c r="Q251" s="2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122"/>
      <c r="AJ251" s="122"/>
      <c r="AK251" s="2"/>
      <c r="AL251" s="2"/>
      <c r="AM251" s="2"/>
      <c r="AN251" s="2"/>
      <c r="AO251" s="2"/>
      <c r="AP251" s="2"/>
      <c r="AQ251" s="2"/>
      <c r="AR251" s="15"/>
    </row>
    <row r="252" spans="1:44" ht="11.25" customHeight="1">
      <c r="A252" s="120"/>
      <c r="B252" s="120"/>
      <c r="C252" s="120"/>
      <c r="D252" s="120"/>
      <c r="E252" s="2"/>
      <c r="F252" s="2"/>
      <c r="G252" s="120"/>
      <c r="H252" s="120"/>
      <c r="I252" s="120"/>
      <c r="J252" s="58"/>
      <c r="K252" s="121"/>
      <c r="L252" s="2"/>
      <c r="M252" s="120"/>
      <c r="N252" s="120"/>
      <c r="O252" s="120"/>
      <c r="P252" s="120"/>
      <c r="Q252" s="2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122"/>
      <c r="AJ252" s="122"/>
      <c r="AK252" s="2"/>
      <c r="AL252" s="2"/>
      <c r="AM252" s="2"/>
      <c r="AN252" s="2"/>
      <c r="AO252" s="2"/>
      <c r="AP252" s="2"/>
      <c r="AQ252" s="2"/>
      <c r="AR252" s="15"/>
    </row>
    <row r="253" spans="1:44" ht="11.25" customHeight="1">
      <c r="A253" s="120"/>
      <c r="B253" s="120"/>
      <c r="C253" s="120"/>
      <c r="D253" s="120"/>
      <c r="E253" s="2"/>
      <c r="F253" s="2"/>
      <c r="G253" s="120"/>
      <c r="H253" s="120"/>
      <c r="I253" s="120"/>
      <c r="J253" s="58"/>
      <c r="K253" s="121"/>
      <c r="L253" s="2"/>
      <c r="M253" s="120"/>
      <c r="N253" s="120"/>
      <c r="O253" s="120"/>
      <c r="P253" s="120"/>
      <c r="Q253" s="2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122"/>
      <c r="AJ253" s="122"/>
      <c r="AK253" s="2"/>
      <c r="AL253" s="2"/>
      <c r="AM253" s="2"/>
      <c r="AN253" s="2"/>
      <c r="AO253" s="2"/>
      <c r="AP253" s="2"/>
      <c r="AQ253" s="2"/>
      <c r="AR253" s="15"/>
    </row>
    <row r="254" spans="1:44" ht="11.25" customHeight="1">
      <c r="A254" s="120"/>
      <c r="B254" s="120"/>
      <c r="C254" s="120"/>
      <c r="D254" s="120"/>
      <c r="E254" s="2"/>
      <c r="F254" s="2"/>
      <c r="G254" s="120"/>
      <c r="H254" s="120"/>
      <c r="I254" s="120"/>
      <c r="J254" s="58"/>
      <c r="K254" s="121"/>
      <c r="L254" s="2"/>
      <c r="M254" s="120"/>
      <c r="N254" s="120"/>
      <c r="O254" s="120"/>
      <c r="P254" s="120"/>
      <c r="Q254" s="2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122"/>
      <c r="AJ254" s="122"/>
      <c r="AK254" s="2"/>
      <c r="AL254" s="2"/>
      <c r="AM254" s="2"/>
      <c r="AN254" s="2"/>
      <c r="AO254" s="2"/>
      <c r="AP254" s="2"/>
      <c r="AQ254" s="2"/>
      <c r="AR254" s="15"/>
    </row>
    <row r="255" spans="1:44" ht="11.25" customHeight="1">
      <c r="A255" s="120"/>
      <c r="B255" s="120"/>
      <c r="C255" s="120"/>
      <c r="D255" s="120"/>
      <c r="E255" s="2"/>
      <c r="F255" s="2"/>
      <c r="G255" s="120"/>
      <c r="H255" s="120"/>
      <c r="I255" s="120"/>
      <c r="J255" s="58"/>
      <c r="K255" s="121"/>
      <c r="L255" s="2"/>
      <c r="M255" s="120"/>
      <c r="N255" s="120"/>
      <c r="O255" s="120"/>
      <c r="P255" s="120"/>
      <c r="Q255" s="2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122"/>
      <c r="AJ255" s="122"/>
      <c r="AK255" s="2"/>
      <c r="AL255" s="2"/>
      <c r="AM255" s="2"/>
      <c r="AN255" s="2"/>
      <c r="AO255" s="2"/>
      <c r="AP255" s="2"/>
      <c r="AQ255" s="2"/>
      <c r="AR255" s="15"/>
    </row>
    <row r="256" spans="1:44" ht="11.25" customHeight="1">
      <c r="A256" s="120"/>
      <c r="B256" s="120"/>
      <c r="C256" s="120"/>
      <c r="D256" s="120"/>
      <c r="E256" s="2"/>
      <c r="F256" s="2"/>
      <c r="G256" s="120"/>
      <c r="H256" s="120"/>
      <c r="I256" s="120"/>
      <c r="J256" s="58"/>
      <c r="K256" s="121"/>
      <c r="L256" s="2"/>
      <c r="M256" s="120"/>
      <c r="N256" s="120"/>
      <c r="O256" s="120"/>
      <c r="P256" s="120"/>
      <c r="Q256" s="2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122"/>
      <c r="AJ256" s="122"/>
      <c r="AK256" s="2"/>
      <c r="AL256" s="2"/>
      <c r="AM256" s="2"/>
      <c r="AN256" s="2"/>
      <c r="AO256" s="2"/>
      <c r="AP256" s="2"/>
      <c r="AQ256" s="2"/>
      <c r="AR256" s="15"/>
    </row>
    <row r="257" spans="1:44" ht="11.25" customHeight="1">
      <c r="A257" s="120"/>
      <c r="B257" s="120"/>
      <c r="C257" s="120"/>
      <c r="D257" s="120"/>
      <c r="E257" s="2"/>
      <c r="F257" s="2"/>
      <c r="G257" s="120"/>
      <c r="H257" s="120"/>
      <c r="I257" s="120"/>
      <c r="J257" s="58"/>
      <c r="K257" s="121"/>
      <c r="L257" s="2"/>
      <c r="M257" s="120"/>
      <c r="N257" s="120"/>
      <c r="O257" s="120"/>
      <c r="P257" s="120"/>
      <c r="Q257" s="2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122"/>
      <c r="AJ257" s="122"/>
      <c r="AK257" s="2"/>
      <c r="AL257" s="2"/>
      <c r="AM257" s="2"/>
      <c r="AN257" s="2"/>
      <c r="AO257" s="2"/>
      <c r="AP257" s="2"/>
      <c r="AQ257" s="2"/>
      <c r="AR257" s="15"/>
    </row>
    <row r="258" spans="1:44" ht="11.25" customHeight="1">
      <c r="A258" s="120"/>
      <c r="B258" s="120"/>
      <c r="C258" s="120"/>
      <c r="D258" s="120"/>
      <c r="E258" s="2"/>
      <c r="F258" s="2"/>
      <c r="G258" s="120"/>
      <c r="H258" s="120"/>
      <c r="I258" s="120"/>
      <c r="J258" s="58"/>
      <c r="K258" s="121"/>
      <c r="L258" s="2"/>
      <c r="M258" s="120"/>
      <c r="N258" s="120"/>
      <c r="O258" s="120"/>
      <c r="P258" s="120"/>
      <c r="Q258" s="2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122"/>
      <c r="AJ258" s="122"/>
      <c r="AK258" s="2"/>
      <c r="AL258" s="2"/>
      <c r="AM258" s="2"/>
      <c r="AN258" s="2"/>
      <c r="AO258" s="2"/>
      <c r="AP258" s="2"/>
      <c r="AQ258" s="2"/>
      <c r="AR258" s="15"/>
    </row>
    <row r="259" spans="1:44" ht="11.25" customHeight="1">
      <c r="A259" s="120"/>
      <c r="B259" s="120"/>
      <c r="C259" s="120"/>
      <c r="D259" s="120"/>
      <c r="E259" s="2"/>
      <c r="F259" s="2"/>
      <c r="G259" s="120"/>
      <c r="H259" s="120"/>
      <c r="I259" s="120"/>
      <c r="J259" s="58"/>
      <c r="K259" s="121"/>
      <c r="L259" s="2"/>
      <c r="M259" s="120"/>
      <c r="N259" s="120"/>
      <c r="O259" s="120"/>
      <c r="P259" s="120"/>
      <c r="Q259" s="2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122"/>
      <c r="AJ259" s="122"/>
      <c r="AK259" s="2"/>
      <c r="AL259" s="2"/>
      <c r="AM259" s="2"/>
      <c r="AN259" s="2"/>
      <c r="AO259" s="2"/>
      <c r="AP259" s="2"/>
      <c r="AQ259" s="2"/>
      <c r="AR259" s="15"/>
    </row>
    <row r="260" spans="1:44" ht="11.25" customHeight="1">
      <c r="A260" s="120"/>
      <c r="B260" s="120"/>
      <c r="C260" s="120"/>
      <c r="D260" s="120"/>
      <c r="E260" s="2"/>
      <c r="F260" s="2"/>
      <c r="G260" s="120"/>
      <c r="H260" s="120"/>
      <c r="I260" s="120"/>
      <c r="J260" s="58"/>
      <c r="K260" s="121"/>
      <c r="L260" s="2"/>
      <c r="M260" s="120"/>
      <c r="N260" s="120"/>
      <c r="O260" s="120"/>
      <c r="P260" s="120"/>
      <c r="Q260" s="2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122"/>
      <c r="AJ260" s="122"/>
      <c r="AK260" s="2"/>
      <c r="AL260" s="2"/>
      <c r="AM260" s="2"/>
      <c r="AN260" s="2"/>
      <c r="AO260" s="2"/>
      <c r="AP260" s="2"/>
      <c r="AQ260" s="2"/>
      <c r="AR260" s="15"/>
    </row>
    <row r="261" spans="1:44" ht="11.25" customHeight="1">
      <c r="A261" s="120"/>
      <c r="B261" s="120"/>
      <c r="C261" s="120"/>
      <c r="D261" s="120"/>
      <c r="E261" s="2"/>
      <c r="F261" s="2"/>
      <c r="G261" s="120"/>
      <c r="H261" s="120"/>
      <c r="I261" s="120"/>
      <c r="J261" s="58"/>
      <c r="K261" s="121"/>
      <c r="L261" s="2"/>
      <c r="M261" s="120"/>
      <c r="N261" s="120"/>
      <c r="O261" s="120"/>
      <c r="P261" s="120"/>
      <c r="Q261" s="2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122"/>
      <c r="AJ261" s="122"/>
      <c r="AK261" s="2"/>
      <c r="AL261" s="2"/>
      <c r="AM261" s="2"/>
      <c r="AN261" s="2"/>
      <c r="AO261" s="2"/>
      <c r="AP261" s="2"/>
      <c r="AQ261" s="2"/>
      <c r="AR261" s="15"/>
    </row>
    <row r="262" spans="1:44" ht="11.25" customHeight="1">
      <c r="A262" s="120"/>
      <c r="B262" s="120"/>
      <c r="C262" s="120"/>
      <c r="D262" s="120"/>
      <c r="E262" s="2"/>
      <c r="F262" s="2"/>
      <c r="G262" s="120"/>
      <c r="H262" s="120"/>
      <c r="I262" s="120"/>
      <c r="J262" s="58"/>
      <c r="K262" s="121"/>
      <c r="L262" s="2"/>
      <c r="M262" s="120"/>
      <c r="N262" s="120"/>
      <c r="O262" s="120"/>
      <c r="P262" s="120"/>
      <c r="Q262" s="2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122"/>
      <c r="AJ262" s="122"/>
      <c r="AK262" s="2"/>
      <c r="AL262" s="2"/>
      <c r="AM262" s="2"/>
      <c r="AN262" s="2"/>
      <c r="AO262" s="2"/>
      <c r="AP262" s="2"/>
      <c r="AQ262" s="2"/>
      <c r="AR262" s="15"/>
    </row>
    <row r="263" spans="1:44" ht="11.25" customHeight="1">
      <c r="A263" s="120"/>
      <c r="B263" s="120"/>
      <c r="C263" s="120"/>
      <c r="D263" s="120"/>
      <c r="E263" s="2"/>
      <c r="F263" s="2"/>
      <c r="G263" s="120"/>
      <c r="H263" s="120"/>
      <c r="I263" s="120"/>
      <c r="J263" s="58"/>
      <c r="K263" s="121"/>
      <c r="L263" s="2"/>
      <c r="M263" s="120"/>
      <c r="N263" s="120"/>
      <c r="O263" s="120"/>
      <c r="P263" s="120"/>
      <c r="Q263" s="2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122"/>
      <c r="AJ263" s="122"/>
      <c r="AK263" s="2"/>
      <c r="AL263" s="2"/>
      <c r="AM263" s="2"/>
      <c r="AN263" s="2"/>
      <c r="AO263" s="2"/>
      <c r="AP263" s="2"/>
      <c r="AQ263" s="2"/>
      <c r="AR263" s="15"/>
    </row>
    <row r="264" spans="1:44" ht="11.25" customHeight="1">
      <c r="A264" s="120"/>
      <c r="B264" s="120"/>
      <c r="C264" s="120"/>
      <c r="D264" s="120"/>
      <c r="E264" s="2"/>
      <c r="F264" s="2"/>
      <c r="G264" s="120"/>
      <c r="H264" s="120"/>
      <c r="I264" s="120"/>
      <c r="J264" s="58"/>
      <c r="K264" s="121"/>
      <c r="L264" s="2"/>
      <c r="M264" s="120"/>
      <c r="N264" s="120"/>
      <c r="O264" s="120"/>
      <c r="P264" s="120"/>
      <c r="Q264" s="2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122"/>
      <c r="AJ264" s="122"/>
      <c r="AK264" s="2"/>
      <c r="AL264" s="2"/>
      <c r="AM264" s="2"/>
      <c r="AN264" s="2"/>
      <c r="AO264" s="2"/>
      <c r="AP264" s="2"/>
      <c r="AQ264" s="2"/>
      <c r="AR264" s="15"/>
    </row>
    <row r="265" spans="1:44" ht="11.25" customHeight="1">
      <c r="A265" s="120"/>
      <c r="B265" s="120"/>
      <c r="C265" s="120"/>
      <c r="D265" s="120"/>
      <c r="E265" s="2"/>
      <c r="F265" s="2"/>
      <c r="G265" s="120"/>
      <c r="H265" s="120"/>
      <c r="I265" s="120"/>
      <c r="J265" s="58"/>
      <c r="K265" s="121"/>
      <c r="L265" s="2"/>
      <c r="M265" s="120"/>
      <c r="N265" s="120"/>
      <c r="O265" s="120"/>
      <c r="P265" s="120"/>
      <c r="Q265" s="2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122"/>
      <c r="AJ265" s="122"/>
      <c r="AK265" s="2"/>
      <c r="AL265" s="2"/>
      <c r="AM265" s="2"/>
      <c r="AN265" s="2"/>
      <c r="AO265" s="2"/>
      <c r="AP265" s="2"/>
      <c r="AQ265" s="2"/>
      <c r="AR265" s="15"/>
    </row>
    <row r="266" spans="1:44" ht="11.25" customHeight="1">
      <c r="A266" s="120"/>
      <c r="B266" s="120"/>
      <c r="C266" s="120"/>
      <c r="D266" s="120"/>
      <c r="E266" s="2"/>
      <c r="F266" s="2"/>
      <c r="G266" s="120"/>
      <c r="H266" s="120"/>
      <c r="I266" s="120"/>
      <c r="J266" s="58"/>
      <c r="K266" s="121"/>
      <c r="L266" s="2"/>
      <c r="M266" s="120"/>
      <c r="N266" s="120"/>
      <c r="O266" s="120"/>
      <c r="P266" s="120"/>
      <c r="Q266" s="2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122"/>
      <c r="AJ266" s="122"/>
      <c r="AK266" s="2"/>
      <c r="AL266" s="2"/>
      <c r="AM266" s="2"/>
      <c r="AN266" s="2"/>
      <c r="AO266" s="2"/>
      <c r="AP266" s="2"/>
      <c r="AQ266" s="2"/>
      <c r="AR266" s="15"/>
    </row>
    <row r="267" spans="1:44" ht="11.25" customHeight="1">
      <c r="A267" s="120"/>
      <c r="B267" s="120"/>
      <c r="C267" s="120"/>
      <c r="D267" s="120"/>
      <c r="E267" s="2"/>
      <c r="F267" s="2"/>
      <c r="G267" s="120"/>
      <c r="H267" s="120"/>
      <c r="I267" s="120"/>
      <c r="J267" s="58"/>
      <c r="K267" s="121"/>
      <c r="L267" s="2"/>
      <c r="M267" s="120"/>
      <c r="N267" s="120"/>
      <c r="O267" s="120"/>
      <c r="P267" s="120"/>
      <c r="Q267" s="2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122"/>
      <c r="AJ267" s="122"/>
      <c r="AK267" s="2"/>
      <c r="AL267" s="2"/>
      <c r="AM267" s="2"/>
      <c r="AN267" s="2"/>
      <c r="AO267" s="2"/>
      <c r="AP267" s="2"/>
      <c r="AQ267" s="2"/>
      <c r="AR267" s="15"/>
    </row>
    <row r="268" spans="1:44" ht="11.25" customHeight="1">
      <c r="A268" s="120"/>
      <c r="B268" s="120"/>
      <c r="C268" s="120"/>
      <c r="D268" s="120"/>
      <c r="E268" s="2"/>
      <c r="F268" s="2"/>
      <c r="G268" s="120"/>
      <c r="H268" s="120"/>
      <c r="I268" s="120"/>
      <c r="J268" s="58"/>
      <c r="K268" s="121"/>
      <c r="L268" s="2"/>
      <c r="M268" s="120"/>
      <c r="N268" s="120"/>
      <c r="O268" s="120"/>
      <c r="P268" s="120"/>
      <c r="Q268" s="2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122"/>
      <c r="AJ268" s="122"/>
      <c r="AK268" s="2"/>
      <c r="AL268" s="2"/>
      <c r="AM268" s="2"/>
      <c r="AN268" s="2"/>
      <c r="AO268" s="2"/>
      <c r="AP268" s="2"/>
      <c r="AQ268" s="2"/>
      <c r="AR268" s="15"/>
    </row>
    <row r="269" spans="1:44" ht="11.25" customHeight="1">
      <c r="A269" s="120"/>
      <c r="B269" s="120"/>
      <c r="C269" s="120"/>
      <c r="D269" s="120"/>
      <c r="E269" s="2"/>
      <c r="F269" s="2"/>
      <c r="G269" s="120"/>
      <c r="H269" s="120"/>
      <c r="I269" s="120"/>
      <c r="J269" s="58"/>
      <c r="K269" s="121"/>
      <c r="L269" s="2"/>
      <c r="M269" s="120"/>
      <c r="N269" s="120"/>
      <c r="O269" s="120"/>
      <c r="P269" s="120"/>
      <c r="Q269" s="2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122"/>
      <c r="AJ269" s="122"/>
      <c r="AK269" s="2"/>
      <c r="AL269" s="2"/>
      <c r="AM269" s="2"/>
      <c r="AN269" s="2"/>
      <c r="AO269" s="2"/>
      <c r="AP269" s="2"/>
      <c r="AQ269" s="2"/>
      <c r="AR269" s="15"/>
    </row>
    <row r="270" spans="1:44" ht="11.25" customHeight="1">
      <c r="A270" s="120"/>
      <c r="B270" s="120"/>
      <c r="C270" s="120"/>
      <c r="D270" s="120"/>
      <c r="E270" s="2"/>
      <c r="F270" s="2"/>
      <c r="G270" s="120"/>
      <c r="H270" s="120"/>
      <c r="I270" s="120"/>
      <c r="J270" s="58"/>
      <c r="K270" s="121"/>
      <c r="L270" s="2"/>
      <c r="M270" s="120"/>
      <c r="N270" s="120"/>
      <c r="O270" s="120"/>
      <c r="P270" s="120"/>
      <c r="Q270" s="2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122"/>
      <c r="AJ270" s="122"/>
      <c r="AK270" s="2"/>
      <c r="AL270" s="2"/>
      <c r="AM270" s="2"/>
      <c r="AN270" s="2"/>
      <c r="AO270" s="2"/>
      <c r="AP270" s="2"/>
      <c r="AQ270" s="2"/>
      <c r="AR270" s="15"/>
    </row>
    <row r="271" spans="1:44" ht="11.25" customHeight="1">
      <c r="A271" s="120"/>
      <c r="B271" s="120"/>
      <c r="C271" s="120"/>
      <c r="D271" s="120"/>
      <c r="E271" s="2"/>
      <c r="F271" s="2"/>
      <c r="G271" s="120"/>
      <c r="H271" s="120"/>
      <c r="I271" s="120"/>
      <c r="J271" s="58"/>
      <c r="K271" s="121"/>
      <c r="L271" s="2"/>
      <c r="M271" s="120"/>
      <c r="N271" s="120"/>
      <c r="O271" s="120"/>
      <c r="P271" s="120"/>
      <c r="Q271" s="2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122"/>
      <c r="AJ271" s="122"/>
      <c r="AK271" s="2"/>
      <c r="AL271" s="2"/>
      <c r="AM271" s="2"/>
      <c r="AN271" s="2"/>
      <c r="AO271" s="2"/>
      <c r="AP271" s="2"/>
      <c r="AQ271" s="2"/>
      <c r="AR271" s="15"/>
    </row>
    <row r="272" spans="1:44" ht="11.25" customHeight="1">
      <c r="A272" s="120"/>
      <c r="B272" s="120"/>
      <c r="C272" s="120"/>
      <c r="D272" s="120"/>
      <c r="E272" s="2"/>
      <c r="F272" s="2"/>
      <c r="G272" s="120"/>
      <c r="H272" s="120"/>
      <c r="I272" s="120"/>
      <c r="J272" s="58"/>
      <c r="K272" s="121"/>
      <c r="L272" s="2"/>
      <c r="M272" s="120"/>
      <c r="N272" s="120"/>
      <c r="O272" s="120"/>
      <c r="P272" s="120"/>
      <c r="Q272" s="2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122"/>
      <c r="AJ272" s="122"/>
      <c r="AK272" s="2"/>
      <c r="AL272" s="2"/>
      <c r="AM272" s="2"/>
      <c r="AN272" s="2"/>
      <c r="AO272" s="2"/>
      <c r="AP272" s="2"/>
      <c r="AQ272" s="2"/>
      <c r="AR272" s="15"/>
    </row>
    <row r="273" spans="1:44" ht="11.25" customHeight="1">
      <c r="A273" s="120"/>
      <c r="B273" s="120"/>
      <c r="C273" s="120"/>
      <c r="D273" s="120"/>
      <c r="E273" s="2"/>
      <c r="F273" s="2"/>
      <c r="G273" s="120"/>
      <c r="H273" s="120"/>
      <c r="I273" s="120"/>
      <c r="J273" s="58"/>
      <c r="K273" s="121"/>
      <c r="L273" s="2"/>
      <c r="M273" s="120"/>
      <c r="N273" s="120"/>
      <c r="O273" s="120"/>
      <c r="P273" s="120"/>
      <c r="Q273" s="2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122"/>
      <c r="AJ273" s="122"/>
      <c r="AK273" s="2"/>
      <c r="AL273" s="2"/>
      <c r="AM273" s="2"/>
      <c r="AN273" s="2"/>
      <c r="AO273" s="2"/>
      <c r="AP273" s="2"/>
      <c r="AQ273" s="2"/>
      <c r="AR273" s="15"/>
    </row>
    <row r="274" spans="1:44" ht="11.25" customHeight="1">
      <c r="A274" s="120"/>
      <c r="B274" s="120"/>
      <c r="C274" s="120"/>
      <c r="D274" s="120"/>
      <c r="E274" s="2"/>
      <c r="F274" s="2"/>
      <c r="G274" s="120"/>
      <c r="H274" s="120"/>
      <c r="I274" s="120"/>
      <c r="J274" s="58"/>
      <c r="K274" s="121"/>
      <c r="L274" s="2"/>
      <c r="M274" s="120"/>
      <c r="N274" s="120"/>
      <c r="O274" s="120"/>
      <c r="P274" s="120"/>
      <c r="Q274" s="2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122"/>
      <c r="AJ274" s="122"/>
      <c r="AK274" s="2"/>
      <c r="AL274" s="2"/>
      <c r="AM274" s="2"/>
      <c r="AN274" s="2"/>
      <c r="AO274" s="2"/>
      <c r="AP274" s="2"/>
      <c r="AQ274" s="2"/>
      <c r="AR274" s="15"/>
    </row>
    <row r="275" spans="1:44" ht="11.25" customHeight="1">
      <c r="A275" s="120"/>
      <c r="B275" s="120"/>
      <c r="C275" s="120"/>
      <c r="D275" s="120"/>
      <c r="E275" s="2"/>
      <c r="F275" s="2"/>
      <c r="G275" s="120"/>
      <c r="H275" s="120"/>
      <c r="I275" s="120"/>
      <c r="J275" s="58"/>
      <c r="K275" s="121"/>
      <c r="L275" s="2"/>
      <c r="M275" s="120"/>
      <c r="N275" s="120"/>
      <c r="O275" s="120"/>
      <c r="P275" s="120"/>
      <c r="Q275" s="2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122"/>
      <c r="AJ275" s="122"/>
      <c r="AK275" s="2"/>
      <c r="AL275" s="2"/>
      <c r="AM275" s="2"/>
      <c r="AN275" s="2"/>
      <c r="AO275" s="2"/>
      <c r="AP275" s="2"/>
      <c r="AQ275" s="2"/>
      <c r="AR275" s="15"/>
    </row>
    <row r="276" spans="1:44" ht="11.25" customHeight="1">
      <c r="A276" s="120"/>
      <c r="B276" s="120"/>
      <c r="C276" s="120"/>
      <c r="D276" s="120"/>
      <c r="E276" s="2"/>
      <c r="F276" s="2"/>
      <c r="G276" s="120"/>
      <c r="H276" s="120"/>
      <c r="I276" s="120"/>
      <c r="J276" s="58"/>
      <c r="K276" s="121"/>
      <c r="L276" s="2"/>
      <c r="M276" s="120"/>
      <c r="N276" s="120"/>
      <c r="O276" s="120"/>
      <c r="P276" s="120"/>
      <c r="Q276" s="2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122"/>
      <c r="AJ276" s="122"/>
      <c r="AK276" s="2"/>
      <c r="AL276" s="2"/>
      <c r="AM276" s="2"/>
      <c r="AN276" s="2"/>
      <c r="AO276" s="2"/>
      <c r="AP276" s="2"/>
      <c r="AQ276" s="2"/>
      <c r="AR276" s="15"/>
    </row>
    <row r="277" spans="1:44" ht="11.25" customHeight="1">
      <c r="A277" s="120"/>
      <c r="B277" s="120"/>
      <c r="C277" s="120"/>
      <c r="D277" s="120"/>
      <c r="E277" s="2"/>
      <c r="F277" s="2"/>
      <c r="G277" s="120"/>
      <c r="H277" s="120"/>
      <c r="I277" s="120"/>
      <c r="J277" s="58"/>
      <c r="K277" s="121"/>
      <c r="L277" s="2"/>
      <c r="M277" s="120"/>
      <c r="N277" s="120"/>
      <c r="O277" s="120"/>
      <c r="P277" s="120"/>
      <c r="Q277" s="2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122"/>
      <c r="AJ277" s="122"/>
      <c r="AK277" s="2"/>
      <c r="AL277" s="2"/>
      <c r="AM277" s="2"/>
      <c r="AN277" s="2"/>
      <c r="AO277" s="2"/>
      <c r="AP277" s="2"/>
      <c r="AQ277" s="2"/>
      <c r="AR277" s="15"/>
    </row>
    <row r="278" spans="1:44" ht="11.25" customHeight="1">
      <c r="A278" s="120"/>
      <c r="B278" s="120"/>
      <c r="C278" s="120"/>
      <c r="D278" s="120"/>
      <c r="E278" s="2"/>
      <c r="F278" s="2"/>
      <c r="G278" s="120"/>
      <c r="H278" s="120"/>
      <c r="I278" s="120"/>
      <c r="J278" s="58"/>
      <c r="K278" s="121"/>
      <c r="L278" s="2"/>
      <c r="M278" s="120"/>
      <c r="N278" s="120"/>
      <c r="O278" s="120"/>
      <c r="P278" s="120"/>
      <c r="Q278" s="2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122"/>
      <c r="AJ278" s="122"/>
      <c r="AK278" s="2"/>
      <c r="AL278" s="2"/>
      <c r="AM278" s="2"/>
      <c r="AN278" s="2"/>
      <c r="AO278" s="2"/>
      <c r="AP278" s="2"/>
      <c r="AQ278" s="2"/>
      <c r="AR278" s="15"/>
    </row>
    <row r="279" spans="1:44" ht="11.25" customHeight="1">
      <c r="A279" s="120"/>
      <c r="B279" s="120"/>
      <c r="C279" s="120"/>
      <c r="D279" s="120"/>
      <c r="E279" s="2"/>
      <c r="F279" s="2"/>
      <c r="G279" s="120"/>
      <c r="H279" s="120"/>
      <c r="I279" s="120"/>
      <c r="J279" s="58"/>
      <c r="K279" s="121"/>
      <c r="L279" s="2"/>
      <c r="M279" s="120"/>
      <c r="N279" s="120"/>
      <c r="O279" s="120"/>
      <c r="P279" s="120"/>
      <c r="Q279" s="2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122"/>
      <c r="AJ279" s="122"/>
      <c r="AK279" s="2"/>
      <c r="AL279" s="2"/>
      <c r="AM279" s="2"/>
      <c r="AN279" s="2"/>
      <c r="AO279" s="2"/>
      <c r="AP279" s="2"/>
      <c r="AQ279" s="2"/>
      <c r="AR279" s="15"/>
    </row>
    <row r="280" spans="1:44" ht="11.25" customHeight="1">
      <c r="A280" s="120"/>
      <c r="B280" s="120"/>
      <c r="C280" s="120"/>
      <c r="D280" s="120"/>
      <c r="E280" s="2"/>
      <c r="F280" s="2"/>
      <c r="G280" s="120"/>
      <c r="H280" s="120"/>
      <c r="I280" s="120"/>
      <c r="J280" s="58"/>
      <c r="K280" s="121"/>
      <c r="L280" s="2"/>
      <c r="M280" s="120"/>
      <c r="N280" s="120"/>
      <c r="O280" s="120"/>
      <c r="P280" s="120"/>
      <c r="Q280" s="2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122"/>
      <c r="AJ280" s="122"/>
      <c r="AK280" s="2"/>
      <c r="AL280" s="2"/>
      <c r="AM280" s="2"/>
      <c r="AN280" s="2"/>
      <c r="AO280" s="2"/>
      <c r="AP280" s="2"/>
      <c r="AQ280" s="2"/>
      <c r="AR280" s="15"/>
    </row>
    <row r="281" spans="1:44" ht="11.25" customHeight="1">
      <c r="A281" s="120"/>
      <c r="B281" s="120"/>
      <c r="C281" s="120"/>
      <c r="D281" s="120"/>
      <c r="E281" s="2"/>
      <c r="F281" s="2"/>
      <c r="G281" s="120"/>
      <c r="H281" s="120"/>
      <c r="I281" s="120"/>
      <c r="J281" s="58"/>
      <c r="K281" s="121"/>
      <c r="L281" s="2"/>
      <c r="M281" s="120"/>
      <c r="N281" s="120"/>
      <c r="O281" s="120"/>
      <c r="P281" s="120"/>
      <c r="Q281" s="2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122"/>
      <c r="AJ281" s="122"/>
      <c r="AK281" s="2"/>
      <c r="AL281" s="2"/>
      <c r="AM281" s="2"/>
      <c r="AN281" s="2"/>
      <c r="AO281" s="2"/>
      <c r="AP281" s="2"/>
      <c r="AQ281" s="2"/>
      <c r="AR281" s="15"/>
    </row>
    <row r="282" spans="1:44" ht="11.25" customHeight="1">
      <c r="A282" s="120"/>
      <c r="B282" s="120"/>
      <c r="C282" s="120"/>
      <c r="D282" s="120"/>
      <c r="E282" s="2"/>
      <c r="F282" s="2"/>
      <c r="G282" s="120"/>
      <c r="H282" s="120"/>
      <c r="I282" s="120"/>
      <c r="J282" s="58"/>
      <c r="K282" s="121"/>
      <c r="L282" s="2"/>
      <c r="M282" s="120"/>
      <c r="N282" s="120"/>
      <c r="O282" s="120"/>
      <c r="P282" s="120"/>
      <c r="Q282" s="2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122"/>
      <c r="AJ282" s="122"/>
      <c r="AK282" s="2"/>
      <c r="AL282" s="2"/>
      <c r="AM282" s="2"/>
      <c r="AN282" s="2"/>
      <c r="AO282" s="2"/>
      <c r="AP282" s="2"/>
      <c r="AQ282" s="2"/>
      <c r="AR282" s="15"/>
    </row>
    <row r="283" spans="1:44" ht="11.25" customHeight="1">
      <c r="A283" s="120"/>
      <c r="B283" s="120"/>
      <c r="C283" s="120"/>
      <c r="D283" s="120"/>
      <c r="E283" s="2"/>
      <c r="F283" s="2"/>
      <c r="G283" s="120"/>
      <c r="H283" s="120"/>
      <c r="I283" s="120"/>
      <c r="J283" s="58"/>
      <c r="K283" s="121"/>
      <c r="L283" s="2"/>
      <c r="M283" s="120"/>
      <c r="N283" s="120"/>
      <c r="O283" s="120"/>
      <c r="P283" s="120"/>
      <c r="Q283" s="2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122"/>
      <c r="AJ283" s="122"/>
      <c r="AK283" s="2"/>
      <c r="AL283" s="2"/>
      <c r="AM283" s="2"/>
      <c r="AN283" s="2"/>
      <c r="AO283" s="2"/>
      <c r="AP283" s="2"/>
      <c r="AQ283" s="2"/>
      <c r="AR283" s="15"/>
    </row>
    <row r="284" spans="1:44" ht="11.25" customHeight="1">
      <c r="A284" s="120"/>
      <c r="B284" s="120"/>
      <c r="C284" s="120"/>
      <c r="D284" s="120"/>
      <c r="E284" s="2"/>
      <c r="F284" s="2"/>
      <c r="G284" s="120"/>
      <c r="H284" s="120"/>
      <c r="I284" s="120"/>
      <c r="J284" s="58"/>
      <c r="K284" s="121"/>
      <c r="L284" s="2"/>
      <c r="M284" s="120"/>
      <c r="N284" s="120"/>
      <c r="O284" s="120"/>
      <c r="P284" s="120"/>
      <c r="Q284" s="2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122"/>
      <c r="AJ284" s="122"/>
      <c r="AK284" s="2"/>
      <c r="AL284" s="2"/>
      <c r="AM284" s="2"/>
      <c r="AN284" s="2"/>
      <c r="AO284" s="2"/>
      <c r="AP284" s="2"/>
      <c r="AQ284" s="2"/>
      <c r="AR284" s="15"/>
    </row>
    <row r="285" spans="1:44" ht="11.25" customHeight="1">
      <c r="A285" s="120"/>
      <c r="B285" s="120"/>
      <c r="C285" s="120"/>
      <c r="D285" s="120"/>
      <c r="E285" s="2"/>
      <c r="F285" s="2"/>
      <c r="G285" s="120"/>
      <c r="H285" s="120"/>
      <c r="I285" s="120"/>
      <c r="J285" s="58"/>
      <c r="K285" s="121"/>
      <c r="L285" s="2"/>
      <c r="M285" s="120"/>
      <c r="N285" s="120"/>
      <c r="O285" s="120"/>
      <c r="P285" s="120"/>
      <c r="Q285" s="2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122"/>
      <c r="AJ285" s="122"/>
      <c r="AK285" s="2"/>
      <c r="AL285" s="2"/>
      <c r="AM285" s="2"/>
      <c r="AN285" s="2"/>
      <c r="AO285" s="2"/>
      <c r="AP285" s="2"/>
      <c r="AQ285" s="2"/>
      <c r="AR285" s="15"/>
    </row>
    <row r="286" spans="1:44" ht="11.25" customHeight="1">
      <c r="A286" s="120"/>
      <c r="B286" s="120"/>
      <c r="C286" s="120"/>
      <c r="D286" s="120"/>
      <c r="E286" s="2"/>
      <c r="F286" s="2"/>
      <c r="G286" s="120"/>
      <c r="H286" s="120"/>
      <c r="I286" s="120"/>
      <c r="J286" s="58"/>
      <c r="K286" s="121"/>
      <c r="L286" s="2"/>
      <c r="M286" s="120"/>
      <c r="N286" s="120"/>
      <c r="O286" s="120"/>
      <c r="P286" s="120"/>
      <c r="Q286" s="2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122"/>
      <c r="AJ286" s="122"/>
      <c r="AK286" s="2"/>
      <c r="AL286" s="2"/>
      <c r="AM286" s="2"/>
      <c r="AN286" s="2"/>
      <c r="AO286" s="2"/>
      <c r="AP286" s="2"/>
      <c r="AQ286" s="2"/>
      <c r="AR286" s="15"/>
    </row>
    <row r="287" spans="1:44" ht="11.25" customHeight="1">
      <c r="A287" s="120"/>
      <c r="B287" s="120"/>
      <c r="C287" s="120"/>
      <c r="D287" s="120"/>
      <c r="E287" s="2"/>
      <c r="F287" s="2"/>
      <c r="G287" s="120"/>
      <c r="H287" s="120"/>
      <c r="I287" s="120"/>
      <c r="J287" s="58"/>
      <c r="K287" s="121"/>
      <c r="L287" s="2"/>
      <c r="M287" s="120"/>
      <c r="N287" s="120"/>
      <c r="O287" s="120"/>
      <c r="P287" s="120"/>
      <c r="Q287" s="2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122"/>
      <c r="AJ287" s="122"/>
      <c r="AK287" s="2"/>
      <c r="AL287" s="2"/>
      <c r="AM287" s="2"/>
      <c r="AN287" s="2"/>
      <c r="AO287" s="2"/>
      <c r="AP287" s="2"/>
      <c r="AQ287" s="2"/>
      <c r="AR287" s="15"/>
    </row>
    <row r="288" spans="1:44" ht="11.25" customHeight="1">
      <c r="A288" s="120"/>
      <c r="B288" s="120"/>
      <c r="C288" s="120"/>
      <c r="D288" s="120"/>
      <c r="E288" s="2"/>
      <c r="F288" s="2"/>
      <c r="G288" s="120"/>
      <c r="H288" s="120"/>
      <c r="I288" s="120"/>
      <c r="J288" s="58"/>
      <c r="K288" s="121"/>
      <c r="L288" s="2"/>
      <c r="M288" s="120"/>
      <c r="N288" s="120"/>
      <c r="O288" s="120"/>
      <c r="P288" s="120"/>
      <c r="Q288" s="2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122"/>
      <c r="AJ288" s="122"/>
      <c r="AK288" s="2"/>
      <c r="AL288" s="2"/>
      <c r="AM288" s="2"/>
      <c r="AN288" s="2"/>
      <c r="AO288" s="2"/>
      <c r="AP288" s="2"/>
      <c r="AQ288" s="2"/>
      <c r="AR288" s="15"/>
    </row>
    <row r="289" spans="1:44" ht="11.25" customHeight="1">
      <c r="A289" s="120"/>
      <c r="B289" s="120"/>
      <c r="C289" s="120"/>
      <c r="D289" s="120"/>
      <c r="E289" s="2"/>
      <c r="F289" s="2"/>
      <c r="G289" s="120"/>
      <c r="H289" s="120"/>
      <c r="I289" s="120"/>
      <c r="J289" s="58"/>
      <c r="K289" s="121"/>
      <c r="L289" s="2"/>
      <c r="M289" s="120"/>
      <c r="N289" s="120"/>
      <c r="O289" s="120"/>
      <c r="P289" s="120"/>
      <c r="Q289" s="2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122"/>
      <c r="AJ289" s="122"/>
      <c r="AK289" s="2"/>
      <c r="AL289" s="2"/>
      <c r="AM289" s="2"/>
      <c r="AN289" s="2"/>
      <c r="AO289" s="2"/>
      <c r="AP289" s="2"/>
      <c r="AQ289" s="2"/>
      <c r="AR289" s="15"/>
    </row>
    <row r="290" spans="1:44" ht="11.25" customHeight="1">
      <c r="A290" s="120"/>
      <c r="B290" s="120"/>
      <c r="C290" s="120"/>
      <c r="D290" s="120"/>
      <c r="E290" s="2"/>
      <c r="F290" s="2"/>
      <c r="G290" s="120"/>
      <c r="H290" s="120"/>
      <c r="I290" s="120"/>
      <c r="J290" s="58"/>
      <c r="K290" s="121"/>
      <c r="L290" s="2"/>
      <c r="M290" s="120"/>
      <c r="N290" s="120"/>
      <c r="O290" s="120"/>
      <c r="P290" s="120"/>
      <c r="Q290" s="2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122"/>
      <c r="AJ290" s="122"/>
      <c r="AK290" s="2"/>
      <c r="AL290" s="2"/>
      <c r="AM290" s="2"/>
      <c r="AN290" s="2"/>
      <c r="AO290" s="2"/>
      <c r="AP290" s="2"/>
      <c r="AQ290" s="2"/>
      <c r="AR290" s="15"/>
    </row>
    <row r="291" spans="1:44" ht="11.25" customHeight="1">
      <c r="A291" s="120"/>
      <c r="B291" s="120"/>
      <c r="C291" s="120"/>
      <c r="D291" s="120"/>
      <c r="E291" s="2"/>
      <c r="F291" s="2"/>
      <c r="G291" s="120"/>
      <c r="H291" s="120"/>
      <c r="I291" s="120"/>
      <c r="J291" s="58"/>
      <c r="K291" s="121"/>
      <c r="L291" s="2"/>
      <c r="M291" s="120"/>
      <c r="N291" s="120"/>
      <c r="O291" s="120"/>
      <c r="P291" s="120"/>
      <c r="Q291" s="2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122"/>
      <c r="AJ291" s="122"/>
      <c r="AK291" s="2"/>
      <c r="AL291" s="2"/>
      <c r="AM291" s="2"/>
      <c r="AN291" s="2"/>
      <c r="AO291" s="2"/>
      <c r="AP291" s="2"/>
      <c r="AQ291" s="2"/>
      <c r="AR291" s="15"/>
    </row>
    <row r="292" spans="1:44" ht="11.25" customHeight="1">
      <c r="A292" s="120"/>
      <c r="B292" s="120"/>
      <c r="C292" s="120"/>
      <c r="D292" s="120"/>
      <c r="E292" s="2"/>
      <c r="F292" s="2"/>
      <c r="G292" s="120"/>
      <c r="H292" s="120"/>
      <c r="I292" s="120"/>
      <c r="J292" s="58"/>
      <c r="K292" s="121"/>
      <c r="L292" s="2"/>
      <c r="M292" s="120"/>
      <c r="N292" s="120"/>
      <c r="O292" s="120"/>
      <c r="P292" s="120"/>
      <c r="Q292" s="2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122"/>
      <c r="AJ292" s="122"/>
      <c r="AK292" s="2"/>
      <c r="AL292" s="2"/>
      <c r="AM292" s="2"/>
      <c r="AN292" s="2"/>
      <c r="AO292" s="2"/>
      <c r="AP292" s="2"/>
      <c r="AQ292" s="2"/>
      <c r="AR292" s="15"/>
    </row>
    <row r="293" spans="1:44" ht="11.25" customHeight="1">
      <c r="A293" s="120"/>
      <c r="B293" s="120"/>
      <c r="C293" s="120"/>
      <c r="D293" s="120"/>
      <c r="E293" s="2"/>
      <c r="F293" s="2"/>
      <c r="G293" s="120"/>
      <c r="H293" s="120"/>
      <c r="I293" s="120"/>
      <c r="J293" s="58"/>
      <c r="K293" s="121"/>
      <c r="L293" s="2"/>
      <c r="M293" s="120"/>
      <c r="N293" s="120"/>
      <c r="O293" s="120"/>
      <c r="P293" s="120"/>
      <c r="Q293" s="2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122"/>
      <c r="AJ293" s="122"/>
      <c r="AK293" s="2"/>
      <c r="AL293" s="2"/>
      <c r="AM293" s="2"/>
      <c r="AN293" s="2"/>
      <c r="AO293" s="2"/>
      <c r="AP293" s="2"/>
      <c r="AQ293" s="2"/>
      <c r="AR293" s="15"/>
    </row>
    <row r="294" spans="1:44" ht="11.25" customHeight="1">
      <c r="A294" s="120"/>
      <c r="B294" s="120"/>
      <c r="C294" s="120"/>
      <c r="D294" s="120"/>
      <c r="E294" s="2"/>
      <c r="F294" s="2"/>
      <c r="G294" s="120"/>
      <c r="H294" s="120"/>
      <c r="I294" s="120"/>
      <c r="J294" s="58"/>
      <c r="K294" s="121"/>
      <c r="L294" s="2"/>
      <c r="M294" s="120"/>
      <c r="N294" s="120"/>
      <c r="O294" s="120"/>
      <c r="P294" s="120"/>
      <c r="Q294" s="2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122"/>
      <c r="AJ294" s="122"/>
      <c r="AK294" s="2"/>
      <c r="AL294" s="2"/>
      <c r="AM294" s="2"/>
      <c r="AN294" s="2"/>
      <c r="AO294" s="2"/>
      <c r="AP294" s="2"/>
      <c r="AQ294" s="2"/>
      <c r="AR294" s="15"/>
    </row>
    <row r="295" spans="1:44" ht="11.25" customHeight="1">
      <c r="A295" s="120"/>
      <c r="B295" s="120"/>
      <c r="C295" s="120"/>
      <c r="D295" s="120"/>
      <c r="E295" s="2"/>
      <c r="F295" s="2"/>
      <c r="G295" s="120"/>
      <c r="H295" s="120"/>
      <c r="I295" s="120"/>
      <c r="J295" s="58"/>
      <c r="K295" s="121"/>
      <c r="L295" s="2"/>
      <c r="M295" s="120"/>
      <c r="N295" s="120"/>
      <c r="O295" s="120"/>
      <c r="P295" s="120"/>
      <c r="Q295" s="2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122"/>
      <c r="AJ295" s="122"/>
      <c r="AK295" s="2"/>
      <c r="AL295" s="2"/>
      <c r="AM295" s="2"/>
      <c r="AN295" s="2"/>
      <c r="AO295" s="2"/>
      <c r="AP295" s="2"/>
      <c r="AQ295" s="2"/>
      <c r="AR295" s="15"/>
    </row>
    <row r="296" spans="1:44" ht="11.25" customHeight="1">
      <c r="A296" s="120"/>
      <c r="B296" s="120"/>
      <c r="C296" s="120"/>
      <c r="D296" s="120"/>
      <c r="E296" s="2"/>
      <c r="F296" s="2"/>
      <c r="G296" s="120"/>
      <c r="H296" s="120"/>
      <c r="I296" s="120"/>
      <c r="J296" s="58"/>
      <c r="K296" s="121"/>
      <c r="L296" s="2"/>
      <c r="M296" s="120"/>
      <c r="N296" s="120"/>
      <c r="O296" s="120"/>
      <c r="P296" s="120"/>
      <c r="Q296" s="2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122"/>
      <c r="AJ296" s="122"/>
      <c r="AK296" s="2"/>
      <c r="AL296" s="2"/>
      <c r="AM296" s="2"/>
      <c r="AN296" s="2"/>
      <c r="AO296" s="2"/>
      <c r="AP296" s="2"/>
      <c r="AQ296" s="2"/>
      <c r="AR296" s="15"/>
    </row>
    <row r="297" spans="1:44" ht="11.25" customHeight="1">
      <c r="A297" s="120"/>
      <c r="B297" s="120"/>
      <c r="C297" s="120"/>
      <c r="D297" s="120"/>
      <c r="E297" s="2"/>
      <c r="F297" s="2"/>
      <c r="G297" s="120"/>
      <c r="H297" s="120"/>
      <c r="I297" s="120"/>
      <c r="J297" s="58"/>
      <c r="K297" s="121"/>
      <c r="L297" s="2"/>
      <c r="M297" s="120"/>
      <c r="N297" s="120"/>
      <c r="O297" s="120"/>
      <c r="P297" s="120"/>
      <c r="Q297" s="2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122"/>
      <c r="AJ297" s="122"/>
      <c r="AK297" s="2"/>
      <c r="AL297" s="2"/>
      <c r="AM297" s="2"/>
      <c r="AN297" s="2"/>
      <c r="AO297" s="2"/>
      <c r="AP297" s="2"/>
      <c r="AQ297" s="2"/>
      <c r="AR297" s="15"/>
    </row>
    <row r="298" spans="1:44" ht="11.25" customHeight="1">
      <c r="A298" s="120"/>
      <c r="B298" s="120"/>
      <c r="C298" s="120"/>
      <c r="D298" s="120"/>
      <c r="E298" s="2"/>
      <c r="F298" s="2"/>
      <c r="G298" s="120"/>
      <c r="H298" s="120"/>
      <c r="I298" s="120"/>
      <c r="J298" s="58"/>
      <c r="K298" s="121"/>
      <c r="L298" s="2"/>
      <c r="M298" s="120"/>
      <c r="N298" s="120"/>
      <c r="O298" s="120"/>
      <c r="P298" s="120"/>
      <c r="Q298" s="2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122"/>
      <c r="AJ298" s="122"/>
      <c r="AK298" s="2"/>
      <c r="AL298" s="2"/>
      <c r="AM298" s="2"/>
      <c r="AN298" s="2"/>
      <c r="AO298" s="2"/>
      <c r="AP298" s="2"/>
      <c r="AQ298" s="2"/>
      <c r="AR298" s="15"/>
    </row>
    <row r="299" spans="1:44" ht="11.25" customHeight="1">
      <c r="A299" s="120"/>
      <c r="B299" s="120"/>
      <c r="C299" s="120"/>
      <c r="D299" s="120"/>
      <c r="E299" s="2"/>
      <c r="F299" s="2"/>
      <c r="G299" s="120"/>
      <c r="H299" s="120"/>
      <c r="I299" s="120"/>
      <c r="J299" s="58"/>
      <c r="K299" s="121"/>
      <c r="L299" s="2"/>
      <c r="M299" s="120"/>
      <c r="N299" s="120"/>
      <c r="O299" s="120"/>
      <c r="P299" s="120"/>
      <c r="Q299" s="2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122"/>
      <c r="AJ299" s="122"/>
      <c r="AK299" s="2"/>
      <c r="AL299" s="2"/>
      <c r="AM299" s="2"/>
      <c r="AN299" s="2"/>
      <c r="AO299" s="2"/>
      <c r="AP299" s="2"/>
      <c r="AQ299" s="2"/>
      <c r="AR299" s="15"/>
    </row>
    <row r="300" spans="1:44" ht="11.25" customHeight="1">
      <c r="A300" s="120"/>
      <c r="B300" s="120"/>
      <c r="C300" s="120"/>
      <c r="D300" s="120"/>
      <c r="E300" s="2"/>
      <c r="F300" s="2"/>
      <c r="G300" s="120"/>
      <c r="H300" s="120"/>
      <c r="I300" s="120"/>
      <c r="J300" s="58"/>
      <c r="K300" s="121"/>
      <c r="L300" s="2"/>
      <c r="M300" s="120"/>
      <c r="N300" s="120"/>
      <c r="O300" s="120"/>
      <c r="P300" s="120"/>
      <c r="Q300" s="2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122"/>
      <c r="AJ300" s="122"/>
      <c r="AK300" s="2"/>
      <c r="AL300" s="2"/>
      <c r="AM300" s="2"/>
      <c r="AN300" s="2"/>
      <c r="AO300" s="2"/>
      <c r="AP300" s="2"/>
      <c r="AQ300" s="2"/>
      <c r="AR300" s="15"/>
    </row>
    <row r="301" spans="1:44" ht="11.25" customHeight="1">
      <c r="A301" s="120"/>
      <c r="B301" s="120"/>
      <c r="C301" s="120"/>
      <c r="D301" s="120"/>
      <c r="E301" s="2"/>
      <c r="F301" s="2"/>
      <c r="G301" s="120"/>
      <c r="H301" s="120"/>
      <c r="I301" s="120"/>
      <c r="J301" s="58"/>
      <c r="K301" s="121"/>
      <c r="L301" s="2"/>
      <c r="M301" s="120"/>
      <c r="N301" s="120"/>
      <c r="O301" s="120"/>
      <c r="P301" s="120"/>
      <c r="Q301" s="2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122"/>
      <c r="AJ301" s="122"/>
      <c r="AK301" s="2"/>
      <c r="AL301" s="2"/>
      <c r="AM301" s="2"/>
      <c r="AN301" s="2"/>
      <c r="AO301" s="2"/>
      <c r="AP301" s="2"/>
      <c r="AQ301" s="2"/>
      <c r="AR301" s="15"/>
    </row>
    <row r="302" spans="1:44" ht="11.25" customHeight="1">
      <c r="A302" s="120"/>
      <c r="B302" s="120"/>
      <c r="C302" s="120"/>
      <c r="D302" s="120"/>
      <c r="E302" s="2"/>
      <c r="F302" s="2"/>
      <c r="G302" s="120"/>
      <c r="H302" s="120"/>
      <c r="I302" s="120"/>
      <c r="J302" s="58"/>
      <c r="K302" s="121"/>
      <c r="L302" s="2"/>
      <c r="M302" s="120"/>
      <c r="N302" s="120"/>
      <c r="O302" s="120"/>
      <c r="P302" s="120"/>
      <c r="Q302" s="2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122"/>
      <c r="AJ302" s="122"/>
      <c r="AK302" s="2"/>
      <c r="AL302" s="2"/>
      <c r="AM302" s="2"/>
      <c r="AN302" s="2"/>
      <c r="AO302" s="2"/>
      <c r="AP302" s="2"/>
      <c r="AQ302" s="2"/>
      <c r="AR302" s="15"/>
    </row>
    <row r="303" spans="1:44" ht="11.25" customHeight="1">
      <c r="A303" s="120"/>
      <c r="B303" s="120"/>
      <c r="C303" s="120"/>
      <c r="D303" s="120"/>
      <c r="E303" s="2"/>
      <c r="F303" s="2"/>
      <c r="G303" s="120"/>
      <c r="H303" s="120"/>
      <c r="I303" s="120"/>
      <c r="J303" s="58"/>
      <c r="K303" s="121"/>
      <c r="L303" s="2"/>
      <c r="M303" s="120"/>
      <c r="N303" s="120"/>
      <c r="O303" s="120"/>
      <c r="P303" s="120"/>
      <c r="Q303" s="2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122"/>
      <c r="AJ303" s="122"/>
      <c r="AK303" s="2"/>
      <c r="AL303" s="2"/>
      <c r="AM303" s="2"/>
      <c r="AN303" s="2"/>
      <c r="AO303" s="2"/>
      <c r="AP303" s="2"/>
      <c r="AQ303" s="2"/>
      <c r="AR303" s="15"/>
    </row>
    <row r="304" spans="1:44" ht="11.25" customHeight="1">
      <c r="A304" s="120"/>
      <c r="B304" s="120"/>
      <c r="C304" s="120"/>
      <c r="D304" s="120"/>
      <c r="E304" s="2"/>
      <c r="F304" s="2"/>
      <c r="G304" s="120"/>
      <c r="H304" s="120"/>
      <c r="I304" s="120"/>
      <c r="J304" s="58"/>
      <c r="K304" s="121"/>
      <c r="L304" s="2"/>
      <c r="M304" s="120"/>
      <c r="N304" s="120"/>
      <c r="O304" s="120"/>
      <c r="P304" s="120"/>
      <c r="Q304" s="2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122"/>
      <c r="AJ304" s="122"/>
      <c r="AK304" s="2"/>
      <c r="AL304" s="2"/>
      <c r="AM304" s="2"/>
      <c r="AN304" s="2"/>
      <c r="AO304" s="2"/>
      <c r="AP304" s="2"/>
      <c r="AQ304" s="2"/>
      <c r="AR304" s="15"/>
    </row>
    <row r="305" spans="1:44" ht="11.25" customHeight="1">
      <c r="A305" s="120"/>
      <c r="B305" s="120"/>
      <c r="C305" s="120"/>
      <c r="D305" s="120"/>
      <c r="E305" s="2"/>
      <c r="F305" s="2"/>
      <c r="G305" s="120"/>
      <c r="H305" s="120"/>
      <c r="I305" s="120"/>
      <c r="J305" s="58"/>
      <c r="K305" s="121"/>
      <c r="L305" s="2"/>
      <c r="M305" s="120"/>
      <c r="N305" s="120"/>
      <c r="O305" s="120"/>
      <c r="P305" s="120"/>
      <c r="Q305" s="2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122"/>
      <c r="AJ305" s="122"/>
      <c r="AK305" s="2"/>
      <c r="AL305" s="2"/>
      <c r="AM305" s="2"/>
      <c r="AN305" s="2"/>
      <c r="AO305" s="2"/>
      <c r="AP305" s="2"/>
      <c r="AQ305" s="2"/>
      <c r="AR305" s="15"/>
    </row>
    <row r="306" spans="1:44" ht="11.25" customHeight="1">
      <c r="A306" s="120"/>
      <c r="B306" s="120"/>
      <c r="C306" s="120"/>
      <c r="D306" s="120"/>
      <c r="E306" s="2"/>
      <c r="F306" s="2"/>
      <c r="G306" s="120"/>
      <c r="H306" s="120"/>
      <c r="I306" s="120"/>
      <c r="J306" s="58"/>
      <c r="K306" s="121"/>
      <c r="L306" s="2"/>
      <c r="M306" s="120"/>
      <c r="N306" s="120"/>
      <c r="O306" s="120"/>
      <c r="P306" s="120"/>
      <c r="Q306" s="2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122"/>
      <c r="AJ306" s="122"/>
      <c r="AK306" s="2"/>
      <c r="AL306" s="2"/>
      <c r="AM306" s="2"/>
      <c r="AN306" s="2"/>
      <c r="AO306" s="2"/>
      <c r="AP306" s="2"/>
      <c r="AQ306" s="2"/>
      <c r="AR306" s="15"/>
    </row>
    <row r="307" spans="1:44" ht="11.25" customHeight="1">
      <c r="A307" s="120"/>
      <c r="B307" s="120"/>
      <c r="C307" s="120"/>
      <c r="D307" s="120"/>
      <c r="E307" s="2"/>
      <c r="F307" s="2"/>
      <c r="G307" s="120"/>
      <c r="H307" s="120"/>
      <c r="I307" s="120"/>
      <c r="J307" s="58"/>
      <c r="K307" s="121"/>
      <c r="L307" s="2"/>
      <c r="M307" s="120"/>
      <c r="N307" s="120"/>
      <c r="O307" s="120"/>
      <c r="P307" s="120"/>
      <c r="Q307" s="2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122"/>
      <c r="AJ307" s="122"/>
      <c r="AK307" s="2"/>
      <c r="AL307" s="2"/>
      <c r="AM307" s="2"/>
      <c r="AN307" s="2"/>
      <c r="AO307" s="2"/>
      <c r="AP307" s="2"/>
      <c r="AQ307" s="2"/>
      <c r="AR307" s="15"/>
    </row>
    <row r="308" spans="1:44" ht="11.25" customHeight="1">
      <c r="A308" s="120"/>
      <c r="B308" s="120"/>
      <c r="C308" s="120"/>
      <c r="D308" s="120"/>
      <c r="E308" s="2"/>
      <c r="F308" s="2"/>
      <c r="G308" s="120"/>
      <c r="H308" s="120"/>
      <c r="I308" s="120"/>
      <c r="J308" s="58"/>
      <c r="K308" s="121"/>
      <c r="L308" s="2"/>
      <c r="M308" s="120"/>
      <c r="N308" s="120"/>
      <c r="O308" s="120"/>
      <c r="P308" s="120"/>
      <c r="Q308" s="2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122"/>
      <c r="AJ308" s="122"/>
      <c r="AK308" s="2"/>
      <c r="AL308" s="2"/>
      <c r="AM308" s="2"/>
      <c r="AN308" s="2"/>
      <c r="AO308" s="2"/>
      <c r="AP308" s="2"/>
      <c r="AQ308" s="2"/>
      <c r="AR308" s="15"/>
    </row>
    <row r="309" spans="1:44" ht="11.25" customHeight="1">
      <c r="A309" s="120"/>
      <c r="B309" s="120"/>
      <c r="C309" s="120"/>
      <c r="D309" s="120"/>
      <c r="E309" s="2"/>
      <c r="F309" s="2"/>
      <c r="G309" s="120"/>
      <c r="H309" s="120"/>
      <c r="I309" s="120"/>
      <c r="J309" s="58"/>
      <c r="K309" s="121"/>
      <c r="L309" s="2"/>
      <c r="M309" s="120"/>
      <c r="N309" s="120"/>
      <c r="O309" s="120"/>
      <c r="P309" s="120"/>
      <c r="Q309" s="2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122"/>
      <c r="AJ309" s="122"/>
      <c r="AK309" s="2"/>
      <c r="AL309" s="2"/>
      <c r="AM309" s="2"/>
      <c r="AN309" s="2"/>
      <c r="AO309" s="2"/>
      <c r="AP309" s="2"/>
      <c r="AQ309" s="2"/>
      <c r="AR309" s="15"/>
    </row>
    <row r="310" spans="1:44" ht="11.25" customHeight="1">
      <c r="A310" s="120"/>
      <c r="B310" s="120"/>
      <c r="C310" s="120"/>
      <c r="D310" s="120"/>
      <c r="E310" s="2"/>
      <c r="F310" s="2"/>
      <c r="G310" s="120"/>
      <c r="H310" s="120"/>
      <c r="I310" s="120"/>
      <c r="J310" s="58"/>
      <c r="K310" s="121"/>
      <c r="L310" s="2"/>
      <c r="M310" s="120"/>
      <c r="N310" s="120"/>
      <c r="O310" s="120"/>
      <c r="P310" s="120"/>
      <c r="Q310" s="2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122"/>
      <c r="AJ310" s="122"/>
      <c r="AK310" s="2"/>
      <c r="AL310" s="2"/>
      <c r="AM310" s="2"/>
      <c r="AN310" s="2"/>
      <c r="AO310" s="2"/>
      <c r="AP310" s="2"/>
      <c r="AQ310" s="2"/>
      <c r="AR310" s="15"/>
    </row>
    <row r="311" spans="1:44" ht="11.25" customHeight="1">
      <c r="A311" s="120"/>
      <c r="B311" s="120"/>
      <c r="C311" s="120"/>
      <c r="D311" s="120"/>
      <c r="E311" s="2"/>
      <c r="F311" s="2"/>
      <c r="G311" s="120"/>
      <c r="H311" s="120"/>
      <c r="I311" s="120"/>
      <c r="J311" s="58"/>
      <c r="K311" s="121"/>
      <c r="L311" s="2"/>
      <c r="M311" s="120"/>
      <c r="N311" s="120"/>
      <c r="O311" s="120"/>
      <c r="P311" s="120"/>
      <c r="Q311" s="2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122"/>
      <c r="AJ311" s="122"/>
      <c r="AK311" s="2"/>
      <c r="AL311" s="2"/>
      <c r="AM311" s="2"/>
      <c r="AN311" s="2"/>
      <c r="AO311" s="2"/>
      <c r="AP311" s="2"/>
      <c r="AQ311" s="2"/>
      <c r="AR311" s="15"/>
    </row>
    <row r="312" spans="1:44" ht="11.25" customHeight="1">
      <c r="A312" s="120"/>
      <c r="B312" s="120"/>
      <c r="C312" s="120"/>
      <c r="D312" s="120"/>
      <c r="E312" s="2"/>
      <c r="F312" s="2"/>
      <c r="G312" s="120"/>
      <c r="H312" s="120"/>
      <c r="I312" s="120"/>
      <c r="J312" s="58"/>
      <c r="K312" s="121"/>
      <c r="L312" s="2"/>
      <c r="M312" s="120"/>
      <c r="N312" s="120"/>
      <c r="O312" s="120"/>
      <c r="P312" s="120"/>
      <c r="Q312" s="2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122"/>
      <c r="AJ312" s="122"/>
      <c r="AK312" s="2"/>
      <c r="AL312" s="2"/>
      <c r="AM312" s="2"/>
      <c r="AN312" s="2"/>
      <c r="AO312" s="2"/>
      <c r="AP312" s="2"/>
      <c r="AQ312" s="2"/>
      <c r="AR312" s="15"/>
    </row>
    <row r="313" spans="1:44" ht="11.25" customHeight="1">
      <c r="A313" s="120"/>
      <c r="B313" s="120"/>
      <c r="C313" s="120"/>
      <c r="D313" s="120"/>
      <c r="E313" s="2"/>
      <c r="F313" s="2"/>
      <c r="G313" s="120"/>
      <c r="H313" s="120"/>
      <c r="I313" s="120"/>
      <c r="J313" s="58"/>
      <c r="K313" s="121"/>
      <c r="L313" s="2"/>
      <c r="M313" s="120"/>
      <c r="N313" s="120"/>
      <c r="O313" s="120"/>
      <c r="P313" s="120"/>
      <c r="Q313" s="2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122"/>
      <c r="AJ313" s="122"/>
      <c r="AK313" s="2"/>
      <c r="AL313" s="2"/>
      <c r="AM313" s="2"/>
      <c r="AN313" s="2"/>
      <c r="AO313" s="2"/>
      <c r="AP313" s="2"/>
      <c r="AQ313" s="2"/>
      <c r="AR313" s="15"/>
    </row>
    <row r="314" spans="1:44" ht="11.25" customHeight="1">
      <c r="A314" s="120"/>
      <c r="B314" s="120"/>
      <c r="C314" s="120"/>
      <c r="D314" s="120"/>
      <c r="E314" s="2"/>
      <c r="F314" s="2"/>
      <c r="G314" s="120"/>
      <c r="H314" s="120"/>
      <c r="I314" s="120"/>
      <c r="J314" s="58"/>
      <c r="K314" s="121"/>
      <c r="L314" s="2"/>
      <c r="M314" s="120"/>
      <c r="N314" s="120"/>
      <c r="O314" s="120"/>
      <c r="P314" s="120"/>
      <c r="Q314" s="2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122"/>
      <c r="AJ314" s="122"/>
      <c r="AK314" s="2"/>
      <c r="AL314" s="2"/>
      <c r="AM314" s="2"/>
      <c r="AN314" s="2"/>
      <c r="AO314" s="2"/>
      <c r="AP314" s="2"/>
      <c r="AQ314" s="2"/>
      <c r="AR314" s="15"/>
    </row>
    <row r="315" spans="1:44" ht="11.25" customHeight="1">
      <c r="A315" s="120"/>
      <c r="B315" s="120"/>
      <c r="C315" s="120"/>
      <c r="D315" s="120"/>
      <c r="E315" s="2"/>
      <c r="F315" s="2"/>
      <c r="G315" s="120"/>
      <c r="H315" s="120"/>
      <c r="I315" s="120"/>
      <c r="J315" s="58"/>
      <c r="K315" s="121"/>
      <c r="L315" s="2"/>
      <c r="M315" s="120"/>
      <c r="N315" s="120"/>
      <c r="O315" s="120"/>
      <c r="P315" s="120"/>
      <c r="Q315" s="2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122"/>
      <c r="AJ315" s="122"/>
      <c r="AK315" s="2"/>
      <c r="AL315" s="2"/>
      <c r="AM315" s="2"/>
      <c r="AN315" s="2"/>
      <c r="AO315" s="2"/>
      <c r="AP315" s="2"/>
      <c r="AQ315" s="2"/>
      <c r="AR315" s="15"/>
    </row>
    <row r="316" spans="1:44" ht="11.25" customHeight="1">
      <c r="A316" s="120"/>
      <c r="B316" s="120"/>
      <c r="C316" s="120"/>
      <c r="D316" s="120"/>
      <c r="E316" s="2"/>
      <c r="F316" s="2"/>
      <c r="G316" s="120"/>
      <c r="H316" s="120"/>
      <c r="I316" s="120"/>
      <c r="J316" s="58"/>
      <c r="K316" s="121"/>
      <c r="L316" s="2"/>
      <c r="M316" s="120"/>
      <c r="N316" s="120"/>
      <c r="O316" s="120"/>
      <c r="P316" s="120"/>
      <c r="Q316" s="2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122"/>
      <c r="AJ316" s="122"/>
      <c r="AK316" s="2"/>
      <c r="AL316" s="2"/>
      <c r="AM316" s="2"/>
      <c r="AN316" s="2"/>
      <c r="AO316" s="2"/>
      <c r="AP316" s="2"/>
      <c r="AQ316" s="2"/>
      <c r="AR316" s="15"/>
    </row>
    <row r="317" spans="1:44" ht="11.25" customHeight="1">
      <c r="A317" s="120"/>
      <c r="B317" s="120"/>
      <c r="C317" s="120"/>
      <c r="D317" s="120"/>
      <c r="E317" s="2"/>
      <c r="F317" s="2"/>
      <c r="G317" s="120"/>
      <c r="H317" s="120"/>
      <c r="I317" s="120"/>
      <c r="J317" s="58"/>
      <c r="K317" s="121"/>
      <c r="L317" s="2"/>
      <c r="M317" s="120"/>
      <c r="N317" s="120"/>
      <c r="O317" s="120"/>
      <c r="P317" s="120"/>
      <c r="Q317" s="2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122"/>
      <c r="AJ317" s="122"/>
      <c r="AK317" s="2"/>
      <c r="AL317" s="2"/>
      <c r="AM317" s="2"/>
      <c r="AN317" s="2"/>
      <c r="AO317" s="2"/>
      <c r="AP317" s="2"/>
      <c r="AQ317" s="2"/>
      <c r="AR317" s="15"/>
    </row>
    <row r="318" spans="1:44" ht="11.25" customHeight="1">
      <c r="A318" s="120"/>
      <c r="B318" s="120"/>
      <c r="C318" s="120"/>
      <c r="D318" s="120"/>
      <c r="E318" s="2"/>
      <c r="F318" s="2"/>
      <c r="G318" s="120"/>
      <c r="H318" s="120"/>
      <c r="I318" s="120"/>
      <c r="J318" s="58"/>
      <c r="K318" s="121"/>
      <c r="L318" s="2"/>
      <c r="M318" s="120"/>
      <c r="N318" s="120"/>
      <c r="O318" s="120"/>
      <c r="P318" s="120"/>
      <c r="Q318" s="2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122"/>
      <c r="AJ318" s="122"/>
      <c r="AK318" s="2"/>
      <c r="AL318" s="2"/>
      <c r="AM318" s="2"/>
      <c r="AN318" s="2"/>
      <c r="AO318" s="2"/>
      <c r="AP318" s="2"/>
      <c r="AQ318" s="2"/>
      <c r="AR318" s="15"/>
    </row>
    <row r="319" spans="1:44" ht="11.25" customHeight="1">
      <c r="A319" s="120"/>
      <c r="B319" s="120"/>
      <c r="C319" s="120"/>
      <c r="D319" s="120"/>
      <c r="E319" s="2"/>
      <c r="F319" s="2"/>
      <c r="G319" s="120"/>
      <c r="H319" s="120"/>
      <c r="I319" s="120"/>
      <c r="J319" s="58"/>
      <c r="K319" s="121"/>
      <c r="L319" s="2"/>
      <c r="M319" s="120"/>
      <c r="N319" s="120"/>
      <c r="O319" s="120"/>
      <c r="P319" s="120"/>
      <c r="Q319" s="2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122"/>
      <c r="AJ319" s="122"/>
      <c r="AK319" s="2"/>
      <c r="AL319" s="2"/>
      <c r="AM319" s="2"/>
      <c r="AN319" s="2"/>
      <c r="AO319" s="2"/>
      <c r="AP319" s="2"/>
      <c r="AQ319" s="2"/>
      <c r="AR319" s="15"/>
    </row>
    <row r="320" spans="1:44" ht="11.25" customHeight="1">
      <c r="A320" s="120"/>
      <c r="B320" s="120"/>
      <c r="C320" s="120"/>
      <c r="D320" s="120"/>
      <c r="E320" s="2"/>
      <c r="F320" s="2"/>
      <c r="G320" s="120"/>
      <c r="H320" s="120"/>
      <c r="I320" s="120"/>
      <c r="J320" s="58"/>
      <c r="K320" s="121"/>
      <c r="L320" s="2"/>
      <c r="M320" s="120"/>
      <c r="N320" s="120"/>
      <c r="O320" s="120"/>
      <c r="P320" s="120"/>
      <c r="Q320" s="2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122"/>
      <c r="AJ320" s="122"/>
      <c r="AK320" s="2"/>
      <c r="AL320" s="2"/>
      <c r="AM320" s="2"/>
      <c r="AN320" s="2"/>
      <c r="AO320" s="2"/>
      <c r="AP320" s="2"/>
      <c r="AQ320" s="2"/>
      <c r="AR320" s="15"/>
    </row>
    <row r="321" spans="1:44" ht="11.25" customHeight="1">
      <c r="A321" s="120"/>
      <c r="B321" s="120"/>
      <c r="C321" s="120"/>
      <c r="D321" s="120"/>
      <c r="E321" s="2"/>
      <c r="F321" s="2"/>
      <c r="G321" s="120"/>
      <c r="H321" s="120"/>
      <c r="I321" s="120"/>
      <c r="J321" s="58"/>
      <c r="K321" s="121"/>
      <c r="L321" s="2"/>
      <c r="M321" s="120"/>
      <c r="N321" s="120"/>
      <c r="O321" s="120"/>
      <c r="P321" s="120"/>
      <c r="Q321" s="2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122"/>
      <c r="AJ321" s="122"/>
      <c r="AK321" s="2"/>
      <c r="AL321" s="2"/>
      <c r="AM321" s="2"/>
      <c r="AN321" s="2"/>
      <c r="AO321" s="2"/>
      <c r="AP321" s="2"/>
      <c r="AQ321" s="2"/>
      <c r="AR321" s="15"/>
    </row>
    <row r="322" spans="1:44" ht="11.25" customHeight="1">
      <c r="A322" s="120"/>
      <c r="B322" s="120"/>
      <c r="C322" s="120"/>
      <c r="D322" s="120"/>
      <c r="E322" s="2"/>
      <c r="F322" s="2"/>
      <c r="G322" s="120"/>
      <c r="H322" s="120"/>
      <c r="I322" s="120"/>
      <c r="J322" s="58"/>
      <c r="K322" s="121"/>
      <c r="L322" s="2"/>
      <c r="M322" s="120"/>
      <c r="N322" s="120"/>
      <c r="O322" s="120"/>
      <c r="P322" s="120"/>
      <c r="Q322" s="2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122"/>
      <c r="AJ322" s="122"/>
      <c r="AK322" s="2"/>
      <c r="AL322" s="2"/>
      <c r="AM322" s="2"/>
      <c r="AN322" s="2"/>
      <c r="AO322" s="2"/>
      <c r="AP322" s="2"/>
      <c r="AQ322" s="2"/>
      <c r="AR322" s="15"/>
    </row>
    <row r="323" spans="1:44" ht="11.25" customHeight="1">
      <c r="A323" s="120"/>
      <c r="B323" s="120"/>
      <c r="C323" s="120"/>
      <c r="D323" s="120"/>
      <c r="E323" s="2"/>
      <c r="F323" s="2"/>
      <c r="G323" s="120"/>
      <c r="H323" s="120"/>
      <c r="I323" s="120"/>
      <c r="J323" s="58"/>
      <c r="K323" s="121"/>
      <c r="L323" s="2"/>
      <c r="M323" s="120"/>
      <c r="N323" s="120"/>
      <c r="O323" s="120"/>
      <c r="P323" s="120"/>
      <c r="Q323" s="2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122"/>
      <c r="AJ323" s="122"/>
      <c r="AK323" s="2"/>
      <c r="AL323" s="2"/>
      <c r="AM323" s="2"/>
      <c r="AN323" s="2"/>
      <c r="AO323" s="2"/>
      <c r="AP323" s="2"/>
      <c r="AQ323" s="2"/>
      <c r="AR323" s="15"/>
    </row>
    <row r="324" spans="1:44" ht="11.25" customHeight="1">
      <c r="A324" s="120"/>
      <c r="B324" s="120"/>
      <c r="C324" s="120"/>
      <c r="D324" s="120"/>
      <c r="E324" s="2"/>
      <c r="F324" s="2"/>
      <c r="G324" s="120"/>
      <c r="H324" s="120"/>
      <c r="I324" s="120"/>
      <c r="J324" s="58"/>
      <c r="K324" s="121"/>
      <c r="L324" s="2"/>
      <c r="M324" s="120"/>
      <c r="N324" s="120"/>
      <c r="O324" s="120"/>
      <c r="P324" s="120"/>
      <c r="Q324" s="2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122"/>
      <c r="AJ324" s="122"/>
      <c r="AK324" s="2"/>
      <c r="AL324" s="2"/>
      <c r="AM324" s="2"/>
      <c r="AN324" s="2"/>
      <c r="AO324" s="2"/>
      <c r="AP324" s="2"/>
      <c r="AQ324" s="2"/>
      <c r="AR324" s="15"/>
    </row>
    <row r="325" spans="1:44" ht="11.25" customHeight="1">
      <c r="A325" s="120"/>
      <c r="B325" s="120"/>
      <c r="C325" s="120"/>
      <c r="D325" s="120"/>
      <c r="E325" s="2"/>
      <c r="F325" s="2"/>
      <c r="G325" s="120"/>
      <c r="H325" s="120"/>
      <c r="I325" s="120"/>
      <c r="J325" s="58"/>
      <c r="K325" s="121"/>
      <c r="L325" s="2"/>
      <c r="M325" s="120"/>
      <c r="N325" s="120"/>
      <c r="O325" s="120"/>
      <c r="P325" s="120"/>
      <c r="Q325" s="2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122"/>
      <c r="AJ325" s="122"/>
      <c r="AK325" s="2"/>
      <c r="AL325" s="2"/>
      <c r="AM325" s="2"/>
      <c r="AN325" s="2"/>
      <c r="AO325" s="2"/>
      <c r="AP325" s="2"/>
      <c r="AQ325" s="2"/>
      <c r="AR325" s="15"/>
    </row>
    <row r="326" spans="1:44" ht="11.25" customHeight="1">
      <c r="A326" s="120"/>
      <c r="B326" s="120"/>
      <c r="C326" s="120"/>
      <c r="D326" s="120"/>
      <c r="E326" s="2"/>
      <c r="F326" s="2"/>
      <c r="G326" s="120"/>
      <c r="H326" s="120"/>
      <c r="I326" s="120"/>
      <c r="J326" s="58"/>
      <c r="K326" s="121"/>
      <c r="L326" s="2"/>
      <c r="M326" s="120"/>
      <c r="N326" s="120"/>
      <c r="O326" s="120"/>
      <c r="P326" s="120"/>
      <c r="Q326" s="2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122"/>
      <c r="AJ326" s="122"/>
      <c r="AK326" s="2"/>
      <c r="AL326" s="2"/>
      <c r="AM326" s="2"/>
      <c r="AN326" s="2"/>
      <c r="AO326" s="2"/>
      <c r="AP326" s="2"/>
      <c r="AQ326" s="2"/>
      <c r="AR326" s="15"/>
    </row>
    <row r="327" spans="1:44" ht="11.25" customHeight="1">
      <c r="A327" s="120"/>
      <c r="B327" s="120"/>
      <c r="C327" s="120"/>
      <c r="D327" s="120"/>
      <c r="E327" s="2"/>
      <c r="F327" s="2"/>
      <c r="G327" s="120"/>
      <c r="H327" s="120"/>
      <c r="I327" s="120"/>
      <c r="J327" s="58"/>
      <c r="K327" s="121"/>
      <c r="L327" s="2"/>
      <c r="M327" s="120"/>
      <c r="N327" s="120"/>
      <c r="O327" s="120"/>
      <c r="P327" s="120"/>
      <c r="Q327" s="2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122"/>
      <c r="AJ327" s="122"/>
      <c r="AK327" s="2"/>
      <c r="AL327" s="2"/>
      <c r="AM327" s="2"/>
      <c r="AN327" s="2"/>
      <c r="AO327" s="2"/>
      <c r="AP327" s="2"/>
      <c r="AQ327" s="2"/>
      <c r="AR327" s="15"/>
    </row>
    <row r="328" spans="1:44" ht="11.25" customHeight="1">
      <c r="A328" s="120"/>
      <c r="B328" s="120"/>
      <c r="C328" s="120"/>
      <c r="D328" s="120"/>
      <c r="E328" s="2"/>
      <c r="F328" s="2"/>
      <c r="G328" s="120"/>
      <c r="H328" s="120"/>
      <c r="I328" s="120"/>
      <c r="J328" s="58"/>
      <c r="K328" s="121"/>
      <c r="L328" s="2"/>
      <c r="M328" s="120"/>
      <c r="N328" s="120"/>
      <c r="O328" s="120"/>
      <c r="P328" s="120"/>
      <c r="Q328" s="2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122"/>
      <c r="AJ328" s="122"/>
      <c r="AK328" s="2"/>
      <c r="AL328" s="2"/>
      <c r="AM328" s="2"/>
      <c r="AN328" s="2"/>
      <c r="AO328" s="2"/>
      <c r="AP328" s="2"/>
      <c r="AQ328" s="2"/>
      <c r="AR328" s="15"/>
    </row>
    <row r="329" spans="1:44" ht="11.25" customHeight="1">
      <c r="A329" s="120"/>
      <c r="B329" s="120"/>
      <c r="C329" s="120"/>
      <c r="D329" s="120"/>
      <c r="E329" s="2"/>
      <c r="F329" s="2"/>
      <c r="G329" s="120"/>
      <c r="H329" s="120"/>
      <c r="I329" s="120"/>
      <c r="J329" s="58"/>
      <c r="K329" s="121"/>
      <c r="L329" s="2"/>
      <c r="M329" s="120"/>
      <c r="N329" s="120"/>
      <c r="O329" s="120"/>
      <c r="P329" s="120"/>
      <c r="Q329" s="2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122"/>
      <c r="AJ329" s="122"/>
      <c r="AK329" s="2"/>
      <c r="AL329" s="2"/>
      <c r="AM329" s="2"/>
      <c r="AN329" s="2"/>
      <c r="AO329" s="2"/>
      <c r="AP329" s="2"/>
      <c r="AQ329" s="2"/>
      <c r="AR329" s="15"/>
    </row>
    <row r="330" spans="1:44" ht="11.25" customHeight="1">
      <c r="A330" s="120"/>
      <c r="B330" s="120"/>
      <c r="C330" s="120"/>
      <c r="D330" s="120"/>
      <c r="E330" s="2"/>
      <c r="F330" s="2"/>
      <c r="G330" s="120"/>
      <c r="H330" s="120"/>
      <c r="I330" s="120"/>
      <c r="J330" s="58"/>
      <c r="K330" s="121"/>
      <c r="L330" s="2"/>
      <c r="M330" s="120"/>
      <c r="N330" s="120"/>
      <c r="O330" s="120"/>
      <c r="P330" s="120"/>
      <c r="Q330" s="2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122"/>
      <c r="AJ330" s="122"/>
      <c r="AK330" s="2"/>
      <c r="AL330" s="2"/>
      <c r="AM330" s="2"/>
      <c r="AN330" s="2"/>
      <c r="AO330" s="2"/>
      <c r="AP330" s="2"/>
      <c r="AQ330" s="2"/>
      <c r="AR330" s="15"/>
    </row>
    <row r="331" spans="1:44" ht="11.25" customHeight="1">
      <c r="A331" s="120"/>
      <c r="B331" s="120"/>
      <c r="C331" s="120"/>
      <c r="D331" s="120"/>
      <c r="E331" s="2"/>
      <c r="F331" s="2"/>
      <c r="G331" s="120"/>
      <c r="H331" s="120"/>
      <c r="I331" s="120"/>
      <c r="J331" s="58"/>
      <c r="K331" s="121"/>
      <c r="L331" s="2"/>
      <c r="M331" s="120"/>
      <c r="N331" s="120"/>
      <c r="O331" s="120"/>
      <c r="P331" s="120"/>
      <c r="Q331" s="2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122"/>
      <c r="AJ331" s="122"/>
      <c r="AK331" s="2"/>
      <c r="AL331" s="2"/>
      <c r="AM331" s="2"/>
      <c r="AN331" s="2"/>
      <c r="AO331" s="2"/>
      <c r="AP331" s="2"/>
      <c r="AQ331" s="2"/>
      <c r="AR331" s="15"/>
    </row>
    <row r="332" spans="1:44" ht="11.25" customHeight="1">
      <c r="A332" s="120"/>
      <c r="B332" s="120"/>
      <c r="C332" s="120"/>
      <c r="D332" s="120"/>
      <c r="E332" s="2"/>
      <c r="F332" s="2"/>
      <c r="G332" s="120"/>
      <c r="H332" s="120"/>
      <c r="I332" s="120"/>
      <c r="J332" s="58"/>
      <c r="K332" s="121"/>
      <c r="L332" s="2"/>
      <c r="M332" s="120"/>
      <c r="N332" s="120"/>
      <c r="O332" s="120"/>
      <c r="P332" s="120"/>
      <c r="Q332" s="2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122"/>
      <c r="AJ332" s="122"/>
      <c r="AK332" s="2"/>
      <c r="AL332" s="2"/>
      <c r="AM332" s="2"/>
      <c r="AN332" s="2"/>
      <c r="AO332" s="2"/>
      <c r="AP332" s="2"/>
      <c r="AQ332" s="2"/>
      <c r="AR332" s="15"/>
    </row>
    <row r="333" spans="1:44" ht="11.25" customHeight="1">
      <c r="A333" s="120"/>
      <c r="B333" s="120"/>
      <c r="C333" s="120"/>
      <c r="D333" s="120"/>
      <c r="E333" s="2"/>
      <c r="F333" s="2"/>
      <c r="G333" s="120"/>
      <c r="H333" s="120"/>
      <c r="I333" s="120"/>
      <c r="J333" s="58"/>
      <c r="K333" s="121"/>
      <c r="L333" s="2"/>
      <c r="M333" s="120"/>
      <c r="N333" s="120"/>
      <c r="O333" s="120"/>
      <c r="P333" s="120"/>
      <c r="Q333" s="2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122"/>
      <c r="AJ333" s="122"/>
      <c r="AK333" s="2"/>
      <c r="AL333" s="2"/>
      <c r="AM333" s="2"/>
      <c r="AN333" s="2"/>
      <c r="AO333" s="2"/>
      <c r="AP333" s="2"/>
      <c r="AQ333" s="2"/>
      <c r="AR333" s="15"/>
    </row>
    <row r="334" spans="1:44" ht="11.25" customHeight="1">
      <c r="A334" s="120"/>
      <c r="B334" s="120"/>
      <c r="C334" s="120"/>
      <c r="D334" s="120"/>
      <c r="E334" s="2"/>
      <c r="F334" s="2"/>
      <c r="G334" s="120"/>
      <c r="H334" s="120"/>
      <c r="I334" s="120"/>
      <c r="J334" s="58"/>
      <c r="K334" s="121"/>
      <c r="L334" s="2"/>
      <c r="M334" s="120"/>
      <c r="N334" s="120"/>
      <c r="O334" s="120"/>
      <c r="P334" s="120"/>
      <c r="Q334" s="2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122"/>
      <c r="AJ334" s="122"/>
      <c r="AK334" s="2"/>
      <c r="AL334" s="2"/>
      <c r="AM334" s="2"/>
      <c r="AN334" s="2"/>
      <c r="AO334" s="2"/>
      <c r="AP334" s="2"/>
      <c r="AQ334" s="2"/>
      <c r="AR334" s="15"/>
    </row>
    <row r="335" spans="1:44" ht="11.25" customHeight="1">
      <c r="A335" s="120"/>
      <c r="B335" s="120"/>
      <c r="C335" s="120"/>
      <c r="D335" s="120"/>
      <c r="E335" s="2"/>
      <c r="F335" s="2"/>
      <c r="G335" s="120"/>
      <c r="H335" s="120"/>
      <c r="I335" s="120"/>
      <c r="J335" s="58"/>
      <c r="K335" s="121"/>
      <c r="L335" s="2"/>
      <c r="M335" s="120"/>
      <c r="N335" s="120"/>
      <c r="O335" s="120"/>
      <c r="P335" s="120"/>
      <c r="Q335" s="2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122"/>
      <c r="AJ335" s="122"/>
      <c r="AK335" s="2"/>
      <c r="AL335" s="2"/>
      <c r="AM335" s="2"/>
      <c r="AN335" s="2"/>
      <c r="AO335" s="2"/>
      <c r="AP335" s="2"/>
      <c r="AQ335" s="2"/>
      <c r="AR335" s="15"/>
    </row>
    <row r="336" spans="1:44" ht="11.25" customHeight="1">
      <c r="A336" s="120"/>
      <c r="B336" s="120"/>
      <c r="C336" s="120"/>
      <c r="D336" s="120"/>
      <c r="E336" s="2"/>
      <c r="F336" s="2"/>
      <c r="G336" s="120"/>
      <c r="H336" s="120"/>
      <c r="I336" s="120"/>
      <c r="J336" s="58"/>
      <c r="K336" s="121"/>
      <c r="L336" s="2"/>
      <c r="M336" s="120"/>
      <c r="N336" s="120"/>
      <c r="O336" s="120"/>
      <c r="P336" s="120"/>
      <c r="Q336" s="2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122"/>
      <c r="AJ336" s="122"/>
      <c r="AK336" s="2"/>
      <c r="AL336" s="2"/>
      <c r="AM336" s="2"/>
      <c r="AN336" s="2"/>
      <c r="AO336" s="2"/>
      <c r="AP336" s="2"/>
      <c r="AQ336" s="2"/>
      <c r="AR336" s="15"/>
    </row>
    <row r="337" spans="1:44" ht="11.25" customHeight="1">
      <c r="A337" s="120"/>
      <c r="B337" s="120"/>
      <c r="C337" s="120"/>
      <c r="D337" s="120"/>
      <c r="E337" s="2"/>
      <c r="F337" s="2"/>
      <c r="G337" s="120"/>
      <c r="H337" s="120"/>
      <c r="I337" s="120"/>
      <c r="J337" s="58"/>
      <c r="K337" s="121"/>
      <c r="L337" s="2"/>
      <c r="M337" s="120"/>
      <c r="N337" s="120"/>
      <c r="O337" s="120"/>
      <c r="P337" s="120"/>
      <c r="Q337" s="2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122"/>
      <c r="AJ337" s="122"/>
      <c r="AK337" s="2"/>
      <c r="AL337" s="2"/>
      <c r="AM337" s="2"/>
      <c r="AN337" s="2"/>
      <c r="AO337" s="2"/>
      <c r="AP337" s="2"/>
      <c r="AQ337" s="2"/>
      <c r="AR337" s="15"/>
    </row>
    <row r="338" spans="1:44" ht="11.25" customHeight="1">
      <c r="A338" s="120"/>
      <c r="B338" s="120"/>
      <c r="C338" s="120"/>
      <c r="D338" s="120"/>
      <c r="E338" s="2"/>
      <c r="F338" s="2"/>
      <c r="G338" s="120"/>
      <c r="H338" s="120"/>
      <c r="I338" s="120"/>
      <c r="J338" s="58"/>
      <c r="K338" s="121"/>
      <c r="L338" s="2"/>
      <c r="M338" s="120"/>
      <c r="N338" s="120"/>
      <c r="O338" s="120"/>
      <c r="P338" s="120"/>
      <c r="Q338" s="2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122"/>
      <c r="AJ338" s="122"/>
      <c r="AK338" s="2"/>
      <c r="AL338" s="2"/>
      <c r="AM338" s="2"/>
      <c r="AN338" s="2"/>
      <c r="AO338" s="2"/>
      <c r="AP338" s="2"/>
      <c r="AQ338" s="2"/>
      <c r="AR338" s="15"/>
    </row>
    <row r="339" spans="1:44" ht="11.25" customHeight="1">
      <c r="A339" s="120"/>
      <c r="B339" s="120"/>
      <c r="C339" s="120"/>
      <c r="D339" s="120"/>
      <c r="E339" s="2"/>
      <c r="F339" s="2"/>
      <c r="G339" s="120"/>
      <c r="H339" s="120"/>
      <c r="I339" s="120"/>
      <c r="J339" s="58"/>
      <c r="K339" s="121"/>
      <c r="L339" s="2"/>
      <c r="M339" s="120"/>
      <c r="N339" s="120"/>
      <c r="O339" s="120"/>
      <c r="P339" s="120"/>
      <c r="Q339" s="2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122"/>
      <c r="AJ339" s="122"/>
      <c r="AK339" s="2"/>
      <c r="AL339" s="2"/>
      <c r="AM339" s="2"/>
      <c r="AN339" s="2"/>
      <c r="AO339" s="2"/>
      <c r="AP339" s="2"/>
      <c r="AQ339" s="2"/>
      <c r="AR339" s="15"/>
    </row>
    <row r="340" spans="1:44" ht="11.25" customHeight="1">
      <c r="A340" s="120"/>
      <c r="B340" s="120"/>
      <c r="C340" s="120"/>
      <c r="D340" s="120"/>
      <c r="E340" s="2"/>
      <c r="F340" s="2"/>
      <c r="G340" s="120"/>
      <c r="H340" s="120"/>
      <c r="I340" s="120"/>
      <c r="J340" s="58"/>
      <c r="K340" s="121"/>
      <c r="L340" s="2"/>
      <c r="M340" s="120"/>
      <c r="N340" s="120"/>
      <c r="O340" s="120"/>
      <c r="P340" s="120"/>
      <c r="Q340" s="2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122"/>
      <c r="AJ340" s="122"/>
      <c r="AK340" s="2"/>
      <c r="AL340" s="2"/>
      <c r="AM340" s="2"/>
      <c r="AN340" s="2"/>
      <c r="AO340" s="2"/>
      <c r="AP340" s="2"/>
      <c r="AQ340" s="2"/>
      <c r="AR340" s="15"/>
    </row>
    <row r="341" spans="1:44" ht="11.25" customHeight="1">
      <c r="A341" s="120"/>
      <c r="B341" s="120"/>
      <c r="C341" s="120"/>
      <c r="D341" s="120"/>
      <c r="E341" s="2"/>
      <c r="F341" s="2"/>
      <c r="G341" s="120"/>
      <c r="H341" s="120"/>
      <c r="I341" s="120"/>
      <c r="J341" s="58"/>
      <c r="K341" s="121"/>
      <c r="L341" s="2"/>
      <c r="M341" s="120"/>
      <c r="N341" s="120"/>
      <c r="O341" s="120"/>
      <c r="P341" s="120"/>
      <c r="Q341" s="2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122"/>
      <c r="AJ341" s="122"/>
      <c r="AK341" s="2"/>
      <c r="AL341" s="2"/>
      <c r="AM341" s="2"/>
      <c r="AN341" s="2"/>
      <c r="AO341" s="2"/>
      <c r="AP341" s="2"/>
      <c r="AQ341" s="2"/>
      <c r="AR341" s="15"/>
    </row>
    <row r="342" spans="1:44" ht="11.25" customHeight="1">
      <c r="A342" s="120"/>
      <c r="B342" s="120"/>
      <c r="C342" s="120"/>
      <c r="D342" s="120"/>
      <c r="E342" s="2"/>
      <c r="F342" s="2"/>
      <c r="G342" s="120"/>
      <c r="H342" s="120"/>
      <c r="I342" s="120"/>
      <c r="J342" s="58"/>
      <c r="K342" s="121"/>
      <c r="L342" s="2"/>
      <c r="M342" s="120"/>
      <c r="N342" s="120"/>
      <c r="O342" s="120"/>
      <c r="P342" s="120"/>
      <c r="Q342" s="2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122"/>
      <c r="AJ342" s="122"/>
      <c r="AK342" s="2"/>
      <c r="AL342" s="2"/>
      <c r="AM342" s="2"/>
      <c r="AN342" s="2"/>
      <c r="AO342" s="2"/>
      <c r="AP342" s="2"/>
      <c r="AQ342" s="2"/>
      <c r="AR342" s="15"/>
    </row>
    <row r="343" spans="1:44" ht="11.25" customHeight="1">
      <c r="A343" s="120"/>
      <c r="B343" s="120"/>
      <c r="C343" s="120"/>
      <c r="D343" s="120"/>
      <c r="E343" s="2"/>
      <c r="F343" s="2"/>
      <c r="G343" s="120"/>
      <c r="H343" s="120"/>
      <c r="I343" s="120"/>
      <c r="J343" s="58"/>
      <c r="K343" s="121"/>
      <c r="L343" s="2"/>
      <c r="M343" s="120"/>
      <c r="N343" s="120"/>
      <c r="O343" s="120"/>
      <c r="P343" s="120"/>
      <c r="Q343" s="2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122"/>
      <c r="AJ343" s="122"/>
      <c r="AK343" s="2"/>
      <c r="AL343" s="2"/>
      <c r="AM343" s="2"/>
      <c r="AN343" s="2"/>
      <c r="AO343" s="2"/>
      <c r="AP343" s="2"/>
      <c r="AQ343" s="2"/>
      <c r="AR343" s="15"/>
    </row>
    <row r="344" spans="1:44" ht="11.25" customHeight="1">
      <c r="A344" s="120"/>
      <c r="B344" s="120"/>
      <c r="C344" s="120"/>
      <c r="D344" s="120"/>
      <c r="E344" s="2"/>
      <c r="F344" s="2"/>
      <c r="G344" s="120"/>
      <c r="H344" s="120"/>
      <c r="I344" s="120"/>
      <c r="J344" s="58"/>
      <c r="K344" s="121"/>
      <c r="L344" s="2"/>
      <c r="M344" s="120"/>
      <c r="N344" s="120"/>
      <c r="O344" s="120"/>
      <c r="P344" s="120"/>
      <c r="Q344" s="2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122"/>
      <c r="AJ344" s="122"/>
      <c r="AK344" s="2"/>
      <c r="AL344" s="2"/>
      <c r="AM344" s="2"/>
      <c r="AN344" s="2"/>
      <c r="AO344" s="2"/>
      <c r="AP344" s="2"/>
      <c r="AQ344" s="2"/>
      <c r="AR344" s="15"/>
    </row>
    <row r="345" spans="1:44" ht="11.25" customHeight="1">
      <c r="A345" s="120"/>
      <c r="B345" s="120"/>
      <c r="C345" s="120"/>
      <c r="D345" s="120"/>
      <c r="E345" s="2"/>
      <c r="F345" s="2"/>
      <c r="G345" s="120"/>
      <c r="H345" s="120"/>
      <c r="I345" s="120"/>
      <c r="J345" s="58"/>
      <c r="K345" s="121"/>
      <c r="L345" s="2"/>
      <c r="M345" s="120"/>
      <c r="N345" s="120"/>
      <c r="O345" s="120"/>
      <c r="P345" s="120"/>
      <c r="Q345" s="2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122"/>
      <c r="AJ345" s="122"/>
      <c r="AK345" s="2"/>
      <c r="AL345" s="2"/>
      <c r="AM345" s="2"/>
      <c r="AN345" s="2"/>
      <c r="AO345" s="2"/>
      <c r="AP345" s="2"/>
      <c r="AQ345" s="2"/>
      <c r="AR345" s="15"/>
    </row>
    <row r="346" spans="1:44" ht="11.25" customHeight="1">
      <c r="A346" s="120"/>
      <c r="B346" s="120"/>
      <c r="C346" s="120"/>
      <c r="D346" s="120"/>
      <c r="E346" s="2"/>
      <c r="F346" s="2"/>
      <c r="G346" s="120"/>
      <c r="H346" s="120"/>
      <c r="I346" s="120"/>
      <c r="J346" s="58"/>
      <c r="K346" s="121"/>
      <c r="L346" s="2"/>
      <c r="M346" s="120"/>
      <c r="N346" s="120"/>
      <c r="O346" s="120"/>
      <c r="P346" s="120"/>
      <c r="Q346" s="2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122"/>
      <c r="AJ346" s="122"/>
      <c r="AK346" s="2"/>
      <c r="AL346" s="2"/>
      <c r="AM346" s="2"/>
      <c r="AN346" s="2"/>
      <c r="AO346" s="2"/>
      <c r="AP346" s="2"/>
      <c r="AQ346" s="2"/>
      <c r="AR346" s="15"/>
    </row>
    <row r="347" spans="1:44" ht="11.25" customHeight="1">
      <c r="A347" s="120"/>
      <c r="B347" s="120"/>
      <c r="C347" s="120"/>
      <c r="D347" s="120"/>
      <c r="E347" s="2"/>
      <c r="F347" s="2"/>
      <c r="G347" s="120"/>
      <c r="H347" s="120"/>
      <c r="I347" s="120"/>
      <c r="J347" s="58"/>
      <c r="K347" s="121"/>
      <c r="L347" s="2"/>
      <c r="M347" s="120"/>
      <c r="N347" s="120"/>
      <c r="O347" s="120"/>
      <c r="P347" s="120"/>
      <c r="Q347" s="2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122"/>
      <c r="AJ347" s="122"/>
      <c r="AK347" s="2"/>
      <c r="AL347" s="2"/>
      <c r="AM347" s="2"/>
      <c r="AN347" s="2"/>
      <c r="AO347" s="2"/>
      <c r="AP347" s="2"/>
      <c r="AQ347" s="2"/>
      <c r="AR347" s="15"/>
    </row>
    <row r="348" spans="1:44" ht="11.25" customHeight="1">
      <c r="A348" s="120"/>
      <c r="B348" s="120"/>
      <c r="C348" s="120"/>
      <c r="D348" s="120"/>
      <c r="E348" s="2"/>
      <c r="F348" s="2"/>
      <c r="G348" s="120"/>
      <c r="H348" s="120"/>
      <c r="I348" s="120"/>
      <c r="J348" s="58"/>
      <c r="K348" s="121"/>
      <c r="L348" s="2"/>
      <c r="M348" s="120"/>
      <c r="N348" s="120"/>
      <c r="O348" s="120"/>
      <c r="P348" s="120"/>
      <c r="Q348" s="2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122"/>
      <c r="AJ348" s="122"/>
      <c r="AK348" s="2"/>
      <c r="AL348" s="2"/>
      <c r="AM348" s="2"/>
      <c r="AN348" s="2"/>
      <c r="AO348" s="2"/>
      <c r="AP348" s="2"/>
      <c r="AQ348" s="2"/>
      <c r="AR348" s="15"/>
    </row>
    <row r="349" spans="1:44" ht="11.25" customHeight="1">
      <c r="A349" s="120"/>
      <c r="B349" s="120"/>
      <c r="C349" s="120"/>
      <c r="D349" s="120"/>
      <c r="E349" s="2"/>
      <c r="F349" s="2"/>
      <c r="G349" s="120"/>
      <c r="H349" s="120"/>
      <c r="I349" s="120"/>
      <c r="J349" s="58"/>
      <c r="K349" s="121"/>
      <c r="L349" s="2"/>
      <c r="M349" s="120"/>
      <c r="N349" s="120"/>
      <c r="O349" s="120"/>
      <c r="P349" s="120"/>
      <c r="Q349" s="2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122"/>
      <c r="AJ349" s="122"/>
      <c r="AK349" s="2"/>
      <c r="AL349" s="2"/>
      <c r="AM349" s="2"/>
      <c r="AN349" s="2"/>
      <c r="AO349" s="2"/>
      <c r="AP349" s="2"/>
      <c r="AQ349" s="2"/>
      <c r="AR349" s="15"/>
    </row>
    <row r="350" spans="1:44" ht="11.25" customHeight="1">
      <c r="A350" s="120"/>
      <c r="B350" s="120"/>
      <c r="C350" s="120"/>
      <c r="D350" s="120"/>
      <c r="E350" s="2"/>
      <c r="F350" s="2"/>
      <c r="G350" s="120"/>
      <c r="H350" s="120"/>
      <c r="I350" s="120"/>
      <c r="J350" s="58"/>
      <c r="K350" s="121"/>
      <c r="L350" s="2"/>
      <c r="M350" s="120"/>
      <c r="N350" s="120"/>
      <c r="O350" s="120"/>
      <c r="P350" s="120"/>
      <c r="Q350" s="2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122"/>
      <c r="AJ350" s="122"/>
      <c r="AK350" s="2"/>
      <c r="AL350" s="2"/>
      <c r="AM350" s="2"/>
      <c r="AN350" s="2"/>
      <c r="AO350" s="2"/>
      <c r="AP350" s="2"/>
      <c r="AQ350" s="2"/>
      <c r="AR350" s="15"/>
    </row>
    <row r="351" spans="1:44" ht="11.25" customHeight="1">
      <c r="A351" s="120"/>
      <c r="B351" s="120"/>
      <c r="C351" s="120"/>
      <c r="D351" s="120"/>
      <c r="E351" s="2"/>
      <c r="F351" s="2"/>
      <c r="G351" s="120"/>
      <c r="H351" s="120"/>
      <c r="I351" s="120"/>
      <c r="J351" s="58"/>
      <c r="K351" s="121"/>
      <c r="L351" s="2"/>
      <c r="M351" s="120"/>
      <c r="N351" s="120"/>
      <c r="O351" s="120"/>
      <c r="P351" s="120"/>
      <c r="Q351" s="2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122"/>
      <c r="AJ351" s="122"/>
      <c r="AK351" s="2"/>
      <c r="AL351" s="2"/>
      <c r="AM351" s="2"/>
      <c r="AN351" s="2"/>
      <c r="AO351" s="2"/>
      <c r="AP351" s="2"/>
      <c r="AQ351" s="2"/>
      <c r="AR351" s="15"/>
    </row>
    <row r="352" spans="1:44" ht="11.25" customHeight="1">
      <c r="A352" s="120"/>
      <c r="B352" s="120"/>
      <c r="C352" s="120"/>
      <c r="D352" s="120"/>
      <c r="E352" s="2"/>
      <c r="F352" s="2"/>
      <c r="G352" s="120"/>
      <c r="H352" s="120"/>
      <c r="I352" s="120"/>
      <c r="J352" s="58"/>
      <c r="K352" s="121"/>
      <c r="L352" s="2"/>
      <c r="M352" s="120"/>
      <c r="N352" s="120"/>
      <c r="O352" s="120"/>
      <c r="P352" s="120"/>
      <c r="Q352" s="2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122"/>
      <c r="AJ352" s="122"/>
      <c r="AK352" s="2"/>
      <c r="AL352" s="2"/>
      <c r="AM352" s="2"/>
      <c r="AN352" s="2"/>
      <c r="AO352" s="2"/>
      <c r="AP352" s="2"/>
      <c r="AQ352" s="2"/>
      <c r="AR352" s="15"/>
    </row>
    <row r="353" spans="1:44" ht="11.25" customHeight="1">
      <c r="A353" s="120"/>
      <c r="B353" s="120"/>
      <c r="C353" s="120"/>
      <c r="D353" s="120"/>
      <c r="E353" s="2"/>
      <c r="F353" s="2"/>
      <c r="G353" s="120"/>
      <c r="H353" s="120"/>
      <c r="I353" s="120"/>
      <c r="J353" s="58"/>
      <c r="K353" s="121"/>
      <c r="L353" s="2"/>
      <c r="M353" s="120"/>
      <c r="N353" s="120"/>
      <c r="O353" s="120"/>
      <c r="P353" s="120"/>
      <c r="Q353" s="2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122"/>
      <c r="AJ353" s="122"/>
      <c r="AK353" s="2"/>
      <c r="AL353" s="2"/>
      <c r="AM353" s="2"/>
      <c r="AN353" s="2"/>
      <c r="AO353" s="2"/>
      <c r="AP353" s="2"/>
      <c r="AQ353" s="2"/>
      <c r="AR353" s="15"/>
    </row>
    <row r="354" spans="1:44" ht="11.25" customHeight="1">
      <c r="A354" s="120"/>
      <c r="B354" s="120"/>
      <c r="C354" s="120"/>
      <c r="D354" s="120"/>
      <c r="E354" s="2"/>
      <c r="F354" s="2"/>
      <c r="G354" s="120"/>
      <c r="H354" s="120"/>
      <c r="I354" s="120"/>
      <c r="J354" s="58"/>
      <c r="K354" s="121"/>
      <c r="L354" s="2"/>
      <c r="M354" s="120"/>
      <c r="N354" s="120"/>
      <c r="O354" s="120"/>
      <c r="P354" s="120"/>
      <c r="Q354" s="2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122"/>
      <c r="AJ354" s="122"/>
      <c r="AK354" s="2"/>
      <c r="AL354" s="2"/>
      <c r="AM354" s="2"/>
      <c r="AN354" s="2"/>
      <c r="AO354" s="2"/>
      <c r="AP354" s="2"/>
      <c r="AQ354" s="2"/>
      <c r="AR354" s="15"/>
    </row>
    <row r="355" spans="1:44" ht="11.25" customHeight="1">
      <c r="A355" s="120"/>
      <c r="B355" s="120"/>
      <c r="C355" s="120"/>
      <c r="D355" s="120"/>
      <c r="E355" s="2"/>
      <c r="F355" s="2"/>
      <c r="G355" s="120"/>
      <c r="H355" s="120"/>
      <c r="I355" s="120"/>
      <c r="J355" s="58"/>
      <c r="K355" s="121"/>
      <c r="L355" s="2"/>
      <c r="M355" s="120"/>
      <c r="N355" s="120"/>
      <c r="O355" s="120"/>
      <c r="P355" s="120"/>
      <c r="Q355" s="2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122"/>
      <c r="AJ355" s="122"/>
      <c r="AK355" s="2"/>
      <c r="AL355" s="2"/>
      <c r="AM355" s="2"/>
      <c r="AN355" s="2"/>
      <c r="AO355" s="2"/>
      <c r="AP355" s="2"/>
      <c r="AQ355" s="2"/>
      <c r="AR355" s="15"/>
    </row>
    <row r="356" spans="1:44" ht="11.25" customHeight="1">
      <c r="A356" s="120"/>
      <c r="B356" s="120"/>
      <c r="C356" s="120"/>
      <c r="D356" s="120"/>
      <c r="E356" s="2"/>
      <c r="F356" s="2"/>
      <c r="G356" s="120"/>
      <c r="H356" s="120"/>
      <c r="I356" s="120"/>
      <c r="J356" s="58"/>
      <c r="K356" s="121"/>
      <c r="L356" s="2"/>
      <c r="M356" s="120"/>
      <c r="N356" s="120"/>
      <c r="O356" s="120"/>
      <c r="P356" s="120"/>
      <c r="Q356" s="2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122"/>
      <c r="AJ356" s="122"/>
      <c r="AK356" s="2"/>
      <c r="AL356" s="2"/>
      <c r="AM356" s="2"/>
      <c r="AN356" s="2"/>
      <c r="AO356" s="2"/>
      <c r="AP356" s="2"/>
      <c r="AQ356" s="2"/>
      <c r="AR356" s="15"/>
    </row>
    <row r="357" spans="1:44" ht="11.25" customHeight="1">
      <c r="A357" s="120"/>
      <c r="B357" s="120"/>
      <c r="C357" s="120"/>
      <c r="D357" s="120"/>
      <c r="E357" s="2"/>
      <c r="F357" s="2"/>
      <c r="G357" s="120"/>
      <c r="H357" s="120"/>
      <c r="I357" s="120"/>
      <c r="J357" s="58"/>
      <c r="K357" s="121"/>
      <c r="L357" s="2"/>
      <c r="M357" s="120"/>
      <c r="N357" s="120"/>
      <c r="O357" s="120"/>
      <c r="P357" s="120"/>
      <c r="Q357" s="2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122"/>
      <c r="AJ357" s="122"/>
      <c r="AK357" s="2"/>
      <c r="AL357" s="2"/>
      <c r="AM357" s="2"/>
      <c r="AN357" s="2"/>
      <c r="AO357" s="2"/>
      <c r="AP357" s="2"/>
      <c r="AQ357" s="2"/>
      <c r="AR357" s="15"/>
    </row>
    <row r="358" spans="1:44" ht="11.25" customHeight="1">
      <c r="A358" s="120"/>
      <c r="B358" s="120"/>
      <c r="C358" s="120"/>
      <c r="D358" s="120"/>
      <c r="E358" s="2"/>
      <c r="F358" s="2"/>
      <c r="G358" s="120"/>
      <c r="H358" s="120"/>
      <c r="I358" s="120"/>
      <c r="J358" s="58"/>
      <c r="K358" s="121"/>
      <c r="L358" s="2"/>
      <c r="M358" s="120"/>
      <c r="N358" s="120"/>
      <c r="O358" s="120"/>
      <c r="P358" s="120"/>
      <c r="Q358" s="2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122"/>
      <c r="AJ358" s="122"/>
      <c r="AK358" s="2"/>
      <c r="AL358" s="2"/>
      <c r="AM358" s="2"/>
      <c r="AN358" s="2"/>
      <c r="AO358" s="2"/>
      <c r="AP358" s="2"/>
      <c r="AQ358" s="2"/>
      <c r="AR358" s="15"/>
    </row>
    <row r="359" spans="1:44" ht="11.25" customHeight="1">
      <c r="A359" s="120"/>
      <c r="B359" s="120"/>
      <c r="C359" s="120"/>
      <c r="D359" s="120"/>
      <c r="E359" s="2"/>
      <c r="F359" s="2"/>
      <c r="G359" s="120"/>
      <c r="H359" s="120"/>
      <c r="I359" s="120"/>
      <c r="J359" s="58"/>
      <c r="K359" s="121"/>
      <c r="L359" s="2"/>
      <c r="M359" s="120"/>
      <c r="N359" s="120"/>
      <c r="O359" s="120"/>
      <c r="P359" s="120"/>
      <c r="Q359" s="2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122"/>
      <c r="AJ359" s="122"/>
      <c r="AK359" s="2"/>
      <c r="AL359" s="2"/>
      <c r="AM359" s="2"/>
      <c r="AN359" s="2"/>
      <c r="AO359" s="2"/>
      <c r="AP359" s="2"/>
      <c r="AQ359" s="2"/>
      <c r="AR359" s="15"/>
    </row>
    <row r="360" spans="1:44" ht="11.25" customHeight="1">
      <c r="A360" s="120"/>
      <c r="B360" s="120"/>
      <c r="C360" s="120"/>
      <c r="D360" s="120"/>
      <c r="E360" s="2"/>
      <c r="F360" s="2"/>
      <c r="G360" s="120"/>
      <c r="H360" s="120"/>
      <c r="I360" s="120"/>
      <c r="J360" s="58"/>
      <c r="K360" s="121"/>
      <c r="L360" s="2"/>
      <c r="M360" s="120"/>
      <c r="N360" s="120"/>
      <c r="O360" s="120"/>
      <c r="P360" s="120"/>
      <c r="Q360" s="2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122"/>
      <c r="AJ360" s="122"/>
      <c r="AK360" s="2"/>
      <c r="AL360" s="2"/>
      <c r="AM360" s="2"/>
      <c r="AN360" s="2"/>
      <c r="AO360" s="2"/>
      <c r="AP360" s="2"/>
      <c r="AQ360" s="2"/>
      <c r="AR360" s="15"/>
    </row>
    <row r="361" spans="1:44" ht="11.25" customHeight="1">
      <c r="A361" s="120"/>
      <c r="B361" s="120"/>
      <c r="C361" s="120"/>
      <c r="D361" s="120"/>
      <c r="E361" s="2"/>
      <c r="F361" s="2"/>
      <c r="G361" s="120"/>
      <c r="H361" s="120"/>
      <c r="I361" s="120"/>
      <c r="J361" s="58"/>
      <c r="K361" s="121"/>
      <c r="L361" s="2"/>
      <c r="M361" s="120"/>
      <c r="N361" s="120"/>
      <c r="O361" s="120"/>
      <c r="P361" s="120"/>
      <c r="Q361" s="2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122"/>
      <c r="AJ361" s="122"/>
      <c r="AK361" s="2"/>
      <c r="AL361" s="2"/>
      <c r="AM361" s="2"/>
      <c r="AN361" s="2"/>
      <c r="AO361" s="2"/>
      <c r="AP361" s="2"/>
      <c r="AQ361" s="2"/>
      <c r="AR361" s="15"/>
    </row>
    <row r="362" spans="1:44" ht="11.25" customHeight="1">
      <c r="A362" s="120"/>
      <c r="B362" s="120"/>
      <c r="C362" s="120"/>
      <c r="D362" s="120"/>
      <c r="E362" s="2"/>
      <c r="F362" s="2"/>
      <c r="G362" s="120"/>
      <c r="H362" s="120"/>
      <c r="I362" s="120"/>
      <c r="J362" s="58"/>
      <c r="K362" s="121"/>
      <c r="L362" s="2"/>
      <c r="M362" s="120"/>
      <c r="N362" s="120"/>
      <c r="O362" s="120"/>
      <c r="P362" s="120"/>
      <c r="Q362" s="2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122"/>
      <c r="AJ362" s="122"/>
      <c r="AK362" s="2"/>
      <c r="AL362" s="2"/>
      <c r="AM362" s="2"/>
      <c r="AN362" s="2"/>
      <c r="AO362" s="2"/>
      <c r="AP362" s="2"/>
      <c r="AQ362" s="2"/>
      <c r="AR362" s="15"/>
    </row>
    <row r="363" spans="1:44" ht="11.25" customHeight="1">
      <c r="A363" s="120"/>
      <c r="B363" s="120"/>
      <c r="C363" s="120"/>
      <c r="D363" s="120"/>
      <c r="E363" s="2"/>
      <c r="F363" s="2"/>
      <c r="G363" s="120"/>
      <c r="H363" s="120"/>
      <c r="I363" s="120"/>
      <c r="J363" s="58"/>
      <c r="K363" s="121"/>
      <c r="L363" s="2"/>
      <c r="M363" s="120"/>
      <c r="N363" s="120"/>
      <c r="O363" s="120"/>
      <c r="P363" s="120"/>
      <c r="Q363" s="2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122"/>
      <c r="AJ363" s="122"/>
      <c r="AK363" s="2"/>
      <c r="AL363" s="2"/>
      <c r="AM363" s="2"/>
      <c r="AN363" s="2"/>
      <c r="AO363" s="2"/>
      <c r="AP363" s="2"/>
      <c r="AQ363" s="2"/>
      <c r="AR363" s="15"/>
    </row>
    <row r="364" spans="1:44" ht="11.25" customHeight="1">
      <c r="A364" s="120"/>
      <c r="B364" s="120"/>
      <c r="C364" s="120"/>
      <c r="D364" s="120"/>
      <c r="E364" s="2"/>
      <c r="F364" s="2"/>
      <c r="G364" s="120"/>
      <c r="H364" s="120"/>
      <c r="I364" s="120"/>
      <c r="J364" s="58"/>
      <c r="K364" s="121"/>
      <c r="L364" s="2"/>
      <c r="M364" s="120"/>
      <c r="N364" s="120"/>
      <c r="O364" s="120"/>
      <c r="P364" s="120"/>
      <c r="Q364" s="2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122"/>
      <c r="AJ364" s="122"/>
      <c r="AK364" s="2"/>
      <c r="AL364" s="2"/>
      <c r="AM364" s="2"/>
      <c r="AN364" s="2"/>
      <c r="AO364" s="2"/>
      <c r="AP364" s="2"/>
      <c r="AQ364" s="2"/>
      <c r="AR364" s="15"/>
    </row>
    <row r="365" spans="1:44" ht="11.25" customHeight="1">
      <c r="A365" s="120"/>
      <c r="B365" s="120"/>
      <c r="C365" s="120"/>
      <c r="D365" s="120"/>
      <c r="E365" s="2"/>
      <c r="F365" s="2"/>
      <c r="G365" s="120"/>
      <c r="H365" s="120"/>
      <c r="I365" s="120"/>
      <c r="J365" s="58"/>
      <c r="K365" s="121"/>
      <c r="L365" s="2"/>
      <c r="M365" s="120"/>
      <c r="N365" s="120"/>
      <c r="O365" s="120"/>
      <c r="P365" s="120"/>
      <c r="Q365" s="2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122"/>
      <c r="AJ365" s="122"/>
      <c r="AK365" s="2"/>
      <c r="AL365" s="2"/>
      <c r="AM365" s="2"/>
      <c r="AN365" s="2"/>
      <c r="AO365" s="2"/>
      <c r="AP365" s="2"/>
      <c r="AQ365" s="2"/>
      <c r="AR365" s="15"/>
    </row>
    <row r="366" spans="1:44" ht="11.25" customHeight="1">
      <c r="A366" s="120"/>
      <c r="B366" s="120"/>
      <c r="C366" s="120"/>
      <c r="D366" s="120"/>
      <c r="E366" s="2"/>
      <c r="F366" s="2"/>
      <c r="G366" s="120"/>
      <c r="H366" s="120"/>
      <c r="I366" s="120"/>
      <c r="J366" s="58"/>
      <c r="K366" s="121"/>
      <c r="L366" s="2"/>
      <c r="M366" s="120"/>
      <c r="N366" s="120"/>
      <c r="O366" s="120"/>
      <c r="P366" s="120"/>
      <c r="Q366" s="2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122"/>
      <c r="AJ366" s="122"/>
      <c r="AK366" s="2"/>
      <c r="AL366" s="2"/>
      <c r="AM366" s="2"/>
      <c r="AN366" s="2"/>
      <c r="AO366" s="2"/>
      <c r="AP366" s="2"/>
      <c r="AQ366" s="2"/>
      <c r="AR366" s="15"/>
    </row>
    <row r="367" spans="1:44" ht="11.25" customHeight="1">
      <c r="A367" s="120"/>
      <c r="B367" s="120"/>
      <c r="C367" s="120"/>
      <c r="D367" s="120"/>
      <c r="E367" s="2"/>
      <c r="F367" s="2"/>
      <c r="G367" s="120"/>
      <c r="H367" s="120"/>
      <c r="I367" s="120"/>
      <c r="J367" s="58"/>
      <c r="K367" s="121"/>
      <c r="L367" s="2"/>
      <c r="M367" s="120"/>
      <c r="N367" s="120"/>
      <c r="O367" s="120"/>
      <c r="P367" s="120"/>
      <c r="Q367" s="2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122"/>
      <c r="AJ367" s="122"/>
      <c r="AK367" s="2"/>
      <c r="AL367" s="2"/>
      <c r="AM367" s="2"/>
      <c r="AN367" s="2"/>
      <c r="AO367" s="2"/>
      <c r="AP367" s="2"/>
      <c r="AQ367" s="2"/>
      <c r="AR367" s="15"/>
    </row>
    <row r="368" spans="1:44" ht="11.25" customHeight="1">
      <c r="A368" s="120"/>
      <c r="B368" s="120"/>
      <c r="C368" s="120"/>
      <c r="D368" s="120"/>
      <c r="E368" s="2"/>
      <c r="F368" s="2"/>
      <c r="G368" s="120"/>
      <c r="H368" s="120"/>
      <c r="I368" s="120"/>
      <c r="J368" s="58"/>
      <c r="K368" s="121"/>
      <c r="L368" s="2"/>
      <c r="M368" s="120"/>
      <c r="N368" s="120"/>
      <c r="O368" s="120"/>
      <c r="P368" s="120"/>
      <c r="Q368" s="2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122"/>
      <c r="AJ368" s="122"/>
      <c r="AK368" s="2"/>
      <c r="AL368" s="2"/>
      <c r="AM368" s="2"/>
      <c r="AN368" s="2"/>
      <c r="AO368" s="2"/>
      <c r="AP368" s="2"/>
      <c r="AQ368" s="2"/>
      <c r="AR368" s="15"/>
    </row>
    <row r="369" spans="1:44" ht="11.25" customHeight="1">
      <c r="A369" s="120"/>
      <c r="B369" s="120"/>
      <c r="C369" s="120"/>
      <c r="D369" s="120"/>
      <c r="E369" s="2"/>
      <c r="F369" s="2"/>
      <c r="G369" s="120"/>
      <c r="H369" s="120"/>
      <c r="I369" s="120"/>
      <c r="J369" s="58"/>
      <c r="K369" s="121"/>
      <c r="L369" s="2"/>
      <c r="M369" s="120"/>
      <c r="N369" s="120"/>
      <c r="O369" s="120"/>
      <c r="P369" s="120"/>
      <c r="Q369" s="2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122"/>
      <c r="AJ369" s="122"/>
      <c r="AK369" s="2"/>
      <c r="AL369" s="2"/>
      <c r="AM369" s="2"/>
      <c r="AN369" s="2"/>
      <c r="AO369" s="2"/>
      <c r="AP369" s="2"/>
      <c r="AQ369" s="2"/>
      <c r="AR369" s="15"/>
    </row>
    <row r="370" spans="1:44" ht="11.25" customHeight="1">
      <c r="A370" s="120"/>
      <c r="B370" s="120"/>
      <c r="C370" s="120"/>
      <c r="D370" s="120"/>
      <c r="E370" s="2"/>
      <c r="F370" s="2"/>
      <c r="G370" s="120"/>
      <c r="H370" s="120"/>
      <c r="I370" s="120"/>
      <c r="J370" s="58"/>
      <c r="K370" s="121"/>
      <c r="L370" s="2"/>
      <c r="M370" s="120"/>
      <c r="N370" s="120"/>
      <c r="O370" s="120"/>
      <c r="P370" s="120"/>
      <c r="Q370" s="2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122"/>
      <c r="AJ370" s="122"/>
      <c r="AK370" s="2"/>
      <c r="AL370" s="2"/>
      <c r="AM370" s="2"/>
      <c r="AN370" s="2"/>
      <c r="AO370" s="2"/>
      <c r="AP370" s="2"/>
      <c r="AQ370" s="2"/>
      <c r="AR370" s="15"/>
    </row>
    <row r="371" spans="1:44" ht="11.25" customHeight="1">
      <c r="A371" s="120"/>
      <c r="B371" s="120"/>
      <c r="C371" s="120"/>
      <c r="D371" s="120"/>
      <c r="E371" s="2"/>
      <c r="F371" s="2"/>
      <c r="G371" s="120"/>
      <c r="H371" s="120"/>
      <c r="I371" s="120"/>
      <c r="J371" s="58"/>
      <c r="K371" s="121"/>
      <c r="L371" s="2"/>
      <c r="M371" s="120"/>
      <c r="N371" s="120"/>
      <c r="O371" s="120"/>
      <c r="P371" s="120"/>
      <c r="Q371" s="2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122"/>
      <c r="AJ371" s="122"/>
      <c r="AK371" s="2"/>
      <c r="AL371" s="2"/>
      <c r="AM371" s="2"/>
      <c r="AN371" s="2"/>
      <c r="AO371" s="2"/>
      <c r="AP371" s="2"/>
      <c r="AQ371" s="2"/>
      <c r="AR371" s="15"/>
    </row>
    <row r="372" spans="1:44" ht="11.25" customHeight="1">
      <c r="A372" s="120"/>
      <c r="B372" s="120"/>
      <c r="C372" s="120"/>
      <c r="D372" s="120"/>
      <c r="E372" s="2"/>
      <c r="F372" s="2"/>
      <c r="G372" s="120"/>
      <c r="H372" s="120"/>
      <c r="I372" s="120"/>
      <c r="J372" s="58"/>
      <c r="K372" s="121"/>
      <c r="L372" s="2"/>
      <c r="M372" s="120"/>
      <c r="N372" s="120"/>
      <c r="O372" s="120"/>
      <c r="P372" s="120"/>
      <c r="Q372" s="2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122"/>
      <c r="AJ372" s="122"/>
      <c r="AK372" s="2"/>
      <c r="AL372" s="2"/>
      <c r="AM372" s="2"/>
      <c r="AN372" s="2"/>
      <c r="AO372" s="2"/>
      <c r="AP372" s="2"/>
      <c r="AQ372" s="2"/>
      <c r="AR372" s="15"/>
    </row>
    <row r="373" spans="1:44" ht="11.25" customHeight="1">
      <c r="A373" s="120"/>
      <c r="B373" s="120"/>
      <c r="C373" s="120"/>
      <c r="D373" s="120"/>
      <c r="E373" s="2"/>
      <c r="F373" s="2"/>
      <c r="G373" s="120"/>
      <c r="H373" s="120"/>
      <c r="I373" s="120"/>
      <c r="J373" s="58"/>
      <c r="K373" s="121"/>
      <c r="L373" s="2"/>
      <c r="M373" s="120"/>
      <c r="N373" s="120"/>
      <c r="O373" s="120"/>
      <c r="P373" s="120"/>
      <c r="Q373" s="2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122"/>
      <c r="AJ373" s="122"/>
      <c r="AK373" s="2"/>
      <c r="AL373" s="2"/>
      <c r="AM373" s="2"/>
      <c r="AN373" s="2"/>
      <c r="AO373" s="2"/>
      <c r="AP373" s="2"/>
      <c r="AQ373" s="2"/>
      <c r="AR373" s="15"/>
    </row>
    <row r="374" spans="1:44" ht="11.25" customHeight="1">
      <c r="A374" s="120"/>
      <c r="B374" s="120"/>
      <c r="C374" s="120"/>
      <c r="D374" s="120"/>
      <c r="E374" s="2"/>
      <c r="F374" s="2"/>
      <c r="G374" s="120"/>
      <c r="H374" s="120"/>
      <c r="I374" s="120"/>
      <c r="J374" s="58"/>
      <c r="K374" s="121"/>
      <c r="L374" s="2"/>
      <c r="M374" s="120"/>
      <c r="N374" s="120"/>
      <c r="O374" s="120"/>
      <c r="P374" s="120"/>
      <c r="Q374" s="2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122"/>
      <c r="AJ374" s="122"/>
      <c r="AK374" s="2"/>
      <c r="AL374" s="2"/>
      <c r="AM374" s="2"/>
      <c r="AN374" s="2"/>
      <c r="AO374" s="2"/>
      <c r="AP374" s="2"/>
      <c r="AQ374" s="2"/>
      <c r="AR374" s="15"/>
    </row>
    <row r="375" spans="1:44" ht="11.25" customHeight="1">
      <c r="A375" s="120"/>
      <c r="B375" s="120"/>
      <c r="C375" s="120"/>
      <c r="D375" s="120"/>
      <c r="E375" s="2"/>
      <c r="F375" s="2"/>
      <c r="G375" s="120"/>
      <c r="H375" s="120"/>
      <c r="I375" s="120"/>
      <c r="J375" s="58"/>
      <c r="K375" s="121"/>
      <c r="L375" s="2"/>
      <c r="M375" s="120"/>
      <c r="N375" s="120"/>
      <c r="O375" s="120"/>
      <c r="P375" s="120"/>
      <c r="Q375" s="2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122"/>
      <c r="AJ375" s="122"/>
      <c r="AK375" s="2"/>
      <c r="AL375" s="2"/>
      <c r="AM375" s="2"/>
      <c r="AN375" s="2"/>
      <c r="AO375" s="2"/>
      <c r="AP375" s="2"/>
      <c r="AQ375" s="2"/>
      <c r="AR375" s="15"/>
    </row>
    <row r="376" spans="1:44" ht="11.25" customHeight="1">
      <c r="A376" s="120"/>
      <c r="B376" s="120"/>
      <c r="C376" s="120"/>
      <c r="D376" s="120"/>
      <c r="E376" s="2"/>
      <c r="F376" s="2"/>
      <c r="G376" s="120"/>
      <c r="H376" s="120"/>
      <c r="I376" s="120"/>
      <c r="J376" s="58"/>
      <c r="K376" s="121"/>
      <c r="L376" s="2"/>
      <c r="M376" s="120"/>
      <c r="N376" s="120"/>
      <c r="O376" s="120"/>
      <c r="P376" s="120"/>
      <c r="Q376" s="2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122"/>
      <c r="AJ376" s="122"/>
      <c r="AK376" s="2"/>
      <c r="AL376" s="2"/>
      <c r="AM376" s="2"/>
      <c r="AN376" s="2"/>
      <c r="AO376" s="2"/>
      <c r="AP376" s="2"/>
      <c r="AQ376" s="2"/>
      <c r="AR376" s="15"/>
    </row>
    <row r="377" spans="1:44" ht="11.25" customHeight="1">
      <c r="A377" s="120"/>
      <c r="B377" s="120"/>
      <c r="C377" s="120"/>
      <c r="D377" s="120"/>
      <c r="E377" s="2"/>
      <c r="F377" s="2"/>
      <c r="G377" s="120"/>
      <c r="H377" s="120"/>
      <c r="I377" s="120"/>
      <c r="J377" s="58"/>
      <c r="K377" s="121"/>
      <c r="L377" s="2"/>
      <c r="M377" s="120"/>
      <c r="N377" s="120"/>
      <c r="O377" s="120"/>
      <c r="P377" s="120"/>
      <c r="Q377" s="2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122"/>
      <c r="AJ377" s="122"/>
      <c r="AK377" s="2"/>
      <c r="AL377" s="2"/>
      <c r="AM377" s="2"/>
      <c r="AN377" s="2"/>
      <c r="AO377" s="2"/>
      <c r="AP377" s="2"/>
      <c r="AQ377" s="2"/>
      <c r="AR377" s="15"/>
    </row>
    <row r="378" spans="1:44" ht="11.25" customHeight="1">
      <c r="A378" s="120"/>
      <c r="B378" s="120"/>
      <c r="C378" s="120"/>
      <c r="D378" s="120"/>
      <c r="E378" s="2"/>
      <c r="F378" s="2"/>
      <c r="G378" s="120"/>
      <c r="H378" s="120"/>
      <c r="I378" s="120"/>
      <c r="J378" s="58"/>
      <c r="K378" s="121"/>
      <c r="L378" s="2"/>
      <c r="M378" s="120"/>
      <c r="N378" s="120"/>
      <c r="O378" s="120"/>
      <c r="P378" s="120"/>
      <c r="Q378" s="2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122"/>
      <c r="AJ378" s="122"/>
      <c r="AK378" s="2"/>
      <c r="AL378" s="2"/>
      <c r="AM378" s="2"/>
      <c r="AN378" s="2"/>
      <c r="AO378" s="2"/>
      <c r="AP378" s="2"/>
      <c r="AQ378" s="2"/>
      <c r="AR378" s="15"/>
    </row>
    <row r="379" spans="1:44" ht="11.25" customHeight="1">
      <c r="A379" s="120"/>
      <c r="B379" s="120"/>
      <c r="C379" s="120"/>
      <c r="D379" s="120"/>
      <c r="E379" s="2"/>
      <c r="F379" s="2"/>
      <c r="G379" s="120"/>
      <c r="H379" s="120"/>
      <c r="I379" s="120"/>
      <c r="J379" s="58"/>
      <c r="K379" s="121"/>
      <c r="L379" s="2"/>
      <c r="M379" s="120"/>
      <c r="N379" s="120"/>
      <c r="O379" s="120"/>
      <c r="P379" s="120"/>
      <c r="Q379" s="2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122"/>
      <c r="AJ379" s="122"/>
      <c r="AK379" s="2"/>
      <c r="AL379" s="2"/>
      <c r="AM379" s="2"/>
      <c r="AN379" s="2"/>
      <c r="AO379" s="2"/>
      <c r="AP379" s="2"/>
      <c r="AQ379" s="2"/>
      <c r="AR379" s="15"/>
    </row>
    <row r="380" spans="1:44" ht="11.25" customHeight="1">
      <c r="A380" s="120"/>
      <c r="B380" s="120"/>
      <c r="C380" s="120"/>
      <c r="D380" s="120"/>
      <c r="E380" s="2"/>
      <c r="F380" s="2"/>
      <c r="G380" s="120"/>
      <c r="H380" s="120"/>
      <c r="I380" s="120"/>
      <c r="J380" s="58"/>
      <c r="K380" s="121"/>
      <c r="L380" s="2"/>
      <c r="M380" s="120"/>
      <c r="N380" s="120"/>
      <c r="O380" s="120"/>
      <c r="P380" s="120"/>
      <c r="Q380" s="2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122"/>
      <c r="AJ380" s="122"/>
      <c r="AK380" s="2"/>
      <c r="AL380" s="2"/>
      <c r="AM380" s="2"/>
      <c r="AN380" s="2"/>
      <c r="AO380" s="2"/>
      <c r="AP380" s="2"/>
      <c r="AQ380" s="2"/>
      <c r="AR380" s="15"/>
    </row>
    <row r="381" spans="1:44" ht="11.25" customHeight="1">
      <c r="A381" s="120"/>
      <c r="B381" s="120"/>
      <c r="C381" s="120"/>
      <c r="D381" s="120"/>
      <c r="E381" s="2"/>
      <c r="F381" s="2"/>
      <c r="G381" s="120"/>
      <c r="H381" s="120"/>
      <c r="I381" s="120"/>
      <c r="J381" s="58"/>
      <c r="K381" s="121"/>
      <c r="L381" s="2"/>
      <c r="M381" s="120"/>
      <c r="N381" s="120"/>
      <c r="O381" s="120"/>
      <c r="P381" s="120"/>
      <c r="Q381" s="2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122"/>
      <c r="AJ381" s="122"/>
      <c r="AK381" s="2"/>
      <c r="AL381" s="2"/>
      <c r="AM381" s="2"/>
      <c r="AN381" s="2"/>
      <c r="AO381" s="2"/>
      <c r="AP381" s="2"/>
      <c r="AQ381" s="2"/>
      <c r="AR381" s="15"/>
    </row>
    <row r="382" spans="1:44" ht="11.25" customHeight="1">
      <c r="A382" s="120"/>
      <c r="B382" s="120"/>
      <c r="C382" s="120"/>
      <c r="D382" s="120"/>
      <c r="E382" s="2"/>
      <c r="F382" s="2"/>
      <c r="G382" s="120"/>
      <c r="H382" s="120"/>
      <c r="I382" s="120"/>
      <c r="J382" s="58"/>
      <c r="K382" s="121"/>
      <c r="L382" s="2"/>
      <c r="M382" s="120"/>
      <c r="N382" s="120"/>
      <c r="O382" s="120"/>
      <c r="P382" s="120"/>
      <c r="Q382" s="2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122"/>
      <c r="AJ382" s="122"/>
      <c r="AK382" s="2"/>
      <c r="AL382" s="2"/>
      <c r="AM382" s="2"/>
      <c r="AN382" s="2"/>
      <c r="AO382" s="2"/>
      <c r="AP382" s="2"/>
      <c r="AQ382" s="2"/>
      <c r="AR382" s="15"/>
    </row>
    <row r="383" spans="1:44" ht="11.25" customHeight="1">
      <c r="A383" s="120"/>
      <c r="B383" s="120"/>
      <c r="C383" s="120"/>
      <c r="D383" s="120"/>
      <c r="E383" s="2"/>
      <c r="F383" s="2"/>
      <c r="G383" s="120"/>
      <c r="H383" s="120"/>
      <c r="I383" s="120"/>
      <c r="J383" s="58"/>
      <c r="K383" s="121"/>
      <c r="L383" s="2"/>
      <c r="M383" s="120"/>
      <c r="N383" s="120"/>
      <c r="O383" s="120"/>
      <c r="P383" s="120"/>
      <c r="Q383" s="2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122"/>
      <c r="AJ383" s="122"/>
      <c r="AK383" s="2"/>
      <c r="AL383" s="2"/>
      <c r="AM383" s="2"/>
      <c r="AN383" s="2"/>
      <c r="AO383" s="2"/>
      <c r="AP383" s="2"/>
      <c r="AQ383" s="2"/>
      <c r="AR383" s="15"/>
    </row>
    <row r="384" spans="1:44" ht="11.25" customHeight="1">
      <c r="A384" s="120"/>
      <c r="B384" s="120"/>
      <c r="C384" s="120"/>
      <c r="D384" s="120"/>
      <c r="E384" s="2"/>
      <c r="F384" s="2"/>
      <c r="G384" s="120"/>
      <c r="H384" s="120"/>
      <c r="I384" s="120"/>
      <c r="J384" s="58"/>
      <c r="K384" s="121"/>
      <c r="L384" s="2"/>
      <c r="M384" s="120"/>
      <c r="N384" s="120"/>
      <c r="O384" s="120"/>
      <c r="P384" s="120"/>
      <c r="Q384" s="2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122"/>
      <c r="AJ384" s="122"/>
      <c r="AK384" s="2"/>
      <c r="AL384" s="2"/>
      <c r="AM384" s="2"/>
      <c r="AN384" s="2"/>
      <c r="AO384" s="2"/>
      <c r="AP384" s="2"/>
      <c r="AQ384" s="2"/>
      <c r="AR384" s="15"/>
    </row>
    <row r="385" spans="1:44" ht="11.25" customHeight="1">
      <c r="A385" s="120"/>
      <c r="B385" s="120"/>
      <c r="C385" s="120"/>
      <c r="D385" s="120"/>
      <c r="E385" s="2"/>
      <c r="F385" s="2"/>
      <c r="G385" s="120"/>
      <c r="H385" s="120"/>
      <c r="I385" s="120"/>
      <c r="J385" s="58"/>
      <c r="K385" s="121"/>
      <c r="L385" s="2"/>
      <c r="M385" s="120"/>
      <c r="N385" s="120"/>
      <c r="O385" s="120"/>
      <c r="P385" s="120"/>
      <c r="Q385" s="2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122"/>
      <c r="AJ385" s="122"/>
      <c r="AK385" s="2"/>
      <c r="AL385" s="2"/>
      <c r="AM385" s="2"/>
      <c r="AN385" s="2"/>
      <c r="AO385" s="2"/>
      <c r="AP385" s="2"/>
      <c r="AQ385" s="2"/>
      <c r="AR385" s="15"/>
    </row>
    <row r="386" spans="1:44" ht="11.25" customHeight="1">
      <c r="A386" s="120"/>
      <c r="B386" s="120"/>
      <c r="C386" s="120"/>
      <c r="D386" s="120"/>
      <c r="E386" s="2"/>
      <c r="F386" s="2"/>
      <c r="G386" s="120"/>
      <c r="H386" s="120"/>
      <c r="I386" s="120"/>
      <c r="J386" s="58"/>
      <c r="K386" s="121"/>
      <c r="L386" s="2"/>
      <c r="M386" s="120"/>
      <c r="N386" s="120"/>
      <c r="O386" s="120"/>
      <c r="P386" s="120"/>
      <c r="Q386" s="2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122"/>
      <c r="AJ386" s="122"/>
      <c r="AK386" s="2"/>
      <c r="AL386" s="2"/>
      <c r="AM386" s="2"/>
      <c r="AN386" s="2"/>
      <c r="AO386" s="2"/>
      <c r="AP386" s="2"/>
      <c r="AQ386" s="2"/>
      <c r="AR386" s="15"/>
    </row>
    <row r="387" spans="1:44" ht="11.25" customHeight="1">
      <c r="A387" s="120"/>
      <c r="B387" s="120"/>
      <c r="C387" s="120"/>
      <c r="D387" s="120"/>
      <c r="E387" s="2"/>
      <c r="F387" s="2"/>
      <c r="G387" s="120"/>
      <c r="H387" s="120"/>
      <c r="I387" s="120"/>
      <c r="J387" s="58"/>
      <c r="K387" s="121"/>
      <c r="L387" s="2"/>
      <c r="M387" s="120"/>
      <c r="N387" s="120"/>
      <c r="O387" s="120"/>
      <c r="P387" s="120"/>
      <c r="Q387" s="2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122"/>
      <c r="AJ387" s="122"/>
      <c r="AK387" s="2"/>
      <c r="AL387" s="2"/>
      <c r="AM387" s="2"/>
      <c r="AN387" s="2"/>
      <c r="AO387" s="2"/>
      <c r="AP387" s="2"/>
      <c r="AQ387" s="2"/>
      <c r="AR387" s="15"/>
    </row>
    <row r="388" spans="1:44" ht="11.25" customHeight="1">
      <c r="A388" s="120"/>
      <c r="B388" s="120"/>
      <c r="C388" s="120"/>
      <c r="D388" s="120"/>
      <c r="E388" s="2"/>
      <c r="F388" s="2"/>
      <c r="G388" s="120"/>
      <c r="H388" s="120"/>
      <c r="I388" s="120"/>
      <c r="J388" s="58"/>
      <c r="K388" s="121"/>
      <c r="L388" s="2"/>
      <c r="M388" s="120"/>
      <c r="N388" s="120"/>
      <c r="O388" s="120"/>
      <c r="P388" s="120"/>
      <c r="Q388" s="2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122"/>
      <c r="AJ388" s="122"/>
      <c r="AK388" s="2"/>
      <c r="AL388" s="2"/>
      <c r="AM388" s="2"/>
      <c r="AN388" s="2"/>
      <c r="AO388" s="2"/>
      <c r="AP388" s="2"/>
      <c r="AQ388" s="2"/>
      <c r="AR388" s="15"/>
    </row>
    <row r="389" spans="1:44" ht="11.25" customHeight="1">
      <c r="A389" s="120"/>
      <c r="B389" s="120"/>
      <c r="C389" s="120"/>
      <c r="D389" s="120"/>
      <c r="E389" s="2"/>
      <c r="F389" s="2"/>
      <c r="G389" s="120"/>
      <c r="H389" s="120"/>
      <c r="I389" s="120"/>
      <c r="J389" s="58"/>
      <c r="K389" s="121"/>
      <c r="L389" s="2"/>
      <c r="M389" s="120"/>
      <c r="N389" s="120"/>
      <c r="O389" s="120"/>
      <c r="P389" s="120"/>
      <c r="Q389" s="2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122"/>
      <c r="AJ389" s="122"/>
      <c r="AK389" s="2"/>
      <c r="AL389" s="2"/>
      <c r="AM389" s="2"/>
      <c r="AN389" s="2"/>
      <c r="AO389" s="2"/>
      <c r="AP389" s="2"/>
      <c r="AQ389" s="2"/>
      <c r="AR389" s="15"/>
    </row>
    <row r="390" spans="1:44" ht="11.25" customHeight="1">
      <c r="A390" s="120"/>
      <c r="B390" s="120"/>
      <c r="C390" s="120"/>
      <c r="D390" s="120"/>
      <c r="E390" s="2"/>
      <c r="F390" s="2"/>
      <c r="G390" s="120"/>
      <c r="H390" s="120"/>
      <c r="I390" s="120"/>
      <c r="J390" s="58"/>
      <c r="K390" s="121"/>
      <c r="L390" s="2"/>
      <c r="M390" s="120"/>
      <c r="N390" s="120"/>
      <c r="O390" s="120"/>
      <c r="P390" s="120"/>
      <c r="Q390" s="2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122"/>
      <c r="AJ390" s="122"/>
      <c r="AK390" s="2"/>
      <c r="AL390" s="2"/>
      <c r="AM390" s="2"/>
      <c r="AN390" s="2"/>
      <c r="AO390" s="2"/>
      <c r="AP390" s="2"/>
      <c r="AQ390" s="2"/>
      <c r="AR390" s="15"/>
    </row>
    <row r="391" spans="1:44" ht="11.25" customHeight="1">
      <c r="A391" s="120"/>
      <c r="B391" s="120"/>
      <c r="C391" s="120"/>
      <c r="D391" s="120"/>
      <c r="E391" s="2"/>
      <c r="F391" s="2"/>
      <c r="G391" s="120"/>
      <c r="H391" s="120"/>
      <c r="I391" s="120"/>
      <c r="J391" s="58"/>
      <c r="K391" s="121"/>
      <c r="L391" s="2"/>
      <c r="M391" s="120"/>
      <c r="N391" s="120"/>
      <c r="O391" s="120"/>
      <c r="P391" s="120"/>
      <c r="Q391" s="2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122"/>
      <c r="AJ391" s="122"/>
      <c r="AK391" s="2"/>
      <c r="AL391" s="2"/>
      <c r="AM391" s="2"/>
      <c r="AN391" s="2"/>
      <c r="AO391" s="2"/>
      <c r="AP391" s="2"/>
      <c r="AQ391" s="2"/>
      <c r="AR391" s="15"/>
    </row>
    <row r="392" spans="1:44" ht="11.25" customHeight="1">
      <c r="A392" s="120"/>
      <c r="B392" s="120"/>
      <c r="C392" s="120"/>
      <c r="D392" s="120"/>
      <c r="E392" s="2"/>
      <c r="F392" s="2"/>
      <c r="G392" s="120"/>
      <c r="H392" s="120"/>
      <c r="I392" s="120"/>
      <c r="J392" s="58"/>
      <c r="K392" s="121"/>
      <c r="L392" s="2"/>
      <c r="M392" s="120"/>
      <c r="N392" s="120"/>
      <c r="O392" s="120"/>
      <c r="P392" s="120"/>
      <c r="Q392" s="2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122"/>
      <c r="AJ392" s="122"/>
      <c r="AK392" s="2"/>
      <c r="AL392" s="2"/>
      <c r="AM392" s="2"/>
      <c r="AN392" s="2"/>
      <c r="AO392" s="2"/>
      <c r="AP392" s="2"/>
      <c r="AQ392" s="2"/>
      <c r="AR392" s="15"/>
    </row>
    <row r="393" spans="1:44" ht="11.25" customHeight="1">
      <c r="A393" s="120"/>
      <c r="B393" s="120"/>
      <c r="C393" s="120"/>
      <c r="D393" s="120"/>
      <c r="E393" s="2"/>
      <c r="F393" s="2"/>
      <c r="G393" s="120"/>
      <c r="H393" s="120"/>
      <c r="I393" s="120"/>
      <c r="J393" s="58"/>
      <c r="K393" s="121"/>
      <c r="L393" s="2"/>
      <c r="M393" s="120"/>
      <c r="N393" s="120"/>
      <c r="O393" s="120"/>
      <c r="P393" s="120"/>
      <c r="Q393" s="2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122"/>
      <c r="AJ393" s="122"/>
      <c r="AK393" s="2"/>
      <c r="AL393" s="2"/>
      <c r="AM393" s="2"/>
      <c r="AN393" s="2"/>
      <c r="AO393" s="2"/>
      <c r="AP393" s="2"/>
      <c r="AQ393" s="2"/>
      <c r="AR393" s="15"/>
    </row>
    <row r="394" spans="1:44" ht="11.25" customHeight="1">
      <c r="A394" s="120"/>
      <c r="B394" s="120"/>
      <c r="C394" s="120"/>
      <c r="D394" s="120"/>
      <c r="E394" s="2"/>
      <c r="F394" s="2"/>
      <c r="G394" s="120"/>
      <c r="H394" s="120"/>
      <c r="I394" s="120"/>
      <c r="J394" s="58"/>
      <c r="K394" s="121"/>
      <c r="L394" s="2"/>
      <c r="M394" s="120"/>
      <c r="N394" s="120"/>
      <c r="O394" s="120"/>
      <c r="P394" s="120"/>
      <c r="Q394" s="2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122"/>
      <c r="AJ394" s="122"/>
      <c r="AK394" s="2"/>
      <c r="AL394" s="2"/>
      <c r="AM394" s="2"/>
      <c r="AN394" s="2"/>
      <c r="AO394" s="2"/>
      <c r="AP394" s="2"/>
      <c r="AQ394" s="2"/>
      <c r="AR394" s="15"/>
    </row>
    <row r="395" spans="1:44" ht="11.25" customHeight="1">
      <c r="A395" s="120"/>
      <c r="B395" s="120"/>
      <c r="C395" s="120"/>
      <c r="D395" s="120"/>
      <c r="E395" s="2"/>
      <c r="F395" s="2"/>
      <c r="G395" s="120"/>
      <c r="H395" s="120"/>
      <c r="I395" s="120"/>
      <c r="J395" s="58"/>
      <c r="K395" s="121"/>
      <c r="L395" s="2"/>
      <c r="M395" s="120"/>
      <c r="N395" s="120"/>
      <c r="O395" s="120"/>
      <c r="P395" s="120"/>
      <c r="Q395" s="2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122"/>
      <c r="AJ395" s="122"/>
      <c r="AK395" s="2"/>
      <c r="AL395" s="2"/>
      <c r="AM395" s="2"/>
      <c r="AN395" s="2"/>
      <c r="AO395" s="2"/>
      <c r="AP395" s="2"/>
      <c r="AQ395" s="2"/>
      <c r="AR395" s="15"/>
    </row>
    <row r="396" spans="1:44" ht="11.25" customHeight="1">
      <c r="A396" s="120"/>
      <c r="B396" s="120"/>
      <c r="C396" s="120"/>
      <c r="D396" s="120"/>
      <c r="E396" s="2"/>
      <c r="F396" s="2"/>
      <c r="G396" s="120"/>
      <c r="H396" s="120"/>
      <c r="I396" s="120"/>
      <c r="J396" s="58"/>
      <c r="K396" s="121"/>
      <c r="L396" s="2"/>
      <c r="M396" s="120"/>
      <c r="N396" s="120"/>
      <c r="O396" s="120"/>
      <c r="P396" s="120"/>
      <c r="Q396" s="2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122"/>
      <c r="AJ396" s="122"/>
      <c r="AK396" s="2"/>
      <c r="AL396" s="2"/>
      <c r="AM396" s="2"/>
      <c r="AN396" s="2"/>
      <c r="AO396" s="2"/>
      <c r="AP396" s="2"/>
      <c r="AQ396" s="2"/>
      <c r="AR396" s="15"/>
    </row>
    <row r="397" spans="1:44" ht="11.25" customHeight="1">
      <c r="A397" s="120"/>
      <c r="B397" s="120"/>
      <c r="C397" s="120"/>
      <c r="D397" s="120"/>
      <c r="E397" s="2"/>
      <c r="F397" s="2"/>
      <c r="G397" s="120"/>
      <c r="H397" s="120"/>
      <c r="I397" s="120"/>
      <c r="J397" s="58"/>
      <c r="K397" s="121"/>
      <c r="L397" s="2"/>
      <c r="M397" s="120"/>
      <c r="N397" s="120"/>
      <c r="O397" s="120"/>
      <c r="P397" s="120"/>
      <c r="Q397" s="2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122"/>
      <c r="AJ397" s="122"/>
      <c r="AK397" s="2"/>
      <c r="AL397" s="2"/>
      <c r="AM397" s="2"/>
      <c r="AN397" s="2"/>
      <c r="AO397" s="2"/>
      <c r="AP397" s="2"/>
      <c r="AQ397" s="2"/>
      <c r="AR397" s="15"/>
    </row>
    <row r="398" spans="1:44" ht="11.25" customHeight="1">
      <c r="A398" s="120"/>
      <c r="B398" s="120"/>
      <c r="C398" s="120"/>
      <c r="D398" s="120"/>
      <c r="E398" s="2"/>
      <c r="F398" s="2"/>
      <c r="G398" s="120"/>
      <c r="H398" s="120"/>
      <c r="I398" s="120"/>
      <c r="J398" s="58"/>
      <c r="K398" s="121"/>
      <c r="L398" s="2"/>
      <c r="M398" s="120"/>
      <c r="N398" s="120"/>
      <c r="O398" s="120"/>
      <c r="P398" s="120"/>
      <c r="Q398" s="2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122"/>
      <c r="AJ398" s="122"/>
      <c r="AK398" s="2"/>
      <c r="AL398" s="2"/>
      <c r="AM398" s="2"/>
      <c r="AN398" s="2"/>
      <c r="AO398" s="2"/>
      <c r="AP398" s="2"/>
      <c r="AQ398" s="2"/>
      <c r="AR398" s="15"/>
    </row>
    <row r="399" spans="1:44" ht="11.25" customHeight="1">
      <c r="A399" s="120"/>
      <c r="B399" s="120"/>
      <c r="C399" s="120"/>
      <c r="D399" s="120"/>
      <c r="E399" s="2"/>
      <c r="F399" s="2"/>
      <c r="G399" s="120"/>
      <c r="H399" s="120"/>
      <c r="I399" s="120"/>
      <c r="J399" s="58"/>
      <c r="K399" s="121"/>
      <c r="L399" s="2"/>
      <c r="M399" s="120"/>
      <c r="N399" s="120"/>
      <c r="O399" s="120"/>
      <c r="P399" s="120"/>
      <c r="Q399" s="2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122"/>
      <c r="AJ399" s="122"/>
      <c r="AK399" s="2"/>
      <c r="AL399" s="2"/>
      <c r="AM399" s="2"/>
      <c r="AN399" s="2"/>
      <c r="AO399" s="2"/>
      <c r="AP399" s="2"/>
      <c r="AQ399" s="2"/>
      <c r="AR399" s="15"/>
    </row>
    <row r="400" spans="1:44" ht="11.25" customHeight="1">
      <c r="A400" s="120"/>
      <c r="B400" s="120"/>
      <c r="C400" s="120"/>
      <c r="D400" s="120"/>
      <c r="E400" s="2"/>
      <c r="F400" s="2"/>
      <c r="G400" s="120"/>
      <c r="H400" s="120"/>
      <c r="I400" s="120"/>
      <c r="J400" s="58"/>
      <c r="K400" s="121"/>
      <c r="L400" s="2"/>
      <c r="M400" s="120"/>
      <c r="N400" s="120"/>
      <c r="O400" s="120"/>
      <c r="P400" s="120"/>
      <c r="Q400" s="2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122"/>
      <c r="AJ400" s="122"/>
      <c r="AK400" s="2"/>
      <c r="AL400" s="2"/>
      <c r="AM400" s="2"/>
      <c r="AN400" s="2"/>
      <c r="AO400" s="2"/>
      <c r="AP400" s="2"/>
      <c r="AQ400" s="2"/>
      <c r="AR400" s="15"/>
    </row>
    <row r="401" spans="1:44" ht="11.25" customHeight="1">
      <c r="A401" s="120"/>
      <c r="B401" s="120"/>
      <c r="C401" s="120"/>
      <c r="D401" s="120"/>
      <c r="E401" s="2"/>
      <c r="F401" s="2"/>
      <c r="G401" s="120"/>
      <c r="H401" s="120"/>
      <c r="I401" s="120"/>
      <c r="J401" s="58"/>
      <c r="K401" s="121"/>
      <c r="L401" s="2"/>
      <c r="M401" s="120"/>
      <c r="N401" s="120"/>
      <c r="O401" s="120"/>
      <c r="P401" s="120"/>
      <c r="Q401" s="2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122"/>
      <c r="AJ401" s="122"/>
      <c r="AK401" s="2"/>
      <c r="AL401" s="2"/>
      <c r="AM401" s="2"/>
      <c r="AN401" s="2"/>
      <c r="AO401" s="2"/>
      <c r="AP401" s="2"/>
      <c r="AQ401" s="2"/>
      <c r="AR401" s="15"/>
    </row>
    <row r="402" spans="1:44" ht="11.25" customHeight="1">
      <c r="A402" s="120"/>
      <c r="B402" s="120"/>
      <c r="C402" s="120"/>
      <c r="D402" s="120"/>
      <c r="E402" s="2"/>
      <c r="F402" s="2"/>
      <c r="G402" s="120"/>
      <c r="H402" s="120"/>
      <c r="I402" s="120"/>
      <c r="J402" s="58"/>
      <c r="K402" s="121"/>
      <c r="L402" s="2"/>
      <c r="M402" s="120"/>
      <c r="N402" s="120"/>
      <c r="O402" s="120"/>
      <c r="P402" s="120"/>
      <c r="Q402" s="2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122"/>
      <c r="AJ402" s="122"/>
      <c r="AK402" s="2"/>
      <c r="AL402" s="2"/>
      <c r="AM402" s="2"/>
      <c r="AN402" s="2"/>
      <c r="AO402" s="2"/>
      <c r="AP402" s="2"/>
      <c r="AQ402" s="2"/>
      <c r="AR402" s="15"/>
    </row>
    <row r="403" spans="1:44" ht="11.25" customHeight="1">
      <c r="A403" s="120"/>
      <c r="B403" s="120"/>
      <c r="C403" s="120"/>
      <c r="D403" s="120"/>
      <c r="E403" s="2"/>
      <c r="F403" s="2"/>
      <c r="G403" s="120"/>
      <c r="H403" s="120"/>
      <c r="I403" s="120"/>
      <c r="J403" s="58"/>
      <c r="K403" s="121"/>
      <c r="L403" s="2"/>
      <c r="M403" s="120"/>
      <c r="N403" s="120"/>
      <c r="O403" s="120"/>
      <c r="P403" s="120"/>
      <c r="Q403" s="2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122"/>
      <c r="AJ403" s="122"/>
      <c r="AK403" s="2"/>
      <c r="AL403" s="2"/>
      <c r="AM403" s="2"/>
      <c r="AN403" s="2"/>
      <c r="AO403" s="2"/>
      <c r="AP403" s="2"/>
      <c r="AQ403" s="2"/>
      <c r="AR403" s="15"/>
    </row>
    <row r="404" spans="1:44" ht="11.25" customHeight="1">
      <c r="A404" s="120"/>
      <c r="B404" s="120"/>
      <c r="C404" s="120"/>
      <c r="D404" s="120"/>
      <c r="E404" s="2"/>
      <c r="F404" s="2"/>
      <c r="G404" s="120"/>
      <c r="H404" s="120"/>
      <c r="I404" s="120"/>
      <c r="J404" s="58"/>
      <c r="K404" s="121"/>
      <c r="L404" s="2"/>
      <c r="M404" s="120"/>
      <c r="N404" s="120"/>
      <c r="O404" s="120"/>
      <c r="P404" s="120"/>
      <c r="Q404" s="2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122"/>
      <c r="AJ404" s="122"/>
      <c r="AK404" s="2"/>
      <c r="AL404" s="2"/>
      <c r="AM404" s="2"/>
      <c r="AN404" s="2"/>
      <c r="AO404" s="2"/>
      <c r="AP404" s="2"/>
      <c r="AQ404" s="2"/>
      <c r="AR404" s="15"/>
    </row>
    <row r="405" spans="1:44" ht="11.25" customHeight="1">
      <c r="A405" s="120"/>
      <c r="B405" s="120"/>
      <c r="C405" s="120"/>
      <c r="D405" s="120"/>
      <c r="E405" s="2"/>
      <c r="F405" s="2"/>
      <c r="G405" s="120"/>
      <c r="H405" s="120"/>
      <c r="I405" s="120"/>
      <c r="J405" s="58"/>
      <c r="K405" s="121"/>
      <c r="L405" s="2"/>
      <c r="M405" s="120"/>
      <c r="N405" s="120"/>
      <c r="O405" s="120"/>
      <c r="P405" s="120"/>
      <c r="Q405" s="2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122"/>
      <c r="AJ405" s="122"/>
      <c r="AK405" s="2"/>
      <c r="AL405" s="2"/>
      <c r="AM405" s="2"/>
      <c r="AN405" s="2"/>
      <c r="AO405" s="2"/>
      <c r="AP405" s="2"/>
      <c r="AQ405" s="2"/>
      <c r="AR405" s="15"/>
    </row>
    <row r="406" spans="1:44" ht="11.25" customHeight="1">
      <c r="A406" s="120"/>
      <c r="B406" s="120"/>
      <c r="C406" s="120"/>
      <c r="D406" s="120"/>
      <c r="E406" s="2"/>
      <c r="F406" s="2"/>
      <c r="G406" s="120"/>
      <c r="H406" s="120"/>
      <c r="I406" s="120"/>
      <c r="J406" s="58"/>
      <c r="K406" s="121"/>
      <c r="L406" s="2"/>
      <c r="M406" s="120"/>
      <c r="N406" s="120"/>
      <c r="O406" s="120"/>
      <c r="P406" s="120"/>
      <c r="Q406" s="2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122"/>
      <c r="AJ406" s="122"/>
      <c r="AK406" s="2"/>
      <c r="AL406" s="2"/>
      <c r="AM406" s="2"/>
      <c r="AN406" s="2"/>
      <c r="AO406" s="2"/>
      <c r="AP406" s="2"/>
      <c r="AQ406" s="2"/>
      <c r="AR406" s="15"/>
    </row>
    <row r="407" spans="1:44" ht="11.25" customHeight="1">
      <c r="A407" s="120"/>
      <c r="B407" s="120"/>
      <c r="C407" s="120"/>
      <c r="D407" s="120"/>
      <c r="E407" s="2"/>
      <c r="F407" s="2"/>
      <c r="G407" s="120"/>
      <c r="H407" s="120"/>
      <c r="I407" s="120"/>
      <c r="J407" s="58"/>
      <c r="K407" s="121"/>
      <c r="L407" s="2"/>
      <c r="M407" s="120"/>
      <c r="N407" s="120"/>
      <c r="O407" s="120"/>
      <c r="P407" s="120"/>
      <c r="Q407" s="2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122"/>
      <c r="AJ407" s="122"/>
      <c r="AK407" s="2"/>
      <c r="AL407" s="2"/>
      <c r="AM407" s="2"/>
      <c r="AN407" s="2"/>
      <c r="AO407" s="2"/>
      <c r="AP407" s="2"/>
      <c r="AQ407" s="2"/>
      <c r="AR407" s="15"/>
    </row>
    <row r="408" spans="1:44" ht="11.25" customHeight="1">
      <c r="A408" s="120"/>
      <c r="B408" s="120"/>
      <c r="C408" s="120"/>
      <c r="D408" s="120"/>
      <c r="E408" s="2"/>
      <c r="F408" s="2"/>
      <c r="G408" s="120"/>
      <c r="H408" s="120"/>
      <c r="I408" s="120"/>
      <c r="J408" s="58"/>
      <c r="K408" s="121"/>
      <c r="L408" s="2"/>
      <c r="M408" s="120"/>
      <c r="N408" s="120"/>
      <c r="O408" s="120"/>
      <c r="P408" s="120"/>
      <c r="Q408" s="2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122"/>
      <c r="AJ408" s="122"/>
      <c r="AK408" s="2"/>
      <c r="AL408" s="2"/>
      <c r="AM408" s="2"/>
      <c r="AN408" s="2"/>
      <c r="AO408" s="2"/>
      <c r="AP408" s="2"/>
      <c r="AQ408" s="2"/>
      <c r="AR408" s="15"/>
    </row>
    <row r="409" spans="1:44" ht="11.25" customHeight="1">
      <c r="A409" s="120"/>
      <c r="B409" s="120"/>
      <c r="C409" s="120"/>
      <c r="D409" s="120"/>
      <c r="E409" s="2"/>
      <c r="F409" s="2"/>
      <c r="G409" s="120"/>
      <c r="H409" s="120"/>
      <c r="I409" s="120"/>
      <c r="J409" s="58"/>
      <c r="K409" s="121"/>
      <c r="L409" s="2"/>
      <c r="M409" s="120"/>
      <c r="N409" s="120"/>
      <c r="O409" s="120"/>
      <c r="P409" s="120"/>
      <c r="Q409" s="2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122"/>
      <c r="AJ409" s="122"/>
      <c r="AK409" s="2"/>
      <c r="AL409" s="2"/>
      <c r="AM409" s="2"/>
      <c r="AN409" s="2"/>
      <c r="AO409" s="2"/>
      <c r="AP409" s="2"/>
      <c r="AQ409" s="2"/>
      <c r="AR409" s="15"/>
    </row>
    <row r="410" spans="1:44" ht="11.25" customHeight="1">
      <c r="A410" s="120"/>
      <c r="B410" s="120"/>
      <c r="C410" s="120"/>
      <c r="D410" s="120"/>
      <c r="E410" s="2"/>
      <c r="F410" s="2"/>
      <c r="G410" s="120"/>
      <c r="H410" s="120"/>
      <c r="I410" s="120"/>
      <c r="J410" s="58"/>
      <c r="K410" s="121"/>
      <c r="L410" s="2"/>
      <c r="M410" s="120"/>
      <c r="N410" s="120"/>
      <c r="O410" s="120"/>
      <c r="P410" s="120"/>
      <c r="Q410" s="2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122"/>
      <c r="AJ410" s="122"/>
      <c r="AK410" s="2"/>
      <c r="AL410" s="2"/>
      <c r="AM410" s="2"/>
      <c r="AN410" s="2"/>
      <c r="AO410" s="2"/>
      <c r="AP410" s="2"/>
      <c r="AQ410" s="2"/>
      <c r="AR410" s="15"/>
    </row>
    <row r="411" spans="1:44" ht="11.25" customHeight="1">
      <c r="A411" s="120"/>
      <c r="B411" s="120"/>
      <c r="C411" s="120"/>
      <c r="D411" s="120"/>
      <c r="E411" s="2"/>
      <c r="F411" s="2"/>
      <c r="G411" s="120"/>
      <c r="H411" s="120"/>
      <c r="I411" s="120"/>
      <c r="J411" s="58"/>
      <c r="K411" s="121"/>
      <c r="L411" s="2"/>
      <c r="M411" s="120"/>
      <c r="N411" s="120"/>
      <c r="O411" s="120"/>
      <c r="P411" s="120"/>
      <c r="Q411" s="2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122"/>
      <c r="AJ411" s="122"/>
      <c r="AK411" s="2"/>
      <c r="AL411" s="2"/>
      <c r="AM411" s="2"/>
      <c r="AN411" s="2"/>
      <c r="AO411" s="2"/>
      <c r="AP411" s="2"/>
      <c r="AQ411" s="2"/>
      <c r="AR411" s="15"/>
    </row>
    <row r="412" spans="1:44" ht="11.25" customHeight="1">
      <c r="A412" s="120"/>
      <c r="B412" s="120"/>
      <c r="C412" s="120"/>
      <c r="D412" s="120"/>
      <c r="E412" s="2"/>
      <c r="F412" s="2"/>
      <c r="G412" s="120"/>
      <c r="H412" s="120"/>
      <c r="I412" s="120"/>
      <c r="J412" s="58"/>
      <c r="K412" s="121"/>
      <c r="L412" s="2"/>
      <c r="M412" s="120"/>
      <c r="N412" s="120"/>
      <c r="O412" s="120"/>
      <c r="P412" s="120"/>
      <c r="Q412" s="2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122"/>
      <c r="AJ412" s="122"/>
      <c r="AK412" s="2"/>
      <c r="AL412" s="2"/>
      <c r="AM412" s="2"/>
      <c r="AN412" s="2"/>
      <c r="AO412" s="2"/>
      <c r="AP412" s="2"/>
      <c r="AQ412" s="2"/>
      <c r="AR412" s="15"/>
    </row>
    <row r="413" spans="1:44" ht="11.25" customHeight="1">
      <c r="A413" s="120"/>
      <c r="B413" s="120"/>
      <c r="C413" s="120"/>
      <c r="D413" s="120"/>
      <c r="E413" s="2"/>
      <c r="F413" s="2"/>
      <c r="G413" s="120"/>
      <c r="H413" s="120"/>
      <c r="I413" s="120"/>
      <c r="J413" s="58"/>
      <c r="K413" s="121"/>
      <c r="L413" s="2"/>
      <c r="M413" s="120"/>
      <c r="N413" s="120"/>
      <c r="O413" s="120"/>
      <c r="P413" s="120"/>
      <c r="Q413" s="2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122"/>
      <c r="AJ413" s="122"/>
      <c r="AK413" s="2"/>
      <c r="AL413" s="2"/>
      <c r="AM413" s="2"/>
      <c r="AN413" s="2"/>
      <c r="AO413" s="2"/>
      <c r="AP413" s="2"/>
      <c r="AQ413" s="2"/>
      <c r="AR413" s="15"/>
    </row>
    <row r="414" spans="1:44" ht="11.25" customHeight="1">
      <c r="A414" s="120"/>
      <c r="B414" s="120"/>
      <c r="C414" s="120"/>
      <c r="D414" s="120"/>
      <c r="E414" s="2"/>
      <c r="F414" s="2"/>
      <c r="G414" s="120"/>
      <c r="H414" s="120"/>
      <c r="I414" s="120"/>
      <c r="J414" s="58"/>
      <c r="K414" s="121"/>
      <c r="L414" s="2"/>
      <c r="M414" s="120"/>
      <c r="N414" s="120"/>
      <c r="O414" s="120"/>
      <c r="P414" s="120"/>
      <c r="Q414" s="2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122"/>
      <c r="AJ414" s="122"/>
      <c r="AK414" s="2"/>
      <c r="AL414" s="2"/>
      <c r="AM414" s="2"/>
      <c r="AN414" s="2"/>
      <c r="AO414" s="2"/>
      <c r="AP414" s="2"/>
      <c r="AQ414" s="2"/>
      <c r="AR414" s="15"/>
    </row>
    <row r="415" spans="1:44" ht="11.25" customHeight="1">
      <c r="A415" s="120"/>
      <c r="B415" s="120"/>
      <c r="C415" s="120"/>
      <c r="D415" s="120"/>
      <c r="E415" s="2"/>
      <c r="F415" s="2"/>
      <c r="G415" s="120"/>
      <c r="H415" s="120"/>
      <c r="I415" s="120"/>
      <c r="J415" s="58"/>
      <c r="K415" s="121"/>
      <c r="L415" s="2"/>
      <c r="M415" s="120"/>
      <c r="N415" s="120"/>
      <c r="O415" s="120"/>
      <c r="P415" s="120"/>
      <c r="Q415" s="2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122"/>
      <c r="AJ415" s="122"/>
      <c r="AK415" s="2"/>
      <c r="AL415" s="2"/>
      <c r="AM415" s="2"/>
      <c r="AN415" s="2"/>
      <c r="AO415" s="2"/>
      <c r="AP415" s="2"/>
      <c r="AQ415" s="2"/>
      <c r="AR415" s="15"/>
    </row>
    <row r="416" spans="1:44" ht="11.25" customHeight="1">
      <c r="A416" s="120"/>
      <c r="B416" s="120"/>
      <c r="C416" s="120"/>
      <c r="D416" s="120"/>
      <c r="E416" s="2"/>
      <c r="F416" s="2"/>
      <c r="G416" s="120"/>
      <c r="H416" s="120"/>
      <c r="I416" s="120"/>
      <c r="J416" s="58"/>
      <c r="K416" s="121"/>
      <c r="L416" s="2"/>
      <c r="M416" s="120"/>
      <c r="N416" s="120"/>
      <c r="O416" s="120"/>
      <c r="P416" s="120"/>
      <c r="Q416" s="2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122"/>
      <c r="AJ416" s="122"/>
      <c r="AK416" s="2"/>
      <c r="AL416" s="2"/>
      <c r="AM416" s="2"/>
      <c r="AN416" s="2"/>
      <c r="AO416" s="2"/>
      <c r="AP416" s="2"/>
      <c r="AQ416" s="2"/>
      <c r="AR416" s="15"/>
    </row>
    <row r="417" spans="1:44" ht="11.25" customHeight="1">
      <c r="A417" s="120"/>
      <c r="B417" s="120"/>
      <c r="C417" s="120"/>
      <c r="D417" s="120"/>
      <c r="E417" s="2"/>
      <c r="F417" s="2"/>
      <c r="G417" s="120"/>
      <c r="H417" s="120"/>
      <c r="I417" s="120"/>
      <c r="J417" s="58"/>
      <c r="K417" s="121"/>
      <c r="L417" s="2"/>
      <c r="M417" s="120"/>
      <c r="N417" s="120"/>
      <c r="O417" s="120"/>
      <c r="P417" s="120"/>
      <c r="Q417" s="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122"/>
      <c r="AJ417" s="122"/>
      <c r="AK417" s="2"/>
      <c r="AL417" s="2"/>
      <c r="AM417" s="2"/>
      <c r="AN417" s="2"/>
      <c r="AO417" s="2"/>
      <c r="AP417" s="2"/>
      <c r="AQ417" s="2"/>
      <c r="AR417" s="15"/>
    </row>
    <row r="418" spans="1:44" ht="11.25" customHeight="1">
      <c r="A418" s="120"/>
      <c r="B418" s="120"/>
      <c r="C418" s="120"/>
      <c r="D418" s="120"/>
      <c r="E418" s="2"/>
      <c r="F418" s="2"/>
      <c r="G418" s="120"/>
      <c r="H418" s="120"/>
      <c r="I418" s="120"/>
      <c r="J418" s="58"/>
      <c r="K418" s="121"/>
      <c r="L418" s="2"/>
      <c r="M418" s="120"/>
      <c r="N418" s="120"/>
      <c r="O418" s="120"/>
      <c r="P418" s="120"/>
      <c r="Q418" s="2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122"/>
      <c r="AJ418" s="122"/>
      <c r="AK418" s="2"/>
      <c r="AL418" s="2"/>
      <c r="AM418" s="2"/>
      <c r="AN418" s="2"/>
      <c r="AO418" s="2"/>
      <c r="AP418" s="2"/>
      <c r="AQ418" s="2"/>
      <c r="AR418" s="15"/>
    </row>
    <row r="419" spans="1:44" ht="11.25" customHeight="1">
      <c r="A419" s="120"/>
      <c r="B419" s="120"/>
      <c r="C419" s="120"/>
      <c r="D419" s="120"/>
      <c r="E419" s="2"/>
      <c r="F419" s="2"/>
      <c r="G419" s="120"/>
      <c r="H419" s="120"/>
      <c r="I419" s="120"/>
      <c r="J419" s="58"/>
      <c r="K419" s="121"/>
      <c r="L419" s="2"/>
      <c r="M419" s="120"/>
      <c r="N419" s="120"/>
      <c r="O419" s="120"/>
      <c r="P419" s="120"/>
      <c r="Q419" s="2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122"/>
      <c r="AJ419" s="122"/>
      <c r="AK419" s="2"/>
      <c r="AL419" s="2"/>
      <c r="AM419" s="2"/>
      <c r="AN419" s="2"/>
      <c r="AO419" s="2"/>
      <c r="AP419" s="2"/>
      <c r="AQ419" s="2"/>
      <c r="AR419" s="15"/>
    </row>
    <row r="420" spans="1:44" ht="11.25" customHeight="1">
      <c r="A420" s="120"/>
      <c r="B420" s="120"/>
      <c r="C420" s="120"/>
      <c r="D420" s="120"/>
      <c r="E420" s="2"/>
      <c r="F420" s="2"/>
      <c r="G420" s="120"/>
      <c r="H420" s="120"/>
      <c r="I420" s="120"/>
      <c r="J420" s="58"/>
      <c r="K420" s="121"/>
      <c r="L420" s="2"/>
      <c r="M420" s="120"/>
      <c r="N420" s="120"/>
      <c r="O420" s="120"/>
      <c r="P420" s="120"/>
      <c r="Q420" s="2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122"/>
      <c r="AJ420" s="122"/>
      <c r="AK420" s="2"/>
      <c r="AL420" s="2"/>
      <c r="AM420" s="2"/>
      <c r="AN420" s="2"/>
      <c r="AO420" s="2"/>
      <c r="AP420" s="2"/>
      <c r="AQ420" s="2"/>
      <c r="AR420" s="15"/>
    </row>
    <row r="421" spans="1:44" ht="11.25" customHeight="1">
      <c r="A421" s="120"/>
      <c r="B421" s="120"/>
      <c r="C421" s="120"/>
      <c r="D421" s="120"/>
      <c r="E421" s="2"/>
      <c r="F421" s="2"/>
      <c r="G421" s="120"/>
      <c r="H421" s="120"/>
      <c r="I421" s="120"/>
      <c r="J421" s="58"/>
      <c r="K421" s="121"/>
      <c r="L421" s="2"/>
      <c r="M421" s="120"/>
      <c r="N421" s="120"/>
      <c r="O421" s="120"/>
      <c r="P421" s="120"/>
      <c r="Q421" s="2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122"/>
      <c r="AJ421" s="122"/>
      <c r="AK421" s="2"/>
      <c r="AL421" s="2"/>
      <c r="AM421" s="2"/>
      <c r="AN421" s="2"/>
      <c r="AO421" s="2"/>
      <c r="AP421" s="2"/>
      <c r="AQ421" s="2"/>
      <c r="AR421" s="15"/>
    </row>
    <row r="422" spans="1:44" ht="11.25" customHeight="1">
      <c r="A422" s="120"/>
      <c r="B422" s="120"/>
      <c r="C422" s="120"/>
      <c r="D422" s="120"/>
      <c r="E422" s="2"/>
      <c r="F422" s="2"/>
      <c r="G422" s="120"/>
      <c r="H422" s="120"/>
      <c r="I422" s="120"/>
      <c r="J422" s="58"/>
      <c r="K422" s="121"/>
      <c r="L422" s="2"/>
      <c r="M422" s="120"/>
      <c r="N422" s="120"/>
      <c r="O422" s="120"/>
      <c r="P422" s="120"/>
      <c r="Q422" s="2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122"/>
      <c r="AJ422" s="122"/>
      <c r="AK422" s="2"/>
      <c r="AL422" s="2"/>
      <c r="AM422" s="2"/>
      <c r="AN422" s="2"/>
      <c r="AO422" s="2"/>
      <c r="AP422" s="2"/>
      <c r="AQ422" s="2"/>
      <c r="AR422" s="15"/>
    </row>
    <row r="423" spans="1:44" ht="11.25" customHeight="1">
      <c r="A423" s="120"/>
      <c r="B423" s="120"/>
      <c r="C423" s="120"/>
      <c r="D423" s="120"/>
      <c r="E423" s="2"/>
      <c r="F423" s="2"/>
      <c r="G423" s="120"/>
      <c r="H423" s="120"/>
      <c r="I423" s="120"/>
      <c r="J423" s="58"/>
      <c r="K423" s="121"/>
      <c r="L423" s="2"/>
      <c r="M423" s="120"/>
      <c r="N423" s="120"/>
      <c r="O423" s="120"/>
      <c r="P423" s="120"/>
      <c r="Q423" s="2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122"/>
      <c r="AJ423" s="122"/>
      <c r="AK423" s="2"/>
      <c r="AL423" s="2"/>
      <c r="AM423" s="2"/>
      <c r="AN423" s="2"/>
      <c r="AO423" s="2"/>
      <c r="AP423" s="2"/>
      <c r="AQ423" s="2"/>
      <c r="AR423" s="15"/>
    </row>
    <row r="424" spans="1:44" ht="11.25" customHeight="1">
      <c r="A424" s="120"/>
      <c r="B424" s="120"/>
      <c r="C424" s="120"/>
      <c r="D424" s="120"/>
      <c r="E424" s="2"/>
      <c r="F424" s="2"/>
      <c r="G424" s="120"/>
      <c r="H424" s="120"/>
      <c r="I424" s="120"/>
      <c r="J424" s="58"/>
      <c r="K424" s="121"/>
      <c r="L424" s="2"/>
      <c r="M424" s="120"/>
      <c r="N424" s="120"/>
      <c r="O424" s="120"/>
      <c r="P424" s="120"/>
      <c r="Q424" s="2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122"/>
      <c r="AJ424" s="122"/>
      <c r="AK424" s="2"/>
      <c r="AL424" s="2"/>
      <c r="AM424" s="2"/>
      <c r="AN424" s="2"/>
      <c r="AO424" s="2"/>
      <c r="AP424" s="2"/>
      <c r="AQ424" s="2"/>
      <c r="AR424" s="15"/>
    </row>
    <row r="425" spans="1:44" ht="11.25" customHeight="1">
      <c r="A425" s="120"/>
      <c r="B425" s="120"/>
      <c r="C425" s="120"/>
      <c r="D425" s="120"/>
      <c r="E425" s="2"/>
      <c r="F425" s="2"/>
      <c r="G425" s="120"/>
      <c r="H425" s="120"/>
      <c r="I425" s="120"/>
      <c r="J425" s="58"/>
      <c r="K425" s="121"/>
      <c r="L425" s="2"/>
      <c r="M425" s="120"/>
      <c r="N425" s="120"/>
      <c r="O425" s="120"/>
      <c r="P425" s="120"/>
      <c r="Q425" s="2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122"/>
      <c r="AJ425" s="122"/>
      <c r="AK425" s="2"/>
      <c r="AL425" s="2"/>
      <c r="AM425" s="2"/>
      <c r="AN425" s="2"/>
      <c r="AO425" s="2"/>
      <c r="AP425" s="2"/>
      <c r="AQ425" s="2"/>
      <c r="AR425" s="15"/>
    </row>
    <row r="426" spans="1:44" ht="11.25" customHeight="1">
      <c r="A426" s="120"/>
      <c r="B426" s="120"/>
      <c r="C426" s="120"/>
      <c r="D426" s="120"/>
      <c r="E426" s="2"/>
      <c r="F426" s="2"/>
      <c r="G426" s="120"/>
      <c r="H426" s="120"/>
      <c r="I426" s="120"/>
      <c r="J426" s="58"/>
      <c r="K426" s="121"/>
      <c r="L426" s="2"/>
      <c r="M426" s="120"/>
      <c r="N426" s="120"/>
      <c r="O426" s="120"/>
      <c r="P426" s="120"/>
      <c r="Q426" s="2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122"/>
      <c r="AJ426" s="122"/>
      <c r="AK426" s="2"/>
      <c r="AL426" s="2"/>
      <c r="AM426" s="2"/>
      <c r="AN426" s="2"/>
      <c r="AO426" s="2"/>
      <c r="AP426" s="2"/>
      <c r="AQ426" s="2"/>
      <c r="AR426" s="15"/>
    </row>
    <row r="427" spans="1:44" ht="11.25" customHeight="1">
      <c r="A427" s="120"/>
      <c r="B427" s="120"/>
      <c r="C427" s="120"/>
      <c r="D427" s="120"/>
      <c r="E427" s="2"/>
      <c r="F427" s="2"/>
      <c r="G427" s="120"/>
      <c r="H427" s="120"/>
      <c r="I427" s="120"/>
      <c r="J427" s="58"/>
      <c r="K427" s="121"/>
      <c r="L427" s="2"/>
      <c r="M427" s="120"/>
      <c r="N427" s="120"/>
      <c r="O427" s="120"/>
      <c r="P427" s="120"/>
      <c r="Q427" s="2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122"/>
      <c r="AJ427" s="122"/>
      <c r="AK427" s="2"/>
      <c r="AL427" s="2"/>
      <c r="AM427" s="2"/>
      <c r="AN427" s="2"/>
      <c r="AO427" s="2"/>
      <c r="AP427" s="2"/>
      <c r="AQ427" s="2"/>
      <c r="AR427" s="15"/>
    </row>
    <row r="428" spans="1:44" ht="11.25" customHeight="1">
      <c r="A428" s="120"/>
      <c r="B428" s="120"/>
      <c r="C428" s="120"/>
      <c r="D428" s="120"/>
      <c r="E428" s="2"/>
      <c r="F428" s="2"/>
      <c r="G428" s="120"/>
      <c r="H428" s="120"/>
      <c r="I428" s="120"/>
      <c r="J428" s="58"/>
      <c r="K428" s="121"/>
      <c r="L428" s="2"/>
      <c r="M428" s="120"/>
      <c r="N428" s="120"/>
      <c r="O428" s="120"/>
      <c r="P428" s="120"/>
      <c r="Q428" s="2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122"/>
      <c r="AJ428" s="122"/>
      <c r="AK428" s="2"/>
      <c r="AL428" s="2"/>
      <c r="AM428" s="2"/>
      <c r="AN428" s="2"/>
      <c r="AO428" s="2"/>
      <c r="AP428" s="2"/>
      <c r="AQ428" s="2"/>
      <c r="AR428" s="15"/>
    </row>
    <row r="429" spans="1:44" ht="11.25" customHeight="1">
      <c r="A429" s="120"/>
      <c r="B429" s="120"/>
      <c r="C429" s="120"/>
      <c r="D429" s="120"/>
      <c r="E429" s="2"/>
      <c r="F429" s="2"/>
      <c r="G429" s="120"/>
      <c r="H429" s="120"/>
      <c r="I429" s="120"/>
      <c r="J429" s="58"/>
      <c r="K429" s="121"/>
      <c r="L429" s="2"/>
      <c r="M429" s="120"/>
      <c r="N429" s="120"/>
      <c r="O429" s="120"/>
      <c r="P429" s="120"/>
      <c r="Q429" s="2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122"/>
      <c r="AJ429" s="122"/>
      <c r="AK429" s="2"/>
      <c r="AL429" s="2"/>
      <c r="AM429" s="2"/>
      <c r="AN429" s="2"/>
      <c r="AO429" s="2"/>
      <c r="AP429" s="2"/>
      <c r="AQ429" s="2"/>
      <c r="AR429" s="15"/>
    </row>
    <row r="430" spans="1:44" ht="11.25" customHeight="1">
      <c r="A430" s="120"/>
      <c r="B430" s="120"/>
      <c r="C430" s="120"/>
      <c r="D430" s="120"/>
      <c r="E430" s="2"/>
      <c r="F430" s="2"/>
      <c r="G430" s="120"/>
      <c r="H430" s="120"/>
      <c r="I430" s="120"/>
      <c r="J430" s="58"/>
      <c r="K430" s="121"/>
      <c r="L430" s="2"/>
      <c r="M430" s="120"/>
      <c r="N430" s="120"/>
      <c r="O430" s="120"/>
      <c r="P430" s="120"/>
      <c r="Q430" s="2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122"/>
      <c r="AJ430" s="122"/>
      <c r="AK430" s="2"/>
      <c r="AL430" s="2"/>
      <c r="AM430" s="2"/>
      <c r="AN430" s="2"/>
      <c r="AO430" s="2"/>
      <c r="AP430" s="2"/>
      <c r="AQ430" s="2"/>
      <c r="AR430" s="15"/>
    </row>
    <row r="431" spans="1:44" ht="11.25" customHeight="1">
      <c r="A431" s="120"/>
      <c r="B431" s="120"/>
      <c r="C431" s="120"/>
      <c r="D431" s="120"/>
      <c r="E431" s="2"/>
      <c r="F431" s="2"/>
      <c r="G431" s="120"/>
      <c r="H431" s="120"/>
      <c r="I431" s="120"/>
      <c r="J431" s="58"/>
      <c r="K431" s="121"/>
      <c r="L431" s="2"/>
      <c r="M431" s="120"/>
      <c r="N431" s="120"/>
      <c r="O431" s="120"/>
      <c r="P431" s="120"/>
      <c r="Q431" s="2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122"/>
      <c r="AJ431" s="122"/>
      <c r="AK431" s="2"/>
      <c r="AL431" s="2"/>
      <c r="AM431" s="2"/>
      <c r="AN431" s="2"/>
      <c r="AO431" s="2"/>
      <c r="AP431" s="2"/>
      <c r="AQ431" s="2"/>
      <c r="AR431" s="15"/>
    </row>
    <row r="432" spans="1:44" ht="11.25" customHeight="1">
      <c r="A432" s="120"/>
      <c r="B432" s="120"/>
      <c r="C432" s="120"/>
      <c r="D432" s="120"/>
      <c r="E432" s="2"/>
      <c r="F432" s="2"/>
      <c r="G432" s="120"/>
      <c r="H432" s="120"/>
      <c r="I432" s="120"/>
      <c r="J432" s="58"/>
      <c r="K432" s="121"/>
      <c r="L432" s="2"/>
      <c r="M432" s="120"/>
      <c r="N432" s="120"/>
      <c r="O432" s="120"/>
      <c r="P432" s="120"/>
      <c r="Q432" s="2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122"/>
      <c r="AJ432" s="122"/>
      <c r="AK432" s="2"/>
      <c r="AL432" s="2"/>
      <c r="AM432" s="2"/>
      <c r="AN432" s="2"/>
      <c r="AO432" s="2"/>
      <c r="AP432" s="2"/>
      <c r="AQ432" s="2"/>
      <c r="AR432" s="15"/>
    </row>
    <row r="433" spans="1:44" ht="11.25" customHeight="1">
      <c r="A433" s="120"/>
      <c r="B433" s="120"/>
      <c r="C433" s="120"/>
      <c r="D433" s="120"/>
      <c r="E433" s="2"/>
      <c r="F433" s="2"/>
      <c r="G433" s="120"/>
      <c r="H433" s="120"/>
      <c r="I433" s="120"/>
      <c r="J433" s="58"/>
      <c r="K433" s="121"/>
      <c r="L433" s="2"/>
      <c r="M433" s="120"/>
      <c r="N433" s="120"/>
      <c r="O433" s="120"/>
      <c r="P433" s="120"/>
      <c r="Q433" s="2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122"/>
      <c r="AJ433" s="122"/>
      <c r="AK433" s="2"/>
      <c r="AL433" s="2"/>
      <c r="AM433" s="2"/>
      <c r="AN433" s="2"/>
      <c r="AO433" s="2"/>
      <c r="AP433" s="2"/>
      <c r="AQ433" s="2"/>
      <c r="AR433" s="15"/>
    </row>
    <row r="434" spans="1:44" ht="11.25" customHeight="1">
      <c r="A434" s="120"/>
      <c r="B434" s="120"/>
      <c r="C434" s="120"/>
      <c r="D434" s="120"/>
      <c r="E434" s="2"/>
      <c r="F434" s="2"/>
      <c r="G434" s="120"/>
      <c r="H434" s="120"/>
      <c r="I434" s="120"/>
      <c r="J434" s="58"/>
      <c r="K434" s="121"/>
      <c r="L434" s="2"/>
      <c r="M434" s="120"/>
      <c r="N434" s="120"/>
      <c r="O434" s="120"/>
      <c r="P434" s="120"/>
      <c r="Q434" s="2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122"/>
      <c r="AJ434" s="122"/>
      <c r="AK434" s="2"/>
      <c r="AL434" s="2"/>
      <c r="AM434" s="2"/>
      <c r="AN434" s="2"/>
      <c r="AO434" s="2"/>
      <c r="AP434" s="2"/>
      <c r="AQ434" s="2"/>
      <c r="AR434" s="15"/>
    </row>
    <row r="435" spans="1:44" ht="11.25" customHeight="1">
      <c r="A435" s="120"/>
      <c r="B435" s="120"/>
      <c r="C435" s="120"/>
      <c r="D435" s="120"/>
      <c r="E435" s="2"/>
      <c r="F435" s="2"/>
      <c r="G435" s="120"/>
      <c r="H435" s="120"/>
      <c r="I435" s="120"/>
      <c r="J435" s="58"/>
      <c r="K435" s="121"/>
      <c r="L435" s="2"/>
      <c r="M435" s="120"/>
      <c r="N435" s="120"/>
      <c r="O435" s="120"/>
      <c r="P435" s="120"/>
      <c r="Q435" s="2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122"/>
      <c r="AJ435" s="122"/>
      <c r="AK435" s="2"/>
      <c r="AL435" s="2"/>
      <c r="AM435" s="2"/>
      <c r="AN435" s="2"/>
      <c r="AO435" s="2"/>
      <c r="AP435" s="2"/>
      <c r="AQ435" s="2"/>
      <c r="AR435" s="15"/>
    </row>
    <row r="436" spans="1:44" ht="11.25" customHeight="1">
      <c r="A436" s="120"/>
      <c r="B436" s="120"/>
      <c r="C436" s="120"/>
      <c r="D436" s="120"/>
      <c r="E436" s="2"/>
      <c r="F436" s="2"/>
      <c r="G436" s="120"/>
      <c r="H436" s="120"/>
      <c r="I436" s="120"/>
      <c r="J436" s="58"/>
      <c r="K436" s="121"/>
      <c r="L436" s="2"/>
      <c r="M436" s="120"/>
      <c r="N436" s="120"/>
      <c r="O436" s="120"/>
      <c r="P436" s="120"/>
      <c r="Q436" s="2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122"/>
      <c r="AJ436" s="122"/>
      <c r="AK436" s="2"/>
      <c r="AL436" s="2"/>
      <c r="AM436" s="2"/>
      <c r="AN436" s="2"/>
      <c r="AO436" s="2"/>
      <c r="AP436" s="2"/>
      <c r="AQ436" s="2"/>
      <c r="AR436" s="15"/>
    </row>
    <row r="437" spans="1:44" ht="11.25" customHeight="1">
      <c r="A437" s="120"/>
      <c r="B437" s="120"/>
      <c r="C437" s="120"/>
      <c r="D437" s="120"/>
      <c r="E437" s="2"/>
      <c r="F437" s="2"/>
      <c r="G437" s="120"/>
      <c r="H437" s="120"/>
      <c r="I437" s="120"/>
      <c r="J437" s="58"/>
      <c r="K437" s="121"/>
      <c r="L437" s="2"/>
      <c r="M437" s="120"/>
      <c r="N437" s="120"/>
      <c r="O437" s="120"/>
      <c r="P437" s="120"/>
      <c r="Q437" s="2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122"/>
      <c r="AJ437" s="122"/>
      <c r="AK437" s="2"/>
      <c r="AL437" s="2"/>
      <c r="AM437" s="2"/>
      <c r="AN437" s="2"/>
      <c r="AO437" s="2"/>
      <c r="AP437" s="2"/>
      <c r="AQ437" s="2"/>
      <c r="AR437" s="15"/>
    </row>
    <row r="438" spans="1:44" ht="11.25" customHeight="1">
      <c r="A438" s="120"/>
      <c r="B438" s="120"/>
      <c r="C438" s="120"/>
      <c r="D438" s="120"/>
      <c r="E438" s="2"/>
      <c r="F438" s="2"/>
      <c r="G438" s="120"/>
      <c r="H438" s="120"/>
      <c r="I438" s="120"/>
      <c r="J438" s="58"/>
      <c r="K438" s="121"/>
      <c r="L438" s="2"/>
      <c r="M438" s="120"/>
      <c r="N438" s="120"/>
      <c r="O438" s="120"/>
      <c r="P438" s="120"/>
      <c r="Q438" s="2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122"/>
      <c r="AJ438" s="122"/>
      <c r="AK438" s="2"/>
      <c r="AL438" s="2"/>
      <c r="AM438" s="2"/>
      <c r="AN438" s="2"/>
      <c r="AO438" s="2"/>
      <c r="AP438" s="2"/>
      <c r="AQ438" s="2"/>
      <c r="AR438" s="15"/>
    </row>
    <row r="439" spans="1:44" ht="11.25" customHeight="1">
      <c r="A439" s="120"/>
      <c r="B439" s="120"/>
      <c r="C439" s="120"/>
      <c r="D439" s="120"/>
      <c r="E439" s="2"/>
      <c r="F439" s="2"/>
      <c r="G439" s="120"/>
      <c r="H439" s="120"/>
      <c r="I439" s="120"/>
      <c r="J439" s="58"/>
      <c r="K439" s="121"/>
      <c r="L439" s="2"/>
      <c r="M439" s="120"/>
      <c r="N439" s="120"/>
      <c r="O439" s="120"/>
      <c r="P439" s="120"/>
      <c r="Q439" s="2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122"/>
      <c r="AJ439" s="122"/>
      <c r="AK439" s="2"/>
      <c r="AL439" s="2"/>
      <c r="AM439" s="2"/>
      <c r="AN439" s="2"/>
      <c r="AO439" s="2"/>
      <c r="AP439" s="2"/>
      <c r="AQ439" s="2"/>
      <c r="AR439" s="15"/>
    </row>
    <row r="440" spans="1:44" ht="11.25" customHeight="1">
      <c r="A440" s="120"/>
      <c r="B440" s="120"/>
      <c r="C440" s="120"/>
      <c r="D440" s="120"/>
      <c r="E440" s="2"/>
      <c r="F440" s="2"/>
      <c r="G440" s="120"/>
      <c r="H440" s="120"/>
      <c r="I440" s="120"/>
      <c r="J440" s="58"/>
      <c r="K440" s="121"/>
      <c r="L440" s="2"/>
      <c r="M440" s="120"/>
      <c r="N440" s="120"/>
      <c r="O440" s="120"/>
      <c r="P440" s="120"/>
      <c r="Q440" s="2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122"/>
      <c r="AJ440" s="122"/>
      <c r="AK440" s="2"/>
      <c r="AL440" s="2"/>
      <c r="AM440" s="2"/>
      <c r="AN440" s="2"/>
      <c r="AO440" s="2"/>
      <c r="AP440" s="2"/>
      <c r="AQ440" s="2"/>
      <c r="AR440" s="15"/>
    </row>
    <row r="441" spans="1:44" ht="11.25" customHeight="1">
      <c r="A441" s="120"/>
      <c r="B441" s="120"/>
      <c r="C441" s="120"/>
      <c r="D441" s="120"/>
      <c r="E441" s="2"/>
      <c r="F441" s="2"/>
      <c r="G441" s="120"/>
      <c r="H441" s="120"/>
      <c r="I441" s="120"/>
      <c r="J441" s="58"/>
      <c r="K441" s="121"/>
      <c r="L441" s="2"/>
      <c r="M441" s="120"/>
      <c r="N441" s="120"/>
      <c r="O441" s="120"/>
      <c r="P441" s="120"/>
      <c r="Q441" s="2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122"/>
      <c r="AJ441" s="122"/>
      <c r="AK441" s="2"/>
      <c r="AL441" s="2"/>
      <c r="AM441" s="2"/>
      <c r="AN441" s="2"/>
      <c r="AO441" s="2"/>
      <c r="AP441" s="2"/>
      <c r="AQ441" s="2"/>
      <c r="AR441" s="15"/>
    </row>
    <row r="442" spans="1:44" ht="11.25" customHeight="1">
      <c r="A442" s="120"/>
      <c r="B442" s="120"/>
      <c r="C442" s="120"/>
      <c r="D442" s="120"/>
      <c r="E442" s="2"/>
      <c r="F442" s="2"/>
      <c r="G442" s="120"/>
      <c r="H442" s="120"/>
      <c r="I442" s="120"/>
      <c r="J442" s="58"/>
      <c r="K442" s="121"/>
      <c r="L442" s="2"/>
      <c r="M442" s="120"/>
      <c r="N442" s="120"/>
      <c r="O442" s="120"/>
      <c r="P442" s="120"/>
      <c r="Q442" s="2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122"/>
      <c r="AJ442" s="122"/>
      <c r="AK442" s="2"/>
      <c r="AL442" s="2"/>
      <c r="AM442" s="2"/>
      <c r="AN442" s="2"/>
      <c r="AO442" s="2"/>
      <c r="AP442" s="2"/>
      <c r="AQ442" s="2"/>
      <c r="AR442" s="15"/>
    </row>
    <row r="443" spans="1:44" ht="11.25" customHeight="1">
      <c r="A443" s="120"/>
      <c r="B443" s="120"/>
      <c r="C443" s="120"/>
      <c r="D443" s="120"/>
      <c r="E443" s="2"/>
      <c r="F443" s="2"/>
      <c r="G443" s="120"/>
      <c r="H443" s="120"/>
      <c r="I443" s="120"/>
      <c r="J443" s="58"/>
      <c r="K443" s="121"/>
      <c r="L443" s="2"/>
      <c r="M443" s="120"/>
      <c r="N443" s="120"/>
      <c r="O443" s="120"/>
      <c r="P443" s="120"/>
      <c r="Q443" s="2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122"/>
      <c r="AJ443" s="122"/>
      <c r="AK443" s="2"/>
      <c r="AL443" s="2"/>
      <c r="AM443" s="2"/>
      <c r="AN443" s="2"/>
      <c r="AO443" s="2"/>
      <c r="AP443" s="2"/>
      <c r="AQ443" s="2"/>
      <c r="AR443" s="15"/>
    </row>
    <row r="444" spans="1:44" ht="11.25" customHeight="1">
      <c r="A444" s="120"/>
      <c r="B444" s="120"/>
      <c r="C444" s="120"/>
      <c r="D444" s="120"/>
      <c r="E444" s="2"/>
      <c r="F444" s="2"/>
      <c r="G444" s="120"/>
      <c r="H444" s="120"/>
      <c r="I444" s="120"/>
      <c r="J444" s="58"/>
      <c r="K444" s="121"/>
      <c r="L444" s="2"/>
      <c r="M444" s="120"/>
      <c r="N444" s="120"/>
      <c r="O444" s="120"/>
      <c r="P444" s="120"/>
      <c r="Q444" s="2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122"/>
      <c r="AJ444" s="122"/>
      <c r="AK444" s="2"/>
      <c r="AL444" s="2"/>
      <c r="AM444" s="2"/>
      <c r="AN444" s="2"/>
      <c r="AO444" s="2"/>
      <c r="AP444" s="2"/>
      <c r="AQ444" s="2"/>
      <c r="AR444" s="15"/>
    </row>
    <row r="445" spans="1:44" ht="11.25" customHeight="1">
      <c r="A445" s="120"/>
      <c r="B445" s="120"/>
      <c r="C445" s="120"/>
      <c r="D445" s="120"/>
      <c r="E445" s="2"/>
      <c r="F445" s="2"/>
      <c r="G445" s="120"/>
      <c r="H445" s="120"/>
      <c r="I445" s="120"/>
      <c r="J445" s="58"/>
      <c r="K445" s="121"/>
      <c r="L445" s="2"/>
      <c r="M445" s="120"/>
      <c r="N445" s="120"/>
      <c r="O445" s="120"/>
      <c r="P445" s="120"/>
      <c r="Q445" s="2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122"/>
      <c r="AJ445" s="122"/>
      <c r="AK445" s="2"/>
      <c r="AL445" s="2"/>
      <c r="AM445" s="2"/>
      <c r="AN445" s="2"/>
      <c r="AO445" s="2"/>
      <c r="AP445" s="2"/>
      <c r="AQ445" s="2"/>
      <c r="AR445" s="15"/>
    </row>
    <row r="446" spans="1:44" ht="11.25" customHeight="1">
      <c r="A446" s="120"/>
      <c r="B446" s="120"/>
      <c r="C446" s="120"/>
      <c r="D446" s="120"/>
      <c r="E446" s="2"/>
      <c r="F446" s="2"/>
      <c r="G446" s="120"/>
      <c r="H446" s="120"/>
      <c r="I446" s="120"/>
      <c r="J446" s="58"/>
      <c r="K446" s="121"/>
      <c r="L446" s="2"/>
      <c r="M446" s="120"/>
      <c r="N446" s="120"/>
      <c r="O446" s="120"/>
      <c r="P446" s="120"/>
      <c r="Q446" s="2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122"/>
      <c r="AJ446" s="122"/>
      <c r="AK446" s="2"/>
      <c r="AL446" s="2"/>
      <c r="AM446" s="2"/>
      <c r="AN446" s="2"/>
      <c r="AO446" s="2"/>
      <c r="AP446" s="2"/>
      <c r="AQ446" s="2"/>
      <c r="AR446" s="15"/>
    </row>
    <row r="447" spans="1:44" ht="11.25" customHeight="1">
      <c r="A447" s="120"/>
      <c r="B447" s="120"/>
      <c r="C447" s="120"/>
      <c r="D447" s="120"/>
      <c r="E447" s="2"/>
      <c r="F447" s="2"/>
      <c r="G447" s="120"/>
      <c r="H447" s="120"/>
      <c r="I447" s="120"/>
      <c r="J447" s="58"/>
      <c r="K447" s="121"/>
      <c r="L447" s="2"/>
      <c r="M447" s="120"/>
      <c r="N447" s="120"/>
      <c r="O447" s="120"/>
      <c r="P447" s="120"/>
      <c r="Q447" s="2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122"/>
      <c r="AJ447" s="122"/>
      <c r="AK447" s="2"/>
      <c r="AL447" s="2"/>
      <c r="AM447" s="2"/>
      <c r="AN447" s="2"/>
      <c r="AO447" s="2"/>
      <c r="AP447" s="2"/>
      <c r="AQ447" s="2"/>
      <c r="AR447" s="15"/>
    </row>
    <row r="448" spans="1:44" ht="11.25" customHeight="1">
      <c r="A448" s="120"/>
      <c r="B448" s="120"/>
      <c r="C448" s="120"/>
      <c r="D448" s="120"/>
      <c r="E448" s="2"/>
      <c r="F448" s="2"/>
      <c r="G448" s="120"/>
      <c r="H448" s="120"/>
      <c r="I448" s="120"/>
      <c r="J448" s="58"/>
      <c r="K448" s="121"/>
      <c r="L448" s="2"/>
      <c r="M448" s="120"/>
      <c r="N448" s="120"/>
      <c r="O448" s="120"/>
      <c r="P448" s="120"/>
      <c r="Q448" s="2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122"/>
      <c r="AJ448" s="122"/>
      <c r="AK448" s="2"/>
      <c r="AL448" s="2"/>
      <c r="AM448" s="2"/>
      <c r="AN448" s="2"/>
      <c r="AO448" s="2"/>
      <c r="AP448" s="2"/>
      <c r="AQ448" s="2"/>
      <c r="AR448" s="15"/>
    </row>
    <row r="449" spans="1:44" ht="11.25" customHeight="1">
      <c r="A449" s="120"/>
      <c r="B449" s="120"/>
      <c r="C449" s="120"/>
      <c r="D449" s="120"/>
      <c r="E449" s="2"/>
      <c r="F449" s="2"/>
      <c r="G449" s="120"/>
      <c r="H449" s="120"/>
      <c r="I449" s="120"/>
      <c r="J449" s="58"/>
      <c r="K449" s="121"/>
      <c r="L449" s="2"/>
      <c r="M449" s="120"/>
      <c r="N449" s="120"/>
      <c r="O449" s="120"/>
      <c r="P449" s="120"/>
      <c r="Q449" s="2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122"/>
      <c r="AJ449" s="122"/>
      <c r="AK449" s="2"/>
      <c r="AL449" s="2"/>
      <c r="AM449" s="2"/>
      <c r="AN449" s="2"/>
      <c r="AO449" s="2"/>
      <c r="AP449" s="2"/>
      <c r="AQ449" s="2"/>
      <c r="AR449" s="15"/>
    </row>
    <row r="450" spans="1:44" ht="11.25" customHeight="1">
      <c r="A450" s="120"/>
      <c r="B450" s="120"/>
      <c r="C450" s="120"/>
      <c r="D450" s="120"/>
      <c r="E450" s="2"/>
      <c r="F450" s="2"/>
      <c r="G450" s="120"/>
      <c r="H450" s="120"/>
      <c r="I450" s="120"/>
      <c r="J450" s="58"/>
      <c r="K450" s="121"/>
      <c r="L450" s="2"/>
      <c r="M450" s="120"/>
      <c r="N450" s="120"/>
      <c r="O450" s="120"/>
      <c r="P450" s="120"/>
      <c r="Q450" s="2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122"/>
      <c r="AJ450" s="122"/>
      <c r="AK450" s="2"/>
      <c r="AL450" s="2"/>
      <c r="AM450" s="2"/>
      <c r="AN450" s="2"/>
      <c r="AO450" s="2"/>
      <c r="AP450" s="2"/>
      <c r="AQ450" s="2"/>
      <c r="AR450" s="15"/>
    </row>
    <row r="451" spans="1:44" ht="11.25" customHeight="1">
      <c r="A451" s="120"/>
      <c r="B451" s="120"/>
      <c r="C451" s="120"/>
      <c r="D451" s="120"/>
      <c r="E451" s="2"/>
      <c r="F451" s="2"/>
      <c r="G451" s="120"/>
      <c r="H451" s="120"/>
      <c r="I451" s="120"/>
      <c r="J451" s="58"/>
      <c r="K451" s="121"/>
      <c r="L451" s="2"/>
      <c r="M451" s="120"/>
      <c r="N451" s="120"/>
      <c r="O451" s="120"/>
      <c r="P451" s="120"/>
      <c r="Q451" s="2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122"/>
      <c r="AJ451" s="122"/>
      <c r="AK451" s="2"/>
      <c r="AL451" s="2"/>
      <c r="AM451" s="2"/>
      <c r="AN451" s="2"/>
      <c r="AO451" s="2"/>
      <c r="AP451" s="2"/>
      <c r="AQ451" s="2"/>
      <c r="AR451" s="15"/>
    </row>
    <row r="452" spans="1:44" ht="11.25" customHeight="1">
      <c r="A452" s="120"/>
      <c r="B452" s="120"/>
      <c r="C452" s="120"/>
      <c r="D452" s="120"/>
      <c r="E452" s="2"/>
      <c r="F452" s="2"/>
      <c r="G452" s="120"/>
      <c r="H452" s="120"/>
      <c r="I452" s="120"/>
      <c r="J452" s="58"/>
      <c r="K452" s="121"/>
      <c r="L452" s="2"/>
      <c r="M452" s="120"/>
      <c r="N452" s="120"/>
      <c r="O452" s="120"/>
      <c r="P452" s="120"/>
      <c r="Q452" s="2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122"/>
      <c r="AJ452" s="122"/>
      <c r="AK452" s="2"/>
      <c r="AL452" s="2"/>
      <c r="AM452" s="2"/>
      <c r="AN452" s="2"/>
      <c r="AO452" s="2"/>
      <c r="AP452" s="2"/>
      <c r="AQ452" s="2"/>
      <c r="AR452" s="15"/>
    </row>
    <row r="453" spans="1:44" ht="11.25" customHeight="1">
      <c r="A453" s="120"/>
      <c r="B453" s="120"/>
      <c r="C453" s="120"/>
      <c r="D453" s="120"/>
      <c r="E453" s="2"/>
      <c r="F453" s="2"/>
      <c r="G453" s="120"/>
      <c r="H453" s="120"/>
      <c r="I453" s="120"/>
      <c r="J453" s="58"/>
      <c r="K453" s="121"/>
      <c r="L453" s="2"/>
      <c r="M453" s="120"/>
      <c r="N453" s="120"/>
      <c r="O453" s="120"/>
      <c r="P453" s="120"/>
      <c r="Q453" s="2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122"/>
      <c r="AJ453" s="122"/>
      <c r="AK453" s="2"/>
      <c r="AL453" s="2"/>
      <c r="AM453" s="2"/>
      <c r="AN453" s="2"/>
      <c r="AO453" s="2"/>
      <c r="AP453" s="2"/>
      <c r="AQ453" s="2"/>
      <c r="AR453" s="15"/>
    </row>
    <row r="454" spans="1:44" ht="11.25" customHeight="1">
      <c r="A454" s="120"/>
      <c r="B454" s="120"/>
      <c r="C454" s="120"/>
      <c r="D454" s="120"/>
      <c r="E454" s="2"/>
      <c r="F454" s="2"/>
      <c r="G454" s="120"/>
      <c r="H454" s="120"/>
      <c r="I454" s="120"/>
      <c r="J454" s="58"/>
      <c r="K454" s="121"/>
      <c r="L454" s="2"/>
      <c r="M454" s="120"/>
      <c r="N454" s="120"/>
      <c r="O454" s="120"/>
      <c r="P454" s="120"/>
      <c r="Q454" s="2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122"/>
      <c r="AJ454" s="122"/>
      <c r="AK454" s="2"/>
      <c r="AL454" s="2"/>
      <c r="AM454" s="2"/>
      <c r="AN454" s="2"/>
      <c r="AO454" s="2"/>
      <c r="AP454" s="2"/>
      <c r="AQ454" s="2"/>
      <c r="AR454" s="15"/>
    </row>
    <row r="455" spans="1:44" ht="11.25" customHeight="1">
      <c r="A455" s="120"/>
      <c r="B455" s="120"/>
      <c r="C455" s="120"/>
      <c r="D455" s="120"/>
      <c r="E455" s="2"/>
      <c r="F455" s="2"/>
      <c r="G455" s="120"/>
      <c r="H455" s="120"/>
      <c r="I455" s="120"/>
      <c r="J455" s="58"/>
      <c r="K455" s="121"/>
      <c r="L455" s="2"/>
      <c r="M455" s="120"/>
      <c r="N455" s="120"/>
      <c r="O455" s="120"/>
      <c r="P455" s="120"/>
      <c r="Q455" s="2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122"/>
      <c r="AJ455" s="122"/>
      <c r="AK455" s="2"/>
      <c r="AL455" s="2"/>
      <c r="AM455" s="2"/>
      <c r="AN455" s="2"/>
      <c r="AO455" s="2"/>
      <c r="AP455" s="2"/>
      <c r="AQ455" s="2"/>
      <c r="AR455" s="15"/>
    </row>
    <row r="456" spans="1:44" ht="11.25" customHeight="1">
      <c r="A456" s="120"/>
      <c r="B456" s="120"/>
      <c r="C456" s="120"/>
      <c r="D456" s="120"/>
      <c r="E456" s="2"/>
      <c r="F456" s="2"/>
      <c r="G456" s="120"/>
      <c r="H456" s="120"/>
      <c r="I456" s="120"/>
      <c r="J456" s="58"/>
      <c r="K456" s="121"/>
      <c r="L456" s="2"/>
      <c r="M456" s="120"/>
      <c r="N456" s="120"/>
      <c r="O456" s="120"/>
      <c r="P456" s="120"/>
      <c r="Q456" s="2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122"/>
      <c r="AJ456" s="122"/>
      <c r="AK456" s="2"/>
      <c r="AL456" s="2"/>
      <c r="AM456" s="2"/>
      <c r="AN456" s="2"/>
      <c r="AO456" s="2"/>
      <c r="AP456" s="2"/>
      <c r="AQ456" s="2"/>
      <c r="AR456" s="15"/>
    </row>
    <row r="457" spans="1:44" ht="11.25" customHeight="1">
      <c r="A457" s="120"/>
      <c r="B457" s="120"/>
      <c r="C457" s="120"/>
      <c r="D457" s="120"/>
      <c r="E457" s="2"/>
      <c r="F457" s="2"/>
      <c r="G457" s="120"/>
      <c r="H457" s="120"/>
      <c r="I457" s="120"/>
      <c r="J457" s="58"/>
      <c r="K457" s="121"/>
      <c r="L457" s="2"/>
      <c r="M457" s="120"/>
      <c r="N457" s="120"/>
      <c r="O457" s="120"/>
      <c r="P457" s="120"/>
      <c r="Q457" s="2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122"/>
      <c r="AJ457" s="122"/>
      <c r="AK457" s="2"/>
      <c r="AL457" s="2"/>
      <c r="AM457" s="2"/>
      <c r="AN457" s="2"/>
      <c r="AO457" s="2"/>
      <c r="AP457" s="2"/>
      <c r="AQ457" s="2"/>
      <c r="AR457" s="15"/>
    </row>
    <row r="458" spans="1:44" ht="11.25" customHeight="1">
      <c r="A458" s="120"/>
      <c r="B458" s="120"/>
      <c r="C458" s="120"/>
      <c r="D458" s="120"/>
      <c r="E458" s="2"/>
      <c r="F458" s="2"/>
      <c r="G458" s="120"/>
      <c r="H458" s="120"/>
      <c r="I458" s="120"/>
      <c r="J458" s="58"/>
      <c r="K458" s="121"/>
      <c r="L458" s="2"/>
      <c r="M458" s="120"/>
      <c r="N458" s="120"/>
      <c r="O458" s="120"/>
      <c r="P458" s="120"/>
      <c r="Q458" s="2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122"/>
      <c r="AJ458" s="122"/>
      <c r="AK458" s="2"/>
      <c r="AL458" s="2"/>
      <c r="AM458" s="2"/>
      <c r="AN458" s="2"/>
      <c r="AO458" s="2"/>
      <c r="AP458" s="2"/>
      <c r="AQ458" s="2"/>
      <c r="AR458" s="15"/>
    </row>
    <row r="459" spans="1:44" ht="11.25" customHeight="1">
      <c r="A459" s="120"/>
      <c r="B459" s="120"/>
      <c r="C459" s="120"/>
      <c r="D459" s="120"/>
      <c r="E459" s="2"/>
      <c r="F459" s="2"/>
      <c r="G459" s="120"/>
      <c r="H459" s="120"/>
      <c r="I459" s="120"/>
      <c r="J459" s="58"/>
      <c r="K459" s="121"/>
      <c r="L459" s="2"/>
      <c r="M459" s="120"/>
      <c r="N459" s="120"/>
      <c r="O459" s="120"/>
      <c r="P459" s="120"/>
      <c r="Q459" s="2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122"/>
      <c r="AJ459" s="122"/>
      <c r="AK459" s="2"/>
      <c r="AL459" s="2"/>
      <c r="AM459" s="2"/>
      <c r="AN459" s="2"/>
      <c r="AO459" s="2"/>
      <c r="AP459" s="2"/>
      <c r="AQ459" s="2"/>
      <c r="AR459" s="15"/>
    </row>
    <row r="460" spans="1:44" ht="11.25" customHeight="1">
      <c r="A460" s="120"/>
      <c r="B460" s="120"/>
      <c r="C460" s="120"/>
      <c r="D460" s="120"/>
      <c r="E460" s="2"/>
      <c r="F460" s="2"/>
      <c r="G460" s="120"/>
      <c r="H460" s="120"/>
      <c r="I460" s="120"/>
      <c r="J460" s="58"/>
      <c r="K460" s="121"/>
      <c r="L460" s="2"/>
      <c r="M460" s="120"/>
      <c r="N460" s="120"/>
      <c r="O460" s="120"/>
      <c r="P460" s="120"/>
      <c r="Q460" s="2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122"/>
      <c r="AJ460" s="122"/>
      <c r="AK460" s="2"/>
      <c r="AL460" s="2"/>
      <c r="AM460" s="2"/>
      <c r="AN460" s="2"/>
      <c r="AO460" s="2"/>
      <c r="AP460" s="2"/>
      <c r="AQ460" s="2"/>
      <c r="AR460" s="15"/>
    </row>
    <row r="461" spans="1:44" ht="11.25" customHeight="1">
      <c r="A461" s="120"/>
      <c r="B461" s="120"/>
      <c r="C461" s="120"/>
      <c r="D461" s="120"/>
      <c r="E461" s="2"/>
      <c r="F461" s="2"/>
      <c r="G461" s="120"/>
      <c r="H461" s="120"/>
      <c r="I461" s="120"/>
      <c r="J461" s="58"/>
      <c r="K461" s="121"/>
      <c r="L461" s="2"/>
      <c r="M461" s="120"/>
      <c r="N461" s="120"/>
      <c r="O461" s="120"/>
      <c r="P461" s="120"/>
      <c r="Q461" s="2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122"/>
      <c r="AJ461" s="122"/>
      <c r="AK461" s="2"/>
      <c r="AL461" s="2"/>
      <c r="AM461" s="2"/>
      <c r="AN461" s="2"/>
      <c r="AO461" s="2"/>
      <c r="AP461" s="2"/>
      <c r="AQ461" s="2"/>
      <c r="AR461" s="15"/>
    </row>
    <row r="462" spans="1:44" ht="11.25" customHeight="1">
      <c r="A462" s="120"/>
      <c r="B462" s="120"/>
      <c r="C462" s="120"/>
      <c r="D462" s="120"/>
      <c r="E462" s="2"/>
      <c r="F462" s="2"/>
      <c r="G462" s="120"/>
      <c r="H462" s="120"/>
      <c r="I462" s="120"/>
      <c r="J462" s="58"/>
      <c r="K462" s="121"/>
      <c r="L462" s="2"/>
      <c r="M462" s="120"/>
      <c r="N462" s="120"/>
      <c r="O462" s="120"/>
      <c r="P462" s="120"/>
      <c r="Q462" s="2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122"/>
      <c r="AJ462" s="122"/>
      <c r="AK462" s="2"/>
      <c r="AL462" s="2"/>
      <c r="AM462" s="2"/>
      <c r="AN462" s="2"/>
      <c r="AO462" s="2"/>
      <c r="AP462" s="2"/>
      <c r="AQ462" s="2"/>
      <c r="AR462" s="15"/>
    </row>
    <row r="463" spans="1:44" ht="11.25" customHeight="1">
      <c r="A463" s="120"/>
      <c r="B463" s="120"/>
      <c r="C463" s="120"/>
      <c r="D463" s="120"/>
      <c r="E463" s="2"/>
      <c r="F463" s="2"/>
      <c r="G463" s="120"/>
      <c r="H463" s="120"/>
      <c r="I463" s="120"/>
      <c r="J463" s="58"/>
      <c r="K463" s="121"/>
      <c r="L463" s="2"/>
      <c r="M463" s="120"/>
      <c r="N463" s="120"/>
      <c r="O463" s="120"/>
      <c r="P463" s="120"/>
      <c r="Q463" s="2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122"/>
      <c r="AJ463" s="122"/>
      <c r="AK463" s="2"/>
      <c r="AL463" s="2"/>
      <c r="AM463" s="2"/>
      <c r="AN463" s="2"/>
      <c r="AO463" s="2"/>
      <c r="AP463" s="2"/>
      <c r="AQ463" s="2"/>
      <c r="AR463" s="15"/>
    </row>
    <row r="464" spans="1:44" ht="11.25" customHeight="1">
      <c r="A464" s="120"/>
      <c r="B464" s="120"/>
      <c r="C464" s="120"/>
      <c r="D464" s="120"/>
      <c r="E464" s="2"/>
      <c r="F464" s="2"/>
      <c r="G464" s="120"/>
      <c r="H464" s="120"/>
      <c r="I464" s="120"/>
      <c r="J464" s="58"/>
      <c r="K464" s="121"/>
      <c r="L464" s="2"/>
      <c r="M464" s="120"/>
      <c r="N464" s="120"/>
      <c r="O464" s="120"/>
      <c r="P464" s="120"/>
      <c r="Q464" s="2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122"/>
      <c r="AJ464" s="122"/>
      <c r="AK464" s="2"/>
      <c r="AL464" s="2"/>
      <c r="AM464" s="2"/>
      <c r="AN464" s="2"/>
      <c r="AO464" s="2"/>
      <c r="AP464" s="2"/>
      <c r="AQ464" s="2"/>
      <c r="AR464" s="15"/>
    </row>
    <row r="465" spans="1:44" ht="11.25" customHeight="1">
      <c r="A465" s="120"/>
      <c r="B465" s="120"/>
      <c r="C465" s="120"/>
      <c r="D465" s="120"/>
      <c r="E465" s="2"/>
      <c r="F465" s="2"/>
      <c r="G465" s="120"/>
      <c r="H465" s="120"/>
      <c r="I465" s="120"/>
      <c r="J465" s="58"/>
      <c r="K465" s="121"/>
      <c r="L465" s="2"/>
      <c r="M465" s="120"/>
      <c r="N465" s="120"/>
      <c r="O465" s="120"/>
      <c r="P465" s="120"/>
      <c r="Q465" s="2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122"/>
      <c r="AJ465" s="122"/>
      <c r="AK465" s="2"/>
      <c r="AL465" s="2"/>
      <c r="AM465" s="2"/>
      <c r="AN465" s="2"/>
      <c r="AO465" s="2"/>
      <c r="AP465" s="2"/>
      <c r="AQ465" s="2"/>
      <c r="AR465" s="15"/>
    </row>
    <row r="466" spans="1:44" ht="11.25" customHeight="1">
      <c r="A466" s="120"/>
      <c r="B466" s="120"/>
      <c r="C466" s="120"/>
      <c r="D466" s="120"/>
      <c r="E466" s="2"/>
      <c r="F466" s="2"/>
      <c r="G466" s="120"/>
      <c r="H466" s="120"/>
      <c r="I466" s="120"/>
      <c r="J466" s="58"/>
      <c r="K466" s="121"/>
      <c r="L466" s="2"/>
      <c r="M466" s="120"/>
      <c r="N466" s="120"/>
      <c r="O466" s="120"/>
      <c r="P466" s="120"/>
      <c r="Q466" s="2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122"/>
      <c r="AJ466" s="122"/>
      <c r="AK466" s="2"/>
      <c r="AL466" s="2"/>
      <c r="AM466" s="2"/>
      <c r="AN466" s="2"/>
      <c r="AO466" s="2"/>
      <c r="AP466" s="2"/>
      <c r="AQ466" s="2"/>
      <c r="AR466" s="15"/>
    </row>
    <row r="467" spans="1:44" ht="11.25" customHeight="1">
      <c r="A467" s="120"/>
      <c r="B467" s="120"/>
      <c r="C467" s="120"/>
      <c r="D467" s="120"/>
      <c r="E467" s="2"/>
      <c r="F467" s="2"/>
      <c r="G467" s="120"/>
      <c r="H467" s="120"/>
      <c r="I467" s="120"/>
      <c r="J467" s="58"/>
      <c r="K467" s="121"/>
      <c r="L467" s="2"/>
      <c r="M467" s="120"/>
      <c r="N467" s="120"/>
      <c r="O467" s="120"/>
      <c r="P467" s="120"/>
      <c r="Q467" s="2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122"/>
      <c r="AJ467" s="122"/>
      <c r="AK467" s="2"/>
      <c r="AL467" s="2"/>
      <c r="AM467" s="2"/>
      <c r="AN467" s="2"/>
      <c r="AO467" s="2"/>
      <c r="AP467" s="2"/>
      <c r="AQ467" s="2"/>
      <c r="AR467" s="15"/>
    </row>
    <row r="468" spans="1:44" ht="11.25" customHeight="1">
      <c r="A468" s="120"/>
      <c r="B468" s="120"/>
      <c r="C468" s="120"/>
      <c r="D468" s="120"/>
      <c r="E468" s="2"/>
      <c r="F468" s="2"/>
      <c r="G468" s="120"/>
      <c r="H468" s="120"/>
      <c r="I468" s="120"/>
      <c r="J468" s="58"/>
      <c r="K468" s="121"/>
      <c r="L468" s="2"/>
      <c r="M468" s="120"/>
      <c r="N468" s="120"/>
      <c r="O468" s="120"/>
      <c r="P468" s="120"/>
      <c r="Q468" s="2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122"/>
      <c r="AJ468" s="122"/>
      <c r="AK468" s="2"/>
      <c r="AL468" s="2"/>
      <c r="AM468" s="2"/>
      <c r="AN468" s="2"/>
      <c r="AO468" s="2"/>
      <c r="AP468" s="2"/>
      <c r="AQ468" s="2"/>
      <c r="AR468" s="15"/>
    </row>
    <row r="469" spans="1:44" ht="11.25" customHeight="1">
      <c r="A469" s="120"/>
      <c r="B469" s="120"/>
      <c r="C469" s="120"/>
      <c r="D469" s="120"/>
      <c r="E469" s="2"/>
      <c r="F469" s="2"/>
      <c r="G469" s="120"/>
      <c r="H469" s="120"/>
      <c r="I469" s="120"/>
      <c r="J469" s="58"/>
      <c r="K469" s="121"/>
      <c r="L469" s="2"/>
      <c r="M469" s="120"/>
      <c r="N469" s="120"/>
      <c r="O469" s="120"/>
      <c r="P469" s="120"/>
      <c r="Q469" s="2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122"/>
      <c r="AJ469" s="122"/>
      <c r="AK469" s="2"/>
      <c r="AL469" s="2"/>
      <c r="AM469" s="2"/>
      <c r="AN469" s="2"/>
      <c r="AO469" s="2"/>
      <c r="AP469" s="2"/>
      <c r="AQ469" s="2"/>
      <c r="AR469" s="15"/>
    </row>
    <row r="470" spans="1:44" ht="11.25" customHeight="1">
      <c r="A470" s="120"/>
      <c r="B470" s="120"/>
      <c r="C470" s="120"/>
      <c r="D470" s="120"/>
      <c r="E470" s="2"/>
      <c r="F470" s="2"/>
      <c r="G470" s="120"/>
      <c r="H470" s="120"/>
      <c r="I470" s="120"/>
      <c r="J470" s="58"/>
      <c r="K470" s="121"/>
      <c r="L470" s="2"/>
      <c r="M470" s="120"/>
      <c r="N470" s="120"/>
      <c r="O470" s="120"/>
      <c r="P470" s="120"/>
      <c r="Q470" s="2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122"/>
      <c r="AJ470" s="122"/>
      <c r="AK470" s="2"/>
      <c r="AL470" s="2"/>
      <c r="AM470" s="2"/>
      <c r="AN470" s="2"/>
      <c r="AO470" s="2"/>
      <c r="AP470" s="2"/>
      <c r="AQ470" s="2"/>
      <c r="AR470" s="15"/>
    </row>
    <row r="471" spans="1:44" ht="11.25" customHeight="1">
      <c r="A471" s="120"/>
      <c r="B471" s="120"/>
      <c r="C471" s="120"/>
      <c r="D471" s="120"/>
      <c r="E471" s="2"/>
      <c r="F471" s="2"/>
      <c r="G471" s="120"/>
      <c r="H471" s="120"/>
      <c r="I471" s="120"/>
      <c r="J471" s="58"/>
      <c r="K471" s="121"/>
      <c r="L471" s="2"/>
      <c r="M471" s="120"/>
      <c r="N471" s="120"/>
      <c r="O471" s="120"/>
      <c r="P471" s="120"/>
      <c r="Q471" s="2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122"/>
      <c r="AJ471" s="122"/>
      <c r="AK471" s="2"/>
      <c r="AL471" s="2"/>
      <c r="AM471" s="2"/>
      <c r="AN471" s="2"/>
      <c r="AO471" s="2"/>
      <c r="AP471" s="2"/>
      <c r="AQ471" s="2"/>
      <c r="AR471" s="15"/>
    </row>
    <row r="472" spans="1:44" ht="11.25" customHeight="1">
      <c r="A472" s="120"/>
      <c r="B472" s="120"/>
      <c r="C472" s="120"/>
      <c r="D472" s="120"/>
      <c r="E472" s="2"/>
      <c r="F472" s="2"/>
      <c r="G472" s="120"/>
      <c r="H472" s="120"/>
      <c r="I472" s="120"/>
      <c r="J472" s="58"/>
      <c r="K472" s="121"/>
      <c r="L472" s="2"/>
      <c r="M472" s="120"/>
      <c r="N472" s="120"/>
      <c r="O472" s="120"/>
      <c r="P472" s="120"/>
      <c r="Q472" s="2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122"/>
      <c r="AJ472" s="122"/>
      <c r="AK472" s="2"/>
      <c r="AL472" s="2"/>
      <c r="AM472" s="2"/>
      <c r="AN472" s="2"/>
      <c r="AO472" s="2"/>
      <c r="AP472" s="2"/>
      <c r="AQ472" s="2"/>
      <c r="AR472" s="15"/>
    </row>
    <row r="473" spans="1:44" ht="11.25" customHeight="1">
      <c r="A473" s="120"/>
      <c r="B473" s="120"/>
      <c r="C473" s="120"/>
      <c r="D473" s="120"/>
      <c r="E473" s="2"/>
      <c r="F473" s="2"/>
      <c r="G473" s="120"/>
      <c r="H473" s="120"/>
      <c r="I473" s="120"/>
      <c r="J473" s="58"/>
      <c r="K473" s="121"/>
      <c r="L473" s="2"/>
      <c r="M473" s="120"/>
      <c r="N473" s="120"/>
      <c r="O473" s="120"/>
      <c r="P473" s="120"/>
      <c r="Q473" s="2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122"/>
      <c r="AJ473" s="122"/>
      <c r="AK473" s="2"/>
      <c r="AL473" s="2"/>
      <c r="AM473" s="2"/>
      <c r="AN473" s="2"/>
      <c r="AO473" s="2"/>
      <c r="AP473" s="2"/>
      <c r="AQ473" s="2"/>
      <c r="AR473" s="15"/>
    </row>
    <row r="474" spans="1:44" ht="11.25" customHeight="1">
      <c r="A474" s="120"/>
      <c r="B474" s="120"/>
      <c r="C474" s="120"/>
      <c r="D474" s="120"/>
      <c r="E474" s="2"/>
      <c r="F474" s="2"/>
      <c r="G474" s="120"/>
      <c r="H474" s="120"/>
      <c r="I474" s="120"/>
      <c r="J474" s="58"/>
      <c r="K474" s="121"/>
      <c r="L474" s="2"/>
      <c r="M474" s="120"/>
      <c r="N474" s="120"/>
      <c r="O474" s="120"/>
      <c r="P474" s="120"/>
      <c r="Q474" s="2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122"/>
      <c r="AJ474" s="122"/>
      <c r="AK474" s="2"/>
      <c r="AL474" s="2"/>
      <c r="AM474" s="2"/>
      <c r="AN474" s="2"/>
      <c r="AO474" s="2"/>
      <c r="AP474" s="2"/>
      <c r="AQ474" s="2"/>
      <c r="AR474" s="15"/>
    </row>
    <row r="475" spans="1:44" ht="11.25" customHeight="1">
      <c r="A475" s="120"/>
      <c r="B475" s="120"/>
      <c r="C475" s="120"/>
      <c r="D475" s="120"/>
      <c r="E475" s="2"/>
      <c r="F475" s="2"/>
      <c r="G475" s="120"/>
      <c r="H475" s="120"/>
      <c r="I475" s="120"/>
      <c r="J475" s="58"/>
      <c r="K475" s="121"/>
      <c r="L475" s="2"/>
      <c r="M475" s="120"/>
      <c r="N475" s="120"/>
      <c r="O475" s="120"/>
      <c r="P475" s="120"/>
      <c r="Q475" s="2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122"/>
      <c r="AJ475" s="122"/>
      <c r="AK475" s="2"/>
      <c r="AL475" s="2"/>
      <c r="AM475" s="2"/>
      <c r="AN475" s="2"/>
      <c r="AO475" s="2"/>
      <c r="AP475" s="2"/>
      <c r="AQ475" s="2"/>
      <c r="AR475" s="15"/>
    </row>
    <row r="476" spans="1:44" ht="11.25" customHeight="1">
      <c r="A476" s="120"/>
      <c r="B476" s="120"/>
      <c r="C476" s="120"/>
      <c r="D476" s="120"/>
      <c r="E476" s="2"/>
      <c r="F476" s="2"/>
      <c r="G476" s="120"/>
      <c r="H476" s="120"/>
      <c r="I476" s="120"/>
      <c r="J476" s="58"/>
      <c r="K476" s="121"/>
      <c r="L476" s="2"/>
      <c r="M476" s="120"/>
      <c r="N476" s="120"/>
      <c r="O476" s="120"/>
      <c r="P476" s="120"/>
      <c r="Q476" s="2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122"/>
      <c r="AJ476" s="122"/>
      <c r="AK476" s="2"/>
      <c r="AL476" s="2"/>
      <c r="AM476" s="2"/>
      <c r="AN476" s="2"/>
      <c r="AO476" s="2"/>
      <c r="AP476" s="2"/>
      <c r="AQ476" s="2"/>
      <c r="AR476" s="15"/>
    </row>
    <row r="477" spans="1:44" ht="11.25" customHeight="1">
      <c r="A477" s="120"/>
      <c r="B477" s="120"/>
      <c r="C477" s="120"/>
      <c r="D477" s="120"/>
      <c r="E477" s="2"/>
      <c r="F477" s="2"/>
      <c r="G477" s="120"/>
      <c r="H477" s="120"/>
      <c r="I477" s="120"/>
      <c r="J477" s="58"/>
      <c r="K477" s="121"/>
      <c r="L477" s="2"/>
      <c r="M477" s="120"/>
      <c r="N477" s="120"/>
      <c r="O477" s="120"/>
      <c r="P477" s="120"/>
      <c r="Q477" s="2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122"/>
      <c r="AJ477" s="122"/>
      <c r="AK477" s="2"/>
      <c r="AL477" s="2"/>
      <c r="AM477" s="2"/>
      <c r="AN477" s="2"/>
      <c r="AO477" s="2"/>
      <c r="AP477" s="2"/>
      <c r="AQ477" s="2"/>
      <c r="AR477" s="15"/>
    </row>
    <row r="478" spans="1:44" ht="11.25" customHeight="1">
      <c r="A478" s="120"/>
      <c r="B478" s="120"/>
      <c r="C478" s="120"/>
      <c r="D478" s="120"/>
      <c r="E478" s="2"/>
      <c r="F478" s="2"/>
      <c r="G478" s="120"/>
      <c r="H478" s="120"/>
      <c r="I478" s="120"/>
      <c r="J478" s="58"/>
      <c r="K478" s="121"/>
      <c r="L478" s="2"/>
      <c r="M478" s="120"/>
      <c r="N478" s="120"/>
      <c r="O478" s="120"/>
      <c r="P478" s="120"/>
      <c r="Q478" s="2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122"/>
      <c r="AJ478" s="122"/>
      <c r="AK478" s="2"/>
      <c r="AL478" s="2"/>
      <c r="AM478" s="2"/>
      <c r="AN478" s="2"/>
      <c r="AO478" s="2"/>
      <c r="AP478" s="2"/>
      <c r="AQ478" s="2"/>
      <c r="AR478" s="15"/>
    </row>
    <row r="479" spans="1:44" ht="11.25" customHeight="1">
      <c r="A479" s="120"/>
      <c r="B479" s="120"/>
      <c r="C479" s="120"/>
      <c r="D479" s="120"/>
      <c r="E479" s="2"/>
      <c r="F479" s="2"/>
      <c r="G479" s="120"/>
      <c r="H479" s="120"/>
      <c r="I479" s="120"/>
      <c r="J479" s="58"/>
      <c r="K479" s="121"/>
      <c r="L479" s="2"/>
      <c r="M479" s="120"/>
      <c r="N479" s="120"/>
      <c r="O479" s="120"/>
      <c r="P479" s="120"/>
      <c r="Q479" s="2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122"/>
      <c r="AJ479" s="122"/>
      <c r="AK479" s="2"/>
      <c r="AL479" s="2"/>
      <c r="AM479" s="2"/>
      <c r="AN479" s="2"/>
      <c r="AO479" s="2"/>
      <c r="AP479" s="2"/>
      <c r="AQ479" s="2"/>
      <c r="AR479" s="15"/>
    </row>
    <row r="480" spans="1:44" ht="11.25" customHeight="1">
      <c r="A480" s="120"/>
      <c r="B480" s="120"/>
      <c r="C480" s="120"/>
      <c r="D480" s="120"/>
      <c r="E480" s="2"/>
      <c r="F480" s="2"/>
      <c r="G480" s="120"/>
      <c r="H480" s="120"/>
      <c r="I480" s="120"/>
      <c r="J480" s="58"/>
      <c r="K480" s="121"/>
      <c r="L480" s="2"/>
      <c r="M480" s="120"/>
      <c r="N480" s="120"/>
      <c r="O480" s="120"/>
      <c r="P480" s="120"/>
      <c r="Q480" s="2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122"/>
      <c r="AJ480" s="122"/>
      <c r="AK480" s="2"/>
      <c r="AL480" s="2"/>
      <c r="AM480" s="2"/>
      <c r="AN480" s="2"/>
      <c r="AO480" s="2"/>
      <c r="AP480" s="2"/>
      <c r="AQ480" s="2"/>
      <c r="AR480" s="15"/>
    </row>
    <row r="481" spans="1:44" ht="11.25" customHeight="1">
      <c r="A481" s="120"/>
      <c r="B481" s="120"/>
      <c r="C481" s="120"/>
      <c r="D481" s="120"/>
      <c r="E481" s="2"/>
      <c r="F481" s="2"/>
      <c r="G481" s="120"/>
      <c r="H481" s="120"/>
      <c r="I481" s="120"/>
      <c r="J481" s="58"/>
      <c r="K481" s="121"/>
      <c r="L481" s="2"/>
      <c r="M481" s="120"/>
      <c r="N481" s="120"/>
      <c r="O481" s="120"/>
      <c r="P481" s="120"/>
      <c r="Q481" s="2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122"/>
      <c r="AJ481" s="122"/>
      <c r="AK481" s="2"/>
      <c r="AL481" s="2"/>
      <c r="AM481" s="2"/>
      <c r="AN481" s="2"/>
      <c r="AO481" s="2"/>
      <c r="AP481" s="2"/>
      <c r="AQ481" s="2"/>
      <c r="AR481" s="15"/>
    </row>
    <row r="482" spans="1:44" ht="11.25" customHeight="1">
      <c r="A482" s="120"/>
      <c r="B482" s="120"/>
      <c r="C482" s="120"/>
      <c r="D482" s="120"/>
      <c r="E482" s="2"/>
      <c r="F482" s="2"/>
      <c r="G482" s="120"/>
      <c r="H482" s="120"/>
      <c r="I482" s="120"/>
      <c r="J482" s="58"/>
      <c r="K482" s="121"/>
      <c r="L482" s="2"/>
      <c r="M482" s="120"/>
      <c r="N482" s="120"/>
      <c r="O482" s="120"/>
      <c r="P482" s="120"/>
      <c r="Q482" s="2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122"/>
      <c r="AJ482" s="122"/>
      <c r="AK482" s="2"/>
      <c r="AL482" s="2"/>
      <c r="AM482" s="2"/>
      <c r="AN482" s="2"/>
      <c r="AO482" s="2"/>
      <c r="AP482" s="2"/>
      <c r="AQ482" s="2"/>
      <c r="AR482" s="15"/>
    </row>
    <row r="483" spans="1:44" ht="11.25" customHeight="1">
      <c r="A483" s="120"/>
      <c r="B483" s="120"/>
      <c r="C483" s="120"/>
      <c r="D483" s="120"/>
      <c r="E483" s="2"/>
      <c r="F483" s="2"/>
      <c r="G483" s="120"/>
      <c r="H483" s="120"/>
      <c r="I483" s="120"/>
      <c r="J483" s="58"/>
      <c r="K483" s="121"/>
      <c r="L483" s="2"/>
      <c r="M483" s="120"/>
      <c r="N483" s="120"/>
      <c r="O483" s="120"/>
      <c r="P483" s="120"/>
      <c r="Q483" s="2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122"/>
      <c r="AJ483" s="122"/>
      <c r="AK483" s="2"/>
      <c r="AL483" s="2"/>
      <c r="AM483" s="2"/>
      <c r="AN483" s="2"/>
      <c r="AO483" s="2"/>
      <c r="AP483" s="2"/>
      <c r="AQ483" s="2"/>
      <c r="AR483" s="15"/>
    </row>
    <row r="484" spans="1:44" ht="11.25" customHeight="1">
      <c r="A484" s="120"/>
      <c r="B484" s="120"/>
      <c r="C484" s="120"/>
      <c r="D484" s="120"/>
      <c r="E484" s="2"/>
      <c r="F484" s="2"/>
      <c r="G484" s="120"/>
      <c r="H484" s="120"/>
      <c r="I484" s="120"/>
      <c r="J484" s="58"/>
      <c r="K484" s="121"/>
      <c r="L484" s="2"/>
      <c r="M484" s="120"/>
      <c r="N484" s="120"/>
      <c r="O484" s="120"/>
      <c r="P484" s="120"/>
      <c r="Q484" s="2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122"/>
      <c r="AJ484" s="122"/>
      <c r="AK484" s="2"/>
      <c r="AL484" s="2"/>
      <c r="AM484" s="2"/>
      <c r="AN484" s="2"/>
      <c r="AO484" s="2"/>
      <c r="AP484" s="2"/>
      <c r="AQ484" s="2"/>
      <c r="AR484" s="15"/>
    </row>
    <row r="485" spans="1:44" ht="11.25" customHeight="1">
      <c r="A485" s="120"/>
      <c r="B485" s="120"/>
      <c r="C485" s="120"/>
      <c r="D485" s="120"/>
      <c r="E485" s="2"/>
      <c r="F485" s="2"/>
      <c r="G485" s="120"/>
      <c r="H485" s="120"/>
      <c r="I485" s="120"/>
      <c r="J485" s="58"/>
      <c r="K485" s="121"/>
      <c r="L485" s="2"/>
      <c r="M485" s="120"/>
      <c r="N485" s="120"/>
      <c r="O485" s="120"/>
      <c r="P485" s="120"/>
      <c r="Q485" s="2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122"/>
      <c r="AJ485" s="122"/>
      <c r="AK485" s="2"/>
      <c r="AL485" s="2"/>
      <c r="AM485" s="2"/>
      <c r="AN485" s="2"/>
      <c r="AO485" s="2"/>
      <c r="AP485" s="2"/>
      <c r="AQ485" s="2"/>
      <c r="AR485" s="15"/>
    </row>
    <row r="486" spans="1:44" ht="11.25" customHeight="1">
      <c r="A486" s="120"/>
      <c r="B486" s="120"/>
      <c r="C486" s="120"/>
      <c r="D486" s="120"/>
      <c r="E486" s="2"/>
      <c r="F486" s="2"/>
      <c r="G486" s="120"/>
      <c r="H486" s="120"/>
      <c r="I486" s="120"/>
      <c r="J486" s="58"/>
      <c r="K486" s="121"/>
      <c r="L486" s="2"/>
      <c r="M486" s="120"/>
      <c r="N486" s="120"/>
      <c r="O486" s="120"/>
      <c r="P486" s="120"/>
      <c r="Q486" s="2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122"/>
      <c r="AJ486" s="122"/>
      <c r="AK486" s="2"/>
      <c r="AL486" s="2"/>
      <c r="AM486" s="2"/>
      <c r="AN486" s="2"/>
      <c r="AO486" s="2"/>
      <c r="AP486" s="2"/>
      <c r="AQ486" s="2"/>
      <c r="AR486" s="15"/>
    </row>
    <row r="487" spans="1:44" ht="11.25" customHeight="1">
      <c r="A487" s="120"/>
      <c r="B487" s="120"/>
      <c r="C487" s="120"/>
      <c r="D487" s="120"/>
      <c r="E487" s="2"/>
      <c r="F487" s="2"/>
      <c r="G487" s="120"/>
      <c r="H487" s="120"/>
      <c r="I487" s="120"/>
      <c r="J487" s="58"/>
      <c r="K487" s="121"/>
      <c r="L487" s="2"/>
      <c r="M487" s="120"/>
      <c r="N487" s="120"/>
      <c r="O487" s="120"/>
      <c r="P487" s="120"/>
      <c r="Q487" s="2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122"/>
      <c r="AJ487" s="122"/>
      <c r="AK487" s="2"/>
      <c r="AL487" s="2"/>
      <c r="AM487" s="2"/>
      <c r="AN487" s="2"/>
      <c r="AO487" s="2"/>
      <c r="AP487" s="2"/>
      <c r="AQ487" s="2"/>
      <c r="AR487" s="15"/>
    </row>
    <row r="488" spans="1:44" ht="11.25" customHeight="1">
      <c r="A488" s="120"/>
      <c r="B488" s="120"/>
      <c r="C488" s="120"/>
      <c r="D488" s="120"/>
      <c r="E488" s="2"/>
      <c r="F488" s="2"/>
      <c r="G488" s="120"/>
      <c r="H488" s="120"/>
      <c r="I488" s="120"/>
      <c r="J488" s="58"/>
      <c r="K488" s="121"/>
      <c r="L488" s="2"/>
      <c r="M488" s="120"/>
      <c r="N488" s="120"/>
      <c r="O488" s="120"/>
      <c r="P488" s="120"/>
      <c r="Q488" s="2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122"/>
      <c r="AJ488" s="122"/>
      <c r="AK488" s="2"/>
      <c r="AL488" s="2"/>
      <c r="AM488" s="2"/>
      <c r="AN488" s="2"/>
      <c r="AO488" s="2"/>
      <c r="AP488" s="2"/>
      <c r="AQ488" s="2"/>
      <c r="AR488" s="15"/>
    </row>
    <row r="489" spans="1:44" ht="11.25" customHeight="1">
      <c r="A489" s="120"/>
      <c r="B489" s="120"/>
      <c r="C489" s="120"/>
      <c r="D489" s="120"/>
      <c r="E489" s="2"/>
      <c r="F489" s="2"/>
      <c r="G489" s="120"/>
      <c r="H489" s="120"/>
      <c r="I489" s="120"/>
      <c r="J489" s="58"/>
      <c r="K489" s="121"/>
      <c r="L489" s="2"/>
      <c r="M489" s="120"/>
      <c r="N489" s="120"/>
      <c r="O489" s="120"/>
      <c r="P489" s="120"/>
      <c r="Q489" s="2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122"/>
      <c r="AJ489" s="122"/>
      <c r="AK489" s="2"/>
      <c r="AL489" s="2"/>
      <c r="AM489" s="2"/>
      <c r="AN489" s="2"/>
      <c r="AO489" s="2"/>
      <c r="AP489" s="2"/>
      <c r="AQ489" s="2"/>
      <c r="AR489" s="15"/>
    </row>
    <row r="490" spans="1:44" ht="11.25" customHeight="1">
      <c r="A490" s="120"/>
      <c r="B490" s="120"/>
      <c r="C490" s="120"/>
      <c r="D490" s="120"/>
      <c r="E490" s="2"/>
      <c r="F490" s="2"/>
      <c r="G490" s="120"/>
      <c r="H490" s="120"/>
      <c r="I490" s="120"/>
      <c r="J490" s="58"/>
      <c r="K490" s="121"/>
      <c r="L490" s="2"/>
      <c r="M490" s="120"/>
      <c r="N490" s="120"/>
      <c r="O490" s="120"/>
      <c r="P490" s="120"/>
      <c r="Q490" s="2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122"/>
      <c r="AJ490" s="122"/>
      <c r="AK490" s="2"/>
      <c r="AL490" s="2"/>
      <c r="AM490" s="2"/>
      <c r="AN490" s="2"/>
      <c r="AO490" s="2"/>
      <c r="AP490" s="2"/>
      <c r="AQ490" s="2"/>
      <c r="AR490" s="15"/>
    </row>
    <row r="491" spans="1:44" ht="11.25" customHeight="1">
      <c r="A491" s="120"/>
      <c r="B491" s="120"/>
      <c r="C491" s="120"/>
      <c r="D491" s="120"/>
      <c r="E491" s="2"/>
      <c r="F491" s="2"/>
      <c r="G491" s="120"/>
      <c r="H491" s="120"/>
      <c r="I491" s="120"/>
      <c r="J491" s="58"/>
      <c r="K491" s="121"/>
      <c r="L491" s="2"/>
      <c r="M491" s="120"/>
      <c r="N491" s="120"/>
      <c r="O491" s="120"/>
      <c r="P491" s="120"/>
      <c r="Q491" s="2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122"/>
      <c r="AJ491" s="122"/>
      <c r="AK491" s="2"/>
      <c r="AL491" s="2"/>
      <c r="AM491" s="2"/>
      <c r="AN491" s="2"/>
      <c r="AO491" s="2"/>
      <c r="AP491" s="2"/>
      <c r="AQ491" s="2"/>
      <c r="AR491" s="15"/>
    </row>
    <row r="492" spans="1:44" ht="11.25" customHeight="1">
      <c r="A492" s="120"/>
      <c r="B492" s="120"/>
      <c r="C492" s="120"/>
      <c r="D492" s="120"/>
      <c r="E492" s="2"/>
      <c r="F492" s="2"/>
      <c r="G492" s="120"/>
      <c r="H492" s="120"/>
      <c r="I492" s="120"/>
      <c r="J492" s="58"/>
      <c r="K492" s="121"/>
      <c r="L492" s="2"/>
      <c r="M492" s="120"/>
      <c r="N492" s="120"/>
      <c r="O492" s="120"/>
      <c r="P492" s="120"/>
      <c r="Q492" s="2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122"/>
      <c r="AJ492" s="122"/>
      <c r="AK492" s="2"/>
      <c r="AL492" s="2"/>
      <c r="AM492" s="2"/>
      <c r="AN492" s="2"/>
      <c r="AO492" s="2"/>
      <c r="AP492" s="2"/>
      <c r="AQ492" s="2"/>
      <c r="AR492" s="15"/>
    </row>
    <row r="493" spans="1:44" ht="11.25" customHeight="1">
      <c r="A493" s="120"/>
      <c r="B493" s="120"/>
      <c r="C493" s="120"/>
      <c r="D493" s="120"/>
      <c r="E493" s="2"/>
      <c r="F493" s="2"/>
      <c r="G493" s="120"/>
      <c r="H493" s="120"/>
      <c r="I493" s="120"/>
      <c r="J493" s="58"/>
      <c r="K493" s="121"/>
      <c r="L493" s="2"/>
      <c r="M493" s="120"/>
      <c r="N493" s="120"/>
      <c r="O493" s="120"/>
      <c r="P493" s="120"/>
      <c r="Q493" s="2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122"/>
      <c r="AJ493" s="122"/>
      <c r="AK493" s="2"/>
      <c r="AL493" s="2"/>
      <c r="AM493" s="2"/>
      <c r="AN493" s="2"/>
      <c r="AO493" s="2"/>
      <c r="AP493" s="2"/>
      <c r="AQ493" s="2"/>
      <c r="AR493" s="15"/>
    </row>
    <row r="494" spans="1:44" ht="11.25" customHeight="1">
      <c r="A494" s="120"/>
      <c r="B494" s="120"/>
      <c r="C494" s="120"/>
      <c r="D494" s="120"/>
      <c r="E494" s="2"/>
      <c r="F494" s="2"/>
      <c r="G494" s="120"/>
      <c r="H494" s="120"/>
      <c r="I494" s="120"/>
      <c r="J494" s="58"/>
      <c r="K494" s="121"/>
      <c r="L494" s="2"/>
      <c r="M494" s="120"/>
      <c r="N494" s="120"/>
      <c r="O494" s="120"/>
      <c r="P494" s="120"/>
      <c r="Q494" s="2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122"/>
      <c r="AJ494" s="122"/>
      <c r="AK494" s="2"/>
      <c r="AL494" s="2"/>
      <c r="AM494" s="2"/>
      <c r="AN494" s="2"/>
      <c r="AO494" s="2"/>
      <c r="AP494" s="2"/>
      <c r="AQ494" s="2"/>
      <c r="AR494" s="15"/>
    </row>
    <row r="495" spans="1:44" ht="11.25" customHeight="1">
      <c r="A495" s="120"/>
      <c r="B495" s="120"/>
      <c r="C495" s="120"/>
      <c r="D495" s="120"/>
      <c r="E495" s="2"/>
      <c r="F495" s="2"/>
      <c r="G495" s="120"/>
      <c r="H495" s="120"/>
      <c r="I495" s="120"/>
      <c r="J495" s="58"/>
      <c r="K495" s="121"/>
      <c r="L495" s="2"/>
      <c r="M495" s="120"/>
      <c r="N495" s="120"/>
      <c r="O495" s="120"/>
      <c r="P495" s="120"/>
      <c r="Q495" s="2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122"/>
      <c r="AJ495" s="122"/>
      <c r="AK495" s="2"/>
      <c r="AL495" s="2"/>
      <c r="AM495" s="2"/>
      <c r="AN495" s="2"/>
      <c r="AO495" s="2"/>
      <c r="AP495" s="2"/>
      <c r="AQ495" s="2"/>
      <c r="AR495" s="15"/>
    </row>
    <row r="496" spans="1:44" ht="11.25" customHeight="1">
      <c r="A496" s="120"/>
      <c r="B496" s="120"/>
      <c r="C496" s="120"/>
      <c r="D496" s="120"/>
      <c r="E496" s="2"/>
      <c r="F496" s="2"/>
      <c r="G496" s="120"/>
      <c r="H496" s="120"/>
      <c r="I496" s="120"/>
      <c r="J496" s="58"/>
      <c r="K496" s="121"/>
      <c r="L496" s="2"/>
      <c r="M496" s="120"/>
      <c r="N496" s="120"/>
      <c r="O496" s="120"/>
      <c r="P496" s="120"/>
      <c r="Q496" s="2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122"/>
      <c r="AJ496" s="122"/>
      <c r="AK496" s="2"/>
      <c r="AL496" s="2"/>
      <c r="AM496" s="2"/>
      <c r="AN496" s="2"/>
      <c r="AO496" s="2"/>
      <c r="AP496" s="2"/>
      <c r="AQ496" s="2"/>
      <c r="AR496" s="15"/>
    </row>
    <row r="497" spans="1:44" ht="11.25" customHeight="1">
      <c r="A497" s="120"/>
      <c r="B497" s="120"/>
      <c r="C497" s="120"/>
      <c r="D497" s="120"/>
      <c r="E497" s="2"/>
      <c r="F497" s="2"/>
      <c r="G497" s="120"/>
      <c r="H497" s="120"/>
      <c r="I497" s="120"/>
      <c r="J497" s="58"/>
      <c r="K497" s="121"/>
      <c r="L497" s="2"/>
      <c r="M497" s="120"/>
      <c r="N497" s="120"/>
      <c r="O497" s="120"/>
      <c r="P497" s="120"/>
      <c r="Q497" s="2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122"/>
      <c r="AJ497" s="122"/>
      <c r="AK497" s="2"/>
      <c r="AL497" s="2"/>
      <c r="AM497" s="2"/>
      <c r="AN497" s="2"/>
      <c r="AO497" s="2"/>
      <c r="AP497" s="2"/>
      <c r="AQ497" s="2"/>
      <c r="AR497" s="15"/>
    </row>
    <row r="498" spans="1:44" ht="11.25" customHeight="1">
      <c r="A498" s="120"/>
      <c r="B498" s="120"/>
      <c r="C498" s="120"/>
      <c r="D498" s="120"/>
      <c r="E498" s="2"/>
      <c r="F498" s="2"/>
      <c r="G498" s="120"/>
      <c r="H498" s="120"/>
      <c r="I498" s="120"/>
      <c r="J498" s="58"/>
      <c r="K498" s="121"/>
      <c r="L498" s="2"/>
      <c r="M498" s="120"/>
      <c r="N498" s="120"/>
      <c r="O498" s="120"/>
      <c r="P498" s="120"/>
      <c r="Q498" s="2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122"/>
      <c r="AJ498" s="122"/>
      <c r="AK498" s="2"/>
      <c r="AL498" s="2"/>
      <c r="AM498" s="2"/>
      <c r="AN498" s="2"/>
      <c r="AO498" s="2"/>
      <c r="AP498" s="2"/>
      <c r="AQ498" s="2"/>
      <c r="AR498" s="15"/>
    </row>
    <row r="499" spans="1:44" ht="11.25" customHeight="1">
      <c r="A499" s="120"/>
      <c r="B499" s="120"/>
      <c r="C499" s="120"/>
      <c r="D499" s="120"/>
      <c r="E499" s="2"/>
      <c r="F499" s="2"/>
      <c r="G499" s="120"/>
      <c r="H499" s="120"/>
      <c r="I499" s="120"/>
      <c r="J499" s="58"/>
      <c r="K499" s="121"/>
      <c r="L499" s="2"/>
      <c r="M499" s="120"/>
      <c r="N499" s="120"/>
      <c r="O499" s="120"/>
      <c r="P499" s="120"/>
      <c r="Q499" s="2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122"/>
      <c r="AJ499" s="122"/>
      <c r="AK499" s="2"/>
      <c r="AL499" s="2"/>
      <c r="AM499" s="2"/>
      <c r="AN499" s="2"/>
      <c r="AO499" s="2"/>
      <c r="AP499" s="2"/>
      <c r="AQ499" s="2"/>
      <c r="AR499" s="15"/>
    </row>
    <row r="500" spans="1:44" ht="11.25" customHeight="1">
      <c r="A500" s="120"/>
      <c r="B500" s="120"/>
      <c r="C500" s="120"/>
      <c r="D500" s="120"/>
      <c r="E500" s="2"/>
      <c r="F500" s="2"/>
      <c r="G500" s="120"/>
      <c r="H500" s="120"/>
      <c r="I500" s="120"/>
      <c r="J500" s="58"/>
      <c r="K500" s="121"/>
      <c r="L500" s="2"/>
      <c r="M500" s="120"/>
      <c r="N500" s="120"/>
      <c r="O500" s="120"/>
      <c r="P500" s="120"/>
      <c r="Q500" s="2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122"/>
      <c r="AJ500" s="122"/>
      <c r="AK500" s="2"/>
      <c r="AL500" s="2"/>
      <c r="AM500" s="2"/>
      <c r="AN500" s="2"/>
      <c r="AO500" s="2"/>
      <c r="AP500" s="2"/>
      <c r="AQ500" s="2"/>
      <c r="AR500" s="15"/>
    </row>
    <row r="501" spans="1:44" ht="11.25" customHeight="1">
      <c r="A501" s="120"/>
      <c r="B501" s="120"/>
      <c r="C501" s="120"/>
      <c r="D501" s="120"/>
      <c r="E501" s="2"/>
      <c r="F501" s="2"/>
      <c r="G501" s="120"/>
      <c r="H501" s="120"/>
      <c r="I501" s="120"/>
      <c r="J501" s="58"/>
      <c r="K501" s="121"/>
      <c r="L501" s="2"/>
      <c r="M501" s="120"/>
      <c r="N501" s="120"/>
      <c r="O501" s="120"/>
      <c r="P501" s="120"/>
      <c r="Q501" s="2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122"/>
      <c r="AJ501" s="122"/>
      <c r="AK501" s="2"/>
      <c r="AL501" s="2"/>
      <c r="AM501" s="2"/>
      <c r="AN501" s="2"/>
      <c r="AO501" s="2"/>
      <c r="AP501" s="2"/>
      <c r="AQ501" s="2"/>
      <c r="AR501" s="15"/>
    </row>
    <row r="502" spans="1:44" ht="11.25" customHeight="1">
      <c r="A502" s="120"/>
      <c r="B502" s="120"/>
      <c r="C502" s="120"/>
      <c r="D502" s="120"/>
      <c r="E502" s="2"/>
      <c r="F502" s="2"/>
      <c r="G502" s="120"/>
      <c r="H502" s="120"/>
      <c r="I502" s="120"/>
      <c r="J502" s="58"/>
      <c r="K502" s="121"/>
      <c r="L502" s="2"/>
      <c r="M502" s="120"/>
      <c r="N502" s="120"/>
      <c r="O502" s="120"/>
      <c r="P502" s="120"/>
      <c r="Q502" s="2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122"/>
      <c r="AJ502" s="122"/>
      <c r="AK502" s="2"/>
      <c r="AL502" s="2"/>
      <c r="AM502" s="2"/>
      <c r="AN502" s="2"/>
      <c r="AO502" s="2"/>
      <c r="AP502" s="2"/>
      <c r="AQ502" s="2"/>
      <c r="AR502" s="15"/>
    </row>
    <row r="503" spans="1:44" ht="11.25" customHeight="1">
      <c r="A503" s="120"/>
      <c r="B503" s="120"/>
      <c r="C503" s="120"/>
      <c r="D503" s="120"/>
      <c r="E503" s="2"/>
      <c r="F503" s="2"/>
      <c r="G503" s="120"/>
      <c r="H503" s="120"/>
      <c r="I503" s="120"/>
      <c r="J503" s="58"/>
      <c r="K503" s="121"/>
      <c r="L503" s="2"/>
      <c r="M503" s="120"/>
      <c r="N503" s="120"/>
      <c r="O503" s="120"/>
      <c r="P503" s="120"/>
      <c r="Q503" s="2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122"/>
      <c r="AJ503" s="122"/>
      <c r="AK503" s="2"/>
      <c r="AL503" s="2"/>
      <c r="AM503" s="2"/>
      <c r="AN503" s="2"/>
      <c r="AO503" s="2"/>
      <c r="AP503" s="2"/>
      <c r="AQ503" s="2"/>
      <c r="AR503" s="15"/>
    </row>
    <row r="504" spans="1:44" ht="11.25" customHeight="1">
      <c r="A504" s="120"/>
      <c r="B504" s="120"/>
      <c r="C504" s="120"/>
      <c r="D504" s="120"/>
      <c r="E504" s="2"/>
      <c r="F504" s="2"/>
      <c r="G504" s="120"/>
      <c r="H504" s="120"/>
      <c r="I504" s="120"/>
      <c r="J504" s="58"/>
      <c r="K504" s="121"/>
      <c r="L504" s="2"/>
      <c r="M504" s="120"/>
      <c r="N504" s="120"/>
      <c r="O504" s="120"/>
      <c r="P504" s="120"/>
      <c r="Q504" s="2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122"/>
      <c r="AJ504" s="122"/>
      <c r="AK504" s="2"/>
      <c r="AL504" s="2"/>
      <c r="AM504" s="2"/>
      <c r="AN504" s="2"/>
      <c r="AO504" s="2"/>
      <c r="AP504" s="2"/>
      <c r="AQ504" s="2"/>
      <c r="AR504" s="15"/>
    </row>
    <row r="505" spans="1:44" ht="11.25" customHeight="1">
      <c r="A505" s="120"/>
      <c r="B505" s="120"/>
      <c r="C505" s="120"/>
      <c r="D505" s="120"/>
      <c r="E505" s="2"/>
      <c r="F505" s="2"/>
      <c r="G505" s="120"/>
      <c r="H505" s="120"/>
      <c r="I505" s="120"/>
      <c r="J505" s="58"/>
      <c r="K505" s="121"/>
      <c r="L505" s="2"/>
      <c r="M505" s="120"/>
      <c r="N505" s="120"/>
      <c r="O505" s="120"/>
      <c r="P505" s="120"/>
      <c r="Q505" s="2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122"/>
      <c r="AJ505" s="122"/>
      <c r="AK505" s="2"/>
      <c r="AL505" s="2"/>
      <c r="AM505" s="2"/>
      <c r="AN505" s="2"/>
      <c r="AO505" s="2"/>
      <c r="AP505" s="2"/>
      <c r="AQ505" s="2"/>
      <c r="AR505" s="15"/>
    </row>
    <row r="506" spans="1:44" ht="11.25" customHeight="1">
      <c r="A506" s="120"/>
      <c r="B506" s="120"/>
      <c r="C506" s="120"/>
      <c r="D506" s="120"/>
      <c r="E506" s="2"/>
      <c r="F506" s="2"/>
      <c r="G506" s="120"/>
      <c r="H506" s="120"/>
      <c r="I506" s="120"/>
      <c r="J506" s="58"/>
      <c r="K506" s="121"/>
      <c r="L506" s="2"/>
      <c r="M506" s="120"/>
      <c r="N506" s="120"/>
      <c r="O506" s="120"/>
      <c r="P506" s="120"/>
      <c r="Q506" s="2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122"/>
      <c r="AJ506" s="122"/>
      <c r="AK506" s="2"/>
      <c r="AL506" s="2"/>
      <c r="AM506" s="2"/>
      <c r="AN506" s="2"/>
      <c r="AO506" s="2"/>
      <c r="AP506" s="2"/>
      <c r="AQ506" s="2"/>
      <c r="AR506" s="15"/>
    </row>
    <row r="507" spans="1:44" ht="11.25" customHeight="1">
      <c r="A507" s="120"/>
      <c r="B507" s="120"/>
      <c r="C507" s="120"/>
      <c r="D507" s="120"/>
      <c r="E507" s="2"/>
      <c r="F507" s="2"/>
      <c r="G507" s="120"/>
      <c r="H507" s="120"/>
      <c r="I507" s="120"/>
      <c r="J507" s="58"/>
      <c r="K507" s="121"/>
      <c r="L507" s="2"/>
      <c r="M507" s="120"/>
      <c r="N507" s="120"/>
      <c r="O507" s="120"/>
      <c r="P507" s="120"/>
      <c r="Q507" s="2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122"/>
      <c r="AJ507" s="122"/>
      <c r="AK507" s="2"/>
      <c r="AL507" s="2"/>
      <c r="AM507" s="2"/>
      <c r="AN507" s="2"/>
      <c r="AO507" s="2"/>
      <c r="AP507" s="2"/>
      <c r="AQ507" s="2"/>
      <c r="AR507" s="15"/>
    </row>
    <row r="508" spans="1:44" ht="11.25" customHeight="1">
      <c r="A508" s="120"/>
      <c r="B508" s="120"/>
      <c r="C508" s="120"/>
      <c r="D508" s="120"/>
      <c r="E508" s="2"/>
      <c r="F508" s="2"/>
      <c r="G508" s="120"/>
      <c r="H508" s="120"/>
      <c r="I508" s="120"/>
      <c r="J508" s="58"/>
      <c r="K508" s="121"/>
      <c r="L508" s="2"/>
      <c r="M508" s="120"/>
      <c r="N508" s="120"/>
      <c r="O508" s="120"/>
      <c r="P508" s="120"/>
      <c r="Q508" s="2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122"/>
      <c r="AJ508" s="122"/>
      <c r="AK508" s="2"/>
      <c r="AL508" s="2"/>
      <c r="AM508" s="2"/>
      <c r="AN508" s="2"/>
      <c r="AO508" s="2"/>
      <c r="AP508" s="2"/>
      <c r="AQ508" s="2"/>
      <c r="AR508" s="15"/>
    </row>
    <row r="509" spans="1:44" ht="11.25" customHeight="1">
      <c r="A509" s="120"/>
      <c r="B509" s="120"/>
      <c r="C509" s="120"/>
      <c r="D509" s="120"/>
      <c r="E509" s="2"/>
      <c r="F509" s="2"/>
      <c r="G509" s="120"/>
      <c r="H509" s="120"/>
      <c r="I509" s="120"/>
      <c r="J509" s="58"/>
      <c r="K509" s="121"/>
      <c r="L509" s="2"/>
      <c r="M509" s="120"/>
      <c r="N509" s="120"/>
      <c r="O509" s="120"/>
      <c r="P509" s="120"/>
      <c r="Q509" s="2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122"/>
      <c r="AJ509" s="122"/>
      <c r="AK509" s="2"/>
      <c r="AL509" s="2"/>
      <c r="AM509" s="2"/>
      <c r="AN509" s="2"/>
      <c r="AO509" s="2"/>
      <c r="AP509" s="2"/>
      <c r="AQ509" s="2"/>
      <c r="AR509" s="15"/>
    </row>
    <row r="510" spans="1:44" ht="11.25" customHeight="1">
      <c r="A510" s="120"/>
      <c r="B510" s="120"/>
      <c r="C510" s="120"/>
      <c r="D510" s="120"/>
      <c r="E510" s="2"/>
      <c r="F510" s="2"/>
      <c r="G510" s="120"/>
      <c r="H510" s="120"/>
      <c r="I510" s="120"/>
      <c r="J510" s="58"/>
      <c r="K510" s="121"/>
      <c r="L510" s="2"/>
      <c r="M510" s="120"/>
      <c r="N510" s="120"/>
      <c r="O510" s="120"/>
      <c r="P510" s="120"/>
      <c r="Q510" s="2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122"/>
      <c r="AJ510" s="122"/>
      <c r="AK510" s="2"/>
      <c r="AL510" s="2"/>
      <c r="AM510" s="2"/>
      <c r="AN510" s="2"/>
      <c r="AO510" s="2"/>
      <c r="AP510" s="2"/>
      <c r="AQ510" s="2"/>
      <c r="AR510" s="15"/>
    </row>
    <row r="511" spans="1:44" ht="11.25" customHeight="1">
      <c r="A511" s="120"/>
      <c r="B511" s="120"/>
      <c r="C511" s="120"/>
      <c r="D511" s="120"/>
      <c r="E511" s="2"/>
      <c r="F511" s="2"/>
      <c r="G511" s="120"/>
      <c r="H511" s="120"/>
      <c r="I511" s="120"/>
      <c r="J511" s="58"/>
      <c r="K511" s="121"/>
      <c r="L511" s="2"/>
      <c r="M511" s="120"/>
      <c r="N511" s="120"/>
      <c r="O511" s="120"/>
      <c r="P511" s="120"/>
      <c r="Q511" s="2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122"/>
      <c r="AJ511" s="122"/>
      <c r="AK511" s="2"/>
      <c r="AL511" s="2"/>
      <c r="AM511" s="2"/>
      <c r="AN511" s="2"/>
      <c r="AO511" s="2"/>
      <c r="AP511" s="2"/>
      <c r="AQ511" s="2"/>
      <c r="AR511" s="15"/>
    </row>
    <row r="512" spans="1:44" ht="11.25" customHeight="1">
      <c r="A512" s="120"/>
      <c r="B512" s="120"/>
      <c r="C512" s="120"/>
      <c r="D512" s="120"/>
      <c r="E512" s="2"/>
      <c r="F512" s="2"/>
      <c r="G512" s="120"/>
      <c r="H512" s="120"/>
      <c r="I512" s="120"/>
      <c r="J512" s="58"/>
      <c r="K512" s="121"/>
      <c r="L512" s="2"/>
      <c r="M512" s="120"/>
      <c r="N512" s="120"/>
      <c r="O512" s="120"/>
      <c r="P512" s="120"/>
      <c r="Q512" s="2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122"/>
      <c r="AJ512" s="122"/>
      <c r="AK512" s="2"/>
      <c r="AL512" s="2"/>
      <c r="AM512" s="2"/>
      <c r="AN512" s="2"/>
      <c r="AO512" s="2"/>
      <c r="AP512" s="2"/>
      <c r="AQ512" s="2"/>
      <c r="AR512" s="15"/>
    </row>
    <row r="513" spans="1:44" ht="11.25" customHeight="1">
      <c r="A513" s="120"/>
      <c r="B513" s="120"/>
      <c r="C513" s="120"/>
      <c r="D513" s="120"/>
      <c r="E513" s="2"/>
      <c r="F513" s="2"/>
      <c r="G513" s="120"/>
      <c r="H513" s="120"/>
      <c r="I513" s="120"/>
      <c r="J513" s="58"/>
      <c r="K513" s="121"/>
      <c r="L513" s="2"/>
      <c r="M513" s="120"/>
      <c r="N513" s="120"/>
      <c r="O513" s="120"/>
      <c r="P513" s="120"/>
      <c r="Q513" s="2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122"/>
      <c r="AJ513" s="122"/>
      <c r="AK513" s="2"/>
      <c r="AL513" s="2"/>
      <c r="AM513" s="2"/>
      <c r="AN513" s="2"/>
      <c r="AO513" s="2"/>
      <c r="AP513" s="2"/>
      <c r="AQ513" s="2"/>
      <c r="AR513" s="15"/>
    </row>
    <row r="514" spans="1:44" ht="11.25" customHeight="1">
      <c r="A514" s="120"/>
      <c r="B514" s="120"/>
      <c r="C514" s="120"/>
      <c r="D514" s="120"/>
      <c r="E514" s="2"/>
      <c r="F514" s="2"/>
      <c r="G514" s="120"/>
      <c r="H514" s="120"/>
      <c r="I514" s="120"/>
      <c r="J514" s="58"/>
      <c r="K514" s="121"/>
      <c r="L514" s="2"/>
      <c r="M514" s="120"/>
      <c r="N514" s="120"/>
      <c r="O514" s="120"/>
      <c r="P514" s="120"/>
      <c r="Q514" s="2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122"/>
      <c r="AJ514" s="122"/>
      <c r="AK514" s="2"/>
      <c r="AL514" s="2"/>
      <c r="AM514" s="2"/>
      <c r="AN514" s="2"/>
      <c r="AO514" s="2"/>
      <c r="AP514" s="2"/>
      <c r="AQ514" s="2"/>
      <c r="AR514" s="15"/>
    </row>
    <row r="515" spans="1:44" ht="11.25" customHeight="1">
      <c r="A515" s="120"/>
      <c r="B515" s="120"/>
      <c r="C515" s="120"/>
      <c r="D515" s="120"/>
      <c r="E515" s="2"/>
      <c r="F515" s="2"/>
      <c r="G515" s="120"/>
      <c r="H515" s="120"/>
      <c r="I515" s="120"/>
      <c r="J515" s="58"/>
      <c r="K515" s="121"/>
      <c r="L515" s="2"/>
      <c r="M515" s="120"/>
      <c r="N515" s="120"/>
      <c r="O515" s="120"/>
      <c r="P515" s="120"/>
      <c r="Q515" s="2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122"/>
      <c r="AJ515" s="122"/>
      <c r="AK515" s="2"/>
      <c r="AL515" s="2"/>
      <c r="AM515" s="2"/>
      <c r="AN515" s="2"/>
      <c r="AO515" s="2"/>
      <c r="AP515" s="2"/>
      <c r="AQ515" s="2"/>
      <c r="AR515" s="15"/>
    </row>
    <row r="516" spans="1:44" ht="11.25" customHeight="1">
      <c r="A516" s="120"/>
      <c r="B516" s="120"/>
      <c r="C516" s="120"/>
      <c r="D516" s="120"/>
      <c r="E516" s="2"/>
      <c r="F516" s="2"/>
      <c r="G516" s="120"/>
      <c r="H516" s="120"/>
      <c r="I516" s="120"/>
      <c r="J516" s="58"/>
      <c r="K516" s="121"/>
      <c r="L516" s="2"/>
      <c r="M516" s="120"/>
      <c r="N516" s="120"/>
      <c r="O516" s="120"/>
      <c r="P516" s="120"/>
      <c r="Q516" s="2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122"/>
      <c r="AJ516" s="122"/>
      <c r="AK516" s="2"/>
      <c r="AL516" s="2"/>
      <c r="AM516" s="2"/>
      <c r="AN516" s="2"/>
      <c r="AO516" s="2"/>
      <c r="AP516" s="2"/>
      <c r="AQ516" s="2"/>
      <c r="AR516" s="15"/>
    </row>
    <row r="517" spans="1:44" ht="11.25" customHeight="1">
      <c r="A517" s="120"/>
      <c r="B517" s="120"/>
      <c r="C517" s="120"/>
      <c r="D517" s="120"/>
      <c r="E517" s="2"/>
      <c r="F517" s="2"/>
      <c r="G517" s="120"/>
      <c r="H517" s="120"/>
      <c r="I517" s="120"/>
      <c r="J517" s="58"/>
      <c r="K517" s="121"/>
      <c r="L517" s="2"/>
      <c r="M517" s="120"/>
      <c r="N517" s="120"/>
      <c r="O517" s="120"/>
      <c r="P517" s="120"/>
      <c r="Q517" s="2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122"/>
      <c r="AJ517" s="122"/>
      <c r="AK517" s="2"/>
      <c r="AL517" s="2"/>
      <c r="AM517" s="2"/>
      <c r="AN517" s="2"/>
      <c r="AO517" s="2"/>
      <c r="AP517" s="2"/>
      <c r="AQ517" s="2"/>
      <c r="AR517" s="15"/>
    </row>
    <row r="518" spans="1:44" ht="11.25" customHeight="1">
      <c r="A518" s="120"/>
      <c r="B518" s="120"/>
      <c r="C518" s="120"/>
      <c r="D518" s="120"/>
      <c r="E518" s="2"/>
      <c r="F518" s="2"/>
      <c r="G518" s="120"/>
      <c r="H518" s="120"/>
      <c r="I518" s="120"/>
      <c r="J518" s="58"/>
      <c r="K518" s="121"/>
      <c r="L518" s="2"/>
      <c r="M518" s="120"/>
      <c r="N518" s="120"/>
      <c r="O518" s="120"/>
      <c r="P518" s="120"/>
      <c r="Q518" s="2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122"/>
      <c r="AJ518" s="122"/>
      <c r="AK518" s="2"/>
      <c r="AL518" s="2"/>
      <c r="AM518" s="2"/>
      <c r="AN518" s="2"/>
      <c r="AO518" s="2"/>
      <c r="AP518" s="2"/>
      <c r="AQ518" s="2"/>
      <c r="AR518" s="15"/>
    </row>
    <row r="519" spans="1:44" ht="11.25" customHeight="1">
      <c r="A519" s="120"/>
      <c r="B519" s="120"/>
      <c r="C519" s="120"/>
      <c r="D519" s="120"/>
      <c r="E519" s="2"/>
      <c r="F519" s="2"/>
      <c r="G519" s="120"/>
      <c r="H519" s="120"/>
      <c r="I519" s="120"/>
      <c r="J519" s="58"/>
      <c r="K519" s="121"/>
      <c r="L519" s="2"/>
      <c r="M519" s="120"/>
      <c r="N519" s="120"/>
      <c r="O519" s="120"/>
      <c r="P519" s="120"/>
      <c r="Q519" s="2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122"/>
      <c r="AJ519" s="122"/>
      <c r="AK519" s="2"/>
      <c r="AL519" s="2"/>
      <c r="AM519" s="2"/>
      <c r="AN519" s="2"/>
      <c r="AO519" s="2"/>
      <c r="AP519" s="2"/>
      <c r="AQ519" s="2"/>
      <c r="AR519" s="15"/>
    </row>
    <row r="520" spans="1:44" ht="11.25" customHeight="1">
      <c r="A520" s="120"/>
      <c r="B520" s="120"/>
      <c r="C520" s="120"/>
      <c r="D520" s="120"/>
      <c r="E520" s="2"/>
      <c r="F520" s="2"/>
      <c r="G520" s="120"/>
      <c r="H520" s="120"/>
      <c r="I520" s="120"/>
      <c r="J520" s="58"/>
      <c r="K520" s="121"/>
      <c r="L520" s="2"/>
      <c r="M520" s="120"/>
      <c r="N520" s="120"/>
      <c r="O520" s="120"/>
      <c r="P520" s="120"/>
      <c r="Q520" s="2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122"/>
      <c r="AJ520" s="122"/>
      <c r="AK520" s="2"/>
      <c r="AL520" s="2"/>
      <c r="AM520" s="2"/>
      <c r="AN520" s="2"/>
      <c r="AO520" s="2"/>
      <c r="AP520" s="2"/>
      <c r="AQ520" s="2"/>
      <c r="AR520" s="15"/>
    </row>
    <row r="521" spans="1:44" ht="11.25" customHeight="1">
      <c r="A521" s="120"/>
      <c r="B521" s="120"/>
      <c r="C521" s="120"/>
      <c r="D521" s="120"/>
      <c r="E521" s="2"/>
      <c r="F521" s="2"/>
      <c r="G521" s="120"/>
      <c r="H521" s="120"/>
      <c r="I521" s="120"/>
      <c r="J521" s="58"/>
      <c r="K521" s="121"/>
      <c r="L521" s="2"/>
      <c r="M521" s="120"/>
      <c r="N521" s="120"/>
      <c r="O521" s="120"/>
      <c r="P521" s="120"/>
      <c r="Q521" s="2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122"/>
      <c r="AJ521" s="122"/>
      <c r="AK521" s="2"/>
      <c r="AL521" s="2"/>
      <c r="AM521" s="2"/>
      <c r="AN521" s="2"/>
      <c r="AO521" s="2"/>
      <c r="AP521" s="2"/>
      <c r="AQ521" s="2"/>
      <c r="AR521" s="15"/>
    </row>
    <row r="522" spans="1:44" ht="11.25" customHeight="1">
      <c r="A522" s="120"/>
      <c r="B522" s="120"/>
      <c r="C522" s="120"/>
      <c r="D522" s="120"/>
      <c r="E522" s="2"/>
      <c r="F522" s="2"/>
      <c r="G522" s="120"/>
      <c r="H522" s="120"/>
      <c r="I522" s="120"/>
      <c r="J522" s="58"/>
      <c r="K522" s="121"/>
      <c r="L522" s="2"/>
      <c r="M522" s="120"/>
      <c r="N522" s="120"/>
      <c r="O522" s="120"/>
      <c r="P522" s="120"/>
      <c r="Q522" s="2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122"/>
      <c r="AJ522" s="122"/>
      <c r="AK522" s="2"/>
      <c r="AL522" s="2"/>
      <c r="AM522" s="2"/>
      <c r="AN522" s="2"/>
      <c r="AO522" s="2"/>
      <c r="AP522" s="2"/>
      <c r="AQ522" s="2"/>
      <c r="AR522" s="15"/>
    </row>
    <row r="523" spans="1:44" ht="11.25" customHeight="1">
      <c r="A523" s="120"/>
      <c r="B523" s="120"/>
      <c r="C523" s="120"/>
      <c r="D523" s="120"/>
      <c r="E523" s="2"/>
      <c r="F523" s="2"/>
      <c r="G523" s="120"/>
      <c r="H523" s="120"/>
      <c r="I523" s="120"/>
      <c r="J523" s="58"/>
      <c r="K523" s="121"/>
      <c r="L523" s="2"/>
      <c r="M523" s="120"/>
      <c r="N523" s="120"/>
      <c r="O523" s="120"/>
      <c r="P523" s="120"/>
      <c r="Q523" s="2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122"/>
      <c r="AJ523" s="122"/>
      <c r="AK523" s="2"/>
      <c r="AL523" s="2"/>
      <c r="AM523" s="2"/>
      <c r="AN523" s="2"/>
      <c r="AO523" s="2"/>
      <c r="AP523" s="2"/>
      <c r="AQ523" s="2"/>
      <c r="AR523" s="15"/>
    </row>
    <row r="524" spans="1:44" ht="11.25" customHeight="1">
      <c r="A524" s="120"/>
      <c r="B524" s="120"/>
      <c r="C524" s="120"/>
      <c r="D524" s="120"/>
      <c r="E524" s="2"/>
      <c r="F524" s="2"/>
      <c r="G524" s="120"/>
      <c r="H524" s="120"/>
      <c r="I524" s="120"/>
      <c r="J524" s="58"/>
      <c r="K524" s="121"/>
      <c r="L524" s="2"/>
      <c r="M524" s="120"/>
      <c r="N524" s="120"/>
      <c r="O524" s="120"/>
      <c r="P524" s="120"/>
      <c r="Q524" s="2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122"/>
      <c r="AJ524" s="122"/>
      <c r="AK524" s="2"/>
      <c r="AL524" s="2"/>
      <c r="AM524" s="2"/>
      <c r="AN524" s="2"/>
      <c r="AO524" s="2"/>
      <c r="AP524" s="2"/>
      <c r="AQ524" s="2"/>
      <c r="AR524" s="15"/>
    </row>
    <row r="525" spans="1:44" ht="11.25" customHeight="1">
      <c r="A525" s="120"/>
      <c r="B525" s="120"/>
      <c r="C525" s="120"/>
      <c r="D525" s="120"/>
      <c r="E525" s="2"/>
      <c r="F525" s="2"/>
      <c r="G525" s="120"/>
      <c r="H525" s="120"/>
      <c r="I525" s="120"/>
      <c r="J525" s="58"/>
      <c r="K525" s="121"/>
      <c r="L525" s="2"/>
      <c r="M525" s="120"/>
      <c r="N525" s="120"/>
      <c r="O525" s="120"/>
      <c r="P525" s="120"/>
      <c r="Q525" s="2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122"/>
      <c r="AJ525" s="122"/>
      <c r="AK525" s="2"/>
      <c r="AL525" s="2"/>
      <c r="AM525" s="2"/>
      <c r="AN525" s="2"/>
      <c r="AO525" s="2"/>
      <c r="AP525" s="2"/>
      <c r="AQ525" s="2"/>
      <c r="AR525" s="15"/>
    </row>
    <row r="526" spans="1:44" ht="11.25" customHeight="1">
      <c r="A526" s="120"/>
      <c r="B526" s="120"/>
      <c r="C526" s="120"/>
      <c r="D526" s="120"/>
      <c r="E526" s="2"/>
      <c r="F526" s="2"/>
      <c r="G526" s="120"/>
      <c r="H526" s="120"/>
      <c r="I526" s="120"/>
      <c r="J526" s="58"/>
      <c r="K526" s="121"/>
      <c r="L526" s="2"/>
      <c r="M526" s="120"/>
      <c r="N526" s="120"/>
      <c r="O526" s="120"/>
      <c r="P526" s="120"/>
      <c r="Q526" s="2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122"/>
      <c r="AJ526" s="122"/>
      <c r="AK526" s="2"/>
      <c r="AL526" s="2"/>
      <c r="AM526" s="2"/>
      <c r="AN526" s="2"/>
      <c r="AO526" s="2"/>
      <c r="AP526" s="2"/>
      <c r="AQ526" s="2"/>
      <c r="AR526" s="15"/>
    </row>
    <row r="527" spans="1:44" ht="11.25" customHeight="1">
      <c r="A527" s="120"/>
      <c r="B527" s="120"/>
      <c r="C527" s="120"/>
      <c r="D527" s="120"/>
      <c r="E527" s="2"/>
      <c r="F527" s="2"/>
      <c r="G527" s="120"/>
      <c r="H527" s="120"/>
      <c r="I527" s="120"/>
      <c r="J527" s="58"/>
      <c r="K527" s="121"/>
      <c r="L527" s="2"/>
      <c r="M527" s="120"/>
      <c r="N527" s="120"/>
      <c r="O527" s="120"/>
      <c r="P527" s="120"/>
      <c r="Q527" s="2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122"/>
      <c r="AJ527" s="122"/>
      <c r="AK527" s="2"/>
      <c r="AL527" s="2"/>
      <c r="AM527" s="2"/>
      <c r="AN527" s="2"/>
      <c r="AO527" s="2"/>
      <c r="AP527" s="2"/>
      <c r="AQ527" s="2"/>
      <c r="AR527" s="15"/>
    </row>
    <row r="528" spans="1:44" ht="11.25" customHeight="1">
      <c r="A528" s="120"/>
      <c r="B528" s="120"/>
      <c r="C528" s="120"/>
      <c r="D528" s="120"/>
      <c r="E528" s="2"/>
      <c r="F528" s="2"/>
      <c r="G528" s="120"/>
      <c r="H528" s="120"/>
      <c r="I528" s="120"/>
      <c r="J528" s="58"/>
      <c r="K528" s="121"/>
      <c r="L528" s="2"/>
      <c r="M528" s="120"/>
      <c r="N528" s="120"/>
      <c r="O528" s="120"/>
      <c r="P528" s="120"/>
      <c r="Q528" s="2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122"/>
      <c r="AJ528" s="122"/>
      <c r="AK528" s="2"/>
      <c r="AL528" s="2"/>
      <c r="AM528" s="2"/>
      <c r="AN528" s="2"/>
      <c r="AO528" s="2"/>
      <c r="AP528" s="2"/>
      <c r="AQ528" s="2"/>
      <c r="AR528" s="15"/>
    </row>
    <row r="529" spans="1:44" ht="11.25" customHeight="1">
      <c r="A529" s="120"/>
      <c r="B529" s="120"/>
      <c r="C529" s="120"/>
      <c r="D529" s="120"/>
      <c r="E529" s="2"/>
      <c r="F529" s="2"/>
      <c r="G529" s="120"/>
      <c r="H529" s="120"/>
      <c r="I529" s="120"/>
      <c r="J529" s="58"/>
      <c r="K529" s="121"/>
      <c r="L529" s="2"/>
      <c r="M529" s="120"/>
      <c r="N529" s="120"/>
      <c r="O529" s="120"/>
      <c r="P529" s="120"/>
      <c r="Q529" s="2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122"/>
      <c r="AJ529" s="122"/>
      <c r="AK529" s="2"/>
      <c r="AL529" s="2"/>
      <c r="AM529" s="2"/>
      <c r="AN529" s="2"/>
      <c r="AO529" s="2"/>
      <c r="AP529" s="2"/>
      <c r="AQ529" s="2"/>
      <c r="AR529" s="15"/>
    </row>
    <row r="530" spans="1:44" ht="11.25" customHeight="1">
      <c r="A530" s="120"/>
      <c r="B530" s="120"/>
      <c r="C530" s="120"/>
      <c r="D530" s="120"/>
      <c r="E530" s="2"/>
      <c r="F530" s="2"/>
      <c r="G530" s="120"/>
      <c r="H530" s="120"/>
      <c r="I530" s="120"/>
      <c r="J530" s="58"/>
      <c r="K530" s="121"/>
      <c r="L530" s="2"/>
      <c r="M530" s="120"/>
      <c r="N530" s="120"/>
      <c r="O530" s="120"/>
      <c r="P530" s="120"/>
      <c r="Q530" s="2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122"/>
      <c r="AJ530" s="122"/>
      <c r="AK530" s="2"/>
      <c r="AL530" s="2"/>
      <c r="AM530" s="2"/>
      <c r="AN530" s="2"/>
      <c r="AO530" s="2"/>
      <c r="AP530" s="2"/>
      <c r="AQ530" s="2"/>
      <c r="AR530" s="15"/>
    </row>
    <row r="531" spans="1:44" ht="11.25" customHeight="1">
      <c r="A531" s="120"/>
      <c r="B531" s="120"/>
      <c r="C531" s="120"/>
      <c r="D531" s="120"/>
      <c r="E531" s="2"/>
      <c r="F531" s="2"/>
      <c r="G531" s="120"/>
      <c r="H531" s="120"/>
      <c r="I531" s="120"/>
      <c r="J531" s="58"/>
      <c r="K531" s="121"/>
      <c r="L531" s="2"/>
      <c r="M531" s="120"/>
      <c r="N531" s="120"/>
      <c r="O531" s="120"/>
      <c r="P531" s="120"/>
      <c r="Q531" s="2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122"/>
      <c r="AJ531" s="122"/>
      <c r="AK531" s="2"/>
      <c r="AL531" s="2"/>
      <c r="AM531" s="2"/>
      <c r="AN531" s="2"/>
      <c r="AO531" s="2"/>
      <c r="AP531" s="2"/>
      <c r="AQ531" s="2"/>
      <c r="AR531" s="15"/>
    </row>
    <row r="532" spans="1:44" ht="11.25" customHeight="1">
      <c r="A532" s="120"/>
      <c r="B532" s="120"/>
      <c r="C532" s="120"/>
      <c r="D532" s="120"/>
      <c r="E532" s="2"/>
      <c r="F532" s="2"/>
      <c r="G532" s="120"/>
      <c r="H532" s="120"/>
      <c r="I532" s="120"/>
      <c r="J532" s="58"/>
      <c r="K532" s="121"/>
      <c r="L532" s="2"/>
      <c r="M532" s="120"/>
      <c r="N532" s="120"/>
      <c r="O532" s="120"/>
      <c r="P532" s="120"/>
      <c r="Q532" s="2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122"/>
      <c r="AJ532" s="122"/>
      <c r="AK532" s="2"/>
      <c r="AL532" s="2"/>
      <c r="AM532" s="2"/>
      <c r="AN532" s="2"/>
      <c r="AO532" s="2"/>
      <c r="AP532" s="2"/>
      <c r="AQ532" s="2"/>
      <c r="AR532" s="15"/>
    </row>
    <row r="533" spans="1:44" ht="11.25" customHeight="1">
      <c r="A533" s="120"/>
      <c r="B533" s="120"/>
      <c r="C533" s="120"/>
      <c r="D533" s="120"/>
      <c r="E533" s="2"/>
      <c r="F533" s="2"/>
      <c r="G533" s="120"/>
      <c r="H533" s="120"/>
      <c r="I533" s="120"/>
      <c r="J533" s="58"/>
      <c r="K533" s="121"/>
      <c r="L533" s="2"/>
      <c r="M533" s="120"/>
      <c r="N533" s="120"/>
      <c r="O533" s="120"/>
      <c r="P533" s="120"/>
      <c r="Q533" s="2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122"/>
      <c r="AJ533" s="122"/>
      <c r="AK533" s="2"/>
      <c r="AL533" s="2"/>
      <c r="AM533" s="2"/>
      <c r="AN533" s="2"/>
      <c r="AO533" s="2"/>
      <c r="AP533" s="2"/>
      <c r="AQ533" s="2"/>
      <c r="AR533" s="15"/>
    </row>
    <row r="534" spans="1:44" ht="11.25" customHeight="1">
      <c r="A534" s="120"/>
      <c r="B534" s="120"/>
      <c r="C534" s="120"/>
      <c r="D534" s="120"/>
      <c r="E534" s="2"/>
      <c r="F534" s="2"/>
      <c r="G534" s="120"/>
      <c r="H534" s="120"/>
      <c r="I534" s="120"/>
      <c r="J534" s="58"/>
      <c r="K534" s="121"/>
      <c r="L534" s="2"/>
      <c r="M534" s="120"/>
      <c r="N534" s="120"/>
      <c r="O534" s="120"/>
      <c r="P534" s="120"/>
      <c r="Q534" s="2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122"/>
      <c r="AJ534" s="122"/>
      <c r="AK534" s="2"/>
      <c r="AL534" s="2"/>
      <c r="AM534" s="2"/>
      <c r="AN534" s="2"/>
      <c r="AO534" s="2"/>
      <c r="AP534" s="2"/>
      <c r="AQ534" s="2"/>
      <c r="AR534" s="15"/>
    </row>
    <row r="535" spans="1:44" ht="11.25" customHeight="1">
      <c r="A535" s="120"/>
      <c r="B535" s="120"/>
      <c r="C535" s="120"/>
      <c r="D535" s="120"/>
      <c r="E535" s="2"/>
      <c r="F535" s="2"/>
      <c r="G535" s="120"/>
      <c r="H535" s="120"/>
      <c r="I535" s="120"/>
      <c r="J535" s="58"/>
      <c r="K535" s="121"/>
      <c r="L535" s="2"/>
      <c r="M535" s="120"/>
      <c r="N535" s="120"/>
      <c r="O535" s="120"/>
      <c r="P535" s="120"/>
      <c r="Q535" s="2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122"/>
      <c r="AJ535" s="122"/>
      <c r="AK535" s="2"/>
      <c r="AL535" s="2"/>
      <c r="AM535" s="2"/>
      <c r="AN535" s="2"/>
      <c r="AO535" s="2"/>
      <c r="AP535" s="2"/>
      <c r="AQ535" s="2"/>
      <c r="AR535" s="15"/>
    </row>
    <row r="536" spans="1:44" ht="11.25" customHeight="1">
      <c r="A536" s="120"/>
      <c r="B536" s="120"/>
      <c r="C536" s="120"/>
      <c r="D536" s="120"/>
      <c r="E536" s="2"/>
      <c r="F536" s="2"/>
      <c r="G536" s="120"/>
      <c r="H536" s="120"/>
      <c r="I536" s="120"/>
      <c r="J536" s="58"/>
      <c r="K536" s="121"/>
      <c r="L536" s="2"/>
      <c r="M536" s="120"/>
      <c r="N536" s="120"/>
      <c r="O536" s="120"/>
      <c r="P536" s="120"/>
      <c r="Q536" s="2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122"/>
      <c r="AJ536" s="122"/>
      <c r="AK536" s="2"/>
      <c r="AL536" s="2"/>
      <c r="AM536" s="2"/>
      <c r="AN536" s="2"/>
      <c r="AO536" s="2"/>
      <c r="AP536" s="2"/>
      <c r="AQ536" s="2"/>
      <c r="AR536" s="15"/>
    </row>
    <row r="537" spans="1:44" ht="11.25" customHeight="1">
      <c r="A537" s="120"/>
      <c r="B537" s="120"/>
      <c r="C537" s="120"/>
      <c r="D537" s="120"/>
      <c r="E537" s="2"/>
      <c r="F537" s="2"/>
      <c r="G537" s="120"/>
      <c r="H537" s="120"/>
      <c r="I537" s="120"/>
      <c r="J537" s="58"/>
      <c r="K537" s="121"/>
      <c r="L537" s="2"/>
      <c r="M537" s="120"/>
      <c r="N537" s="120"/>
      <c r="O537" s="120"/>
      <c r="P537" s="120"/>
      <c r="Q537" s="2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122"/>
      <c r="AJ537" s="122"/>
      <c r="AK537" s="2"/>
      <c r="AL537" s="2"/>
      <c r="AM537" s="2"/>
      <c r="AN537" s="2"/>
      <c r="AO537" s="2"/>
      <c r="AP537" s="2"/>
      <c r="AQ537" s="2"/>
      <c r="AR537" s="15"/>
    </row>
    <row r="538" spans="1:44" ht="11.25" customHeight="1">
      <c r="A538" s="120"/>
      <c r="B538" s="120"/>
      <c r="C538" s="120"/>
      <c r="D538" s="120"/>
      <c r="E538" s="2"/>
      <c r="F538" s="2"/>
      <c r="G538" s="120"/>
      <c r="H538" s="120"/>
      <c r="I538" s="120"/>
      <c r="J538" s="58"/>
      <c r="K538" s="121"/>
      <c r="L538" s="2"/>
      <c r="M538" s="120"/>
      <c r="N538" s="120"/>
      <c r="O538" s="120"/>
      <c r="P538" s="120"/>
      <c r="Q538" s="2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122"/>
      <c r="AJ538" s="122"/>
      <c r="AK538" s="2"/>
      <c r="AL538" s="2"/>
      <c r="AM538" s="2"/>
      <c r="AN538" s="2"/>
      <c r="AO538" s="2"/>
      <c r="AP538" s="2"/>
      <c r="AQ538" s="2"/>
      <c r="AR538" s="15"/>
    </row>
    <row r="539" spans="1:44" ht="11.25" customHeight="1">
      <c r="A539" s="120"/>
      <c r="B539" s="120"/>
      <c r="C539" s="120"/>
      <c r="D539" s="120"/>
      <c r="E539" s="2"/>
      <c r="F539" s="2"/>
      <c r="G539" s="120"/>
      <c r="H539" s="120"/>
      <c r="I539" s="120"/>
      <c r="J539" s="58"/>
      <c r="K539" s="121"/>
      <c r="L539" s="2"/>
      <c r="M539" s="120"/>
      <c r="N539" s="120"/>
      <c r="O539" s="120"/>
      <c r="P539" s="120"/>
      <c r="Q539" s="2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122"/>
      <c r="AJ539" s="122"/>
      <c r="AK539" s="2"/>
      <c r="AL539" s="2"/>
      <c r="AM539" s="2"/>
      <c r="AN539" s="2"/>
      <c r="AO539" s="2"/>
      <c r="AP539" s="2"/>
      <c r="AQ539" s="2"/>
      <c r="AR539" s="15"/>
    </row>
    <row r="540" spans="1:44" ht="11.25" customHeight="1">
      <c r="A540" s="120"/>
      <c r="B540" s="120"/>
      <c r="C540" s="120"/>
      <c r="D540" s="120"/>
      <c r="E540" s="2"/>
      <c r="F540" s="2"/>
      <c r="G540" s="120"/>
      <c r="H540" s="120"/>
      <c r="I540" s="120"/>
      <c r="J540" s="58"/>
      <c r="K540" s="121"/>
      <c r="L540" s="2"/>
      <c r="M540" s="120"/>
      <c r="N540" s="120"/>
      <c r="O540" s="120"/>
      <c r="P540" s="120"/>
      <c r="Q540" s="2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122"/>
      <c r="AJ540" s="122"/>
      <c r="AK540" s="2"/>
      <c r="AL540" s="2"/>
      <c r="AM540" s="2"/>
      <c r="AN540" s="2"/>
      <c r="AO540" s="2"/>
      <c r="AP540" s="2"/>
      <c r="AQ540" s="2"/>
      <c r="AR540" s="15"/>
    </row>
    <row r="541" spans="1:44" ht="11.25" customHeight="1">
      <c r="A541" s="120"/>
      <c r="B541" s="120"/>
      <c r="C541" s="120"/>
      <c r="D541" s="120"/>
      <c r="E541" s="2"/>
      <c r="F541" s="2"/>
      <c r="G541" s="120"/>
      <c r="H541" s="120"/>
      <c r="I541" s="120"/>
      <c r="J541" s="58"/>
      <c r="K541" s="121"/>
      <c r="L541" s="2"/>
      <c r="M541" s="120"/>
      <c r="N541" s="120"/>
      <c r="O541" s="120"/>
      <c r="P541" s="120"/>
      <c r="Q541" s="2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122"/>
      <c r="AJ541" s="122"/>
      <c r="AK541" s="2"/>
      <c r="AL541" s="2"/>
      <c r="AM541" s="2"/>
      <c r="AN541" s="2"/>
      <c r="AO541" s="2"/>
      <c r="AP541" s="2"/>
      <c r="AQ541" s="2"/>
      <c r="AR541" s="15"/>
    </row>
    <row r="542" spans="1:44" ht="11.25" customHeight="1">
      <c r="A542" s="120"/>
      <c r="B542" s="120"/>
      <c r="C542" s="120"/>
      <c r="D542" s="120"/>
      <c r="E542" s="2"/>
      <c r="F542" s="2"/>
      <c r="G542" s="120"/>
      <c r="H542" s="120"/>
      <c r="I542" s="120"/>
      <c r="J542" s="58"/>
      <c r="K542" s="121"/>
      <c r="L542" s="2"/>
      <c r="M542" s="120"/>
      <c r="N542" s="120"/>
      <c r="O542" s="120"/>
      <c r="P542" s="120"/>
      <c r="Q542" s="2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122"/>
      <c r="AJ542" s="122"/>
      <c r="AK542" s="2"/>
      <c r="AL542" s="2"/>
      <c r="AM542" s="2"/>
      <c r="AN542" s="2"/>
      <c r="AO542" s="2"/>
      <c r="AP542" s="2"/>
      <c r="AQ542" s="2"/>
      <c r="AR542" s="15"/>
    </row>
    <row r="543" spans="1:44" ht="11.25" customHeight="1">
      <c r="A543" s="120"/>
      <c r="B543" s="120"/>
      <c r="C543" s="120"/>
      <c r="D543" s="120"/>
      <c r="E543" s="2"/>
      <c r="F543" s="2"/>
      <c r="G543" s="120"/>
      <c r="H543" s="120"/>
      <c r="I543" s="120"/>
      <c r="J543" s="58"/>
      <c r="K543" s="121"/>
      <c r="L543" s="2"/>
      <c r="M543" s="120"/>
      <c r="N543" s="120"/>
      <c r="O543" s="120"/>
      <c r="P543" s="120"/>
      <c r="Q543" s="2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122"/>
      <c r="AJ543" s="122"/>
      <c r="AK543" s="2"/>
      <c r="AL543" s="2"/>
      <c r="AM543" s="2"/>
      <c r="AN543" s="2"/>
      <c r="AO543" s="2"/>
      <c r="AP543" s="2"/>
      <c r="AQ543" s="2"/>
      <c r="AR543" s="15"/>
    </row>
    <row r="544" spans="1:44" ht="11.25" customHeight="1">
      <c r="A544" s="120"/>
      <c r="B544" s="120"/>
      <c r="C544" s="120"/>
      <c r="D544" s="120"/>
      <c r="E544" s="2"/>
      <c r="F544" s="2"/>
      <c r="G544" s="120"/>
      <c r="H544" s="120"/>
      <c r="I544" s="120"/>
      <c r="J544" s="58"/>
      <c r="K544" s="121"/>
      <c r="L544" s="2"/>
      <c r="M544" s="120"/>
      <c r="N544" s="120"/>
      <c r="O544" s="120"/>
      <c r="P544" s="120"/>
      <c r="Q544" s="2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122"/>
      <c r="AJ544" s="122"/>
      <c r="AK544" s="2"/>
      <c r="AL544" s="2"/>
      <c r="AM544" s="2"/>
      <c r="AN544" s="2"/>
      <c r="AO544" s="2"/>
      <c r="AP544" s="2"/>
      <c r="AQ544" s="2"/>
      <c r="AR544" s="15"/>
    </row>
    <row r="545" spans="1:44" ht="11.25" customHeight="1">
      <c r="A545" s="120"/>
      <c r="B545" s="120"/>
      <c r="C545" s="120"/>
      <c r="D545" s="120"/>
      <c r="E545" s="2"/>
      <c r="F545" s="2"/>
      <c r="G545" s="120"/>
      <c r="H545" s="120"/>
      <c r="I545" s="120"/>
      <c r="J545" s="58"/>
      <c r="K545" s="121"/>
      <c r="L545" s="2"/>
      <c r="M545" s="120"/>
      <c r="N545" s="120"/>
      <c r="O545" s="120"/>
      <c r="P545" s="120"/>
      <c r="Q545" s="2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122"/>
      <c r="AJ545" s="122"/>
      <c r="AK545" s="2"/>
      <c r="AL545" s="2"/>
      <c r="AM545" s="2"/>
      <c r="AN545" s="2"/>
      <c r="AO545" s="2"/>
      <c r="AP545" s="2"/>
      <c r="AQ545" s="2"/>
      <c r="AR545" s="15"/>
    </row>
    <row r="546" spans="1:44" ht="11.25" customHeight="1">
      <c r="A546" s="120"/>
      <c r="B546" s="120"/>
      <c r="C546" s="120"/>
      <c r="D546" s="120"/>
      <c r="E546" s="2"/>
      <c r="F546" s="2"/>
      <c r="G546" s="120"/>
      <c r="H546" s="120"/>
      <c r="I546" s="120"/>
      <c r="J546" s="58"/>
      <c r="K546" s="121"/>
      <c r="L546" s="2"/>
      <c r="M546" s="120"/>
      <c r="N546" s="120"/>
      <c r="O546" s="120"/>
      <c r="P546" s="120"/>
      <c r="Q546" s="2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122"/>
      <c r="AJ546" s="122"/>
      <c r="AK546" s="2"/>
      <c r="AL546" s="2"/>
      <c r="AM546" s="2"/>
      <c r="AN546" s="2"/>
      <c r="AO546" s="2"/>
      <c r="AP546" s="2"/>
      <c r="AQ546" s="2"/>
      <c r="AR546" s="15"/>
    </row>
    <row r="547" spans="1:44" ht="11.25" customHeight="1">
      <c r="A547" s="120"/>
      <c r="B547" s="120"/>
      <c r="C547" s="120"/>
      <c r="D547" s="120"/>
      <c r="E547" s="2"/>
      <c r="F547" s="2"/>
      <c r="G547" s="120"/>
      <c r="H547" s="120"/>
      <c r="I547" s="120"/>
      <c r="J547" s="58"/>
      <c r="K547" s="121"/>
      <c r="L547" s="2"/>
      <c r="M547" s="120"/>
      <c r="N547" s="120"/>
      <c r="O547" s="120"/>
      <c r="P547" s="120"/>
      <c r="Q547" s="2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122"/>
      <c r="AJ547" s="122"/>
      <c r="AK547" s="2"/>
      <c r="AL547" s="2"/>
      <c r="AM547" s="2"/>
      <c r="AN547" s="2"/>
      <c r="AO547" s="2"/>
      <c r="AP547" s="2"/>
      <c r="AQ547" s="2"/>
      <c r="AR547" s="15"/>
    </row>
    <row r="548" spans="1:44" ht="11.25" customHeight="1">
      <c r="A548" s="120"/>
      <c r="B548" s="120"/>
      <c r="C548" s="120"/>
      <c r="D548" s="120"/>
      <c r="E548" s="2"/>
      <c r="F548" s="2"/>
      <c r="G548" s="120"/>
      <c r="H548" s="120"/>
      <c r="I548" s="120"/>
      <c r="J548" s="58"/>
      <c r="K548" s="121"/>
      <c r="L548" s="2"/>
      <c r="M548" s="120"/>
      <c r="N548" s="120"/>
      <c r="O548" s="120"/>
      <c r="P548" s="120"/>
      <c r="Q548" s="2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122"/>
      <c r="AJ548" s="122"/>
      <c r="AK548" s="2"/>
      <c r="AL548" s="2"/>
      <c r="AM548" s="2"/>
      <c r="AN548" s="2"/>
      <c r="AO548" s="2"/>
      <c r="AP548" s="2"/>
      <c r="AQ548" s="2"/>
      <c r="AR548" s="15"/>
    </row>
    <row r="549" spans="1:44" ht="11.25" customHeight="1">
      <c r="A549" s="120"/>
      <c r="B549" s="120"/>
      <c r="C549" s="120"/>
      <c r="D549" s="120"/>
      <c r="E549" s="2"/>
      <c r="F549" s="2"/>
      <c r="G549" s="120"/>
      <c r="H549" s="120"/>
      <c r="I549" s="120"/>
      <c r="J549" s="58"/>
      <c r="K549" s="121"/>
      <c r="L549" s="2"/>
      <c r="M549" s="120"/>
      <c r="N549" s="120"/>
      <c r="O549" s="120"/>
      <c r="P549" s="120"/>
      <c r="Q549" s="2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122"/>
      <c r="AJ549" s="122"/>
      <c r="AK549" s="2"/>
      <c r="AL549" s="2"/>
      <c r="AM549" s="2"/>
      <c r="AN549" s="2"/>
      <c r="AO549" s="2"/>
      <c r="AP549" s="2"/>
      <c r="AQ549" s="2"/>
      <c r="AR549" s="15"/>
    </row>
    <row r="550" spans="1:44" ht="11.25" customHeight="1">
      <c r="A550" s="120"/>
      <c r="B550" s="120"/>
      <c r="C550" s="120"/>
      <c r="D550" s="120"/>
      <c r="E550" s="2"/>
      <c r="F550" s="2"/>
      <c r="G550" s="120"/>
      <c r="H550" s="120"/>
      <c r="I550" s="120"/>
      <c r="J550" s="58"/>
      <c r="K550" s="121"/>
      <c r="L550" s="2"/>
      <c r="M550" s="120"/>
      <c r="N550" s="120"/>
      <c r="O550" s="120"/>
      <c r="P550" s="120"/>
      <c r="Q550" s="2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122"/>
      <c r="AJ550" s="122"/>
      <c r="AK550" s="2"/>
      <c r="AL550" s="2"/>
      <c r="AM550" s="2"/>
      <c r="AN550" s="2"/>
      <c r="AO550" s="2"/>
      <c r="AP550" s="2"/>
      <c r="AQ550" s="2"/>
      <c r="AR550" s="15"/>
    </row>
    <row r="551" spans="1:44" ht="11.25" customHeight="1">
      <c r="A551" s="120"/>
      <c r="B551" s="120"/>
      <c r="C551" s="120"/>
      <c r="D551" s="120"/>
      <c r="E551" s="2"/>
      <c r="F551" s="2"/>
      <c r="G551" s="120"/>
      <c r="H551" s="120"/>
      <c r="I551" s="120"/>
      <c r="J551" s="58"/>
      <c r="K551" s="121"/>
      <c r="L551" s="2"/>
      <c r="M551" s="120"/>
      <c r="N551" s="120"/>
      <c r="O551" s="120"/>
      <c r="P551" s="120"/>
      <c r="Q551" s="2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122"/>
      <c r="AJ551" s="122"/>
      <c r="AK551" s="2"/>
      <c r="AL551" s="2"/>
      <c r="AM551" s="2"/>
      <c r="AN551" s="2"/>
      <c r="AO551" s="2"/>
      <c r="AP551" s="2"/>
      <c r="AQ551" s="2"/>
      <c r="AR551" s="15"/>
    </row>
    <row r="552" spans="1:44" ht="11.25" customHeight="1">
      <c r="A552" s="120"/>
      <c r="B552" s="120"/>
      <c r="C552" s="120"/>
      <c r="D552" s="120"/>
      <c r="E552" s="2"/>
      <c r="F552" s="2"/>
      <c r="G552" s="120"/>
      <c r="H552" s="120"/>
      <c r="I552" s="120"/>
      <c r="J552" s="58"/>
      <c r="K552" s="121"/>
      <c r="L552" s="2"/>
      <c r="M552" s="120"/>
      <c r="N552" s="120"/>
      <c r="O552" s="120"/>
      <c r="P552" s="120"/>
      <c r="Q552" s="2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122"/>
      <c r="AJ552" s="122"/>
      <c r="AK552" s="2"/>
      <c r="AL552" s="2"/>
      <c r="AM552" s="2"/>
      <c r="AN552" s="2"/>
      <c r="AO552" s="2"/>
      <c r="AP552" s="2"/>
      <c r="AQ552" s="2"/>
      <c r="AR552" s="15"/>
    </row>
    <row r="553" spans="1:44" ht="11.25" customHeight="1">
      <c r="A553" s="120"/>
      <c r="B553" s="120"/>
      <c r="C553" s="120"/>
      <c r="D553" s="120"/>
      <c r="E553" s="2"/>
      <c r="F553" s="2"/>
      <c r="G553" s="120"/>
      <c r="H553" s="120"/>
      <c r="I553" s="120"/>
      <c r="J553" s="58"/>
      <c r="K553" s="121"/>
      <c r="L553" s="2"/>
      <c r="M553" s="120"/>
      <c r="N553" s="120"/>
      <c r="O553" s="120"/>
      <c r="P553" s="120"/>
      <c r="Q553" s="2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122"/>
      <c r="AJ553" s="122"/>
      <c r="AK553" s="2"/>
      <c r="AL553" s="2"/>
      <c r="AM553" s="2"/>
      <c r="AN553" s="2"/>
      <c r="AO553" s="2"/>
      <c r="AP553" s="2"/>
      <c r="AQ553" s="2"/>
      <c r="AR553" s="15"/>
    </row>
    <row r="554" spans="1:44" ht="11.25" customHeight="1">
      <c r="A554" s="120"/>
      <c r="B554" s="120"/>
      <c r="C554" s="120"/>
      <c r="D554" s="120"/>
      <c r="E554" s="2"/>
      <c r="F554" s="2"/>
      <c r="G554" s="120"/>
      <c r="H554" s="120"/>
      <c r="I554" s="120"/>
      <c r="J554" s="58"/>
      <c r="K554" s="121"/>
      <c r="L554" s="2"/>
      <c r="M554" s="120"/>
      <c r="N554" s="120"/>
      <c r="O554" s="120"/>
      <c r="P554" s="120"/>
      <c r="Q554" s="2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122"/>
      <c r="AJ554" s="122"/>
      <c r="AK554" s="2"/>
      <c r="AL554" s="2"/>
      <c r="AM554" s="2"/>
      <c r="AN554" s="2"/>
      <c r="AO554" s="2"/>
      <c r="AP554" s="2"/>
      <c r="AQ554" s="2"/>
      <c r="AR554" s="15"/>
    </row>
    <row r="555" spans="1:44" ht="11.25" customHeight="1">
      <c r="A555" s="120"/>
      <c r="B555" s="120"/>
      <c r="C555" s="120"/>
      <c r="D555" s="120"/>
      <c r="E555" s="2"/>
      <c r="F555" s="2"/>
      <c r="G555" s="120"/>
      <c r="H555" s="120"/>
      <c r="I555" s="120"/>
      <c r="J555" s="58"/>
      <c r="K555" s="121"/>
      <c r="L555" s="2"/>
      <c r="M555" s="120"/>
      <c r="N555" s="120"/>
      <c r="O555" s="120"/>
      <c r="P555" s="120"/>
      <c r="Q555" s="2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122"/>
      <c r="AJ555" s="122"/>
      <c r="AK555" s="2"/>
      <c r="AL555" s="2"/>
      <c r="AM555" s="2"/>
      <c r="AN555" s="2"/>
      <c r="AO555" s="2"/>
      <c r="AP555" s="2"/>
      <c r="AQ555" s="2"/>
      <c r="AR555" s="15"/>
    </row>
    <row r="556" spans="1:44" ht="11.25" customHeight="1">
      <c r="A556" s="120"/>
      <c r="B556" s="120"/>
      <c r="C556" s="120"/>
      <c r="D556" s="120"/>
      <c r="E556" s="2"/>
      <c r="F556" s="2"/>
      <c r="G556" s="120"/>
      <c r="H556" s="120"/>
      <c r="I556" s="120"/>
      <c r="J556" s="58"/>
      <c r="K556" s="121"/>
      <c r="L556" s="2"/>
      <c r="M556" s="120"/>
      <c r="N556" s="120"/>
      <c r="O556" s="120"/>
      <c r="P556" s="120"/>
      <c r="Q556" s="2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122"/>
      <c r="AJ556" s="122"/>
      <c r="AK556" s="2"/>
      <c r="AL556" s="2"/>
      <c r="AM556" s="2"/>
      <c r="AN556" s="2"/>
      <c r="AO556" s="2"/>
      <c r="AP556" s="2"/>
      <c r="AQ556" s="2"/>
      <c r="AR556" s="15"/>
    </row>
    <row r="557" spans="1:44" ht="11.25" customHeight="1">
      <c r="A557" s="120"/>
      <c r="B557" s="120"/>
      <c r="C557" s="120"/>
      <c r="D557" s="120"/>
      <c r="E557" s="2"/>
      <c r="F557" s="2"/>
      <c r="G557" s="120"/>
      <c r="H557" s="120"/>
      <c r="I557" s="120"/>
      <c r="J557" s="58"/>
      <c r="K557" s="121"/>
      <c r="L557" s="2"/>
      <c r="M557" s="120"/>
      <c r="N557" s="120"/>
      <c r="O557" s="120"/>
      <c r="P557" s="120"/>
      <c r="Q557" s="2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122"/>
      <c r="AJ557" s="122"/>
      <c r="AK557" s="2"/>
      <c r="AL557" s="2"/>
      <c r="AM557" s="2"/>
      <c r="AN557" s="2"/>
      <c r="AO557" s="2"/>
      <c r="AP557" s="2"/>
      <c r="AQ557" s="2"/>
      <c r="AR557" s="15"/>
    </row>
    <row r="558" spans="1:44" ht="11.25" customHeight="1">
      <c r="A558" s="120"/>
      <c r="B558" s="120"/>
      <c r="C558" s="120"/>
      <c r="D558" s="120"/>
      <c r="E558" s="2"/>
      <c r="F558" s="2"/>
      <c r="G558" s="120"/>
      <c r="H558" s="120"/>
      <c r="I558" s="120"/>
      <c r="J558" s="58"/>
      <c r="K558" s="121"/>
      <c r="L558" s="2"/>
      <c r="M558" s="120"/>
      <c r="N558" s="120"/>
      <c r="O558" s="120"/>
      <c r="P558" s="120"/>
      <c r="Q558" s="2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122"/>
      <c r="AJ558" s="122"/>
      <c r="AK558" s="2"/>
      <c r="AL558" s="2"/>
      <c r="AM558" s="2"/>
      <c r="AN558" s="2"/>
      <c r="AO558" s="2"/>
      <c r="AP558" s="2"/>
      <c r="AQ558" s="2"/>
      <c r="AR558" s="15"/>
    </row>
    <row r="559" spans="1:44" ht="11.25" customHeight="1">
      <c r="A559" s="120"/>
      <c r="B559" s="120"/>
      <c r="C559" s="120"/>
      <c r="D559" s="120"/>
      <c r="E559" s="2"/>
      <c r="F559" s="2"/>
      <c r="G559" s="120"/>
      <c r="H559" s="120"/>
      <c r="I559" s="120"/>
      <c r="J559" s="58"/>
      <c r="K559" s="121"/>
      <c r="L559" s="2"/>
      <c r="M559" s="120"/>
      <c r="N559" s="120"/>
      <c r="O559" s="120"/>
      <c r="P559" s="120"/>
      <c r="Q559" s="2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122"/>
      <c r="AJ559" s="122"/>
      <c r="AK559" s="2"/>
      <c r="AL559" s="2"/>
      <c r="AM559" s="2"/>
      <c r="AN559" s="2"/>
      <c r="AO559" s="2"/>
      <c r="AP559" s="2"/>
      <c r="AQ559" s="2"/>
      <c r="AR559" s="15"/>
    </row>
    <row r="560" spans="1:44" ht="11.25" customHeight="1">
      <c r="A560" s="120"/>
      <c r="B560" s="120"/>
      <c r="C560" s="120"/>
      <c r="D560" s="120"/>
      <c r="E560" s="2"/>
      <c r="F560" s="2"/>
      <c r="G560" s="120"/>
      <c r="H560" s="120"/>
      <c r="I560" s="120"/>
      <c r="J560" s="58"/>
      <c r="K560" s="121"/>
      <c r="L560" s="2"/>
      <c r="M560" s="120"/>
      <c r="N560" s="120"/>
      <c r="O560" s="120"/>
      <c r="P560" s="120"/>
      <c r="Q560" s="2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122"/>
      <c r="AJ560" s="122"/>
      <c r="AK560" s="2"/>
      <c r="AL560" s="2"/>
      <c r="AM560" s="2"/>
      <c r="AN560" s="2"/>
      <c r="AO560" s="2"/>
      <c r="AP560" s="2"/>
      <c r="AQ560" s="2"/>
      <c r="AR560" s="15"/>
    </row>
    <row r="561" spans="1:44" ht="11.25" customHeight="1">
      <c r="A561" s="120"/>
      <c r="B561" s="120"/>
      <c r="C561" s="120"/>
      <c r="D561" s="120"/>
      <c r="E561" s="2"/>
      <c r="F561" s="2"/>
      <c r="G561" s="120"/>
      <c r="H561" s="120"/>
      <c r="I561" s="120"/>
      <c r="J561" s="58"/>
      <c r="K561" s="121"/>
      <c r="L561" s="2"/>
      <c r="M561" s="120"/>
      <c r="N561" s="120"/>
      <c r="O561" s="120"/>
      <c r="P561" s="120"/>
      <c r="Q561" s="2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122"/>
      <c r="AJ561" s="122"/>
      <c r="AK561" s="2"/>
      <c r="AL561" s="2"/>
      <c r="AM561" s="2"/>
      <c r="AN561" s="2"/>
      <c r="AO561" s="2"/>
      <c r="AP561" s="2"/>
      <c r="AQ561" s="2"/>
      <c r="AR561" s="15"/>
    </row>
    <row r="562" spans="1:44" ht="11.25" customHeight="1">
      <c r="A562" s="120"/>
      <c r="B562" s="120"/>
      <c r="C562" s="120"/>
      <c r="D562" s="120"/>
      <c r="E562" s="2"/>
      <c r="F562" s="2"/>
      <c r="G562" s="120"/>
      <c r="H562" s="120"/>
      <c r="I562" s="120"/>
      <c r="J562" s="58"/>
      <c r="K562" s="121"/>
      <c r="L562" s="2"/>
      <c r="M562" s="120"/>
      <c r="N562" s="120"/>
      <c r="O562" s="120"/>
      <c r="P562" s="120"/>
      <c r="Q562" s="2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122"/>
      <c r="AJ562" s="122"/>
      <c r="AK562" s="2"/>
      <c r="AL562" s="2"/>
      <c r="AM562" s="2"/>
      <c r="AN562" s="2"/>
      <c r="AO562" s="2"/>
      <c r="AP562" s="2"/>
      <c r="AQ562" s="2"/>
      <c r="AR562" s="15"/>
    </row>
    <row r="563" spans="1:44" ht="11.25" customHeight="1">
      <c r="A563" s="120"/>
      <c r="B563" s="120"/>
      <c r="C563" s="120"/>
      <c r="D563" s="120"/>
      <c r="E563" s="2"/>
      <c r="F563" s="2"/>
      <c r="G563" s="120"/>
      <c r="H563" s="120"/>
      <c r="I563" s="120"/>
      <c r="J563" s="58"/>
      <c r="K563" s="121"/>
      <c r="L563" s="2"/>
      <c r="M563" s="120"/>
      <c r="N563" s="120"/>
      <c r="O563" s="120"/>
      <c r="P563" s="120"/>
      <c r="Q563" s="2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122"/>
      <c r="AJ563" s="122"/>
      <c r="AK563" s="2"/>
      <c r="AL563" s="2"/>
      <c r="AM563" s="2"/>
      <c r="AN563" s="2"/>
      <c r="AO563" s="2"/>
      <c r="AP563" s="2"/>
      <c r="AQ563" s="2"/>
      <c r="AR563" s="15"/>
    </row>
    <row r="564" spans="1:44" ht="11.25" customHeight="1">
      <c r="A564" s="120"/>
      <c r="B564" s="120"/>
      <c r="C564" s="120"/>
      <c r="D564" s="120"/>
      <c r="E564" s="2"/>
      <c r="F564" s="2"/>
      <c r="G564" s="120"/>
      <c r="H564" s="120"/>
      <c r="I564" s="120"/>
      <c r="J564" s="58"/>
      <c r="K564" s="121"/>
      <c r="L564" s="2"/>
      <c r="M564" s="120"/>
      <c r="N564" s="120"/>
      <c r="O564" s="120"/>
      <c r="P564" s="120"/>
      <c r="Q564" s="2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122"/>
      <c r="AJ564" s="122"/>
      <c r="AK564" s="2"/>
      <c r="AL564" s="2"/>
      <c r="AM564" s="2"/>
      <c r="AN564" s="2"/>
      <c r="AO564" s="2"/>
      <c r="AP564" s="2"/>
      <c r="AQ564" s="2"/>
      <c r="AR564" s="15"/>
    </row>
    <row r="565" spans="1:44" ht="11.25" customHeight="1">
      <c r="A565" s="120"/>
      <c r="B565" s="120"/>
      <c r="C565" s="120"/>
      <c r="D565" s="120"/>
      <c r="E565" s="2"/>
      <c r="F565" s="2"/>
      <c r="G565" s="120"/>
      <c r="H565" s="120"/>
      <c r="I565" s="120"/>
      <c r="J565" s="58"/>
      <c r="K565" s="121"/>
      <c r="L565" s="2"/>
      <c r="M565" s="120"/>
      <c r="N565" s="120"/>
      <c r="O565" s="120"/>
      <c r="P565" s="120"/>
      <c r="Q565" s="2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122"/>
      <c r="AJ565" s="122"/>
      <c r="AK565" s="2"/>
      <c r="AL565" s="2"/>
      <c r="AM565" s="2"/>
      <c r="AN565" s="2"/>
      <c r="AO565" s="2"/>
      <c r="AP565" s="2"/>
      <c r="AQ565" s="2"/>
      <c r="AR565" s="15"/>
    </row>
    <row r="566" spans="1:44" ht="11.25" customHeight="1">
      <c r="A566" s="120"/>
      <c r="B566" s="120"/>
      <c r="C566" s="120"/>
      <c r="D566" s="120"/>
      <c r="E566" s="2"/>
      <c r="F566" s="2"/>
      <c r="G566" s="120"/>
      <c r="H566" s="120"/>
      <c r="I566" s="120"/>
      <c r="J566" s="58"/>
      <c r="K566" s="121"/>
      <c r="L566" s="2"/>
      <c r="M566" s="120"/>
      <c r="N566" s="120"/>
      <c r="O566" s="120"/>
      <c r="P566" s="120"/>
      <c r="Q566" s="2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122"/>
      <c r="AJ566" s="122"/>
      <c r="AK566" s="2"/>
      <c r="AL566" s="2"/>
      <c r="AM566" s="2"/>
      <c r="AN566" s="2"/>
      <c r="AO566" s="2"/>
      <c r="AP566" s="2"/>
      <c r="AQ566" s="2"/>
      <c r="AR566" s="15"/>
    </row>
    <row r="567" spans="1:44" ht="11.25" customHeight="1">
      <c r="A567" s="120"/>
      <c r="B567" s="120"/>
      <c r="C567" s="120"/>
      <c r="D567" s="120"/>
      <c r="E567" s="2"/>
      <c r="F567" s="2"/>
      <c r="G567" s="120"/>
      <c r="H567" s="120"/>
      <c r="I567" s="120"/>
      <c r="J567" s="58"/>
      <c r="K567" s="121"/>
      <c r="L567" s="2"/>
      <c r="M567" s="120"/>
      <c r="N567" s="120"/>
      <c r="O567" s="120"/>
      <c r="P567" s="120"/>
      <c r="Q567" s="2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122"/>
      <c r="AJ567" s="122"/>
      <c r="AK567" s="2"/>
      <c r="AL567" s="2"/>
      <c r="AM567" s="2"/>
      <c r="AN567" s="2"/>
      <c r="AO567" s="2"/>
      <c r="AP567" s="2"/>
      <c r="AQ567" s="2"/>
      <c r="AR567" s="15"/>
    </row>
    <row r="568" spans="1:44" ht="11.25" customHeight="1">
      <c r="A568" s="120"/>
      <c r="B568" s="120"/>
      <c r="C568" s="120"/>
      <c r="D568" s="120"/>
      <c r="E568" s="2"/>
      <c r="F568" s="2"/>
      <c r="G568" s="120"/>
      <c r="H568" s="120"/>
      <c r="I568" s="120"/>
      <c r="J568" s="58"/>
      <c r="K568" s="121"/>
      <c r="L568" s="2"/>
      <c r="M568" s="120"/>
      <c r="N568" s="120"/>
      <c r="O568" s="120"/>
      <c r="P568" s="120"/>
      <c r="Q568" s="2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122"/>
      <c r="AJ568" s="122"/>
      <c r="AK568" s="2"/>
      <c r="AL568" s="2"/>
      <c r="AM568" s="2"/>
      <c r="AN568" s="2"/>
      <c r="AO568" s="2"/>
      <c r="AP568" s="2"/>
      <c r="AQ568" s="2"/>
      <c r="AR568" s="15"/>
    </row>
    <row r="569" spans="1:44" ht="11.25" customHeight="1">
      <c r="A569" s="120"/>
      <c r="B569" s="120"/>
      <c r="C569" s="120"/>
      <c r="D569" s="120"/>
      <c r="E569" s="2"/>
      <c r="F569" s="2"/>
      <c r="G569" s="120"/>
      <c r="H569" s="120"/>
      <c r="I569" s="120"/>
      <c r="J569" s="58"/>
      <c r="K569" s="121"/>
      <c r="L569" s="2"/>
      <c r="M569" s="120"/>
      <c r="N569" s="120"/>
      <c r="O569" s="120"/>
      <c r="P569" s="120"/>
      <c r="Q569" s="2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122"/>
      <c r="AJ569" s="122"/>
      <c r="AK569" s="2"/>
      <c r="AL569" s="2"/>
      <c r="AM569" s="2"/>
      <c r="AN569" s="2"/>
      <c r="AO569" s="2"/>
      <c r="AP569" s="2"/>
      <c r="AQ569" s="2"/>
      <c r="AR569" s="15"/>
    </row>
    <row r="570" spans="1:44" ht="11.25" customHeight="1">
      <c r="A570" s="120"/>
      <c r="B570" s="120"/>
      <c r="C570" s="120"/>
      <c r="D570" s="120"/>
      <c r="E570" s="2"/>
      <c r="F570" s="2"/>
      <c r="G570" s="120"/>
      <c r="H570" s="120"/>
      <c r="I570" s="120"/>
      <c r="J570" s="58"/>
      <c r="K570" s="121"/>
      <c r="L570" s="2"/>
      <c r="M570" s="120"/>
      <c r="N570" s="120"/>
      <c r="O570" s="120"/>
      <c r="P570" s="120"/>
      <c r="Q570" s="2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122"/>
      <c r="AJ570" s="122"/>
      <c r="AK570" s="2"/>
      <c r="AL570" s="2"/>
      <c r="AM570" s="2"/>
      <c r="AN570" s="2"/>
      <c r="AO570" s="2"/>
      <c r="AP570" s="2"/>
      <c r="AQ570" s="2"/>
      <c r="AR570" s="15"/>
    </row>
    <row r="571" spans="1:44" ht="11.25" customHeight="1">
      <c r="A571" s="120"/>
      <c r="B571" s="120"/>
      <c r="C571" s="120"/>
      <c r="D571" s="120"/>
      <c r="E571" s="2"/>
      <c r="F571" s="2"/>
      <c r="G571" s="120"/>
      <c r="H571" s="120"/>
      <c r="I571" s="120"/>
      <c r="J571" s="58"/>
      <c r="K571" s="121"/>
      <c r="L571" s="2"/>
      <c r="M571" s="120"/>
      <c r="N571" s="120"/>
      <c r="O571" s="120"/>
      <c r="P571" s="120"/>
      <c r="Q571" s="2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122"/>
      <c r="AJ571" s="122"/>
      <c r="AK571" s="2"/>
      <c r="AL571" s="2"/>
      <c r="AM571" s="2"/>
      <c r="AN571" s="2"/>
      <c r="AO571" s="2"/>
      <c r="AP571" s="2"/>
      <c r="AQ571" s="2"/>
      <c r="AR571" s="15"/>
    </row>
    <row r="572" spans="1:44" ht="11.25" customHeight="1">
      <c r="A572" s="120"/>
      <c r="B572" s="120"/>
      <c r="C572" s="120"/>
      <c r="D572" s="120"/>
      <c r="E572" s="2"/>
      <c r="F572" s="2"/>
      <c r="G572" s="120"/>
      <c r="H572" s="120"/>
      <c r="I572" s="120"/>
      <c r="J572" s="58"/>
      <c r="K572" s="121"/>
      <c r="L572" s="2"/>
      <c r="M572" s="120"/>
      <c r="N572" s="120"/>
      <c r="O572" s="120"/>
      <c r="P572" s="120"/>
      <c r="Q572" s="2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122"/>
      <c r="AJ572" s="122"/>
      <c r="AK572" s="2"/>
      <c r="AL572" s="2"/>
      <c r="AM572" s="2"/>
      <c r="AN572" s="2"/>
      <c r="AO572" s="2"/>
      <c r="AP572" s="2"/>
      <c r="AQ572" s="2"/>
      <c r="AR572" s="15"/>
    </row>
    <row r="573" spans="1:44" ht="11.25" customHeight="1">
      <c r="A573" s="120"/>
      <c r="B573" s="120"/>
      <c r="C573" s="120"/>
      <c r="D573" s="120"/>
      <c r="E573" s="2"/>
      <c r="F573" s="2"/>
      <c r="G573" s="120"/>
      <c r="H573" s="120"/>
      <c r="I573" s="120"/>
      <c r="J573" s="58"/>
      <c r="K573" s="121"/>
      <c r="L573" s="2"/>
      <c r="M573" s="120"/>
      <c r="N573" s="120"/>
      <c r="O573" s="120"/>
      <c r="P573" s="120"/>
      <c r="Q573" s="2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122"/>
      <c r="AJ573" s="122"/>
      <c r="AK573" s="2"/>
      <c r="AL573" s="2"/>
      <c r="AM573" s="2"/>
      <c r="AN573" s="2"/>
      <c r="AO573" s="2"/>
      <c r="AP573" s="2"/>
      <c r="AQ573" s="2"/>
      <c r="AR573" s="15"/>
    </row>
    <row r="574" spans="1:44" ht="11.25" customHeight="1">
      <c r="A574" s="120"/>
      <c r="B574" s="120"/>
      <c r="C574" s="120"/>
      <c r="D574" s="120"/>
      <c r="E574" s="2"/>
      <c r="F574" s="2"/>
      <c r="G574" s="120"/>
      <c r="H574" s="120"/>
      <c r="I574" s="120"/>
      <c r="J574" s="58"/>
      <c r="K574" s="121"/>
      <c r="L574" s="2"/>
      <c r="M574" s="120"/>
      <c r="N574" s="120"/>
      <c r="O574" s="120"/>
      <c r="P574" s="120"/>
      <c r="Q574" s="2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122"/>
      <c r="AJ574" s="122"/>
      <c r="AK574" s="2"/>
      <c r="AL574" s="2"/>
      <c r="AM574" s="2"/>
      <c r="AN574" s="2"/>
      <c r="AO574" s="2"/>
      <c r="AP574" s="2"/>
      <c r="AQ574" s="2"/>
      <c r="AR574" s="15"/>
    </row>
    <row r="575" spans="1:44" ht="11.25" customHeight="1">
      <c r="A575" s="120"/>
      <c r="B575" s="120"/>
      <c r="C575" s="120"/>
      <c r="D575" s="120"/>
      <c r="E575" s="2"/>
      <c r="F575" s="2"/>
      <c r="G575" s="120"/>
      <c r="H575" s="120"/>
      <c r="I575" s="120"/>
      <c r="J575" s="58"/>
      <c r="K575" s="121"/>
      <c r="L575" s="2"/>
      <c r="M575" s="120"/>
      <c r="N575" s="120"/>
      <c r="O575" s="120"/>
      <c r="P575" s="120"/>
      <c r="Q575" s="2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122"/>
      <c r="AJ575" s="122"/>
      <c r="AK575" s="2"/>
      <c r="AL575" s="2"/>
      <c r="AM575" s="2"/>
      <c r="AN575" s="2"/>
      <c r="AO575" s="2"/>
      <c r="AP575" s="2"/>
      <c r="AQ575" s="2"/>
      <c r="AR575" s="15"/>
    </row>
    <row r="576" spans="1:44" ht="11.25" customHeight="1">
      <c r="A576" s="120"/>
      <c r="B576" s="120"/>
      <c r="C576" s="120"/>
      <c r="D576" s="120"/>
      <c r="E576" s="2"/>
      <c r="F576" s="2"/>
      <c r="G576" s="120"/>
      <c r="H576" s="120"/>
      <c r="I576" s="120"/>
      <c r="J576" s="58"/>
      <c r="K576" s="121"/>
      <c r="L576" s="2"/>
      <c r="M576" s="120"/>
      <c r="N576" s="120"/>
      <c r="O576" s="120"/>
      <c r="P576" s="120"/>
      <c r="Q576" s="2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122"/>
      <c r="AJ576" s="122"/>
      <c r="AK576" s="2"/>
      <c r="AL576" s="2"/>
      <c r="AM576" s="2"/>
      <c r="AN576" s="2"/>
      <c r="AO576" s="2"/>
      <c r="AP576" s="2"/>
      <c r="AQ576" s="2"/>
      <c r="AR576" s="15"/>
    </row>
    <row r="577" spans="1:44" ht="11.25" customHeight="1">
      <c r="A577" s="120"/>
      <c r="B577" s="120"/>
      <c r="C577" s="120"/>
      <c r="D577" s="120"/>
      <c r="E577" s="2"/>
      <c r="F577" s="2"/>
      <c r="G577" s="120"/>
      <c r="H577" s="120"/>
      <c r="I577" s="120"/>
      <c r="J577" s="58"/>
      <c r="K577" s="121"/>
      <c r="L577" s="2"/>
      <c r="M577" s="120"/>
      <c r="N577" s="120"/>
      <c r="O577" s="120"/>
      <c r="P577" s="120"/>
      <c r="Q577" s="2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122"/>
      <c r="AJ577" s="122"/>
      <c r="AK577" s="2"/>
      <c r="AL577" s="2"/>
      <c r="AM577" s="2"/>
      <c r="AN577" s="2"/>
      <c r="AO577" s="2"/>
      <c r="AP577" s="2"/>
      <c r="AQ577" s="2"/>
      <c r="AR577" s="15"/>
    </row>
    <row r="578" spans="1:44" ht="11.25" customHeight="1">
      <c r="A578" s="120"/>
      <c r="B578" s="120"/>
      <c r="C578" s="120"/>
      <c r="D578" s="120"/>
      <c r="E578" s="2"/>
      <c r="F578" s="2"/>
      <c r="G578" s="120"/>
      <c r="H578" s="120"/>
      <c r="I578" s="120"/>
      <c r="J578" s="58"/>
      <c r="K578" s="121"/>
      <c r="L578" s="2"/>
      <c r="M578" s="120"/>
      <c r="N578" s="120"/>
      <c r="O578" s="120"/>
      <c r="P578" s="120"/>
      <c r="Q578" s="2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122"/>
      <c r="AJ578" s="122"/>
      <c r="AK578" s="2"/>
      <c r="AL578" s="2"/>
      <c r="AM578" s="2"/>
      <c r="AN578" s="2"/>
      <c r="AO578" s="2"/>
      <c r="AP578" s="2"/>
      <c r="AQ578" s="2"/>
      <c r="AR578" s="15"/>
    </row>
    <row r="579" spans="1:44" ht="11.25" customHeight="1">
      <c r="A579" s="120"/>
      <c r="B579" s="120"/>
      <c r="C579" s="120"/>
      <c r="D579" s="120"/>
      <c r="E579" s="2"/>
      <c r="F579" s="2"/>
      <c r="G579" s="120"/>
      <c r="H579" s="120"/>
      <c r="I579" s="120"/>
      <c r="J579" s="58"/>
      <c r="K579" s="121"/>
      <c r="L579" s="2"/>
      <c r="M579" s="120"/>
      <c r="N579" s="120"/>
      <c r="O579" s="120"/>
      <c r="P579" s="120"/>
      <c r="Q579" s="2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122"/>
      <c r="AJ579" s="122"/>
      <c r="AK579" s="2"/>
      <c r="AL579" s="2"/>
      <c r="AM579" s="2"/>
      <c r="AN579" s="2"/>
      <c r="AO579" s="2"/>
      <c r="AP579" s="2"/>
      <c r="AQ579" s="2"/>
      <c r="AR579" s="15"/>
    </row>
    <row r="580" spans="1:44" ht="11.25" customHeight="1">
      <c r="A580" s="120"/>
      <c r="B580" s="120"/>
      <c r="C580" s="120"/>
      <c r="D580" s="120"/>
      <c r="E580" s="2"/>
      <c r="F580" s="2"/>
      <c r="G580" s="120"/>
      <c r="H580" s="120"/>
      <c r="I580" s="120"/>
      <c r="J580" s="58"/>
      <c r="K580" s="121"/>
      <c r="L580" s="2"/>
      <c r="M580" s="120"/>
      <c r="N580" s="120"/>
      <c r="O580" s="120"/>
      <c r="P580" s="120"/>
      <c r="Q580" s="2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122"/>
      <c r="AJ580" s="122"/>
      <c r="AK580" s="2"/>
      <c r="AL580" s="2"/>
      <c r="AM580" s="2"/>
      <c r="AN580" s="2"/>
      <c r="AO580" s="2"/>
      <c r="AP580" s="2"/>
      <c r="AQ580" s="2"/>
      <c r="AR580" s="15"/>
    </row>
    <row r="581" spans="1:44" ht="11.25" customHeight="1">
      <c r="A581" s="120"/>
      <c r="B581" s="120"/>
      <c r="C581" s="120"/>
      <c r="D581" s="120"/>
      <c r="E581" s="2"/>
      <c r="F581" s="2"/>
      <c r="G581" s="120"/>
      <c r="H581" s="120"/>
      <c r="I581" s="120"/>
      <c r="J581" s="58"/>
      <c r="K581" s="121"/>
      <c r="L581" s="2"/>
      <c r="M581" s="120"/>
      <c r="N581" s="120"/>
      <c r="O581" s="120"/>
      <c r="P581" s="120"/>
      <c r="Q581" s="2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122"/>
      <c r="AJ581" s="122"/>
      <c r="AK581" s="2"/>
      <c r="AL581" s="2"/>
      <c r="AM581" s="2"/>
      <c r="AN581" s="2"/>
      <c r="AO581" s="2"/>
      <c r="AP581" s="2"/>
      <c r="AQ581" s="2"/>
      <c r="AR581" s="15"/>
    </row>
    <row r="582" spans="1:44" ht="11.25" customHeight="1">
      <c r="A582" s="120"/>
      <c r="B582" s="120"/>
      <c r="C582" s="120"/>
      <c r="D582" s="120"/>
      <c r="E582" s="2"/>
      <c r="F582" s="2"/>
      <c r="G582" s="120"/>
      <c r="H582" s="120"/>
      <c r="I582" s="120"/>
      <c r="J582" s="58"/>
      <c r="K582" s="121"/>
      <c r="L582" s="2"/>
      <c r="M582" s="120"/>
      <c r="N582" s="120"/>
      <c r="O582" s="120"/>
      <c r="P582" s="120"/>
      <c r="Q582" s="2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122"/>
      <c r="AJ582" s="122"/>
      <c r="AK582" s="2"/>
      <c r="AL582" s="2"/>
      <c r="AM582" s="2"/>
      <c r="AN582" s="2"/>
      <c r="AO582" s="2"/>
      <c r="AP582" s="2"/>
      <c r="AQ582" s="2"/>
      <c r="AR582" s="15"/>
    </row>
    <row r="583" spans="1:44" ht="11.25" customHeight="1">
      <c r="A583" s="120"/>
      <c r="B583" s="120"/>
      <c r="C583" s="120"/>
      <c r="D583" s="120"/>
      <c r="E583" s="2"/>
      <c r="F583" s="2"/>
      <c r="G583" s="120"/>
      <c r="H583" s="120"/>
      <c r="I583" s="120"/>
      <c r="J583" s="58"/>
      <c r="K583" s="121"/>
      <c r="L583" s="2"/>
      <c r="M583" s="120"/>
      <c r="N583" s="120"/>
      <c r="O583" s="120"/>
      <c r="P583" s="120"/>
      <c r="Q583" s="2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122"/>
      <c r="AJ583" s="122"/>
      <c r="AK583" s="2"/>
      <c r="AL583" s="2"/>
      <c r="AM583" s="2"/>
      <c r="AN583" s="2"/>
      <c r="AO583" s="2"/>
      <c r="AP583" s="2"/>
      <c r="AQ583" s="2"/>
      <c r="AR583" s="15"/>
    </row>
    <row r="584" spans="1:44" ht="11.25" customHeight="1">
      <c r="A584" s="120"/>
      <c r="B584" s="120"/>
      <c r="C584" s="120"/>
      <c r="D584" s="120"/>
      <c r="E584" s="2"/>
      <c r="F584" s="2"/>
      <c r="G584" s="120"/>
      <c r="H584" s="120"/>
      <c r="I584" s="120"/>
      <c r="J584" s="58"/>
      <c r="K584" s="121"/>
      <c r="L584" s="2"/>
      <c r="M584" s="120"/>
      <c r="N584" s="120"/>
      <c r="O584" s="120"/>
      <c r="P584" s="120"/>
      <c r="Q584" s="2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122"/>
      <c r="AJ584" s="122"/>
      <c r="AK584" s="2"/>
      <c r="AL584" s="2"/>
      <c r="AM584" s="2"/>
      <c r="AN584" s="2"/>
      <c r="AO584" s="2"/>
      <c r="AP584" s="2"/>
      <c r="AQ584" s="2"/>
      <c r="AR584" s="15"/>
    </row>
    <row r="585" spans="1:44" ht="11.25" customHeight="1">
      <c r="A585" s="120"/>
      <c r="B585" s="120"/>
      <c r="C585" s="120"/>
      <c r="D585" s="120"/>
      <c r="E585" s="2"/>
      <c r="F585" s="2"/>
      <c r="G585" s="120"/>
      <c r="H585" s="120"/>
      <c r="I585" s="120"/>
      <c r="J585" s="58"/>
      <c r="K585" s="121"/>
      <c r="L585" s="2"/>
      <c r="M585" s="120"/>
      <c r="N585" s="120"/>
      <c r="O585" s="120"/>
      <c r="P585" s="120"/>
      <c r="Q585" s="2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122"/>
      <c r="AJ585" s="122"/>
      <c r="AK585" s="2"/>
      <c r="AL585" s="2"/>
      <c r="AM585" s="2"/>
      <c r="AN585" s="2"/>
      <c r="AO585" s="2"/>
      <c r="AP585" s="2"/>
      <c r="AQ585" s="2"/>
      <c r="AR585" s="15"/>
    </row>
    <row r="586" spans="1:44" ht="11.25" customHeight="1">
      <c r="A586" s="120"/>
      <c r="B586" s="120"/>
      <c r="C586" s="120"/>
      <c r="D586" s="120"/>
      <c r="E586" s="2"/>
      <c r="F586" s="2"/>
      <c r="G586" s="120"/>
      <c r="H586" s="120"/>
      <c r="I586" s="120"/>
      <c r="J586" s="58"/>
      <c r="K586" s="121"/>
      <c r="L586" s="2"/>
      <c r="M586" s="120"/>
      <c r="N586" s="120"/>
      <c r="O586" s="120"/>
      <c r="P586" s="120"/>
      <c r="Q586" s="2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122"/>
      <c r="AJ586" s="122"/>
      <c r="AK586" s="2"/>
      <c r="AL586" s="2"/>
      <c r="AM586" s="2"/>
      <c r="AN586" s="2"/>
      <c r="AO586" s="2"/>
      <c r="AP586" s="2"/>
      <c r="AQ586" s="2"/>
      <c r="AR586" s="15"/>
    </row>
    <row r="587" spans="1:44" ht="11.25" customHeight="1">
      <c r="A587" s="120"/>
      <c r="B587" s="120"/>
      <c r="C587" s="120"/>
      <c r="D587" s="120"/>
      <c r="E587" s="2"/>
      <c r="F587" s="2"/>
      <c r="G587" s="120"/>
      <c r="H587" s="120"/>
      <c r="I587" s="120"/>
      <c r="J587" s="58"/>
      <c r="K587" s="121"/>
      <c r="L587" s="2"/>
      <c r="M587" s="120"/>
      <c r="N587" s="120"/>
      <c r="O587" s="120"/>
      <c r="P587" s="120"/>
      <c r="Q587" s="2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122"/>
      <c r="AJ587" s="122"/>
      <c r="AK587" s="2"/>
      <c r="AL587" s="2"/>
      <c r="AM587" s="2"/>
      <c r="AN587" s="2"/>
      <c r="AO587" s="2"/>
      <c r="AP587" s="2"/>
      <c r="AQ587" s="2"/>
      <c r="AR587" s="15"/>
    </row>
    <row r="588" spans="1:44" ht="11.25" customHeight="1">
      <c r="A588" s="120"/>
      <c r="B588" s="120"/>
      <c r="C588" s="120"/>
      <c r="D588" s="120"/>
      <c r="E588" s="2"/>
      <c r="F588" s="2"/>
      <c r="G588" s="120"/>
      <c r="H588" s="120"/>
      <c r="I588" s="120"/>
      <c r="J588" s="58"/>
      <c r="K588" s="121"/>
      <c r="L588" s="2"/>
      <c r="M588" s="120"/>
      <c r="N588" s="120"/>
      <c r="O588" s="120"/>
      <c r="P588" s="120"/>
      <c r="Q588" s="2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122"/>
      <c r="AJ588" s="122"/>
      <c r="AK588" s="2"/>
      <c r="AL588" s="2"/>
      <c r="AM588" s="2"/>
      <c r="AN588" s="2"/>
      <c r="AO588" s="2"/>
      <c r="AP588" s="2"/>
      <c r="AQ588" s="2"/>
      <c r="AR588" s="15"/>
    </row>
    <row r="589" spans="1:44" ht="11.25" customHeight="1">
      <c r="A589" s="120"/>
      <c r="B589" s="120"/>
      <c r="C589" s="120"/>
      <c r="D589" s="120"/>
      <c r="E589" s="2"/>
      <c r="F589" s="2"/>
      <c r="G589" s="120"/>
      <c r="H589" s="120"/>
      <c r="I589" s="120"/>
      <c r="J589" s="58"/>
      <c r="K589" s="121"/>
      <c r="L589" s="2"/>
      <c r="M589" s="120"/>
      <c r="N589" s="120"/>
      <c r="O589" s="120"/>
      <c r="P589" s="120"/>
      <c r="Q589" s="2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122"/>
      <c r="AJ589" s="122"/>
      <c r="AK589" s="2"/>
      <c r="AL589" s="2"/>
      <c r="AM589" s="2"/>
      <c r="AN589" s="2"/>
      <c r="AO589" s="2"/>
      <c r="AP589" s="2"/>
      <c r="AQ589" s="2"/>
      <c r="AR589" s="15"/>
    </row>
    <row r="590" spans="1:44" ht="11.25" customHeight="1">
      <c r="A590" s="120"/>
      <c r="B590" s="120"/>
      <c r="C590" s="120"/>
      <c r="D590" s="120"/>
      <c r="E590" s="2"/>
      <c r="F590" s="2"/>
      <c r="G590" s="120"/>
      <c r="H590" s="120"/>
      <c r="I590" s="120"/>
      <c r="J590" s="58"/>
      <c r="K590" s="121"/>
      <c r="L590" s="2"/>
      <c r="M590" s="120"/>
      <c r="N590" s="120"/>
      <c r="O590" s="120"/>
      <c r="P590" s="120"/>
      <c r="Q590" s="2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122"/>
      <c r="AJ590" s="122"/>
      <c r="AK590" s="2"/>
      <c r="AL590" s="2"/>
      <c r="AM590" s="2"/>
      <c r="AN590" s="2"/>
      <c r="AO590" s="2"/>
      <c r="AP590" s="2"/>
      <c r="AQ590" s="2"/>
      <c r="AR590" s="15"/>
    </row>
    <row r="591" spans="1:44" ht="11.25" customHeight="1">
      <c r="A591" s="120"/>
      <c r="B591" s="120"/>
      <c r="C591" s="120"/>
      <c r="D591" s="120"/>
      <c r="E591" s="2"/>
      <c r="F591" s="2"/>
      <c r="G591" s="120"/>
      <c r="H591" s="120"/>
      <c r="I591" s="120"/>
      <c r="J591" s="58"/>
      <c r="K591" s="121"/>
      <c r="L591" s="2"/>
      <c r="M591" s="120"/>
      <c r="N591" s="120"/>
      <c r="O591" s="120"/>
      <c r="P591" s="120"/>
      <c r="Q591" s="2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122"/>
      <c r="AJ591" s="122"/>
      <c r="AK591" s="2"/>
      <c r="AL591" s="2"/>
      <c r="AM591" s="2"/>
      <c r="AN591" s="2"/>
      <c r="AO591" s="2"/>
      <c r="AP591" s="2"/>
      <c r="AQ591" s="2"/>
      <c r="AR591" s="15"/>
    </row>
    <row r="592" spans="1:44" ht="11.25" customHeight="1">
      <c r="A592" s="120"/>
      <c r="B592" s="120"/>
      <c r="C592" s="120"/>
      <c r="D592" s="120"/>
      <c r="E592" s="2"/>
      <c r="F592" s="2"/>
      <c r="G592" s="120"/>
      <c r="H592" s="120"/>
      <c r="I592" s="120"/>
      <c r="J592" s="58"/>
      <c r="K592" s="121"/>
      <c r="L592" s="2"/>
      <c r="M592" s="120"/>
      <c r="N592" s="120"/>
      <c r="O592" s="120"/>
      <c r="P592" s="120"/>
      <c r="Q592" s="2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122"/>
      <c r="AJ592" s="122"/>
      <c r="AK592" s="2"/>
      <c r="AL592" s="2"/>
      <c r="AM592" s="2"/>
      <c r="AN592" s="2"/>
      <c r="AO592" s="2"/>
      <c r="AP592" s="2"/>
      <c r="AQ592" s="2"/>
      <c r="AR592" s="15"/>
    </row>
    <row r="593" spans="1:44" ht="11.25" customHeight="1">
      <c r="A593" s="120"/>
      <c r="B593" s="120"/>
      <c r="C593" s="120"/>
      <c r="D593" s="120"/>
      <c r="E593" s="2"/>
      <c r="F593" s="2"/>
      <c r="G593" s="120"/>
      <c r="H593" s="120"/>
      <c r="I593" s="120"/>
      <c r="J593" s="58"/>
      <c r="K593" s="121"/>
      <c r="L593" s="2"/>
      <c r="M593" s="120"/>
      <c r="N593" s="120"/>
      <c r="O593" s="120"/>
      <c r="P593" s="120"/>
      <c r="Q593" s="2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122"/>
      <c r="AJ593" s="122"/>
      <c r="AK593" s="2"/>
      <c r="AL593" s="2"/>
      <c r="AM593" s="2"/>
      <c r="AN593" s="2"/>
      <c r="AO593" s="2"/>
      <c r="AP593" s="2"/>
      <c r="AQ593" s="2"/>
      <c r="AR593" s="15"/>
    </row>
    <row r="594" spans="1:44" ht="11.25" customHeight="1">
      <c r="A594" s="120"/>
      <c r="B594" s="120"/>
      <c r="C594" s="120"/>
      <c r="D594" s="120"/>
      <c r="E594" s="2"/>
      <c r="F594" s="2"/>
      <c r="G594" s="120"/>
      <c r="H594" s="120"/>
      <c r="I594" s="120"/>
      <c r="J594" s="58"/>
      <c r="K594" s="121"/>
      <c r="L594" s="2"/>
      <c r="M594" s="120"/>
      <c r="N594" s="120"/>
      <c r="O594" s="120"/>
      <c r="P594" s="120"/>
      <c r="Q594" s="2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122"/>
      <c r="AJ594" s="122"/>
      <c r="AK594" s="2"/>
      <c r="AL594" s="2"/>
      <c r="AM594" s="2"/>
      <c r="AN594" s="2"/>
      <c r="AO594" s="2"/>
      <c r="AP594" s="2"/>
      <c r="AQ594" s="2"/>
      <c r="AR594" s="15"/>
    </row>
    <row r="595" spans="1:44" ht="11.25" customHeight="1">
      <c r="A595" s="120"/>
      <c r="B595" s="120"/>
      <c r="C595" s="120"/>
      <c r="D595" s="120"/>
      <c r="E595" s="2"/>
      <c r="F595" s="2"/>
      <c r="G595" s="120"/>
      <c r="H595" s="120"/>
      <c r="I595" s="120"/>
      <c r="J595" s="58"/>
      <c r="K595" s="121"/>
      <c r="L595" s="2"/>
      <c r="M595" s="120"/>
      <c r="N595" s="120"/>
      <c r="O595" s="120"/>
      <c r="P595" s="120"/>
      <c r="Q595" s="2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122"/>
      <c r="AJ595" s="122"/>
      <c r="AK595" s="2"/>
      <c r="AL595" s="2"/>
      <c r="AM595" s="2"/>
      <c r="AN595" s="2"/>
      <c r="AO595" s="2"/>
      <c r="AP595" s="2"/>
      <c r="AQ595" s="2"/>
      <c r="AR595" s="15"/>
    </row>
    <row r="596" spans="1:44" ht="11.25" customHeight="1">
      <c r="A596" s="120"/>
      <c r="B596" s="120"/>
      <c r="C596" s="120"/>
      <c r="D596" s="120"/>
      <c r="E596" s="2"/>
      <c r="F596" s="2"/>
      <c r="G596" s="120"/>
      <c r="H596" s="120"/>
      <c r="I596" s="120"/>
      <c r="J596" s="58"/>
      <c r="K596" s="121"/>
      <c r="L596" s="2"/>
      <c r="M596" s="120"/>
      <c r="N596" s="120"/>
      <c r="O596" s="120"/>
      <c r="P596" s="120"/>
      <c r="Q596" s="2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122"/>
      <c r="AJ596" s="122"/>
      <c r="AK596" s="2"/>
      <c r="AL596" s="2"/>
      <c r="AM596" s="2"/>
      <c r="AN596" s="2"/>
      <c r="AO596" s="2"/>
      <c r="AP596" s="2"/>
      <c r="AQ596" s="2"/>
      <c r="AR596" s="15"/>
    </row>
    <row r="597" spans="1:44" ht="11.25" customHeight="1">
      <c r="A597" s="120"/>
      <c r="B597" s="120"/>
      <c r="C597" s="120"/>
      <c r="D597" s="120"/>
      <c r="E597" s="2"/>
      <c r="F597" s="2"/>
      <c r="G597" s="120"/>
      <c r="H597" s="120"/>
      <c r="I597" s="120"/>
      <c r="J597" s="58"/>
      <c r="K597" s="121"/>
      <c r="L597" s="2"/>
      <c r="M597" s="120"/>
      <c r="N597" s="120"/>
      <c r="O597" s="120"/>
      <c r="P597" s="120"/>
      <c r="Q597" s="2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122"/>
      <c r="AJ597" s="122"/>
      <c r="AK597" s="2"/>
      <c r="AL597" s="2"/>
      <c r="AM597" s="2"/>
      <c r="AN597" s="2"/>
      <c r="AO597" s="2"/>
      <c r="AP597" s="2"/>
      <c r="AQ597" s="2"/>
      <c r="AR597" s="15"/>
    </row>
    <row r="598" spans="1:44" ht="11.25" customHeight="1">
      <c r="A598" s="120"/>
      <c r="B598" s="120"/>
      <c r="C598" s="120"/>
      <c r="D598" s="120"/>
      <c r="E598" s="2"/>
      <c r="F598" s="2"/>
      <c r="G598" s="120"/>
      <c r="H598" s="120"/>
      <c r="I598" s="120"/>
      <c r="J598" s="58"/>
      <c r="K598" s="121"/>
      <c r="L598" s="2"/>
      <c r="M598" s="120"/>
      <c r="N598" s="120"/>
      <c r="O598" s="120"/>
      <c r="P598" s="120"/>
      <c r="Q598" s="2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122"/>
      <c r="AJ598" s="122"/>
      <c r="AK598" s="2"/>
      <c r="AL598" s="2"/>
      <c r="AM598" s="2"/>
      <c r="AN598" s="2"/>
      <c r="AO598" s="2"/>
      <c r="AP598" s="2"/>
      <c r="AQ598" s="2"/>
      <c r="AR598" s="15"/>
    </row>
    <row r="599" spans="1:44" ht="11.25" customHeight="1">
      <c r="A599" s="120"/>
      <c r="B599" s="120"/>
      <c r="C599" s="120"/>
      <c r="D599" s="120"/>
      <c r="E599" s="2"/>
      <c r="F599" s="2"/>
      <c r="G599" s="120"/>
      <c r="H599" s="120"/>
      <c r="I599" s="120"/>
      <c r="J599" s="58"/>
      <c r="K599" s="121"/>
      <c r="L599" s="2"/>
      <c r="M599" s="120"/>
      <c r="N599" s="120"/>
      <c r="O599" s="120"/>
      <c r="P599" s="120"/>
      <c r="Q599" s="2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122"/>
      <c r="AJ599" s="122"/>
      <c r="AK599" s="2"/>
      <c r="AL599" s="2"/>
      <c r="AM599" s="2"/>
      <c r="AN599" s="2"/>
      <c r="AO599" s="2"/>
      <c r="AP599" s="2"/>
      <c r="AQ599" s="2"/>
      <c r="AR599" s="15"/>
    </row>
    <row r="600" spans="1:44" ht="11.25" customHeight="1">
      <c r="A600" s="120"/>
      <c r="B600" s="120"/>
      <c r="C600" s="120"/>
      <c r="D600" s="120"/>
      <c r="E600" s="2"/>
      <c r="F600" s="2"/>
      <c r="G600" s="120"/>
      <c r="H600" s="120"/>
      <c r="I600" s="120"/>
      <c r="J600" s="58"/>
      <c r="K600" s="121"/>
      <c r="L600" s="2"/>
      <c r="M600" s="120"/>
      <c r="N600" s="120"/>
      <c r="O600" s="120"/>
      <c r="P600" s="120"/>
      <c r="Q600" s="2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122"/>
      <c r="AJ600" s="122"/>
      <c r="AK600" s="2"/>
      <c r="AL600" s="2"/>
      <c r="AM600" s="2"/>
      <c r="AN600" s="2"/>
      <c r="AO600" s="2"/>
      <c r="AP600" s="2"/>
      <c r="AQ600" s="2"/>
      <c r="AR600" s="15"/>
    </row>
    <row r="601" spans="1:44" ht="11.25" customHeight="1">
      <c r="A601" s="120"/>
      <c r="B601" s="120"/>
      <c r="C601" s="120"/>
      <c r="D601" s="120"/>
      <c r="E601" s="2"/>
      <c r="F601" s="2"/>
      <c r="G601" s="120"/>
      <c r="H601" s="120"/>
      <c r="I601" s="120"/>
      <c r="J601" s="58"/>
      <c r="K601" s="121"/>
      <c r="L601" s="2"/>
      <c r="M601" s="120"/>
      <c r="N601" s="120"/>
      <c r="O601" s="120"/>
      <c r="P601" s="120"/>
      <c r="Q601" s="2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122"/>
      <c r="AJ601" s="122"/>
      <c r="AK601" s="2"/>
      <c r="AL601" s="2"/>
      <c r="AM601" s="2"/>
      <c r="AN601" s="2"/>
      <c r="AO601" s="2"/>
      <c r="AP601" s="2"/>
      <c r="AQ601" s="2"/>
      <c r="AR601" s="15"/>
    </row>
    <row r="602" spans="1:44" ht="11.25" customHeight="1">
      <c r="A602" s="120"/>
      <c r="B602" s="120"/>
      <c r="C602" s="120"/>
      <c r="D602" s="120"/>
      <c r="E602" s="2"/>
      <c r="F602" s="2"/>
      <c r="G602" s="120"/>
      <c r="H602" s="120"/>
      <c r="I602" s="120"/>
      <c r="J602" s="58"/>
      <c r="K602" s="121"/>
      <c r="L602" s="2"/>
      <c r="M602" s="120"/>
      <c r="N602" s="120"/>
      <c r="O602" s="120"/>
      <c r="P602" s="120"/>
      <c r="Q602" s="2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122"/>
      <c r="AJ602" s="122"/>
      <c r="AK602" s="2"/>
      <c r="AL602" s="2"/>
      <c r="AM602" s="2"/>
      <c r="AN602" s="2"/>
      <c r="AO602" s="2"/>
      <c r="AP602" s="2"/>
      <c r="AQ602" s="2"/>
      <c r="AR602" s="15"/>
    </row>
    <row r="603" spans="1:44" ht="11.25" customHeight="1">
      <c r="A603" s="120"/>
      <c r="B603" s="120"/>
      <c r="C603" s="120"/>
      <c r="D603" s="120"/>
      <c r="E603" s="2"/>
      <c r="F603" s="2"/>
      <c r="G603" s="120"/>
      <c r="H603" s="120"/>
      <c r="I603" s="120"/>
      <c r="J603" s="58"/>
      <c r="K603" s="121"/>
      <c r="L603" s="2"/>
      <c r="M603" s="120"/>
      <c r="N603" s="120"/>
      <c r="O603" s="120"/>
      <c r="P603" s="120"/>
      <c r="Q603" s="2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122"/>
      <c r="AJ603" s="122"/>
      <c r="AK603" s="2"/>
      <c r="AL603" s="2"/>
      <c r="AM603" s="2"/>
      <c r="AN603" s="2"/>
      <c r="AO603" s="2"/>
      <c r="AP603" s="2"/>
      <c r="AQ603" s="2"/>
      <c r="AR603" s="15"/>
    </row>
    <row r="604" spans="1:44" ht="11.25" customHeight="1">
      <c r="A604" s="120"/>
      <c r="B604" s="120"/>
      <c r="C604" s="120"/>
      <c r="D604" s="120"/>
      <c r="E604" s="2"/>
      <c r="F604" s="2"/>
      <c r="G604" s="120"/>
      <c r="H604" s="120"/>
      <c r="I604" s="120"/>
      <c r="J604" s="58"/>
      <c r="K604" s="121"/>
      <c r="L604" s="2"/>
      <c r="M604" s="120"/>
      <c r="N604" s="120"/>
      <c r="O604" s="120"/>
      <c r="P604" s="120"/>
      <c r="Q604" s="2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122"/>
      <c r="AJ604" s="122"/>
      <c r="AK604" s="2"/>
      <c r="AL604" s="2"/>
      <c r="AM604" s="2"/>
      <c r="AN604" s="2"/>
      <c r="AO604" s="2"/>
      <c r="AP604" s="2"/>
      <c r="AQ604" s="2"/>
      <c r="AR604" s="15"/>
    </row>
    <row r="605" spans="1:44" ht="11.25" customHeight="1">
      <c r="A605" s="120"/>
      <c r="B605" s="120"/>
      <c r="C605" s="120"/>
      <c r="D605" s="120"/>
      <c r="E605" s="2"/>
      <c r="F605" s="2"/>
      <c r="G605" s="120"/>
      <c r="H605" s="120"/>
      <c r="I605" s="120"/>
      <c r="J605" s="58"/>
      <c r="K605" s="121"/>
      <c r="L605" s="2"/>
      <c r="M605" s="120"/>
      <c r="N605" s="120"/>
      <c r="O605" s="120"/>
      <c r="P605" s="120"/>
      <c r="Q605" s="2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122"/>
      <c r="AJ605" s="122"/>
      <c r="AK605" s="2"/>
      <c r="AL605" s="2"/>
      <c r="AM605" s="2"/>
      <c r="AN605" s="2"/>
      <c r="AO605" s="2"/>
      <c r="AP605" s="2"/>
      <c r="AQ605" s="2"/>
      <c r="AR605" s="15"/>
    </row>
    <row r="606" spans="1:44" ht="11.25" customHeight="1">
      <c r="A606" s="120"/>
      <c r="B606" s="120"/>
      <c r="C606" s="120"/>
      <c r="D606" s="120"/>
      <c r="E606" s="2"/>
      <c r="F606" s="2"/>
      <c r="G606" s="120"/>
      <c r="H606" s="120"/>
      <c r="I606" s="120"/>
      <c r="J606" s="58"/>
      <c r="K606" s="121"/>
      <c r="L606" s="2"/>
      <c r="M606" s="120"/>
      <c r="N606" s="120"/>
      <c r="O606" s="120"/>
      <c r="P606" s="120"/>
      <c r="Q606" s="2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122"/>
      <c r="AJ606" s="122"/>
      <c r="AK606" s="2"/>
      <c r="AL606" s="2"/>
      <c r="AM606" s="2"/>
      <c r="AN606" s="2"/>
      <c r="AO606" s="2"/>
      <c r="AP606" s="2"/>
      <c r="AQ606" s="2"/>
      <c r="AR606" s="15"/>
    </row>
    <row r="607" spans="1:44" ht="11.25" customHeight="1">
      <c r="A607" s="120"/>
      <c r="B607" s="120"/>
      <c r="C607" s="120"/>
      <c r="D607" s="120"/>
      <c r="E607" s="2"/>
      <c r="F607" s="2"/>
      <c r="G607" s="120"/>
      <c r="H607" s="120"/>
      <c r="I607" s="120"/>
      <c r="J607" s="58"/>
      <c r="K607" s="121"/>
      <c r="L607" s="2"/>
      <c r="M607" s="120"/>
      <c r="N607" s="120"/>
      <c r="O607" s="120"/>
      <c r="P607" s="120"/>
      <c r="Q607" s="2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122"/>
      <c r="AJ607" s="122"/>
      <c r="AK607" s="2"/>
      <c r="AL607" s="2"/>
      <c r="AM607" s="2"/>
      <c r="AN607" s="2"/>
      <c r="AO607" s="2"/>
      <c r="AP607" s="2"/>
      <c r="AQ607" s="2"/>
      <c r="AR607" s="15"/>
    </row>
    <row r="608" spans="1:44" ht="11.25" customHeight="1">
      <c r="A608" s="120"/>
      <c r="B608" s="120"/>
      <c r="C608" s="120"/>
      <c r="D608" s="120"/>
      <c r="E608" s="2"/>
      <c r="F608" s="2"/>
      <c r="G608" s="120"/>
      <c r="H608" s="120"/>
      <c r="I608" s="120"/>
      <c r="J608" s="58"/>
      <c r="K608" s="121"/>
      <c r="L608" s="2"/>
      <c r="M608" s="120"/>
      <c r="N608" s="120"/>
      <c r="O608" s="120"/>
      <c r="P608" s="120"/>
      <c r="Q608" s="2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122"/>
      <c r="AJ608" s="122"/>
      <c r="AK608" s="2"/>
      <c r="AL608" s="2"/>
      <c r="AM608" s="2"/>
      <c r="AN608" s="2"/>
      <c r="AO608" s="2"/>
      <c r="AP608" s="2"/>
      <c r="AQ608" s="2"/>
      <c r="AR608" s="15"/>
    </row>
    <row r="609" spans="1:44" ht="11.25" customHeight="1">
      <c r="A609" s="120"/>
      <c r="B609" s="120"/>
      <c r="C609" s="120"/>
      <c r="D609" s="120"/>
      <c r="E609" s="2"/>
      <c r="F609" s="2"/>
      <c r="G609" s="120"/>
      <c r="H609" s="120"/>
      <c r="I609" s="120"/>
      <c r="J609" s="58"/>
      <c r="K609" s="121"/>
      <c r="L609" s="2"/>
      <c r="M609" s="120"/>
      <c r="N609" s="120"/>
      <c r="O609" s="120"/>
      <c r="P609" s="120"/>
      <c r="Q609" s="2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122"/>
      <c r="AJ609" s="122"/>
      <c r="AK609" s="2"/>
      <c r="AL609" s="2"/>
      <c r="AM609" s="2"/>
      <c r="AN609" s="2"/>
      <c r="AO609" s="2"/>
      <c r="AP609" s="2"/>
      <c r="AQ609" s="2"/>
      <c r="AR609" s="15"/>
    </row>
    <row r="610" spans="1:44" ht="11.25" customHeight="1">
      <c r="A610" s="120"/>
      <c r="B610" s="120"/>
      <c r="C610" s="120"/>
      <c r="D610" s="120"/>
      <c r="E610" s="2"/>
      <c r="F610" s="2"/>
      <c r="G610" s="120"/>
      <c r="H610" s="120"/>
      <c r="I610" s="120"/>
      <c r="J610" s="58"/>
      <c r="K610" s="121"/>
      <c r="L610" s="2"/>
      <c r="M610" s="120"/>
      <c r="N610" s="120"/>
      <c r="O610" s="120"/>
      <c r="P610" s="120"/>
      <c r="Q610" s="2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122"/>
      <c r="AJ610" s="122"/>
      <c r="AK610" s="2"/>
      <c r="AL610" s="2"/>
      <c r="AM610" s="2"/>
      <c r="AN610" s="2"/>
      <c r="AO610" s="2"/>
      <c r="AP610" s="2"/>
      <c r="AQ610" s="2"/>
      <c r="AR610" s="15"/>
    </row>
    <row r="611" spans="1:44" ht="11.25" customHeight="1">
      <c r="A611" s="120"/>
      <c r="B611" s="120"/>
      <c r="C611" s="120"/>
      <c r="D611" s="120"/>
      <c r="E611" s="2"/>
      <c r="F611" s="2"/>
      <c r="G611" s="120"/>
      <c r="H611" s="120"/>
      <c r="I611" s="120"/>
      <c r="J611" s="58"/>
      <c r="K611" s="121"/>
      <c r="L611" s="2"/>
      <c r="M611" s="120"/>
      <c r="N611" s="120"/>
      <c r="O611" s="120"/>
      <c r="P611" s="120"/>
      <c r="Q611" s="2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122"/>
      <c r="AJ611" s="122"/>
      <c r="AK611" s="2"/>
      <c r="AL611" s="2"/>
      <c r="AM611" s="2"/>
      <c r="AN611" s="2"/>
      <c r="AO611" s="2"/>
      <c r="AP611" s="2"/>
      <c r="AQ611" s="2"/>
      <c r="AR611" s="15"/>
    </row>
    <row r="612" spans="1:44" ht="11.25" customHeight="1">
      <c r="A612" s="120"/>
      <c r="B612" s="120"/>
      <c r="C612" s="120"/>
      <c r="D612" s="120"/>
      <c r="E612" s="2"/>
      <c r="F612" s="2"/>
      <c r="G612" s="120"/>
      <c r="H612" s="120"/>
      <c r="I612" s="120"/>
      <c r="J612" s="58"/>
      <c r="K612" s="121"/>
      <c r="L612" s="2"/>
      <c r="M612" s="120"/>
      <c r="N612" s="120"/>
      <c r="O612" s="120"/>
      <c r="P612" s="120"/>
      <c r="Q612" s="2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122"/>
      <c r="AJ612" s="122"/>
      <c r="AK612" s="2"/>
      <c r="AL612" s="2"/>
      <c r="AM612" s="2"/>
      <c r="AN612" s="2"/>
      <c r="AO612" s="2"/>
      <c r="AP612" s="2"/>
      <c r="AQ612" s="2"/>
      <c r="AR612" s="15"/>
    </row>
    <row r="613" spans="1:44" ht="11.25" customHeight="1">
      <c r="A613" s="120"/>
      <c r="B613" s="120"/>
      <c r="C613" s="120"/>
      <c r="D613" s="120"/>
      <c r="E613" s="2"/>
      <c r="F613" s="2"/>
      <c r="G613" s="120"/>
      <c r="H613" s="120"/>
      <c r="I613" s="120"/>
      <c r="J613" s="58"/>
      <c r="K613" s="121"/>
      <c r="L613" s="2"/>
      <c r="M613" s="120"/>
      <c r="N613" s="120"/>
      <c r="O613" s="120"/>
      <c r="P613" s="120"/>
      <c r="Q613" s="2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122"/>
      <c r="AJ613" s="122"/>
      <c r="AK613" s="2"/>
      <c r="AL613" s="2"/>
      <c r="AM613" s="2"/>
      <c r="AN613" s="2"/>
      <c r="AO613" s="2"/>
      <c r="AP613" s="2"/>
      <c r="AQ613" s="2"/>
      <c r="AR613" s="15"/>
    </row>
    <row r="614" spans="1:44" ht="11.25" customHeight="1">
      <c r="A614" s="120"/>
      <c r="B614" s="120"/>
      <c r="C614" s="120"/>
      <c r="D614" s="120"/>
      <c r="E614" s="2"/>
      <c r="F614" s="2"/>
      <c r="G614" s="120"/>
      <c r="H614" s="120"/>
      <c r="I614" s="120"/>
      <c r="J614" s="58"/>
      <c r="K614" s="121"/>
      <c r="L614" s="2"/>
      <c r="M614" s="120"/>
      <c r="N614" s="120"/>
      <c r="O614" s="120"/>
      <c r="P614" s="120"/>
      <c r="Q614" s="2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122"/>
      <c r="AJ614" s="122"/>
      <c r="AK614" s="2"/>
      <c r="AL614" s="2"/>
      <c r="AM614" s="2"/>
      <c r="AN614" s="2"/>
      <c r="AO614" s="2"/>
      <c r="AP614" s="2"/>
      <c r="AQ614" s="2"/>
      <c r="AR614" s="15"/>
    </row>
    <row r="615" spans="1:44" ht="11.25" customHeight="1">
      <c r="A615" s="120"/>
      <c r="B615" s="120"/>
      <c r="C615" s="120"/>
      <c r="D615" s="120"/>
      <c r="E615" s="2"/>
      <c r="F615" s="2"/>
      <c r="G615" s="120"/>
      <c r="H615" s="120"/>
      <c r="I615" s="120"/>
      <c r="J615" s="58"/>
      <c r="K615" s="121"/>
      <c r="L615" s="2"/>
      <c r="M615" s="120"/>
      <c r="N615" s="120"/>
      <c r="O615" s="120"/>
      <c r="P615" s="120"/>
      <c r="Q615" s="2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122"/>
      <c r="AJ615" s="122"/>
      <c r="AK615" s="2"/>
      <c r="AL615" s="2"/>
      <c r="AM615" s="2"/>
      <c r="AN615" s="2"/>
      <c r="AO615" s="2"/>
      <c r="AP615" s="2"/>
      <c r="AQ615" s="2"/>
      <c r="AR615" s="15"/>
    </row>
    <row r="616" spans="1:44" ht="11.25" customHeight="1">
      <c r="A616" s="120"/>
      <c r="B616" s="120"/>
      <c r="C616" s="120"/>
      <c r="D616" s="120"/>
      <c r="E616" s="2"/>
      <c r="F616" s="2"/>
      <c r="G616" s="120"/>
      <c r="H616" s="120"/>
      <c r="I616" s="120"/>
      <c r="J616" s="58"/>
      <c r="K616" s="121"/>
      <c r="L616" s="2"/>
      <c r="M616" s="120"/>
      <c r="N616" s="120"/>
      <c r="O616" s="120"/>
      <c r="P616" s="120"/>
      <c r="Q616" s="2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122"/>
      <c r="AJ616" s="122"/>
      <c r="AK616" s="2"/>
      <c r="AL616" s="2"/>
      <c r="AM616" s="2"/>
      <c r="AN616" s="2"/>
      <c r="AO616" s="2"/>
      <c r="AP616" s="2"/>
      <c r="AQ616" s="2"/>
      <c r="AR616" s="15"/>
    </row>
    <row r="617" spans="1:44" ht="11.25" customHeight="1">
      <c r="A617" s="120"/>
      <c r="B617" s="120"/>
      <c r="C617" s="120"/>
      <c r="D617" s="120"/>
      <c r="E617" s="2"/>
      <c r="F617" s="2"/>
      <c r="G617" s="120"/>
      <c r="H617" s="120"/>
      <c r="I617" s="120"/>
      <c r="J617" s="58"/>
      <c r="K617" s="121"/>
      <c r="L617" s="2"/>
      <c r="M617" s="120"/>
      <c r="N617" s="120"/>
      <c r="O617" s="120"/>
      <c r="P617" s="120"/>
      <c r="Q617" s="2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122"/>
      <c r="AJ617" s="122"/>
      <c r="AK617" s="2"/>
      <c r="AL617" s="2"/>
      <c r="AM617" s="2"/>
      <c r="AN617" s="2"/>
      <c r="AO617" s="2"/>
      <c r="AP617" s="2"/>
      <c r="AQ617" s="2"/>
      <c r="AR617" s="15"/>
    </row>
    <row r="618" spans="1:44" ht="11.25" customHeight="1">
      <c r="A618" s="120"/>
      <c r="B618" s="120"/>
      <c r="C618" s="120"/>
      <c r="D618" s="120"/>
      <c r="E618" s="2"/>
      <c r="F618" s="2"/>
      <c r="G618" s="120"/>
      <c r="H618" s="120"/>
      <c r="I618" s="120"/>
      <c r="J618" s="58"/>
      <c r="K618" s="121"/>
      <c r="L618" s="2"/>
      <c r="M618" s="120"/>
      <c r="N618" s="120"/>
      <c r="O618" s="120"/>
      <c r="P618" s="120"/>
      <c r="Q618" s="2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122"/>
      <c r="AJ618" s="122"/>
      <c r="AK618" s="2"/>
      <c r="AL618" s="2"/>
      <c r="AM618" s="2"/>
      <c r="AN618" s="2"/>
      <c r="AO618" s="2"/>
      <c r="AP618" s="2"/>
      <c r="AQ618" s="2"/>
      <c r="AR618" s="15"/>
    </row>
    <row r="619" spans="1:44" ht="11.25" customHeight="1">
      <c r="A619" s="120"/>
      <c r="B619" s="120"/>
      <c r="C619" s="120"/>
      <c r="D619" s="120"/>
      <c r="E619" s="2"/>
      <c r="F619" s="2"/>
      <c r="G619" s="120"/>
      <c r="H619" s="120"/>
      <c r="I619" s="120"/>
      <c r="J619" s="58"/>
      <c r="K619" s="121"/>
      <c r="L619" s="2"/>
      <c r="M619" s="120"/>
      <c r="N619" s="120"/>
      <c r="O619" s="120"/>
      <c r="P619" s="120"/>
      <c r="Q619" s="2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122"/>
      <c r="AJ619" s="122"/>
      <c r="AK619" s="2"/>
      <c r="AL619" s="2"/>
      <c r="AM619" s="2"/>
      <c r="AN619" s="2"/>
      <c r="AO619" s="2"/>
      <c r="AP619" s="2"/>
      <c r="AQ619" s="2"/>
      <c r="AR619" s="15"/>
    </row>
    <row r="620" spans="1:44" ht="11.25" customHeight="1">
      <c r="A620" s="120"/>
      <c r="B620" s="120"/>
      <c r="C620" s="120"/>
      <c r="D620" s="120"/>
      <c r="E620" s="2"/>
      <c r="F620" s="2"/>
      <c r="G620" s="120"/>
      <c r="H620" s="120"/>
      <c r="I620" s="120"/>
      <c r="J620" s="58"/>
      <c r="K620" s="121"/>
      <c r="L620" s="2"/>
      <c r="M620" s="120"/>
      <c r="N620" s="120"/>
      <c r="O620" s="120"/>
      <c r="P620" s="120"/>
      <c r="Q620" s="2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122"/>
      <c r="AJ620" s="122"/>
      <c r="AK620" s="2"/>
      <c r="AL620" s="2"/>
      <c r="AM620" s="2"/>
      <c r="AN620" s="2"/>
      <c r="AO620" s="2"/>
      <c r="AP620" s="2"/>
      <c r="AQ620" s="2"/>
      <c r="AR620" s="15"/>
    </row>
    <row r="621" spans="1:44" ht="11.25" customHeight="1">
      <c r="A621" s="120"/>
      <c r="B621" s="120"/>
      <c r="C621" s="120"/>
      <c r="D621" s="120"/>
      <c r="E621" s="2"/>
      <c r="F621" s="2"/>
      <c r="G621" s="120"/>
      <c r="H621" s="120"/>
      <c r="I621" s="120"/>
      <c r="J621" s="58"/>
      <c r="K621" s="121"/>
      <c r="L621" s="2"/>
      <c r="M621" s="120"/>
      <c r="N621" s="120"/>
      <c r="O621" s="120"/>
      <c r="P621" s="120"/>
      <c r="Q621" s="2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122"/>
      <c r="AJ621" s="122"/>
      <c r="AK621" s="2"/>
      <c r="AL621" s="2"/>
      <c r="AM621" s="2"/>
      <c r="AN621" s="2"/>
      <c r="AO621" s="2"/>
      <c r="AP621" s="2"/>
      <c r="AQ621" s="2"/>
      <c r="AR621" s="15"/>
    </row>
    <row r="622" spans="1:44" ht="11.25" customHeight="1">
      <c r="A622" s="120"/>
      <c r="B622" s="120"/>
      <c r="C622" s="120"/>
      <c r="D622" s="120"/>
      <c r="E622" s="2"/>
      <c r="F622" s="2"/>
      <c r="G622" s="120"/>
      <c r="H622" s="120"/>
      <c r="I622" s="120"/>
      <c r="J622" s="58"/>
      <c r="K622" s="121"/>
      <c r="L622" s="2"/>
      <c r="M622" s="120"/>
      <c r="N622" s="120"/>
      <c r="O622" s="120"/>
      <c r="P622" s="120"/>
      <c r="Q622" s="2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122"/>
      <c r="AJ622" s="122"/>
      <c r="AK622" s="2"/>
      <c r="AL622" s="2"/>
      <c r="AM622" s="2"/>
      <c r="AN622" s="2"/>
      <c r="AO622" s="2"/>
      <c r="AP622" s="2"/>
      <c r="AQ622" s="2"/>
      <c r="AR622" s="15"/>
    </row>
    <row r="623" spans="1:44" ht="11.25" customHeight="1">
      <c r="A623" s="120"/>
      <c r="B623" s="120"/>
      <c r="C623" s="120"/>
      <c r="D623" s="120"/>
      <c r="E623" s="2"/>
      <c r="F623" s="2"/>
      <c r="G623" s="120"/>
      <c r="H623" s="120"/>
      <c r="I623" s="120"/>
      <c r="J623" s="58"/>
      <c r="K623" s="121"/>
      <c r="L623" s="2"/>
      <c r="M623" s="120"/>
      <c r="N623" s="120"/>
      <c r="O623" s="120"/>
      <c r="P623" s="120"/>
      <c r="Q623" s="2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122"/>
      <c r="AJ623" s="122"/>
      <c r="AK623" s="2"/>
      <c r="AL623" s="2"/>
      <c r="AM623" s="2"/>
      <c r="AN623" s="2"/>
      <c r="AO623" s="2"/>
      <c r="AP623" s="2"/>
      <c r="AQ623" s="2"/>
      <c r="AR623" s="15"/>
    </row>
    <row r="624" spans="1:44" ht="11.25" customHeight="1">
      <c r="A624" s="120"/>
      <c r="B624" s="120"/>
      <c r="C624" s="120"/>
      <c r="D624" s="120"/>
      <c r="E624" s="2"/>
      <c r="F624" s="2"/>
      <c r="G624" s="120"/>
      <c r="H624" s="120"/>
      <c r="I624" s="120"/>
      <c r="J624" s="58"/>
      <c r="K624" s="121"/>
      <c r="L624" s="2"/>
      <c r="M624" s="120"/>
      <c r="N624" s="120"/>
      <c r="O624" s="120"/>
      <c r="P624" s="120"/>
      <c r="Q624" s="2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122"/>
      <c r="AJ624" s="122"/>
      <c r="AK624" s="2"/>
      <c r="AL624" s="2"/>
      <c r="AM624" s="2"/>
      <c r="AN624" s="2"/>
      <c r="AO624" s="2"/>
      <c r="AP624" s="2"/>
      <c r="AQ624" s="2"/>
      <c r="AR624" s="15"/>
    </row>
    <row r="625" spans="1:44" ht="11.25" customHeight="1">
      <c r="A625" s="120"/>
      <c r="B625" s="120"/>
      <c r="C625" s="120"/>
      <c r="D625" s="120"/>
      <c r="E625" s="2"/>
      <c r="F625" s="2"/>
      <c r="G625" s="120"/>
      <c r="H625" s="120"/>
      <c r="I625" s="120"/>
      <c r="J625" s="58"/>
      <c r="K625" s="121"/>
      <c r="L625" s="2"/>
      <c r="M625" s="120"/>
      <c r="N625" s="120"/>
      <c r="O625" s="120"/>
      <c r="P625" s="120"/>
      <c r="Q625" s="2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122"/>
      <c r="AJ625" s="122"/>
      <c r="AK625" s="2"/>
      <c r="AL625" s="2"/>
      <c r="AM625" s="2"/>
      <c r="AN625" s="2"/>
      <c r="AO625" s="2"/>
      <c r="AP625" s="2"/>
      <c r="AQ625" s="2"/>
      <c r="AR625" s="15"/>
    </row>
    <row r="626" spans="1:44" ht="11.25" customHeight="1">
      <c r="A626" s="120"/>
      <c r="B626" s="120"/>
      <c r="C626" s="120"/>
      <c r="D626" s="120"/>
      <c r="E626" s="2"/>
      <c r="F626" s="2"/>
      <c r="G626" s="120"/>
      <c r="H626" s="120"/>
      <c r="I626" s="120"/>
      <c r="J626" s="58"/>
      <c r="K626" s="121"/>
      <c r="L626" s="2"/>
      <c r="M626" s="120"/>
      <c r="N626" s="120"/>
      <c r="O626" s="120"/>
      <c r="P626" s="120"/>
      <c r="Q626" s="2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122"/>
      <c r="AJ626" s="122"/>
      <c r="AK626" s="2"/>
      <c r="AL626" s="2"/>
      <c r="AM626" s="2"/>
      <c r="AN626" s="2"/>
      <c r="AO626" s="2"/>
      <c r="AP626" s="2"/>
      <c r="AQ626" s="2"/>
      <c r="AR626" s="15"/>
    </row>
    <row r="627" spans="1:44" ht="11.25" customHeight="1">
      <c r="A627" s="120"/>
      <c r="B627" s="120"/>
      <c r="C627" s="120"/>
      <c r="D627" s="120"/>
      <c r="E627" s="2"/>
      <c r="F627" s="2"/>
      <c r="G627" s="120"/>
      <c r="H627" s="120"/>
      <c r="I627" s="120"/>
      <c r="J627" s="58"/>
      <c r="K627" s="121"/>
      <c r="L627" s="2"/>
      <c r="M627" s="120"/>
      <c r="N627" s="120"/>
      <c r="O627" s="120"/>
      <c r="P627" s="120"/>
      <c r="Q627" s="2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122"/>
      <c r="AJ627" s="122"/>
      <c r="AK627" s="2"/>
      <c r="AL627" s="2"/>
      <c r="AM627" s="2"/>
      <c r="AN627" s="2"/>
      <c r="AO627" s="2"/>
      <c r="AP627" s="2"/>
      <c r="AQ627" s="2"/>
      <c r="AR627" s="15"/>
    </row>
    <row r="628" spans="1:44" ht="11.25" customHeight="1">
      <c r="A628" s="120"/>
      <c r="B628" s="120"/>
      <c r="C628" s="120"/>
      <c r="D628" s="120"/>
      <c r="E628" s="2"/>
      <c r="F628" s="2"/>
      <c r="G628" s="120"/>
      <c r="H628" s="120"/>
      <c r="I628" s="120"/>
      <c r="J628" s="58"/>
      <c r="K628" s="121"/>
      <c r="L628" s="2"/>
      <c r="M628" s="120"/>
      <c r="N628" s="120"/>
      <c r="O628" s="120"/>
      <c r="P628" s="120"/>
      <c r="Q628" s="2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122"/>
      <c r="AJ628" s="122"/>
      <c r="AK628" s="2"/>
      <c r="AL628" s="2"/>
      <c r="AM628" s="2"/>
      <c r="AN628" s="2"/>
      <c r="AO628" s="2"/>
      <c r="AP628" s="2"/>
      <c r="AQ628" s="2"/>
      <c r="AR628" s="15"/>
    </row>
    <row r="629" spans="1:44" ht="11.25" customHeight="1">
      <c r="A629" s="120"/>
      <c r="B629" s="120"/>
      <c r="C629" s="120"/>
      <c r="D629" s="120"/>
      <c r="E629" s="2"/>
      <c r="F629" s="2"/>
      <c r="G629" s="120"/>
      <c r="H629" s="120"/>
      <c r="I629" s="120"/>
      <c r="J629" s="58"/>
      <c r="K629" s="121"/>
      <c r="L629" s="2"/>
      <c r="M629" s="120"/>
      <c r="N629" s="120"/>
      <c r="O629" s="120"/>
      <c r="P629" s="120"/>
      <c r="Q629" s="2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122"/>
      <c r="AJ629" s="122"/>
      <c r="AK629" s="2"/>
      <c r="AL629" s="2"/>
      <c r="AM629" s="2"/>
      <c r="AN629" s="2"/>
      <c r="AO629" s="2"/>
      <c r="AP629" s="2"/>
      <c r="AQ629" s="2"/>
      <c r="AR629" s="15"/>
    </row>
    <row r="630" spans="1:44" ht="11.25" customHeight="1">
      <c r="A630" s="120"/>
      <c r="B630" s="120"/>
      <c r="C630" s="120"/>
      <c r="D630" s="120"/>
      <c r="E630" s="2"/>
      <c r="F630" s="2"/>
      <c r="G630" s="120"/>
      <c r="H630" s="120"/>
      <c r="I630" s="120"/>
      <c r="J630" s="58"/>
      <c r="K630" s="121"/>
      <c r="L630" s="2"/>
      <c r="M630" s="120"/>
      <c r="N630" s="120"/>
      <c r="O630" s="120"/>
      <c r="P630" s="120"/>
      <c r="Q630" s="2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122"/>
      <c r="AJ630" s="122"/>
      <c r="AK630" s="2"/>
      <c r="AL630" s="2"/>
      <c r="AM630" s="2"/>
      <c r="AN630" s="2"/>
      <c r="AO630" s="2"/>
      <c r="AP630" s="2"/>
      <c r="AQ630" s="2"/>
      <c r="AR630" s="15"/>
    </row>
    <row r="631" spans="1:44" ht="11.25" customHeight="1">
      <c r="A631" s="120"/>
      <c r="B631" s="120"/>
      <c r="C631" s="120"/>
      <c r="D631" s="120"/>
      <c r="E631" s="2"/>
      <c r="F631" s="2"/>
      <c r="G631" s="120"/>
      <c r="H631" s="120"/>
      <c r="I631" s="120"/>
      <c r="J631" s="58"/>
      <c r="K631" s="121"/>
      <c r="L631" s="2"/>
      <c r="M631" s="120"/>
      <c r="N631" s="120"/>
      <c r="O631" s="120"/>
      <c r="P631" s="120"/>
      <c r="Q631" s="2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122"/>
      <c r="AJ631" s="122"/>
      <c r="AK631" s="2"/>
      <c r="AL631" s="2"/>
      <c r="AM631" s="2"/>
      <c r="AN631" s="2"/>
      <c r="AO631" s="2"/>
      <c r="AP631" s="2"/>
      <c r="AQ631" s="2"/>
      <c r="AR631" s="15"/>
    </row>
    <row r="632" spans="1:44" ht="11.25" customHeight="1">
      <c r="A632" s="120"/>
      <c r="B632" s="120"/>
      <c r="C632" s="120"/>
      <c r="D632" s="120"/>
      <c r="E632" s="2"/>
      <c r="F632" s="2"/>
      <c r="G632" s="120"/>
      <c r="H632" s="120"/>
      <c r="I632" s="120"/>
      <c r="J632" s="58"/>
      <c r="K632" s="121"/>
      <c r="L632" s="2"/>
      <c r="M632" s="120"/>
      <c r="N632" s="120"/>
      <c r="O632" s="120"/>
      <c r="P632" s="120"/>
      <c r="Q632" s="2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122"/>
      <c r="AJ632" s="122"/>
      <c r="AK632" s="2"/>
      <c r="AL632" s="2"/>
      <c r="AM632" s="2"/>
      <c r="AN632" s="2"/>
      <c r="AO632" s="2"/>
      <c r="AP632" s="2"/>
      <c r="AQ632" s="2"/>
      <c r="AR632" s="15"/>
    </row>
    <row r="633" spans="1:44" ht="11.25" customHeight="1">
      <c r="A633" s="120"/>
      <c r="B633" s="120"/>
      <c r="C633" s="120"/>
      <c r="D633" s="120"/>
      <c r="E633" s="2"/>
      <c r="F633" s="2"/>
      <c r="G633" s="120"/>
      <c r="H633" s="120"/>
      <c r="I633" s="120"/>
      <c r="J633" s="58"/>
      <c r="K633" s="121"/>
      <c r="L633" s="2"/>
      <c r="M633" s="120"/>
      <c r="N633" s="120"/>
      <c r="O633" s="120"/>
      <c r="P633" s="120"/>
      <c r="Q633" s="2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122"/>
      <c r="AJ633" s="122"/>
      <c r="AK633" s="2"/>
      <c r="AL633" s="2"/>
      <c r="AM633" s="2"/>
      <c r="AN633" s="2"/>
      <c r="AO633" s="2"/>
      <c r="AP633" s="2"/>
      <c r="AQ633" s="2"/>
      <c r="AR633" s="15"/>
    </row>
    <row r="634" spans="1:44" ht="11.25" customHeight="1">
      <c r="A634" s="120"/>
      <c r="B634" s="120"/>
      <c r="C634" s="120"/>
      <c r="D634" s="120"/>
      <c r="E634" s="2"/>
      <c r="F634" s="2"/>
      <c r="G634" s="120"/>
      <c r="H634" s="120"/>
      <c r="I634" s="120"/>
      <c r="J634" s="58"/>
      <c r="K634" s="121"/>
      <c r="L634" s="2"/>
      <c r="M634" s="120"/>
      <c r="N634" s="120"/>
      <c r="O634" s="120"/>
      <c r="P634" s="120"/>
      <c r="Q634" s="2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122"/>
      <c r="AJ634" s="122"/>
      <c r="AK634" s="2"/>
      <c r="AL634" s="2"/>
      <c r="AM634" s="2"/>
      <c r="AN634" s="2"/>
      <c r="AO634" s="2"/>
      <c r="AP634" s="2"/>
      <c r="AQ634" s="2"/>
      <c r="AR634" s="15"/>
    </row>
    <row r="635" spans="1:44" ht="11.25" customHeight="1">
      <c r="A635" s="120"/>
      <c r="B635" s="120"/>
      <c r="C635" s="120"/>
      <c r="D635" s="120"/>
      <c r="E635" s="2"/>
      <c r="F635" s="2"/>
      <c r="G635" s="120"/>
      <c r="H635" s="120"/>
      <c r="I635" s="120"/>
      <c r="J635" s="58"/>
      <c r="K635" s="121"/>
      <c r="L635" s="2"/>
      <c r="M635" s="120"/>
      <c r="N635" s="120"/>
      <c r="O635" s="120"/>
      <c r="P635" s="120"/>
      <c r="Q635" s="2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122"/>
      <c r="AJ635" s="122"/>
      <c r="AK635" s="2"/>
      <c r="AL635" s="2"/>
      <c r="AM635" s="2"/>
      <c r="AN635" s="2"/>
      <c r="AO635" s="2"/>
      <c r="AP635" s="2"/>
      <c r="AQ635" s="2"/>
      <c r="AR635" s="15"/>
    </row>
    <row r="636" spans="1:44" ht="11.25" customHeight="1">
      <c r="A636" s="120"/>
      <c r="B636" s="120"/>
      <c r="C636" s="120"/>
      <c r="D636" s="120"/>
      <c r="E636" s="2"/>
      <c r="F636" s="2"/>
      <c r="G636" s="120"/>
      <c r="H636" s="120"/>
      <c r="I636" s="120"/>
      <c r="J636" s="58"/>
      <c r="K636" s="121"/>
      <c r="L636" s="2"/>
      <c r="M636" s="120"/>
      <c r="N636" s="120"/>
      <c r="O636" s="120"/>
      <c r="P636" s="120"/>
      <c r="Q636" s="2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122"/>
      <c r="AJ636" s="122"/>
      <c r="AK636" s="2"/>
      <c r="AL636" s="2"/>
      <c r="AM636" s="2"/>
      <c r="AN636" s="2"/>
      <c r="AO636" s="2"/>
      <c r="AP636" s="2"/>
      <c r="AQ636" s="2"/>
      <c r="AR636" s="15"/>
    </row>
    <row r="637" spans="1:44" ht="11.25" customHeight="1">
      <c r="A637" s="120"/>
      <c r="B637" s="120"/>
      <c r="C637" s="120"/>
      <c r="D637" s="120"/>
      <c r="E637" s="2"/>
      <c r="F637" s="2"/>
      <c r="G637" s="120"/>
      <c r="H637" s="120"/>
      <c r="I637" s="120"/>
      <c r="J637" s="58"/>
      <c r="K637" s="121"/>
      <c r="L637" s="2"/>
      <c r="M637" s="120"/>
      <c r="N637" s="120"/>
      <c r="O637" s="120"/>
      <c r="P637" s="120"/>
      <c r="Q637" s="2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122"/>
      <c r="AJ637" s="122"/>
      <c r="AK637" s="2"/>
      <c r="AL637" s="2"/>
      <c r="AM637" s="2"/>
      <c r="AN637" s="2"/>
      <c r="AO637" s="2"/>
      <c r="AP637" s="2"/>
      <c r="AQ637" s="2"/>
      <c r="AR637" s="15"/>
    </row>
    <row r="638" spans="1:44" ht="11.25" customHeight="1">
      <c r="A638" s="120"/>
      <c r="B638" s="120"/>
      <c r="C638" s="120"/>
      <c r="D638" s="120"/>
      <c r="E638" s="2"/>
      <c r="F638" s="2"/>
      <c r="G638" s="120"/>
      <c r="H638" s="120"/>
      <c r="I638" s="120"/>
      <c r="J638" s="58"/>
      <c r="K638" s="121"/>
      <c r="L638" s="2"/>
      <c r="M638" s="120"/>
      <c r="N638" s="120"/>
      <c r="O638" s="120"/>
      <c r="P638" s="120"/>
      <c r="Q638" s="2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122"/>
      <c r="AJ638" s="122"/>
      <c r="AK638" s="2"/>
      <c r="AL638" s="2"/>
      <c r="AM638" s="2"/>
      <c r="AN638" s="2"/>
      <c r="AO638" s="2"/>
      <c r="AP638" s="2"/>
      <c r="AQ638" s="2"/>
      <c r="AR638" s="15"/>
    </row>
    <row r="639" spans="1:44" ht="11.25" customHeight="1">
      <c r="A639" s="120"/>
      <c r="B639" s="120"/>
      <c r="C639" s="120"/>
      <c r="D639" s="120"/>
      <c r="E639" s="2"/>
      <c r="F639" s="2"/>
      <c r="G639" s="120"/>
      <c r="H639" s="120"/>
      <c r="I639" s="120"/>
      <c r="J639" s="58"/>
      <c r="K639" s="121"/>
      <c r="L639" s="2"/>
      <c r="M639" s="120"/>
      <c r="N639" s="120"/>
      <c r="O639" s="120"/>
      <c r="P639" s="120"/>
      <c r="Q639" s="2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122"/>
      <c r="AJ639" s="122"/>
      <c r="AK639" s="2"/>
      <c r="AL639" s="2"/>
      <c r="AM639" s="2"/>
      <c r="AN639" s="2"/>
      <c r="AO639" s="2"/>
      <c r="AP639" s="2"/>
      <c r="AQ639" s="2"/>
      <c r="AR639" s="15"/>
    </row>
    <row r="640" spans="1:44" ht="11.25" customHeight="1">
      <c r="A640" s="120"/>
      <c r="B640" s="120"/>
      <c r="C640" s="120"/>
      <c r="D640" s="120"/>
      <c r="E640" s="2"/>
      <c r="F640" s="2"/>
      <c r="G640" s="120"/>
      <c r="H640" s="120"/>
      <c r="I640" s="120"/>
      <c r="J640" s="58"/>
      <c r="K640" s="121"/>
      <c r="L640" s="2"/>
      <c r="M640" s="120"/>
      <c r="N640" s="120"/>
      <c r="O640" s="120"/>
      <c r="P640" s="120"/>
      <c r="Q640" s="2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122"/>
      <c r="AJ640" s="122"/>
      <c r="AK640" s="2"/>
      <c r="AL640" s="2"/>
      <c r="AM640" s="2"/>
      <c r="AN640" s="2"/>
      <c r="AO640" s="2"/>
      <c r="AP640" s="2"/>
      <c r="AQ640" s="2"/>
      <c r="AR640" s="15"/>
    </row>
    <row r="641" spans="1:44" ht="11.25" customHeight="1">
      <c r="A641" s="120"/>
      <c r="B641" s="120"/>
      <c r="C641" s="120"/>
      <c r="D641" s="120"/>
      <c r="E641" s="2"/>
      <c r="F641" s="2"/>
      <c r="G641" s="120"/>
      <c r="H641" s="120"/>
      <c r="I641" s="120"/>
      <c r="J641" s="58"/>
      <c r="K641" s="121"/>
      <c r="L641" s="2"/>
      <c r="M641" s="120"/>
      <c r="N641" s="120"/>
      <c r="O641" s="120"/>
      <c r="P641" s="120"/>
      <c r="Q641" s="2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122"/>
      <c r="AJ641" s="122"/>
      <c r="AK641" s="2"/>
      <c r="AL641" s="2"/>
      <c r="AM641" s="2"/>
      <c r="AN641" s="2"/>
      <c r="AO641" s="2"/>
      <c r="AP641" s="2"/>
      <c r="AQ641" s="2"/>
      <c r="AR641" s="15"/>
    </row>
    <row r="642" spans="1:44" ht="11.25" customHeight="1">
      <c r="A642" s="120"/>
      <c r="B642" s="120"/>
      <c r="C642" s="120"/>
      <c r="D642" s="120"/>
      <c r="E642" s="2"/>
      <c r="F642" s="2"/>
      <c r="G642" s="120"/>
      <c r="H642" s="120"/>
      <c r="I642" s="120"/>
      <c r="J642" s="58"/>
      <c r="K642" s="121"/>
      <c r="L642" s="2"/>
      <c r="M642" s="120"/>
      <c r="N642" s="120"/>
      <c r="O642" s="120"/>
      <c r="P642" s="120"/>
      <c r="Q642" s="2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122"/>
      <c r="AJ642" s="122"/>
      <c r="AK642" s="2"/>
      <c r="AL642" s="2"/>
      <c r="AM642" s="2"/>
      <c r="AN642" s="2"/>
      <c r="AO642" s="2"/>
      <c r="AP642" s="2"/>
      <c r="AQ642" s="2"/>
      <c r="AR642" s="15"/>
    </row>
    <row r="643" spans="1:44" ht="11.25" customHeight="1">
      <c r="A643" s="120"/>
      <c r="B643" s="120"/>
      <c r="C643" s="120"/>
      <c r="D643" s="120"/>
      <c r="E643" s="2"/>
      <c r="F643" s="2"/>
      <c r="G643" s="120"/>
      <c r="H643" s="120"/>
      <c r="I643" s="120"/>
      <c r="J643" s="58"/>
      <c r="K643" s="121"/>
      <c r="L643" s="2"/>
      <c r="M643" s="120"/>
      <c r="N643" s="120"/>
      <c r="O643" s="120"/>
      <c r="P643" s="120"/>
      <c r="Q643" s="2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122"/>
      <c r="AJ643" s="122"/>
      <c r="AK643" s="2"/>
      <c r="AL643" s="2"/>
      <c r="AM643" s="2"/>
      <c r="AN643" s="2"/>
      <c r="AO643" s="2"/>
      <c r="AP643" s="2"/>
      <c r="AQ643" s="2"/>
      <c r="AR643" s="15"/>
    </row>
    <row r="644" spans="1:44" ht="11.25" customHeight="1">
      <c r="A644" s="120"/>
      <c r="B644" s="120"/>
      <c r="C644" s="120"/>
      <c r="D644" s="120"/>
      <c r="E644" s="2"/>
      <c r="F644" s="2"/>
      <c r="G644" s="120"/>
      <c r="H644" s="120"/>
      <c r="I644" s="120"/>
      <c r="J644" s="58"/>
      <c r="K644" s="121"/>
      <c r="L644" s="2"/>
      <c r="M644" s="120"/>
      <c r="N644" s="120"/>
      <c r="O644" s="120"/>
      <c r="P644" s="120"/>
      <c r="Q644" s="2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122"/>
      <c r="AJ644" s="122"/>
      <c r="AK644" s="2"/>
      <c r="AL644" s="2"/>
      <c r="AM644" s="2"/>
      <c r="AN644" s="2"/>
      <c r="AO644" s="2"/>
      <c r="AP644" s="2"/>
      <c r="AQ644" s="2"/>
      <c r="AR644" s="15"/>
    </row>
    <row r="645" spans="1:44" ht="11.25" customHeight="1">
      <c r="A645" s="120"/>
      <c r="B645" s="120"/>
      <c r="C645" s="120"/>
      <c r="D645" s="120"/>
      <c r="E645" s="2"/>
      <c r="F645" s="2"/>
      <c r="G645" s="120"/>
      <c r="H645" s="120"/>
      <c r="I645" s="120"/>
      <c r="J645" s="58"/>
      <c r="K645" s="121"/>
      <c r="L645" s="2"/>
      <c r="M645" s="120"/>
      <c r="N645" s="120"/>
      <c r="O645" s="120"/>
      <c r="P645" s="120"/>
      <c r="Q645" s="2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122"/>
      <c r="AJ645" s="122"/>
      <c r="AK645" s="2"/>
      <c r="AL645" s="2"/>
      <c r="AM645" s="2"/>
      <c r="AN645" s="2"/>
      <c r="AO645" s="2"/>
      <c r="AP645" s="2"/>
      <c r="AQ645" s="2"/>
      <c r="AR645" s="15"/>
    </row>
    <row r="646" spans="1:44" ht="11.25" customHeight="1">
      <c r="A646" s="120"/>
      <c r="B646" s="120"/>
      <c r="C646" s="120"/>
      <c r="D646" s="120"/>
      <c r="E646" s="2"/>
      <c r="F646" s="2"/>
      <c r="G646" s="120"/>
      <c r="H646" s="120"/>
      <c r="I646" s="120"/>
      <c r="J646" s="58"/>
      <c r="K646" s="121"/>
      <c r="L646" s="2"/>
      <c r="M646" s="120"/>
      <c r="N646" s="120"/>
      <c r="O646" s="120"/>
      <c r="P646" s="120"/>
      <c r="Q646" s="2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122"/>
      <c r="AJ646" s="122"/>
      <c r="AK646" s="2"/>
      <c r="AL646" s="2"/>
      <c r="AM646" s="2"/>
      <c r="AN646" s="2"/>
      <c r="AO646" s="2"/>
      <c r="AP646" s="2"/>
      <c r="AQ646" s="2"/>
      <c r="AR646" s="15"/>
    </row>
    <row r="647" spans="1:44" ht="11.25" customHeight="1">
      <c r="A647" s="120"/>
      <c r="B647" s="120"/>
      <c r="C647" s="120"/>
      <c r="D647" s="120"/>
      <c r="E647" s="2"/>
      <c r="F647" s="2"/>
      <c r="G647" s="120"/>
      <c r="H647" s="120"/>
      <c r="I647" s="120"/>
      <c r="J647" s="58"/>
      <c r="K647" s="121"/>
      <c r="L647" s="2"/>
      <c r="M647" s="120"/>
      <c r="N647" s="120"/>
      <c r="O647" s="120"/>
      <c r="P647" s="120"/>
      <c r="Q647" s="2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122"/>
      <c r="AJ647" s="122"/>
      <c r="AK647" s="2"/>
      <c r="AL647" s="2"/>
      <c r="AM647" s="2"/>
      <c r="AN647" s="2"/>
      <c r="AO647" s="2"/>
      <c r="AP647" s="2"/>
      <c r="AQ647" s="2"/>
      <c r="AR647" s="15"/>
    </row>
    <row r="648" spans="1:44" ht="11.25" customHeight="1">
      <c r="A648" s="120"/>
      <c r="B648" s="120"/>
      <c r="C648" s="120"/>
      <c r="D648" s="120"/>
      <c r="E648" s="2"/>
      <c r="F648" s="2"/>
      <c r="G648" s="120"/>
      <c r="H648" s="120"/>
      <c r="I648" s="120"/>
      <c r="J648" s="58"/>
      <c r="K648" s="121"/>
      <c r="L648" s="2"/>
      <c r="M648" s="120"/>
      <c r="N648" s="120"/>
      <c r="O648" s="120"/>
      <c r="P648" s="120"/>
      <c r="Q648" s="2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122"/>
      <c r="AJ648" s="122"/>
      <c r="AK648" s="2"/>
      <c r="AL648" s="2"/>
      <c r="AM648" s="2"/>
      <c r="AN648" s="2"/>
      <c r="AO648" s="2"/>
      <c r="AP648" s="2"/>
      <c r="AQ648" s="2"/>
      <c r="AR648" s="15"/>
    </row>
    <row r="649" spans="1:44" ht="11.25" customHeight="1">
      <c r="A649" s="120"/>
      <c r="B649" s="120"/>
      <c r="C649" s="120"/>
      <c r="D649" s="120"/>
      <c r="E649" s="2"/>
      <c r="F649" s="2"/>
      <c r="G649" s="120"/>
      <c r="H649" s="120"/>
      <c r="I649" s="120"/>
      <c r="J649" s="58"/>
      <c r="K649" s="121"/>
      <c r="L649" s="2"/>
      <c r="M649" s="120"/>
      <c r="N649" s="120"/>
      <c r="O649" s="120"/>
      <c r="P649" s="120"/>
      <c r="Q649" s="2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122"/>
      <c r="AJ649" s="122"/>
      <c r="AK649" s="2"/>
      <c r="AL649" s="2"/>
      <c r="AM649" s="2"/>
      <c r="AN649" s="2"/>
      <c r="AO649" s="2"/>
      <c r="AP649" s="2"/>
      <c r="AQ649" s="2"/>
      <c r="AR649" s="15"/>
    </row>
    <row r="650" spans="1:44" ht="11.25" customHeight="1">
      <c r="A650" s="120"/>
      <c r="B650" s="120"/>
      <c r="C650" s="120"/>
      <c r="D650" s="120"/>
      <c r="E650" s="2"/>
      <c r="F650" s="2"/>
      <c r="G650" s="120"/>
      <c r="H650" s="120"/>
      <c r="I650" s="120"/>
      <c r="J650" s="58"/>
      <c r="K650" s="121"/>
      <c r="L650" s="2"/>
      <c r="M650" s="120"/>
      <c r="N650" s="120"/>
      <c r="O650" s="120"/>
      <c r="P650" s="120"/>
      <c r="Q650" s="2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122"/>
      <c r="AJ650" s="122"/>
      <c r="AK650" s="2"/>
      <c r="AL650" s="2"/>
      <c r="AM650" s="2"/>
      <c r="AN650" s="2"/>
      <c r="AO650" s="2"/>
      <c r="AP650" s="2"/>
      <c r="AQ650" s="2"/>
      <c r="AR650" s="15"/>
    </row>
    <row r="651" spans="1:44" ht="11.25" customHeight="1">
      <c r="A651" s="120"/>
      <c r="B651" s="120"/>
      <c r="C651" s="120"/>
      <c r="D651" s="120"/>
      <c r="E651" s="2"/>
      <c r="F651" s="2"/>
      <c r="G651" s="120"/>
      <c r="H651" s="120"/>
      <c r="I651" s="120"/>
      <c r="J651" s="58"/>
      <c r="K651" s="121"/>
      <c r="L651" s="2"/>
      <c r="M651" s="120"/>
      <c r="N651" s="120"/>
      <c r="O651" s="120"/>
      <c r="P651" s="120"/>
      <c r="Q651" s="2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122"/>
      <c r="AJ651" s="122"/>
      <c r="AK651" s="2"/>
      <c r="AL651" s="2"/>
      <c r="AM651" s="2"/>
      <c r="AN651" s="2"/>
      <c r="AO651" s="2"/>
      <c r="AP651" s="2"/>
      <c r="AQ651" s="2"/>
      <c r="AR651" s="15"/>
    </row>
    <row r="652" spans="1:44" ht="11.25" customHeight="1">
      <c r="A652" s="120"/>
      <c r="B652" s="120"/>
      <c r="C652" s="120"/>
      <c r="D652" s="120"/>
      <c r="E652" s="2"/>
      <c r="F652" s="2"/>
      <c r="G652" s="120"/>
      <c r="H652" s="120"/>
      <c r="I652" s="120"/>
      <c r="J652" s="58"/>
      <c r="K652" s="121"/>
      <c r="L652" s="2"/>
      <c r="M652" s="120"/>
      <c r="N652" s="120"/>
      <c r="O652" s="120"/>
      <c r="P652" s="120"/>
      <c r="Q652" s="2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122"/>
      <c r="AJ652" s="122"/>
      <c r="AK652" s="2"/>
      <c r="AL652" s="2"/>
      <c r="AM652" s="2"/>
      <c r="AN652" s="2"/>
      <c r="AO652" s="2"/>
      <c r="AP652" s="2"/>
      <c r="AQ652" s="2"/>
      <c r="AR652" s="15"/>
    </row>
    <row r="653" spans="1:44" ht="11.25" customHeight="1">
      <c r="A653" s="120"/>
      <c r="B653" s="120"/>
      <c r="C653" s="120"/>
      <c r="D653" s="120"/>
      <c r="E653" s="2"/>
      <c r="F653" s="2"/>
      <c r="G653" s="120"/>
      <c r="H653" s="120"/>
      <c r="I653" s="120"/>
      <c r="J653" s="58"/>
      <c r="K653" s="121"/>
      <c r="L653" s="2"/>
      <c r="M653" s="120"/>
      <c r="N653" s="120"/>
      <c r="O653" s="120"/>
      <c r="P653" s="120"/>
      <c r="Q653" s="2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122"/>
      <c r="AJ653" s="122"/>
      <c r="AK653" s="2"/>
      <c r="AL653" s="2"/>
      <c r="AM653" s="2"/>
      <c r="AN653" s="2"/>
      <c r="AO653" s="2"/>
      <c r="AP653" s="2"/>
      <c r="AQ653" s="2"/>
      <c r="AR653" s="15"/>
    </row>
    <row r="654" spans="1:44" ht="11.25" customHeight="1">
      <c r="A654" s="120"/>
      <c r="B654" s="120"/>
      <c r="C654" s="120"/>
      <c r="D654" s="120"/>
      <c r="E654" s="2"/>
      <c r="F654" s="2"/>
      <c r="G654" s="120"/>
      <c r="H654" s="120"/>
      <c r="I654" s="120"/>
      <c r="J654" s="58"/>
      <c r="K654" s="121"/>
      <c r="L654" s="2"/>
      <c r="M654" s="120"/>
      <c r="N654" s="120"/>
      <c r="O654" s="120"/>
      <c r="P654" s="120"/>
      <c r="Q654" s="2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122"/>
      <c r="AJ654" s="122"/>
      <c r="AK654" s="2"/>
      <c r="AL654" s="2"/>
      <c r="AM654" s="2"/>
      <c r="AN654" s="2"/>
      <c r="AO654" s="2"/>
      <c r="AP654" s="2"/>
      <c r="AQ654" s="2"/>
      <c r="AR654" s="15"/>
    </row>
    <row r="655" spans="1:44" ht="11.25" customHeight="1">
      <c r="A655" s="120"/>
      <c r="B655" s="120"/>
      <c r="C655" s="120"/>
      <c r="D655" s="120"/>
      <c r="E655" s="2"/>
      <c r="F655" s="2"/>
      <c r="G655" s="120"/>
      <c r="H655" s="120"/>
      <c r="I655" s="120"/>
      <c r="J655" s="58"/>
      <c r="K655" s="121"/>
      <c r="L655" s="2"/>
      <c r="M655" s="120"/>
      <c r="N655" s="120"/>
      <c r="O655" s="120"/>
      <c r="P655" s="120"/>
      <c r="Q655" s="2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122"/>
      <c r="AJ655" s="122"/>
      <c r="AK655" s="2"/>
      <c r="AL655" s="2"/>
      <c r="AM655" s="2"/>
      <c r="AN655" s="2"/>
      <c r="AO655" s="2"/>
      <c r="AP655" s="2"/>
      <c r="AQ655" s="2"/>
      <c r="AR655" s="15"/>
    </row>
    <row r="656" spans="1:44" ht="11.25" customHeight="1">
      <c r="A656" s="120"/>
      <c r="B656" s="120"/>
      <c r="C656" s="120"/>
      <c r="D656" s="120"/>
      <c r="E656" s="2"/>
      <c r="F656" s="2"/>
      <c r="G656" s="120"/>
      <c r="H656" s="120"/>
      <c r="I656" s="120"/>
      <c r="J656" s="58"/>
      <c r="K656" s="121"/>
      <c r="L656" s="2"/>
      <c r="M656" s="120"/>
      <c r="N656" s="120"/>
      <c r="O656" s="120"/>
      <c r="P656" s="120"/>
      <c r="Q656" s="2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122"/>
      <c r="AJ656" s="122"/>
      <c r="AK656" s="2"/>
      <c r="AL656" s="2"/>
      <c r="AM656" s="2"/>
      <c r="AN656" s="2"/>
      <c r="AO656" s="2"/>
      <c r="AP656" s="2"/>
      <c r="AQ656" s="2"/>
      <c r="AR656" s="15"/>
    </row>
    <row r="657" spans="1:44" ht="11.25" customHeight="1">
      <c r="A657" s="120"/>
      <c r="B657" s="120"/>
      <c r="C657" s="120"/>
      <c r="D657" s="120"/>
      <c r="E657" s="2"/>
      <c r="F657" s="2"/>
      <c r="G657" s="120"/>
      <c r="H657" s="120"/>
      <c r="I657" s="120"/>
      <c r="J657" s="58"/>
      <c r="K657" s="121"/>
      <c r="L657" s="2"/>
      <c r="M657" s="120"/>
      <c r="N657" s="120"/>
      <c r="O657" s="120"/>
      <c r="P657" s="120"/>
      <c r="Q657" s="2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122"/>
      <c r="AJ657" s="122"/>
      <c r="AK657" s="2"/>
      <c r="AL657" s="2"/>
      <c r="AM657" s="2"/>
      <c r="AN657" s="2"/>
      <c r="AO657" s="2"/>
      <c r="AP657" s="2"/>
      <c r="AQ657" s="2"/>
      <c r="AR657" s="15"/>
    </row>
    <row r="658" spans="1:44" ht="11.25" customHeight="1">
      <c r="A658" s="120"/>
      <c r="B658" s="120"/>
      <c r="C658" s="120"/>
      <c r="D658" s="120"/>
      <c r="E658" s="2"/>
      <c r="F658" s="2"/>
      <c r="G658" s="120"/>
      <c r="H658" s="120"/>
      <c r="I658" s="120"/>
      <c r="J658" s="58"/>
      <c r="K658" s="121"/>
      <c r="L658" s="2"/>
      <c r="M658" s="120"/>
      <c r="N658" s="120"/>
      <c r="O658" s="120"/>
      <c r="P658" s="120"/>
      <c r="Q658" s="2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122"/>
      <c r="AJ658" s="122"/>
      <c r="AK658" s="2"/>
      <c r="AL658" s="2"/>
      <c r="AM658" s="2"/>
      <c r="AN658" s="2"/>
      <c r="AO658" s="2"/>
      <c r="AP658" s="2"/>
      <c r="AQ658" s="2"/>
      <c r="AR658" s="15"/>
    </row>
    <row r="659" spans="1:44" ht="11.25" customHeight="1">
      <c r="A659" s="120"/>
      <c r="B659" s="120"/>
      <c r="C659" s="120"/>
      <c r="D659" s="120"/>
      <c r="E659" s="2"/>
      <c r="F659" s="2"/>
      <c r="G659" s="120"/>
      <c r="H659" s="120"/>
      <c r="I659" s="120"/>
      <c r="J659" s="58"/>
      <c r="K659" s="121"/>
      <c r="L659" s="2"/>
      <c r="M659" s="120"/>
      <c r="N659" s="120"/>
      <c r="O659" s="120"/>
      <c r="P659" s="120"/>
      <c r="Q659" s="2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122"/>
      <c r="AJ659" s="122"/>
      <c r="AK659" s="2"/>
      <c r="AL659" s="2"/>
      <c r="AM659" s="2"/>
      <c r="AN659" s="2"/>
      <c r="AO659" s="2"/>
      <c r="AP659" s="2"/>
      <c r="AQ659" s="2"/>
      <c r="AR659" s="15"/>
    </row>
    <row r="660" spans="1:44" ht="11.25" customHeight="1">
      <c r="A660" s="120"/>
      <c r="B660" s="120"/>
      <c r="C660" s="120"/>
      <c r="D660" s="120"/>
      <c r="E660" s="2"/>
      <c r="F660" s="2"/>
      <c r="G660" s="120"/>
      <c r="H660" s="120"/>
      <c r="I660" s="120"/>
      <c r="J660" s="58"/>
      <c r="K660" s="121"/>
      <c r="L660" s="2"/>
      <c r="M660" s="120"/>
      <c r="N660" s="120"/>
      <c r="O660" s="120"/>
      <c r="P660" s="120"/>
      <c r="Q660" s="2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122"/>
      <c r="AJ660" s="122"/>
      <c r="AK660" s="2"/>
      <c r="AL660" s="2"/>
      <c r="AM660" s="2"/>
      <c r="AN660" s="2"/>
      <c r="AO660" s="2"/>
      <c r="AP660" s="2"/>
      <c r="AQ660" s="2"/>
      <c r="AR660" s="15"/>
    </row>
    <row r="661" spans="1:44" ht="11.25" customHeight="1">
      <c r="A661" s="120"/>
      <c r="B661" s="120"/>
      <c r="C661" s="120"/>
      <c r="D661" s="120"/>
      <c r="E661" s="2"/>
      <c r="F661" s="2"/>
      <c r="G661" s="120"/>
      <c r="H661" s="120"/>
      <c r="I661" s="120"/>
      <c r="J661" s="58"/>
      <c r="K661" s="121"/>
      <c r="L661" s="2"/>
      <c r="M661" s="120"/>
      <c r="N661" s="120"/>
      <c r="O661" s="120"/>
      <c r="P661" s="120"/>
      <c r="Q661" s="2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122"/>
      <c r="AJ661" s="122"/>
      <c r="AK661" s="2"/>
      <c r="AL661" s="2"/>
      <c r="AM661" s="2"/>
      <c r="AN661" s="2"/>
      <c r="AO661" s="2"/>
      <c r="AP661" s="2"/>
      <c r="AQ661" s="2"/>
      <c r="AR661" s="15"/>
    </row>
    <row r="662" spans="1:44" ht="11.25" customHeight="1">
      <c r="A662" s="120"/>
      <c r="B662" s="120"/>
      <c r="C662" s="120"/>
      <c r="D662" s="120"/>
      <c r="E662" s="2"/>
      <c r="F662" s="2"/>
      <c r="G662" s="120"/>
      <c r="H662" s="120"/>
      <c r="I662" s="120"/>
      <c r="J662" s="58"/>
      <c r="K662" s="121"/>
      <c r="L662" s="2"/>
      <c r="M662" s="120"/>
      <c r="N662" s="120"/>
      <c r="O662" s="120"/>
      <c r="P662" s="120"/>
      <c r="Q662" s="2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122"/>
      <c r="AJ662" s="122"/>
      <c r="AK662" s="2"/>
      <c r="AL662" s="2"/>
      <c r="AM662" s="2"/>
      <c r="AN662" s="2"/>
      <c r="AO662" s="2"/>
      <c r="AP662" s="2"/>
      <c r="AQ662" s="2"/>
      <c r="AR662" s="15"/>
    </row>
    <row r="663" spans="1:44" ht="11.25" customHeight="1">
      <c r="A663" s="120"/>
      <c r="B663" s="120"/>
      <c r="C663" s="120"/>
      <c r="D663" s="120"/>
      <c r="E663" s="2"/>
      <c r="F663" s="2"/>
      <c r="G663" s="120"/>
      <c r="H663" s="120"/>
      <c r="I663" s="120"/>
      <c r="J663" s="58"/>
      <c r="K663" s="121"/>
      <c r="L663" s="2"/>
      <c r="M663" s="120"/>
      <c r="N663" s="120"/>
      <c r="O663" s="120"/>
      <c r="P663" s="120"/>
      <c r="Q663" s="2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122"/>
      <c r="AJ663" s="122"/>
      <c r="AK663" s="2"/>
      <c r="AL663" s="2"/>
      <c r="AM663" s="2"/>
      <c r="AN663" s="2"/>
      <c r="AO663" s="2"/>
      <c r="AP663" s="2"/>
      <c r="AQ663" s="2"/>
      <c r="AR663" s="15"/>
    </row>
    <row r="664" spans="1:44" ht="11.25" customHeight="1">
      <c r="A664" s="120"/>
      <c r="B664" s="120"/>
      <c r="C664" s="120"/>
      <c r="D664" s="120"/>
      <c r="E664" s="2"/>
      <c r="F664" s="2"/>
      <c r="G664" s="120"/>
      <c r="H664" s="120"/>
      <c r="I664" s="120"/>
      <c r="J664" s="58"/>
      <c r="K664" s="121"/>
      <c r="L664" s="2"/>
      <c r="M664" s="120"/>
      <c r="N664" s="120"/>
      <c r="O664" s="120"/>
      <c r="P664" s="120"/>
      <c r="Q664" s="2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122"/>
      <c r="AJ664" s="122"/>
      <c r="AK664" s="2"/>
      <c r="AL664" s="2"/>
      <c r="AM664" s="2"/>
      <c r="AN664" s="2"/>
      <c r="AO664" s="2"/>
      <c r="AP664" s="2"/>
      <c r="AQ664" s="2"/>
      <c r="AR664" s="15"/>
    </row>
    <row r="665" spans="1:44" ht="11.25" customHeight="1">
      <c r="A665" s="120"/>
      <c r="B665" s="120"/>
      <c r="C665" s="120"/>
      <c r="D665" s="120"/>
      <c r="E665" s="2"/>
      <c r="F665" s="2"/>
      <c r="G665" s="120"/>
      <c r="H665" s="120"/>
      <c r="I665" s="120"/>
      <c r="J665" s="58"/>
      <c r="K665" s="121"/>
      <c r="L665" s="2"/>
      <c r="M665" s="120"/>
      <c r="N665" s="120"/>
      <c r="O665" s="120"/>
      <c r="P665" s="120"/>
      <c r="Q665" s="2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122"/>
      <c r="AJ665" s="122"/>
      <c r="AK665" s="2"/>
      <c r="AL665" s="2"/>
      <c r="AM665" s="2"/>
      <c r="AN665" s="2"/>
      <c r="AO665" s="2"/>
      <c r="AP665" s="2"/>
      <c r="AQ665" s="2"/>
      <c r="AR665" s="15"/>
    </row>
    <row r="666" spans="1:44" ht="11.25" customHeight="1">
      <c r="A666" s="120"/>
      <c r="B666" s="120"/>
      <c r="C666" s="120"/>
      <c r="D666" s="120"/>
      <c r="E666" s="2"/>
      <c r="F666" s="2"/>
      <c r="G666" s="120"/>
      <c r="H666" s="120"/>
      <c r="I666" s="120"/>
      <c r="J666" s="58"/>
      <c r="K666" s="121"/>
      <c r="L666" s="2"/>
      <c r="M666" s="120"/>
      <c r="N666" s="120"/>
      <c r="O666" s="120"/>
      <c r="P666" s="120"/>
      <c r="Q666" s="2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122"/>
      <c r="AJ666" s="122"/>
      <c r="AK666" s="2"/>
      <c r="AL666" s="2"/>
      <c r="AM666" s="2"/>
      <c r="AN666" s="2"/>
      <c r="AO666" s="2"/>
      <c r="AP666" s="2"/>
      <c r="AQ666" s="2"/>
      <c r="AR666" s="15"/>
    </row>
    <row r="667" spans="1:44" ht="11.25" customHeight="1">
      <c r="A667" s="120"/>
      <c r="B667" s="120"/>
      <c r="C667" s="120"/>
      <c r="D667" s="120"/>
      <c r="E667" s="2"/>
      <c r="F667" s="2"/>
      <c r="G667" s="120"/>
      <c r="H667" s="120"/>
      <c r="I667" s="120"/>
      <c r="J667" s="58"/>
      <c r="K667" s="121"/>
      <c r="L667" s="2"/>
      <c r="M667" s="120"/>
      <c r="N667" s="120"/>
      <c r="O667" s="120"/>
      <c r="P667" s="120"/>
      <c r="Q667" s="2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122"/>
      <c r="AJ667" s="122"/>
      <c r="AK667" s="2"/>
      <c r="AL667" s="2"/>
      <c r="AM667" s="2"/>
      <c r="AN667" s="2"/>
      <c r="AO667" s="2"/>
      <c r="AP667" s="2"/>
      <c r="AQ667" s="2"/>
      <c r="AR667" s="15"/>
    </row>
    <row r="668" spans="1:44" ht="11.25" customHeight="1">
      <c r="A668" s="120"/>
      <c r="B668" s="120"/>
      <c r="C668" s="120"/>
      <c r="D668" s="120"/>
      <c r="E668" s="2"/>
      <c r="F668" s="2"/>
      <c r="G668" s="120"/>
      <c r="H668" s="120"/>
      <c r="I668" s="120"/>
      <c r="J668" s="58"/>
      <c r="K668" s="121"/>
      <c r="L668" s="2"/>
      <c r="M668" s="120"/>
      <c r="N668" s="120"/>
      <c r="O668" s="120"/>
      <c r="P668" s="120"/>
      <c r="Q668" s="2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122"/>
      <c r="AJ668" s="122"/>
      <c r="AK668" s="2"/>
      <c r="AL668" s="2"/>
      <c r="AM668" s="2"/>
      <c r="AN668" s="2"/>
      <c r="AO668" s="2"/>
      <c r="AP668" s="2"/>
      <c r="AQ668" s="2"/>
      <c r="AR668" s="15"/>
    </row>
    <row r="669" spans="1:44" ht="11.25" customHeight="1">
      <c r="A669" s="120"/>
      <c r="B669" s="120"/>
      <c r="C669" s="120"/>
      <c r="D669" s="120"/>
      <c r="E669" s="2"/>
      <c r="F669" s="2"/>
      <c r="G669" s="120"/>
      <c r="H669" s="120"/>
      <c r="I669" s="120"/>
      <c r="J669" s="58"/>
      <c r="K669" s="121"/>
      <c r="L669" s="2"/>
      <c r="M669" s="120"/>
      <c r="N669" s="120"/>
      <c r="O669" s="120"/>
      <c r="P669" s="120"/>
      <c r="Q669" s="2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122"/>
      <c r="AJ669" s="122"/>
      <c r="AK669" s="2"/>
      <c r="AL669" s="2"/>
      <c r="AM669" s="2"/>
      <c r="AN669" s="2"/>
      <c r="AO669" s="2"/>
      <c r="AP669" s="2"/>
      <c r="AQ669" s="2"/>
      <c r="AR669" s="15"/>
    </row>
    <row r="670" spans="1:44" ht="11.25" customHeight="1">
      <c r="A670" s="120"/>
      <c r="B670" s="120"/>
      <c r="C670" s="120"/>
      <c r="D670" s="120"/>
      <c r="E670" s="2"/>
      <c r="F670" s="2"/>
      <c r="G670" s="120"/>
      <c r="H670" s="120"/>
      <c r="I670" s="120"/>
      <c r="J670" s="58"/>
      <c r="K670" s="121"/>
      <c r="L670" s="2"/>
      <c r="M670" s="120"/>
      <c r="N670" s="120"/>
      <c r="O670" s="120"/>
      <c r="P670" s="120"/>
      <c r="Q670" s="2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122"/>
      <c r="AJ670" s="122"/>
      <c r="AK670" s="2"/>
      <c r="AL670" s="2"/>
      <c r="AM670" s="2"/>
      <c r="AN670" s="2"/>
      <c r="AO670" s="2"/>
      <c r="AP670" s="2"/>
      <c r="AQ670" s="2"/>
      <c r="AR670" s="15"/>
    </row>
    <row r="671" spans="1:44" ht="11.25" customHeight="1">
      <c r="A671" s="120"/>
      <c r="B671" s="120"/>
      <c r="C671" s="120"/>
      <c r="D671" s="120"/>
      <c r="E671" s="2"/>
      <c r="F671" s="2"/>
      <c r="G671" s="120"/>
      <c r="H671" s="120"/>
      <c r="I671" s="120"/>
      <c r="J671" s="58"/>
      <c r="K671" s="121"/>
      <c r="L671" s="2"/>
      <c r="M671" s="120"/>
      <c r="N671" s="120"/>
      <c r="O671" s="120"/>
      <c r="P671" s="120"/>
      <c r="Q671" s="2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122"/>
      <c r="AJ671" s="122"/>
      <c r="AK671" s="2"/>
      <c r="AL671" s="2"/>
      <c r="AM671" s="2"/>
      <c r="AN671" s="2"/>
      <c r="AO671" s="2"/>
      <c r="AP671" s="2"/>
      <c r="AQ671" s="2"/>
      <c r="AR671" s="15"/>
    </row>
    <row r="672" spans="1:44" ht="11.25" customHeight="1">
      <c r="A672" s="120"/>
      <c r="B672" s="120"/>
      <c r="C672" s="120"/>
      <c r="D672" s="120"/>
      <c r="E672" s="2"/>
      <c r="F672" s="2"/>
      <c r="G672" s="120"/>
      <c r="H672" s="120"/>
      <c r="I672" s="120"/>
      <c r="J672" s="58"/>
      <c r="K672" s="121"/>
      <c r="L672" s="2"/>
      <c r="M672" s="120"/>
      <c r="N672" s="120"/>
      <c r="O672" s="120"/>
      <c r="P672" s="120"/>
      <c r="Q672" s="2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122"/>
      <c r="AJ672" s="122"/>
      <c r="AK672" s="2"/>
      <c r="AL672" s="2"/>
      <c r="AM672" s="2"/>
      <c r="AN672" s="2"/>
      <c r="AO672" s="2"/>
      <c r="AP672" s="2"/>
      <c r="AQ672" s="2"/>
      <c r="AR672" s="15"/>
    </row>
    <row r="673" spans="1:44" ht="11.25" customHeight="1">
      <c r="A673" s="120"/>
      <c r="B673" s="120"/>
      <c r="C673" s="120"/>
      <c r="D673" s="120"/>
      <c r="E673" s="2"/>
      <c r="F673" s="2"/>
      <c r="G673" s="120"/>
      <c r="H673" s="120"/>
      <c r="I673" s="120"/>
      <c r="J673" s="58"/>
      <c r="K673" s="121"/>
      <c r="L673" s="2"/>
      <c r="M673" s="120"/>
      <c r="N673" s="120"/>
      <c r="O673" s="120"/>
      <c r="P673" s="120"/>
      <c r="Q673" s="2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122"/>
      <c r="AJ673" s="122"/>
      <c r="AK673" s="2"/>
      <c r="AL673" s="2"/>
      <c r="AM673" s="2"/>
      <c r="AN673" s="2"/>
      <c r="AO673" s="2"/>
      <c r="AP673" s="2"/>
      <c r="AQ673" s="2"/>
      <c r="AR673" s="15"/>
    </row>
    <row r="674" spans="1:44" ht="11.25" customHeight="1">
      <c r="A674" s="120"/>
      <c r="B674" s="120"/>
      <c r="C674" s="120"/>
      <c r="D674" s="120"/>
      <c r="E674" s="2"/>
      <c r="F674" s="2"/>
      <c r="G674" s="120"/>
      <c r="H674" s="120"/>
      <c r="I674" s="120"/>
      <c r="J674" s="58"/>
      <c r="K674" s="121"/>
      <c r="L674" s="2"/>
      <c r="M674" s="120"/>
      <c r="N674" s="120"/>
      <c r="O674" s="120"/>
      <c r="P674" s="120"/>
      <c r="Q674" s="2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122"/>
      <c r="AJ674" s="122"/>
      <c r="AK674" s="2"/>
      <c r="AL674" s="2"/>
      <c r="AM674" s="2"/>
      <c r="AN674" s="2"/>
      <c r="AO674" s="2"/>
      <c r="AP674" s="2"/>
      <c r="AQ674" s="2"/>
      <c r="AR674" s="15"/>
    </row>
    <row r="675" spans="1:44" ht="11.25" customHeight="1">
      <c r="A675" s="120"/>
      <c r="B675" s="120"/>
      <c r="C675" s="120"/>
      <c r="D675" s="120"/>
      <c r="E675" s="2"/>
      <c r="F675" s="2"/>
      <c r="G675" s="120"/>
      <c r="H675" s="120"/>
      <c r="I675" s="120"/>
      <c r="J675" s="58"/>
      <c r="K675" s="121"/>
      <c r="L675" s="2"/>
      <c r="M675" s="120"/>
      <c r="N675" s="120"/>
      <c r="O675" s="120"/>
      <c r="P675" s="120"/>
      <c r="Q675" s="2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122"/>
      <c r="AJ675" s="122"/>
      <c r="AK675" s="2"/>
      <c r="AL675" s="2"/>
      <c r="AM675" s="2"/>
      <c r="AN675" s="2"/>
      <c r="AO675" s="2"/>
      <c r="AP675" s="2"/>
      <c r="AQ675" s="2"/>
      <c r="AR675" s="15"/>
    </row>
    <row r="676" spans="1:44" ht="11.25" customHeight="1">
      <c r="A676" s="120"/>
      <c r="B676" s="120"/>
      <c r="C676" s="120"/>
      <c r="D676" s="120"/>
      <c r="E676" s="2"/>
      <c r="F676" s="2"/>
      <c r="G676" s="120"/>
      <c r="H676" s="120"/>
      <c r="I676" s="120"/>
      <c r="J676" s="58"/>
      <c r="K676" s="121"/>
      <c r="L676" s="2"/>
      <c r="M676" s="120"/>
      <c r="N676" s="120"/>
      <c r="O676" s="120"/>
      <c r="P676" s="120"/>
      <c r="Q676" s="2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122"/>
      <c r="AJ676" s="122"/>
      <c r="AK676" s="2"/>
      <c r="AL676" s="2"/>
      <c r="AM676" s="2"/>
      <c r="AN676" s="2"/>
      <c r="AO676" s="2"/>
      <c r="AP676" s="2"/>
      <c r="AQ676" s="2"/>
      <c r="AR676" s="15"/>
    </row>
    <row r="677" spans="1:44" ht="11.25" customHeight="1">
      <c r="A677" s="120"/>
      <c r="B677" s="120"/>
      <c r="C677" s="120"/>
      <c r="D677" s="120"/>
      <c r="E677" s="2"/>
      <c r="F677" s="2"/>
      <c r="G677" s="120"/>
      <c r="H677" s="120"/>
      <c r="I677" s="120"/>
      <c r="J677" s="58"/>
      <c r="K677" s="121"/>
      <c r="L677" s="2"/>
      <c r="M677" s="120"/>
      <c r="N677" s="120"/>
      <c r="O677" s="120"/>
      <c r="P677" s="120"/>
      <c r="Q677" s="2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122"/>
      <c r="AJ677" s="122"/>
      <c r="AK677" s="2"/>
      <c r="AL677" s="2"/>
      <c r="AM677" s="2"/>
      <c r="AN677" s="2"/>
      <c r="AO677" s="2"/>
      <c r="AP677" s="2"/>
      <c r="AQ677" s="2"/>
      <c r="AR677" s="15"/>
    </row>
    <row r="678" spans="1:44" ht="11.25" customHeight="1">
      <c r="A678" s="120"/>
      <c r="B678" s="120"/>
      <c r="C678" s="120"/>
      <c r="D678" s="120"/>
      <c r="E678" s="2"/>
      <c r="F678" s="2"/>
      <c r="G678" s="120"/>
      <c r="H678" s="120"/>
      <c r="I678" s="120"/>
      <c r="J678" s="58"/>
      <c r="K678" s="121"/>
      <c r="L678" s="2"/>
      <c r="M678" s="120"/>
      <c r="N678" s="120"/>
      <c r="O678" s="120"/>
      <c r="P678" s="120"/>
      <c r="Q678" s="2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122"/>
      <c r="AJ678" s="122"/>
      <c r="AK678" s="2"/>
      <c r="AL678" s="2"/>
      <c r="AM678" s="2"/>
      <c r="AN678" s="2"/>
      <c r="AO678" s="2"/>
      <c r="AP678" s="2"/>
      <c r="AQ678" s="2"/>
      <c r="AR678" s="15"/>
    </row>
    <row r="679" spans="1:44" ht="11.25" customHeight="1">
      <c r="A679" s="120"/>
      <c r="B679" s="120"/>
      <c r="C679" s="120"/>
      <c r="D679" s="120"/>
      <c r="E679" s="2"/>
      <c r="F679" s="2"/>
      <c r="G679" s="120"/>
      <c r="H679" s="120"/>
      <c r="I679" s="120"/>
      <c r="J679" s="58"/>
      <c r="K679" s="121"/>
      <c r="L679" s="2"/>
      <c r="M679" s="120"/>
      <c r="N679" s="120"/>
      <c r="O679" s="120"/>
      <c r="P679" s="120"/>
      <c r="Q679" s="2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122"/>
      <c r="AJ679" s="122"/>
      <c r="AK679" s="2"/>
      <c r="AL679" s="2"/>
      <c r="AM679" s="2"/>
      <c r="AN679" s="2"/>
      <c r="AO679" s="2"/>
      <c r="AP679" s="2"/>
      <c r="AQ679" s="2"/>
      <c r="AR679" s="15"/>
    </row>
    <row r="680" spans="1:44" ht="11.25" customHeight="1">
      <c r="A680" s="120"/>
      <c r="B680" s="120"/>
      <c r="C680" s="120"/>
      <c r="D680" s="120"/>
      <c r="E680" s="2"/>
      <c r="F680" s="2"/>
      <c r="G680" s="120"/>
      <c r="H680" s="120"/>
      <c r="I680" s="120"/>
      <c r="J680" s="58"/>
      <c r="K680" s="121"/>
      <c r="L680" s="2"/>
      <c r="M680" s="120"/>
      <c r="N680" s="120"/>
      <c r="O680" s="120"/>
      <c r="P680" s="120"/>
      <c r="Q680" s="2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122"/>
      <c r="AJ680" s="122"/>
      <c r="AK680" s="2"/>
      <c r="AL680" s="2"/>
      <c r="AM680" s="2"/>
      <c r="AN680" s="2"/>
      <c r="AO680" s="2"/>
      <c r="AP680" s="2"/>
      <c r="AQ680" s="2"/>
      <c r="AR680" s="15"/>
    </row>
    <row r="681" spans="1:44" ht="11.25" customHeight="1">
      <c r="A681" s="120"/>
      <c r="B681" s="120"/>
      <c r="C681" s="120"/>
      <c r="D681" s="120"/>
      <c r="E681" s="2"/>
      <c r="F681" s="2"/>
      <c r="G681" s="120"/>
      <c r="H681" s="120"/>
      <c r="I681" s="120"/>
      <c r="J681" s="58"/>
      <c r="K681" s="121"/>
      <c r="L681" s="2"/>
      <c r="M681" s="120"/>
      <c r="N681" s="120"/>
      <c r="O681" s="120"/>
      <c r="P681" s="120"/>
      <c r="Q681" s="2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122"/>
      <c r="AJ681" s="122"/>
      <c r="AK681" s="2"/>
      <c r="AL681" s="2"/>
      <c r="AM681" s="2"/>
      <c r="AN681" s="2"/>
      <c r="AO681" s="2"/>
      <c r="AP681" s="2"/>
      <c r="AQ681" s="2"/>
      <c r="AR681" s="15"/>
    </row>
    <row r="682" spans="1:44" ht="11.25" customHeight="1">
      <c r="A682" s="120"/>
      <c r="B682" s="120"/>
      <c r="C682" s="120"/>
      <c r="D682" s="120"/>
      <c r="E682" s="2"/>
      <c r="F682" s="2"/>
      <c r="G682" s="120"/>
      <c r="H682" s="120"/>
      <c r="I682" s="120"/>
      <c r="J682" s="58"/>
      <c r="K682" s="121"/>
      <c r="L682" s="2"/>
      <c r="M682" s="120"/>
      <c r="N682" s="120"/>
      <c r="O682" s="120"/>
      <c r="P682" s="120"/>
      <c r="Q682" s="2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122"/>
      <c r="AJ682" s="122"/>
      <c r="AK682" s="2"/>
      <c r="AL682" s="2"/>
      <c r="AM682" s="2"/>
      <c r="AN682" s="2"/>
      <c r="AO682" s="2"/>
      <c r="AP682" s="2"/>
      <c r="AQ682" s="2"/>
      <c r="AR682" s="15"/>
    </row>
    <row r="683" spans="1:44" ht="11.25" customHeight="1">
      <c r="A683" s="120"/>
      <c r="B683" s="120"/>
      <c r="C683" s="120"/>
      <c r="D683" s="120"/>
      <c r="E683" s="2"/>
      <c r="F683" s="2"/>
      <c r="G683" s="120"/>
      <c r="H683" s="120"/>
      <c r="I683" s="120"/>
      <c r="J683" s="58"/>
      <c r="K683" s="121"/>
      <c r="L683" s="2"/>
      <c r="M683" s="120"/>
      <c r="N683" s="120"/>
      <c r="O683" s="120"/>
      <c r="P683" s="120"/>
      <c r="Q683" s="2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122"/>
      <c r="AJ683" s="122"/>
      <c r="AK683" s="2"/>
      <c r="AL683" s="2"/>
      <c r="AM683" s="2"/>
      <c r="AN683" s="2"/>
      <c r="AO683" s="2"/>
      <c r="AP683" s="2"/>
      <c r="AQ683" s="2"/>
      <c r="AR683" s="15"/>
    </row>
    <row r="684" spans="1:44" ht="11.25" customHeight="1">
      <c r="A684" s="120"/>
      <c r="B684" s="120"/>
      <c r="C684" s="120"/>
      <c r="D684" s="120"/>
      <c r="E684" s="2"/>
      <c r="F684" s="2"/>
      <c r="G684" s="120"/>
      <c r="H684" s="120"/>
      <c r="I684" s="120"/>
      <c r="J684" s="58"/>
      <c r="K684" s="121"/>
      <c r="L684" s="2"/>
      <c r="M684" s="120"/>
      <c r="N684" s="120"/>
      <c r="O684" s="120"/>
      <c r="P684" s="120"/>
      <c r="Q684" s="2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122"/>
      <c r="AJ684" s="122"/>
      <c r="AK684" s="2"/>
      <c r="AL684" s="2"/>
      <c r="AM684" s="2"/>
      <c r="AN684" s="2"/>
      <c r="AO684" s="2"/>
      <c r="AP684" s="2"/>
      <c r="AQ684" s="2"/>
      <c r="AR684" s="15"/>
    </row>
    <row r="685" spans="1:44" ht="11.25" customHeight="1">
      <c r="A685" s="120"/>
      <c r="B685" s="120"/>
      <c r="C685" s="120"/>
      <c r="D685" s="120"/>
      <c r="E685" s="2"/>
      <c r="F685" s="2"/>
      <c r="G685" s="120"/>
      <c r="H685" s="120"/>
      <c r="I685" s="120"/>
      <c r="J685" s="58"/>
      <c r="K685" s="121"/>
      <c r="L685" s="2"/>
      <c r="M685" s="120"/>
      <c r="N685" s="120"/>
      <c r="O685" s="120"/>
      <c r="P685" s="120"/>
      <c r="Q685" s="2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122"/>
      <c r="AJ685" s="122"/>
      <c r="AK685" s="2"/>
      <c r="AL685" s="2"/>
      <c r="AM685" s="2"/>
      <c r="AN685" s="2"/>
      <c r="AO685" s="2"/>
      <c r="AP685" s="2"/>
      <c r="AQ685" s="2"/>
      <c r="AR685" s="15"/>
    </row>
    <row r="686" spans="1:44" ht="11.25" customHeight="1">
      <c r="A686" s="120"/>
      <c r="B686" s="120"/>
      <c r="C686" s="120"/>
      <c r="D686" s="120"/>
      <c r="E686" s="2"/>
      <c r="F686" s="2"/>
      <c r="G686" s="120"/>
      <c r="H686" s="120"/>
      <c r="I686" s="120"/>
      <c r="J686" s="58"/>
      <c r="K686" s="121"/>
      <c r="L686" s="2"/>
      <c r="M686" s="120"/>
      <c r="N686" s="120"/>
      <c r="O686" s="120"/>
      <c r="P686" s="120"/>
      <c r="Q686" s="2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122"/>
      <c r="AJ686" s="122"/>
      <c r="AK686" s="2"/>
      <c r="AL686" s="2"/>
      <c r="AM686" s="2"/>
      <c r="AN686" s="2"/>
      <c r="AO686" s="2"/>
      <c r="AP686" s="2"/>
      <c r="AQ686" s="2"/>
      <c r="AR686" s="15"/>
    </row>
    <row r="687" spans="1:44" ht="11.25" customHeight="1">
      <c r="A687" s="120"/>
      <c r="B687" s="120"/>
      <c r="C687" s="120"/>
      <c r="D687" s="120"/>
      <c r="E687" s="2"/>
      <c r="F687" s="2"/>
      <c r="G687" s="120"/>
      <c r="H687" s="120"/>
      <c r="I687" s="120"/>
      <c r="J687" s="58"/>
      <c r="K687" s="121"/>
      <c r="L687" s="2"/>
      <c r="M687" s="120"/>
      <c r="N687" s="120"/>
      <c r="O687" s="120"/>
      <c r="P687" s="120"/>
      <c r="Q687" s="2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122"/>
      <c r="AJ687" s="122"/>
      <c r="AK687" s="2"/>
      <c r="AL687" s="2"/>
      <c r="AM687" s="2"/>
      <c r="AN687" s="2"/>
      <c r="AO687" s="2"/>
      <c r="AP687" s="2"/>
      <c r="AQ687" s="2"/>
      <c r="AR687" s="15"/>
    </row>
    <row r="688" spans="1:44" ht="11.25" customHeight="1">
      <c r="A688" s="120"/>
      <c r="B688" s="120"/>
      <c r="C688" s="120"/>
      <c r="D688" s="120"/>
      <c r="E688" s="2"/>
      <c r="F688" s="2"/>
      <c r="G688" s="120"/>
      <c r="H688" s="120"/>
      <c r="I688" s="120"/>
      <c r="J688" s="58"/>
      <c r="K688" s="121"/>
      <c r="L688" s="2"/>
      <c r="M688" s="120"/>
      <c r="N688" s="120"/>
      <c r="O688" s="120"/>
      <c r="P688" s="120"/>
      <c r="Q688" s="2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122"/>
      <c r="AJ688" s="122"/>
      <c r="AK688" s="2"/>
      <c r="AL688" s="2"/>
      <c r="AM688" s="2"/>
      <c r="AN688" s="2"/>
      <c r="AO688" s="2"/>
      <c r="AP688" s="2"/>
      <c r="AQ688" s="2"/>
      <c r="AR688" s="15"/>
    </row>
    <row r="689" spans="1:44" ht="11.25" customHeight="1">
      <c r="A689" s="120"/>
      <c r="B689" s="120"/>
      <c r="C689" s="120"/>
      <c r="D689" s="120"/>
      <c r="E689" s="2"/>
      <c r="F689" s="2"/>
      <c r="G689" s="120"/>
      <c r="H689" s="120"/>
      <c r="I689" s="120"/>
      <c r="J689" s="58"/>
      <c r="K689" s="121"/>
      <c r="L689" s="2"/>
      <c r="M689" s="120"/>
      <c r="N689" s="120"/>
      <c r="O689" s="120"/>
      <c r="P689" s="120"/>
      <c r="Q689" s="2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122"/>
      <c r="AJ689" s="122"/>
      <c r="AK689" s="2"/>
      <c r="AL689" s="2"/>
      <c r="AM689" s="2"/>
      <c r="AN689" s="2"/>
      <c r="AO689" s="2"/>
      <c r="AP689" s="2"/>
      <c r="AQ689" s="2"/>
      <c r="AR689" s="15"/>
    </row>
    <row r="690" spans="1:44" ht="11.25" customHeight="1">
      <c r="A690" s="120"/>
      <c r="B690" s="120"/>
      <c r="C690" s="120"/>
      <c r="D690" s="120"/>
      <c r="E690" s="2"/>
      <c r="F690" s="2"/>
      <c r="G690" s="120"/>
      <c r="H690" s="120"/>
      <c r="I690" s="120"/>
      <c r="J690" s="58"/>
      <c r="K690" s="121"/>
      <c r="L690" s="2"/>
      <c r="M690" s="120"/>
      <c r="N690" s="120"/>
      <c r="O690" s="120"/>
      <c r="P690" s="120"/>
      <c r="Q690" s="2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122"/>
      <c r="AJ690" s="122"/>
      <c r="AK690" s="2"/>
      <c r="AL690" s="2"/>
      <c r="AM690" s="2"/>
      <c r="AN690" s="2"/>
      <c r="AO690" s="2"/>
      <c r="AP690" s="2"/>
      <c r="AQ690" s="2"/>
      <c r="AR690" s="15"/>
    </row>
    <row r="691" spans="1:44" ht="11.25" customHeight="1">
      <c r="A691" s="120"/>
      <c r="B691" s="120"/>
      <c r="C691" s="120"/>
      <c r="D691" s="120"/>
      <c r="E691" s="2"/>
      <c r="F691" s="2"/>
      <c r="G691" s="120"/>
      <c r="H691" s="120"/>
      <c r="I691" s="120"/>
      <c r="J691" s="58"/>
      <c r="K691" s="121"/>
      <c r="L691" s="2"/>
      <c r="M691" s="120"/>
      <c r="N691" s="120"/>
      <c r="O691" s="120"/>
      <c r="P691" s="120"/>
      <c r="Q691" s="2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122"/>
      <c r="AJ691" s="122"/>
      <c r="AK691" s="2"/>
      <c r="AL691" s="2"/>
      <c r="AM691" s="2"/>
      <c r="AN691" s="2"/>
      <c r="AO691" s="2"/>
      <c r="AP691" s="2"/>
      <c r="AQ691" s="2"/>
      <c r="AR691" s="15"/>
    </row>
    <row r="692" spans="1:44" ht="11.25" customHeight="1">
      <c r="A692" s="120"/>
      <c r="B692" s="120"/>
      <c r="C692" s="120"/>
      <c r="D692" s="120"/>
      <c r="E692" s="2"/>
      <c r="F692" s="2"/>
      <c r="G692" s="120"/>
      <c r="H692" s="120"/>
      <c r="I692" s="120"/>
      <c r="J692" s="58"/>
      <c r="K692" s="121"/>
      <c r="L692" s="2"/>
      <c r="M692" s="120"/>
      <c r="N692" s="120"/>
      <c r="O692" s="120"/>
      <c r="P692" s="120"/>
      <c r="Q692" s="2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122"/>
      <c r="AJ692" s="122"/>
      <c r="AK692" s="2"/>
      <c r="AL692" s="2"/>
      <c r="AM692" s="2"/>
      <c r="AN692" s="2"/>
      <c r="AO692" s="2"/>
      <c r="AP692" s="2"/>
      <c r="AQ692" s="2"/>
      <c r="AR692" s="15"/>
    </row>
    <row r="693" spans="1:44" ht="11.25" customHeight="1">
      <c r="A693" s="120"/>
      <c r="B693" s="120"/>
      <c r="C693" s="120"/>
      <c r="D693" s="120"/>
      <c r="E693" s="2"/>
      <c r="F693" s="2"/>
      <c r="G693" s="120"/>
      <c r="H693" s="120"/>
      <c r="I693" s="120"/>
      <c r="J693" s="58"/>
      <c r="K693" s="121"/>
      <c r="L693" s="2"/>
      <c r="M693" s="120"/>
      <c r="N693" s="120"/>
      <c r="O693" s="120"/>
      <c r="P693" s="120"/>
      <c r="Q693" s="2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122"/>
      <c r="AJ693" s="122"/>
      <c r="AK693" s="2"/>
      <c r="AL693" s="2"/>
      <c r="AM693" s="2"/>
      <c r="AN693" s="2"/>
      <c r="AO693" s="2"/>
      <c r="AP693" s="2"/>
      <c r="AQ693" s="2"/>
      <c r="AR693" s="15"/>
    </row>
    <row r="694" spans="1:44" ht="11.25" customHeight="1">
      <c r="A694" s="120"/>
      <c r="B694" s="120"/>
      <c r="C694" s="120"/>
      <c r="D694" s="120"/>
      <c r="E694" s="2"/>
      <c r="F694" s="2"/>
      <c r="G694" s="120"/>
      <c r="H694" s="120"/>
      <c r="I694" s="120"/>
      <c r="J694" s="58"/>
      <c r="K694" s="121"/>
      <c r="L694" s="2"/>
      <c r="M694" s="120"/>
      <c r="N694" s="120"/>
      <c r="O694" s="120"/>
      <c r="P694" s="120"/>
      <c r="Q694" s="2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122"/>
      <c r="AJ694" s="122"/>
      <c r="AK694" s="2"/>
      <c r="AL694" s="2"/>
      <c r="AM694" s="2"/>
      <c r="AN694" s="2"/>
      <c r="AO694" s="2"/>
      <c r="AP694" s="2"/>
      <c r="AQ694" s="2"/>
      <c r="AR694" s="15"/>
    </row>
    <row r="695" spans="1:44" ht="11.25" customHeight="1">
      <c r="A695" s="120"/>
      <c r="B695" s="120"/>
      <c r="C695" s="120"/>
      <c r="D695" s="120"/>
      <c r="E695" s="2"/>
      <c r="F695" s="2"/>
      <c r="G695" s="120"/>
      <c r="H695" s="120"/>
      <c r="I695" s="120"/>
      <c r="J695" s="58"/>
      <c r="K695" s="121"/>
      <c r="L695" s="2"/>
      <c r="M695" s="120"/>
      <c r="N695" s="120"/>
      <c r="O695" s="120"/>
      <c r="P695" s="120"/>
      <c r="Q695" s="2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122"/>
      <c r="AJ695" s="122"/>
      <c r="AK695" s="2"/>
      <c r="AL695" s="2"/>
      <c r="AM695" s="2"/>
      <c r="AN695" s="2"/>
      <c r="AO695" s="2"/>
      <c r="AP695" s="2"/>
      <c r="AQ695" s="2"/>
      <c r="AR695" s="15"/>
    </row>
    <row r="696" spans="1:44" ht="11.25" customHeight="1">
      <c r="A696" s="120"/>
      <c r="B696" s="120"/>
      <c r="C696" s="120"/>
      <c r="D696" s="120"/>
      <c r="E696" s="2"/>
      <c r="F696" s="2"/>
      <c r="G696" s="120"/>
      <c r="H696" s="120"/>
      <c r="I696" s="120"/>
      <c r="J696" s="58"/>
      <c r="K696" s="121"/>
      <c r="L696" s="2"/>
      <c r="M696" s="120"/>
      <c r="N696" s="120"/>
      <c r="O696" s="120"/>
      <c r="P696" s="120"/>
      <c r="Q696" s="2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122"/>
      <c r="AJ696" s="122"/>
      <c r="AK696" s="2"/>
      <c r="AL696" s="2"/>
      <c r="AM696" s="2"/>
      <c r="AN696" s="2"/>
      <c r="AO696" s="2"/>
      <c r="AP696" s="2"/>
      <c r="AQ696" s="2"/>
      <c r="AR696" s="15"/>
    </row>
    <row r="697" spans="1:44" ht="11.25" customHeight="1">
      <c r="A697" s="120"/>
      <c r="B697" s="120"/>
      <c r="C697" s="120"/>
      <c r="D697" s="120"/>
      <c r="E697" s="2"/>
      <c r="F697" s="2"/>
      <c r="G697" s="120"/>
      <c r="H697" s="120"/>
      <c r="I697" s="120"/>
      <c r="J697" s="58"/>
      <c r="K697" s="121"/>
      <c r="L697" s="2"/>
      <c r="M697" s="120"/>
      <c r="N697" s="120"/>
      <c r="O697" s="120"/>
      <c r="P697" s="120"/>
      <c r="Q697" s="2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122"/>
      <c r="AJ697" s="122"/>
      <c r="AK697" s="2"/>
      <c r="AL697" s="2"/>
      <c r="AM697" s="2"/>
      <c r="AN697" s="2"/>
      <c r="AO697" s="2"/>
      <c r="AP697" s="2"/>
      <c r="AQ697" s="2"/>
      <c r="AR697" s="15"/>
    </row>
    <row r="698" spans="1:44" ht="11.25" customHeight="1">
      <c r="A698" s="120"/>
      <c r="B698" s="120"/>
      <c r="C698" s="120"/>
      <c r="D698" s="120"/>
      <c r="E698" s="2"/>
      <c r="F698" s="2"/>
      <c r="G698" s="120"/>
      <c r="H698" s="120"/>
      <c r="I698" s="120"/>
      <c r="J698" s="58"/>
      <c r="K698" s="121"/>
      <c r="L698" s="2"/>
      <c r="M698" s="120"/>
      <c r="N698" s="120"/>
      <c r="O698" s="120"/>
      <c r="P698" s="120"/>
      <c r="Q698" s="2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122"/>
      <c r="AJ698" s="122"/>
      <c r="AK698" s="2"/>
      <c r="AL698" s="2"/>
      <c r="AM698" s="2"/>
      <c r="AN698" s="2"/>
      <c r="AO698" s="2"/>
      <c r="AP698" s="2"/>
      <c r="AQ698" s="2"/>
      <c r="AR698" s="15"/>
    </row>
    <row r="699" spans="1:44" ht="11.25" customHeight="1">
      <c r="A699" s="120"/>
      <c r="B699" s="120"/>
      <c r="C699" s="120"/>
      <c r="D699" s="120"/>
      <c r="E699" s="2"/>
      <c r="F699" s="2"/>
      <c r="G699" s="120"/>
      <c r="H699" s="120"/>
      <c r="I699" s="120"/>
      <c r="J699" s="58"/>
      <c r="K699" s="121"/>
      <c r="L699" s="2"/>
      <c r="M699" s="120"/>
      <c r="N699" s="120"/>
      <c r="O699" s="120"/>
      <c r="P699" s="120"/>
      <c r="Q699" s="2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122"/>
      <c r="AJ699" s="122"/>
      <c r="AK699" s="2"/>
      <c r="AL699" s="2"/>
      <c r="AM699" s="2"/>
      <c r="AN699" s="2"/>
      <c r="AO699" s="2"/>
      <c r="AP699" s="2"/>
      <c r="AQ699" s="2"/>
      <c r="AR699" s="15"/>
    </row>
    <row r="700" spans="1:44" ht="11.25" customHeight="1">
      <c r="A700" s="120"/>
      <c r="B700" s="120"/>
      <c r="C700" s="120"/>
      <c r="D700" s="120"/>
      <c r="E700" s="2"/>
      <c r="F700" s="2"/>
      <c r="G700" s="120"/>
      <c r="H700" s="120"/>
      <c r="I700" s="120"/>
      <c r="J700" s="58"/>
      <c r="K700" s="121"/>
      <c r="L700" s="2"/>
      <c r="M700" s="120"/>
      <c r="N700" s="120"/>
      <c r="O700" s="120"/>
      <c r="P700" s="120"/>
      <c r="Q700" s="2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122"/>
      <c r="AJ700" s="122"/>
      <c r="AK700" s="2"/>
      <c r="AL700" s="2"/>
      <c r="AM700" s="2"/>
      <c r="AN700" s="2"/>
      <c r="AO700" s="2"/>
      <c r="AP700" s="2"/>
      <c r="AQ700" s="2"/>
      <c r="AR700" s="15"/>
    </row>
    <row r="701" spans="1:44" ht="11.25" customHeight="1">
      <c r="A701" s="120"/>
      <c r="B701" s="120"/>
      <c r="C701" s="120"/>
      <c r="D701" s="120"/>
      <c r="E701" s="2"/>
      <c r="F701" s="2"/>
      <c r="G701" s="120"/>
      <c r="H701" s="120"/>
      <c r="I701" s="120"/>
      <c r="J701" s="58"/>
      <c r="K701" s="121"/>
      <c r="L701" s="2"/>
      <c r="M701" s="120"/>
      <c r="N701" s="120"/>
      <c r="O701" s="120"/>
      <c r="P701" s="120"/>
      <c r="Q701" s="2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122"/>
      <c r="AJ701" s="122"/>
      <c r="AK701" s="2"/>
      <c r="AL701" s="2"/>
      <c r="AM701" s="2"/>
      <c r="AN701" s="2"/>
      <c r="AO701" s="2"/>
      <c r="AP701" s="2"/>
      <c r="AQ701" s="2"/>
      <c r="AR701" s="15"/>
    </row>
    <row r="702" spans="1:44" ht="11.25" customHeight="1">
      <c r="A702" s="120"/>
      <c r="B702" s="120"/>
      <c r="C702" s="120"/>
      <c r="D702" s="120"/>
      <c r="E702" s="2"/>
      <c r="F702" s="2"/>
      <c r="G702" s="120"/>
      <c r="H702" s="120"/>
      <c r="I702" s="120"/>
      <c r="J702" s="58"/>
      <c r="K702" s="121"/>
      <c r="L702" s="2"/>
      <c r="M702" s="120"/>
      <c r="N702" s="120"/>
      <c r="O702" s="120"/>
      <c r="P702" s="120"/>
      <c r="Q702" s="2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122"/>
      <c r="AJ702" s="122"/>
      <c r="AK702" s="2"/>
      <c r="AL702" s="2"/>
      <c r="AM702" s="2"/>
      <c r="AN702" s="2"/>
      <c r="AO702" s="2"/>
      <c r="AP702" s="2"/>
      <c r="AQ702" s="2"/>
      <c r="AR702" s="15"/>
    </row>
    <row r="703" spans="1:44" ht="11.25" customHeight="1">
      <c r="A703" s="120"/>
      <c r="B703" s="120"/>
      <c r="C703" s="120"/>
      <c r="D703" s="120"/>
      <c r="E703" s="2"/>
      <c r="F703" s="2"/>
      <c r="G703" s="120"/>
      <c r="H703" s="120"/>
      <c r="I703" s="120"/>
      <c r="J703" s="58"/>
      <c r="K703" s="121"/>
      <c r="L703" s="2"/>
      <c r="M703" s="120"/>
      <c r="N703" s="120"/>
      <c r="O703" s="120"/>
      <c r="P703" s="120"/>
      <c r="Q703" s="2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122"/>
      <c r="AJ703" s="122"/>
      <c r="AK703" s="2"/>
      <c r="AL703" s="2"/>
      <c r="AM703" s="2"/>
      <c r="AN703" s="2"/>
      <c r="AO703" s="2"/>
      <c r="AP703" s="2"/>
      <c r="AQ703" s="2"/>
      <c r="AR703" s="15"/>
    </row>
    <row r="704" spans="1:44" ht="11.25" customHeight="1">
      <c r="A704" s="120"/>
      <c r="B704" s="120"/>
      <c r="C704" s="120"/>
      <c r="D704" s="120"/>
      <c r="E704" s="2"/>
      <c r="F704" s="2"/>
      <c r="G704" s="120"/>
      <c r="H704" s="120"/>
      <c r="I704" s="120"/>
      <c r="J704" s="58"/>
      <c r="K704" s="121"/>
      <c r="L704" s="2"/>
      <c r="M704" s="120"/>
      <c r="N704" s="120"/>
      <c r="O704" s="120"/>
      <c r="P704" s="120"/>
      <c r="Q704" s="2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122"/>
      <c r="AJ704" s="122"/>
      <c r="AK704" s="2"/>
      <c r="AL704" s="2"/>
      <c r="AM704" s="2"/>
      <c r="AN704" s="2"/>
      <c r="AO704" s="2"/>
      <c r="AP704" s="2"/>
      <c r="AQ704" s="2"/>
      <c r="AR704" s="15"/>
    </row>
    <row r="705" spans="1:44" ht="11.25" customHeight="1">
      <c r="A705" s="120"/>
      <c r="B705" s="120"/>
      <c r="C705" s="120"/>
      <c r="D705" s="120"/>
      <c r="E705" s="2"/>
      <c r="F705" s="2"/>
      <c r="G705" s="120"/>
      <c r="H705" s="120"/>
      <c r="I705" s="120"/>
      <c r="J705" s="58"/>
      <c r="K705" s="121"/>
      <c r="L705" s="2"/>
      <c r="M705" s="120"/>
      <c r="N705" s="120"/>
      <c r="O705" s="120"/>
      <c r="P705" s="120"/>
      <c r="Q705" s="2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122"/>
      <c r="AJ705" s="122"/>
      <c r="AK705" s="2"/>
      <c r="AL705" s="2"/>
      <c r="AM705" s="2"/>
      <c r="AN705" s="2"/>
      <c r="AO705" s="2"/>
      <c r="AP705" s="2"/>
      <c r="AQ705" s="2"/>
      <c r="AR705" s="15"/>
    </row>
    <row r="706" spans="1:44" ht="11.25" customHeight="1">
      <c r="A706" s="120"/>
      <c r="B706" s="120"/>
      <c r="C706" s="120"/>
      <c r="D706" s="120"/>
      <c r="E706" s="2"/>
      <c r="F706" s="2"/>
      <c r="G706" s="120"/>
      <c r="H706" s="120"/>
      <c r="I706" s="120"/>
      <c r="J706" s="58"/>
      <c r="K706" s="121"/>
      <c r="L706" s="2"/>
      <c r="M706" s="120"/>
      <c r="N706" s="120"/>
      <c r="O706" s="120"/>
      <c r="P706" s="120"/>
      <c r="Q706" s="2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122"/>
      <c r="AJ706" s="122"/>
      <c r="AK706" s="2"/>
      <c r="AL706" s="2"/>
      <c r="AM706" s="2"/>
      <c r="AN706" s="2"/>
      <c r="AO706" s="2"/>
      <c r="AP706" s="2"/>
      <c r="AQ706" s="2"/>
      <c r="AR706" s="15"/>
    </row>
    <row r="707" spans="1:44" ht="11.25" customHeight="1">
      <c r="A707" s="120"/>
      <c r="B707" s="120"/>
      <c r="C707" s="120"/>
      <c r="D707" s="120"/>
      <c r="E707" s="2"/>
      <c r="F707" s="2"/>
      <c r="G707" s="120"/>
      <c r="H707" s="120"/>
      <c r="I707" s="120"/>
      <c r="J707" s="58"/>
      <c r="K707" s="121"/>
      <c r="L707" s="2"/>
      <c r="M707" s="120"/>
      <c r="N707" s="120"/>
      <c r="O707" s="120"/>
      <c r="P707" s="120"/>
      <c r="Q707" s="2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122"/>
      <c r="AJ707" s="122"/>
      <c r="AK707" s="2"/>
      <c r="AL707" s="2"/>
      <c r="AM707" s="2"/>
      <c r="AN707" s="2"/>
      <c r="AO707" s="2"/>
      <c r="AP707" s="2"/>
      <c r="AQ707" s="2"/>
      <c r="AR707" s="15"/>
    </row>
    <row r="708" spans="1:44" ht="11.25" customHeight="1">
      <c r="A708" s="120"/>
      <c r="B708" s="120"/>
      <c r="C708" s="120"/>
      <c r="D708" s="120"/>
      <c r="E708" s="2"/>
      <c r="F708" s="2"/>
      <c r="G708" s="120"/>
      <c r="H708" s="120"/>
      <c r="I708" s="120"/>
      <c r="J708" s="58"/>
      <c r="K708" s="121"/>
      <c r="L708" s="2"/>
      <c r="M708" s="120"/>
      <c r="N708" s="120"/>
      <c r="O708" s="120"/>
      <c r="P708" s="120"/>
      <c r="Q708" s="2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122"/>
      <c r="AJ708" s="122"/>
      <c r="AK708" s="2"/>
      <c r="AL708" s="2"/>
      <c r="AM708" s="2"/>
      <c r="AN708" s="2"/>
      <c r="AO708" s="2"/>
      <c r="AP708" s="2"/>
      <c r="AQ708" s="2"/>
      <c r="AR708" s="15"/>
    </row>
    <row r="709" spans="1:44" ht="11.25" customHeight="1">
      <c r="A709" s="120"/>
      <c r="B709" s="120"/>
      <c r="C709" s="120"/>
      <c r="D709" s="120"/>
      <c r="E709" s="2"/>
      <c r="F709" s="2"/>
      <c r="G709" s="120"/>
      <c r="H709" s="120"/>
      <c r="I709" s="120"/>
      <c r="J709" s="58"/>
      <c r="K709" s="121"/>
      <c r="L709" s="2"/>
      <c r="M709" s="120"/>
      <c r="N709" s="120"/>
      <c r="O709" s="120"/>
      <c r="P709" s="120"/>
      <c r="Q709" s="2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122"/>
      <c r="AJ709" s="122"/>
      <c r="AK709" s="2"/>
      <c r="AL709" s="2"/>
      <c r="AM709" s="2"/>
      <c r="AN709" s="2"/>
      <c r="AO709" s="2"/>
      <c r="AP709" s="2"/>
      <c r="AQ709" s="2"/>
      <c r="AR709" s="15"/>
    </row>
    <row r="710" spans="1:44" ht="11.25" customHeight="1">
      <c r="A710" s="120"/>
      <c r="B710" s="120"/>
      <c r="C710" s="120"/>
      <c r="D710" s="120"/>
      <c r="E710" s="2"/>
      <c r="F710" s="2"/>
      <c r="G710" s="120"/>
      <c r="H710" s="120"/>
      <c r="I710" s="120"/>
      <c r="J710" s="58"/>
      <c r="K710" s="121"/>
      <c r="L710" s="2"/>
      <c r="M710" s="120"/>
      <c r="N710" s="120"/>
      <c r="O710" s="120"/>
      <c r="P710" s="120"/>
      <c r="Q710" s="2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122"/>
      <c r="AJ710" s="122"/>
      <c r="AK710" s="2"/>
      <c r="AL710" s="2"/>
      <c r="AM710" s="2"/>
      <c r="AN710" s="2"/>
      <c r="AO710" s="2"/>
      <c r="AP710" s="2"/>
      <c r="AQ710" s="2"/>
      <c r="AR710" s="15"/>
    </row>
    <row r="711" spans="1:44" ht="11.25" customHeight="1">
      <c r="A711" s="120"/>
      <c r="B711" s="120"/>
      <c r="C711" s="120"/>
      <c r="D711" s="120"/>
      <c r="E711" s="2"/>
      <c r="F711" s="2"/>
      <c r="G711" s="120"/>
      <c r="H711" s="120"/>
      <c r="I711" s="120"/>
      <c r="J711" s="58"/>
      <c r="K711" s="121"/>
      <c r="L711" s="2"/>
      <c r="M711" s="120"/>
      <c r="N711" s="120"/>
      <c r="O711" s="120"/>
      <c r="P711" s="120"/>
      <c r="Q711" s="2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122"/>
      <c r="AJ711" s="122"/>
      <c r="AK711" s="2"/>
      <c r="AL711" s="2"/>
      <c r="AM711" s="2"/>
      <c r="AN711" s="2"/>
      <c r="AO711" s="2"/>
      <c r="AP711" s="2"/>
      <c r="AQ711" s="2"/>
      <c r="AR711" s="15"/>
    </row>
    <row r="712" spans="1:44" ht="11.25" customHeight="1">
      <c r="A712" s="120"/>
      <c r="B712" s="120"/>
      <c r="C712" s="120"/>
      <c r="D712" s="120"/>
      <c r="E712" s="2"/>
      <c r="F712" s="2"/>
      <c r="G712" s="120"/>
      <c r="H712" s="120"/>
      <c r="I712" s="120"/>
      <c r="J712" s="58"/>
      <c r="K712" s="121"/>
      <c r="L712" s="2"/>
      <c r="M712" s="120"/>
      <c r="N712" s="120"/>
      <c r="O712" s="120"/>
      <c r="P712" s="120"/>
      <c r="Q712" s="2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122"/>
      <c r="AJ712" s="122"/>
      <c r="AK712" s="2"/>
      <c r="AL712" s="2"/>
      <c r="AM712" s="2"/>
      <c r="AN712" s="2"/>
      <c r="AO712" s="2"/>
      <c r="AP712" s="2"/>
      <c r="AQ712" s="2"/>
      <c r="AR712" s="15"/>
    </row>
    <row r="713" spans="1:44" ht="11.25" customHeight="1">
      <c r="A713" s="120"/>
      <c r="B713" s="120"/>
      <c r="C713" s="120"/>
      <c r="D713" s="120"/>
      <c r="E713" s="2"/>
      <c r="F713" s="2"/>
      <c r="G713" s="120"/>
      <c r="H713" s="120"/>
      <c r="I713" s="120"/>
      <c r="J713" s="58"/>
      <c r="K713" s="121"/>
      <c r="L713" s="2"/>
      <c r="M713" s="120"/>
      <c r="N713" s="120"/>
      <c r="O713" s="120"/>
      <c r="P713" s="120"/>
      <c r="Q713" s="2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122"/>
      <c r="AJ713" s="122"/>
      <c r="AK713" s="2"/>
      <c r="AL713" s="2"/>
      <c r="AM713" s="2"/>
      <c r="AN713" s="2"/>
      <c r="AO713" s="2"/>
      <c r="AP713" s="2"/>
      <c r="AQ713" s="2"/>
      <c r="AR713" s="15"/>
    </row>
    <row r="714" spans="1:44" ht="11.25" customHeight="1">
      <c r="A714" s="120"/>
      <c r="B714" s="120"/>
      <c r="C714" s="120"/>
      <c r="D714" s="120"/>
      <c r="E714" s="2"/>
      <c r="F714" s="2"/>
      <c r="G714" s="120"/>
      <c r="H714" s="120"/>
      <c r="I714" s="120"/>
      <c r="J714" s="58"/>
      <c r="K714" s="121"/>
      <c r="L714" s="2"/>
      <c r="M714" s="120"/>
      <c r="N714" s="120"/>
      <c r="O714" s="120"/>
      <c r="P714" s="120"/>
      <c r="Q714" s="2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122"/>
      <c r="AJ714" s="122"/>
      <c r="AK714" s="2"/>
      <c r="AL714" s="2"/>
      <c r="AM714" s="2"/>
      <c r="AN714" s="2"/>
      <c r="AO714" s="2"/>
      <c r="AP714" s="2"/>
      <c r="AQ714" s="2"/>
      <c r="AR714" s="15"/>
    </row>
    <row r="715" spans="1:44" ht="11.25" customHeight="1">
      <c r="A715" s="120"/>
      <c r="B715" s="120"/>
      <c r="C715" s="120"/>
      <c r="D715" s="120"/>
      <c r="E715" s="2"/>
      <c r="F715" s="2"/>
      <c r="G715" s="120"/>
      <c r="H715" s="120"/>
      <c r="I715" s="120"/>
      <c r="J715" s="58"/>
      <c r="K715" s="121"/>
      <c r="L715" s="2"/>
      <c r="M715" s="120"/>
      <c r="N715" s="120"/>
      <c r="O715" s="120"/>
      <c r="P715" s="120"/>
      <c r="Q715" s="2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122"/>
      <c r="AJ715" s="122"/>
      <c r="AK715" s="2"/>
      <c r="AL715" s="2"/>
      <c r="AM715" s="2"/>
      <c r="AN715" s="2"/>
      <c r="AO715" s="2"/>
      <c r="AP715" s="2"/>
      <c r="AQ715" s="2"/>
      <c r="AR715" s="15"/>
    </row>
    <row r="716" spans="1:44" ht="11.25" customHeight="1">
      <c r="A716" s="120"/>
      <c r="B716" s="120"/>
      <c r="C716" s="120"/>
      <c r="D716" s="120"/>
      <c r="E716" s="2"/>
      <c r="F716" s="2"/>
      <c r="G716" s="120"/>
      <c r="H716" s="120"/>
      <c r="I716" s="120"/>
      <c r="J716" s="58"/>
      <c r="K716" s="121"/>
      <c r="L716" s="2"/>
      <c r="M716" s="120"/>
      <c r="N716" s="120"/>
      <c r="O716" s="120"/>
      <c r="P716" s="120"/>
      <c r="Q716" s="2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122"/>
      <c r="AJ716" s="122"/>
      <c r="AK716" s="2"/>
      <c r="AL716" s="2"/>
      <c r="AM716" s="2"/>
      <c r="AN716" s="2"/>
      <c r="AO716" s="2"/>
      <c r="AP716" s="2"/>
      <c r="AQ716" s="2"/>
      <c r="AR716" s="15"/>
    </row>
    <row r="717" spans="1:44" ht="11.25" customHeight="1">
      <c r="A717" s="120"/>
      <c r="B717" s="120"/>
      <c r="C717" s="120"/>
      <c r="D717" s="120"/>
      <c r="E717" s="2"/>
      <c r="F717" s="2"/>
      <c r="G717" s="120"/>
      <c r="H717" s="120"/>
      <c r="I717" s="120"/>
      <c r="J717" s="58"/>
      <c r="K717" s="121"/>
      <c r="L717" s="2"/>
      <c r="M717" s="120"/>
      <c r="N717" s="120"/>
      <c r="O717" s="120"/>
      <c r="P717" s="120"/>
      <c r="Q717" s="2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122"/>
      <c r="AJ717" s="122"/>
      <c r="AK717" s="2"/>
      <c r="AL717" s="2"/>
      <c r="AM717" s="2"/>
      <c r="AN717" s="2"/>
      <c r="AO717" s="2"/>
      <c r="AP717" s="2"/>
      <c r="AQ717" s="2"/>
      <c r="AR717" s="15"/>
    </row>
    <row r="718" spans="1:44" ht="11.25" customHeight="1">
      <c r="A718" s="120"/>
      <c r="B718" s="120"/>
      <c r="C718" s="120"/>
      <c r="D718" s="120"/>
      <c r="E718" s="2"/>
      <c r="F718" s="2"/>
      <c r="G718" s="120"/>
      <c r="H718" s="120"/>
      <c r="I718" s="120"/>
      <c r="J718" s="58"/>
      <c r="K718" s="121"/>
      <c r="L718" s="2"/>
      <c r="M718" s="120"/>
      <c r="N718" s="120"/>
      <c r="O718" s="120"/>
      <c r="P718" s="120"/>
      <c r="Q718" s="2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122"/>
      <c r="AJ718" s="122"/>
      <c r="AK718" s="2"/>
      <c r="AL718" s="2"/>
      <c r="AM718" s="2"/>
      <c r="AN718" s="2"/>
      <c r="AO718" s="2"/>
      <c r="AP718" s="2"/>
      <c r="AQ718" s="2"/>
      <c r="AR718" s="15"/>
    </row>
    <row r="719" spans="1:44" ht="11.25" customHeight="1">
      <c r="A719" s="120"/>
      <c r="B719" s="120"/>
      <c r="C719" s="120"/>
      <c r="D719" s="120"/>
      <c r="E719" s="2"/>
      <c r="F719" s="2"/>
      <c r="G719" s="120"/>
      <c r="H719" s="120"/>
      <c r="I719" s="120"/>
      <c r="J719" s="58"/>
      <c r="K719" s="121"/>
      <c r="L719" s="2"/>
      <c r="M719" s="120"/>
      <c r="N719" s="120"/>
      <c r="O719" s="120"/>
      <c r="P719" s="120"/>
      <c r="Q719" s="2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122"/>
      <c r="AJ719" s="122"/>
      <c r="AK719" s="2"/>
      <c r="AL719" s="2"/>
      <c r="AM719" s="2"/>
      <c r="AN719" s="2"/>
      <c r="AO719" s="2"/>
      <c r="AP719" s="2"/>
      <c r="AQ719" s="2"/>
      <c r="AR719" s="15"/>
    </row>
    <row r="720" spans="1:44" ht="11.25" customHeight="1">
      <c r="A720" s="120"/>
      <c r="B720" s="120"/>
      <c r="C720" s="120"/>
      <c r="D720" s="120"/>
      <c r="E720" s="2"/>
      <c r="F720" s="2"/>
      <c r="G720" s="120"/>
      <c r="H720" s="120"/>
      <c r="I720" s="120"/>
      <c r="J720" s="58"/>
      <c r="K720" s="121"/>
      <c r="L720" s="2"/>
      <c r="M720" s="120"/>
      <c r="N720" s="120"/>
      <c r="O720" s="120"/>
      <c r="P720" s="120"/>
      <c r="Q720" s="2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122"/>
      <c r="AJ720" s="122"/>
      <c r="AK720" s="2"/>
      <c r="AL720" s="2"/>
      <c r="AM720" s="2"/>
      <c r="AN720" s="2"/>
      <c r="AO720" s="2"/>
      <c r="AP720" s="2"/>
      <c r="AQ720" s="2"/>
      <c r="AR720" s="15"/>
    </row>
    <row r="721" spans="1:44" ht="11.25" customHeight="1">
      <c r="A721" s="120"/>
      <c r="B721" s="120"/>
      <c r="C721" s="120"/>
      <c r="D721" s="120"/>
      <c r="E721" s="2"/>
      <c r="F721" s="2"/>
      <c r="G721" s="120"/>
      <c r="H721" s="120"/>
      <c r="I721" s="120"/>
      <c r="J721" s="58"/>
      <c r="K721" s="121"/>
      <c r="L721" s="2"/>
      <c r="M721" s="120"/>
      <c r="N721" s="120"/>
      <c r="O721" s="120"/>
      <c r="P721" s="120"/>
      <c r="Q721" s="2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122"/>
      <c r="AJ721" s="122"/>
      <c r="AK721" s="2"/>
      <c r="AL721" s="2"/>
      <c r="AM721" s="2"/>
      <c r="AN721" s="2"/>
      <c r="AO721" s="2"/>
      <c r="AP721" s="2"/>
      <c r="AQ721" s="2"/>
      <c r="AR721" s="15"/>
    </row>
    <row r="722" spans="1:44" ht="11.25" customHeight="1">
      <c r="A722" s="120"/>
      <c r="B722" s="120"/>
      <c r="C722" s="120"/>
      <c r="D722" s="120"/>
      <c r="E722" s="2"/>
      <c r="F722" s="2"/>
      <c r="G722" s="120"/>
      <c r="H722" s="120"/>
      <c r="I722" s="120"/>
      <c r="J722" s="58"/>
      <c r="K722" s="121"/>
      <c r="L722" s="2"/>
      <c r="M722" s="120"/>
      <c r="N722" s="120"/>
      <c r="O722" s="120"/>
      <c r="P722" s="120"/>
      <c r="Q722" s="2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122"/>
      <c r="AJ722" s="122"/>
      <c r="AK722" s="2"/>
      <c r="AL722" s="2"/>
      <c r="AM722" s="2"/>
      <c r="AN722" s="2"/>
      <c r="AO722" s="2"/>
      <c r="AP722" s="2"/>
      <c r="AQ722" s="2"/>
      <c r="AR722" s="15"/>
    </row>
    <row r="723" spans="1:44" ht="11.25" customHeight="1">
      <c r="A723" s="120"/>
      <c r="B723" s="120"/>
      <c r="C723" s="120"/>
      <c r="D723" s="120"/>
      <c r="E723" s="2"/>
      <c r="F723" s="2"/>
      <c r="G723" s="120"/>
      <c r="H723" s="120"/>
      <c r="I723" s="120"/>
      <c r="J723" s="58"/>
      <c r="K723" s="121"/>
      <c r="L723" s="2"/>
      <c r="M723" s="120"/>
      <c r="N723" s="120"/>
      <c r="O723" s="120"/>
      <c r="P723" s="120"/>
      <c r="Q723" s="2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122"/>
      <c r="AJ723" s="122"/>
      <c r="AK723" s="2"/>
      <c r="AL723" s="2"/>
      <c r="AM723" s="2"/>
      <c r="AN723" s="2"/>
      <c r="AO723" s="2"/>
      <c r="AP723" s="2"/>
      <c r="AQ723" s="2"/>
      <c r="AR723" s="15"/>
    </row>
    <row r="724" spans="1:44" ht="11.25" customHeight="1">
      <c r="A724" s="120"/>
      <c r="B724" s="120"/>
      <c r="C724" s="120"/>
      <c r="D724" s="120"/>
      <c r="E724" s="2"/>
      <c r="F724" s="2"/>
      <c r="G724" s="120"/>
      <c r="H724" s="120"/>
      <c r="I724" s="120"/>
      <c r="J724" s="58"/>
      <c r="K724" s="121"/>
      <c r="L724" s="2"/>
      <c r="M724" s="120"/>
      <c r="N724" s="120"/>
      <c r="O724" s="120"/>
      <c r="P724" s="120"/>
      <c r="Q724" s="2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122"/>
      <c r="AJ724" s="122"/>
      <c r="AK724" s="2"/>
      <c r="AL724" s="2"/>
      <c r="AM724" s="2"/>
      <c r="AN724" s="2"/>
      <c r="AO724" s="2"/>
      <c r="AP724" s="2"/>
      <c r="AQ724" s="2"/>
      <c r="AR724" s="15"/>
    </row>
    <row r="725" spans="1:44" ht="11.25" customHeight="1">
      <c r="A725" s="120"/>
      <c r="B725" s="120"/>
      <c r="C725" s="120"/>
      <c r="D725" s="120"/>
      <c r="E725" s="2"/>
      <c r="F725" s="2"/>
      <c r="G725" s="120"/>
      <c r="H725" s="120"/>
      <c r="I725" s="120"/>
      <c r="J725" s="58"/>
      <c r="K725" s="121"/>
      <c r="L725" s="2"/>
      <c r="M725" s="120"/>
      <c r="N725" s="120"/>
      <c r="O725" s="120"/>
      <c r="P725" s="120"/>
      <c r="Q725" s="2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122"/>
      <c r="AJ725" s="122"/>
      <c r="AK725" s="2"/>
      <c r="AL725" s="2"/>
      <c r="AM725" s="2"/>
      <c r="AN725" s="2"/>
      <c r="AO725" s="2"/>
      <c r="AP725" s="2"/>
      <c r="AQ725" s="2"/>
      <c r="AR725" s="15"/>
    </row>
    <row r="726" spans="1:44" ht="11.25" customHeight="1">
      <c r="A726" s="120"/>
      <c r="B726" s="120"/>
      <c r="C726" s="120"/>
      <c r="D726" s="120"/>
      <c r="E726" s="2"/>
      <c r="F726" s="2"/>
      <c r="G726" s="120"/>
      <c r="H726" s="120"/>
      <c r="I726" s="120"/>
      <c r="J726" s="58"/>
      <c r="K726" s="121"/>
      <c r="L726" s="2"/>
      <c r="M726" s="120"/>
      <c r="N726" s="120"/>
      <c r="O726" s="120"/>
      <c r="P726" s="120"/>
      <c r="Q726" s="2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122"/>
      <c r="AJ726" s="122"/>
      <c r="AK726" s="2"/>
      <c r="AL726" s="2"/>
      <c r="AM726" s="2"/>
      <c r="AN726" s="2"/>
      <c r="AO726" s="2"/>
      <c r="AP726" s="2"/>
      <c r="AQ726" s="2"/>
      <c r="AR726" s="15"/>
    </row>
    <row r="727" spans="1:44" ht="11.25" customHeight="1">
      <c r="A727" s="120"/>
      <c r="B727" s="120"/>
      <c r="C727" s="120"/>
      <c r="D727" s="120"/>
      <c r="E727" s="2"/>
      <c r="F727" s="2"/>
      <c r="G727" s="120"/>
      <c r="H727" s="120"/>
      <c r="I727" s="120"/>
      <c r="J727" s="58"/>
      <c r="K727" s="121"/>
      <c r="L727" s="2"/>
      <c r="M727" s="120"/>
      <c r="N727" s="120"/>
      <c r="O727" s="120"/>
      <c r="P727" s="120"/>
      <c r="Q727" s="2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122"/>
      <c r="AJ727" s="122"/>
      <c r="AK727" s="2"/>
      <c r="AL727" s="2"/>
      <c r="AM727" s="2"/>
      <c r="AN727" s="2"/>
      <c r="AO727" s="2"/>
      <c r="AP727" s="2"/>
      <c r="AQ727" s="2"/>
      <c r="AR727" s="15"/>
    </row>
    <row r="728" spans="1:44" ht="11.25" customHeight="1">
      <c r="A728" s="120"/>
      <c r="B728" s="120"/>
      <c r="C728" s="120"/>
      <c r="D728" s="120"/>
      <c r="E728" s="2"/>
      <c r="F728" s="2"/>
      <c r="G728" s="120"/>
      <c r="H728" s="120"/>
      <c r="I728" s="120"/>
      <c r="J728" s="58"/>
      <c r="K728" s="121"/>
      <c r="L728" s="2"/>
      <c r="M728" s="120"/>
      <c r="N728" s="120"/>
      <c r="O728" s="120"/>
      <c r="P728" s="120"/>
      <c r="Q728" s="2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122"/>
      <c r="AJ728" s="122"/>
      <c r="AK728" s="2"/>
      <c r="AL728" s="2"/>
      <c r="AM728" s="2"/>
      <c r="AN728" s="2"/>
      <c r="AO728" s="2"/>
      <c r="AP728" s="2"/>
      <c r="AQ728" s="2"/>
      <c r="AR728" s="15"/>
    </row>
    <row r="729" spans="1:44" ht="11.25" customHeight="1">
      <c r="A729" s="120"/>
      <c r="B729" s="120"/>
      <c r="C729" s="120"/>
      <c r="D729" s="120"/>
      <c r="E729" s="2"/>
      <c r="F729" s="2"/>
      <c r="G729" s="120"/>
      <c r="H729" s="120"/>
      <c r="I729" s="120"/>
      <c r="J729" s="58"/>
      <c r="K729" s="121"/>
      <c r="L729" s="2"/>
      <c r="M729" s="120"/>
      <c r="N729" s="120"/>
      <c r="O729" s="120"/>
      <c r="P729" s="120"/>
      <c r="Q729" s="2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122"/>
      <c r="AJ729" s="122"/>
      <c r="AK729" s="2"/>
      <c r="AL729" s="2"/>
      <c r="AM729" s="2"/>
      <c r="AN729" s="2"/>
      <c r="AO729" s="2"/>
      <c r="AP729" s="2"/>
      <c r="AQ729" s="2"/>
      <c r="AR729" s="15"/>
    </row>
    <row r="730" spans="1:44" ht="11.25" customHeight="1">
      <c r="A730" s="120"/>
      <c r="B730" s="120"/>
      <c r="C730" s="120"/>
      <c r="D730" s="120"/>
      <c r="E730" s="2"/>
      <c r="F730" s="2"/>
      <c r="G730" s="120"/>
      <c r="H730" s="120"/>
      <c r="I730" s="120"/>
      <c r="J730" s="58"/>
      <c r="K730" s="121"/>
      <c r="L730" s="2"/>
      <c r="M730" s="120"/>
      <c r="N730" s="120"/>
      <c r="O730" s="120"/>
      <c r="P730" s="120"/>
      <c r="Q730" s="2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122"/>
      <c r="AJ730" s="122"/>
      <c r="AK730" s="2"/>
      <c r="AL730" s="2"/>
      <c r="AM730" s="2"/>
      <c r="AN730" s="2"/>
      <c r="AO730" s="2"/>
      <c r="AP730" s="2"/>
      <c r="AQ730" s="2"/>
      <c r="AR730" s="15"/>
    </row>
    <row r="731" spans="1:44" ht="11.25" customHeight="1">
      <c r="A731" s="120"/>
      <c r="B731" s="120"/>
      <c r="C731" s="120"/>
      <c r="D731" s="120"/>
      <c r="E731" s="2"/>
      <c r="F731" s="2"/>
      <c r="G731" s="120"/>
      <c r="H731" s="120"/>
      <c r="I731" s="120"/>
      <c r="J731" s="58"/>
      <c r="K731" s="121"/>
      <c r="L731" s="2"/>
      <c r="M731" s="120"/>
      <c r="N731" s="120"/>
      <c r="O731" s="120"/>
      <c r="P731" s="120"/>
      <c r="Q731" s="2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122"/>
      <c r="AJ731" s="122"/>
      <c r="AK731" s="2"/>
      <c r="AL731" s="2"/>
      <c r="AM731" s="2"/>
      <c r="AN731" s="2"/>
      <c r="AO731" s="2"/>
      <c r="AP731" s="2"/>
      <c r="AQ731" s="2"/>
      <c r="AR731" s="15"/>
    </row>
    <row r="732" spans="1:44" ht="11.25" customHeight="1">
      <c r="A732" s="120"/>
      <c r="B732" s="120"/>
      <c r="C732" s="120"/>
      <c r="D732" s="120"/>
      <c r="E732" s="2"/>
      <c r="F732" s="2"/>
      <c r="G732" s="120"/>
      <c r="H732" s="120"/>
      <c r="I732" s="120"/>
      <c r="J732" s="58"/>
      <c r="K732" s="121"/>
      <c r="L732" s="2"/>
      <c r="M732" s="120"/>
      <c r="N732" s="120"/>
      <c r="O732" s="120"/>
      <c r="P732" s="120"/>
      <c r="Q732" s="2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122"/>
      <c r="AJ732" s="122"/>
      <c r="AK732" s="2"/>
      <c r="AL732" s="2"/>
      <c r="AM732" s="2"/>
      <c r="AN732" s="2"/>
      <c r="AO732" s="2"/>
      <c r="AP732" s="2"/>
      <c r="AQ732" s="2"/>
      <c r="AR732" s="15"/>
    </row>
    <row r="733" spans="1:44" ht="11.25" customHeight="1">
      <c r="A733" s="120"/>
      <c r="B733" s="120"/>
      <c r="C733" s="120"/>
      <c r="D733" s="120"/>
      <c r="E733" s="2"/>
      <c r="F733" s="2"/>
      <c r="G733" s="120"/>
      <c r="H733" s="120"/>
      <c r="I733" s="120"/>
      <c r="J733" s="58"/>
      <c r="K733" s="121"/>
      <c r="L733" s="2"/>
      <c r="M733" s="120"/>
      <c r="N733" s="120"/>
      <c r="O733" s="120"/>
      <c r="P733" s="120"/>
      <c r="Q733" s="2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122"/>
      <c r="AJ733" s="122"/>
      <c r="AK733" s="2"/>
      <c r="AL733" s="2"/>
      <c r="AM733" s="2"/>
      <c r="AN733" s="2"/>
      <c r="AO733" s="2"/>
      <c r="AP733" s="2"/>
      <c r="AQ733" s="2"/>
      <c r="AR733" s="15"/>
    </row>
    <row r="734" spans="1:44" ht="11.25" customHeight="1">
      <c r="A734" s="120"/>
      <c r="B734" s="120"/>
      <c r="C734" s="120"/>
      <c r="D734" s="120"/>
      <c r="E734" s="2"/>
      <c r="F734" s="2"/>
      <c r="G734" s="120"/>
      <c r="H734" s="120"/>
      <c r="I734" s="120"/>
      <c r="J734" s="58"/>
      <c r="K734" s="121"/>
      <c r="L734" s="2"/>
      <c r="M734" s="120"/>
      <c r="N734" s="120"/>
      <c r="O734" s="120"/>
      <c r="P734" s="120"/>
      <c r="Q734" s="2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122"/>
      <c r="AJ734" s="122"/>
      <c r="AK734" s="2"/>
      <c r="AL734" s="2"/>
      <c r="AM734" s="2"/>
      <c r="AN734" s="2"/>
      <c r="AO734" s="2"/>
      <c r="AP734" s="2"/>
      <c r="AQ734" s="2"/>
      <c r="AR734" s="15"/>
    </row>
    <row r="735" spans="1:44" ht="11.25" customHeight="1">
      <c r="A735" s="120"/>
      <c r="B735" s="120"/>
      <c r="C735" s="120"/>
      <c r="D735" s="120"/>
      <c r="E735" s="2"/>
      <c r="F735" s="2"/>
      <c r="G735" s="120"/>
      <c r="H735" s="120"/>
      <c r="I735" s="120"/>
      <c r="J735" s="58"/>
      <c r="K735" s="121"/>
      <c r="L735" s="2"/>
      <c r="M735" s="120"/>
      <c r="N735" s="120"/>
      <c r="O735" s="120"/>
      <c r="P735" s="120"/>
      <c r="Q735" s="2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122"/>
      <c r="AJ735" s="122"/>
      <c r="AK735" s="2"/>
      <c r="AL735" s="2"/>
      <c r="AM735" s="2"/>
      <c r="AN735" s="2"/>
      <c r="AO735" s="2"/>
      <c r="AP735" s="2"/>
      <c r="AQ735" s="2"/>
      <c r="AR735" s="15"/>
    </row>
    <row r="736" spans="1:44" ht="11.25" customHeight="1">
      <c r="A736" s="120"/>
      <c r="B736" s="120"/>
      <c r="C736" s="120"/>
      <c r="D736" s="120"/>
      <c r="E736" s="2"/>
      <c r="F736" s="2"/>
      <c r="G736" s="120"/>
      <c r="H736" s="120"/>
      <c r="I736" s="120"/>
      <c r="J736" s="58"/>
      <c r="K736" s="121"/>
      <c r="L736" s="2"/>
      <c r="M736" s="120"/>
      <c r="N736" s="120"/>
      <c r="O736" s="120"/>
      <c r="P736" s="120"/>
      <c r="Q736" s="2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122"/>
      <c r="AJ736" s="122"/>
      <c r="AK736" s="2"/>
      <c r="AL736" s="2"/>
      <c r="AM736" s="2"/>
      <c r="AN736" s="2"/>
      <c r="AO736" s="2"/>
      <c r="AP736" s="2"/>
      <c r="AQ736" s="2"/>
      <c r="AR736" s="15"/>
    </row>
    <row r="737" spans="1:44" ht="11.25" customHeight="1">
      <c r="A737" s="120"/>
      <c r="B737" s="120"/>
      <c r="C737" s="120"/>
      <c r="D737" s="120"/>
      <c r="E737" s="2"/>
      <c r="F737" s="2"/>
      <c r="G737" s="120"/>
      <c r="H737" s="120"/>
      <c r="I737" s="120"/>
      <c r="J737" s="58"/>
      <c r="K737" s="121"/>
      <c r="L737" s="2"/>
      <c r="M737" s="120"/>
      <c r="N737" s="120"/>
      <c r="O737" s="120"/>
      <c r="P737" s="120"/>
      <c r="Q737" s="2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122"/>
      <c r="AJ737" s="122"/>
      <c r="AK737" s="2"/>
      <c r="AL737" s="2"/>
      <c r="AM737" s="2"/>
      <c r="AN737" s="2"/>
      <c r="AO737" s="2"/>
      <c r="AP737" s="2"/>
      <c r="AQ737" s="2"/>
      <c r="AR737" s="15"/>
    </row>
    <row r="738" spans="1:44" ht="11.25" customHeight="1">
      <c r="A738" s="120"/>
      <c r="B738" s="120"/>
      <c r="C738" s="120"/>
      <c r="D738" s="120"/>
      <c r="E738" s="2"/>
      <c r="F738" s="2"/>
      <c r="G738" s="120"/>
      <c r="H738" s="120"/>
      <c r="I738" s="120"/>
      <c r="J738" s="58"/>
      <c r="K738" s="121"/>
      <c r="L738" s="2"/>
      <c r="M738" s="120"/>
      <c r="N738" s="120"/>
      <c r="O738" s="120"/>
      <c r="P738" s="120"/>
      <c r="Q738" s="2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122"/>
      <c r="AJ738" s="122"/>
      <c r="AK738" s="2"/>
      <c r="AL738" s="2"/>
      <c r="AM738" s="2"/>
      <c r="AN738" s="2"/>
      <c r="AO738" s="2"/>
      <c r="AP738" s="2"/>
      <c r="AQ738" s="2"/>
      <c r="AR738" s="15"/>
    </row>
    <row r="739" spans="1:44" ht="11.25" customHeight="1">
      <c r="A739" s="120"/>
      <c r="B739" s="120"/>
      <c r="C739" s="120"/>
      <c r="D739" s="120"/>
      <c r="E739" s="2"/>
      <c r="F739" s="2"/>
      <c r="G739" s="120"/>
      <c r="H739" s="120"/>
      <c r="I739" s="120"/>
      <c r="J739" s="58"/>
      <c r="K739" s="121"/>
      <c r="L739" s="2"/>
      <c r="M739" s="120"/>
      <c r="N739" s="120"/>
      <c r="O739" s="120"/>
      <c r="P739" s="120"/>
      <c r="Q739" s="2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122"/>
      <c r="AJ739" s="122"/>
      <c r="AK739" s="2"/>
      <c r="AL739" s="2"/>
      <c r="AM739" s="2"/>
      <c r="AN739" s="2"/>
      <c r="AO739" s="2"/>
      <c r="AP739" s="2"/>
      <c r="AQ739" s="2"/>
      <c r="AR739" s="15"/>
    </row>
    <row r="740" spans="1:44" ht="11.25" customHeight="1">
      <c r="A740" s="120"/>
      <c r="B740" s="120"/>
      <c r="C740" s="120"/>
      <c r="D740" s="120"/>
      <c r="E740" s="2"/>
      <c r="F740" s="2"/>
      <c r="G740" s="120"/>
      <c r="H740" s="120"/>
      <c r="I740" s="120"/>
      <c r="J740" s="58"/>
      <c r="K740" s="121"/>
      <c r="L740" s="2"/>
      <c r="M740" s="120"/>
      <c r="N740" s="120"/>
      <c r="O740" s="120"/>
      <c r="P740" s="120"/>
      <c r="Q740" s="2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122"/>
      <c r="AJ740" s="122"/>
      <c r="AK740" s="2"/>
      <c r="AL740" s="2"/>
      <c r="AM740" s="2"/>
      <c r="AN740" s="2"/>
      <c r="AO740" s="2"/>
      <c r="AP740" s="2"/>
      <c r="AQ740" s="2"/>
      <c r="AR740" s="15"/>
    </row>
    <row r="741" spans="1:44" ht="11.25" customHeight="1">
      <c r="A741" s="120"/>
      <c r="B741" s="120"/>
      <c r="C741" s="120"/>
      <c r="D741" s="120"/>
      <c r="E741" s="2"/>
      <c r="F741" s="2"/>
      <c r="G741" s="120"/>
      <c r="H741" s="120"/>
      <c r="I741" s="120"/>
      <c r="J741" s="58"/>
      <c r="K741" s="121"/>
      <c r="L741" s="2"/>
      <c r="M741" s="120"/>
      <c r="N741" s="120"/>
      <c r="O741" s="120"/>
      <c r="P741" s="120"/>
      <c r="Q741" s="2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122"/>
      <c r="AJ741" s="122"/>
      <c r="AK741" s="2"/>
      <c r="AL741" s="2"/>
      <c r="AM741" s="2"/>
      <c r="AN741" s="2"/>
      <c r="AO741" s="2"/>
      <c r="AP741" s="2"/>
      <c r="AQ741" s="2"/>
      <c r="AR741" s="15"/>
    </row>
    <row r="742" spans="1:44" ht="11.25" customHeight="1">
      <c r="A742" s="120"/>
      <c r="B742" s="120"/>
      <c r="C742" s="120"/>
      <c r="D742" s="120"/>
      <c r="E742" s="2"/>
      <c r="F742" s="2"/>
      <c r="G742" s="120"/>
      <c r="H742" s="120"/>
      <c r="I742" s="120"/>
      <c r="J742" s="58"/>
      <c r="K742" s="121"/>
      <c r="L742" s="2"/>
      <c r="M742" s="120"/>
      <c r="N742" s="120"/>
      <c r="O742" s="120"/>
      <c r="P742" s="120"/>
      <c r="Q742" s="2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122"/>
      <c r="AJ742" s="122"/>
      <c r="AK742" s="2"/>
      <c r="AL742" s="2"/>
      <c r="AM742" s="2"/>
      <c r="AN742" s="2"/>
      <c r="AO742" s="2"/>
      <c r="AP742" s="2"/>
      <c r="AQ742" s="2"/>
      <c r="AR742" s="15"/>
    </row>
    <row r="743" spans="1:44" ht="11.25" customHeight="1">
      <c r="A743" s="120"/>
      <c r="B743" s="120"/>
      <c r="C743" s="120"/>
      <c r="D743" s="120"/>
      <c r="E743" s="2"/>
      <c r="F743" s="2"/>
      <c r="G743" s="120"/>
      <c r="H743" s="120"/>
      <c r="I743" s="120"/>
      <c r="J743" s="58"/>
      <c r="K743" s="121"/>
      <c r="L743" s="2"/>
      <c r="M743" s="120"/>
      <c r="N743" s="120"/>
      <c r="O743" s="120"/>
      <c r="P743" s="120"/>
      <c r="Q743" s="2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122"/>
      <c r="AJ743" s="122"/>
      <c r="AK743" s="2"/>
      <c r="AL743" s="2"/>
      <c r="AM743" s="2"/>
      <c r="AN743" s="2"/>
      <c r="AO743" s="2"/>
      <c r="AP743" s="2"/>
      <c r="AQ743" s="2"/>
      <c r="AR743" s="15"/>
    </row>
    <row r="744" spans="1:44" ht="11.25" customHeight="1">
      <c r="A744" s="120"/>
      <c r="B744" s="120"/>
      <c r="C744" s="120"/>
      <c r="D744" s="120"/>
      <c r="E744" s="2"/>
      <c r="F744" s="2"/>
      <c r="G744" s="120"/>
      <c r="H744" s="120"/>
      <c r="I744" s="120"/>
      <c r="J744" s="58"/>
      <c r="K744" s="121"/>
      <c r="L744" s="2"/>
      <c r="M744" s="120"/>
      <c r="N744" s="120"/>
      <c r="O744" s="120"/>
      <c r="P744" s="120"/>
      <c r="Q744" s="2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122"/>
      <c r="AJ744" s="122"/>
      <c r="AK744" s="2"/>
      <c r="AL744" s="2"/>
      <c r="AM744" s="2"/>
      <c r="AN744" s="2"/>
      <c r="AO744" s="2"/>
      <c r="AP744" s="2"/>
      <c r="AQ744" s="2"/>
      <c r="AR744" s="15"/>
    </row>
    <row r="745" spans="1:44" ht="11.25" customHeight="1">
      <c r="A745" s="120"/>
      <c r="B745" s="120"/>
      <c r="C745" s="120"/>
      <c r="D745" s="120"/>
      <c r="E745" s="2"/>
      <c r="F745" s="2"/>
      <c r="G745" s="120"/>
      <c r="H745" s="120"/>
      <c r="I745" s="120"/>
      <c r="J745" s="58"/>
      <c r="K745" s="121"/>
      <c r="L745" s="2"/>
      <c r="M745" s="120"/>
      <c r="N745" s="120"/>
      <c r="O745" s="120"/>
      <c r="P745" s="120"/>
      <c r="Q745" s="2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122"/>
      <c r="AJ745" s="122"/>
      <c r="AK745" s="2"/>
      <c r="AL745" s="2"/>
      <c r="AM745" s="2"/>
      <c r="AN745" s="2"/>
      <c r="AO745" s="2"/>
      <c r="AP745" s="2"/>
      <c r="AQ745" s="2"/>
      <c r="AR745" s="15"/>
    </row>
    <row r="746" spans="1:44" ht="11.25" customHeight="1">
      <c r="A746" s="120"/>
      <c r="B746" s="120"/>
      <c r="C746" s="120"/>
      <c r="D746" s="120"/>
      <c r="E746" s="2"/>
      <c r="F746" s="2"/>
      <c r="G746" s="120"/>
      <c r="H746" s="120"/>
      <c r="I746" s="120"/>
      <c r="J746" s="58"/>
      <c r="K746" s="121"/>
      <c r="L746" s="2"/>
      <c r="M746" s="120"/>
      <c r="N746" s="120"/>
      <c r="O746" s="120"/>
      <c r="P746" s="120"/>
      <c r="Q746" s="2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122"/>
      <c r="AJ746" s="122"/>
      <c r="AK746" s="2"/>
      <c r="AL746" s="2"/>
      <c r="AM746" s="2"/>
      <c r="AN746" s="2"/>
      <c r="AO746" s="2"/>
      <c r="AP746" s="2"/>
      <c r="AQ746" s="2"/>
      <c r="AR746" s="15"/>
    </row>
    <row r="747" spans="1:44" ht="11.25" customHeight="1">
      <c r="A747" s="120"/>
      <c r="B747" s="120"/>
      <c r="C747" s="120"/>
      <c r="D747" s="120"/>
      <c r="E747" s="2"/>
      <c r="F747" s="2"/>
      <c r="G747" s="120"/>
      <c r="H747" s="120"/>
      <c r="I747" s="120"/>
      <c r="J747" s="58"/>
      <c r="K747" s="121"/>
      <c r="L747" s="2"/>
      <c r="M747" s="120"/>
      <c r="N747" s="120"/>
      <c r="O747" s="120"/>
      <c r="P747" s="120"/>
      <c r="Q747" s="2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122"/>
      <c r="AJ747" s="122"/>
      <c r="AK747" s="2"/>
      <c r="AL747" s="2"/>
      <c r="AM747" s="2"/>
      <c r="AN747" s="2"/>
      <c r="AO747" s="2"/>
      <c r="AP747" s="2"/>
      <c r="AQ747" s="2"/>
      <c r="AR747" s="15"/>
    </row>
    <row r="748" spans="1:44" ht="11.25" customHeight="1">
      <c r="A748" s="120"/>
      <c r="B748" s="120"/>
      <c r="C748" s="120"/>
      <c r="D748" s="120"/>
      <c r="E748" s="2"/>
      <c r="F748" s="2"/>
      <c r="G748" s="120"/>
      <c r="H748" s="120"/>
      <c r="I748" s="120"/>
      <c r="J748" s="58"/>
      <c r="K748" s="121"/>
      <c r="L748" s="2"/>
      <c r="M748" s="120"/>
      <c r="N748" s="120"/>
      <c r="O748" s="120"/>
      <c r="P748" s="120"/>
      <c r="Q748" s="2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122"/>
      <c r="AJ748" s="122"/>
      <c r="AK748" s="2"/>
      <c r="AL748" s="2"/>
      <c r="AM748" s="2"/>
      <c r="AN748" s="2"/>
      <c r="AO748" s="2"/>
      <c r="AP748" s="2"/>
      <c r="AQ748" s="2"/>
      <c r="AR748" s="15"/>
    </row>
    <row r="749" spans="1:44" ht="11.25" customHeight="1">
      <c r="A749" s="120"/>
      <c r="B749" s="120"/>
      <c r="C749" s="120"/>
      <c r="D749" s="120"/>
      <c r="E749" s="2"/>
      <c r="F749" s="2"/>
      <c r="G749" s="120"/>
      <c r="H749" s="120"/>
      <c r="I749" s="120"/>
      <c r="J749" s="58"/>
      <c r="K749" s="121"/>
      <c r="L749" s="2"/>
      <c r="M749" s="120"/>
      <c r="N749" s="120"/>
      <c r="O749" s="120"/>
      <c r="P749" s="120"/>
      <c r="Q749" s="2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122"/>
      <c r="AJ749" s="122"/>
      <c r="AK749" s="2"/>
      <c r="AL749" s="2"/>
      <c r="AM749" s="2"/>
      <c r="AN749" s="2"/>
      <c r="AO749" s="2"/>
      <c r="AP749" s="2"/>
      <c r="AQ749" s="2"/>
      <c r="AR749" s="15"/>
    </row>
    <row r="750" spans="1:44" ht="11.25" customHeight="1">
      <c r="A750" s="120"/>
      <c r="B750" s="120"/>
      <c r="C750" s="120"/>
      <c r="D750" s="120"/>
      <c r="E750" s="2"/>
      <c r="F750" s="2"/>
      <c r="G750" s="120"/>
      <c r="H750" s="120"/>
      <c r="I750" s="120"/>
      <c r="J750" s="58"/>
      <c r="K750" s="121"/>
      <c r="L750" s="2"/>
      <c r="M750" s="120"/>
      <c r="N750" s="120"/>
      <c r="O750" s="120"/>
      <c r="P750" s="120"/>
      <c r="Q750" s="2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122"/>
      <c r="AJ750" s="122"/>
      <c r="AK750" s="2"/>
      <c r="AL750" s="2"/>
      <c r="AM750" s="2"/>
      <c r="AN750" s="2"/>
      <c r="AO750" s="2"/>
      <c r="AP750" s="2"/>
      <c r="AQ750" s="2"/>
      <c r="AR750" s="15"/>
    </row>
    <row r="751" spans="1:44" ht="11.25" customHeight="1">
      <c r="A751" s="120"/>
      <c r="B751" s="120"/>
      <c r="C751" s="120"/>
      <c r="D751" s="120"/>
      <c r="E751" s="2"/>
      <c r="F751" s="2"/>
      <c r="G751" s="120"/>
      <c r="H751" s="120"/>
      <c r="I751" s="120"/>
      <c r="J751" s="58"/>
      <c r="K751" s="121"/>
      <c r="L751" s="2"/>
      <c r="M751" s="120"/>
      <c r="N751" s="120"/>
      <c r="O751" s="120"/>
      <c r="P751" s="120"/>
      <c r="Q751" s="2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122"/>
      <c r="AJ751" s="122"/>
      <c r="AK751" s="2"/>
      <c r="AL751" s="2"/>
      <c r="AM751" s="2"/>
      <c r="AN751" s="2"/>
      <c r="AO751" s="2"/>
      <c r="AP751" s="2"/>
      <c r="AQ751" s="2"/>
      <c r="AR751" s="15"/>
    </row>
    <row r="752" spans="1:44" ht="11.25" customHeight="1">
      <c r="A752" s="120"/>
      <c r="B752" s="120"/>
      <c r="C752" s="120"/>
      <c r="D752" s="120"/>
      <c r="E752" s="2"/>
      <c r="F752" s="2"/>
      <c r="G752" s="120"/>
      <c r="H752" s="120"/>
      <c r="I752" s="120"/>
      <c r="J752" s="58"/>
      <c r="K752" s="121"/>
      <c r="L752" s="2"/>
      <c r="M752" s="120"/>
      <c r="N752" s="120"/>
      <c r="O752" s="120"/>
      <c r="P752" s="120"/>
      <c r="Q752" s="2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122"/>
      <c r="AJ752" s="122"/>
      <c r="AK752" s="2"/>
      <c r="AL752" s="2"/>
      <c r="AM752" s="2"/>
      <c r="AN752" s="2"/>
      <c r="AO752" s="2"/>
      <c r="AP752" s="2"/>
      <c r="AQ752" s="2"/>
      <c r="AR752" s="15"/>
    </row>
    <row r="753" spans="1:44" ht="11.25" customHeight="1">
      <c r="A753" s="120"/>
      <c r="B753" s="120"/>
      <c r="C753" s="120"/>
      <c r="D753" s="120"/>
      <c r="E753" s="2"/>
      <c r="F753" s="2"/>
      <c r="G753" s="120"/>
      <c r="H753" s="120"/>
      <c r="I753" s="120"/>
      <c r="J753" s="58"/>
      <c r="K753" s="121"/>
      <c r="L753" s="2"/>
      <c r="M753" s="120"/>
      <c r="N753" s="120"/>
      <c r="O753" s="120"/>
      <c r="P753" s="120"/>
      <c r="Q753" s="2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122"/>
      <c r="AJ753" s="122"/>
      <c r="AK753" s="2"/>
      <c r="AL753" s="2"/>
      <c r="AM753" s="2"/>
      <c r="AN753" s="2"/>
      <c r="AO753" s="2"/>
      <c r="AP753" s="2"/>
      <c r="AQ753" s="2"/>
      <c r="AR753" s="15"/>
    </row>
    <row r="754" spans="1:44" ht="11.25" customHeight="1">
      <c r="A754" s="120"/>
      <c r="B754" s="120"/>
      <c r="C754" s="120"/>
      <c r="D754" s="120"/>
      <c r="E754" s="2"/>
      <c r="F754" s="2"/>
      <c r="G754" s="120"/>
      <c r="H754" s="120"/>
      <c r="I754" s="120"/>
      <c r="J754" s="58"/>
      <c r="K754" s="121"/>
      <c r="L754" s="2"/>
      <c r="M754" s="120"/>
      <c r="N754" s="120"/>
      <c r="O754" s="120"/>
      <c r="P754" s="120"/>
      <c r="Q754" s="2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122"/>
      <c r="AJ754" s="122"/>
      <c r="AK754" s="2"/>
      <c r="AL754" s="2"/>
      <c r="AM754" s="2"/>
      <c r="AN754" s="2"/>
      <c r="AO754" s="2"/>
      <c r="AP754" s="2"/>
      <c r="AQ754" s="2"/>
      <c r="AR754" s="15"/>
    </row>
    <row r="755" spans="1:44" ht="11.25" customHeight="1">
      <c r="A755" s="120"/>
      <c r="B755" s="120"/>
      <c r="C755" s="120"/>
      <c r="D755" s="120"/>
      <c r="E755" s="2"/>
      <c r="F755" s="2"/>
      <c r="G755" s="120"/>
      <c r="H755" s="120"/>
      <c r="I755" s="120"/>
      <c r="J755" s="58"/>
      <c r="K755" s="121"/>
      <c r="L755" s="2"/>
      <c r="M755" s="120"/>
      <c r="N755" s="120"/>
      <c r="O755" s="120"/>
      <c r="P755" s="120"/>
      <c r="Q755" s="2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122"/>
      <c r="AJ755" s="122"/>
      <c r="AK755" s="2"/>
      <c r="AL755" s="2"/>
      <c r="AM755" s="2"/>
      <c r="AN755" s="2"/>
      <c r="AO755" s="2"/>
      <c r="AP755" s="2"/>
      <c r="AQ755" s="2"/>
      <c r="AR755" s="15"/>
    </row>
    <row r="756" spans="1:44" ht="11.25" customHeight="1">
      <c r="A756" s="120"/>
      <c r="B756" s="120"/>
      <c r="C756" s="120"/>
      <c r="D756" s="120"/>
      <c r="E756" s="2"/>
      <c r="F756" s="2"/>
      <c r="G756" s="120"/>
      <c r="H756" s="120"/>
      <c r="I756" s="120"/>
      <c r="J756" s="58"/>
      <c r="K756" s="121"/>
      <c r="L756" s="2"/>
      <c r="M756" s="120"/>
      <c r="N756" s="120"/>
      <c r="O756" s="120"/>
      <c r="P756" s="120"/>
      <c r="Q756" s="2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122"/>
      <c r="AJ756" s="122"/>
      <c r="AK756" s="2"/>
      <c r="AL756" s="2"/>
      <c r="AM756" s="2"/>
      <c r="AN756" s="2"/>
      <c r="AO756" s="2"/>
      <c r="AP756" s="2"/>
      <c r="AQ756" s="2"/>
      <c r="AR756" s="15"/>
    </row>
    <row r="757" spans="1:44" ht="11.25" customHeight="1">
      <c r="A757" s="120"/>
      <c r="B757" s="120"/>
      <c r="C757" s="120"/>
      <c r="D757" s="120"/>
      <c r="E757" s="2"/>
      <c r="F757" s="2"/>
      <c r="G757" s="120"/>
      <c r="H757" s="120"/>
      <c r="I757" s="120"/>
      <c r="J757" s="58"/>
      <c r="K757" s="121"/>
      <c r="L757" s="2"/>
      <c r="M757" s="120"/>
      <c r="N757" s="120"/>
      <c r="O757" s="120"/>
      <c r="P757" s="120"/>
      <c r="Q757" s="2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122"/>
      <c r="AJ757" s="122"/>
      <c r="AK757" s="2"/>
      <c r="AL757" s="2"/>
      <c r="AM757" s="2"/>
      <c r="AN757" s="2"/>
      <c r="AO757" s="2"/>
      <c r="AP757" s="2"/>
      <c r="AQ757" s="2"/>
      <c r="AR757" s="15"/>
    </row>
    <row r="758" spans="1:44" ht="11.25" customHeight="1">
      <c r="A758" s="120"/>
      <c r="B758" s="120"/>
      <c r="C758" s="120"/>
      <c r="D758" s="120"/>
      <c r="E758" s="2"/>
      <c r="F758" s="2"/>
      <c r="G758" s="120"/>
      <c r="H758" s="120"/>
      <c r="I758" s="120"/>
      <c r="J758" s="58"/>
      <c r="K758" s="121"/>
      <c r="L758" s="2"/>
      <c r="M758" s="120"/>
      <c r="N758" s="120"/>
      <c r="O758" s="120"/>
      <c r="P758" s="120"/>
      <c r="Q758" s="2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122"/>
      <c r="AJ758" s="122"/>
      <c r="AK758" s="2"/>
      <c r="AL758" s="2"/>
      <c r="AM758" s="2"/>
      <c r="AN758" s="2"/>
      <c r="AO758" s="2"/>
      <c r="AP758" s="2"/>
      <c r="AQ758" s="2"/>
      <c r="AR758" s="15"/>
    </row>
    <row r="759" spans="1:44" ht="11.25" customHeight="1">
      <c r="A759" s="120"/>
      <c r="B759" s="120"/>
      <c r="C759" s="120"/>
      <c r="D759" s="120"/>
      <c r="E759" s="2"/>
      <c r="F759" s="2"/>
      <c r="G759" s="120"/>
      <c r="H759" s="120"/>
      <c r="I759" s="120"/>
      <c r="J759" s="58"/>
      <c r="K759" s="121"/>
      <c r="L759" s="2"/>
      <c r="M759" s="120"/>
      <c r="N759" s="120"/>
      <c r="O759" s="120"/>
      <c r="P759" s="120"/>
      <c r="Q759" s="2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122"/>
      <c r="AJ759" s="122"/>
      <c r="AK759" s="2"/>
      <c r="AL759" s="2"/>
      <c r="AM759" s="2"/>
      <c r="AN759" s="2"/>
      <c r="AO759" s="2"/>
      <c r="AP759" s="2"/>
      <c r="AQ759" s="2"/>
      <c r="AR759" s="15"/>
    </row>
    <row r="760" spans="1:44" ht="11.25" customHeight="1">
      <c r="A760" s="120"/>
      <c r="B760" s="120"/>
      <c r="C760" s="120"/>
      <c r="D760" s="120"/>
      <c r="E760" s="2"/>
      <c r="F760" s="2"/>
      <c r="G760" s="120"/>
      <c r="H760" s="120"/>
      <c r="I760" s="120"/>
      <c r="J760" s="58"/>
      <c r="K760" s="121"/>
      <c r="L760" s="2"/>
      <c r="M760" s="120"/>
      <c r="N760" s="120"/>
      <c r="O760" s="120"/>
      <c r="P760" s="120"/>
      <c r="Q760" s="2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122"/>
      <c r="AJ760" s="122"/>
      <c r="AK760" s="2"/>
      <c r="AL760" s="2"/>
      <c r="AM760" s="2"/>
      <c r="AN760" s="2"/>
      <c r="AO760" s="2"/>
      <c r="AP760" s="2"/>
      <c r="AQ760" s="2"/>
      <c r="AR760" s="15"/>
    </row>
    <row r="761" spans="1:44" ht="11.25" customHeight="1">
      <c r="A761" s="120"/>
      <c r="B761" s="120"/>
      <c r="C761" s="120"/>
      <c r="D761" s="120"/>
      <c r="E761" s="2"/>
      <c r="F761" s="2"/>
      <c r="G761" s="120"/>
      <c r="H761" s="120"/>
      <c r="I761" s="120"/>
      <c r="J761" s="58"/>
      <c r="K761" s="121"/>
      <c r="L761" s="2"/>
      <c r="M761" s="120"/>
      <c r="N761" s="120"/>
      <c r="O761" s="120"/>
      <c r="P761" s="120"/>
      <c r="Q761" s="2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122"/>
      <c r="AJ761" s="122"/>
      <c r="AK761" s="2"/>
      <c r="AL761" s="2"/>
      <c r="AM761" s="2"/>
      <c r="AN761" s="2"/>
      <c r="AO761" s="2"/>
      <c r="AP761" s="2"/>
      <c r="AQ761" s="2"/>
      <c r="AR761" s="15"/>
    </row>
    <row r="762" spans="1:44" ht="11.25" customHeight="1">
      <c r="A762" s="120"/>
      <c r="B762" s="120"/>
      <c r="C762" s="120"/>
      <c r="D762" s="120"/>
      <c r="E762" s="2"/>
      <c r="F762" s="2"/>
      <c r="G762" s="120"/>
      <c r="H762" s="120"/>
      <c r="I762" s="120"/>
      <c r="J762" s="58"/>
      <c r="K762" s="121"/>
      <c r="L762" s="2"/>
      <c r="M762" s="120"/>
      <c r="N762" s="120"/>
      <c r="O762" s="120"/>
      <c r="P762" s="120"/>
      <c r="Q762" s="2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122"/>
      <c r="AJ762" s="122"/>
      <c r="AK762" s="2"/>
      <c r="AL762" s="2"/>
      <c r="AM762" s="2"/>
      <c r="AN762" s="2"/>
      <c r="AO762" s="2"/>
      <c r="AP762" s="2"/>
      <c r="AQ762" s="2"/>
      <c r="AR762" s="15"/>
    </row>
    <row r="763" spans="1:44" ht="11.25" customHeight="1">
      <c r="A763" s="120"/>
      <c r="B763" s="120"/>
      <c r="C763" s="120"/>
      <c r="D763" s="120"/>
      <c r="E763" s="2"/>
      <c r="F763" s="2"/>
      <c r="G763" s="120"/>
      <c r="H763" s="120"/>
      <c r="I763" s="120"/>
      <c r="J763" s="58"/>
      <c r="K763" s="121"/>
      <c r="L763" s="2"/>
      <c r="M763" s="120"/>
      <c r="N763" s="120"/>
      <c r="O763" s="120"/>
      <c r="P763" s="120"/>
      <c r="Q763" s="2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122"/>
      <c r="AJ763" s="122"/>
      <c r="AK763" s="2"/>
      <c r="AL763" s="2"/>
      <c r="AM763" s="2"/>
      <c r="AN763" s="2"/>
      <c r="AO763" s="2"/>
      <c r="AP763" s="2"/>
      <c r="AQ763" s="2"/>
      <c r="AR763" s="15"/>
    </row>
    <row r="764" spans="1:44" ht="11.25" customHeight="1">
      <c r="A764" s="120"/>
      <c r="B764" s="120"/>
      <c r="C764" s="120"/>
      <c r="D764" s="120"/>
      <c r="E764" s="2"/>
      <c r="F764" s="2"/>
      <c r="G764" s="120"/>
      <c r="H764" s="120"/>
      <c r="I764" s="120"/>
      <c r="J764" s="58"/>
      <c r="K764" s="121"/>
      <c r="L764" s="2"/>
      <c r="M764" s="120"/>
      <c r="N764" s="120"/>
      <c r="O764" s="120"/>
      <c r="P764" s="120"/>
      <c r="Q764" s="2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122"/>
      <c r="AJ764" s="122"/>
      <c r="AK764" s="2"/>
      <c r="AL764" s="2"/>
      <c r="AM764" s="2"/>
      <c r="AN764" s="2"/>
      <c r="AO764" s="2"/>
      <c r="AP764" s="2"/>
      <c r="AQ764" s="2"/>
      <c r="AR764" s="15"/>
    </row>
    <row r="765" spans="1:44" ht="11.25" customHeight="1">
      <c r="A765" s="120"/>
      <c r="B765" s="120"/>
      <c r="C765" s="120"/>
      <c r="D765" s="120"/>
      <c r="E765" s="2"/>
      <c r="F765" s="2"/>
      <c r="G765" s="120"/>
      <c r="H765" s="120"/>
      <c r="I765" s="120"/>
      <c r="J765" s="58"/>
      <c r="K765" s="121"/>
      <c r="L765" s="2"/>
      <c r="M765" s="120"/>
      <c r="N765" s="120"/>
      <c r="O765" s="120"/>
      <c r="P765" s="120"/>
      <c r="Q765" s="2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122"/>
      <c r="AJ765" s="122"/>
      <c r="AK765" s="2"/>
      <c r="AL765" s="2"/>
      <c r="AM765" s="2"/>
      <c r="AN765" s="2"/>
      <c r="AO765" s="2"/>
      <c r="AP765" s="2"/>
      <c r="AQ765" s="2"/>
      <c r="AR765" s="15"/>
    </row>
    <row r="766" spans="1:44" ht="11.25" customHeight="1">
      <c r="A766" s="120"/>
      <c r="B766" s="120"/>
      <c r="C766" s="120"/>
      <c r="D766" s="120"/>
      <c r="E766" s="2"/>
      <c r="F766" s="2"/>
      <c r="G766" s="120"/>
      <c r="H766" s="120"/>
      <c r="I766" s="120"/>
      <c r="J766" s="58"/>
      <c r="K766" s="121"/>
      <c r="L766" s="2"/>
      <c r="M766" s="120"/>
      <c r="N766" s="120"/>
      <c r="O766" s="120"/>
      <c r="P766" s="120"/>
      <c r="Q766" s="2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122"/>
      <c r="AJ766" s="122"/>
      <c r="AK766" s="2"/>
      <c r="AL766" s="2"/>
      <c r="AM766" s="2"/>
      <c r="AN766" s="2"/>
      <c r="AO766" s="2"/>
      <c r="AP766" s="2"/>
      <c r="AQ766" s="2"/>
      <c r="AR766" s="15"/>
    </row>
    <row r="767" spans="1:44" ht="11.25" customHeight="1">
      <c r="A767" s="120"/>
      <c r="B767" s="120"/>
      <c r="C767" s="120"/>
      <c r="D767" s="120"/>
      <c r="E767" s="2"/>
      <c r="F767" s="2"/>
      <c r="G767" s="120"/>
      <c r="H767" s="120"/>
      <c r="I767" s="120"/>
      <c r="J767" s="58"/>
      <c r="K767" s="121"/>
      <c r="L767" s="2"/>
      <c r="M767" s="120"/>
      <c r="N767" s="120"/>
      <c r="O767" s="120"/>
      <c r="P767" s="120"/>
      <c r="Q767" s="2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122"/>
      <c r="AJ767" s="122"/>
      <c r="AK767" s="2"/>
      <c r="AL767" s="2"/>
      <c r="AM767" s="2"/>
      <c r="AN767" s="2"/>
      <c r="AO767" s="2"/>
      <c r="AP767" s="2"/>
      <c r="AQ767" s="2"/>
      <c r="AR767" s="15"/>
    </row>
    <row r="768" spans="1:44" ht="11.25" customHeight="1">
      <c r="A768" s="120"/>
      <c r="B768" s="120"/>
      <c r="C768" s="120"/>
      <c r="D768" s="120"/>
      <c r="E768" s="2"/>
      <c r="F768" s="2"/>
      <c r="G768" s="120"/>
      <c r="H768" s="120"/>
      <c r="I768" s="120"/>
      <c r="J768" s="58"/>
      <c r="K768" s="121"/>
      <c r="L768" s="2"/>
      <c r="M768" s="120"/>
      <c r="N768" s="120"/>
      <c r="O768" s="120"/>
      <c r="P768" s="120"/>
      <c r="Q768" s="2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122"/>
      <c r="AJ768" s="122"/>
      <c r="AK768" s="2"/>
      <c r="AL768" s="2"/>
      <c r="AM768" s="2"/>
      <c r="AN768" s="2"/>
      <c r="AO768" s="2"/>
      <c r="AP768" s="2"/>
      <c r="AQ768" s="2"/>
      <c r="AR768" s="15"/>
    </row>
    <row r="769" spans="1:44" ht="11.25" customHeight="1">
      <c r="A769" s="120"/>
      <c r="B769" s="120"/>
      <c r="C769" s="120"/>
      <c r="D769" s="120"/>
      <c r="E769" s="2"/>
      <c r="F769" s="2"/>
      <c r="G769" s="120"/>
      <c r="H769" s="120"/>
      <c r="I769" s="120"/>
      <c r="J769" s="58"/>
      <c r="K769" s="121"/>
      <c r="L769" s="2"/>
      <c r="M769" s="120"/>
      <c r="N769" s="120"/>
      <c r="O769" s="120"/>
      <c r="P769" s="120"/>
      <c r="Q769" s="2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122"/>
      <c r="AJ769" s="122"/>
      <c r="AK769" s="2"/>
      <c r="AL769" s="2"/>
      <c r="AM769" s="2"/>
      <c r="AN769" s="2"/>
      <c r="AO769" s="2"/>
      <c r="AP769" s="2"/>
      <c r="AQ769" s="2"/>
      <c r="AR769" s="15"/>
    </row>
    <row r="770" spans="1:44" ht="11.25" customHeight="1">
      <c r="A770" s="120"/>
      <c r="B770" s="120"/>
      <c r="C770" s="120"/>
      <c r="D770" s="120"/>
      <c r="E770" s="2"/>
      <c r="F770" s="2"/>
      <c r="G770" s="120"/>
      <c r="H770" s="120"/>
      <c r="I770" s="120"/>
      <c r="J770" s="58"/>
      <c r="K770" s="121"/>
      <c r="L770" s="2"/>
      <c r="M770" s="120"/>
      <c r="N770" s="120"/>
      <c r="O770" s="120"/>
      <c r="P770" s="120"/>
      <c r="Q770" s="2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122"/>
      <c r="AJ770" s="122"/>
      <c r="AK770" s="2"/>
      <c r="AL770" s="2"/>
      <c r="AM770" s="2"/>
      <c r="AN770" s="2"/>
      <c r="AO770" s="2"/>
      <c r="AP770" s="2"/>
      <c r="AQ770" s="2"/>
      <c r="AR770" s="15"/>
    </row>
    <row r="771" spans="1:44" ht="11.25" customHeight="1">
      <c r="A771" s="120"/>
      <c r="B771" s="120"/>
      <c r="C771" s="120"/>
      <c r="D771" s="120"/>
      <c r="E771" s="2"/>
      <c r="F771" s="2"/>
      <c r="G771" s="120"/>
      <c r="H771" s="120"/>
      <c r="I771" s="120"/>
      <c r="J771" s="58"/>
      <c r="K771" s="121"/>
      <c r="L771" s="2"/>
      <c r="M771" s="120"/>
      <c r="N771" s="120"/>
      <c r="O771" s="120"/>
      <c r="P771" s="120"/>
      <c r="Q771" s="2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122"/>
      <c r="AJ771" s="122"/>
      <c r="AK771" s="2"/>
      <c r="AL771" s="2"/>
      <c r="AM771" s="2"/>
      <c r="AN771" s="2"/>
      <c r="AO771" s="2"/>
      <c r="AP771" s="2"/>
      <c r="AQ771" s="2"/>
      <c r="AR771" s="15"/>
    </row>
    <row r="772" spans="1:44" ht="11.25" customHeight="1">
      <c r="A772" s="120"/>
      <c r="B772" s="120"/>
      <c r="C772" s="120"/>
      <c r="D772" s="120"/>
      <c r="E772" s="2"/>
      <c r="F772" s="2"/>
      <c r="G772" s="120"/>
      <c r="H772" s="120"/>
      <c r="I772" s="120"/>
      <c r="J772" s="58"/>
      <c r="K772" s="121"/>
      <c r="L772" s="2"/>
      <c r="M772" s="120"/>
      <c r="N772" s="120"/>
      <c r="O772" s="120"/>
      <c r="P772" s="120"/>
      <c r="Q772" s="2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122"/>
      <c r="AJ772" s="122"/>
      <c r="AK772" s="2"/>
      <c r="AL772" s="2"/>
      <c r="AM772" s="2"/>
      <c r="AN772" s="2"/>
      <c r="AO772" s="2"/>
      <c r="AP772" s="2"/>
      <c r="AQ772" s="2"/>
      <c r="AR772" s="15"/>
    </row>
    <row r="773" spans="1:44" ht="11.25" customHeight="1">
      <c r="A773" s="120"/>
      <c r="B773" s="120"/>
      <c r="C773" s="120"/>
      <c r="D773" s="120"/>
      <c r="E773" s="2"/>
      <c r="F773" s="2"/>
      <c r="G773" s="120"/>
      <c r="H773" s="120"/>
      <c r="I773" s="120"/>
      <c r="J773" s="58"/>
      <c r="K773" s="121"/>
      <c r="L773" s="2"/>
      <c r="M773" s="120"/>
      <c r="N773" s="120"/>
      <c r="O773" s="120"/>
      <c r="P773" s="120"/>
      <c r="Q773" s="2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122"/>
      <c r="AJ773" s="122"/>
      <c r="AK773" s="2"/>
      <c r="AL773" s="2"/>
      <c r="AM773" s="2"/>
      <c r="AN773" s="2"/>
      <c r="AO773" s="2"/>
      <c r="AP773" s="2"/>
      <c r="AQ773" s="2"/>
      <c r="AR773" s="15"/>
    </row>
    <row r="774" spans="1:44" ht="11.25" customHeight="1">
      <c r="A774" s="120"/>
      <c r="B774" s="120"/>
      <c r="C774" s="120"/>
      <c r="D774" s="120"/>
      <c r="E774" s="2"/>
      <c r="F774" s="2"/>
      <c r="G774" s="120"/>
      <c r="H774" s="120"/>
      <c r="I774" s="120"/>
      <c r="J774" s="58"/>
      <c r="K774" s="121"/>
      <c r="L774" s="2"/>
      <c r="M774" s="120"/>
      <c r="N774" s="120"/>
      <c r="O774" s="120"/>
      <c r="P774" s="120"/>
      <c r="Q774" s="2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122"/>
      <c r="AJ774" s="122"/>
      <c r="AK774" s="2"/>
      <c r="AL774" s="2"/>
      <c r="AM774" s="2"/>
      <c r="AN774" s="2"/>
      <c r="AO774" s="2"/>
      <c r="AP774" s="2"/>
      <c r="AQ774" s="2"/>
      <c r="AR774" s="15"/>
    </row>
    <row r="775" spans="1:44" ht="11.25" customHeight="1">
      <c r="A775" s="120"/>
      <c r="B775" s="120"/>
      <c r="C775" s="120"/>
      <c r="D775" s="120"/>
      <c r="E775" s="2"/>
      <c r="F775" s="2"/>
      <c r="G775" s="120"/>
      <c r="H775" s="120"/>
      <c r="I775" s="120"/>
      <c r="J775" s="58"/>
      <c r="K775" s="121"/>
      <c r="L775" s="2"/>
      <c r="M775" s="120"/>
      <c r="N775" s="120"/>
      <c r="O775" s="120"/>
      <c r="P775" s="120"/>
      <c r="Q775" s="2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122"/>
      <c r="AJ775" s="122"/>
      <c r="AK775" s="2"/>
      <c r="AL775" s="2"/>
      <c r="AM775" s="2"/>
      <c r="AN775" s="2"/>
      <c r="AO775" s="2"/>
      <c r="AP775" s="2"/>
      <c r="AQ775" s="2"/>
      <c r="AR775" s="15"/>
    </row>
    <row r="776" spans="1:44" ht="11.25" customHeight="1">
      <c r="A776" s="120"/>
      <c r="B776" s="120"/>
      <c r="C776" s="120"/>
      <c r="D776" s="120"/>
      <c r="E776" s="2"/>
      <c r="F776" s="2"/>
      <c r="G776" s="120"/>
      <c r="H776" s="120"/>
      <c r="I776" s="120"/>
      <c r="J776" s="58"/>
      <c r="K776" s="121"/>
      <c r="L776" s="2"/>
      <c r="M776" s="120"/>
      <c r="N776" s="120"/>
      <c r="O776" s="120"/>
      <c r="P776" s="120"/>
      <c r="Q776" s="2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122"/>
      <c r="AJ776" s="122"/>
      <c r="AK776" s="2"/>
      <c r="AL776" s="2"/>
      <c r="AM776" s="2"/>
      <c r="AN776" s="2"/>
      <c r="AO776" s="2"/>
      <c r="AP776" s="2"/>
      <c r="AQ776" s="2"/>
      <c r="AR776" s="15"/>
    </row>
    <row r="777" spans="1:44" ht="11.25" customHeight="1">
      <c r="A777" s="120"/>
      <c r="B777" s="120"/>
      <c r="C777" s="120"/>
      <c r="D777" s="120"/>
      <c r="E777" s="2"/>
      <c r="F777" s="2"/>
      <c r="G777" s="120"/>
      <c r="H777" s="120"/>
      <c r="I777" s="120"/>
      <c r="J777" s="58"/>
      <c r="K777" s="121"/>
      <c r="L777" s="2"/>
      <c r="M777" s="120"/>
      <c r="N777" s="120"/>
      <c r="O777" s="120"/>
      <c r="P777" s="120"/>
      <c r="Q777" s="2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122"/>
      <c r="AJ777" s="122"/>
      <c r="AK777" s="2"/>
      <c r="AL777" s="2"/>
      <c r="AM777" s="2"/>
      <c r="AN777" s="2"/>
      <c r="AO777" s="2"/>
      <c r="AP777" s="2"/>
      <c r="AQ777" s="2"/>
      <c r="AR777" s="15"/>
    </row>
    <row r="778" spans="1:44" ht="11.25" customHeight="1">
      <c r="A778" s="120"/>
      <c r="B778" s="120"/>
      <c r="C778" s="120"/>
      <c r="D778" s="120"/>
      <c r="E778" s="2"/>
      <c r="F778" s="2"/>
      <c r="G778" s="120"/>
      <c r="H778" s="120"/>
      <c r="I778" s="120"/>
      <c r="J778" s="58"/>
      <c r="K778" s="121"/>
      <c r="L778" s="2"/>
      <c r="M778" s="120"/>
      <c r="N778" s="120"/>
      <c r="O778" s="120"/>
      <c r="P778" s="120"/>
      <c r="Q778" s="2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122"/>
      <c r="AJ778" s="122"/>
      <c r="AK778" s="2"/>
      <c r="AL778" s="2"/>
      <c r="AM778" s="2"/>
      <c r="AN778" s="2"/>
      <c r="AO778" s="2"/>
      <c r="AP778" s="2"/>
      <c r="AQ778" s="2"/>
      <c r="AR778" s="15"/>
    </row>
    <row r="779" spans="1:44" ht="11.25" customHeight="1">
      <c r="A779" s="120"/>
      <c r="B779" s="120"/>
      <c r="C779" s="120"/>
      <c r="D779" s="120"/>
      <c r="E779" s="2"/>
      <c r="F779" s="2"/>
      <c r="G779" s="120"/>
      <c r="H779" s="120"/>
      <c r="I779" s="120"/>
      <c r="J779" s="58"/>
      <c r="K779" s="121"/>
      <c r="L779" s="2"/>
      <c r="M779" s="120"/>
      <c r="N779" s="120"/>
      <c r="O779" s="120"/>
      <c r="P779" s="120"/>
      <c r="Q779" s="2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122"/>
      <c r="AJ779" s="122"/>
      <c r="AK779" s="2"/>
      <c r="AL779" s="2"/>
      <c r="AM779" s="2"/>
      <c r="AN779" s="2"/>
      <c r="AO779" s="2"/>
      <c r="AP779" s="2"/>
      <c r="AQ779" s="2"/>
      <c r="AR779" s="15"/>
    </row>
    <row r="780" spans="1:44" ht="11.25" customHeight="1">
      <c r="A780" s="120"/>
      <c r="B780" s="120"/>
      <c r="C780" s="120"/>
      <c r="D780" s="120"/>
      <c r="E780" s="2"/>
      <c r="F780" s="2"/>
      <c r="G780" s="120"/>
      <c r="H780" s="120"/>
      <c r="I780" s="120"/>
      <c r="J780" s="58"/>
      <c r="K780" s="121"/>
      <c r="L780" s="2"/>
      <c r="M780" s="120"/>
      <c r="N780" s="120"/>
      <c r="O780" s="120"/>
      <c r="P780" s="120"/>
      <c r="Q780" s="2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122"/>
      <c r="AJ780" s="122"/>
      <c r="AK780" s="2"/>
      <c r="AL780" s="2"/>
      <c r="AM780" s="2"/>
      <c r="AN780" s="2"/>
      <c r="AO780" s="2"/>
      <c r="AP780" s="2"/>
      <c r="AQ780" s="2"/>
      <c r="AR780" s="15"/>
    </row>
    <row r="781" spans="1:44" ht="11.25" customHeight="1">
      <c r="A781" s="120"/>
      <c r="B781" s="120"/>
      <c r="C781" s="120"/>
      <c r="D781" s="120"/>
      <c r="E781" s="2"/>
      <c r="F781" s="2"/>
      <c r="G781" s="120"/>
      <c r="H781" s="120"/>
      <c r="I781" s="120"/>
      <c r="J781" s="58"/>
      <c r="K781" s="121"/>
      <c r="L781" s="2"/>
      <c r="M781" s="120"/>
      <c r="N781" s="120"/>
      <c r="O781" s="120"/>
      <c r="P781" s="120"/>
      <c r="Q781" s="2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122"/>
      <c r="AJ781" s="122"/>
      <c r="AK781" s="2"/>
      <c r="AL781" s="2"/>
      <c r="AM781" s="2"/>
      <c r="AN781" s="2"/>
      <c r="AO781" s="2"/>
      <c r="AP781" s="2"/>
      <c r="AQ781" s="2"/>
      <c r="AR781" s="15"/>
    </row>
    <row r="782" spans="1:44" ht="11.25" customHeight="1">
      <c r="A782" s="120"/>
      <c r="B782" s="120"/>
      <c r="C782" s="120"/>
      <c r="D782" s="120"/>
      <c r="E782" s="2"/>
      <c r="F782" s="2"/>
      <c r="G782" s="120"/>
      <c r="H782" s="120"/>
      <c r="I782" s="120"/>
      <c r="J782" s="58"/>
      <c r="K782" s="121"/>
      <c r="L782" s="2"/>
      <c r="M782" s="120"/>
      <c r="N782" s="120"/>
      <c r="O782" s="120"/>
      <c r="P782" s="120"/>
      <c r="Q782" s="2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122"/>
      <c r="AJ782" s="122"/>
      <c r="AK782" s="2"/>
      <c r="AL782" s="2"/>
      <c r="AM782" s="2"/>
      <c r="AN782" s="2"/>
      <c r="AO782" s="2"/>
      <c r="AP782" s="2"/>
      <c r="AQ782" s="2"/>
      <c r="AR782" s="15"/>
    </row>
    <row r="783" spans="1:44" ht="11.25" customHeight="1">
      <c r="A783" s="120"/>
      <c r="B783" s="120"/>
      <c r="C783" s="120"/>
      <c r="D783" s="120"/>
      <c r="E783" s="2"/>
      <c r="F783" s="2"/>
      <c r="G783" s="120"/>
      <c r="H783" s="120"/>
      <c r="I783" s="120"/>
      <c r="J783" s="58"/>
      <c r="K783" s="121"/>
      <c r="L783" s="2"/>
      <c r="M783" s="120"/>
      <c r="N783" s="120"/>
      <c r="O783" s="120"/>
      <c r="P783" s="120"/>
      <c r="Q783" s="2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122"/>
      <c r="AJ783" s="122"/>
      <c r="AK783" s="2"/>
      <c r="AL783" s="2"/>
      <c r="AM783" s="2"/>
      <c r="AN783" s="2"/>
      <c r="AO783" s="2"/>
      <c r="AP783" s="2"/>
      <c r="AQ783" s="2"/>
      <c r="AR783" s="15"/>
    </row>
    <row r="784" spans="1:44" ht="11.25" customHeight="1">
      <c r="A784" s="120"/>
      <c r="B784" s="120"/>
      <c r="C784" s="120"/>
      <c r="D784" s="120"/>
      <c r="E784" s="2"/>
      <c r="F784" s="2"/>
      <c r="G784" s="120"/>
      <c r="H784" s="120"/>
      <c r="I784" s="120"/>
      <c r="J784" s="58"/>
      <c r="K784" s="121"/>
      <c r="L784" s="2"/>
      <c r="M784" s="120"/>
      <c r="N784" s="120"/>
      <c r="O784" s="120"/>
      <c r="P784" s="120"/>
      <c r="Q784" s="2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122"/>
      <c r="AJ784" s="122"/>
      <c r="AK784" s="2"/>
      <c r="AL784" s="2"/>
      <c r="AM784" s="2"/>
      <c r="AN784" s="2"/>
      <c r="AO784" s="2"/>
      <c r="AP784" s="2"/>
      <c r="AQ784" s="2"/>
      <c r="AR784" s="15"/>
    </row>
    <row r="785" spans="1:44" ht="11.25" customHeight="1">
      <c r="A785" s="120"/>
      <c r="B785" s="120"/>
      <c r="C785" s="120"/>
      <c r="D785" s="120"/>
      <c r="E785" s="2"/>
      <c r="F785" s="2"/>
      <c r="G785" s="120"/>
      <c r="H785" s="120"/>
      <c r="I785" s="120"/>
      <c r="J785" s="58"/>
      <c r="K785" s="121"/>
      <c r="L785" s="2"/>
      <c r="M785" s="120"/>
      <c r="N785" s="120"/>
      <c r="O785" s="120"/>
      <c r="P785" s="120"/>
      <c r="Q785" s="2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122"/>
      <c r="AJ785" s="122"/>
      <c r="AK785" s="2"/>
      <c r="AL785" s="2"/>
      <c r="AM785" s="2"/>
      <c r="AN785" s="2"/>
      <c r="AO785" s="2"/>
      <c r="AP785" s="2"/>
      <c r="AQ785" s="2"/>
      <c r="AR785" s="15"/>
    </row>
    <row r="786" spans="1:44" ht="11.25" customHeight="1">
      <c r="A786" s="120"/>
      <c r="B786" s="120"/>
      <c r="C786" s="120"/>
      <c r="D786" s="120"/>
      <c r="E786" s="2"/>
      <c r="F786" s="2"/>
      <c r="G786" s="120"/>
      <c r="H786" s="120"/>
      <c r="I786" s="120"/>
      <c r="J786" s="58"/>
      <c r="K786" s="121"/>
      <c r="L786" s="2"/>
      <c r="M786" s="120"/>
      <c r="N786" s="120"/>
      <c r="O786" s="120"/>
      <c r="P786" s="120"/>
      <c r="Q786" s="2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122"/>
      <c r="AJ786" s="122"/>
      <c r="AK786" s="2"/>
      <c r="AL786" s="2"/>
      <c r="AM786" s="2"/>
      <c r="AN786" s="2"/>
      <c r="AO786" s="2"/>
      <c r="AP786" s="2"/>
      <c r="AQ786" s="2"/>
      <c r="AR786" s="15"/>
    </row>
    <row r="787" spans="1:44" ht="11.25" customHeight="1">
      <c r="A787" s="120"/>
      <c r="B787" s="120"/>
      <c r="C787" s="120"/>
      <c r="D787" s="120"/>
      <c r="E787" s="2"/>
      <c r="F787" s="2"/>
      <c r="G787" s="120"/>
      <c r="H787" s="120"/>
      <c r="I787" s="120"/>
      <c r="J787" s="58"/>
      <c r="K787" s="121"/>
      <c r="L787" s="2"/>
      <c r="M787" s="120"/>
      <c r="N787" s="120"/>
      <c r="O787" s="120"/>
      <c r="P787" s="120"/>
      <c r="Q787" s="2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122"/>
      <c r="AJ787" s="122"/>
      <c r="AK787" s="2"/>
      <c r="AL787" s="2"/>
      <c r="AM787" s="2"/>
      <c r="AN787" s="2"/>
      <c r="AO787" s="2"/>
      <c r="AP787" s="2"/>
      <c r="AQ787" s="2"/>
      <c r="AR787" s="15"/>
    </row>
    <row r="788" spans="1:44" ht="11.25" customHeight="1">
      <c r="A788" s="120"/>
      <c r="B788" s="120"/>
      <c r="C788" s="120"/>
      <c r="D788" s="120"/>
      <c r="E788" s="2"/>
      <c r="F788" s="2"/>
      <c r="G788" s="120"/>
      <c r="H788" s="120"/>
      <c r="I788" s="120"/>
      <c r="J788" s="58"/>
      <c r="K788" s="121"/>
      <c r="L788" s="2"/>
      <c r="M788" s="120"/>
      <c r="N788" s="120"/>
      <c r="O788" s="120"/>
      <c r="P788" s="120"/>
      <c r="Q788" s="2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122"/>
      <c r="AJ788" s="122"/>
      <c r="AK788" s="2"/>
      <c r="AL788" s="2"/>
      <c r="AM788" s="2"/>
      <c r="AN788" s="2"/>
      <c r="AO788" s="2"/>
      <c r="AP788" s="2"/>
      <c r="AQ788" s="2"/>
      <c r="AR788" s="15"/>
    </row>
    <row r="789" spans="1:44" ht="11.25" customHeight="1">
      <c r="A789" s="120"/>
      <c r="B789" s="120"/>
      <c r="C789" s="120"/>
      <c r="D789" s="120"/>
      <c r="E789" s="2"/>
      <c r="F789" s="2"/>
      <c r="G789" s="120"/>
      <c r="H789" s="120"/>
      <c r="I789" s="120"/>
      <c r="J789" s="58"/>
      <c r="K789" s="121"/>
      <c r="L789" s="2"/>
      <c r="M789" s="120"/>
      <c r="N789" s="120"/>
      <c r="O789" s="120"/>
      <c r="P789" s="120"/>
      <c r="Q789" s="2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122"/>
      <c r="AJ789" s="122"/>
      <c r="AK789" s="2"/>
      <c r="AL789" s="2"/>
      <c r="AM789" s="2"/>
      <c r="AN789" s="2"/>
      <c r="AO789" s="2"/>
      <c r="AP789" s="2"/>
      <c r="AQ789" s="2"/>
      <c r="AR789" s="15"/>
    </row>
    <row r="790" spans="1:44" ht="11.25" customHeight="1">
      <c r="A790" s="120"/>
      <c r="B790" s="120"/>
      <c r="C790" s="120"/>
      <c r="D790" s="120"/>
      <c r="E790" s="2"/>
      <c r="F790" s="2"/>
      <c r="G790" s="120"/>
      <c r="H790" s="120"/>
      <c r="I790" s="120"/>
      <c r="J790" s="58"/>
      <c r="K790" s="121"/>
      <c r="L790" s="2"/>
      <c r="M790" s="120"/>
      <c r="N790" s="120"/>
      <c r="O790" s="120"/>
      <c r="P790" s="120"/>
      <c r="Q790" s="2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122"/>
      <c r="AJ790" s="122"/>
      <c r="AK790" s="2"/>
      <c r="AL790" s="2"/>
      <c r="AM790" s="2"/>
      <c r="AN790" s="2"/>
      <c r="AO790" s="2"/>
      <c r="AP790" s="2"/>
      <c r="AQ790" s="2"/>
      <c r="AR790" s="15"/>
    </row>
    <row r="791" spans="1:44" ht="11.25" customHeight="1">
      <c r="A791" s="120"/>
      <c r="B791" s="120"/>
      <c r="C791" s="120"/>
      <c r="D791" s="120"/>
      <c r="E791" s="2"/>
      <c r="F791" s="2"/>
      <c r="G791" s="120"/>
      <c r="H791" s="120"/>
      <c r="I791" s="120"/>
      <c r="J791" s="58"/>
      <c r="K791" s="121"/>
      <c r="L791" s="2"/>
      <c r="M791" s="120"/>
      <c r="N791" s="120"/>
      <c r="O791" s="120"/>
      <c r="P791" s="120"/>
      <c r="Q791" s="2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122"/>
      <c r="AJ791" s="122"/>
      <c r="AK791" s="2"/>
      <c r="AL791" s="2"/>
      <c r="AM791" s="2"/>
      <c r="AN791" s="2"/>
      <c r="AO791" s="2"/>
      <c r="AP791" s="2"/>
      <c r="AQ791" s="2"/>
      <c r="AR791" s="15"/>
    </row>
    <row r="792" spans="1:44" ht="11.25" customHeight="1">
      <c r="A792" s="120"/>
      <c r="B792" s="120"/>
      <c r="C792" s="120"/>
      <c r="D792" s="120"/>
      <c r="E792" s="2"/>
      <c r="F792" s="2"/>
      <c r="G792" s="120"/>
      <c r="H792" s="120"/>
      <c r="I792" s="120"/>
      <c r="J792" s="58"/>
      <c r="K792" s="121"/>
      <c r="L792" s="2"/>
      <c r="M792" s="120"/>
      <c r="N792" s="120"/>
      <c r="O792" s="120"/>
      <c r="P792" s="120"/>
      <c r="Q792" s="2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122"/>
      <c r="AJ792" s="122"/>
      <c r="AK792" s="2"/>
      <c r="AL792" s="2"/>
      <c r="AM792" s="2"/>
      <c r="AN792" s="2"/>
      <c r="AO792" s="2"/>
      <c r="AP792" s="2"/>
      <c r="AQ792" s="2"/>
      <c r="AR792" s="15"/>
    </row>
    <row r="793" spans="1:44" ht="11.25" customHeight="1">
      <c r="A793" s="120"/>
      <c r="B793" s="120"/>
      <c r="C793" s="120"/>
      <c r="D793" s="120"/>
      <c r="E793" s="2"/>
      <c r="F793" s="2"/>
      <c r="G793" s="120"/>
      <c r="H793" s="120"/>
      <c r="I793" s="120"/>
      <c r="J793" s="58"/>
      <c r="K793" s="121"/>
      <c r="L793" s="2"/>
      <c r="M793" s="120"/>
      <c r="N793" s="120"/>
      <c r="O793" s="120"/>
      <c r="P793" s="120"/>
      <c r="Q793" s="2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122"/>
      <c r="AJ793" s="122"/>
      <c r="AK793" s="2"/>
      <c r="AL793" s="2"/>
      <c r="AM793" s="2"/>
      <c r="AN793" s="2"/>
      <c r="AO793" s="2"/>
      <c r="AP793" s="2"/>
      <c r="AQ793" s="2"/>
      <c r="AR793" s="15"/>
    </row>
    <row r="794" spans="1:44" ht="11.25" customHeight="1">
      <c r="A794" s="120"/>
      <c r="B794" s="120"/>
      <c r="C794" s="120"/>
      <c r="D794" s="120"/>
      <c r="E794" s="2"/>
      <c r="F794" s="2"/>
      <c r="G794" s="120"/>
      <c r="H794" s="120"/>
      <c r="I794" s="120"/>
      <c r="J794" s="58"/>
      <c r="K794" s="121"/>
      <c r="L794" s="2"/>
      <c r="M794" s="120"/>
      <c r="N794" s="120"/>
      <c r="O794" s="120"/>
      <c r="P794" s="120"/>
      <c r="Q794" s="2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122"/>
      <c r="AJ794" s="122"/>
      <c r="AK794" s="2"/>
      <c r="AL794" s="2"/>
      <c r="AM794" s="2"/>
      <c r="AN794" s="2"/>
      <c r="AO794" s="2"/>
      <c r="AP794" s="2"/>
      <c r="AQ794" s="2"/>
      <c r="AR794" s="15"/>
    </row>
    <row r="795" spans="1:44" ht="11.25" customHeight="1">
      <c r="A795" s="120"/>
      <c r="B795" s="120"/>
      <c r="C795" s="120"/>
      <c r="D795" s="120"/>
      <c r="E795" s="2"/>
      <c r="F795" s="2"/>
      <c r="G795" s="120"/>
      <c r="H795" s="120"/>
      <c r="I795" s="120"/>
      <c r="J795" s="58"/>
      <c r="K795" s="121"/>
      <c r="L795" s="2"/>
      <c r="M795" s="120"/>
      <c r="N795" s="120"/>
      <c r="O795" s="120"/>
      <c r="P795" s="120"/>
      <c r="Q795" s="2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122"/>
      <c r="AJ795" s="122"/>
      <c r="AK795" s="2"/>
      <c r="AL795" s="2"/>
      <c r="AM795" s="2"/>
      <c r="AN795" s="2"/>
      <c r="AO795" s="2"/>
      <c r="AP795" s="2"/>
      <c r="AQ795" s="2"/>
      <c r="AR795" s="15"/>
    </row>
    <row r="796" spans="1:44" ht="11.25" customHeight="1">
      <c r="A796" s="120"/>
      <c r="B796" s="120"/>
      <c r="C796" s="120"/>
      <c r="D796" s="120"/>
      <c r="E796" s="2"/>
      <c r="F796" s="2"/>
      <c r="G796" s="120"/>
      <c r="H796" s="120"/>
      <c r="I796" s="120"/>
      <c r="J796" s="58"/>
      <c r="K796" s="121"/>
      <c r="L796" s="2"/>
      <c r="M796" s="120"/>
      <c r="N796" s="120"/>
      <c r="O796" s="120"/>
      <c r="P796" s="120"/>
      <c r="Q796" s="2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122"/>
      <c r="AJ796" s="122"/>
      <c r="AK796" s="2"/>
      <c r="AL796" s="2"/>
      <c r="AM796" s="2"/>
      <c r="AN796" s="2"/>
      <c r="AO796" s="2"/>
      <c r="AP796" s="2"/>
      <c r="AQ796" s="2"/>
      <c r="AR796" s="15"/>
    </row>
    <row r="797" spans="1:44" ht="11.25" customHeight="1">
      <c r="A797" s="120"/>
      <c r="B797" s="120"/>
      <c r="C797" s="120"/>
      <c r="D797" s="120"/>
      <c r="E797" s="2"/>
      <c r="F797" s="2"/>
      <c r="G797" s="120"/>
      <c r="H797" s="120"/>
      <c r="I797" s="120"/>
      <c r="J797" s="58"/>
      <c r="K797" s="121"/>
      <c r="L797" s="2"/>
      <c r="M797" s="120"/>
      <c r="N797" s="120"/>
      <c r="O797" s="120"/>
      <c r="P797" s="120"/>
      <c r="Q797" s="2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122"/>
      <c r="AJ797" s="122"/>
      <c r="AK797" s="2"/>
      <c r="AL797" s="2"/>
      <c r="AM797" s="2"/>
      <c r="AN797" s="2"/>
      <c r="AO797" s="2"/>
      <c r="AP797" s="2"/>
      <c r="AQ797" s="2"/>
      <c r="AR797" s="15"/>
    </row>
    <row r="798" spans="1:44" ht="11.25" customHeight="1">
      <c r="A798" s="120"/>
      <c r="B798" s="120"/>
      <c r="C798" s="120"/>
      <c r="D798" s="120"/>
      <c r="E798" s="2"/>
      <c r="F798" s="2"/>
      <c r="G798" s="120"/>
      <c r="H798" s="120"/>
      <c r="I798" s="120"/>
      <c r="J798" s="58"/>
      <c r="K798" s="121"/>
      <c r="L798" s="2"/>
      <c r="M798" s="120"/>
      <c r="N798" s="120"/>
      <c r="O798" s="120"/>
      <c r="P798" s="120"/>
      <c r="Q798" s="2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122"/>
      <c r="AJ798" s="122"/>
      <c r="AK798" s="2"/>
      <c r="AL798" s="2"/>
      <c r="AM798" s="2"/>
      <c r="AN798" s="2"/>
      <c r="AO798" s="2"/>
      <c r="AP798" s="2"/>
      <c r="AQ798" s="2"/>
      <c r="AR798" s="15"/>
    </row>
    <row r="799" spans="1:44" ht="11.25" customHeight="1">
      <c r="A799" s="120"/>
      <c r="B799" s="120"/>
      <c r="C799" s="120"/>
      <c r="D799" s="120"/>
      <c r="E799" s="2"/>
      <c r="F799" s="2"/>
      <c r="G799" s="120"/>
      <c r="H799" s="120"/>
      <c r="I799" s="120"/>
      <c r="J799" s="58"/>
      <c r="K799" s="121"/>
      <c r="L799" s="2"/>
      <c r="M799" s="120"/>
      <c r="N799" s="120"/>
      <c r="O799" s="120"/>
      <c r="P799" s="120"/>
      <c r="Q799" s="2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122"/>
      <c r="AJ799" s="122"/>
      <c r="AK799" s="2"/>
      <c r="AL799" s="2"/>
      <c r="AM799" s="2"/>
      <c r="AN799" s="2"/>
      <c r="AO799" s="2"/>
      <c r="AP799" s="2"/>
      <c r="AQ799" s="2"/>
      <c r="AR799" s="15"/>
    </row>
    <row r="800" spans="1:44" ht="11.25" customHeight="1">
      <c r="A800" s="120"/>
      <c r="B800" s="120"/>
      <c r="C800" s="120"/>
      <c r="D800" s="120"/>
      <c r="E800" s="2"/>
      <c r="F800" s="2"/>
      <c r="G800" s="120"/>
      <c r="H800" s="120"/>
      <c r="I800" s="120"/>
      <c r="J800" s="58"/>
      <c r="K800" s="121"/>
      <c r="L800" s="2"/>
      <c r="M800" s="120"/>
      <c r="N800" s="120"/>
      <c r="O800" s="120"/>
      <c r="P800" s="120"/>
      <c r="Q800" s="2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122"/>
      <c r="AJ800" s="122"/>
      <c r="AK800" s="2"/>
      <c r="AL800" s="2"/>
      <c r="AM800" s="2"/>
      <c r="AN800" s="2"/>
      <c r="AO800" s="2"/>
      <c r="AP800" s="2"/>
      <c r="AQ800" s="2"/>
      <c r="AR800" s="15"/>
    </row>
    <row r="801" spans="1:44" ht="11.25" customHeight="1">
      <c r="A801" s="120"/>
      <c r="B801" s="120"/>
      <c r="C801" s="120"/>
      <c r="D801" s="120"/>
      <c r="E801" s="2"/>
      <c r="F801" s="2"/>
      <c r="G801" s="120"/>
      <c r="H801" s="120"/>
      <c r="I801" s="120"/>
      <c r="J801" s="58"/>
      <c r="K801" s="121"/>
      <c r="L801" s="2"/>
      <c r="M801" s="120"/>
      <c r="N801" s="120"/>
      <c r="O801" s="120"/>
      <c r="P801" s="120"/>
      <c r="Q801" s="2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122"/>
      <c r="AJ801" s="122"/>
      <c r="AK801" s="2"/>
      <c r="AL801" s="2"/>
      <c r="AM801" s="2"/>
      <c r="AN801" s="2"/>
      <c r="AO801" s="2"/>
      <c r="AP801" s="2"/>
      <c r="AQ801" s="2"/>
      <c r="AR801" s="15"/>
    </row>
    <row r="802" spans="1:44" ht="11.25" customHeight="1">
      <c r="A802" s="120"/>
      <c r="B802" s="120"/>
      <c r="C802" s="120"/>
      <c r="D802" s="120"/>
      <c r="E802" s="2"/>
      <c r="F802" s="2"/>
      <c r="G802" s="120"/>
      <c r="H802" s="120"/>
      <c r="I802" s="120"/>
      <c r="J802" s="58"/>
      <c r="K802" s="121"/>
      <c r="L802" s="2"/>
      <c r="M802" s="120"/>
      <c r="N802" s="120"/>
      <c r="O802" s="120"/>
      <c r="P802" s="120"/>
      <c r="Q802" s="2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122"/>
      <c r="AJ802" s="122"/>
      <c r="AK802" s="2"/>
      <c r="AL802" s="2"/>
      <c r="AM802" s="2"/>
      <c r="AN802" s="2"/>
      <c r="AO802" s="2"/>
      <c r="AP802" s="2"/>
      <c r="AQ802" s="2"/>
      <c r="AR802" s="15"/>
    </row>
    <row r="803" spans="1:44" ht="11.25" customHeight="1">
      <c r="A803" s="120"/>
      <c r="B803" s="120"/>
      <c r="C803" s="120"/>
      <c r="D803" s="120"/>
      <c r="E803" s="2"/>
      <c r="F803" s="2"/>
      <c r="G803" s="120"/>
      <c r="H803" s="120"/>
      <c r="I803" s="120"/>
      <c r="J803" s="58"/>
      <c r="K803" s="121"/>
      <c r="L803" s="2"/>
      <c r="M803" s="120"/>
      <c r="N803" s="120"/>
      <c r="O803" s="120"/>
      <c r="P803" s="120"/>
      <c r="Q803" s="2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122"/>
      <c r="AJ803" s="122"/>
      <c r="AK803" s="2"/>
      <c r="AL803" s="2"/>
      <c r="AM803" s="2"/>
      <c r="AN803" s="2"/>
      <c r="AO803" s="2"/>
      <c r="AP803" s="2"/>
      <c r="AQ803" s="2"/>
      <c r="AR803" s="15"/>
    </row>
    <row r="804" spans="1:44" ht="11.25" customHeight="1">
      <c r="A804" s="120"/>
      <c r="B804" s="120"/>
      <c r="C804" s="120"/>
      <c r="D804" s="120"/>
      <c r="E804" s="2"/>
      <c r="F804" s="2"/>
      <c r="G804" s="120"/>
      <c r="H804" s="120"/>
      <c r="I804" s="120"/>
      <c r="J804" s="58"/>
      <c r="K804" s="121"/>
      <c r="L804" s="2"/>
      <c r="M804" s="120"/>
      <c r="N804" s="120"/>
      <c r="O804" s="120"/>
      <c r="P804" s="120"/>
      <c r="Q804" s="2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122"/>
      <c r="AJ804" s="122"/>
      <c r="AK804" s="2"/>
      <c r="AL804" s="2"/>
      <c r="AM804" s="2"/>
      <c r="AN804" s="2"/>
      <c r="AO804" s="2"/>
      <c r="AP804" s="2"/>
      <c r="AQ804" s="2"/>
      <c r="AR804" s="15"/>
    </row>
    <row r="805" spans="1:44" ht="11.25" customHeight="1">
      <c r="A805" s="120"/>
      <c r="B805" s="120"/>
      <c r="C805" s="120"/>
      <c r="D805" s="120"/>
      <c r="E805" s="2"/>
      <c r="F805" s="2"/>
      <c r="G805" s="120"/>
      <c r="H805" s="120"/>
      <c r="I805" s="120"/>
      <c r="J805" s="58"/>
      <c r="K805" s="121"/>
      <c r="L805" s="2"/>
      <c r="M805" s="120"/>
      <c r="N805" s="120"/>
      <c r="O805" s="120"/>
      <c r="P805" s="120"/>
      <c r="Q805" s="2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122"/>
      <c r="AJ805" s="122"/>
      <c r="AK805" s="2"/>
      <c r="AL805" s="2"/>
      <c r="AM805" s="2"/>
      <c r="AN805" s="2"/>
      <c r="AO805" s="2"/>
      <c r="AP805" s="2"/>
      <c r="AQ805" s="2"/>
      <c r="AR805" s="15"/>
    </row>
    <row r="806" spans="1:44" ht="11.25" customHeight="1">
      <c r="A806" s="120"/>
      <c r="B806" s="120"/>
      <c r="C806" s="120"/>
      <c r="D806" s="120"/>
      <c r="E806" s="2"/>
      <c r="F806" s="2"/>
      <c r="G806" s="120"/>
      <c r="H806" s="120"/>
      <c r="I806" s="120"/>
      <c r="J806" s="58"/>
      <c r="K806" s="121"/>
      <c r="L806" s="2"/>
      <c r="M806" s="120"/>
      <c r="N806" s="120"/>
      <c r="O806" s="120"/>
      <c r="P806" s="120"/>
      <c r="Q806" s="2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122"/>
      <c r="AJ806" s="122"/>
      <c r="AK806" s="2"/>
      <c r="AL806" s="2"/>
      <c r="AM806" s="2"/>
      <c r="AN806" s="2"/>
      <c r="AO806" s="2"/>
      <c r="AP806" s="2"/>
      <c r="AQ806" s="2"/>
      <c r="AR806" s="15"/>
    </row>
    <row r="807" spans="1:44" ht="11.25" customHeight="1">
      <c r="A807" s="120"/>
      <c r="B807" s="120"/>
      <c r="C807" s="120"/>
      <c r="D807" s="120"/>
      <c r="E807" s="2"/>
      <c r="F807" s="2"/>
      <c r="G807" s="120"/>
      <c r="H807" s="120"/>
      <c r="I807" s="120"/>
      <c r="J807" s="58"/>
      <c r="K807" s="121"/>
      <c r="L807" s="2"/>
      <c r="M807" s="120"/>
      <c r="N807" s="120"/>
      <c r="O807" s="120"/>
      <c r="P807" s="120"/>
      <c r="Q807" s="2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122"/>
      <c r="AJ807" s="122"/>
      <c r="AK807" s="2"/>
      <c r="AL807" s="2"/>
      <c r="AM807" s="2"/>
      <c r="AN807" s="2"/>
      <c r="AO807" s="2"/>
      <c r="AP807" s="2"/>
      <c r="AQ807" s="2"/>
      <c r="AR807" s="15"/>
    </row>
    <row r="808" spans="1:44" ht="11.25" customHeight="1">
      <c r="A808" s="120"/>
      <c r="B808" s="120"/>
      <c r="C808" s="120"/>
      <c r="D808" s="120"/>
      <c r="E808" s="2"/>
      <c r="F808" s="2"/>
      <c r="G808" s="120"/>
      <c r="H808" s="120"/>
      <c r="I808" s="120"/>
      <c r="J808" s="58"/>
      <c r="K808" s="121"/>
      <c r="L808" s="2"/>
      <c r="M808" s="120"/>
      <c r="N808" s="120"/>
      <c r="O808" s="120"/>
      <c r="P808" s="120"/>
      <c r="Q808" s="2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122"/>
      <c r="AJ808" s="122"/>
      <c r="AK808" s="2"/>
      <c r="AL808" s="2"/>
      <c r="AM808" s="2"/>
      <c r="AN808" s="2"/>
      <c r="AO808" s="2"/>
      <c r="AP808" s="2"/>
      <c r="AQ808" s="2"/>
      <c r="AR808" s="15"/>
    </row>
    <row r="809" spans="1:44" ht="11.25" customHeight="1">
      <c r="A809" s="120"/>
      <c r="B809" s="120"/>
      <c r="C809" s="120"/>
      <c r="D809" s="120"/>
      <c r="E809" s="2"/>
      <c r="F809" s="2"/>
      <c r="G809" s="120"/>
      <c r="H809" s="120"/>
      <c r="I809" s="120"/>
      <c r="J809" s="58"/>
      <c r="K809" s="121"/>
      <c r="L809" s="2"/>
      <c r="M809" s="120"/>
      <c r="N809" s="120"/>
      <c r="O809" s="120"/>
      <c r="P809" s="120"/>
      <c r="Q809" s="2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122"/>
      <c r="AJ809" s="122"/>
      <c r="AK809" s="2"/>
      <c r="AL809" s="2"/>
      <c r="AM809" s="2"/>
      <c r="AN809" s="2"/>
      <c r="AO809" s="2"/>
      <c r="AP809" s="2"/>
      <c r="AQ809" s="2"/>
      <c r="AR809" s="15"/>
    </row>
    <row r="810" spans="1:44" ht="11.25" customHeight="1">
      <c r="A810" s="120"/>
      <c r="B810" s="120"/>
      <c r="C810" s="120"/>
      <c r="D810" s="120"/>
      <c r="E810" s="2"/>
      <c r="F810" s="2"/>
      <c r="G810" s="120"/>
      <c r="H810" s="120"/>
      <c r="I810" s="120"/>
      <c r="J810" s="58"/>
      <c r="K810" s="121"/>
      <c r="L810" s="2"/>
      <c r="M810" s="120"/>
      <c r="N810" s="120"/>
      <c r="O810" s="120"/>
      <c r="P810" s="120"/>
      <c r="Q810" s="2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122"/>
      <c r="AJ810" s="122"/>
      <c r="AK810" s="2"/>
      <c r="AL810" s="2"/>
      <c r="AM810" s="2"/>
      <c r="AN810" s="2"/>
      <c r="AO810" s="2"/>
      <c r="AP810" s="2"/>
      <c r="AQ810" s="2"/>
      <c r="AR810" s="15"/>
    </row>
    <row r="811" spans="1:44" ht="11.25" customHeight="1">
      <c r="A811" s="120"/>
      <c r="B811" s="120"/>
      <c r="C811" s="120"/>
      <c r="D811" s="120"/>
      <c r="E811" s="2"/>
      <c r="F811" s="2"/>
      <c r="G811" s="120"/>
      <c r="H811" s="120"/>
      <c r="I811" s="120"/>
      <c r="J811" s="58"/>
      <c r="K811" s="121"/>
      <c r="L811" s="2"/>
      <c r="M811" s="120"/>
      <c r="N811" s="120"/>
      <c r="O811" s="120"/>
      <c r="P811" s="120"/>
      <c r="Q811" s="2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122"/>
      <c r="AJ811" s="122"/>
      <c r="AK811" s="2"/>
      <c r="AL811" s="2"/>
      <c r="AM811" s="2"/>
      <c r="AN811" s="2"/>
      <c r="AO811" s="2"/>
      <c r="AP811" s="2"/>
      <c r="AQ811" s="2"/>
      <c r="AR811" s="15"/>
    </row>
    <row r="812" spans="1:44" ht="11.25" customHeight="1">
      <c r="A812" s="120"/>
      <c r="B812" s="120"/>
      <c r="C812" s="120"/>
      <c r="D812" s="120"/>
      <c r="E812" s="2"/>
      <c r="F812" s="2"/>
      <c r="G812" s="120"/>
      <c r="H812" s="120"/>
      <c r="I812" s="120"/>
      <c r="J812" s="58"/>
      <c r="K812" s="121"/>
      <c r="L812" s="2"/>
      <c r="M812" s="120"/>
      <c r="N812" s="120"/>
      <c r="O812" s="120"/>
      <c r="P812" s="120"/>
      <c r="Q812" s="2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122"/>
      <c r="AJ812" s="122"/>
      <c r="AK812" s="2"/>
      <c r="AL812" s="2"/>
      <c r="AM812" s="2"/>
      <c r="AN812" s="2"/>
      <c r="AO812" s="2"/>
      <c r="AP812" s="2"/>
      <c r="AQ812" s="2"/>
      <c r="AR812" s="15"/>
    </row>
    <row r="813" spans="1:44" ht="11.25" customHeight="1">
      <c r="A813" s="120"/>
      <c r="B813" s="120"/>
      <c r="C813" s="120"/>
      <c r="D813" s="120"/>
      <c r="E813" s="2"/>
      <c r="F813" s="2"/>
      <c r="G813" s="120"/>
      <c r="H813" s="120"/>
      <c r="I813" s="120"/>
      <c r="J813" s="58"/>
      <c r="K813" s="121"/>
      <c r="L813" s="2"/>
      <c r="M813" s="120"/>
      <c r="N813" s="120"/>
      <c r="O813" s="120"/>
      <c r="P813" s="120"/>
      <c r="Q813" s="2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122"/>
      <c r="AJ813" s="122"/>
      <c r="AK813" s="2"/>
      <c r="AL813" s="2"/>
      <c r="AM813" s="2"/>
      <c r="AN813" s="2"/>
      <c r="AO813" s="2"/>
      <c r="AP813" s="2"/>
      <c r="AQ813" s="2"/>
      <c r="AR813" s="15"/>
    </row>
    <row r="814" spans="1:44" ht="11.25" customHeight="1">
      <c r="A814" s="120"/>
      <c r="B814" s="120"/>
      <c r="C814" s="120"/>
      <c r="D814" s="120"/>
      <c r="E814" s="2"/>
      <c r="F814" s="2"/>
      <c r="G814" s="120"/>
      <c r="H814" s="120"/>
      <c r="I814" s="120"/>
      <c r="J814" s="58"/>
      <c r="K814" s="121"/>
      <c r="L814" s="2"/>
      <c r="M814" s="120"/>
      <c r="N814" s="120"/>
      <c r="O814" s="120"/>
      <c r="P814" s="120"/>
      <c r="Q814" s="2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122"/>
      <c r="AJ814" s="122"/>
      <c r="AK814" s="2"/>
      <c r="AL814" s="2"/>
      <c r="AM814" s="2"/>
      <c r="AN814" s="2"/>
      <c r="AO814" s="2"/>
      <c r="AP814" s="2"/>
      <c r="AQ814" s="2"/>
      <c r="AR814" s="15"/>
    </row>
    <row r="815" spans="1:44" ht="11.25" customHeight="1">
      <c r="A815" s="120"/>
      <c r="B815" s="120"/>
      <c r="C815" s="120"/>
      <c r="D815" s="120"/>
      <c r="E815" s="2"/>
      <c r="F815" s="2"/>
      <c r="G815" s="120"/>
      <c r="H815" s="120"/>
      <c r="I815" s="120"/>
      <c r="J815" s="58"/>
      <c r="K815" s="121"/>
      <c r="L815" s="2"/>
      <c r="M815" s="120"/>
      <c r="N815" s="120"/>
      <c r="O815" s="120"/>
      <c r="P815" s="120"/>
      <c r="Q815" s="2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122"/>
      <c r="AJ815" s="122"/>
      <c r="AK815" s="2"/>
      <c r="AL815" s="2"/>
      <c r="AM815" s="2"/>
      <c r="AN815" s="2"/>
      <c r="AO815" s="2"/>
      <c r="AP815" s="2"/>
      <c r="AQ815" s="2"/>
      <c r="AR815" s="15"/>
    </row>
    <row r="816" spans="1:44" ht="11.25" customHeight="1">
      <c r="A816" s="120"/>
      <c r="B816" s="120"/>
      <c r="C816" s="120"/>
      <c r="D816" s="120"/>
      <c r="E816" s="2"/>
      <c r="F816" s="2"/>
      <c r="G816" s="120"/>
      <c r="H816" s="120"/>
      <c r="I816" s="120"/>
      <c r="J816" s="58"/>
      <c r="K816" s="121"/>
      <c r="L816" s="2"/>
      <c r="M816" s="120"/>
      <c r="N816" s="120"/>
      <c r="O816" s="120"/>
      <c r="P816" s="120"/>
      <c r="Q816" s="2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122"/>
      <c r="AJ816" s="122"/>
      <c r="AK816" s="2"/>
      <c r="AL816" s="2"/>
      <c r="AM816" s="2"/>
      <c r="AN816" s="2"/>
      <c r="AO816" s="2"/>
      <c r="AP816" s="2"/>
      <c r="AQ816" s="2"/>
      <c r="AR816" s="15"/>
    </row>
    <row r="817" spans="1:44" ht="11.25" customHeight="1">
      <c r="A817" s="120"/>
      <c r="B817" s="120"/>
      <c r="C817" s="120"/>
      <c r="D817" s="120"/>
      <c r="E817" s="2"/>
      <c r="F817" s="2"/>
      <c r="G817" s="120"/>
      <c r="H817" s="120"/>
      <c r="I817" s="120"/>
      <c r="J817" s="58"/>
      <c r="K817" s="121"/>
      <c r="L817" s="2"/>
      <c r="M817" s="120"/>
      <c r="N817" s="120"/>
      <c r="O817" s="120"/>
      <c r="P817" s="120"/>
      <c r="Q817" s="2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122"/>
      <c r="AJ817" s="122"/>
      <c r="AK817" s="2"/>
      <c r="AL817" s="2"/>
      <c r="AM817" s="2"/>
      <c r="AN817" s="2"/>
      <c r="AO817" s="2"/>
      <c r="AP817" s="2"/>
      <c r="AQ817" s="2"/>
      <c r="AR817" s="15"/>
    </row>
    <row r="818" spans="1:44" ht="11.25" customHeight="1">
      <c r="A818" s="120"/>
      <c r="B818" s="120"/>
      <c r="C818" s="120"/>
      <c r="D818" s="120"/>
      <c r="E818" s="2"/>
      <c r="F818" s="2"/>
      <c r="G818" s="120"/>
      <c r="H818" s="120"/>
      <c r="I818" s="120"/>
      <c r="J818" s="58"/>
      <c r="K818" s="121"/>
      <c r="L818" s="2"/>
      <c r="M818" s="120"/>
      <c r="N818" s="120"/>
      <c r="O818" s="120"/>
      <c r="P818" s="120"/>
      <c r="Q818" s="2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122"/>
      <c r="AJ818" s="122"/>
      <c r="AK818" s="2"/>
      <c r="AL818" s="2"/>
      <c r="AM818" s="2"/>
      <c r="AN818" s="2"/>
      <c r="AO818" s="2"/>
      <c r="AP818" s="2"/>
      <c r="AQ818" s="2"/>
      <c r="AR818" s="15"/>
    </row>
    <row r="819" spans="1:44" ht="11.25" customHeight="1">
      <c r="A819" s="120"/>
      <c r="B819" s="120"/>
      <c r="C819" s="120"/>
      <c r="D819" s="120"/>
      <c r="E819" s="2"/>
      <c r="F819" s="2"/>
      <c r="G819" s="120"/>
      <c r="H819" s="120"/>
      <c r="I819" s="120"/>
      <c r="J819" s="58"/>
      <c r="K819" s="121"/>
      <c r="L819" s="2"/>
      <c r="M819" s="120"/>
      <c r="N819" s="120"/>
      <c r="O819" s="120"/>
      <c r="P819" s="120"/>
      <c r="Q819" s="2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122"/>
      <c r="AJ819" s="122"/>
      <c r="AK819" s="2"/>
      <c r="AL819" s="2"/>
      <c r="AM819" s="2"/>
      <c r="AN819" s="2"/>
      <c r="AO819" s="2"/>
      <c r="AP819" s="2"/>
      <c r="AQ819" s="2"/>
      <c r="AR819" s="15"/>
    </row>
    <row r="820" spans="1:44" ht="11.25" customHeight="1">
      <c r="A820" s="120"/>
      <c r="B820" s="120"/>
      <c r="C820" s="120"/>
      <c r="D820" s="120"/>
      <c r="E820" s="2"/>
      <c r="F820" s="2"/>
      <c r="G820" s="120"/>
      <c r="H820" s="120"/>
      <c r="I820" s="120"/>
      <c r="J820" s="58"/>
      <c r="K820" s="121"/>
      <c r="L820" s="2"/>
      <c r="M820" s="120"/>
      <c r="N820" s="120"/>
      <c r="O820" s="120"/>
      <c r="P820" s="120"/>
      <c r="Q820" s="2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122"/>
      <c r="AJ820" s="122"/>
      <c r="AK820" s="2"/>
      <c r="AL820" s="2"/>
      <c r="AM820" s="2"/>
      <c r="AN820" s="2"/>
      <c r="AO820" s="2"/>
      <c r="AP820" s="2"/>
      <c r="AQ820" s="2"/>
      <c r="AR820" s="15"/>
    </row>
    <row r="821" spans="1:44" ht="11.25" customHeight="1">
      <c r="A821" s="120"/>
      <c r="B821" s="120"/>
      <c r="C821" s="120"/>
      <c r="D821" s="120"/>
      <c r="E821" s="2"/>
      <c r="F821" s="2"/>
      <c r="G821" s="120"/>
      <c r="H821" s="120"/>
      <c r="I821" s="120"/>
      <c r="J821" s="58"/>
      <c r="K821" s="121"/>
      <c r="L821" s="2"/>
      <c r="M821" s="120"/>
      <c r="N821" s="120"/>
      <c r="O821" s="120"/>
      <c r="P821" s="120"/>
      <c r="Q821" s="2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122"/>
      <c r="AJ821" s="122"/>
      <c r="AK821" s="2"/>
      <c r="AL821" s="2"/>
      <c r="AM821" s="2"/>
      <c r="AN821" s="2"/>
      <c r="AO821" s="2"/>
      <c r="AP821" s="2"/>
      <c r="AQ821" s="2"/>
      <c r="AR821" s="15"/>
    </row>
    <row r="822" spans="1:44" ht="11.25" customHeight="1">
      <c r="A822" s="120"/>
      <c r="B822" s="120"/>
      <c r="C822" s="120"/>
      <c r="D822" s="120"/>
      <c r="E822" s="2"/>
      <c r="F822" s="2"/>
      <c r="G822" s="120"/>
      <c r="H822" s="120"/>
      <c r="I822" s="120"/>
      <c r="J822" s="58"/>
      <c r="K822" s="121"/>
      <c r="L822" s="2"/>
      <c r="M822" s="120"/>
      <c r="N822" s="120"/>
      <c r="O822" s="120"/>
      <c r="P822" s="120"/>
      <c r="Q822" s="2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122"/>
      <c r="AJ822" s="122"/>
      <c r="AK822" s="2"/>
      <c r="AL822" s="2"/>
      <c r="AM822" s="2"/>
      <c r="AN822" s="2"/>
      <c r="AO822" s="2"/>
      <c r="AP822" s="2"/>
      <c r="AQ822" s="2"/>
      <c r="AR822" s="15"/>
    </row>
    <row r="823" spans="1:44" ht="11.25" customHeight="1">
      <c r="A823" s="120"/>
      <c r="B823" s="120"/>
      <c r="C823" s="120"/>
      <c r="D823" s="120"/>
      <c r="E823" s="2"/>
      <c r="F823" s="2"/>
      <c r="G823" s="120"/>
      <c r="H823" s="120"/>
      <c r="I823" s="120"/>
      <c r="J823" s="58"/>
      <c r="K823" s="121"/>
      <c r="L823" s="2"/>
      <c r="M823" s="120"/>
      <c r="N823" s="120"/>
      <c r="O823" s="120"/>
      <c r="P823" s="120"/>
      <c r="Q823" s="2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122"/>
      <c r="AJ823" s="122"/>
      <c r="AK823" s="2"/>
      <c r="AL823" s="2"/>
      <c r="AM823" s="2"/>
      <c r="AN823" s="2"/>
      <c r="AO823" s="2"/>
      <c r="AP823" s="2"/>
      <c r="AQ823" s="2"/>
      <c r="AR823" s="15"/>
    </row>
    <row r="824" spans="1:44" ht="11.25" customHeight="1">
      <c r="A824" s="120"/>
      <c r="B824" s="120"/>
      <c r="C824" s="120"/>
      <c r="D824" s="120"/>
      <c r="E824" s="2"/>
      <c r="F824" s="2"/>
      <c r="G824" s="120"/>
      <c r="H824" s="120"/>
      <c r="I824" s="120"/>
      <c r="J824" s="58"/>
      <c r="K824" s="121"/>
      <c r="L824" s="2"/>
      <c r="M824" s="120"/>
      <c r="N824" s="120"/>
      <c r="O824" s="120"/>
      <c r="P824" s="120"/>
      <c r="Q824" s="2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122"/>
      <c r="AJ824" s="122"/>
      <c r="AK824" s="2"/>
      <c r="AL824" s="2"/>
      <c r="AM824" s="2"/>
      <c r="AN824" s="2"/>
      <c r="AO824" s="2"/>
      <c r="AP824" s="2"/>
      <c r="AQ824" s="2"/>
      <c r="AR824" s="15"/>
    </row>
    <row r="825" spans="1:44" ht="11.25" customHeight="1">
      <c r="A825" s="120"/>
      <c r="B825" s="120"/>
      <c r="C825" s="120"/>
      <c r="D825" s="120"/>
      <c r="E825" s="2"/>
      <c r="F825" s="2"/>
      <c r="G825" s="120"/>
      <c r="H825" s="120"/>
      <c r="I825" s="120"/>
      <c r="J825" s="58"/>
      <c r="K825" s="121"/>
      <c r="L825" s="2"/>
      <c r="M825" s="120"/>
      <c r="N825" s="120"/>
      <c r="O825" s="120"/>
      <c r="P825" s="120"/>
      <c r="Q825" s="2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122"/>
      <c r="AJ825" s="122"/>
      <c r="AK825" s="2"/>
      <c r="AL825" s="2"/>
      <c r="AM825" s="2"/>
      <c r="AN825" s="2"/>
      <c r="AO825" s="2"/>
      <c r="AP825" s="2"/>
      <c r="AQ825" s="2"/>
      <c r="AR825" s="15"/>
    </row>
    <row r="826" spans="1:44" ht="11.25" customHeight="1">
      <c r="A826" s="120"/>
      <c r="B826" s="120"/>
      <c r="C826" s="120"/>
      <c r="D826" s="120"/>
      <c r="E826" s="2"/>
      <c r="F826" s="2"/>
      <c r="G826" s="120"/>
      <c r="H826" s="120"/>
      <c r="I826" s="120"/>
      <c r="J826" s="58"/>
      <c r="K826" s="121"/>
      <c r="L826" s="2"/>
      <c r="M826" s="120"/>
      <c r="N826" s="120"/>
      <c r="O826" s="120"/>
      <c r="P826" s="120"/>
      <c r="Q826" s="2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122"/>
      <c r="AJ826" s="122"/>
      <c r="AK826" s="2"/>
      <c r="AL826" s="2"/>
      <c r="AM826" s="2"/>
      <c r="AN826" s="2"/>
      <c r="AO826" s="2"/>
      <c r="AP826" s="2"/>
      <c r="AQ826" s="2"/>
      <c r="AR826" s="15"/>
    </row>
    <row r="827" spans="1:44" ht="11.25" customHeight="1">
      <c r="A827" s="120"/>
      <c r="B827" s="120"/>
      <c r="C827" s="120"/>
      <c r="D827" s="120"/>
      <c r="E827" s="2"/>
      <c r="F827" s="2"/>
      <c r="G827" s="120"/>
      <c r="H827" s="120"/>
      <c r="I827" s="120"/>
      <c r="J827" s="58"/>
      <c r="K827" s="121"/>
      <c r="L827" s="2"/>
      <c r="M827" s="120"/>
      <c r="N827" s="120"/>
      <c r="O827" s="120"/>
      <c r="P827" s="120"/>
      <c r="Q827" s="2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122"/>
      <c r="AJ827" s="122"/>
      <c r="AK827" s="2"/>
      <c r="AL827" s="2"/>
      <c r="AM827" s="2"/>
      <c r="AN827" s="2"/>
      <c r="AO827" s="2"/>
      <c r="AP827" s="2"/>
      <c r="AQ827" s="2"/>
      <c r="AR827" s="15"/>
    </row>
    <row r="828" spans="1:44" ht="11.25" customHeight="1">
      <c r="A828" s="120"/>
      <c r="B828" s="120"/>
      <c r="C828" s="120"/>
      <c r="D828" s="120"/>
      <c r="E828" s="2"/>
      <c r="F828" s="2"/>
      <c r="G828" s="120"/>
      <c r="H828" s="120"/>
      <c r="I828" s="120"/>
      <c r="J828" s="58"/>
      <c r="K828" s="121"/>
      <c r="L828" s="2"/>
      <c r="M828" s="120"/>
      <c r="N828" s="120"/>
      <c r="O828" s="120"/>
      <c r="P828" s="120"/>
      <c r="Q828" s="2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122"/>
      <c r="AJ828" s="122"/>
      <c r="AK828" s="2"/>
      <c r="AL828" s="2"/>
      <c r="AM828" s="2"/>
      <c r="AN828" s="2"/>
      <c r="AO828" s="2"/>
      <c r="AP828" s="2"/>
      <c r="AQ828" s="2"/>
      <c r="AR828" s="15"/>
    </row>
    <row r="829" spans="1:44" ht="11.25" customHeight="1">
      <c r="A829" s="120"/>
      <c r="B829" s="120"/>
      <c r="C829" s="120"/>
      <c r="D829" s="120"/>
      <c r="E829" s="2"/>
      <c r="F829" s="2"/>
      <c r="G829" s="120"/>
      <c r="H829" s="120"/>
      <c r="I829" s="120"/>
      <c r="J829" s="58"/>
      <c r="K829" s="121"/>
      <c r="L829" s="2"/>
      <c r="M829" s="120"/>
      <c r="N829" s="120"/>
      <c r="O829" s="120"/>
      <c r="P829" s="120"/>
      <c r="Q829" s="2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122"/>
      <c r="AJ829" s="122"/>
      <c r="AK829" s="2"/>
      <c r="AL829" s="2"/>
      <c r="AM829" s="2"/>
      <c r="AN829" s="2"/>
      <c r="AO829" s="2"/>
      <c r="AP829" s="2"/>
      <c r="AQ829" s="2"/>
      <c r="AR829" s="15"/>
    </row>
    <row r="830" spans="1:44" ht="11.25" customHeight="1">
      <c r="A830" s="120"/>
      <c r="B830" s="120"/>
      <c r="C830" s="120"/>
      <c r="D830" s="120"/>
      <c r="E830" s="2"/>
      <c r="F830" s="2"/>
      <c r="G830" s="120"/>
      <c r="H830" s="120"/>
      <c r="I830" s="120"/>
      <c r="J830" s="58"/>
      <c r="K830" s="121"/>
      <c r="L830" s="2"/>
      <c r="M830" s="120"/>
      <c r="N830" s="120"/>
      <c r="O830" s="120"/>
      <c r="P830" s="120"/>
      <c r="Q830" s="2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122"/>
      <c r="AJ830" s="122"/>
      <c r="AK830" s="2"/>
      <c r="AL830" s="2"/>
      <c r="AM830" s="2"/>
      <c r="AN830" s="2"/>
      <c r="AO830" s="2"/>
      <c r="AP830" s="2"/>
      <c r="AQ830" s="2"/>
      <c r="AR830" s="15"/>
    </row>
    <row r="831" spans="1:44" ht="11.25" customHeight="1">
      <c r="A831" s="120"/>
      <c r="B831" s="120"/>
      <c r="C831" s="120"/>
      <c r="D831" s="120"/>
      <c r="E831" s="2"/>
      <c r="F831" s="2"/>
      <c r="G831" s="120"/>
      <c r="H831" s="120"/>
      <c r="I831" s="120"/>
      <c r="J831" s="58"/>
      <c r="K831" s="121"/>
      <c r="L831" s="2"/>
      <c r="M831" s="120"/>
      <c r="N831" s="120"/>
      <c r="O831" s="120"/>
      <c r="P831" s="120"/>
      <c r="Q831" s="2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122"/>
      <c r="AJ831" s="122"/>
      <c r="AK831" s="2"/>
      <c r="AL831" s="2"/>
      <c r="AM831" s="2"/>
      <c r="AN831" s="2"/>
      <c r="AO831" s="2"/>
      <c r="AP831" s="2"/>
      <c r="AQ831" s="2"/>
      <c r="AR831" s="15"/>
    </row>
    <row r="832" spans="1:44" ht="11.25" customHeight="1">
      <c r="A832" s="120"/>
      <c r="B832" s="120"/>
      <c r="C832" s="120"/>
      <c r="D832" s="120"/>
      <c r="E832" s="2"/>
      <c r="F832" s="2"/>
      <c r="G832" s="120"/>
      <c r="H832" s="120"/>
      <c r="I832" s="120"/>
      <c r="J832" s="58"/>
      <c r="K832" s="121"/>
      <c r="L832" s="2"/>
      <c r="M832" s="120"/>
      <c r="N832" s="120"/>
      <c r="O832" s="120"/>
      <c r="P832" s="120"/>
      <c r="Q832" s="2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122"/>
      <c r="AJ832" s="122"/>
      <c r="AK832" s="2"/>
      <c r="AL832" s="2"/>
      <c r="AM832" s="2"/>
      <c r="AN832" s="2"/>
      <c r="AO832" s="2"/>
      <c r="AP832" s="2"/>
      <c r="AQ832" s="2"/>
      <c r="AR832" s="15"/>
    </row>
    <row r="833" spans="1:44" ht="11.25" customHeight="1">
      <c r="A833" s="120"/>
      <c r="B833" s="120"/>
      <c r="C833" s="120"/>
      <c r="D833" s="120"/>
      <c r="E833" s="2"/>
      <c r="F833" s="2"/>
      <c r="G833" s="120"/>
      <c r="H833" s="120"/>
      <c r="I833" s="120"/>
      <c r="J833" s="58"/>
      <c r="K833" s="121"/>
      <c r="L833" s="2"/>
      <c r="M833" s="120"/>
      <c r="N833" s="120"/>
      <c r="O833" s="120"/>
      <c r="P833" s="120"/>
      <c r="Q833" s="2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122"/>
      <c r="AJ833" s="122"/>
      <c r="AK833" s="2"/>
      <c r="AL833" s="2"/>
      <c r="AM833" s="2"/>
      <c r="AN833" s="2"/>
      <c r="AO833" s="2"/>
      <c r="AP833" s="2"/>
      <c r="AQ833" s="2"/>
      <c r="AR833" s="15"/>
    </row>
    <row r="834" spans="1:44" ht="11.25" customHeight="1">
      <c r="A834" s="120"/>
      <c r="B834" s="120"/>
      <c r="C834" s="120"/>
      <c r="D834" s="120"/>
      <c r="E834" s="2"/>
      <c r="F834" s="2"/>
      <c r="G834" s="120"/>
      <c r="H834" s="120"/>
      <c r="I834" s="120"/>
      <c r="J834" s="58"/>
      <c r="K834" s="121"/>
      <c r="L834" s="2"/>
      <c r="M834" s="120"/>
      <c r="N834" s="120"/>
      <c r="O834" s="120"/>
      <c r="P834" s="120"/>
      <c r="Q834" s="2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122"/>
      <c r="AJ834" s="122"/>
      <c r="AK834" s="2"/>
      <c r="AL834" s="2"/>
      <c r="AM834" s="2"/>
      <c r="AN834" s="2"/>
      <c r="AO834" s="2"/>
      <c r="AP834" s="2"/>
      <c r="AQ834" s="2"/>
      <c r="AR834" s="15"/>
    </row>
    <row r="835" spans="1:44" ht="11.25" customHeight="1">
      <c r="A835" s="120"/>
      <c r="B835" s="120"/>
      <c r="C835" s="120"/>
      <c r="D835" s="120"/>
      <c r="E835" s="2"/>
      <c r="F835" s="2"/>
      <c r="G835" s="120"/>
      <c r="H835" s="120"/>
      <c r="I835" s="120"/>
      <c r="J835" s="58"/>
      <c r="K835" s="121"/>
      <c r="L835" s="2"/>
      <c r="M835" s="120"/>
      <c r="N835" s="120"/>
      <c r="O835" s="120"/>
      <c r="P835" s="120"/>
      <c r="Q835" s="2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122"/>
      <c r="AJ835" s="122"/>
      <c r="AK835" s="2"/>
      <c r="AL835" s="2"/>
      <c r="AM835" s="2"/>
      <c r="AN835" s="2"/>
      <c r="AO835" s="2"/>
      <c r="AP835" s="2"/>
      <c r="AQ835" s="2"/>
      <c r="AR835" s="15"/>
    </row>
    <row r="836" spans="1:44" ht="11.25" customHeight="1">
      <c r="A836" s="120"/>
      <c r="B836" s="120"/>
      <c r="C836" s="120"/>
      <c r="D836" s="120"/>
      <c r="E836" s="2"/>
      <c r="F836" s="2"/>
      <c r="G836" s="120"/>
      <c r="H836" s="120"/>
      <c r="I836" s="120"/>
      <c r="J836" s="58"/>
      <c r="K836" s="121"/>
      <c r="L836" s="2"/>
      <c r="M836" s="120"/>
      <c r="N836" s="120"/>
      <c r="O836" s="120"/>
      <c r="P836" s="120"/>
      <c r="Q836" s="2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122"/>
      <c r="AJ836" s="122"/>
      <c r="AK836" s="2"/>
      <c r="AL836" s="2"/>
      <c r="AM836" s="2"/>
      <c r="AN836" s="2"/>
      <c r="AO836" s="2"/>
      <c r="AP836" s="2"/>
      <c r="AQ836" s="2"/>
      <c r="AR836" s="15"/>
    </row>
    <row r="837" spans="1:44" ht="11.25" customHeight="1">
      <c r="A837" s="120"/>
      <c r="B837" s="120"/>
      <c r="C837" s="120"/>
      <c r="D837" s="120"/>
      <c r="E837" s="2"/>
      <c r="F837" s="2"/>
      <c r="G837" s="120"/>
      <c r="H837" s="120"/>
      <c r="I837" s="120"/>
      <c r="J837" s="58"/>
      <c r="K837" s="121"/>
      <c r="L837" s="2"/>
      <c r="M837" s="120"/>
      <c r="N837" s="120"/>
      <c r="O837" s="120"/>
      <c r="P837" s="120"/>
      <c r="Q837" s="2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122"/>
      <c r="AJ837" s="122"/>
      <c r="AK837" s="2"/>
      <c r="AL837" s="2"/>
      <c r="AM837" s="2"/>
      <c r="AN837" s="2"/>
      <c r="AO837" s="2"/>
      <c r="AP837" s="2"/>
      <c r="AQ837" s="2"/>
      <c r="AR837" s="15"/>
    </row>
    <row r="838" spans="1:44" ht="11.25" customHeight="1">
      <c r="A838" s="120"/>
      <c r="B838" s="120"/>
      <c r="C838" s="120"/>
      <c r="D838" s="120"/>
      <c r="E838" s="2"/>
      <c r="F838" s="2"/>
      <c r="G838" s="120"/>
      <c r="H838" s="120"/>
      <c r="I838" s="120"/>
      <c r="J838" s="58"/>
      <c r="K838" s="121"/>
      <c r="L838" s="2"/>
      <c r="M838" s="120"/>
      <c r="N838" s="120"/>
      <c r="O838" s="120"/>
      <c r="P838" s="120"/>
      <c r="Q838" s="2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122"/>
      <c r="AJ838" s="122"/>
      <c r="AK838" s="2"/>
      <c r="AL838" s="2"/>
      <c r="AM838" s="2"/>
      <c r="AN838" s="2"/>
      <c r="AO838" s="2"/>
      <c r="AP838" s="2"/>
      <c r="AQ838" s="2"/>
      <c r="AR838" s="15"/>
    </row>
    <row r="839" spans="1:44" ht="11.25" customHeight="1">
      <c r="A839" s="120"/>
      <c r="B839" s="120"/>
      <c r="C839" s="120"/>
      <c r="D839" s="120"/>
      <c r="E839" s="2"/>
      <c r="F839" s="2"/>
      <c r="G839" s="120"/>
      <c r="H839" s="120"/>
      <c r="I839" s="120"/>
      <c r="J839" s="58"/>
      <c r="K839" s="121"/>
      <c r="L839" s="2"/>
      <c r="M839" s="120"/>
      <c r="N839" s="120"/>
      <c r="O839" s="120"/>
      <c r="P839" s="120"/>
      <c r="Q839" s="2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122"/>
      <c r="AJ839" s="122"/>
      <c r="AK839" s="2"/>
      <c r="AL839" s="2"/>
      <c r="AM839" s="2"/>
      <c r="AN839" s="2"/>
      <c r="AO839" s="2"/>
      <c r="AP839" s="2"/>
      <c r="AQ839" s="2"/>
      <c r="AR839" s="15"/>
    </row>
    <row r="840" spans="1:44" ht="11.25" customHeight="1">
      <c r="A840" s="120"/>
      <c r="B840" s="120"/>
      <c r="C840" s="120"/>
      <c r="D840" s="120"/>
      <c r="E840" s="2"/>
      <c r="F840" s="2"/>
      <c r="G840" s="120"/>
      <c r="H840" s="120"/>
      <c r="I840" s="120"/>
      <c r="J840" s="58"/>
      <c r="K840" s="121"/>
      <c r="L840" s="2"/>
      <c r="M840" s="120"/>
      <c r="N840" s="120"/>
      <c r="O840" s="120"/>
      <c r="P840" s="120"/>
      <c r="Q840" s="2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122"/>
      <c r="AJ840" s="122"/>
      <c r="AK840" s="2"/>
      <c r="AL840" s="2"/>
      <c r="AM840" s="2"/>
      <c r="AN840" s="2"/>
      <c r="AO840" s="2"/>
      <c r="AP840" s="2"/>
      <c r="AQ840" s="2"/>
      <c r="AR840" s="15"/>
    </row>
    <row r="841" spans="1:44" ht="11.25" customHeight="1">
      <c r="A841" s="120"/>
      <c r="B841" s="120"/>
      <c r="C841" s="120"/>
      <c r="D841" s="120"/>
      <c r="E841" s="2"/>
      <c r="F841" s="2"/>
      <c r="G841" s="120"/>
      <c r="H841" s="120"/>
      <c r="I841" s="120"/>
      <c r="J841" s="58"/>
      <c r="K841" s="121"/>
      <c r="L841" s="2"/>
      <c r="M841" s="120"/>
      <c r="N841" s="120"/>
      <c r="O841" s="120"/>
      <c r="P841" s="120"/>
      <c r="Q841" s="2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122"/>
      <c r="AJ841" s="122"/>
      <c r="AK841" s="2"/>
      <c r="AL841" s="2"/>
      <c r="AM841" s="2"/>
      <c r="AN841" s="2"/>
      <c r="AO841" s="2"/>
      <c r="AP841" s="2"/>
      <c r="AQ841" s="2"/>
      <c r="AR841" s="15"/>
    </row>
    <row r="842" spans="1:44" ht="11.25" customHeight="1">
      <c r="A842" s="120"/>
      <c r="B842" s="120"/>
      <c r="C842" s="120"/>
      <c r="D842" s="120"/>
      <c r="E842" s="2"/>
      <c r="F842" s="2"/>
      <c r="G842" s="120"/>
      <c r="H842" s="120"/>
      <c r="I842" s="120"/>
      <c r="J842" s="58"/>
      <c r="K842" s="121"/>
      <c r="L842" s="2"/>
      <c r="M842" s="120"/>
      <c r="N842" s="120"/>
      <c r="O842" s="120"/>
      <c r="P842" s="120"/>
      <c r="Q842" s="2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122"/>
      <c r="AJ842" s="122"/>
      <c r="AK842" s="2"/>
      <c r="AL842" s="2"/>
      <c r="AM842" s="2"/>
      <c r="AN842" s="2"/>
      <c r="AO842" s="2"/>
      <c r="AP842" s="2"/>
      <c r="AQ842" s="2"/>
      <c r="AR842" s="15"/>
    </row>
    <row r="843" spans="1:44" ht="11.25" customHeight="1">
      <c r="A843" s="120"/>
      <c r="B843" s="120"/>
      <c r="C843" s="120"/>
      <c r="D843" s="120"/>
      <c r="E843" s="2"/>
      <c r="F843" s="2"/>
      <c r="G843" s="120"/>
      <c r="H843" s="120"/>
      <c r="I843" s="120"/>
      <c r="J843" s="58"/>
      <c r="K843" s="121"/>
      <c r="L843" s="2"/>
      <c r="M843" s="120"/>
      <c r="N843" s="120"/>
      <c r="O843" s="120"/>
      <c r="P843" s="120"/>
      <c r="Q843" s="2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122"/>
      <c r="AJ843" s="122"/>
      <c r="AK843" s="2"/>
      <c r="AL843" s="2"/>
      <c r="AM843" s="2"/>
      <c r="AN843" s="2"/>
      <c r="AO843" s="2"/>
      <c r="AP843" s="2"/>
      <c r="AQ843" s="2"/>
      <c r="AR843" s="15"/>
    </row>
    <row r="844" spans="1:44" ht="11.25" customHeight="1">
      <c r="A844" s="120"/>
      <c r="B844" s="120"/>
      <c r="C844" s="120"/>
      <c r="D844" s="120"/>
      <c r="E844" s="2"/>
      <c r="F844" s="2"/>
      <c r="G844" s="120"/>
      <c r="H844" s="120"/>
      <c r="I844" s="120"/>
      <c r="J844" s="58"/>
      <c r="K844" s="121"/>
      <c r="L844" s="2"/>
      <c r="M844" s="120"/>
      <c r="N844" s="120"/>
      <c r="O844" s="120"/>
      <c r="P844" s="120"/>
      <c r="Q844" s="2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122"/>
      <c r="AJ844" s="122"/>
      <c r="AK844" s="2"/>
      <c r="AL844" s="2"/>
      <c r="AM844" s="2"/>
      <c r="AN844" s="2"/>
      <c r="AO844" s="2"/>
      <c r="AP844" s="2"/>
      <c r="AQ844" s="2"/>
      <c r="AR844" s="15"/>
    </row>
    <row r="845" spans="1:44" ht="11.25" customHeight="1">
      <c r="A845" s="120"/>
      <c r="B845" s="120"/>
      <c r="C845" s="120"/>
      <c r="D845" s="120"/>
      <c r="E845" s="2"/>
      <c r="F845" s="2"/>
      <c r="G845" s="120"/>
      <c r="H845" s="120"/>
      <c r="I845" s="120"/>
      <c r="J845" s="58"/>
      <c r="K845" s="121"/>
      <c r="L845" s="2"/>
      <c r="M845" s="120"/>
      <c r="N845" s="120"/>
      <c r="O845" s="120"/>
      <c r="P845" s="120"/>
      <c r="Q845" s="2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122"/>
      <c r="AJ845" s="122"/>
      <c r="AK845" s="2"/>
      <c r="AL845" s="2"/>
      <c r="AM845" s="2"/>
      <c r="AN845" s="2"/>
      <c r="AO845" s="2"/>
      <c r="AP845" s="2"/>
      <c r="AQ845" s="2"/>
      <c r="AR845" s="15"/>
    </row>
    <row r="846" spans="1:44" ht="11.25" customHeight="1">
      <c r="A846" s="120"/>
      <c r="B846" s="120"/>
      <c r="C846" s="120"/>
      <c r="D846" s="120"/>
      <c r="E846" s="2"/>
      <c r="F846" s="2"/>
      <c r="G846" s="120"/>
      <c r="H846" s="120"/>
      <c r="I846" s="120"/>
      <c r="J846" s="58"/>
      <c r="K846" s="121"/>
      <c r="L846" s="2"/>
      <c r="M846" s="120"/>
      <c r="N846" s="120"/>
      <c r="O846" s="120"/>
      <c r="P846" s="120"/>
      <c r="Q846" s="2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122"/>
      <c r="AJ846" s="122"/>
      <c r="AK846" s="2"/>
      <c r="AL846" s="2"/>
      <c r="AM846" s="2"/>
      <c r="AN846" s="2"/>
      <c r="AO846" s="2"/>
      <c r="AP846" s="2"/>
      <c r="AQ846" s="2"/>
      <c r="AR846" s="15"/>
    </row>
    <row r="847" spans="1:44" ht="11.25" customHeight="1">
      <c r="A847" s="120"/>
      <c r="B847" s="120"/>
      <c r="C847" s="120"/>
      <c r="D847" s="120"/>
      <c r="E847" s="2"/>
      <c r="F847" s="2"/>
      <c r="G847" s="120"/>
      <c r="H847" s="120"/>
      <c r="I847" s="120"/>
      <c r="J847" s="58"/>
      <c r="K847" s="121"/>
      <c r="L847" s="2"/>
      <c r="M847" s="120"/>
      <c r="N847" s="120"/>
      <c r="O847" s="120"/>
      <c r="P847" s="120"/>
      <c r="Q847" s="2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122"/>
      <c r="AJ847" s="122"/>
      <c r="AK847" s="2"/>
      <c r="AL847" s="2"/>
      <c r="AM847" s="2"/>
      <c r="AN847" s="2"/>
      <c r="AO847" s="2"/>
      <c r="AP847" s="2"/>
      <c r="AQ847" s="2"/>
      <c r="AR847" s="15"/>
    </row>
    <row r="848" spans="1:44" ht="11.25" customHeight="1">
      <c r="A848" s="120"/>
      <c r="B848" s="120"/>
      <c r="C848" s="120"/>
      <c r="D848" s="120"/>
      <c r="E848" s="2"/>
      <c r="F848" s="2"/>
      <c r="G848" s="120"/>
      <c r="H848" s="120"/>
      <c r="I848" s="120"/>
      <c r="J848" s="58"/>
      <c r="K848" s="121"/>
      <c r="L848" s="2"/>
      <c r="M848" s="120"/>
      <c r="N848" s="120"/>
      <c r="O848" s="120"/>
      <c r="P848" s="120"/>
      <c r="Q848" s="2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122"/>
      <c r="AJ848" s="122"/>
      <c r="AK848" s="2"/>
      <c r="AL848" s="2"/>
      <c r="AM848" s="2"/>
      <c r="AN848" s="2"/>
      <c r="AO848" s="2"/>
      <c r="AP848" s="2"/>
      <c r="AQ848" s="2"/>
      <c r="AR848" s="15"/>
    </row>
    <row r="849" spans="1:44" ht="11.25" customHeight="1">
      <c r="A849" s="120"/>
      <c r="B849" s="120"/>
      <c r="C849" s="120"/>
      <c r="D849" s="120"/>
      <c r="E849" s="2"/>
      <c r="F849" s="2"/>
      <c r="G849" s="120"/>
      <c r="H849" s="120"/>
      <c r="I849" s="120"/>
      <c r="J849" s="58"/>
      <c r="K849" s="121"/>
      <c r="L849" s="2"/>
      <c r="M849" s="120"/>
      <c r="N849" s="120"/>
      <c r="O849" s="120"/>
      <c r="P849" s="120"/>
      <c r="Q849" s="2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122"/>
      <c r="AJ849" s="122"/>
      <c r="AK849" s="2"/>
      <c r="AL849" s="2"/>
      <c r="AM849" s="2"/>
      <c r="AN849" s="2"/>
      <c r="AO849" s="2"/>
      <c r="AP849" s="2"/>
      <c r="AQ849" s="2"/>
      <c r="AR849" s="15"/>
    </row>
    <row r="850" spans="1:44" ht="11.25" customHeight="1">
      <c r="A850" s="120"/>
      <c r="B850" s="120"/>
      <c r="C850" s="120"/>
      <c r="D850" s="120"/>
      <c r="E850" s="2"/>
      <c r="F850" s="2"/>
      <c r="G850" s="120"/>
      <c r="H850" s="120"/>
      <c r="I850" s="120"/>
      <c r="J850" s="58"/>
      <c r="K850" s="121"/>
      <c r="L850" s="2"/>
      <c r="M850" s="120"/>
      <c r="N850" s="120"/>
      <c r="O850" s="120"/>
      <c r="P850" s="120"/>
      <c r="Q850" s="2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122"/>
      <c r="AJ850" s="122"/>
      <c r="AK850" s="2"/>
      <c r="AL850" s="2"/>
      <c r="AM850" s="2"/>
      <c r="AN850" s="2"/>
      <c r="AO850" s="2"/>
      <c r="AP850" s="2"/>
      <c r="AQ850" s="2"/>
      <c r="AR850" s="15"/>
    </row>
    <row r="851" spans="1:44" ht="11.25" customHeight="1">
      <c r="A851" s="120"/>
      <c r="B851" s="120"/>
      <c r="C851" s="120"/>
      <c r="D851" s="120"/>
      <c r="E851" s="2"/>
      <c r="F851" s="2"/>
      <c r="G851" s="120"/>
      <c r="H851" s="120"/>
      <c r="I851" s="120"/>
      <c r="J851" s="58"/>
      <c r="K851" s="121"/>
      <c r="L851" s="2"/>
      <c r="M851" s="120"/>
      <c r="N851" s="120"/>
      <c r="O851" s="120"/>
      <c r="P851" s="120"/>
      <c r="Q851" s="2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122"/>
      <c r="AJ851" s="122"/>
      <c r="AK851" s="2"/>
      <c r="AL851" s="2"/>
      <c r="AM851" s="2"/>
      <c r="AN851" s="2"/>
      <c r="AO851" s="2"/>
      <c r="AP851" s="2"/>
      <c r="AQ851" s="2"/>
      <c r="AR851" s="15"/>
    </row>
    <row r="852" spans="1:44" ht="11.25" customHeight="1">
      <c r="A852" s="120"/>
      <c r="B852" s="120"/>
      <c r="C852" s="120"/>
      <c r="D852" s="120"/>
      <c r="E852" s="2"/>
      <c r="F852" s="2"/>
      <c r="G852" s="120"/>
      <c r="H852" s="120"/>
      <c r="I852" s="120"/>
      <c r="J852" s="58"/>
      <c r="K852" s="121"/>
      <c r="L852" s="2"/>
      <c r="M852" s="120"/>
      <c r="N852" s="120"/>
      <c r="O852" s="120"/>
      <c r="P852" s="120"/>
      <c r="Q852" s="2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122"/>
      <c r="AJ852" s="122"/>
      <c r="AK852" s="2"/>
      <c r="AL852" s="2"/>
      <c r="AM852" s="2"/>
      <c r="AN852" s="2"/>
      <c r="AO852" s="2"/>
      <c r="AP852" s="2"/>
      <c r="AQ852" s="2"/>
      <c r="AR852" s="15"/>
    </row>
    <row r="853" spans="1:44" ht="11.25" customHeight="1">
      <c r="A853" s="120"/>
      <c r="B853" s="120"/>
      <c r="C853" s="120"/>
      <c r="D853" s="120"/>
      <c r="E853" s="2"/>
      <c r="F853" s="2"/>
      <c r="G853" s="120"/>
      <c r="H853" s="120"/>
      <c r="I853" s="120"/>
      <c r="J853" s="58"/>
      <c r="K853" s="121"/>
      <c r="L853" s="2"/>
      <c r="M853" s="120"/>
      <c r="N853" s="120"/>
      <c r="O853" s="120"/>
      <c r="P853" s="120"/>
      <c r="Q853" s="2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122"/>
      <c r="AJ853" s="122"/>
      <c r="AK853" s="2"/>
      <c r="AL853" s="2"/>
      <c r="AM853" s="2"/>
      <c r="AN853" s="2"/>
      <c r="AO853" s="2"/>
      <c r="AP853" s="2"/>
      <c r="AQ853" s="2"/>
      <c r="AR853" s="15"/>
    </row>
    <row r="854" spans="1:44" ht="11.25" customHeight="1">
      <c r="A854" s="120"/>
      <c r="B854" s="120"/>
      <c r="C854" s="120"/>
      <c r="D854" s="120"/>
      <c r="E854" s="2"/>
      <c r="F854" s="2"/>
      <c r="G854" s="120"/>
      <c r="H854" s="120"/>
      <c r="I854" s="120"/>
      <c r="J854" s="58"/>
      <c r="K854" s="121"/>
      <c r="L854" s="2"/>
      <c r="M854" s="120"/>
      <c r="N854" s="120"/>
      <c r="O854" s="120"/>
      <c r="P854" s="120"/>
      <c r="Q854" s="2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122"/>
      <c r="AJ854" s="122"/>
      <c r="AK854" s="2"/>
      <c r="AL854" s="2"/>
      <c r="AM854" s="2"/>
      <c r="AN854" s="2"/>
      <c r="AO854" s="2"/>
      <c r="AP854" s="2"/>
      <c r="AQ854" s="2"/>
      <c r="AR854" s="15"/>
    </row>
    <row r="855" spans="1:44" ht="11.25" customHeight="1">
      <c r="A855" s="120"/>
      <c r="B855" s="120"/>
      <c r="C855" s="120"/>
      <c r="D855" s="120"/>
      <c r="E855" s="2"/>
      <c r="F855" s="2"/>
      <c r="G855" s="120"/>
      <c r="H855" s="120"/>
      <c r="I855" s="120"/>
      <c r="J855" s="58"/>
      <c r="K855" s="121"/>
      <c r="L855" s="2"/>
      <c r="M855" s="120"/>
      <c r="N855" s="120"/>
      <c r="O855" s="120"/>
      <c r="P855" s="120"/>
      <c r="Q855" s="2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122"/>
      <c r="AJ855" s="122"/>
      <c r="AK855" s="2"/>
      <c r="AL855" s="2"/>
      <c r="AM855" s="2"/>
      <c r="AN855" s="2"/>
      <c r="AO855" s="2"/>
      <c r="AP855" s="2"/>
      <c r="AQ855" s="2"/>
      <c r="AR855" s="15"/>
    </row>
    <row r="856" spans="1:44" ht="11.25" customHeight="1">
      <c r="A856" s="120"/>
      <c r="B856" s="120"/>
      <c r="C856" s="120"/>
      <c r="D856" s="120"/>
      <c r="E856" s="2"/>
      <c r="F856" s="2"/>
      <c r="G856" s="120"/>
      <c r="H856" s="120"/>
      <c r="I856" s="120"/>
      <c r="J856" s="58"/>
      <c r="K856" s="121"/>
      <c r="L856" s="2"/>
      <c r="M856" s="120"/>
      <c r="N856" s="120"/>
      <c r="O856" s="120"/>
      <c r="P856" s="120"/>
      <c r="Q856" s="2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122"/>
      <c r="AJ856" s="122"/>
      <c r="AK856" s="2"/>
      <c r="AL856" s="2"/>
      <c r="AM856" s="2"/>
      <c r="AN856" s="2"/>
      <c r="AO856" s="2"/>
      <c r="AP856" s="2"/>
      <c r="AQ856" s="2"/>
      <c r="AR856" s="15"/>
    </row>
    <row r="857" spans="1:44" ht="11.25" customHeight="1">
      <c r="A857" s="120"/>
      <c r="B857" s="120"/>
      <c r="C857" s="120"/>
      <c r="D857" s="120"/>
      <c r="E857" s="2"/>
      <c r="F857" s="2"/>
      <c r="G857" s="120"/>
      <c r="H857" s="120"/>
      <c r="I857" s="120"/>
      <c r="J857" s="58"/>
      <c r="K857" s="121"/>
      <c r="L857" s="2"/>
      <c r="M857" s="120"/>
      <c r="N857" s="120"/>
      <c r="O857" s="120"/>
      <c r="P857" s="120"/>
      <c r="Q857" s="2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122"/>
      <c r="AJ857" s="122"/>
      <c r="AK857" s="2"/>
      <c r="AL857" s="2"/>
      <c r="AM857" s="2"/>
      <c r="AN857" s="2"/>
      <c r="AO857" s="2"/>
      <c r="AP857" s="2"/>
      <c r="AQ857" s="2"/>
      <c r="AR857" s="15"/>
    </row>
    <row r="858" spans="1:44" ht="11.25" customHeight="1">
      <c r="A858" s="120"/>
      <c r="B858" s="120"/>
      <c r="C858" s="120"/>
      <c r="D858" s="120"/>
      <c r="E858" s="2"/>
      <c r="F858" s="2"/>
      <c r="G858" s="120"/>
      <c r="H858" s="120"/>
      <c r="I858" s="120"/>
      <c r="J858" s="58"/>
      <c r="K858" s="121"/>
      <c r="L858" s="2"/>
      <c r="M858" s="120"/>
      <c r="N858" s="120"/>
      <c r="O858" s="120"/>
      <c r="P858" s="120"/>
      <c r="Q858" s="2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122"/>
      <c r="AJ858" s="122"/>
      <c r="AK858" s="2"/>
      <c r="AL858" s="2"/>
      <c r="AM858" s="2"/>
      <c r="AN858" s="2"/>
      <c r="AO858" s="2"/>
      <c r="AP858" s="2"/>
      <c r="AQ858" s="2"/>
      <c r="AR858" s="15"/>
    </row>
    <row r="859" spans="1:44" ht="11.25" customHeight="1">
      <c r="A859" s="120"/>
      <c r="B859" s="120"/>
      <c r="C859" s="120"/>
      <c r="D859" s="120"/>
      <c r="E859" s="2"/>
      <c r="F859" s="2"/>
      <c r="G859" s="120"/>
      <c r="H859" s="120"/>
      <c r="I859" s="120"/>
      <c r="J859" s="58"/>
      <c r="K859" s="121"/>
      <c r="L859" s="2"/>
      <c r="M859" s="120"/>
      <c r="N859" s="120"/>
      <c r="O859" s="120"/>
      <c r="P859" s="120"/>
      <c r="Q859" s="2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122"/>
      <c r="AJ859" s="122"/>
      <c r="AK859" s="2"/>
      <c r="AL859" s="2"/>
      <c r="AM859" s="2"/>
      <c r="AN859" s="2"/>
      <c r="AO859" s="2"/>
      <c r="AP859" s="2"/>
      <c r="AQ859" s="2"/>
      <c r="AR859" s="15"/>
    </row>
    <row r="860" spans="1:44" ht="11.25" customHeight="1">
      <c r="A860" s="120"/>
      <c r="B860" s="120"/>
      <c r="C860" s="120"/>
      <c r="D860" s="120"/>
      <c r="E860" s="2"/>
      <c r="F860" s="2"/>
      <c r="G860" s="120"/>
      <c r="H860" s="120"/>
      <c r="I860" s="120"/>
      <c r="J860" s="58"/>
      <c r="K860" s="121"/>
      <c r="L860" s="2"/>
      <c r="M860" s="120"/>
      <c r="N860" s="120"/>
      <c r="O860" s="120"/>
      <c r="P860" s="120"/>
      <c r="Q860" s="2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122"/>
      <c r="AJ860" s="122"/>
      <c r="AK860" s="2"/>
      <c r="AL860" s="2"/>
      <c r="AM860" s="2"/>
      <c r="AN860" s="2"/>
      <c r="AO860" s="2"/>
      <c r="AP860" s="2"/>
      <c r="AQ860" s="2"/>
      <c r="AR860" s="15"/>
    </row>
    <row r="861" spans="1:44" ht="11.25" customHeight="1">
      <c r="A861" s="120"/>
      <c r="B861" s="120"/>
      <c r="C861" s="120"/>
      <c r="D861" s="120"/>
      <c r="E861" s="2"/>
      <c r="F861" s="2"/>
      <c r="G861" s="120"/>
      <c r="H861" s="120"/>
      <c r="I861" s="120"/>
      <c r="J861" s="58"/>
      <c r="K861" s="121"/>
      <c r="L861" s="2"/>
      <c r="M861" s="120"/>
      <c r="N861" s="120"/>
      <c r="O861" s="120"/>
      <c r="P861" s="120"/>
      <c r="Q861" s="2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122"/>
      <c r="AJ861" s="122"/>
      <c r="AK861" s="2"/>
      <c r="AL861" s="2"/>
      <c r="AM861" s="2"/>
      <c r="AN861" s="2"/>
      <c r="AO861" s="2"/>
      <c r="AP861" s="2"/>
      <c r="AQ861" s="2"/>
      <c r="AR861" s="15"/>
    </row>
    <row r="862" spans="1:44" ht="11.25" customHeight="1">
      <c r="A862" s="120"/>
      <c r="B862" s="120"/>
      <c r="C862" s="120"/>
      <c r="D862" s="120"/>
      <c r="E862" s="2"/>
      <c r="F862" s="2"/>
      <c r="G862" s="120"/>
      <c r="H862" s="120"/>
      <c r="I862" s="120"/>
      <c r="J862" s="58"/>
      <c r="K862" s="121"/>
      <c r="L862" s="2"/>
      <c r="M862" s="120"/>
      <c r="N862" s="120"/>
      <c r="O862" s="120"/>
      <c r="P862" s="120"/>
      <c r="Q862" s="2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122"/>
      <c r="AJ862" s="122"/>
      <c r="AK862" s="2"/>
      <c r="AL862" s="2"/>
      <c r="AM862" s="2"/>
      <c r="AN862" s="2"/>
      <c r="AO862" s="2"/>
      <c r="AP862" s="2"/>
      <c r="AQ862" s="2"/>
      <c r="AR862" s="15"/>
    </row>
    <row r="863" spans="1:44" ht="11.25" customHeight="1">
      <c r="A863" s="120"/>
      <c r="B863" s="120"/>
      <c r="C863" s="120"/>
      <c r="D863" s="120"/>
      <c r="E863" s="2"/>
      <c r="F863" s="2"/>
      <c r="G863" s="120"/>
      <c r="H863" s="120"/>
      <c r="I863" s="120"/>
      <c r="J863" s="58"/>
      <c r="K863" s="121"/>
      <c r="L863" s="2"/>
      <c r="M863" s="120"/>
      <c r="N863" s="120"/>
      <c r="O863" s="120"/>
      <c r="P863" s="120"/>
      <c r="Q863" s="2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122"/>
      <c r="AJ863" s="122"/>
      <c r="AK863" s="2"/>
      <c r="AL863" s="2"/>
      <c r="AM863" s="2"/>
      <c r="AN863" s="2"/>
      <c r="AO863" s="2"/>
      <c r="AP863" s="2"/>
      <c r="AQ863" s="2"/>
      <c r="AR863" s="15"/>
    </row>
    <row r="864" spans="1:44" ht="11.25" customHeight="1">
      <c r="A864" s="120"/>
      <c r="B864" s="120"/>
      <c r="C864" s="120"/>
      <c r="D864" s="120"/>
      <c r="E864" s="2"/>
      <c r="F864" s="2"/>
      <c r="G864" s="120"/>
      <c r="H864" s="120"/>
      <c r="I864" s="120"/>
      <c r="J864" s="58"/>
      <c r="K864" s="121"/>
      <c r="L864" s="2"/>
      <c r="M864" s="120"/>
      <c r="N864" s="120"/>
      <c r="O864" s="120"/>
      <c r="P864" s="120"/>
      <c r="Q864" s="2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122"/>
      <c r="AJ864" s="122"/>
      <c r="AK864" s="2"/>
      <c r="AL864" s="2"/>
      <c r="AM864" s="2"/>
      <c r="AN864" s="2"/>
      <c r="AO864" s="2"/>
      <c r="AP864" s="2"/>
      <c r="AQ864" s="2"/>
      <c r="AR864" s="15"/>
    </row>
    <row r="865" spans="1:44" ht="11.25" customHeight="1">
      <c r="A865" s="120"/>
      <c r="B865" s="120"/>
      <c r="C865" s="120"/>
      <c r="D865" s="120"/>
      <c r="E865" s="2"/>
      <c r="F865" s="2"/>
      <c r="G865" s="120"/>
      <c r="H865" s="120"/>
      <c r="I865" s="120"/>
      <c r="J865" s="58"/>
      <c r="K865" s="121"/>
      <c r="L865" s="2"/>
      <c r="M865" s="120"/>
      <c r="N865" s="120"/>
      <c r="O865" s="120"/>
      <c r="P865" s="120"/>
      <c r="Q865" s="2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122"/>
      <c r="AJ865" s="122"/>
      <c r="AK865" s="2"/>
      <c r="AL865" s="2"/>
      <c r="AM865" s="2"/>
      <c r="AN865" s="2"/>
      <c r="AO865" s="2"/>
      <c r="AP865" s="2"/>
      <c r="AQ865" s="2"/>
      <c r="AR865" s="15"/>
    </row>
    <row r="866" spans="1:44" ht="11.25" customHeight="1">
      <c r="A866" s="120"/>
      <c r="B866" s="120"/>
      <c r="C866" s="120"/>
      <c r="D866" s="120"/>
      <c r="E866" s="2"/>
      <c r="F866" s="2"/>
      <c r="G866" s="120"/>
      <c r="H866" s="120"/>
      <c r="I866" s="120"/>
      <c r="J866" s="58"/>
      <c r="K866" s="121"/>
      <c r="L866" s="2"/>
      <c r="M866" s="120"/>
      <c r="N866" s="120"/>
      <c r="O866" s="120"/>
      <c r="P866" s="120"/>
      <c r="Q866" s="2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122"/>
      <c r="AJ866" s="122"/>
      <c r="AK866" s="2"/>
      <c r="AL866" s="2"/>
      <c r="AM866" s="2"/>
      <c r="AN866" s="2"/>
      <c r="AO866" s="2"/>
      <c r="AP866" s="2"/>
      <c r="AQ866" s="2"/>
      <c r="AR866" s="15"/>
    </row>
    <row r="867" spans="1:44" ht="11.25" customHeight="1">
      <c r="A867" s="120"/>
      <c r="B867" s="120"/>
      <c r="C867" s="120"/>
      <c r="D867" s="120"/>
      <c r="E867" s="2"/>
      <c r="F867" s="2"/>
      <c r="G867" s="120"/>
      <c r="H867" s="120"/>
      <c r="I867" s="120"/>
      <c r="J867" s="58"/>
      <c r="K867" s="121"/>
      <c r="L867" s="2"/>
      <c r="M867" s="120"/>
      <c r="N867" s="120"/>
      <c r="O867" s="120"/>
      <c r="P867" s="120"/>
      <c r="Q867" s="2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122"/>
      <c r="AJ867" s="122"/>
      <c r="AK867" s="2"/>
      <c r="AL867" s="2"/>
      <c r="AM867" s="2"/>
      <c r="AN867" s="2"/>
      <c r="AO867" s="2"/>
      <c r="AP867" s="2"/>
      <c r="AQ867" s="2"/>
      <c r="AR867" s="15"/>
    </row>
    <row r="868" spans="1:44" ht="11.25" customHeight="1">
      <c r="A868" s="120"/>
      <c r="B868" s="120"/>
      <c r="C868" s="120"/>
      <c r="D868" s="120"/>
      <c r="E868" s="2"/>
      <c r="F868" s="2"/>
      <c r="G868" s="120"/>
      <c r="H868" s="120"/>
      <c r="I868" s="120"/>
      <c r="J868" s="58"/>
      <c r="K868" s="121"/>
      <c r="L868" s="2"/>
      <c r="M868" s="120"/>
      <c r="N868" s="120"/>
      <c r="O868" s="120"/>
      <c r="P868" s="120"/>
      <c r="Q868" s="2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122"/>
      <c r="AJ868" s="122"/>
      <c r="AK868" s="2"/>
      <c r="AL868" s="2"/>
      <c r="AM868" s="2"/>
      <c r="AN868" s="2"/>
      <c r="AO868" s="2"/>
      <c r="AP868" s="2"/>
      <c r="AQ868" s="2"/>
      <c r="AR868" s="15"/>
    </row>
    <row r="869" spans="1:44" ht="11.25" customHeight="1">
      <c r="A869" s="120"/>
      <c r="B869" s="120"/>
      <c r="C869" s="120"/>
      <c r="D869" s="120"/>
      <c r="E869" s="2"/>
      <c r="F869" s="2"/>
      <c r="G869" s="120"/>
      <c r="H869" s="120"/>
      <c r="I869" s="120"/>
      <c r="J869" s="58"/>
      <c r="K869" s="121"/>
      <c r="L869" s="2"/>
      <c r="M869" s="120"/>
      <c r="N869" s="120"/>
      <c r="O869" s="120"/>
      <c r="P869" s="120"/>
      <c r="Q869" s="2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122"/>
      <c r="AJ869" s="122"/>
      <c r="AK869" s="2"/>
      <c r="AL869" s="2"/>
      <c r="AM869" s="2"/>
      <c r="AN869" s="2"/>
      <c r="AO869" s="2"/>
      <c r="AP869" s="2"/>
      <c r="AQ869" s="2"/>
      <c r="AR869" s="15"/>
    </row>
    <row r="870" spans="1:44" ht="11.25" customHeight="1">
      <c r="A870" s="120"/>
      <c r="B870" s="120"/>
      <c r="C870" s="120"/>
      <c r="D870" s="120"/>
      <c r="E870" s="2"/>
      <c r="F870" s="2"/>
      <c r="G870" s="120"/>
      <c r="H870" s="120"/>
      <c r="I870" s="120"/>
      <c r="J870" s="58"/>
      <c r="K870" s="121"/>
      <c r="L870" s="2"/>
      <c r="M870" s="120"/>
      <c r="N870" s="120"/>
      <c r="O870" s="120"/>
      <c r="P870" s="120"/>
      <c r="Q870" s="2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122"/>
      <c r="AJ870" s="122"/>
      <c r="AK870" s="2"/>
      <c r="AL870" s="2"/>
      <c r="AM870" s="2"/>
      <c r="AN870" s="2"/>
      <c r="AO870" s="2"/>
      <c r="AP870" s="2"/>
      <c r="AQ870" s="2"/>
      <c r="AR870" s="15"/>
    </row>
    <row r="871" spans="1:44" ht="11.25" customHeight="1">
      <c r="A871" s="120"/>
      <c r="B871" s="120"/>
      <c r="C871" s="120"/>
      <c r="D871" s="120"/>
      <c r="E871" s="2"/>
      <c r="F871" s="2"/>
      <c r="G871" s="120"/>
      <c r="H871" s="120"/>
      <c r="I871" s="120"/>
      <c r="J871" s="58"/>
      <c r="K871" s="121"/>
      <c r="L871" s="2"/>
      <c r="M871" s="120"/>
      <c r="N871" s="120"/>
      <c r="O871" s="120"/>
      <c r="P871" s="120"/>
      <c r="Q871" s="2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122"/>
      <c r="AJ871" s="122"/>
      <c r="AK871" s="2"/>
      <c r="AL871" s="2"/>
      <c r="AM871" s="2"/>
      <c r="AN871" s="2"/>
      <c r="AO871" s="2"/>
      <c r="AP871" s="2"/>
      <c r="AQ871" s="2"/>
      <c r="AR871" s="15"/>
    </row>
    <row r="872" spans="1:44" ht="11.25" customHeight="1">
      <c r="A872" s="120"/>
      <c r="B872" s="120"/>
      <c r="C872" s="120"/>
      <c r="D872" s="120"/>
      <c r="E872" s="2"/>
      <c r="F872" s="2"/>
      <c r="G872" s="120"/>
      <c r="H872" s="120"/>
      <c r="I872" s="120"/>
      <c r="J872" s="58"/>
      <c r="K872" s="121"/>
      <c r="L872" s="2"/>
      <c r="M872" s="120"/>
      <c r="N872" s="120"/>
      <c r="O872" s="120"/>
      <c r="P872" s="120"/>
      <c r="Q872" s="2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122"/>
      <c r="AJ872" s="122"/>
      <c r="AK872" s="2"/>
      <c r="AL872" s="2"/>
      <c r="AM872" s="2"/>
      <c r="AN872" s="2"/>
      <c r="AO872" s="2"/>
      <c r="AP872" s="2"/>
      <c r="AQ872" s="2"/>
      <c r="AR872" s="15"/>
    </row>
    <row r="873" spans="1:44" ht="11.25" customHeight="1">
      <c r="A873" s="120"/>
      <c r="B873" s="120"/>
      <c r="C873" s="120"/>
      <c r="D873" s="120"/>
      <c r="E873" s="2"/>
      <c r="F873" s="2"/>
      <c r="G873" s="120"/>
      <c r="H873" s="120"/>
      <c r="I873" s="120"/>
      <c r="J873" s="58"/>
      <c r="K873" s="121"/>
      <c r="L873" s="2"/>
      <c r="M873" s="120"/>
      <c r="N873" s="120"/>
      <c r="O873" s="120"/>
      <c r="P873" s="120"/>
      <c r="Q873" s="2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122"/>
      <c r="AJ873" s="122"/>
      <c r="AK873" s="2"/>
      <c r="AL873" s="2"/>
      <c r="AM873" s="2"/>
      <c r="AN873" s="2"/>
      <c r="AO873" s="2"/>
      <c r="AP873" s="2"/>
      <c r="AQ873" s="2"/>
      <c r="AR873" s="15"/>
    </row>
    <row r="874" spans="1:44" ht="11.25" customHeight="1">
      <c r="A874" s="120"/>
      <c r="B874" s="120"/>
      <c r="C874" s="120"/>
      <c r="D874" s="120"/>
      <c r="E874" s="2"/>
      <c r="F874" s="2"/>
      <c r="G874" s="120"/>
      <c r="H874" s="120"/>
      <c r="I874" s="120"/>
      <c r="J874" s="58"/>
      <c r="K874" s="121"/>
      <c r="L874" s="2"/>
      <c r="M874" s="120"/>
      <c r="N874" s="120"/>
      <c r="O874" s="120"/>
      <c r="P874" s="120"/>
      <c r="Q874" s="2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122"/>
      <c r="AJ874" s="122"/>
      <c r="AK874" s="2"/>
      <c r="AL874" s="2"/>
      <c r="AM874" s="2"/>
      <c r="AN874" s="2"/>
      <c r="AO874" s="2"/>
      <c r="AP874" s="2"/>
      <c r="AQ874" s="2"/>
      <c r="AR874" s="15"/>
    </row>
    <row r="875" spans="1:44" ht="11.25" customHeight="1">
      <c r="A875" s="120"/>
      <c r="B875" s="120"/>
      <c r="C875" s="120"/>
      <c r="D875" s="120"/>
      <c r="E875" s="2"/>
      <c r="F875" s="2"/>
      <c r="G875" s="120"/>
      <c r="H875" s="120"/>
      <c r="I875" s="120"/>
      <c r="J875" s="58"/>
      <c r="K875" s="121"/>
      <c r="L875" s="2"/>
      <c r="M875" s="120"/>
      <c r="N875" s="120"/>
      <c r="O875" s="120"/>
      <c r="P875" s="120"/>
      <c r="Q875" s="2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122"/>
      <c r="AJ875" s="122"/>
      <c r="AK875" s="2"/>
      <c r="AL875" s="2"/>
      <c r="AM875" s="2"/>
      <c r="AN875" s="2"/>
      <c r="AO875" s="2"/>
      <c r="AP875" s="2"/>
      <c r="AQ875" s="2"/>
      <c r="AR875" s="15"/>
    </row>
    <row r="876" spans="1:44" ht="11.25" customHeight="1">
      <c r="A876" s="120"/>
      <c r="B876" s="120"/>
      <c r="C876" s="120"/>
      <c r="D876" s="120"/>
      <c r="E876" s="2"/>
      <c r="F876" s="2"/>
      <c r="G876" s="120"/>
      <c r="H876" s="120"/>
      <c r="I876" s="120"/>
      <c r="J876" s="58"/>
      <c r="K876" s="121"/>
      <c r="L876" s="2"/>
      <c r="M876" s="120"/>
      <c r="N876" s="120"/>
      <c r="O876" s="120"/>
      <c r="P876" s="120"/>
      <c r="Q876" s="2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122"/>
      <c r="AJ876" s="122"/>
      <c r="AK876" s="2"/>
      <c r="AL876" s="2"/>
      <c r="AM876" s="2"/>
      <c r="AN876" s="2"/>
      <c r="AO876" s="2"/>
      <c r="AP876" s="2"/>
      <c r="AQ876" s="2"/>
      <c r="AR876" s="15"/>
    </row>
    <row r="877" spans="1:44" ht="11.25" customHeight="1">
      <c r="A877" s="120"/>
      <c r="B877" s="120"/>
      <c r="C877" s="120"/>
      <c r="D877" s="120"/>
      <c r="E877" s="2"/>
      <c r="F877" s="2"/>
      <c r="G877" s="120"/>
      <c r="H877" s="120"/>
      <c r="I877" s="120"/>
      <c r="J877" s="58"/>
      <c r="K877" s="121"/>
      <c r="L877" s="2"/>
      <c r="M877" s="120"/>
      <c r="N877" s="120"/>
      <c r="O877" s="120"/>
      <c r="P877" s="120"/>
      <c r="Q877" s="2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122"/>
      <c r="AJ877" s="122"/>
      <c r="AK877" s="2"/>
      <c r="AL877" s="2"/>
      <c r="AM877" s="2"/>
      <c r="AN877" s="2"/>
      <c r="AO877" s="2"/>
      <c r="AP877" s="2"/>
      <c r="AQ877" s="2"/>
      <c r="AR877" s="15"/>
    </row>
    <row r="878" spans="1:44" ht="11.25" customHeight="1">
      <c r="A878" s="120"/>
      <c r="B878" s="120"/>
      <c r="C878" s="120"/>
      <c r="D878" s="120"/>
      <c r="E878" s="2"/>
      <c r="F878" s="2"/>
      <c r="G878" s="120"/>
      <c r="H878" s="120"/>
      <c r="I878" s="120"/>
      <c r="J878" s="58"/>
      <c r="K878" s="121"/>
      <c r="L878" s="2"/>
      <c r="M878" s="120"/>
      <c r="N878" s="120"/>
      <c r="O878" s="120"/>
      <c r="P878" s="120"/>
      <c r="Q878" s="2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122"/>
      <c r="AJ878" s="122"/>
      <c r="AK878" s="2"/>
      <c r="AL878" s="2"/>
      <c r="AM878" s="2"/>
      <c r="AN878" s="2"/>
      <c r="AO878" s="2"/>
      <c r="AP878" s="2"/>
      <c r="AQ878" s="2"/>
      <c r="AR878" s="15"/>
    </row>
    <row r="879" spans="1:44" ht="11.25" customHeight="1">
      <c r="A879" s="120"/>
      <c r="B879" s="120"/>
      <c r="C879" s="120"/>
      <c r="D879" s="120"/>
      <c r="E879" s="2"/>
      <c r="F879" s="2"/>
      <c r="G879" s="120"/>
      <c r="H879" s="120"/>
      <c r="I879" s="120"/>
      <c r="J879" s="58"/>
      <c r="K879" s="121"/>
      <c r="L879" s="2"/>
      <c r="M879" s="120"/>
      <c r="N879" s="120"/>
      <c r="O879" s="120"/>
      <c r="P879" s="120"/>
      <c r="Q879" s="2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122"/>
      <c r="AJ879" s="122"/>
      <c r="AK879" s="2"/>
      <c r="AL879" s="2"/>
      <c r="AM879" s="2"/>
      <c r="AN879" s="2"/>
      <c r="AO879" s="2"/>
      <c r="AP879" s="2"/>
      <c r="AQ879" s="2"/>
      <c r="AR879" s="15"/>
    </row>
    <row r="880" spans="1:44" ht="11.25" customHeight="1">
      <c r="A880" s="120"/>
      <c r="B880" s="120"/>
      <c r="C880" s="120"/>
      <c r="D880" s="120"/>
      <c r="E880" s="2"/>
      <c r="F880" s="2"/>
      <c r="G880" s="120"/>
      <c r="H880" s="120"/>
      <c r="I880" s="120"/>
      <c r="J880" s="58"/>
      <c r="K880" s="121"/>
      <c r="L880" s="2"/>
      <c r="M880" s="120"/>
      <c r="N880" s="120"/>
      <c r="O880" s="120"/>
      <c r="P880" s="120"/>
      <c r="Q880" s="2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122"/>
      <c r="AJ880" s="122"/>
      <c r="AK880" s="2"/>
      <c r="AL880" s="2"/>
      <c r="AM880" s="2"/>
      <c r="AN880" s="2"/>
      <c r="AO880" s="2"/>
      <c r="AP880" s="2"/>
      <c r="AQ880" s="2"/>
      <c r="AR880" s="15"/>
    </row>
    <row r="881" spans="1:44" ht="11.25" customHeight="1">
      <c r="A881" s="120"/>
      <c r="B881" s="120"/>
      <c r="C881" s="120"/>
      <c r="D881" s="120"/>
      <c r="E881" s="2"/>
      <c r="F881" s="2"/>
      <c r="G881" s="120"/>
      <c r="H881" s="120"/>
      <c r="I881" s="120"/>
      <c r="J881" s="58"/>
      <c r="K881" s="121"/>
      <c r="L881" s="2"/>
      <c r="M881" s="120"/>
      <c r="N881" s="120"/>
      <c r="O881" s="120"/>
      <c r="P881" s="120"/>
      <c r="Q881" s="2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122"/>
      <c r="AJ881" s="122"/>
      <c r="AK881" s="2"/>
      <c r="AL881" s="2"/>
      <c r="AM881" s="2"/>
      <c r="AN881" s="2"/>
      <c r="AO881" s="2"/>
      <c r="AP881" s="2"/>
      <c r="AQ881" s="2"/>
      <c r="AR881" s="15"/>
    </row>
    <row r="882" spans="1:44" ht="11.25" customHeight="1">
      <c r="A882" s="120"/>
      <c r="B882" s="120"/>
      <c r="C882" s="120"/>
      <c r="D882" s="120"/>
      <c r="E882" s="2"/>
      <c r="F882" s="2"/>
      <c r="G882" s="120"/>
      <c r="H882" s="120"/>
      <c r="I882" s="120"/>
      <c r="J882" s="58"/>
      <c r="K882" s="121"/>
      <c r="L882" s="2"/>
      <c r="M882" s="120"/>
      <c r="N882" s="120"/>
      <c r="O882" s="120"/>
      <c r="P882" s="120"/>
      <c r="Q882" s="2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122"/>
      <c r="AJ882" s="122"/>
      <c r="AK882" s="2"/>
      <c r="AL882" s="2"/>
      <c r="AM882" s="2"/>
      <c r="AN882" s="2"/>
      <c r="AO882" s="2"/>
      <c r="AP882" s="2"/>
      <c r="AQ882" s="2"/>
      <c r="AR882" s="15"/>
    </row>
    <row r="883" spans="1:44" ht="11.25" customHeight="1">
      <c r="A883" s="120"/>
      <c r="B883" s="120"/>
      <c r="C883" s="120"/>
      <c r="D883" s="120"/>
      <c r="E883" s="2"/>
      <c r="F883" s="2"/>
      <c r="G883" s="120"/>
      <c r="H883" s="120"/>
      <c r="I883" s="120"/>
      <c r="J883" s="58"/>
      <c r="K883" s="121"/>
      <c r="L883" s="2"/>
      <c r="M883" s="120"/>
      <c r="N883" s="120"/>
      <c r="O883" s="120"/>
      <c r="P883" s="120"/>
      <c r="Q883" s="2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122"/>
      <c r="AJ883" s="122"/>
      <c r="AK883" s="2"/>
      <c r="AL883" s="2"/>
      <c r="AM883" s="2"/>
      <c r="AN883" s="2"/>
      <c r="AO883" s="2"/>
      <c r="AP883" s="2"/>
      <c r="AQ883" s="2"/>
      <c r="AR883" s="15"/>
    </row>
    <row r="884" spans="1:44" ht="11.25" customHeight="1">
      <c r="A884" s="120"/>
      <c r="B884" s="120"/>
      <c r="C884" s="120"/>
      <c r="D884" s="120"/>
      <c r="E884" s="2"/>
      <c r="F884" s="2"/>
      <c r="G884" s="120"/>
      <c r="H884" s="120"/>
      <c r="I884" s="120"/>
      <c r="J884" s="58"/>
      <c r="K884" s="121"/>
      <c r="L884" s="2"/>
      <c r="M884" s="120"/>
      <c r="N884" s="120"/>
      <c r="O884" s="120"/>
      <c r="P884" s="120"/>
      <c r="Q884" s="2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122"/>
      <c r="AJ884" s="122"/>
      <c r="AK884" s="2"/>
      <c r="AL884" s="2"/>
      <c r="AM884" s="2"/>
      <c r="AN884" s="2"/>
      <c r="AO884" s="2"/>
      <c r="AP884" s="2"/>
      <c r="AQ884" s="2"/>
      <c r="AR884" s="15"/>
    </row>
    <row r="885" spans="1:44" ht="11.25" customHeight="1">
      <c r="A885" s="120"/>
      <c r="B885" s="120"/>
      <c r="C885" s="120"/>
      <c r="D885" s="120"/>
      <c r="E885" s="2"/>
      <c r="F885" s="2"/>
      <c r="G885" s="120"/>
      <c r="H885" s="120"/>
      <c r="I885" s="120"/>
      <c r="J885" s="58"/>
      <c r="K885" s="121"/>
      <c r="L885" s="2"/>
      <c r="M885" s="120"/>
      <c r="N885" s="120"/>
      <c r="O885" s="120"/>
      <c r="P885" s="120"/>
      <c r="Q885" s="2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122"/>
      <c r="AJ885" s="122"/>
      <c r="AK885" s="2"/>
      <c r="AL885" s="2"/>
      <c r="AM885" s="2"/>
      <c r="AN885" s="2"/>
      <c r="AO885" s="2"/>
      <c r="AP885" s="2"/>
      <c r="AQ885" s="2"/>
      <c r="AR885" s="15"/>
    </row>
    <row r="886" spans="1:44" ht="11.25" customHeight="1">
      <c r="A886" s="120"/>
      <c r="B886" s="120"/>
      <c r="C886" s="120"/>
      <c r="D886" s="120"/>
      <c r="E886" s="2"/>
      <c r="F886" s="2"/>
      <c r="G886" s="120"/>
      <c r="H886" s="120"/>
      <c r="I886" s="120"/>
      <c r="J886" s="58"/>
      <c r="K886" s="121"/>
      <c r="L886" s="2"/>
      <c r="M886" s="120"/>
      <c r="N886" s="120"/>
      <c r="O886" s="120"/>
      <c r="P886" s="120"/>
      <c r="Q886" s="2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122"/>
      <c r="AJ886" s="122"/>
      <c r="AK886" s="2"/>
      <c r="AL886" s="2"/>
      <c r="AM886" s="2"/>
      <c r="AN886" s="2"/>
      <c r="AO886" s="2"/>
      <c r="AP886" s="2"/>
      <c r="AQ886" s="2"/>
      <c r="AR886" s="15"/>
    </row>
    <row r="887" spans="1:44" ht="11.25" customHeight="1">
      <c r="A887" s="120"/>
      <c r="B887" s="120"/>
      <c r="C887" s="120"/>
      <c r="D887" s="120"/>
      <c r="E887" s="2"/>
      <c r="F887" s="2"/>
      <c r="G887" s="120"/>
      <c r="H887" s="120"/>
      <c r="I887" s="120"/>
      <c r="J887" s="58"/>
      <c r="K887" s="121"/>
      <c r="L887" s="2"/>
      <c r="M887" s="120"/>
      <c r="N887" s="120"/>
      <c r="O887" s="120"/>
      <c r="P887" s="120"/>
      <c r="Q887" s="2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122"/>
      <c r="AJ887" s="122"/>
      <c r="AK887" s="2"/>
      <c r="AL887" s="2"/>
      <c r="AM887" s="2"/>
      <c r="AN887" s="2"/>
      <c r="AO887" s="2"/>
      <c r="AP887" s="2"/>
      <c r="AQ887" s="2"/>
      <c r="AR887" s="15"/>
    </row>
    <row r="888" spans="1:44" ht="11.25" customHeight="1">
      <c r="A888" s="120"/>
      <c r="B888" s="120"/>
      <c r="C888" s="120"/>
      <c r="D888" s="120"/>
      <c r="E888" s="2"/>
      <c r="F888" s="2"/>
      <c r="G888" s="120"/>
      <c r="H888" s="120"/>
      <c r="I888" s="120"/>
      <c r="J888" s="58"/>
      <c r="K888" s="121"/>
      <c r="L888" s="2"/>
      <c r="M888" s="120"/>
      <c r="N888" s="120"/>
      <c r="O888" s="120"/>
      <c r="P888" s="120"/>
      <c r="Q888" s="2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122"/>
      <c r="AJ888" s="122"/>
      <c r="AK888" s="2"/>
      <c r="AL888" s="2"/>
      <c r="AM888" s="2"/>
      <c r="AN888" s="2"/>
      <c r="AO888" s="2"/>
      <c r="AP888" s="2"/>
      <c r="AQ888" s="2"/>
      <c r="AR888" s="15"/>
    </row>
    <row r="889" spans="1:44" ht="11.25" customHeight="1">
      <c r="A889" s="120"/>
      <c r="B889" s="120"/>
      <c r="C889" s="120"/>
      <c r="D889" s="120"/>
      <c r="E889" s="2"/>
      <c r="F889" s="2"/>
      <c r="G889" s="120"/>
      <c r="H889" s="120"/>
      <c r="I889" s="120"/>
      <c r="J889" s="58"/>
      <c r="K889" s="121"/>
      <c r="L889" s="2"/>
      <c r="M889" s="120"/>
      <c r="N889" s="120"/>
      <c r="O889" s="120"/>
      <c r="P889" s="120"/>
      <c r="Q889" s="2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122"/>
      <c r="AJ889" s="122"/>
      <c r="AK889" s="2"/>
      <c r="AL889" s="2"/>
      <c r="AM889" s="2"/>
      <c r="AN889" s="2"/>
      <c r="AO889" s="2"/>
      <c r="AP889" s="2"/>
      <c r="AQ889" s="2"/>
      <c r="AR889" s="15"/>
    </row>
    <row r="890" spans="1:44" ht="11.25" customHeight="1">
      <c r="A890" s="120"/>
      <c r="B890" s="120"/>
      <c r="C890" s="120"/>
      <c r="D890" s="120"/>
      <c r="E890" s="2"/>
      <c r="F890" s="2"/>
      <c r="G890" s="120"/>
      <c r="H890" s="120"/>
      <c r="I890" s="120"/>
      <c r="J890" s="58"/>
      <c r="K890" s="121"/>
      <c r="L890" s="2"/>
      <c r="M890" s="120"/>
      <c r="N890" s="120"/>
      <c r="O890" s="120"/>
      <c r="P890" s="120"/>
      <c r="Q890" s="2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122"/>
      <c r="AJ890" s="122"/>
      <c r="AK890" s="2"/>
      <c r="AL890" s="2"/>
      <c r="AM890" s="2"/>
      <c r="AN890" s="2"/>
      <c r="AO890" s="2"/>
      <c r="AP890" s="2"/>
      <c r="AQ890" s="2"/>
      <c r="AR890" s="15"/>
    </row>
    <row r="891" spans="1:44" ht="11.25" customHeight="1">
      <c r="A891" s="120"/>
      <c r="B891" s="120"/>
      <c r="C891" s="120"/>
      <c r="D891" s="120"/>
      <c r="E891" s="2"/>
      <c r="F891" s="2"/>
      <c r="G891" s="120"/>
      <c r="H891" s="120"/>
      <c r="I891" s="120"/>
      <c r="J891" s="58"/>
      <c r="K891" s="121"/>
      <c r="L891" s="2"/>
      <c r="M891" s="120"/>
      <c r="N891" s="120"/>
      <c r="O891" s="120"/>
      <c r="P891" s="120"/>
      <c r="Q891" s="2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122"/>
      <c r="AJ891" s="122"/>
      <c r="AK891" s="2"/>
      <c r="AL891" s="2"/>
      <c r="AM891" s="2"/>
      <c r="AN891" s="2"/>
      <c r="AO891" s="2"/>
      <c r="AP891" s="2"/>
      <c r="AQ891" s="2"/>
      <c r="AR891" s="15"/>
    </row>
    <row r="892" spans="1:44" ht="11.25" customHeight="1">
      <c r="A892" s="120"/>
      <c r="B892" s="120"/>
      <c r="C892" s="120"/>
      <c r="D892" s="120"/>
      <c r="E892" s="2"/>
      <c r="F892" s="2"/>
      <c r="G892" s="120"/>
      <c r="H892" s="120"/>
      <c r="I892" s="120"/>
      <c r="J892" s="58"/>
      <c r="K892" s="121"/>
      <c r="L892" s="2"/>
      <c r="M892" s="120"/>
      <c r="N892" s="120"/>
      <c r="O892" s="120"/>
      <c r="P892" s="120"/>
      <c r="Q892" s="2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122"/>
      <c r="AJ892" s="122"/>
      <c r="AK892" s="2"/>
      <c r="AL892" s="2"/>
      <c r="AM892" s="2"/>
      <c r="AN892" s="2"/>
      <c r="AO892" s="2"/>
      <c r="AP892" s="2"/>
      <c r="AQ892" s="2"/>
      <c r="AR892" s="15"/>
    </row>
    <row r="893" spans="1:44" ht="11.25" customHeight="1">
      <c r="A893" s="120"/>
      <c r="B893" s="120"/>
      <c r="C893" s="120"/>
      <c r="D893" s="120"/>
      <c r="E893" s="2"/>
      <c r="F893" s="2"/>
      <c r="G893" s="120"/>
      <c r="H893" s="120"/>
      <c r="I893" s="120"/>
      <c r="J893" s="58"/>
      <c r="K893" s="121"/>
      <c r="L893" s="2"/>
      <c r="M893" s="120"/>
      <c r="N893" s="120"/>
      <c r="O893" s="120"/>
      <c r="P893" s="120"/>
      <c r="Q893" s="2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122"/>
      <c r="AJ893" s="122"/>
      <c r="AK893" s="2"/>
      <c r="AL893" s="2"/>
      <c r="AM893" s="2"/>
      <c r="AN893" s="2"/>
      <c r="AO893" s="2"/>
      <c r="AP893" s="2"/>
      <c r="AQ893" s="2"/>
      <c r="AR893" s="15"/>
    </row>
    <row r="894" spans="1:44" ht="11.25" customHeight="1">
      <c r="A894" s="120"/>
      <c r="B894" s="120"/>
      <c r="C894" s="120"/>
      <c r="D894" s="120"/>
      <c r="E894" s="2"/>
      <c r="F894" s="2"/>
      <c r="G894" s="120"/>
      <c r="H894" s="120"/>
      <c r="I894" s="120"/>
      <c r="J894" s="58"/>
      <c r="K894" s="121"/>
      <c r="L894" s="2"/>
      <c r="M894" s="120"/>
      <c r="N894" s="120"/>
      <c r="O894" s="120"/>
      <c r="P894" s="120"/>
      <c r="Q894" s="2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122"/>
      <c r="AJ894" s="122"/>
      <c r="AK894" s="2"/>
      <c r="AL894" s="2"/>
      <c r="AM894" s="2"/>
      <c r="AN894" s="2"/>
      <c r="AO894" s="2"/>
      <c r="AP894" s="2"/>
      <c r="AQ894" s="2"/>
      <c r="AR894" s="15"/>
    </row>
    <row r="895" spans="1:44" ht="11.25" customHeight="1">
      <c r="A895" s="120"/>
      <c r="B895" s="120"/>
      <c r="C895" s="120"/>
      <c r="D895" s="120"/>
      <c r="E895" s="2"/>
      <c r="F895" s="2"/>
      <c r="G895" s="120"/>
      <c r="H895" s="120"/>
      <c r="I895" s="120"/>
      <c r="J895" s="58"/>
      <c r="K895" s="121"/>
      <c r="L895" s="2"/>
      <c r="M895" s="120"/>
      <c r="N895" s="120"/>
      <c r="O895" s="120"/>
      <c r="P895" s="120"/>
      <c r="Q895" s="2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122"/>
      <c r="AJ895" s="122"/>
      <c r="AK895" s="2"/>
      <c r="AL895" s="2"/>
      <c r="AM895" s="2"/>
      <c r="AN895" s="2"/>
      <c r="AO895" s="2"/>
      <c r="AP895" s="2"/>
      <c r="AQ895" s="2"/>
      <c r="AR895" s="15"/>
    </row>
    <row r="896" spans="1:44" ht="11.25" customHeight="1">
      <c r="A896" s="120"/>
      <c r="B896" s="120"/>
      <c r="C896" s="120"/>
      <c r="D896" s="120"/>
      <c r="E896" s="2"/>
      <c r="F896" s="2"/>
      <c r="G896" s="120"/>
      <c r="H896" s="120"/>
      <c r="I896" s="120"/>
      <c r="J896" s="58"/>
      <c r="K896" s="121"/>
      <c r="L896" s="2"/>
      <c r="M896" s="120"/>
      <c r="N896" s="120"/>
      <c r="O896" s="120"/>
      <c r="P896" s="120"/>
      <c r="Q896" s="2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122"/>
      <c r="AJ896" s="122"/>
      <c r="AK896" s="2"/>
      <c r="AL896" s="2"/>
      <c r="AM896" s="2"/>
      <c r="AN896" s="2"/>
      <c r="AO896" s="2"/>
      <c r="AP896" s="2"/>
      <c r="AQ896" s="2"/>
      <c r="AR896" s="15"/>
    </row>
    <row r="897" spans="1:44" ht="11.25" customHeight="1">
      <c r="A897" s="120"/>
      <c r="B897" s="120"/>
      <c r="C897" s="120"/>
      <c r="D897" s="120"/>
      <c r="E897" s="2"/>
      <c r="F897" s="2"/>
      <c r="G897" s="120"/>
      <c r="H897" s="120"/>
      <c r="I897" s="120"/>
      <c r="J897" s="58"/>
      <c r="K897" s="121"/>
      <c r="L897" s="2"/>
      <c r="M897" s="120"/>
      <c r="N897" s="120"/>
      <c r="O897" s="120"/>
      <c r="P897" s="120"/>
      <c r="Q897" s="2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122"/>
      <c r="AJ897" s="122"/>
      <c r="AK897" s="2"/>
      <c r="AL897" s="2"/>
      <c r="AM897" s="2"/>
      <c r="AN897" s="2"/>
      <c r="AO897" s="2"/>
      <c r="AP897" s="2"/>
      <c r="AQ897" s="2"/>
      <c r="AR897" s="15"/>
    </row>
    <row r="898" spans="1:44" ht="11.25" customHeight="1">
      <c r="A898" s="120"/>
      <c r="B898" s="120"/>
      <c r="C898" s="120"/>
      <c r="D898" s="120"/>
      <c r="E898" s="2"/>
      <c r="F898" s="2"/>
      <c r="G898" s="120"/>
      <c r="H898" s="120"/>
      <c r="I898" s="120"/>
      <c r="J898" s="58"/>
      <c r="K898" s="121"/>
      <c r="L898" s="2"/>
      <c r="M898" s="120"/>
      <c r="N898" s="120"/>
      <c r="O898" s="120"/>
      <c r="P898" s="120"/>
      <c r="Q898" s="2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122"/>
      <c r="AJ898" s="122"/>
      <c r="AK898" s="2"/>
      <c r="AL898" s="2"/>
      <c r="AM898" s="2"/>
      <c r="AN898" s="2"/>
      <c r="AO898" s="2"/>
      <c r="AP898" s="2"/>
      <c r="AQ898" s="2"/>
      <c r="AR898" s="15"/>
    </row>
    <row r="899" spans="1:44" ht="11.25" customHeight="1">
      <c r="A899" s="120"/>
      <c r="B899" s="120"/>
      <c r="C899" s="120"/>
      <c r="D899" s="120"/>
      <c r="E899" s="2"/>
      <c r="F899" s="2"/>
      <c r="G899" s="120"/>
      <c r="H899" s="120"/>
      <c r="I899" s="120"/>
      <c r="J899" s="58"/>
      <c r="K899" s="121"/>
      <c r="L899" s="2"/>
      <c r="M899" s="120"/>
      <c r="N899" s="120"/>
      <c r="O899" s="120"/>
      <c r="P899" s="120"/>
      <c r="Q899" s="2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122"/>
      <c r="AJ899" s="122"/>
      <c r="AK899" s="2"/>
      <c r="AL899" s="2"/>
      <c r="AM899" s="2"/>
      <c r="AN899" s="2"/>
      <c r="AO899" s="2"/>
      <c r="AP899" s="2"/>
      <c r="AQ899" s="2"/>
      <c r="AR899" s="15"/>
    </row>
    <row r="900" spans="1:44" ht="11.25" customHeight="1">
      <c r="A900" s="120"/>
      <c r="B900" s="120"/>
      <c r="C900" s="120"/>
      <c r="D900" s="120"/>
      <c r="E900" s="2"/>
      <c r="F900" s="2"/>
      <c r="G900" s="120"/>
      <c r="H900" s="120"/>
      <c r="I900" s="120"/>
      <c r="J900" s="58"/>
      <c r="K900" s="121"/>
      <c r="L900" s="2"/>
      <c r="M900" s="120"/>
      <c r="N900" s="120"/>
      <c r="O900" s="120"/>
      <c r="P900" s="120"/>
      <c r="Q900" s="2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122"/>
      <c r="AJ900" s="122"/>
      <c r="AK900" s="2"/>
      <c r="AL900" s="2"/>
      <c r="AM900" s="2"/>
      <c r="AN900" s="2"/>
      <c r="AO900" s="2"/>
      <c r="AP900" s="2"/>
      <c r="AQ900" s="2"/>
      <c r="AR900" s="15"/>
    </row>
    <row r="901" spans="1:44" ht="11.25" customHeight="1">
      <c r="A901" s="120"/>
      <c r="B901" s="120"/>
      <c r="C901" s="120"/>
      <c r="D901" s="120"/>
      <c r="E901" s="2"/>
      <c r="F901" s="2"/>
      <c r="G901" s="120"/>
      <c r="H901" s="120"/>
      <c r="I901" s="120"/>
      <c r="J901" s="58"/>
      <c r="K901" s="121"/>
      <c r="L901" s="2"/>
      <c r="M901" s="120"/>
      <c r="N901" s="120"/>
      <c r="O901" s="120"/>
      <c r="P901" s="120"/>
      <c r="Q901" s="2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122"/>
      <c r="AJ901" s="122"/>
      <c r="AK901" s="2"/>
      <c r="AL901" s="2"/>
      <c r="AM901" s="2"/>
      <c r="AN901" s="2"/>
      <c r="AO901" s="2"/>
      <c r="AP901" s="2"/>
      <c r="AQ901" s="2"/>
      <c r="AR901" s="15"/>
    </row>
    <row r="902" spans="1:44" ht="11.25" customHeight="1">
      <c r="A902" s="120"/>
      <c r="B902" s="120"/>
      <c r="C902" s="120"/>
      <c r="D902" s="120"/>
      <c r="E902" s="2"/>
      <c r="F902" s="2"/>
      <c r="G902" s="120"/>
      <c r="H902" s="120"/>
      <c r="I902" s="120"/>
      <c r="J902" s="58"/>
      <c r="K902" s="121"/>
      <c r="L902" s="2"/>
      <c r="M902" s="120"/>
      <c r="N902" s="120"/>
      <c r="O902" s="120"/>
      <c r="P902" s="120"/>
      <c r="Q902" s="2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122"/>
      <c r="AJ902" s="122"/>
      <c r="AK902" s="2"/>
      <c r="AL902" s="2"/>
      <c r="AM902" s="2"/>
      <c r="AN902" s="2"/>
      <c r="AO902" s="2"/>
      <c r="AP902" s="2"/>
      <c r="AQ902" s="2"/>
      <c r="AR902" s="15"/>
    </row>
    <row r="903" spans="1:44" ht="11.25" customHeight="1">
      <c r="A903" s="120"/>
      <c r="B903" s="120"/>
      <c r="C903" s="120"/>
      <c r="D903" s="120"/>
      <c r="E903" s="2"/>
      <c r="F903" s="2"/>
      <c r="G903" s="120"/>
      <c r="H903" s="120"/>
      <c r="I903" s="120"/>
      <c r="J903" s="58"/>
      <c r="K903" s="121"/>
      <c r="L903" s="2"/>
      <c r="M903" s="120"/>
      <c r="N903" s="120"/>
      <c r="O903" s="120"/>
      <c r="P903" s="120"/>
      <c r="Q903" s="2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122"/>
      <c r="AJ903" s="122"/>
      <c r="AK903" s="2"/>
      <c r="AL903" s="2"/>
      <c r="AM903" s="2"/>
      <c r="AN903" s="2"/>
      <c r="AO903" s="2"/>
      <c r="AP903" s="2"/>
      <c r="AQ903" s="2"/>
      <c r="AR903" s="15"/>
    </row>
    <row r="904" spans="1:44" ht="11.25" customHeight="1">
      <c r="A904" s="120"/>
      <c r="B904" s="120"/>
      <c r="C904" s="120"/>
      <c r="D904" s="120"/>
      <c r="E904" s="2"/>
      <c r="F904" s="2"/>
      <c r="G904" s="120"/>
      <c r="H904" s="120"/>
      <c r="I904" s="120"/>
      <c r="J904" s="58"/>
      <c r="K904" s="121"/>
      <c r="L904" s="2"/>
      <c r="M904" s="120"/>
      <c r="N904" s="120"/>
      <c r="O904" s="120"/>
      <c r="P904" s="120"/>
      <c r="Q904" s="2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122"/>
      <c r="AJ904" s="122"/>
      <c r="AK904" s="2"/>
      <c r="AL904" s="2"/>
      <c r="AM904" s="2"/>
      <c r="AN904" s="2"/>
      <c r="AO904" s="2"/>
      <c r="AP904" s="2"/>
      <c r="AQ904" s="2"/>
      <c r="AR904" s="15"/>
    </row>
    <row r="905" spans="1:44" ht="11.25" customHeight="1">
      <c r="A905" s="120"/>
      <c r="B905" s="120"/>
      <c r="C905" s="120"/>
      <c r="D905" s="120"/>
      <c r="E905" s="2"/>
      <c r="F905" s="2"/>
      <c r="G905" s="120"/>
      <c r="H905" s="120"/>
      <c r="I905" s="120"/>
      <c r="J905" s="58"/>
      <c r="K905" s="121"/>
      <c r="L905" s="2"/>
      <c r="M905" s="120"/>
      <c r="N905" s="120"/>
      <c r="O905" s="120"/>
      <c r="P905" s="120"/>
      <c r="Q905" s="2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122"/>
      <c r="AJ905" s="122"/>
      <c r="AK905" s="2"/>
      <c r="AL905" s="2"/>
      <c r="AM905" s="2"/>
      <c r="AN905" s="2"/>
      <c r="AO905" s="2"/>
      <c r="AP905" s="2"/>
      <c r="AQ905" s="2"/>
      <c r="AR905" s="15"/>
    </row>
    <row r="906" spans="1:44" ht="11.25" customHeight="1">
      <c r="A906" s="120"/>
      <c r="B906" s="120"/>
      <c r="C906" s="120"/>
      <c r="D906" s="120"/>
      <c r="E906" s="2"/>
      <c r="F906" s="2"/>
      <c r="G906" s="120"/>
      <c r="H906" s="120"/>
      <c r="I906" s="120"/>
      <c r="J906" s="58"/>
      <c r="K906" s="121"/>
      <c r="L906" s="2"/>
      <c r="M906" s="120"/>
      <c r="N906" s="120"/>
      <c r="O906" s="120"/>
      <c r="P906" s="120"/>
      <c r="Q906" s="2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122"/>
      <c r="AJ906" s="122"/>
      <c r="AK906" s="2"/>
      <c r="AL906" s="2"/>
      <c r="AM906" s="2"/>
      <c r="AN906" s="2"/>
      <c r="AO906" s="2"/>
      <c r="AP906" s="2"/>
      <c r="AQ906" s="2"/>
      <c r="AR906" s="15"/>
    </row>
    <row r="907" spans="1:44" ht="11.25" customHeight="1">
      <c r="A907" s="120"/>
      <c r="B907" s="120"/>
      <c r="C907" s="120"/>
      <c r="D907" s="120"/>
      <c r="E907" s="2"/>
      <c r="F907" s="2"/>
      <c r="G907" s="120"/>
      <c r="H907" s="120"/>
      <c r="I907" s="120"/>
      <c r="J907" s="58"/>
      <c r="K907" s="121"/>
      <c r="L907" s="2"/>
      <c r="M907" s="120"/>
      <c r="N907" s="120"/>
      <c r="O907" s="120"/>
      <c r="P907" s="120"/>
      <c r="Q907" s="2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122"/>
      <c r="AJ907" s="122"/>
      <c r="AK907" s="2"/>
      <c r="AL907" s="2"/>
      <c r="AM907" s="2"/>
      <c r="AN907" s="2"/>
      <c r="AO907" s="2"/>
      <c r="AP907" s="2"/>
      <c r="AQ907" s="2"/>
      <c r="AR907" s="15"/>
    </row>
    <row r="908" spans="1:44" ht="11.25" customHeight="1">
      <c r="A908" s="120"/>
      <c r="B908" s="120"/>
      <c r="C908" s="120"/>
      <c r="D908" s="120"/>
      <c r="E908" s="2"/>
      <c r="F908" s="2"/>
      <c r="G908" s="120"/>
      <c r="H908" s="120"/>
      <c r="I908" s="120"/>
      <c r="J908" s="58"/>
      <c r="K908" s="121"/>
      <c r="L908" s="2"/>
      <c r="M908" s="120"/>
      <c r="N908" s="120"/>
      <c r="O908" s="120"/>
      <c r="P908" s="120"/>
      <c r="Q908" s="2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122"/>
      <c r="AJ908" s="122"/>
      <c r="AK908" s="2"/>
      <c r="AL908" s="2"/>
      <c r="AM908" s="2"/>
      <c r="AN908" s="2"/>
      <c r="AO908" s="2"/>
      <c r="AP908" s="2"/>
      <c r="AQ908" s="2"/>
      <c r="AR908" s="15"/>
    </row>
    <row r="909" spans="1:44" ht="11.25" customHeight="1">
      <c r="A909" s="120"/>
      <c r="B909" s="120"/>
      <c r="C909" s="120"/>
      <c r="D909" s="120"/>
      <c r="E909" s="2"/>
      <c r="F909" s="2"/>
      <c r="G909" s="120"/>
      <c r="H909" s="120"/>
      <c r="I909" s="120"/>
      <c r="J909" s="58"/>
      <c r="K909" s="121"/>
      <c r="L909" s="2"/>
      <c r="M909" s="120"/>
      <c r="N909" s="120"/>
      <c r="O909" s="120"/>
      <c r="P909" s="120"/>
      <c r="Q909" s="2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122"/>
      <c r="AJ909" s="122"/>
      <c r="AK909" s="2"/>
      <c r="AL909" s="2"/>
      <c r="AM909" s="2"/>
      <c r="AN909" s="2"/>
      <c r="AO909" s="2"/>
      <c r="AP909" s="2"/>
      <c r="AQ909" s="2"/>
      <c r="AR909" s="15"/>
    </row>
    <row r="910" spans="1:44" ht="11.25" customHeight="1">
      <c r="A910" s="120"/>
      <c r="B910" s="120"/>
      <c r="C910" s="120"/>
      <c r="D910" s="120"/>
      <c r="E910" s="2"/>
      <c r="F910" s="2"/>
      <c r="G910" s="120"/>
      <c r="H910" s="120"/>
      <c r="I910" s="120"/>
      <c r="J910" s="58"/>
      <c r="K910" s="121"/>
      <c r="L910" s="2"/>
      <c r="M910" s="120"/>
      <c r="N910" s="120"/>
      <c r="O910" s="120"/>
      <c r="P910" s="120"/>
      <c r="Q910" s="2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122"/>
      <c r="AJ910" s="122"/>
      <c r="AK910" s="2"/>
      <c r="AL910" s="2"/>
      <c r="AM910" s="2"/>
      <c r="AN910" s="2"/>
      <c r="AO910" s="2"/>
      <c r="AP910" s="2"/>
      <c r="AQ910" s="2"/>
      <c r="AR910" s="15"/>
    </row>
    <row r="911" spans="1:44" ht="11.25" customHeight="1">
      <c r="A911" s="120"/>
      <c r="B911" s="120"/>
      <c r="C911" s="120"/>
      <c r="D911" s="120"/>
      <c r="E911" s="2"/>
      <c r="F911" s="2"/>
      <c r="G911" s="120"/>
      <c r="H911" s="120"/>
      <c r="I911" s="120"/>
      <c r="J911" s="58"/>
      <c r="K911" s="121"/>
      <c r="L911" s="2"/>
      <c r="M911" s="120"/>
      <c r="N911" s="120"/>
      <c r="O911" s="120"/>
      <c r="P911" s="120"/>
      <c r="Q911" s="2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122"/>
      <c r="AJ911" s="122"/>
      <c r="AK911" s="2"/>
      <c r="AL911" s="2"/>
      <c r="AM911" s="2"/>
      <c r="AN911" s="2"/>
      <c r="AO911" s="2"/>
      <c r="AP911" s="2"/>
      <c r="AQ911" s="2"/>
      <c r="AR911" s="15"/>
    </row>
    <row r="912" spans="1:44" ht="11.25" customHeight="1">
      <c r="A912" s="120"/>
      <c r="B912" s="120"/>
      <c r="C912" s="120"/>
      <c r="D912" s="120"/>
      <c r="E912" s="2"/>
      <c r="F912" s="2"/>
      <c r="G912" s="120"/>
      <c r="H912" s="120"/>
      <c r="I912" s="120"/>
      <c r="J912" s="58"/>
      <c r="K912" s="121"/>
      <c r="L912" s="2"/>
      <c r="M912" s="120"/>
      <c r="N912" s="120"/>
      <c r="O912" s="120"/>
      <c r="P912" s="120"/>
      <c r="Q912" s="2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122"/>
      <c r="AJ912" s="122"/>
      <c r="AK912" s="2"/>
      <c r="AL912" s="2"/>
      <c r="AM912" s="2"/>
      <c r="AN912" s="2"/>
      <c r="AO912" s="2"/>
      <c r="AP912" s="2"/>
      <c r="AQ912" s="2"/>
      <c r="AR912" s="15"/>
    </row>
    <row r="913" spans="1:44" ht="11.25" customHeight="1">
      <c r="A913" s="120"/>
      <c r="B913" s="120"/>
      <c r="C913" s="120"/>
      <c r="D913" s="120"/>
      <c r="E913" s="2"/>
      <c r="F913" s="2"/>
      <c r="G913" s="120"/>
      <c r="H913" s="120"/>
      <c r="I913" s="120"/>
      <c r="J913" s="58"/>
      <c r="K913" s="121"/>
      <c r="L913" s="2"/>
      <c r="M913" s="120"/>
      <c r="N913" s="120"/>
      <c r="O913" s="120"/>
      <c r="P913" s="120"/>
      <c r="Q913" s="2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122"/>
      <c r="AJ913" s="122"/>
      <c r="AK913" s="2"/>
      <c r="AL913" s="2"/>
      <c r="AM913" s="2"/>
      <c r="AN913" s="2"/>
      <c r="AO913" s="2"/>
      <c r="AP913" s="2"/>
      <c r="AQ913" s="2"/>
      <c r="AR913" s="15"/>
    </row>
    <row r="914" spans="1:44" ht="11.25" customHeight="1">
      <c r="A914" s="120"/>
      <c r="B914" s="120"/>
      <c r="C914" s="120"/>
      <c r="D914" s="120"/>
      <c r="E914" s="2"/>
      <c r="F914" s="2"/>
      <c r="G914" s="120"/>
      <c r="H914" s="120"/>
      <c r="I914" s="120"/>
      <c r="J914" s="58"/>
      <c r="K914" s="121"/>
      <c r="L914" s="2"/>
      <c r="M914" s="120"/>
      <c r="N914" s="120"/>
      <c r="O914" s="120"/>
      <c r="P914" s="120"/>
      <c r="Q914" s="2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122"/>
      <c r="AJ914" s="122"/>
      <c r="AK914" s="2"/>
      <c r="AL914" s="2"/>
      <c r="AM914" s="2"/>
      <c r="AN914" s="2"/>
      <c r="AO914" s="2"/>
      <c r="AP914" s="2"/>
      <c r="AQ914" s="2"/>
      <c r="AR914" s="15"/>
    </row>
    <row r="915" spans="1:44" ht="11.25" customHeight="1">
      <c r="A915" s="120"/>
      <c r="B915" s="120"/>
      <c r="C915" s="120"/>
      <c r="D915" s="120"/>
      <c r="E915" s="2"/>
      <c r="F915" s="2"/>
      <c r="G915" s="120"/>
      <c r="H915" s="120"/>
      <c r="I915" s="120"/>
      <c r="J915" s="58"/>
      <c r="K915" s="121"/>
      <c r="L915" s="2"/>
      <c r="M915" s="120"/>
      <c r="N915" s="120"/>
      <c r="O915" s="120"/>
      <c r="P915" s="120"/>
      <c r="Q915" s="2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122"/>
      <c r="AJ915" s="122"/>
      <c r="AK915" s="2"/>
      <c r="AL915" s="2"/>
      <c r="AM915" s="2"/>
      <c r="AN915" s="2"/>
      <c r="AO915" s="2"/>
      <c r="AP915" s="2"/>
      <c r="AQ915" s="2"/>
      <c r="AR915" s="15"/>
    </row>
    <row r="916" spans="1:44" ht="11.25" customHeight="1">
      <c r="A916" s="120"/>
      <c r="B916" s="120"/>
      <c r="C916" s="120"/>
      <c r="D916" s="120"/>
      <c r="E916" s="2"/>
      <c r="F916" s="2"/>
      <c r="G916" s="120"/>
      <c r="H916" s="120"/>
      <c r="I916" s="120"/>
      <c r="J916" s="58"/>
      <c r="K916" s="121"/>
      <c r="L916" s="2"/>
      <c r="M916" s="120"/>
      <c r="N916" s="120"/>
      <c r="O916" s="120"/>
      <c r="P916" s="120"/>
      <c r="Q916" s="2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122"/>
      <c r="AJ916" s="122"/>
      <c r="AK916" s="2"/>
      <c r="AL916" s="2"/>
      <c r="AM916" s="2"/>
      <c r="AN916" s="2"/>
      <c r="AO916" s="2"/>
      <c r="AP916" s="2"/>
      <c r="AQ916" s="2"/>
      <c r="AR916" s="15"/>
    </row>
    <row r="917" spans="1:44" ht="11.25" customHeight="1">
      <c r="A917" s="120"/>
      <c r="B917" s="120"/>
      <c r="C917" s="120"/>
      <c r="D917" s="120"/>
      <c r="E917" s="2"/>
      <c r="F917" s="2"/>
      <c r="G917" s="120"/>
      <c r="H917" s="120"/>
      <c r="I917" s="120"/>
      <c r="J917" s="58"/>
      <c r="K917" s="121"/>
      <c r="L917" s="2"/>
      <c r="M917" s="120"/>
      <c r="N917" s="120"/>
      <c r="O917" s="120"/>
      <c r="P917" s="120"/>
      <c r="Q917" s="2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122"/>
      <c r="AJ917" s="122"/>
      <c r="AK917" s="2"/>
      <c r="AL917" s="2"/>
      <c r="AM917" s="2"/>
      <c r="AN917" s="2"/>
      <c r="AO917" s="2"/>
      <c r="AP917" s="2"/>
      <c r="AQ917" s="2"/>
      <c r="AR917" s="15"/>
    </row>
    <row r="918" spans="1:44" ht="11.25" customHeight="1">
      <c r="A918" s="120"/>
      <c r="B918" s="120"/>
      <c r="C918" s="120"/>
      <c r="D918" s="120"/>
      <c r="E918" s="2"/>
      <c r="F918" s="2"/>
      <c r="G918" s="120"/>
      <c r="H918" s="120"/>
      <c r="I918" s="120"/>
      <c r="J918" s="58"/>
      <c r="K918" s="121"/>
      <c r="L918" s="2"/>
      <c r="M918" s="120"/>
      <c r="N918" s="120"/>
      <c r="O918" s="120"/>
      <c r="P918" s="120"/>
      <c r="Q918" s="2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122"/>
      <c r="AJ918" s="122"/>
      <c r="AK918" s="2"/>
      <c r="AL918" s="2"/>
      <c r="AM918" s="2"/>
      <c r="AN918" s="2"/>
      <c r="AO918" s="2"/>
      <c r="AP918" s="2"/>
      <c r="AQ918" s="2"/>
      <c r="AR918" s="15"/>
    </row>
    <row r="919" spans="1:44" ht="11.25" customHeight="1">
      <c r="A919" s="120"/>
      <c r="B919" s="120"/>
      <c r="C919" s="120"/>
      <c r="D919" s="120"/>
      <c r="E919" s="2"/>
      <c r="F919" s="2"/>
      <c r="G919" s="120"/>
      <c r="H919" s="120"/>
      <c r="I919" s="120"/>
      <c r="J919" s="58"/>
      <c r="K919" s="121"/>
      <c r="L919" s="2"/>
      <c r="M919" s="120"/>
      <c r="N919" s="120"/>
      <c r="O919" s="120"/>
      <c r="P919" s="120"/>
      <c r="Q919" s="2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122"/>
      <c r="AJ919" s="122"/>
      <c r="AK919" s="2"/>
      <c r="AL919" s="2"/>
      <c r="AM919" s="2"/>
      <c r="AN919" s="2"/>
      <c r="AO919" s="2"/>
      <c r="AP919" s="2"/>
      <c r="AQ919" s="2"/>
      <c r="AR919" s="15"/>
    </row>
    <row r="920" spans="1:44" ht="11.25" customHeight="1">
      <c r="A920" s="120"/>
      <c r="B920" s="120"/>
      <c r="C920" s="120"/>
      <c r="D920" s="120"/>
      <c r="E920" s="2"/>
      <c r="F920" s="2"/>
      <c r="G920" s="120"/>
      <c r="H920" s="120"/>
      <c r="I920" s="120"/>
      <c r="J920" s="58"/>
      <c r="K920" s="121"/>
      <c r="L920" s="2"/>
      <c r="M920" s="120"/>
      <c r="N920" s="120"/>
      <c r="O920" s="120"/>
      <c r="P920" s="120"/>
      <c r="Q920" s="2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122"/>
      <c r="AJ920" s="122"/>
      <c r="AK920" s="2"/>
      <c r="AL920" s="2"/>
      <c r="AM920" s="2"/>
      <c r="AN920" s="2"/>
      <c r="AO920" s="2"/>
      <c r="AP920" s="2"/>
      <c r="AQ920" s="2"/>
      <c r="AR920" s="15"/>
    </row>
    <row r="921" spans="1:44" ht="11.25" customHeight="1">
      <c r="A921" s="120"/>
      <c r="B921" s="120"/>
      <c r="C921" s="120"/>
      <c r="D921" s="120"/>
      <c r="E921" s="2"/>
      <c r="F921" s="2"/>
      <c r="G921" s="120"/>
      <c r="H921" s="120"/>
      <c r="I921" s="120"/>
      <c r="J921" s="58"/>
      <c r="K921" s="121"/>
      <c r="L921" s="2"/>
      <c r="M921" s="120"/>
      <c r="N921" s="120"/>
      <c r="O921" s="120"/>
      <c r="P921" s="120"/>
      <c r="Q921" s="2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122"/>
      <c r="AJ921" s="122"/>
      <c r="AK921" s="2"/>
      <c r="AL921" s="2"/>
      <c r="AM921" s="2"/>
      <c r="AN921" s="2"/>
      <c r="AO921" s="2"/>
      <c r="AP921" s="2"/>
      <c r="AQ921" s="2"/>
      <c r="AR921" s="15"/>
    </row>
    <row r="922" spans="1:44" ht="11.25" customHeight="1">
      <c r="A922" s="120"/>
      <c r="B922" s="120"/>
      <c r="C922" s="120"/>
      <c r="D922" s="120"/>
      <c r="E922" s="2"/>
      <c r="F922" s="2"/>
      <c r="G922" s="120"/>
      <c r="H922" s="120"/>
      <c r="I922" s="120"/>
      <c r="J922" s="58"/>
      <c r="K922" s="121"/>
      <c r="L922" s="2"/>
      <c r="M922" s="120"/>
      <c r="N922" s="120"/>
      <c r="O922" s="120"/>
      <c r="P922" s="120"/>
      <c r="Q922" s="2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122"/>
      <c r="AJ922" s="122"/>
      <c r="AK922" s="2"/>
      <c r="AL922" s="2"/>
      <c r="AM922" s="2"/>
      <c r="AN922" s="2"/>
      <c r="AO922" s="2"/>
      <c r="AP922" s="2"/>
      <c r="AQ922" s="2"/>
      <c r="AR922" s="15"/>
    </row>
    <row r="923" spans="1:44" ht="11.25" customHeight="1">
      <c r="A923" s="120"/>
      <c r="B923" s="120"/>
      <c r="C923" s="120"/>
      <c r="D923" s="120"/>
      <c r="E923" s="2"/>
      <c r="F923" s="2"/>
      <c r="G923" s="120"/>
      <c r="H923" s="120"/>
      <c r="I923" s="120"/>
      <c r="J923" s="58"/>
      <c r="K923" s="121"/>
      <c r="L923" s="2"/>
      <c r="M923" s="120"/>
      <c r="N923" s="120"/>
      <c r="O923" s="120"/>
      <c r="P923" s="120"/>
      <c r="Q923" s="2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122"/>
      <c r="AJ923" s="122"/>
      <c r="AK923" s="2"/>
      <c r="AL923" s="2"/>
      <c r="AM923" s="2"/>
      <c r="AN923" s="2"/>
      <c r="AO923" s="2"/>
      <c r="AP923" s="2"/>
      <c r="AQ923" s="2"/>
      <c r="AR923" s="15"/>
    </row>
    <row r="924" spans="1:44" ht="11.25" customHeight="1">
      <c r="A924" s="120"/>
      <c r="B924" s="120"/>
      <c r="C924" s="120"/>
      <c r="D924" s="120"/>
      <c r="E924" s="2"/>
      <c r="F924" s="2"/>
      <c r="G924" s="120"/>
      <c r="H924" s="120"/>
      <c r="I924" s="120"/>
      <c r="J924" s="58"/>
      <c r="K924" s="121"/>
      <c r="L924" s="2"/>
      <c r="M924" s="120"/>
      <c r="N924" s="120"/>
      <c r="O924" s="120"/>
      <c r="P924" s="120"/>
      <c r="Q924" s="2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122"/>
      <c r="AJ924" s="122"/>
      <c r="AK924" s="2"/>
      <c r="AL924" s="2"/>
      <c r="AM924" s="2"/>
      <c r="AN924" s="2"/>
      <c r="AO924" s="2"/>
      <c r="AP924" s="2"/>
      <c r="AQ924" s="2"/>
      <c r="AR924" s="15"/>
    </row>
    <row r="925" spans="1:44" ht="11.25" customHeight="1">
      <c r="A925" s="120"/>
      <c r="B925" s="120"/>
      <c r="C925" s="120"/>
      <c r="D925" s="120"/>
      <c r="E925" s="2"/>
      <c r="F925" s="2"/>
      <c r="G925" s="120"/>
      <c r="H925" s="120"/>
      <c r="I925" s="120"/>
      <c r="J925" s="58"/>
      <c r="K925" s="121"/>
      <c r="L925" s="2"/>
      <c r="M925" s="120"/>
      <c r="N925" s="120"/>
      <c r="O925" s="120"/>
      <c r="P925" s="120"/>
      <c r="Q925" s="2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122"/>
      <c r="AJ925" s="122"/>
      <c r="AK925" s="2"/>
      <c r="AL925" s="2"/>
      <c r="AM925" s="2"/>
      <c r="AN925" s="2"/>
      <c r="AO925" s="2"/>
      <c r="AP925" s="2"/>
      <c r="AQ925" s="2"/>
      <c r="AR925" s="15"/>
    </row>
    <row r="926" spans="1:44" ht="11.25" customHeight="1">
      <c r="A926" s="120"/>
      <c r="B926" s="120"/>
      <c r="C926" s="120"/>
      <c r="D926" s="120"/>
      <c r="E926" s="2"/>
      <c r="F926" s="2"/>
      <c r="G926" s="120"/>
      <c r="H926" s="120"/>
      <c r="I926" s="120"/>
      <c r="J926" s="58"/>
      <c r="K926" s="121"/>
      <c r="L926" s="2"/>
      <c r="M926" s="120"/>
      <c r="N926" s="120"/>
      <c r="O926" s="120"/>
      <c r="P926" s="120"/>
      <c r="Q926" s="2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122"/>
      <c r="AJ926" s="122"/>
      <c r="AK926" s="2"/>
      <c r="AL926" s="2"/>
      <c r="AM926" s="2"/>
      <c r="AN926" s="2"/>
      <c r="AO926" s="2"/>
      <c r="AP926" s="2"/>
      <c r="AQ926" s="2"/>
      <c r="AR926" s="15"/>
    </row>
    <row r="927" spans="1:44" ht="11.25" customHeight="1">
      <c r="A927" s="120"/>
      <c r="B927" s="120"/>
      <c r="C927" s="120"/>
      <c r="D927" s="120"/>
      <c r="E927" s="2"/>
      <c r="F927" s="2"/>
      <c r="G927" s="120"/>
      <c r="H927" s="120"/>
      <c r="I927" s="120"/>
      <c r="J927" s="58"/>
      <c r="K927" s="121"/>
      <c r="L927" s="2"/>
      <c r="M927" s="120"/>
      <c r="N927" s="120"/>
      <c r="O927" s="120"/>
      <c r="P927" s="120"/>
      <c r="Q927" s="2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122"/>
      <c r="AJ927" s="122"/>
      <c r="AK927" s="2"/>
      <c r="AL927" s="2"/>
      <c r="AM927" s="2"/>
      <c r="AN927" s="2"/>
      <c r="AO927" s="2"/>
      <c r="AP927" s="2"/>
      <c r="AQ927" s="2"/>
      <c r="AR927" s="15"/>
    </row>
    <row r="928" spans="1:44" ht="11.25" customHeight="1">
      <c r="A928" s="120"/>
      <c r="B928" s="120"/>
      <c r="C928" s="120"/>
      <c r="D928" s="120"/>
      <c r="E928" s="2"/>
      <c r="F928" s="2"/>
      <c r="G928" s="120"/>
      <c r="H928" s="120"/>
      <c r="I928" s="120"/>
      <c r="J928" s="58"/>
      <c r="K928" s="121"/>
      <c r="L928" s="2"/>
      <c r="M928" s="120"/>
      <c r="N928" s="120"/>
      <c r="O928" s="120"/>
      <c r="P928" s="120"/>
      <c r="Q928" s="2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122"/>
      <c r="AJ928" s="122"/>
      <c r="AK928" s="2"/>
      <c r="AL928" s="2"/>
      <c r="AM928" s="2"/>
      <c r="AN928" s="2"/>
      <c r="AO928" s="2"/>
      <c r="AP928" s="2"/>
      <c r="AQ928" s="2"/>
      <c r="AR928" s="15"/>
    </row>
    <row r="929" spans="1:44" ht="11.25" customHeight="1">
      <c r="A929" s="120"/>
      <c r="B929" s="120"/>
      <c r="C929" s="120"/>
      <c r="D929" s="120"/>
      <c r="E929" s="2"/>
      <c r="F929" s="2"/>
      <c r="G929" s="120"/>
      <c r="H929" s="120"/>
      <c r="I929" s="120"/>
      <c r="J929" s="58"/>
      <c r="K929" s="121"/>
      <c r="L929" s="2"/>
      <c r="M929" s="120"/>
      <c r="N929" s="120"/>
      <c r="O929" s="120"/>
      <c r="P929" s="120"/>
      <c r="Q929" s="2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122"/>
      <c r="AJ929" s="122"/>
      <c r="AK929" s="2"/>
      <c r="AL929" s="2"/>
      <c r="AM929" s="2"/>
      <c r="AN929" s="2"/>
      <c r="AO929" s="2"/>
      <c r="AP929" s="2"/>
      <c r="AQ929" s="2"/>
      <c r="AR929" s="15"/>
    </row>
    <row r="930" spans="1:44" ht="11.25" customHeight="1">
      <c r="A930" s="120"/>
      <c r="B930" s="120"/>
      <c r="C930" s="120"/>
      <c r="D930" s="120"/>
      <c r="E930" s="2"/>
      <c r="F930" s="2"/>
      <c r="G930" s="120"/>
      <c r="H930" s="120"/>
      <c r="I930" s="120"/>
      <c r="J930" s="58"/>
      <c r="K930" s="121"/>
      <c r="L930" s="2"/>
      <c r="M930" s="120"/>
      <c r="N930" s="120"/>
      <c r="O930" s="120"/>
      <c r="P930" s="120"/>
      <c r="Q930" s="2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122"/>
      <c r="AJ930" s="122"/>
      <c r="AK930" s="2"/>
      <c r="AL930" s="2"/>
      <c r="AM930" s="2"/>
      <c r="AN930" s="2"/>
      <c r="AO930" s="2"/>
      <c r="AP930" s="2"/>
      <c r="AQ930" s="2"/>
      <c r="AR930" s="15"/>
    </row>
    <row r="931" spans="1:44" ht="11.25" customHeight="1">
      <c r="A931" s="120"/>
      <c r="B931" s="120"/>
      <c r="C931" s="120"/>
      <c r="D931" s="120"/>
      <c r="E931" s="2"/>
      <c r="F931" s="2"/>
      <c r="G931" s="120"/>
      <c r="H931" s="120"/>
      <c r="I931" s="120"/>
      <c r="J931" s="58"/>
      <c r="K931" s="121"/>
      <c r="L931" s="2"/>
      <c r="M931" s="120"/>
      <c r="N931" s="120"/>
      <c r="O931" s="120"/>
      <c r="P931" s="120"/>
      <c r="Q931" s="2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122"/>
      <c r="AJ931" s="122"/>
      <c r="AK931" s="2"/>
      <c r="AL931" s="2"/>
      <c r="AM931" s="2"/>
      <c r="AN931" s="2"/>
      <c r="AO931" s="2"/>
      <c r="AP931" s="2"/>
      <c r="AQ931" s="2"/>
      <c r="AR931" s="15"/>
    </row>
    <row r="932" spans="1:44" ht="11.25" customHeight="1">
      <c r="A932" s="120"/>
      <c r="B932" s="120"/>
      <c r="C932" s="120"/>
      <c r="D932" s="120"/>
      <c r="E932" s="2"/>
      <c r="F932" s="2"/>
      <c r="G932" s="120"/>
      <c r="H932" s="120"/>
      <c r="I932" s="120"/>
      <c r="J932" s="58"/>
      <c r="K932" s="121"/>
      <c r="L932" s="2"/>
      <c r="M932" s="120"/>
      <c r="N932" s="120"/>
      <c r="O932" s="120"/>
      <c r="P932" s="120"/>
      <c r="Q932" s="2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122"/>
      <c r="AJ932" s="122"/>
      <c r="AK932" s="2"/>
      <c r="AL932" s="2"/>
      <c r="AM932" s="2"/>
      <c r="AN932" s="2"/>
      <c r="AO932" s="2"/>
      <c r="AP932" s="2"/>
      <c r="AQ932" s="2"/>
      <c r="AR932" s="15"/>
    </row>
    <row r="933" spans="1:44" ht="11.25" customHeight="1">
      <c r="A933" s="120"/>
      <c r="B933" s="120"/>
      <c r="C933" s="120"/>
      <c r="D933" s="120"/>
      <c r="E933" s="2"/>
      <c r="F933" s="2"/>
      <c r="G933" s="120"/>
      <c r="H933" s="120"/>
      <c r="I933" s="120"/>
      <c r="J933" s="58"/>
      <c r="K933" s="121"/>
      <c r="L933" s="2"/>
      <c r="M933" s="120"/>
      <c r="N933" s="120"/>
      <c r="O933" s="120"/>
      <c r="P933" s="120"/>
      <c r="Q933" s="2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122"/>
      <c r="AJ933" s="122"/>
      <c r="AK933" s="2"/>
      <c r="AL933" s="2"/>
      <c r="AM933" s="2"/>
      <c r="AN933" s="2"/>
      <c r="AO933" s="2"/>
      <c r="AP933" s="2"/>
      <c r="AQ933" s="2"/>
      <c r="AR933" s="15"/>
    </row>
    <row r="934" spans="1:44" ht="11.25" customHeight="1">
      <c r="A934" s="120"/>
      <c r="B934" s="120"/>
      <c r="C934" s="120"/>
      <c r="D934" s="120"/>
      <c r="E934" s="2"/>
      <c r="F934" s="2"/>
      <c r="G934" s="120"/>
      <c r="H934" s="120"/>
      <c r="I934" s="120"/>
      <c r="J934" s="58"/>
      <c r="K934" s="121"/>
      <c r="L934" s="2"/>
      <c r="M934" s="120"/>
      <c r="N934" s="120"/>
      <c r="O934" s="120"/>
      <c r="P934" s="120"/>
      <c r="Q934" s="2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122"/>
      <c r="AJ934" s="122"/>
      <c r="AK934" s="2"/>
      <c r="AL934" s="2"/>
      <c r="AM934" s="2"/>
      <c r="AN934" s="2"/>
      <c r="AO934" s="2"/>
      <c r="AP934" s="2"/>
      <c r="AQ934" s="2"/>
      <c r="AR934" s="15"/>
    </row>
    <row r="935" spans="1:44" ht="11.25" customHeight="1">
      <c r="A935" s="120"/>
      <c r="B935" s="120"/>
      <c r="C935" s="120"/>
      <c r="D935" s="120"/>
      <c r="E935" s="2"/>
      <c r="F935" s="2"/>
      <c r="G935" s="120"/>
      <c r="H935" s="120"/>
      <c r="I935" s="120"/>
      <c r="J935" s="58"/>
      <c r="K935" s="121"/>
      <c r="L935" s="2"/>
      <c r="M935" s="120"/>
      <c r="N935" s="120"/>
      <c r="O935" s="120"/>
      <c r="P935" s="120"/>
      <c r="Q935" s="2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122"/>
      <c r="AJ935" s="122"/>
      <c r="AK935" s="2"/>
      <c r="AL935" s="2"/>
      <c r="AM935" s="2"/>
      <c r="AN935" s="2"/>
      <c r="AO935" s="2"/>
      <c r="AP935" s="2"/>
      <c r="AQ935" s="2"/>
      <c r="AR935" s="15"/>
    </row>
    <row r="936" spans="1:44" ht="11.25" customHeight="1">
      <c r="A936" s="120"/>
      <c r="B936" s="120"/>
      <c r="C936" s="120"/>
      <c r="D936" s="120"/>
      <c r="E936" s="2"/>
      <c r="F936" s="2"/>
      <c r="G936" s="120"/>
      <c r="H936" s="120"/>
      <c r="I936" s="120"/>
      <c r="J936" s="58"/>
      <c r="K936" s="121"/>
      <c r="L936" s="2"/>
      <c r="M936" s="120"/>
      <c r="N936" s="120"/>
      <c r="O936" s="120"/>
      <c r="P936" s="120"/>
      <c r="Q936" s="2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122"/>
      <c r="AJ936" s="122"/>
      <c r="AK936" s="2"/>
      <c r="AL936" s="2"/>
      <c r="AM936" s="2"/>
      <c r="AN936" s="2"/>
      <c r="AO936" s="2"/>
      <c r="AP936" s="2"/>
      <c r="AQ936" s="2"/>
      <c r="AR936" s="15"/>
    </row>
    <row r="937" spans="1:44" ht="11.25" customHeight="1">
      <c r="A937" s="120"/>
      <c r="B937" s="120"/>
      <c r="C937" s="120"/>
      <c r="D937" s="120"/>
      <c r="E937" s="2"/>
      <c r="F937" s="2"/>
      <c r="G937" s="120"/>
      <c r="H937" s="120"/>
      <c r="I937" s="120"/>
      <c r="J937" s="58"/>
      <c r="K937" s="121"/>
      <c r="L937" s="2"/>
      <c r="M937" s="120"/>
      <c r="N937" s="120"/>
      <c r="O937" s="120"/>
      <c r="P937" s="120"/>
      <c r="Q937" s="2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122"/>
      <c r="AJ937" s="122"/>
      <c r="AK937" s="2"/>
      <c r="AL937" s="2"/>
      <c r="AM937" s="2"/>
      <c r="AN937" s="2"/>
      <c r="AO937" s="2"/>
      <c r="AP937" s="2"/>
      <c r="AQ937" s="2"/>
      <c r="AR937" s="15"/>
    </row>
    <row r="938" spans="1:44" ht="11.25" customHeight="1">
      <c r="A938" s="120"/>
      <c r="B938" s="120"/>
      <c r="C938" s="120"/>
      <c r="D938" s="120"/>
      <c r="E938" s="2"/>
      <c r="F938" s="2"/>
      <c r="G938" s="120"/>
      <c r="H938" s="120"/>
      <c r="I938" s="120"/>
      <c r="J938" s="58"/>
      <c r="K938" s="121"/>
      <c r="L938" s="2"/>
      <c r="M938" s="120"/>
      <c r="N938" s="120"/>
      <c r="O938" s="120"/>
      <c r="P938" s="120"/>
      <c r="Q938" s="2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122"/>
      <c r="AJ938" s="122"/>
      <c r="AK938" s="2"/>
      <c r="AL938" s="2"/>
      <c r="AM938" s="2"/>
      <c r="AN938" s="2"/>
      <c r="AO938" s="2"/>
      <c r="AP938" s="2"/>
      <c r="AQ938" s="2"/>
      <c r="AR938" s="15"/>
    </row>
    <row r="939" spans="1:44" ht="11.25" customHeight="1">
      <c r="A939" s="120"/>
      <c r="B939" s="120"/>
      <c r="C939" s="120"/>
      <c r="D939" s="120"/>
      <c r="E939" s="2"/>
      <c r="F939" s="2"/>
      <c r="G939" s="120"/>
      <c r="H939" s="120"/>
      <c r="I939" s="120"/>
      <c r="J939" s="58"/>
      <c r="K939" s="121"/>
      <c r="L939" s="2"/>
      <c r="M939" s="120"/>
      <c r="N939" s="120"/>
      <c r="O939" s="120"/>
      <c r="P939" s="120"/>
      <c r="Q939" s="2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122"/>
      <c r="AJ939" s="122"/>
      <c r="AK939" s="2"/>
      <c r="AL939" s="2"/>
      <c r="AM939" s="2"/>
      <c r="AN939" s="2"/>
      <c r="AO939" s="2"/>
      <c r="AP939" s="2"/>
      <c r="AQ939" s="2"/>
      <c r="AR939" s="15"/>
    </row>
    <row r="940" spans="1:44" ht="11.25" customHeight="1">
      <c r="A940" s="120"/>
      <c r="B940" s="120"/>
      <c r="C940" s="120"/>
      <c r="D940" s="120"/>
      <c r="E940" s="2"/>
      <c r="F940" s="2"/>
      <c r="G940" s="120"/>
      <c r="H940" s="120"/>
      <c r="I940" s="120"/>
      <c r="J940" s="58"/>
      <c r="K940" s="121"/>
      <c r="L940" s="2"/>
      <c r="M940" s="120"/>
      <c r="N940" s="120"/>
      <c r="O940" s="120"/>
      <c r="P940" s="120"/>
      <c r="Q940" s="2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122"/>
      <c r="AJ940" s="122"/>
      <c r="AK940" s="2"/>
      <c r="AL940" s="2"/>
      <c r="AM940" s="2"/>
      <c r="AN940" s="2"/>
      <c r="AO940" s="2"/>
      <c r="AP940" s="2"/>
      <c r="AQ940" s="2"/>
      <c r="AR940" s="15"/>
    </row>
    <row r="941" spans="1:44" ht="11.25" customHeight="1">
      <c r="A941" s="120"/>
      <c r="B941" s="120"/>
      <c r="C941" s="120"/>
      <c r="D941" s="120"/>
      <c r="E941" s="2"/>
      <c r="F941" s="2"/>
      <c r="G941" s="120"/>
      <c r="H941" s="120"/>
      <c r="I941" s="120"/>
      <c r="J941" s="58"/>
      <c r="K941" s="121"/>
      <c r="L941" s="2"/>
      <c r="M941" s="120"/>
      <c r="N941" s="120"/>
      <c r="O941" s="120"/>
      <c r="P941" s="120"/>
      <c r="Q941" s="2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122"/>
      <c r="AJ941" s="122"/>
      <c r="AK941" s="2"/>
      <c r="AL941" s="2"/>
      <c r="AM941" s="2"/>
      <c r="AN941" s="2"/>
      <c r="AO941" s="2"/>
      <c r="AP941" s="2"/>
      <c r="AQ941" s="2"/>
      <c r="AR941" s="15"/>
    </row>
    <row r="942" spans="1:44" ht="11.25" customHeight="1">
      <c r="A942" s="120"/>
      <c r="B942" s="120"/>
      <c r="C942" s="120"/>
      <c r="D942" s="120"/>
      <c r="E942" s="2"/>
      <c r="F942" s="2"/>
      <c r="G942" s="120"/>
      <c r="H942" s="120"/>
      <c r="I942" s="120"/>
      <c r="J942" s="58"/>
      <c r="K942" s="121"/>
      <c r="L942" s="2"/>
      <c r="M942" s="120"/>
      <c r="N942" s="120"/>
      <c r="O942" s="120"/>
      <c r="P942" s="120"/>
      <c r="Q942" s="2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122"/>
      <c r="AJ942" s="122"/>
      <c r="AK942" s="2"/>
      <c r="AL942" s="2"/>
      <c r="AM942" s="2"/>
      <c r="AN942" s="2"/>
      <c r="AO942" s="2"/>
      <c r="AP942" s="2"/>
      <c r="AQ942" s="2"/>
      <c r="AR942" s="15"/>
    </row>
    <row r="943" spans="1:44" ht="11.25" customHeight="1">
      <c r="A943" s="120"/>
      <c r="B943" s="120"/>
      <c r="C943" s="120"/>
      <c r="D943" s="120"/>
      <c r="E943" s="2"/>
      <c r="F943" s="2"/>
      <c r="G943" s="120"/>
      <c r="H943" s="120"/>
      <c r="I943" s="120"/>
      <c r="J943" s="58"/>
      <c r="K943" s="121"/>
      <c r="L943" s="2"/>
      <c r="M943" s="120"/>
      <c r="N943" s="120"/>
      <c r="O943" s="120"/>
      <c r="P943" s="120"/>
      <c r="Q943" s="2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122"/>
      <c r="AJ943" s="122"/>
      <c r="AK943" s="2"/>
      <c r="AL943" s="2"/>
      <c r="AM943" s="2"/>
      <c r="AN943" s="2"/>
      <c r="AO943" s="2"/>
      <c r="AP943" s="2"/>
      <c r="AQ943" s="2"/>
      <c r="AR943" s="15"/>
    </row>
    <row r="944" spans="1:44" ht="11.25" customHeight="1">
      <c r="A944" s="120"/>
      <c r="B944" s="120"/>
      <c r="C944" s="120"/>
      <c r="D944" s="120"/>
      <c r="E944" s="2"/>
      <c r="F944" s="2"/>
      <c r="G944" s="120"/>
      <c r="H944" s="120"/>
      <c r="I944" s="120"/>
      <c r="J944" s="58"/>
      <c r="K944" s="121"/>
      <c r="L944" s="2"/>
      <c r="M944" s="120"/>
      <c r="N944" s="120"/>
      <c r="O944" s="120"/>
      <c r="P944" s="120"/>
      <c r="Q944" s="2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122"/>
      <c r="AJ944" s="122"/>
      <c r="AK944" s="2"/>
      <c r="AL944" s="2"/>
      <c r="AM944" s="2"/>
      <c r="AN944" s="2"/>
      <c r="AO944" s="2"/>
      <c r="AP944" s="2"/>
      <c r="AQ944" s="2"/>
      <c r="AR944" s="15"/>
    </row>
    <row r="945" spans="1:44" ht="11.25" customHeight="1">
      <c r="A945" s="120"/>
      <c r="B945" s="120"/>
      <c r="C945" s="120"/>
      <c r="D945" s="120"/>
      <c r="E945" s="2"/>
      <c r="F945" s="2"/>
      <c r="G945" s="120"/>
      <c r="H945" s="120"/>
      <c r="I945" s="120"/>
      <c r="J945" s="58"/>
      <c r="K945" s="121"/>
      <c r="L945" s="2"/>
      <c r="M945" s="120"/>
      <c r="N945" s="120"/>
      <c r="O945" s="120"/>
      <c r="P945" s="120"/>
      <c r="Q945" s="2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122"/>
      <c r="AJ945" s="122"/>
      <c r="AK945" s="2"/>
      <c r="AL945" s="2"/>
      <c r="AM945" s="2"/>
      <c r="AN945" s="2"/>
      <c r="AO945" s="2"/>
      <c r="AP945" s="2"/>
      <c r="AQ945" s="2"/>
      <c r="AR945" s="15"/>
    </row>
    <row r="946" spans="1:44" ht="11.25" customHeight="1">
      <c r="A946" s="120"/>
      <c r="B946" s="120"/>
      <c r="C946" s="120"/>
      <c r="D946" s="120"/>
      <c r="E946" s="2"/>
      <c r="F946" s="2"/>
      <c r="G946" s="120"/>
      <c r="H946" s="120"/>
      <c r="I946" s="120"/>
      <c r="J946" s="58"/>
      <c r="K946" s="121"/>
      <c r="L946" s="2"/>
      <c r="M946" s="120"/>
      <c r="N946" s="120"/>
      <c r="O946" s="120"/>
      <c r="P946" s="120"/>
      <c r="Q946" s="2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122"/>
      <c r="AJ946" s="122"/>
      <c r="AK946" s="2"/>
      <c r="AL946" s="2"/>
      <c r="AM946" s="2"/>
      <c r="AN946" s="2"/>
      <c r="AO946" s="2"/>
      <c r="AP946" s="2"/>
      <c r="AQ946" s="2"/>
      <c r="AR946" s="15"/>
    </row>
    <row r="947" spans="1:44" ht="11.25" customHeight="1">
      <c r="A947" s="120"/>
      <c r="B947" s="120"/>
      <c r="C947" s="120"/>
      <c r="D947" s="120"/>
      <c r="E947" s="2"/>
      <c r="F947" s="2"/>
      <c r="G947" s="120"/>
      <c r="H947" s="120"/>
      <c r="I947" s="120"/>
      <c r="J947" s="58"/>
      <c r="K947" s="121"/>
      <c r="L947" s="2"/>
      <c r="M947" s="120"/>
      <c r="N947" s="120"/>
      <c r="O947" s="120"/>
      <c r="P947" s="120"/>
      <c r="Q947" s="2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122"/>
      <c r="AJ947" s="122"/>
      <c r="AK947" s="2"/>
      <c r="AL947" s="2"/>
      <c r="AM947" s="2"/>
      <c r="AN947" s="2"/>
      <c r="AO947" s="2"/>
      <c r="AP947" s="2"/>
      <c r="AQ947" s="2"/>
      <c r="AR947" s="15"/>
    </row>
    <row r="948" spans="1:44" ht="11.25" customHeight="1">
      <c r="A948" s="120"/>
      <c r="B948" s="120"/>
      <c r="C948" s="120"/>
      <c r="D948" s="120"/>
      <c r="E948" s="2"/>
      <c r="F948" s="2"/>
      <c r="G948" s="120"/>
      <c r="H948" s="120"/>
      <c r="I948" s="120"/>
      <c r="J948" s="58"/>
      <c r="K948" s="121"/>
      <c r="L948" s="2"/>
      <c r="M948" s="120"/>
      <c r="N948" s="120"/>
      <c r="O948" s="120"/>
      <c r="P948" s="120"/>
      <c r="Q948" s="2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122"/>
      <c r="AJ948" s="122"/>
      <c r="AK948" s="2"/>
      <c r="AL948" s="2"/>
      <c r="AM948" s="2"/>
      <c r="AN948" s="2"/>
      <c r="AO948" s="2"/>
      <c r="AP948" s="2"/>
      <c r="AQ948" s="2"/>
      <c r="AR948" s="15"/>
    </row>
    <row r="949" spans="1:44" ht="11.25" customHeight="1">
      <c r="A949" s="120"/>
      <c r="B949" s="120"/>
      <c r="C949" s="120"/>
      <c r="D949" s="120"/>
      <c r="E949" s="2"/>
      <c r="F949" s="2"/>
      <c r="G949" s="120"/>
      <c r="H949" s="120"/>
      <c r="I949" s="120"/>
      <c r="J949" s="58"/>
      <c r="K949" s="121"/>
      <c r="L949" s="2"/>
      <c r="M949" s="120"/>
      <c r="N949" s="120"/>
      <c r="O949" s="120"/>
      <c r="P949" s="120"/>
      <c r="Q949" s="2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122"/>
      <c r="AJ949" s="122"/>
      <c r="AK949" s="2"/>
      <c r="AL949" s="2"/>
      <c r="AM949" s="2"/>
      <c r="AN949" s="2"/>
      <c r="AO949" s="2"/>
      <c r="AP949" s="2"/>
      <c r="AQ949" s="2"/>
      <c r="AR949" s="15"/>
    </row>
    <row r="950" spans="1:44" ht="11.25" customHeight="1">
      <c r="A950" s="120"/>
      <c r="B950" s="120"/>
      <c r="C950" s="120"/>
      <c r="D950" s="120"/>
      <c r="E950" s="2"/>
      <c r="F950" s="2"/>
      <c r="G950" s="120"/>
      <c r="H950" s="120"/>
      <c r="I950" s="120"/>
      <c r="J950" s="58"/>
      <c r="K950" s="121"/>
      <c r="L950" s="2"/>
      <c r="M950" s="120"/>
      <c r="N950" s="120"/>
      <c r="O950" s="120"/>
      <c r="P950" s="120"/>
      <c r="Q950" s="2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122"/>
      <c r="AJ950" s="122"/>
      <c r="AK950" s="2"/>
      <c r="AL950" s="2"/>
      <c r="AM950" s="2"/>
      <c r="AN950" s="2"/>
      <c r="AO950" s="2"/>
      <c r="AP950" s="2"/>
      <c r="AQ950" s="2"/>
      <c r="AR950" s="15"/>
    </row>
    <row r="951" spans="1:44" ht="11.25" customHeight="1">
      <c r="A951" s="120"/>
      <c r="B951" s="120"/>
      <c r="C951" s="120"/>
      <c r="D951" s="120"/>
      <c r="E951" s="2"/>
      <c r="F951" s="2"/>
      <c r="G951" s="120"/>
      <c r="H951" s="120"/>
      <c r="I951" s="120"/>
      <c r="J951" s="58"/>
      <c r="K951" s="121"/>
      <c r="L951" s="2"/>
      <c r="M951" s="120"/>
      <c r="N951" s="120"/>
      <c r="O951" s="120"/>
      <c r="P951" s="120"/>
      <c r="Q951" s="2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122"/>
      <c r="AJ951" s="122"/>
      <c r="AK951" s="2"/>
      <c r="AL951" s="2"/>
      <c r="AM951" s="2"/>
      <c r="AN951" s="2"/>
      <c r="AO951" s="2"/>
      <c r="AP951" s="2"/>
      <c r="AQ951" s="2"/>
      <c r="AR951" s="15"/>
    </row>
    <row r="952" spans="1:44" ht="11.25" customHeight="1">
      <c r="A952" s="120"/>
      <c r="B952" s="120"/>
      <c r="C952" s="120"/>
      <c r="D952" s="120"/>
      <c r="E952" s="2"/>
      <c r="F952" s="2"/>
      <c r="G952" s="120"/>
      <c r="H952" s="120"/>
      <c r="I952" s="120"/>
      <c r="J952" s="58"/>
      <c r="K952" s="121"/>
      <c r="L952" s="2"/>
      <c r="M952" s="120"/>
      <c r="N952" s="120"/>
      <c r="O952" s="120"/>
      <c r="P952" s="120"/>
      <c r="Q952" s="2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122"/>
      <c r="AJ952" s="122"/>
      <c r="AK952" s="2"/>
      <c r="AL952" s="2"/>
      <c r="AM952" s="2"/>
      <c r="AN952" s="2"/>
      <c r="AO952" s="2"/>
      <c r="AP952" s="2"/>
      <c r="AQ952" s="2"/>
      <c r="AR952" s="15"/>
    </row>
    <row r="953" spans="1:44" ht="11.25" customHeight="1">
      <c r="A953" s="120"/>
      <c r="B953" s="120"/>
      <c r="C953" s="120"/>
      <c r="D953" s="120"/>
      <c r="E953" s="2"/>
      <c r="F953" s="2"/>
      <c r="G953" s="120"/>
      <c r="H953" s="120"/>
      <c r="I953" s="120"/>
      <c r="J953" s="58"/>
      <c r="K953" s="121"/>
      <c r="L953" s="2"/>
      <c r="M953" s="120"/>
      <c r="N953" s="120"/>
      <c r="O953" s="120"/>
      <c r="P953" s="120"/>
      <c r="Q953" s="2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122"/>
      <c r="AJ953" s="122"/>
      <c r="AK953" s="2"/>
      <c r="AL953" s="2"/>
      <c r="AM953" s="2"/>
      <c r="AN953" s="2"/>
      <c r="AO953" s="2"/>
      <c r="AP953" s="2"/>
      <c r="AQ953" s="2"/>
      <c r="AR953" s="15"/>
    </row>
    <row r="954" spans="1:44" ht="11.25" customHeight="1">
      <c r="A954" s="120"/>
      <c r="B954" s="120"/>
      <c r="C954" s="120"/>
      <c r="D954" s="120"/>
      <c r="E954" s="2"/>
      <c r="F954" s="2"/>
      <c r="G954" s="120"/>
      <c r="H954" s="120"/>
      <c r="I954" s="120"/>
      <c r="J954" s="58"/>
      <c r="K954" s="121"/>
      <c r="L954" s="2"/>
      <c r="M954" s="120"/>
      <c r="N954" s="120"/>
      <c r="O954" s="120"/>
      <c r="P954" s="120"/>
      <c r="Q954" s="2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122"/>
      <c r="AJ954" s="122"/>
      <c r="AK954" s="2"/>
      <c r="AL954" s="2"/>
      <c r="AM954" s="2"/>
      <c r="AN954" s="2"/>
      <c r="AO954" s="2"/>
      <c r="AP954" s="2"/>
      <c r="AQ954" s="2"/>
      <c r="AR954" s="15"/>
    </row>
    <row r="955" spans="1:44" ht="11.25" customHeight="1">
      <c r="A955" s="120"/>
      <c r="B955" s="120"/>
      <c r="C955" s="120"/>
      <c r="D955" s="120"/>
      <c r="E955" s="2"/>
      <c r="F955" s="2"/>
      <c r="G955" s="120"/>
      <c r="H955" s="120"/>
      <c r="I955" s="120"/>
      <c r="J955" s="58"/>
      <c r="K955" s="121"/>
      <c r="L955" s="2"/>
      <c r="M955" s="120"/>
      <c r="N955" s="120"/>
      <c r="O955" s="120"/>
      <c r="P955" s="120"/>
      <c r="Q955" s="2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122"/>
      <c r="AJ955" s="122"/>
      <c r="AK955" s="2"/>
      <c r="AL955" s="2"/>
      <c r="AM955" s="2"/>
      <c r="AN955" s="2"/>
      <c r="AO955" s="2"/>
      <c r="AP955" s="2"/>
      <c r="AQ955" s="2"/>
      <c r="AR955" s="15"/>
    </row>
    <row r="956" spans="1:44" ht="11.25" customHeight="1">
      <c r="A956" s="120"/>
      <c r="B956" s="120"/>
      <c r="C956" s="120"/>
      <c r="D956" s="120"/>
      <c r="E956" s="2"/>
      <c r="F956" s="2"/>
      <c r="G956" s="120"/>
      <c r="H956" s="120"/>
      <c r="I956" s="120"/>
      <c r="J956" s="58"/>
      <c r="K956" s="121"/>
      <c r="L956" s="2"/>
      <c r="M956" s="120"/>
      <c r="N956" s="120"/>
      <c r="O956" s="120"/>
      <c r="P956" s="120"/>
      <c r="Q956" s="2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122"/>
      <c r="AJ956" s="122"/>
      <c r="AK956" s="2"/>
      <c r="AL956" s="2"/>
      <c r="AM956" s="2"/>
      <c r="AN956" s="2"/>
      <c r="AO956" s="2"/>
      <c r="AP956" s="2"/>
      <c r="AQ956" s="2"/>
      <c r="AR956" s="15"/>
    </row>
    <row r="957" spans="1:44" ht="11.25" customHeight="1">
      <c r="A957" s="120"/>
      <c r="B957" s="120"/>
      <c r="C957" s="120"/>
      <c r="D957" s="120"/>
      <c r="E957" s="2"/>
      <c r="F957" s="2"/>
      <c r="G957" s="120"/>
      <c r="H957" s="120"/>
      <c r="I957" s="120"/>
      <c r="J957" s="58"/>
      <c r="K957" s="121"/>
      <c r="L957" s="2"/>
      <c r="M957" s="120"/>
      <c r="N957" s="120"/>
      <c r="O957" s="120"/>
      <c r="P957" s="120"/>
      <c r="Q957" s="2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122"/>
      <c r="AJ957" s="122"/>
      <c r="AK957" s="2"/>
      <c r="AL957" s="2"/>
      <c r="AM957" s="2"/>
      <c r="AN957" s="2"/>
      <c r="AO957" s="2"/>
      <c r="AP957" s="2"/>
      <c r="AQ957" s="2"/>
      <c r="AR957" s="15"/>
    </row>
    <row r="958" spans="1:44" ht="11.25" customHeight="1">
      <c r="A958" s="120"/>
      <c r="B958" s="120"/>
      <c r="C958" s="120"/>
      <c r="D958" s="120"/>
      <c r="E958" s="2"/>
      <c r="F958" s="2"/>
      <c r="G958" s="120"/>
      <c r="H958" s="120"/>
      <c r="I958" s="120"/>
      <c r="J958" s="58"/>
      <c r="K958" s="121"/>
      <c r="L958" s="2"/>
      <c r="M958" s="120"/>
      <c r="N958" s="120"/>
      <c r="O958" s="120"/>
      <c r="P958" s="120"/>
      <c r="Q958" s="2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122"/>
      <c r="AJ958" s="122"/>
      <c r="AK958" s="2"/>
      <c r="AL958" s="2"/>
      <c r="AM958" s="2"/>
      <c r="AN958" s="2"/>
      <c r="AO958" s="2"/>
      <c r="AP958" s="2"/>
      <c r="AQ958" s="2"/>
      <c r="AR958" s="15"/>
    </row>
    <row r="959" spans="1:44" ht="11.25" customHeight="1">
      <c r="A959" s="120"/>
      <c r="B959" s="120"/>
      <c r="C959" s="120"/>
      <c r="D959" s="120"/>
      <c r="E959" s="2"/>
      <c r="F959" s="2"/>
      <c r="G959" s="120"/>
      <c r="H959" s="120"/>
      <c r="I959" s="120"/>
      <c r="J959" s="58"/>
      <c r="K959" s="121"/>
      <c r="L959" s="2"/>
      <c r="M959" s="120"/>
      <c r="N959" s="120"/>
      <c r="O959" s="120"/>
      <c r="P959" s="120"/>
      <c r="Q959" s="2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122"/>
      <c r="AJ959" s="122"/>
      <c r="AK959" s="2"/>
      <c r="AL959" s="2"/>
      <c r="AM959" s="2"/>
      <c r="AN959" s="2"/>
      <c r="AO959" s="2"/>
      <c r="AP959" s="2"/>
      <c r="AQ959" s="2"/>
      <c r="AR959" s="15"/>
    </row>
    <row r="960" spans="1:44" ht="11.25" customHeight="1">
      <c r="A960" s="120"/>
      <c r="B960" s="120"/>
      <c r="C960" s="120"/>
      <c r="D960" s="120"/>
      <c r="E960" s="2"/>
      <c r="F960" s="2"/>
      <c r="G960" s="120"/>
      <c r="H960" s="120"/>
      <c r="I960" s="120"/>
      <c r="J960" s="58"/>
      <c r="K960" s="121"/>
      <c r="L960" s="2"/>
      <c r="M960" s="120"/>
      <c r="N960" s="120"/>
      <c r="O960" s="120"/>
      <c r="P960" s="120"/>
      <c r="Q960" s="2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122"/>
      <c r="AJ960" s="122"/>
      <c r="AK960" s="2"/>
      <c r="AL960" s="2"/>
      <c r="AM960" s="2"/>
      <c r="AN960" s="2"/>
      <c r="AO960" s="2"/>
      <c r="AP960" s="2"/>
      <c r="AQ960" s="2"/>
      <c r="AR960" s="15"/>
    </row>
    <row r="961" spans="1:44" ht="11.25" customHeight="1">
      <c r="A961" s="120"/>
      <c r="B961" s="120"/>
      <c r="C961" s="120"/>
      <c r="D961" s="120"/>
      <c r="E961" s="2"/>
      <c r="F961" s="2"/>
      <c r="G961" s="120"/>
      <c r="H961" s="120"/>
      <c r="I961" s="120"/>
      <c r="J961" s="58"/>
      <c r="K961" s="121"/>
      <c r="L961" s="2"/>
      <c r="M961" s="120"/>
      <c r="N961" s="120"/>
      <c r="O961" s="120"/>
      <c r="P961" s="120"/>
      <c r="Q961" s="2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122"/>
      <c r="AJ961" s="122"/>
      <c r="AK961" s="2"/>
      <c r="AL961" s="2"/>
      <c r="AM961" s="2"/>
      <c r="AN961" s="2"/>
      <c r="AO961" s="2"/>
      <c r="AP961" s="2"/>
      <c r="AQ961" s="2"/>
      <c r="AR961" s="15"/>
    </row>
    <row r="962" spans="1:44" ht="11.25" customHeight="1">
      <c r="A962" s="120"/>
      <c r="B962" s="120"/>
      <c r="C962" s="120"/>
      <c r="D962" s="120"/>
      <c r="E962" s="2"/>
      <c r="F962" s="2"/>
      <c r="G962" s="120"/>
      <c r="H962" s="120"/>
      <c r="I962" s="120"/>
      <c r="J962" s="58"/>
      <c r="K962" s="121"/>
      <c r="L962" s="2"/>
      <c r="M962" s="120"/>
      <c r="N962" s="120"/>
      <c r="O962" s="120"/>
      <c r="P962" s="120"/>
      <c r="Q962" s="2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122"/>
      <c r="AJ962" s="122"/>
      <c r="AK962" s="2"/>
      <c r="AL962" s="2"/>
      <c r="AM962" s="2"/>
      <c r="AN962" s="2"/>
      <c r="AO962" s="2"/>
      <c r="AP962" s="2"/>
      <c r="AQ962" s="2"/>
      <c r="AR962" s="15"/>
    </row>
    <row r="963" spans="1:44" ht="11.25" customHeight="1">
      <c r="A963" s="120"/>
      <c r="B963" s="120"/>
      <c r="C963" s="120"/>
      <c r="D963" s="120"/>
      <c r="E963" s="2"/>
      <c r="F963" s="2"/>
      <c r="G963" s="120"/>
      <c r="H963" s="120"/>
      <c r="I963" s="120"/>
      <c r="J963" s="58"/>
      <c r="K963" s="121"/>
      <c r="L963" s="2"/>
      <c r="M963" s="120"/>
      <c r="N963" s="120"/>
      <c r="O963" s="120"/>
      <c r="P963" s="120"/>
      <c r="Q963" s="2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122"/>
      <c r="AJ963" s="122"/>
      <c r="AK963" s="2"/>
      <c r="AL963" s="2"/>
      <c r="AM963" s="2"/>
      <c r="AN963" s="2"/>
      <c r="AO963" s="2"/>
      <c r="AP963" s="2"/>
      <c r="AQ963" s="2"/>
      <c r="AR963" s="15"/>
    </row>
    <row r="964" spans="1:44" ht="11.25" customHeight="1">
      <c r="A964" s="120"/>
      <c r="B964" s="120"/>
      <c r="C964" s="120"/>
      <c r="D964" s="120"/>
      <c r="E964" s="2"/>
      <c r="F964" s="2"/>
      <c r="G964" s="120"/>
      <c r="H964" s="120"/>
      <c r="I964" s="120"/>
      <c r="J964" s="58"/>
      <c r="K964" s="121"/>
      <c r="L964" s="2"/>
      <c r="M964" s="120"/>
      <c r="N964" s="120"/>
      <c r="O964" s="120"/>
      <c r="P964" s="120"/>
      <c r="Q964" s="2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122"/>
      <c r="AJ964" s="122"/>
      <c r="AK964" s="2"/>
      <c r="AL964" s="2"/>
      <c r="AM964" s="2"/>
      <c r="AN964" s="2"/>
      <c r="AO964" s="2"/>
      <c r="AP964" s="2"/>
      <c r="AQ964" s="2"/>
      <c r="AR964" s="15"/>
    </row>
    <row r="965" spans="1:44" ht="11.25" customHeight="1">
      <c r="A965" s="120"/>
      <c r="B965" s="120"/>
      <c r="C965" s="120"/>
      <c r="D965" s="120"/>
      <c r="E965" s="2"/>
      <c r="F965" s="2"/>
      <c r="G965" s="120"/>
      <c r="H965" s="120"/>
      <c r="I965" s="120"/>
      <c r="J965" s="58"/>
      <c r="K965" s="121"/>
      <c r="L965" s="2"/>
      <c r="M965" s="120"/>
      <c r="N965" s="120"/>
      <c r="O965" s="120"/>
      <c r="P965" s="120"/>
      <c r="Q965" s="2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122"/>
      <c r="AJ965" s="122"/>
      <c r="AK965" s="2"/>
      <c r="AL965" s="2"/>
      <c r="AM965" s="2"/>
      <c r="AN965" s="2"/>
      <c r="AO965" s="2"/>
      <c r="AP965" s="2"/>
      <c r="AQ965" s="2"/>
      <c r="AR965" s="15"/>
    </row>
    <row r="966" spans="1:44" ht="11.25" customHeight="1">
      <c r="A966" s="120"/>
      <c r="B966" s="120"/>
      <c r="C966" s="120"/>
      <c r="D966" s="120"/>
      <c r="E966" s="2"/>
      <c r="F966" s="2"/>
      <c r="G966" s="120"/>
      <c r="H966" s="120"/>
      <c r="I966" s="120"/>
      <c r="J966" s="58"/>
      <c r="K966" s="121"/>
      <c r="L966" s="2"/>
      <c r="M966" s="120"/>
      <c r="N966" s="120"/>
      <c r="O966" s="120"/>
      <c r="P966" s="120"/>
      <c r="Q966" s="2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122"/>
      <c r="AJ966" s="122"/>
      <c r="AK966" s="2"/>
      <c r="AL966" s="2"/>
      <c r="AM966" s="2"/>
      <c r="AN966" s="2"/>
      <c r="AO966" s="2"/>
      <c r="AP966" s="2"/>
      <c r="AQ966" s="2"/>
      <c r="AR966" s="15"/>
    </row>
    <row r="967" spans="1:44" ht="11.25" customHeight="1">
      <c r="A967" s="120"/>
      <c r="B967" s="120"/>
      <c r="C967" s="120"/>
      <c r="D967" s="120"/>
      <c r="E967" s="2"/>
      <c r="F967" s="2"/>
      <c r="G967" s="120"/>
      <c r="H967" s="120"/>
      <c r="I967" s="120"/>
      <c r="J967" s="58"/>
      <c r="K967" s="121"/>
      <c r="L967" s="2"/>
      <c r="M967" s="120"/>
      <c r="N967" s="120"/>
      <c r="O967" s="120"/>
      <c r="P967" s="120"/>
      <c r="Q967" s="2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122"/>
      <c r="AJ967" s="122"/>
      <c r="AK967" s="2"/>
      <c r="AL967" s="2"/>
      <c r="AM967" s="2"/>
      <c r="AN967" s="2"/>
      <c r="AO967" s="2"/>
      <c r="AP967" s="2"/>
      <c r="AQ967" s="2"/>
      <c r="AR967" s="15"/>
    </row>
    <row r="968" spans="1:44" ht="11.25" customHeight="1">
      <c r="A968" s="120"/>
      <c r="B968" s="120"/>
      <c r="C968" s="120"/>
      <c r="D968" s="120"/>
      <c r="E968" s="2"/>
      <c r="F968" s="2"/>
      <c r="G968" s="120"/>
      <c r="H968" s="120"/>
      <c r="I968" s="120"/>
      <c r="J968" s="58"/>
      <c r="K968" s="121"/>
      <c r="L968" s="2"/>
      <c r="M968" s="120"/>
      <c r="N968" s="120"/>
      <c r="O968" s="120"/>
      <c r="P968" s="120"/>
      <c r="Q968" s="2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122"/>
      <c r="AJ968" s="122"/>
      <c r="AK968" s="2"/>
      <c r="AL968" s="2"/>
      <c r="AM968" s="2"/>
      <c r="AN968" s="2"/>
      <c r="AO968" s="2"/>
      <c r="AP968" s="2"/>
      <c r="AQ968" s="2"/>
      <c r="AR968" s="15"/>
    </row>
    <row r="969" spans="1:44" ht="11.25" customHeight="1">
      <c r="A969" s="120"/>
      <c r="B969" s="120"/>
      <c r="C969" s="120"/>
      <c r="D969" s="120"/>
      <c r="E969" s="2"/>
      <c r="F969" s="2"/>
      <c r="G969" s="120"/>
      <c r="H969" s="120"/>
      <c r="I969" s="120"/>
      <c r="J969" s="58"/>
      <c r="K969" s="121"/>
      <c r="L969" s="2"/>
      <c r="M969" s="120"/>
      <c r="N969" s="120"/>
      <c r="O969" s="120"/>
      <c r="P969" s="120"/>
      <c r="Q969" s="2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122"/>
      <c r="AJ969" s="122"/>
      <c r="AK969" s="2"/>
      <c r="AL969" s="2"/>
      <c r="AM969" s="2"/>
      <c r="AN969" s="2"/>
      <c r="AO969" s="2"/>
      <c r="AP969" s="2"/>
      <c r="AQ969" s="2"/>
      <c r="AR969" s="15"/>
    </row>
    <row r="970" spans="1:44" ht="11.25" customHeight="1">
      <c r="A970" s="120"/>
      <c r="B970" s="120"/>
      <c r="C970" s="120"/>
      <c r="D970" s="120"/>
      <c r="E970" s="2"/>
      <c r="F970" s="2"/>
      <c r="G970" s="120"/>
      <c r="H970" s="120"/>
      <c r="I970" s="120"/>
      <c r="J970" s="58"/>
      <c r="K970" s="121"/>
      <c r="L970" s="2"/>
      <c r="M970" s="120"/>
      <c r="N970" s="120"/>
      <c r="O970" s="120"/>
      <c r="P970" s="120"/>
      <c r="Q970" s="2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122"/>
      <c r="AJ970" s="122"/>
      <c r="AK970" s="2"/>
      <c r="AL970" s="2"/>
      <c r="AM970" s="2"/>
      <c r="AN970" s="2"/>
      <c r="AO970" s="2"/>
      <c r="AP970" s="2"/>
      <c r="AQ970" s="2"/>
      <c r="AR970" s="15"/>
    </row>
    <row r="971" spans="1:44" ht="11.25" customHeight="1">
      <c r="A971" s="120"/>
      <c r="B971" s="120"/>
      <c r="C971" s="120"/>
      <c r="D971" s="120"/>
      <c r="E971" s="2"/>
      <c r="F971" s="2"/>
      <c r="G971" s="120"/>
      <c r="H971" s="120"/>
      <c r="I971" s="120"/>
      <c r="J971" s="58"/>
      <c r="K971" s="121"/>
      <c r="L971" s="2"/>
      <c r="M971" s="120"/>
      <c r="N971" s="120"/>
      <c r="O971" s="120"/>
      <c r="P971" s="120"/>
      <c r="Q971" s="2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122"/>
      <c r="AJ971" s="122"/>
      <c r="AK971" s="2"/>
      <c r="AL971" s="2"/>
      <c r="AM971" s="2"/>
      <c r="AN971" s="2"/>
      <c r="AO971" s="2"/>
      <c r="AP971" s="2"/>
      <c r="AQ971" s="2"/>
      <c r="AR971" s="15"/>
    </row>
    <row r="972" spans="1:44" ht="11.25" customHeight="1">
      <c r="A972" s="120"/>
      <c r="B972" s="120"/>
      <c r="C972" s="120"/>
      <c r="D972" s="120"/>
      <c r="E972" s="2"/>
      <c r="F972" s="2"/>
      <c r="G972" s="120"/>
      <c r="H972" s="120"/>
      <c r="I972" s="120"/>
      <c r="J972" s="58"/>
      <c r="K972" s="121"/>
      <c r="L972" s="2"/>
      <c r="M972" s="120"/>
      <c r="N972" s="120"/>
      <c r="O972" s="120"/>
      <c r="P972" s="120"/>
      <c r="Q972" s="2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122"/>
      <c r="AJ972" s="122"/>
      <c r="AK972" s="2"/>
      <c r="AL972" s="2"/>
      <c r="AM972" s="2"/>
      <c r="AN972" s="2"/>
      <c r="AO972" s="2"/>
      <c r="AP972" s="2"/>
      <c r="AQ972" s="2"/>
      <c r="AR972" s="15"/>
    </row>
    <row r="973" spans="1:44" ht="11.25" customHeight="1">
      <c r="A973" s="120"/>
      <c r="B973" s="120"/>
      <c r="C973" s="120"/>
      <c r="D973" s="120"/>
      <c r="E973" s="2"/>
      <c r="F973" s="2"/>
      <c r="G973" s="120"/>
      <c r="H973" s="120"/>
      <c r="I973" s="120"/>
      <c r="J973" s="58"/>
      <c r="K973" s="121"/>
      <c r="L973" s="2"/>
      <c r="M973" s="120"/>
      <c r="N973" s="120"/>
      <c r="O973" s="120"/>
      <c r="P973" s="120"/>
      <c r="Q973" s="2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122"/>
      <c r="AJ973" s="122"/>
      <c r="AK973" s="2"/>
      <c r="AL973" s="2"/>
      <c r="AM973" s="2"/>
      <c r="AN973" s="2"/>
      <c r="AO973" s="2"/>
      <c r="AP973" s="2"/>
      <c r="AQ973" s="2"/>
      <c r="AR973" s="15"/>
    </row>
    <row r="974" spans="1:44" ht="11.25" customHeight="1">
      <c r="A974" s="120"/>
      <c r="B974" s="120"/>
      <c r="C974" s="120"/>
      <c r="D974" s="120"/>
      <c r="E974" s="2"/>
      <c r="F974" s="2"/>
      <c r="G974" s="120"/>
      <c r="H974" s="120"/>
      <c r="I974" s="120"/>
      <c r="J974" s="58"/>
      <c r="K974" s="121"/>
      <c r="L974" s="2"/>
      <c r="M974" s="120"/>
      <c r="N974" s="120"/>
      <c r="O974" s="120"/>
      <c r="P974" s="120"/>
      <c r="Q974" s="2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122"/>
      <c r="AJ974" s="122"/>
      <c r="AK974" s="2"/>
      <c r="AL974" s="2"/>
      <c r="AM974" s="2"/>
      <c r="AN974" s="2"/>
      <c r="AO974" s="2"/>
      <c r="AP974" s="2"/>
      <c r="AQ974" s="2"/>
      <c r="AR974" s="15"/>
    </row>
    <row r="975" spans="1:44" ht="11.25" customHeight="1">
      <c r="A975" s="120"/>
      <c r="B975" s="120"/>
      <c r="C975" s="120"/>
      <c r="D975" s="120"/>
      <c r="E975" s="2"/>
      <c r="F975" s="2"/>
      <c r="G975" s="120"/>
      <c r="H975" s="120"/>
      <c r="I975" s="120"/>
      <c r="J975" s="58"/>
      <c r="K975" s="121"/>
      <c r="L975" s="2"/>
      <c r="M975" s="120"/>
      <c r="N975" s="120"/>
      <c r="O975" s="120"/>
      <c r="P975" s="120"/>
      <c r="Q975" s="2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122"/>
      <c r="AJ975" s="122"/>
      <c r="AK975" s="2"/>
      <c r="AL975" s="2"/>
      <c r="AM975" s="2"/>
      <c r="AN975" s="2"/>
      <c r="AO975" s="2"/>
      <c r="AP975" s="2"/>
      <c r="AQ975" s="2"/>
      <c r="AR975" s="15"/>
    </row>
    <row r="976" spans="1:44" ht="11.25" customHeight="1">
      <c r="A976" s="120"/>
      <c r="B976" s="120"/>
      <c r="C976" s="120"/>
      <c r="D976" s="120"/>
      <c r="E976" s="2"/>
      <c r="F976" s="2"/>
      <c r="G976" s="120"/>
      <c r="H976" s="120"/>
      <c r="I976" s="120"/>
      <c r="J976" s="58"/>
      <c r="K976" s="121"/>
      <c r="L976" s="2"/>
      <c r="M976" s="120"/>
      <c r="N976" s="120"/>
      <c r="O976" s="120"/>
      <c r="P976" s="120"/>
      <c r="Q976" s="2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122"/>
      <c r="AJ976" s="122"/>
      <c r="AK976" s="2"/>
      <c r="AL976" s="2"/>
      <c r="AM976" s="2"/>
      <c r="AN976" s="2"/>
      <c r="AO976" s="2"/>
      <c r="AP976" s="2"/>
      <c r="AQ976" s="2"/>
      <c r="AR976" s="15"/>
    </row>
    <row r="977" spans="1:44" ht="11.25" customHeight="1">
      <c r="A977" s="120"/>
      <c r="B977" s="120"/>
      <c r="C977" s="120"/>
      <c r="D977" s="120"/>
      <c r="E977" s="2"/>
      <c r="F977" s="2"/>
      <c r="G977" s="120"/>
      <c r="H977" s="120"/>
      <c r="I977" s="120"/>
      <c r="J977" s="58"/>
      <c r="K977" s="121"/>
      <c r="L977" s="2"/>
      <c r="M977" s="120"/>
      <c r="N977" s="120"/>
      <c r="O977" s="120"/>
      <c r="P977" s="120"/>
      <c r="Q977" s="2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122"/>
      <c r="AJ977" s="122"/>
      <c r="AK977" s="2"/>
      <c r="AL977" s="2"/>
      <c r="AM977" s="2"/>
      <c r="AN977" s="2"/>
      <c r="AO977" s="2"/>
      <c r="AP977" s="2"/>
      <c r="AQ977" s="2"/>
      <c r="AR977" s="15"/>
    </row>
    <row r="978" spans="1:44" ht="11.25" customHeight="1">
      <c r="A978" s="120"/>
      <c r="B978" s="120"/>
      <c r="C978" s="120"/>
      <c r="D978" s="120"/>
      <c r="E978" s="2"/>
      <c r="F978" s="2"/>
      <c r="G978" s="120"/>
      <c r="H978" s="120"/>
      <c r="I978" s="120"/>
      <c r="J978" s="58"/>
      <c r="K978" s="121"/>
      <c r="L978" s="2"/>
      <c r="M978" s="120"/>
      <c r="N978" s="120"/>
      <c r="O978" s="120"/>
      <c r="P978" s="120"/>
      <c r="Q978" s="2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122"/>
      <c r="AJ978" s="122"/>
      <c r="AK978" s="2"/>
      <c r="AL978" s="2"/>
      <c r="AM978" s="2"/>
      <c r="AN978" s="2"/>
      <c r="AO978" s="2"/>
      <c r="AP978" s="2"/>
      <c r="AQ978" s="2"/>
      <c r="AR978" s="15"/>
    </row>
    <row r="979" spans="1:44" ht="11.25" customHeight="1">
      <c r="A979" s="120"/>
      <c r="B979" s="120"/>
      <c r="C979" s="120"/>
      <c r="D979" s="120"/>
      <c r="E979" s="2"/>
      <c r="F979" s="2"/>
      <c r="G979" s="120"/>
      <c r="H979" s="120"/>
      <c r="I979" s="120"/>
      <c r="J979" s="58"/>
      <c r="K979" s="121"/>
      <c r="L979" s="2"/>
      <c r="M979" s="120"/>
      <c r="N979" s="120"/>
      <c r="O979" s="120"/>
      <c r="P979" s="120"/>
      <c r="Q979" s="2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122"/>
      <c r="AJ979" s="122"/>
      <c r="AK979" s="2"/>
      <c r="AL979" s="2"/>
      <c r="AM979" s="2"/>
      <c r="AN979" s="2"/>
      <c r="AO979" s="2"/>
      <c r="AP979" s="2"/>
      <c r="AQ979" s="2"/>
      <c r="AR979" s="15"/>
    </row>
    <row r="980" spans="1:44" ht="11.25" customHeight="1">
      <c r="A980" s="120"/>
      <c r="B980" s="120"/>
      <c r="C980" s="120"/>
      <c r="D980" s="120"/>
      <c r="E980" s="2"/>
      <c r="F980" s="2"/>
      <c r="G980" s="120"/>
      <c r="H980" s="120"/>
      <c r="I980" s="120"/>
      <c r="J980" s="58"/>
      <c r="K980" s="121"/>
      <c r="L980" s="2"/>
      <c r="M980" s="120"/>
      <c r="N980" s="120"/>
      <c r="O980" s="120"/>
      <c r="P980" s="120"/>
      <c r="Q980" s="2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122"/>
      <c r="AJ980" s="122"/>
      <c r="AK980" s="2"/>
      <c r="AL980" s="2"/>
      <c r="AM980" s="2"/>
      <c r="AN980" s="2"/>
      <c r="AO980" s="2"/>
      <c r="AP980" s="2"/>
      <c r="AQ980" s="2"/>
      <c r="AR980" s="15"/>
    </row>
    <row r="981" spans="1:44" ht="11.25" customHeight="1">
      <c r="A981" s="120"/>
      <c r="B981" s="120"/>
      <c r="C981" s="120"/>
      <c r="D981" s="120"/>
      <c r="E981" s="2"/>
      <c r="F981" s="2"/>
      <c r="G981" s="120"/>
      <c r="H981" s="120"/>
      <c r="I981" s="120"/>
      <c r="J981" s="58"/>
      <c r="K981" s="121"/>
      <c r="L981" s="2"/>
      <c r="M981" s="120"/>
      <c r="N981" s="120"/>
      <c r="O981" s="120"/>
      <c r="P981" s="120"/>
      <c r="Q981" s="2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122"/>
      <c r="AJ981" s="122"/>
      <c r="AK981" s="2"/>
      <c r="AL981" s="2"/>
      <c r="AM981" s="2"/>
      <c r="AN981" s="2"/>
      <c r="AO981" s="2"/>
      <c r="AP981" s="2"/>
      <c r="AQ981" s="2"/>
      <c r="AR981" s="15"/>
    </row>
    <row r="982" spans="1:44" ht="11.25" customHeight="1">
      <c r="A982" s="120"/>
      <c r="B982" s="120"/>
      <c r="C982" s="120"/>
      <c r="D982" s="120"/>
      <c r="E982" s="2"/>
      <c r="F982" s="2"/>
      <c r="G982" s="120"/>
      <c r="H982" s="120"/>
      <c r="I982" s="120"/>
      <c r="J982" s="58"/>
      <c r="K982" s="121"/>
      <c r="L982" s="2"/>
      <c r="M982" s="120"/>
      <c r="N982" s="120"/>
      <c r="O982" s="120"/>
      <c r="P982" s="120"/>
      <c r="Q982" s="2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122"/>
      <c r="AJ982" s="122"/>
      <c r="AK982" s="2"/>
      <c r="AL982" s="2"/>
      <c r="AM982" s="2"/>
      <c r="AN982" s="2"/>
      <c r="AO982" s="2"/>
      <c r="AP982" s="2"/>
      <c r="AQ982" s="2"/>
      <c r="AR982" s="15"/>
    </row>
    <row r="983" spans="1:44" ht="11.25" customHeight="1">
      <c r="A983" s="120"/>
      <c r="B983" s="120"/>
      <c r="C983" s="120"/>
      <c r="D983" s="120"/>
      <c r="E983" s="2"/>
      <c r="F983" s="2"/>
      <c r="G983" s="120"/>
      <c r="H983" s="120"/>
      <c r="I983" s="120"/>
      <c r="J983" s="58"/>
      <c r="K983" s="121"/>
      <c r="L983" s="2"/>
      <c r="M983" s="120"/>
      <c r="N983" s="120"/>
      <c r="O983" s="120"/>
      <c r="P983" s="120"/>
      <c r="Q983" s="2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122"/>
      <c r="AJ983" s="122"/>
      <c r="AK983" s="2"/>
      <c r="AL983" s="2"/>
      <c r="AM983" s="2"/>
      <c r="AN983" s="2"/>
      <c r="AO983" s="2"/>
      <c r="AP983" s="2"/>
      <c r="AQ983" s="2"/>
      <c r="AR983" s="15"/>
    </row>
    <row r="984" spans="1:44" ht="11.25" customHeight="1">
      <c r="A984" s="120"/>
      <c r="B984" s="120"/>
      <c r="C984" s="120"/>
      <c r="D984" s="120"/>
      <c r="E984" s="2"/>
      <c r="F984" s="2"/>
      <c r="G984" s="120"/>
      <c r="H984" s="120"/>
      <c r="I984" s="120"/>
      <c r="J984" s="58"/>
      <c r="K984" s="121"/>
      <c r="L984" s="2"/>
      <c r="M984" s="120"/>
      <c r="N984" s="120"/>
      <c r="O984" s="120"/>
      <c r="P984" s="120"/>
      <c r="Q984" s="2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122"/>
      <c r="AJ984" s="122"/>
      <c r="AK984" s="2"/>
      <c r="AL984" s="2"/>
      <c r="AM984" s="2"/>
      <c r="AN984" s="2"/>
      <c r="AO984" s="2"/>
      <c r="AP984" s="2"/>
      <c r="AQ984" s="2"/>
      <c r="AR984" s="15"/>
    </row>
    <row r="985" spans="1:44" ht="11.25" customHeight="1">
      <c r="A985" s="120"/>
      <c r="B985" s="120"/>
      <c r="C985" s="120"/>
      <c r="D985" s="120"/>
      <c r="E985" s="2"/>
      <c r="F985" s="2"/>
      <c r="G985" s="120"/>
      <c r="H985" s="120"/>
      <c r="I985" s="120"/>
      <c r="J985" s="58"/>
      <c r="K985" s="121"/>
      <c r="L985" s="2"/>
      <c r="M985" s="120"/>
      <c r="N985" s="120"/>
      <c r="O985" s="120"/>
      <c r="P985" s="120"/>
      <c r="Q985" s="2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122"/>
      <c r="AJ985" s="122"/>
      <c r="AK985" s="2"/>
      <c r="AL985" s="2"/>
      <c r="AM985" s="2"/>
      <c r="AN985" s="2"/>
      <c r="AO985" s="2"/>
      <c r="AP985" s="2"/>
      <c r="AQ985" s="2"/>
      <c r="AR985" s="15"/>
    </row>
    <row r="986" spans="1:44" ht="11.25" customHeight="1">
      <c r="A986" s="120"/>
      <c r="B986" s="120"/>
      <c r="C986" s="120"/>
      <c r="D986" s="120"/>
      <c r="E986" s="2"/>
      <c r="F986" s="2"/>
      <c r="G986" s="120"/>
      <c r="H986" s="120"/>
      <c r="I986" s="120"/>
      <c r="J986" s="58"/>
      <c r="K986" s="121"/>
      <c r="L986" s="2"/>
      <c r="M986" s="120"/>
      <c r="N986" s="120"/>
      <c r="O986" s="120"/>
      <c r="P986" s="120"/>
      <c r="Q986" s="2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122"/>
      <c r="AJ986" s="122"/>
      <c r="AK986" s="2"/>
      <c r="AL986" s="2"/>
      <c r="AM986" s="2"/>
      <c r="AN986" s="2"/>
      <c r="AO986" s="2"/>
      <c r="AP986" s="2"/>
      <c r="AQ986" s="2"/>
      <c r="AR986" s="15"/>
    </row>
    <row r="987" spans="1:44" ht="11.25" customHeight="1">
      <c r="A987" s="120"/>
      <c r="B987" s="120"/>
      <c r="C987" s="120"/>
      <c r="D987" s="120"/>
      <c r="E987" s="2"/>
      <c r="F987" s="2"/>
      <c r="G987" s="120"/>
      <c r="H987" s="120"/>
      <c r="I987" s="120"/>
      <c r="J987" s="58"/>
      <c r="K987" s="121"/>
      <c r="L987" s="2"/>
      <c r="M987" s="120"/>
      <c r="N987" s="120"/>
      <c r="O987" s="120"/>
      <c r="P987" s="120"/>
      <c r="Q987" s="2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122"/>
      <c r="AJ987" s="122"/>
      <c r="AK987" s="2"/>
      <c r="AL987" s="2"/>
      <c r="AM987" s="2"/>
      <c r="AN987" s="2"/>
      <c r="AO987" s="2"/>
      <c r="AP987" s="2"/>
      <c r="AQ987" s="2"/>
      <c r="AR987" s="15"/>
    </row>
    <row r="988" spans="1:44" ht="11.25" customHeight="1">
      <c r="A988" s="120"/>
      <c r="B988" s="120"/>
      <c r="C988" s="120"/>
      <c r="D988" s="120"/>
      <c r="E988" s="2"/>
      <c r="F988" s="2"/>
      <c r="G988" s="120"/>
      <c r="H988" s="120"/>
      <c r="I988" s="120"/>
      <c r="J988" s="58"/>
      <c r="K988" s="121"/>
      <c r="L988" s="2"/>
      <c r="M988" s="120"/>
      <c r="N988" s="120"/>
      <c r="O988" s="120"/>
      <c r="P988" s="120"/>
      <c r="Q988" s="2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122"/>
      <c r="AJ988" s="122"/>
      <c r="AK988" s="2"/>
      <c r="AL988" s="2"/>
      <c r="AM988" s="2"/>
      <c r="AN988" s="2"/>
      <c r="AO988" s="2"/>
      <c r="AP988" s="2"/>
      <c r="AQ988" s="2"/>
      <c r="AR988" s="15"/>
    </row>
    <row r="989" spans="1:44" ht="11.25" customHeight="1">
      <c r="A989" s="120"/>
      <c r="B989" s="120"/>
      <c r="C989" s="120"/>
      <c r="D989" s="120"/>
      <c r="E989" s="2"/>
      <c r="F989" s="2"/>
      <c r="G989" s="120"/>
      <c r="H989" s="120"/>
      <c r="I989" s="120"/>
      <c r="J989" s="58"/>
      <c r="K989" s="121"/>
      <c r="L989" s="2"/>
      <c r="M989" s="120"/>
      <c r="N989" s="120"/>
      <c r="O989" s="120"/>
      <c r="P989" s="120"/>
      <c r="Q989" s="2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122"/>
      <c r="AJ989" s="122"/>
      <c r="AK989" s="2"/>
      <c r="AL989" s="2"/>
      <c r="AM989" s="2"/>
      <c r="AN989" s="2"/>
      <c r="AO989" s="2"/>
      <c r="AP989" s="2"/>
      <c r="AQ989" s="2"/>
      <c r="AR989" s="15"/>
    </row>
    <row r="990" spans="1:44" ht="11.25" customHeight="1">
      <c r="A990" s="120"/>
      <c r="B990" s="120"/>
      <c r="C990" s="120"/>
      <c r="D990" s="120"/>
      <c r="E990" s="2"/>
      <c r="F990" s="2"/>
      <c r="G990" s="120"/>
      <c r="H990" s="120"/>
      <c r="I990" s="120"/>
      <c r="J990" s="58"/>
      <c r="K990" s="121"/>
      <c r="L990" s="2"/>
      <c r="M990" s="120"/>
      <c r="N990" s="120"/>
      <c r="O990" s="120"/>
      <c r="P990" s="120"/>
      <c r="Q990" s="2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122"/>
      <c r="AJ990" s="122"/>
      <c r="AK990" s="2"/>
      <c r="AL990" s="2"/>
      <c r="AM990" s="2"/>
      <c r="AN990" s="2"/>
      <c r="AO990" s="2"/>
      <c r="AP990" s="2"/>
      <c r="AQ990" s="2"/>
      <c r="AR990" s="15"/>
    </row>
    <row r="991" spans="1:44" ht="11.25" customHeight="1">
      <c r="A991" s="120"/>
      <c r="B991" s="120"/>
      <c r="C991" s="120"/>
      <c r="D991" s="120"/>
      <c r="E991" s="2"/>
      <c r="F991" s="2"/>
      <c r="G991" s="120"/>
      <c r="H991" s="120"/>
      <c r="I991" s="120"/>
      <c r="J991" s="58"/>
      <c r="K991" s="121"/>
      <c r="L991" s="2"/>
      <c r="M991" s="120"/>
      <c r="N991" s="120"/>
      <c r="O991" s="120"/>
      <c r="P991" s="120"/>
      <c r="Q991" s="2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122"/>
      <c r="AJ991" s="122"/>
      <c r="AK991" s="2"/>
      <c r="AL991" s="2"/>
      <c r="AM991" s="2"/>
      <c r="AN991" s="2"/>
      <c r="AO991" s="2"/>
      <c r="AP991" s="2"/>
      <c r="AQ991" s="2"/>
      <c r="AR991" s="15"/>
    </row>
    <row r="992" spans="1:44" ht="11.25" customHeight="1">
      <c r="A992" s="120"/>
      <c r="B992" s="120"/>
      <c r="C992" s="120"/>
      <c r="D992" s="120"/>
      <c r="E992" s="2"/>
      <c r="F992" s="2"/>
      <c r="G992" s="120"/>
      <c r="H992" s="120"/>
      <c r="I992" s="120"/>
      <c r="J992" s="58"/>
      <c r="K992" s="121"/>
      <c r="L992" s="2"/>
      <c r="M992" s="120"/>
      <c r="N992" s="120"/>
      <c r="O992" s="120"/>
      <c r="P992" s="120"/>
      <c r="Q992" s="2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122"/>
      <c r="AJ992" s="122"/>
      <c r="AK992" s="2"/>
      <c r="AL992" s="2"/>
      <c r="AM992" s="2"/>
      <c r="AN992" s="2"/>
      <c r="AO992" s="2"/>
      <c r="AP992" s="2"/>
      <c r="AQ992" s="2"/>
      <c r="AR992" s="15"/>
    </row>
    <row r="993" spans="1:44" ht="11.25" customHeight="1">
      <c r="A993" s="120"/>
      <c r="B993" s="120"/>
      <c r="C993" s="120"/>
      <c r="D993" s="120"/>
      <c r="E993" s="2"/>
      <c r="F993" s="2"/>
      <c r="G993" s="120"/>
      <c r="H993" s="120"/>
      <c r="I993" s="120"/>
      <c r="J993" s="58"/>
      <c r="K993" s="121"/>
      <c r="L993" s="2"/>
      <c r="M993" s="120"/>
      <c r="N993" s="120"/>
      <c r="O993" s="120"/>
      <c r="P993" s="120"/>
      <c r="Q993" s="2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122"/>
      <c r="AJ993" s="122"/>
      <c r="AK993" s="2"/>
      <c r="AL993" s="2"/>
      <c r="AM993" s="2"/>
      <c r="AN993" s="2"/>
      <c r="AO993" s="2"/>
      <c r="AP993" s="2"/>
      <c r="AQ993" s="2"/>
      <c r="AR993" s="15"/>
    </row>
    <row r="994" spans="1:44" ht="11.25" customHeight="1">
      <c r="A994" s="120"/>
      <c r="B994" s="120"/>
      <c r="C994" s="120"/>
      <c r="D994" s="120"/>
      <c r="E994" s="2"/>
      <c r="F994" s="2"/>
      <c r="G994" s="120"/>
      <c r="H994" s="120"/>
      <c r="I994" s="120"/>
      <c r="J994" s="58"/>
      <c r="K994" s="121"/>
      <c r="L994" s="2"/>
      <c r="M994" s="120"/>
      <c r="N994" s="120"/>
      <c r="O994" s="120"/>
      <c r="P994" s="120"/>
      <c r="Q994" s="2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122"/>
      <c r="AJ994" s="122"/>
      <c r="AK994" s="2"/>
      <c r="AL994" s="2"/>
      <c r="AM994" s="2"/>
      <c r="AN994" s="2"/>
      <c r="AO994" s="2"/>
      <c r="AP994" s="2"/>
      <c r="AQ994" s="2"/>
      <c r="AR994" s="15"/>
    </row>
    <row r="995" spans="1:44" ht="11.25" customHeight="1">
      <c r="A995" s="120"/>
      <c r="B995" s="120"/>
      <c r="C995" s="120"/>
      <c r="D995" s="120"/>
      <c r="E995" s="2"/>
      <c r="F995" s="2"/>
      <c r="G995" s="120"/>
      <c r="H995" s="120"/>
      <c r="I995" s="120"/>
      <c r="J995" s="58"/>
      <c r="K995" s="121"/>
      <c r="L995" s="2"/>
      <c r="M995" s="120"/>
      <c r="N995" s="120"/>
      <c r="O995" s="120"/>
      <c r="P995" s="120"/>
      <c r="Q995" s="2"/>
      <c r="R995" s="58"/>
      <c r="S995" s="58"/>
      <c r="T995" s="58"/>
      <c r="U995" s="58"/>
      <c r="V995" s="58"/>
      <c r="W995" s="58"/>
      <c r="X995" s="58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122"/>
      <c r="AJ995" s="122"/>
      <c r="AK995" s="2"/>
      <c r="AL995" s="2"/>
      <c r="AM995" s="2"/>
      <c r="AN995" s="2"/>
      <c r="AO995" s="2"/>
      <c r="AP995" s="2"/>
      <c r="AQ995" s="2"/>
      <c r="AR995" s="15"/>
    </row>
    <row r="996" spans="1:44" ht="11.25" customHeight="1">
      <c r="A996" s="120"/>
      <c r="B996" s="120"/>
      <c r="C996" s="120"/>
      <c r="D996" s="120"/>
      <c r="E996" s="2"/>
      <c r="F996" s="2"/>
      <c r="G996" s="120"/>
      <c r="H996" s="120"/>
      <c r="I996" s="120"/>
      <c r="J996" s="58"/>
      <c r="K996" s="121"/>
      <c r="L996" s="2"/>
      <c r="M996" s="120"/>
      <c r="N996" s="120"/>
      <c r="O996" s="120"/>
      <c r="P996" s="120"/>
      <c r="Q996" s="2"/>
      <c r="R996" s="58"/>
      <c r="S996" s="58"/>
      <c r="T996" s="58"/>
      <c r="U996" s="58"/>
      <c r="V996" s="58"/>
      <c r="W996" s="58"/>
      <c r="X996" s="58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122"/>
      <c r="AJ996" s="122"/>
      <c r="AK996" s="2"/>
      <c r="AL996" s="2"/>
      <c r="AM996" s="2"/>
      <c r="AN996" s="2"/>
      <c r="AO996" s="2"/>
      <c r="AP996" s="2"/>
      <c r="AQ996" s="2"/>
      <c r="AR996" s="15"/>
    </row>
    <row r="997" spans="1:44" ht="11.25" customHeight="1">
      <c r="A997" s="120"/>
      <c r="B997" s="120"/>
      <c r="C997" s="120"/>
      <c r="D997" s="120"/>
      <c r="E997" s="2"/>
      <c r="F997" s="2"/>
      <c r="G997" s="120"/>
      <c r="H997" s="120"/>
      <c r="I997" s="120"/>
      <c r="J997" s="58"/>
      <c r="K997" s="121"/>
      <c r="L997" s="2"/>
      <c r="M997" s="120"/>
      <c r="N997" s="120"/>
      <c r="O997" s="120"/>
      <c r="P997" s="120"/>
      <c r="Q997" s="2"/>
      <c r="R997" s="58"/>
      <c r="S997" s="58"/>
      <c r="T997" s="58"/>
      <c r="U997" s="58"/>
      <c r="V997" s="58"/>
      <c r="W997" s="58"/>
      <c r="X997" s="58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122"/>
      <c r="AJ997" s="122"/>
      <c r="AK997" s="2"/>
      <c r="AL997" s="2"/>
      <c r="AM997" s="2"/>
      <c r="AN997" s="2"/>
      <c r="AO997" s="2"/>
      <c r="AP997" s="2"/>
      <c r="AQ997" s="2"/>
      <c r="AR997" s="15"/>
    </row>
    <row r="998" spans="1:44" ht="11.25" customHeight="1">
      <c r="A998" s="120"/>
      <c r="B998" s="120"/>
      <c r="C998" s="120"/>
      <c r="D998" s="120"/>
      <c r="E998" s="2"/>
      <c r="F998" s="2"/>
      <c r="G998" s="120"/>
      <c r="H998" s="120"/>
      <c r="I998" s="120"/>
      <c r="J998" s="58"/>
      <c r="K998" s="121"/>
      <c r="L998" s="2"/>
      <c r="M998" s="120"/>
      <c r="N998" s="120"/>
      <c r="O998" s="120"/>
      <c r="P998" s="120"/>
      <c r="Q998" s="2"/>
      <c r="R998" s="58"/>
      <c r="S998" s="58"/>
      <c r="T998" s="58"/>
      <c r="U998" s="58"/>
      <c r="V998" s="58"/>
      <c r="W998" s="58"/>
      <c r="X998" s="58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122"/>
      <c r="AJ998" s="122"/>
      <c r="AK998" s="2"/>
      <c r="AL998" s="2"/>
      <c r="AM998" s="2"/>
      <c r="AN998" s="2"/>
      <c r="AO998" s="2"/>
      <c r="AP998" s="2"/>
      <c r="AQ998" s="2"/>
      <c r="AR998" s="15"/>
    </row>
    <row r="999" spans="1:44" ht="11.25" customHeight="1">
      <c r="A999" s="120"/>
      <c r="B999" s="120"/>
      <c r="C999" s="120"/>
      <c r="D999" s="120"/>
      <c r="E999" s="2"/>
      <c r="F999" s="2"/>
      <c r="G999" s="120"/>
      <c r="H999" s="120"/>
      <c r="I999" s="120"/>
      <c r="J999" s="58"/>
      <c r="K999" s="121"/>
      <c r="L999" s="2"/>
      <c r="M999" s="120"/>
      <c r="N999" s="120"/>
      <c r="O999" s="120"/>
      <c r="P999" s="120"/>
      <c r="Q999" s="2"/>
      <c r="R999" s="58"/>
      <c r="S999" s="58"/>
      <c r="T999" s="58"/>
      <c r="U999" s="58"/>
      <c r="V999" s="58"/>
      <c r="W999" s="58"/>
      <c r="X999" s="58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122"/>
      <c r="AJ999" s="122"/>
      <c r="AK999" s="2"/>
      <c r="AL999" s="2"/>
      <c r="AM999" s="2"/>
      <c r="AN999" s="2"/>
      <c r="AO999" s="2"/>
      <c r="AP999" s="2"/>
      <c r="AQ999" s="2"/>
      <c r="AR999" s="15"/>
    </row>
    <row r="1000" spans="1:44" ht="11.25" customHeight="1">
      <c r="A1000" s="120"/>
      <c r="B1000" s="120"/>
      <c r="C1000" s="120"/>
      <c r="D1000" s="120"/>
      <c r="E1000" s="2"/>
      <c r="F1000" s="2"/>
      <c r="G1000" s="120"/>
      <c r="H1000" s="120"/>
      <c r="I1000" s="120"/>
      <c r="J1000" s="58"/>
      <c r="K1000" s="121"/>
      <c r="L1000" s="2"/>
      <c r="M1000" s="120"/>
      <c r="N1000" s="120"/>
      <c r="O1000" s="120"/>
      <c r="P1000" s="120"/>
      <c r="Q1000" s="2"/>
      <c r="R1000" s="58"/>
      <c r="S1000" s="58"/>
      <c r="T1000" s="58"/>
      <c r="U1000" s="58"/>
      <c r="V1000" s="58"/>
      <c r="W1000" s="58"/>
      <c r="X1000" s="58"/>
      <c r="Y1000" s="58"/>
      <c r="Z1000" s="58"/>
      <c r="AA1000" s="58"/>
      <c r="AB1000" s="58"/>
      <c r="AC1000" s="58"/>
      <c r="AD1000" s="58"/>
      <c r="AE1000" s="58"/>
      <c r="AF1000" s="58"/>
      <c r="AG1000" s="58"/>
      <c r="AH1000" s="58"/>
      <c r="AI1000" s="122"/>
      <c r="AJ1000" s="122"/>
      <c r="AK1000" s="2"/>
      <c r="AL1000" s="2"/>
      <c r="AM1000" s="2"/>
      <c r="AN1000" s="2"/>
      <c r="AO1000" s="2"/>
      <c r="AP1000" s="2"/>
      <c r="AQ1000" s="2"/>
      <c r="AR1000" s="15"/>
    </row>
  </sheetData>
  <mergeCells count="74">
    <mergeCell ref="A11:E11"/>
    <mergeCell ref="A12:E12"/>
    <mergeCell ref="A15:E15"/>
    <mergeCell ref="A16:E16"/>
    <mergeCell ref="R6:T6"/>
    <mergeCell ref="U6:U7"/>
    <mergeCell ref="C6:C7"/>
    <mergeCell ref="D6:D7"/>
    <mergeCell ref="A8:E8"/>
    <mergeCell ref="J25:J27"/>
    <mergeCell ref="L6:L7"/>
    <mergeCell ref="M6:O6"/>
    <mergeCell ref="P6:P7"/>
    <mergeCell ref="Q6:Q7"/>
    <mergeCell ref="A101:E101"/>
    <mergeCell ref="A102:E102"/>
    <mergeCell ref="A64:E64"/>
    <mergeCell ref="A67:E67"/>
    <mergeCell ref="A68:E68"/>
    <mergeCell ref="A71:E71"/>
    <mergeCell ref="A72:E72"/>
    <mergeCell ref="A97:E97"/>
    <mergeCell ref="A98:E98"/>
    <mergeCell ref="A63:E63"/>
    <mergeCell ref="J73:J96"/>
    <mergeCell ref="J99:J100"/>
    <mergeCell ref="J44:J45"/>
    <mergeCell ref="J48:J50"/>
    <mergeCell ref="J53:J54"/>
    <mergeCell ref="J57:J58"/>
    <mergeCell ref="J61:J62"/>
    <mergeCell ref="J65:J66"/>
    <mergeCell ref="J69:J70"/>
    <mergeCell ref="A52:E52"/>
    <mergeCell ref="A55:E55"/>
    <mergeCell ref="A56:E56"/>
    <mergeCell ref="A59:E59"/>
    <mergeCell ref="A60:E60"/>
    <mergeCell ref="A42:E42"/>
    <mergeCell ref="A43:E43"/>
    <mergeCell ref="A46:E46"/>
    <mergeCell ref="A47:E47"/>
    <mergeCell ref="A51:E51"/>
    <mergeCell ref="A30:E30"/>
    <mergeCell ref="A33:E33"/>
    <mergeCell ref="A34:E34"/>
    <mergeCell ref="A38:E38"/>
    <mergeCell ref="A39:E39"/>
    <mergeCell ref="A19:E19"/>
    <mergeCell ref="A20:E20"/>
    <mergeCell ref="A23:E23"/>
    <mergeCell ref="A24:E24"/>
    <mergeCell ref="A29:E29"/>
    <mergeCell ref="AG6:AG7"/>
    <mergeCell ref="AH6:AH7"/>
    <mergeCell ref="AI6:AJ6"/>
    <mergeCell ref="A1:AJ1"/>
    <mergeCell ref="A2:AJ2"/>
    <mergeCell ref="A3:AJ3"/>
    <mergeCell ref="A4:AJ4"/>
    <mergeCell ref="A5:AJ5"/>
    <mergeCell ref="A6:A7"/>
    <mergeCell ref="B6:B7"/>
    <mergeCell ref="E6:E7"/>
    <mergeCell ref="F6:F7"/>
    <mergeCell ref="G6:G7"/>
    <mergeCell ref="H6:I6"/>
    <mergeCell ref="J6:J7"/>
    <mergeCell ref="K6:K7"/>
    <mergeCell ref="V6:X6"/>
    <mergeCell ref="Y6:Y7"/>
    <mergeCell ref="Z6:AB6"/>
    <mergeCell ref="AC6:AC7"/>
    <mergeCell ref="AD6:AF6"/>
  </mergeCells>
  <dataValidations count="5">
    <dataValidation type="date" operator="greaterThan" allowBlank="1" showInputMessage="1" showErrorMessage="1" prompt="Error en Ingresos de Fechas - La fecha debe corresponder al Año 2014." sqref="D9:D10 D13:D14 D17:D18 D21:D22 D31:D32 D35 D37 D40:D41 D45 D50 D53:D54 D57:D58 D61:D62 D65:D66 D69:D70 D73:D96">
      <formula1>41275</formula1>
    </dataValidation>
    <dataValidation type="decimal" allowBlank="1" showInputMessage="1" showErrorMessage="1" prompt="Sólo números - Sólo ingresar números sin letras_x000a_" sqref="M9:N10 R9:T10 V9:X10 Z9:AB10 AD9:AF10 R13:S13 M13:N14 R14:T14 V13:X14 Z13:AB14 AD13:AF14 M17:N18 R17:T18 V17:X18 Z17:AB18 AD17:AF18 R21 M21:N22 R22:T22 V21:X22 Z21:AB22 AD21:AF22 T25:T26 M25:M28 R25:R28 V25:X28 Z25:AB28 AD25:AF28 V31:X31 M31:N32 R31:R32 T32 V32 X32 Z31:AB32 AD31:AF32 Z35:AA35 R35:R36 T35:T36 V35:V36 X35:X36 M35:N37 R37:T37 V37:X37 Z36:Z37 AB36:AB37 AD35:AF37 R40:S40 M40:N41 R41:T41 V40:X41 Z40:Z41 AB40:AB41 AD40:AF41 M44 M45:N45 R44:T45 V44:X45 Z44:AB45 AD44:AF45 M48:M49 M50:N50 R48:R50 T48:T50 V48:X50 Z48:AB50 AD48:AF50 M53:N54 R53:T54 V53:X54 Z53:AB54 AD53:AF54 M57:N58 R57:T58 V57:X58 Z57:AB58 AD57:AF58 M61:N62 R61:T62 V61:X62 Z61:AB62 AD61:AF62 M65:N66 R65:T66 V65:X66 Z65:AB66 AD65:AF66 M69:N70 R69:T70 V69:X70 Z69:AB70 AD69:AF70 R73:R84 T73:T84 R85:S87 V73:X87 W88:X88 Z73:AB90 M73:N96 R88:T96 V89:V96 X89:X96 Z91:Z96 AB91:AB96 AD73:AF96 M99:M100 R99:T100 V99:X100 Z99:AB100 AD99:AF100">
      <formula1>-100000000</formula1>
      <formula2>10000000000</formula2>
    </dataValidation>
    <dataValidation type="custom" allowBlank="1" showErrorMessage="1" sqref="K9:K10 K13:K14 K17:K18 K22 S25:S26 S27:T28 AB35 W35:W36 V88 W89:W96 K99:K100">
      <formula1>LTE(LEN(K9),(255))</formula1>
    </dataValidation>
    <dataValidation type="date" operator="greaterThan" allowBlank="1" showInputMessage="1" prompt="SÓLO FECHAS - Las fechas corresponden al presupuesto 2014" sqref="H9:I10 H13:I14 H17:I18 H21:I22 H31:I32 H35:I35 H37:I37 H40:I41 H45:I45 H50:I50 H53:I54 H57:I58 H61:I62 H65:I66 H69:I70 H73:I96">
      <formula1>41275</formula1>
    </dataValidation>
    <dataValidation type="custom" allowBlank="1" showInputMessage="1" showErrorMessage="1" prompt="MÁXIMO DE CARACTERES SOBREPASADO - Sólo 255 caracteres por celdas" sqref="C9:C10 E9:G10 L9:L10 P9:Q10 C13:C14 E13:G14 L13:L14 P13:Q14 C17:C18 E17:G18 L17:L18 P17:Q18 C21:C22 E21:G22 L21:L22 P21:Q22 E25:G28 N25:N28 P25:Q28 C31:C32 E31:G32 L31:L32 P31:Q32 C35 E35:G35 C37 E37:G37 L35:L37 P35:Q37 C40:C41 E40:G41 L40:L41 P40:Q41 N44 C45 E44:G45 L45 P44:Q45 L48 N48:N49 C50 E48:G50 L50 P48:Q50 Q53 C53:C54 E53:G54 L53:L54 P54:Q54 C57:C58 E57:G58 L57:L58 P57:Q58 C61:C62 E61:G62 L61:L62 P61:Q62 C65:C66 E65:G66 L65:L66 P65:Q66 C69:C70 E69:G70 L69:L70 P69:Q70 C73:C96 E73:G96 L73:L96 P73:Q96 E99:G100 N99:N100 P99:Q100">
      <formula1>LTE(LEN(C9),(255))</formula1>
    </dataValidation>
  </dataValidations>
  <printOptions horizontalCentered="1"/>
  <pageMargins left="0" right="0" top="0.74803149606299213" bottom="0.74803149606299213" header="0" footer="0"/>
  <pageSetup paperSize="14" scale="5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FF"/>
    <pageSetUpPr fitToPage="1"/>
  </sheetPr>
  <dimension ref="A1:Z1000"/>
  <sheetViews>
    <sheetView workbookViewId="0"/>
  </sheetViews>
  <sheetFormatPr baseColWidth="10" defaultColWidth="14.42578125" defaultRowHeight="15" customHeight="1" outlineLevelCol="1"/>
  <cols>
    <col min="1" max="1" width="50" customWidth="1"/>
    <col min="2" max="2" width="15.85546875" customWidth="1"/>
    <col min="3" max="3" width="14.140625" customWidth="1"/>
    <col min="4" max="6" width="12.7109375" customWidth="1"/>
    <col min="7" max="8" width="12.7109375" customWidth="1" outlineLevel="1"/>
    <col min="9" max="9" width="14" customWidth="1" outlineLevel="1"/>
    <col min="10" max="10" width="14.42578125" customWidth="1"/>
    <col min="11" max="13" width="12.7109375" hidden="1" customWidth="1" outlineLevel="1"/>
    <col min="14" max="14" width="14.42578125" customWidth="1"/>
    <col min="15" max="17" width="12.7109375" hidden="1" customWidth="1" outlineLevel="1"/>
    <col min="18" max="18" width="14.42578125" customWidth="1"/>
    <col min="19" max="21" width="12.7109375" hidden="1" customWidth="1" outlineLevel="1"/>
    <col min="22" max="22" width="12.7109375" customWidth="1"/>
    <col min="23" max="23" width="15.28515625" customWidth="1"/>
    <col min="24" max="25" width="12.7109375" customWidth="1"/>
    <col min="26" max="26" width="11.42578125" customWidth="1"/>
  </cols>
  <sheetData>
    <row r="1" spans="1:26" ht="16.5" customHeight="1">
      <c r="A1" s="317" t="str">
        <f>+'24-01-581'!A1:AJ1</f>
        <v>PARTIDA 21 -07 - 01 "SERVICIO NACIONAL DE LA DISCAPACIDAD"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1"/>
    </row>
    <row r="2" spans="1:26" ht="16.5" customHeight="1">
      <c r="A2" s="317" t="s">
        <v>88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1"/>
    </row>
    <row r="3" spans="1:26" ht="16.5" customHeight="1">
      <c r="A3" s="317" t="str">
        <f>+'24-01-592'!A3:AJ3</f>
        <v>EJECUCIÓN AL 31 DE MARZO DEL 2024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1"/>
    </row>
    <row r="4" spans="1:26" ht="16.5" customHeight="1">
      <c r="A4" s="317" t="s">
        <v>3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1"/>
    </row>
    <row r="5" spans="1:26" ht="24.75" customHeight="1">
      <c r="A5" s="330" t="s">
        <v>126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2"/>
      <c r="Z5" s="2"/>
    </row>
    <row r="6" spans="1:26" ht="24" customHeight="1">
      <c r="A6" s="320" t="s">
        <v>89</v>
      </c>
      <c r="B6" s="313" t="s">
        <v>13</v>
      </c>
      <c r="C6" s="313" t="s">
        <v>90</v>
      </c>
      <c r="D6" s="332" t="s">
        <v>16</v>
      </c>
      <c r="E6" s="333"/>
      <c r="F6" s="316"/>
      <c r="G6" s="310" t="s">
        <v>19</v>
      </c>
      <c r="H6" s="311"/>
      <c r="I6" s="312"/>
      <c r="J6" s="313" t="s">
        <v>20</v>
      </c>
      <c r="K6" s="310" t="s">
        <v>19</v>
      </c>
      <c r="L6" s="311"/>
      <c r="M6" s="312"/>
      <c r="N6" s="313" t="s">
        <v>21</v>
      </c>
      <c r="O6" s="310" t="s">
        <v>19</v>
      </c>
      <c r="P6" s="311"/>
      <c r="Q6" s="312"/>
      <c r="R6" s="313" t="s">
        <v>22</v>
      </c>
      <c r="S6" s="310" t="s">
        <v>19</v>
      </c>
      <c r="T6" s="311"/>
      <c r="U6" s="312"/>
      <c r="V6" s="313" t="s">
        <v>23</v>
      </c>
      <c r="W6" s="313" t="s">
        <v>24</v>
      </c>
      <c r="X6" s="315" t="s">
        <v>91</v>
      </c>
      <c r="Y6" s="316"/>
      <c r="Z6" s="120"/>
    </row>
    <row r="7" spans="1:26" ht="24" customHeight="1">
      <c r="A7" s="314"/>
      <c r="B7" s="314"/>
      <c r="C7" s="314"/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314"/>
      <c r="K7" s="5" t="s">
        <v>34</v>
      </c>
      <c r="L7" s="5" t="s">
        <v>35</v>
      </c>
      <c r="M7" s="5" t="s">
        <v>36</v>
      </c>
      <c r="N7" s="314"/>
      <c r="O7" s="5" t="s">
        <v>37</v>
      </c>
      <c r="P7" s="5" t="s">
        <v>38</v>
      </c>
      <c r="Q7" s="5" t="s">
        <v>39</v>
      </c>
      <c r="R7" s="314"/>
      <c r="S7" s="5" t="s">
        <v>40</v>
      </c>
      <c r="T7" s="5" t="s">
        <v>41</v>
      </c>
      <c r="U7" s="5" t="s">
        <v>42</v>
      </c>
      <c r="V7" s="314"/>
      <c r="W7" s="314"/>
      <c r="X7" s="123" t="s">
        <v>43</v>
      </c>
      <c r="Y7" s="123" t="s">
        <v>92</v>
      </c>
      <c r="Z7" s="120"/>
    </row>
    <row r="8" spans="1:26" ht="26.25" customHeight="1">
      <c r="A8" s="124" t="s">
        <v>45</v>
      </c>
      <c r="B8" s="111">
        <f>+'24-01-592'!J11</f>
        <v>25012000</v>
      </c>
      <c r="C8" s="111">
        <f>+'24-01-592'!K11</f>
        <v>0</v>
      </c>
      <c r="D8" s="111">
        <f>+'24-01-592'!M11</f>
        <v>0</v>
      </c>
      <c r="E8" s="111">
        <f>+'24-01-592'!N11</f>
        <v>0</v>
      </c>
      <c r="F8" s="111">
        <f>+'24-01-592'!O11</f>
        <v>0</v>
      </c>
      <c r="G8" s="111">
        <f>+'24-01-592'!R11</f>
        <v>0</v>
      </c>
      <c r="H8" s="111">
        <f>+'24-01-592'!S11</f>
        <v>0</v>
      </c>
      <c r="I8" s="111">
        <f>+'24-01-592'!T11</f>
        <v>0</v>
      </c>
      <c r="J8" s="56">
        <f>+'24-01-592'!U11</f>
        <v>0</v>
      </c>
      <c r="K8" s="111">
        <f>+'24-01-592'!V11</f>
        <v>0</v>
      </c>
      <c r="L8" s="111">
        <f>+'24-01-592'!W11</f>
        <v>0</v>
      </c>
      <c r="M8" s="111">
        <f>+'24-01-592'!X11</f>
        <v>0</v>
      </c>
      <c r="N8" s="56">
        <f>+'24-01-592'!Y11</f>
        <v>0</v>
      </c>
      <c r="O8" s="111">
        <f>+'24-01-592'!Z11</f>
        <v>0</v>
      </c>
      <c r="P8" s="111">
        <f>+'24-01-592'!AA11</f>
        <v>0</v>
      </c>
      <c r="Q8" s="111">
        <f>+'24-01-592'!AB11</f>
        <v>0</v>
      </c>
      <c r="R8" s="56">
        <f>+'24-01-592'!AC11</f>
        <v>0</v>
      </c>
      <c r="S8" s="111">
        <f>+'24-01-592'!AD11</f>
        <v>0</v>
      </c>
      <c r="T8" s="111">
        <f>+'24-01-592'!AE11</f>
        <v>0</v>
      </c>
      <c r="U8" s="111">
        <f>+'24-01-592'!AF11</f>
        <v>0</v>
      </c>
      <c r="V8" s="56">
        <f>+'24-01-592'!AG11</f>
        <v>0</v>
      </c>
      <c r="W8" s="56">
        <f>+'24-01-592'!AH11</f>
        <v>0</v>
      </c>
      <c r="X8" s="125">
        <f>+'24-01-592'!AI11</f>
        <v>0</v>
      </c>
      <c r="Y8" s="125">
        <f>+'24-01-592'!AJ11</f>
        <v>0</v>
      </c>
      <c r="Z8" s="2"/>
    </row>
    <row r="9" spans="1:26" ht="26.25" customHeight="1">
      <c r="A9" s="124" t="s">
        <v>55</v>
      </c>
      <c r="B9" s="111">
        <f>+'24-01-592'!J15</f>
        <v>250120000</v>
      </c>
      <c r="C9" s="111">
        <f>+'24-01-592'!K15</f>
        <v>100048000</v>
      </c>
      <c r="D9" s="111">
        <f>+'24-01-592'!M15</f>
        <v>20</v>
      </c>
      <c r="E9" s="111">
        <f>+'24-01-592'!N15</f>
        <v>20</v>
      </c>
      <c r="F9" s="111">
        <f>+'24-01-592'!O15</f>
        <v>0</v>
      </c>
      <c r="G9" s="111">
        <f>+'24-01-592'!R15</f>
        <v>0</v>
      </c>
      <c r="H9" s="111">
        <f>+'24-01-592'!S15</f>
        <v>100048000</v>
      </c>
      <c r="I9" s="111">
        <f>+'24-01-592'!T15</f>
        <v>0</v>
      </c>
      <c r="J9" s="56">
        <f>+'24-01-592'!U15</f>
        <v>100048000</v>
      </c>
      <c r="K9" s="111">
        <f>+'24-01-592'!V15</f>
        <v>0</v>
      </c>
      <c r="L9" s="111">
        <f>+'24-01-592'!W15</f>
        <v>0</v>
      </c>
      <c r="M9" s="111">
        <f>+'24-01-592'!X15</f>
        <v>0</v>
      </c>
      <c r="N9" s="56">
        <f>+'24-01-592'!Y15</f>
        <v>0</v>
      </c>
      <c r="O9" s="111">
        <f>+'24-01-592'!Z15</f>
        <v>0</v>
      </c>
      <c r="P9" s="111">
        <f>+'24-01-592'!AA15</f>
        <v>0</v>
      </c>
      <c r="Q9" s="111">
        <f>+'24-01-592'!AB15</f>
        <v>0</v>
      </c>
      <c r="R9" s="56">
        <f>+'24-01-592'!AC15</f>
        <v>0</v>
      </c>
      <c r="S9" s="111">
        <f>+'24-01-592'!AD15</f>
        <v>0</v>
      </c>
      <c r="T9" s="111">
        <f>+'24-01-592'!AE15</f>
        <v>0</v>
      </c>
      <c r="U9" s="111">
        <f>+'24-01-592'!AF15</f>
        <v>0</v>
      </c>
      <c r="V9" s="56">
        <f>+'24-01-592'!AG15</f>
        <v>0</v>
      </c>
      <c r="W9" s="56">
        <f>+'24-01-592'!AH15</f>
        <v>100048000</v>
      </c>
      <c r="X9" s="125">
        <f>+'24-01-592'!AI15</f>
        <v>0.4</v>
      </c>
      <c r="Y9" s="125">
        <f>+'24-01-592'!AJ15</f>
        <v>8.4750270986043583E-2</v>
      </c>
      <c r="Z9" s="2"/>
    </row>
    <row r="10" spans="1:26" ht="26.25" customHeight="1">
      <c r="A10" s="124" t="s">
        <v>57</v>
      </c>
      <c r="B10" s="111">
        <f>+'24-01-592'!J19</f>
        <v>602687834</v>
      </c>
      <c r="C10" s="111">
        <f>+'24-01-592'!K19</f>
        <v>0</v>
      </c>
      <c r="D10" s="111">
        <f>+'24-01-592'!M19</f>
        <v>0</v>
      </c>
      <c r="E10" s="111">
        <f>+'24-01-592'!N19</f>
        <v>0</v>
      </c>
      <c r="F10" s="111">
        <f>+'24-01-592'!O19</f>
        <v>0</v>
      </c>
      <c r="G10" s="111">
        <f>+'24-01-592'!R19</f>
        <v>0</v>
      </c>
      <c r="H10" s="111">
        <f>+'24-01-592'!S19</f>
        <v>0</v>
      </c>
      <c r="I10" s="111">
        <f>+'24-01-592'!T19</f>
        <v>0</v>
      </c>
      <c r="J10" s="56">
        <f>+'24-01-592'!U19</f>
        <v>0</v>
      </c>
      <c r="K10" s="111">
        <f>+'24-01-592'!V19</f>
        <v>0</v>
      </c>
      <c r="L10" s="111">
        <f>+'24-01-592'!W19</f>
        <v>0</v>
      </c>
      <c r="M10" s="111">
        <f>+'24-01-592'!X19</f>
        <v>0</v>
      </c>
      <c r="N10" s="56">
        <f>+'24-01-592'!Y19</f>
        <v>0</v>
      </c>
      <c r="O10" s="111">
        <f>+'24-01-592'!Z19</f>
        <v>0</v>
      </c>
      <c r="P10" s="111">
        <f>+'24-01-592'!AA19</f>
        <v>0</v>
      </c>
      <c r="Q10" s="111">
        <f>+'24-01-592'!AB19</f>
        <v>0</v>
      </c>
      <c r="R10" s="56">
        <f>+'24-01-592'!AC19</f>
        <v>0</v>
      </c>
      <c r="S10" s="111">
        <f>+'24-01-592'!AD19</f>
        <v>0</v>
      </c>
      <c r="T10" s="111">
        <f>+'24-01-592'!AE19</f>
        <v>0</v>
      </c>
      <c r="U10" s="111">
        <f>+'24-01-592'!AF19</f>
        <v>0</v>
      </c>
      <c r="V10" s="56">
        <f>+'24-01-592'!AG19</f>
        <v>0</v>
      </c>
      <c r="W10" s="56">
        <f>+'24-01-592'!AH19</f>
        <v>0</v>
      </c>
      <c r="X10" s="125">
        <f>+'24-01-592'!AI19</f>
        <v>0</v>
      </c>
      <c r="Y10" s="125">
        <f>+'24-01-592'!AJ19</f>
        <v>0</v>
      </c>
      <c r="Z10" s="2"/>
    </row>
    <row r="11" spans="1:26" ht="26.25" customHeight="1">
      <c r="A11" s="124" t="s">
        <v>59</v>
      </c>
      <c r="B11" s="111">
        <f>+'24-01-592'!J23</f>
        <v>249964000</v>
      </c>
      <c r="C11" s="111">
        <f>+'24-01-592'!K23</f>
        <v>99985600</v>
      </c>
      <c r="D11" s="111">
        <f>+'24-01-592'!M23</f>
        <v>17</v>
      </c>
      <c r="E11" s="111">
        <f>+'24-01-592'!N23</f>
        <v>17</v>
      </c>
      <c r="F11" s="111">
        <f>+'24-01-592'!O23</f>
        <v>0</v>
      </c>
      <c r="G11" s="111">
        <f>+'24-01-592'!R23</f>
        <v>0</v>
      </c>
      <c r="H11" s="111">
        <f>+'24-01-592'!S23</f>
        <v>99985600</v>
      </c>
      <c r="I11" s="111">
        <f>+'24-01-592'!T23</f>
        <v>0</v>
      </c>
      <c r="J11" s="56">
        <f>+'24-01-592'!U23</f>
        <v>99985600</v>
      </c>
      <c r="K11" s="111">
        <f>+'24-01-592'!V23</f>
        <v>0</v>
      </c>
      <c r="L11" s="111">
        <f>+'24-01-592'!W23</f>
        <v>0</v>
      </c>
      <c r="M11" s="111">
        <f>+'24-01-592'!X23</f>
        <v>0</v>
      </c>
      <c r="N11" s="56">
        <f>+'24-01-592'!Y23</f>
        <v>0</v>
      </c>
      <c r="O11" s="111">
        <f>+'24-01-592'!Z23</f>
        <v>0</v>
      </c>
      <c r="P11" s="111">
        <f>+'24-01-592'!AA23</f>
        <v>0</v>
      </c>
      <c r="Q11" s="111">
        <f>+'24-01-592'!AB23</f>
        <v>0</v>
      </c>
      <c r="R11" s="56">
        <f>+'24-01-592'!AC23</f>
        <v>0</v>
      </c>
      <c r="S11" s="111">
        <f>+'24-01-592'!AD23</f>
        <v>0</v>
      </c>
      <c r="T11" s="111">
        <f>+'24-01-592'!AE23</f>
        <v>0</v>
      </c>
      <c r="U11" s="111">
        <f>+'24-01-592'!AF23</f>
        <v>0</v>
      </c>
      <c r="V11" s="56">
        <f>+'24-01-592'!AG23</f>
        <v>0</v>
      </c>
      <c r="W11" s="56">
        <f>+'24-01-592'!AH23</f>
        <v>99985600</v>
      </c>
      <c r="X11" s="125">
        <f>+'24-01-592'!AI23</f>
        <v>0.4</v>
      </c>
      <c r="Y11" s="125">
        <f>+'24-01-592'!AJ23</f>
        <v>8.469741218917079E-2</v>
      </c>
      <c r="Z11" s="2"/>
    </row>
    <row r="12" spans="1:26" ht="26.25" customHeight="1">
      <c r="A12" s="124" t="s">
        <v>61</v>
      </c>
      <c r="B12" s="111">
        <f>+'24-01-592'!J29</f>
        <v>1100528000</v>
      </c>
      <c r="C12" s="111">
        <f>+'24-01-592'!K29</f>
        <v>0</v>
      </c>
      <c r="D12" s="111">
        <f>+'24-01-592'!M29</f>
        <v>0</v>
      </c>
      <c r="E12" s="111">
        <f>+'24-01-592'!N29</f>
        <v>0</v>
      </c>
      <c r="F12" s="111">
        <f>+'24-01-592'!O29</f>
        <v>0</v>
      </c>
      <c r="G12" s="111">
        <f>+'24-01-592'!R29</f>
        <v>0</v>
      </c>
      <c r="H12" s="111">
        <f>+'24-01-592'!S29</f>
        <v>0</v>
      </c>
      <c r="I12" s="111">
        <f>+'24-01-592'!T29</f>
        <v>0</v>
      </c>
      <c r="J12" s="56">
        <f>+'24-01-592'!U29</f>
        <v>0</v>
      </c>
      <c r="K12" s="111">
        <f>+'24-01-592'!V29</f>
        <v>0</v>
      </c>
      <c r="L12" s="111">
        <f>+'24-01-592'!W29</f>
        <v>0</v>
      </c>
      <c r="M12" s="111">
        <f>+'24-01-592'!X29</f>
        <v>0</v>
      </c>
      <c r="N12" s="56">
        <f>+'24-01-592'!Y29</f>
        <v>0</v>
      </c>
      <c r="O12" s="111">
        <f>+'24-01-592'!Z29</f>
        <v>0</v>
      </c>
      <c r="P12" s="111">
        <f>+'24-01-592'!AA29</f>
        <v>0</v>
      </c>
      <c r="Q12" s="111">
        <f>+'24-01-592'!AB29</f>
        <v>0</v>
      </c>
      <c r="R12" s="56">
        <f>+'24-01-592'!AC29</f>
        <v>0</v>
      </c>
      <c r="S12" s="111">
        <f>+'24-01-592'!AD29</f>
        <v>0</v>
      </c>
      <c r="T12" s="111">
        <f>+'24-01-592'!AE29</f>
        <v>0</v>
      </c>
      <c r="U12" s="111">
        <f>+'24-01-592'!AF29</f>
        <v>0</v>
      </c>
      <c r="V12" s="56">
        <f>+'24-01-592'!AG29</f>
        <v>0</v>
      </c>
      <c r="W12" s="56">
        <f>+'24-01-592'!AH29</f>
        <v>0</v>
      </c>
      <c r="X12" s="125">
        <f>+'24-01-592'!AI29</f>
        <v>0</v>
      </c>
      <c r="Y12" s="125">
        <f>+'24-01-592'!AJ29</f>
        <v>0</v>
      </c>
      <c r="Z12" s="2"/>
    </row>
    <row r="13" spans="1:26" ht="26.25" customHeight="1">
      <c r="A13" s="124" t="s">
        <v>63</v>
      </c>
      <c r="B13" s="111">
        <f>+'24-01-592'!J33</f>
        <v>1675804000</v>
      </c>
      <c r="C13" s="111">
        <f>+'24-01-592'!K33</f>
        <v>0</v>
      </c>
      <c r="D13" s="111">
        <f>+'24-01-592'!M33</f>
        <v>0</v>
      </c>
      <c r="E13" s="111">
        <f>+'24-01-592'!N33</f>
        <v>0</v>
      </c>
      <c r="F13" s="111">
        <f>+'24-01-592'!O33</f>
        <v>0</v>
      </c>
      <c r="G13" s="111">
        <f>+'24-01-592'!R33</f>
        <v>0</v>
      </c>
      <c r="H13" s="111">
        <f>+'24-01-592'!S33</f>
        <v>0</v>
      </c>
      <c r="I13" s="111">
        <f>+'24-01-592'!T33</f>
        <v>0</v>
      </c>
      <c r="J13" s="56">
        <f>+'24-01-592'!U33</f>
        <v>0</v>
      </c>
      <c r="K13" s="111">
        <f>+'24-01-592'!V33</f>
        <v>0</v>
      </c>
      <c r="L13" s="111">
        <f>+'24-01-592'!W33</f>
        <v>0</v>
      </c>
      <c r="M13" s="111">
        <f>+'24-01-592'!X33</f>
        <v>0</v>
      </c>
      <c r="N13" s="56">
        <f>+'24-01-592'!Y33</f>
        <v>0</v>
      </c>
      <c r="O13" s="111">
        <f>+'24-01-592'!Z33</f>
        <v>0</v>
      </c>
      <c r="P13" s="111">
        <f>+'24-01-592'!AA33</f>
        <v>0</v>
      </c>
      <c r="Q13" s="111">
        <f>+'24-01-592'!AB33</f>
        <v>0</v>
      </c>
      <c r="R13" s="56">
        <f>+'24-01-592'!AC33</f>
        <v>0</v>
      </c>
      <c r="S13" s="111">
        <f>+'24-01-592'!AD33</f>
        <v>0</v>
      </c>
      <c r="T13" s="111">
        <f>+'24-01-592'!AE33</f>
        <v>0</v>
      </c>
      <c r="U13" s="111">
        <f>+'24-01-592'!AF33</f>
        <v>0</v>
      </c>
      <c r="V13" s="56">
        <f>+'24-01-592'!AG33</f>
        <v>0</v>
      </c>
      <c r="W13" s="56">
        <f>+'24-01-592'!AH33</f>
        <v>0</v>
      </c>
      <c r="X13" s="125">
        <f>+'24-01-592'!AI33</f>
        <v>0</v>
      </c>
      <c r="Y13" s="125">
        <f>+'24-01-592'!AJ33</f>
        <v>0</v>
      </c>
      <c r="Z13" s="2"/>
    </row>
    <row r="14" spans="1:26" ht="26.25" customHeight="1">
      <c r="A14" s="124" t="s">
        <v>65</v>
      </c>
      <c r="B14" s="111">
        <f>+'24-01-592'!J38</f>
        <v>87542000</v>
      </c>
      <c r="C14" s="111">
        <f>+'24-01-592'!K38</f>
        <v>35016800</v>
      </c>
      <c r="D14" s="111">
        <f>+'24-01-592'!M38</f>
        <v>7</v>
      </c>
      <c r="E14" s="111">
        <f>+'24-01-592'!N38</f>
        <v>7</v>
      </c>
      <c r="F14" s="111">
        <f>+'24-01-592'!O38</f>
        <v>0</v>
      </c>
      <c r="G14" s="111" t="str">
        <f>+'24-01-592'!R38</f>
        <v>-</v>
      </c>
      <c r="H14" s="111">
        <f>+'24-01-592'!S38</f>
        <v>35016800</v>
      </c>
      <c r="I14" s="111">
        <f>+'24-01-592'!T38</f>
        <v>0</v>
      </c>
      <c r="J14" s="56">
        <f>+'24-01-592'!U38</f>
        <v>35016800</v>
      </c>
      <c r="K14" s="111">
        <f>+'24-01-592'!V38</f>
        <v>0</v>
      </c>
      <c r="L14" s="111">
        <f>+'24-01-592'!W38</f>
        <v>0</v>
      </c>
      <c r="M14" s="111">
        <f>+'24-01-592'!X38</f>
        <v>0</v>
      </c>
      <c r="N14" s="56">
        <f>+'24-01-592'!Y38</f>
        <v>0</v>
      </c>
      <c r="O14" s="111">
        <f>+'24-01-592'!Z38</f>
        <v>0</v>
      </c>
      <c r="P14" s="111">
        <f>+'24-01-592'!AA38</f>
        <v>0</v>
      </c>
      <c r="Q14" s="111">
        <f>+'24-01-592'!AB38</f>
        <v>0</v>
      </c>
      <c r="R14" s="56">
        <f>+'24-01-592'!AC38</f>
        <v>0</v>
      </c>
      <c r="S14" s="111">
        <f>+'24-01-592'!AD38</f>
        <v>0</v>
      </c>
      <c r="T14" s="111">
        <f>+'24-01-592'!AE38</f>
        <v>0</v>
      </c>
      <c r="U14" s="111">
        <f>+'24-01-592'!AF38</f>
        <v>0</v>
      </c>
      <c r="V14" s="56">
        <f>+'24-01-592'!AG38</f>
        <v>0</v>
      </c>
      <c r="W14" s="56">
        <f>+'24-01-592'!AH38</f>
        <v>35016800</v>
      </c>
      <c r="X14" s="125">
        <f>+'24-01-592'!AI38</f>
        <v>0.4</v>
      </c>
      <c r="Y14" s="125">
        <f>+'24-01-592'!AJ38</f>
        <v>2.9662594845115253E-2</v>
      </c>
      <c r="Z14" s="2"/>
    </row>
    <row r="15" spans="1:26" ht="26.25" customHeight="1">
      <c r="A15" s="124" t="s">
        <v>67</v>
      </c>
      <c r="B15" s="111">
        <f>+'24-01-592'!J42</f>
        <v>112554000</v>
      </c>
      <c r="C15" s="111">
        <f>+'24-01-592'!K42</f>
        <v>0</v>
      </c>
      <c r="D15" s="111">
        <f>+'24-01-592'!M42</f>
        <v>0</v>
      </c>
      <c r="E15" s="111">
        <f>+'24-01-592'!N42</f>
        <v>0</v>
      </c>
      <c r="F15" s="111">
        <f>+'24-01-592'!O42</f>
        <v>0</v>
      </c>
      <c r="G15" s="111">
        <f>+'24-01-592'!R42</f>
        <v>0</v>
      </c>
      <c r="H15" s="111">
        <f>+'24-01-592'!S42</f>
        <v>0</v>
      </c>
      <c r="I15" s="111">
        <f>+'24-01-592'!T42</f>
        <v>0</v>
      </c>
      <c r="J15" s="56">
        <f>+'24-01-592'!U42</f>
        <v>0</v>
      </c>
      <c r="K15" s="111">
        <f>+'24-01-592'!V42</f>
        <v>0</v>
      </c>
      <c r="L15" s="111">
        <f>+'24-01-592'!W42</f>
        <v>0</v>
      </c>
      <c r="M15" s="111">
        <f>+'24-01-592'!X42</f>
        <v>0</v>
      </c>
      <c r="N15" s="56">
        <f>+'24-01-592'!Y42</f>
        <v>0</v>
      </c>
      <c r="O15" s="111">
        <f>+'24-01-592'!Z42</f>
        <v>0</v>
      </c>
      <c r="P15" s="111">
        <f>+'24-01-592'!AA42</f>
        <v>0</v>
      </c>
      <c r="Q15" s="111">
        <f>+'24-01-592'!AB42</f>
        <v>0</v>
      </c>
      <c r="R15" s="56">
        <f>+'24-01-592'!AC42</f>
        <v>0</v>
      </c>
      <c r="S15" s="111">
        <f>+'24-01-592'!AD42</f>
        <v>0</v>
      </c>
      <c r="T15" s="111">
        <f>+'24-01-592'!AE42</f>
        <v>0</v>
      </c>
      <c r="U15" s="111">
        <f>+'24-01-592'!AF42</f>
        <v>0</v>
      </c>
      <c r="V15" s="56">
        <f>+'24-01-592'!AG42</f>
        <v>0</v>
      </c>
      <c r="W15" s="56">
        <f>+'24-01-592'!AH42</f>
        <v>0</v>
      </c>
      <c r="X15" s="125">
        <f>+'24-01-592'!AI42</f>
        <v>0</v>
      </c>
      <c r="Y15" s="125">
        <f>+'24-01-592'!AJ42</f>
        <v>0</v>
      </c>
      <c r="Z15" s="2"/>
    </row>
    <row r="16" spans="1:26" ht="26.25" customHeight="1">
      <c r="A16" s="124" t="s">
        <v>70</v>
      </c>
      <c r="B16" s="111">
        <f>+'24-01-592'!J46</f>
        <v>602687833</v>
      </c>
      <c r="C16" s="111">
        <f>+'24-01-592'!K46</f>
        <v>0</v>
      </c>
      <c r="D16" s="111">
        <f>+'24-01-592'!M46</f>
        <v>0</v>
      </c>
      <c r="E16" s="111">
        <f>+'24-01-592'!N46</f>
        <v>0</v>
      </c>
      <c r="F16" s="111">
        <f>+'24-01-592'!O46</f>
        <v>0</v>
      </c>
      <c r="G16" s="111">
        <f>+'24-01-592'!R46</f>
        <v>0</v>
      </c>
      <c r="H16" s="111">
        <f>+'24-01-592'!S46</f>
        <v>0</v>
      </c>
      <c r="I16" s="111">
        <f>+'24-01-592'!T46</f>
        <v>0</v>
      </c>
      <c r="J16" s="56">
        <f>+'24-01-592'!U46</f>
        <v>0</v>
      </c>
      <c r="K16" s="111">
        <f>+'24-01-592'!V46</f>
        <v>0</v>
      </c>
      <c r="L16" s="111">
        <f>+'24-01-592'!W46</f>
        <v>0</v>
      </c>
      <c r="M16" s="111">
        <f>+'24-01-592'!X46</f>
        <v>0</v>
      </c>
      <c r="N16" s="56">
        <f>+'24-01-592'!Y46</f>
        <v>0</v>
      </c>
      <c r="O16" s="111">
        <f>+'24-01-592'!Z46</f>
        <v>0</v>
      </c>
      <c r="P16" s="111">
        <f>+'24-01-592'!AA46</f>
        <v>0</v>
      </c>
      <c r="Q16" s="111">
        <f>+'24-01-592'!AB46</f>
        <v>0</v>
      </c>
      <c r="R16" s="56">
        <f>+'24-01-592'!AC46</f>
        <v>0</v>
      </c>
      <c r="S16" s="111">
        <f>+'24-01-592'!AD46</f>
        <v>0</v>
      </c>
      <c r="T16" s="111">
        <f>+'24-01-592'!AE46</f>
        <v>0</v>
      </c>
      <c r="U16" s="111">
        <f>+'24-01-592'!AF46</f>
        <v>0</v>
      </c>
      <c r="V16" s="56">
        <f>+'24-01-592'!AG46</f>
        <v>0</v>
      </c>
      <c r="W16" s="56">
        <f>+'24-01-592'!AH46</f>
        <v>0</v>
      </c>
      <c r="X16" s="125">
        <f>+'24-01-592'!AI46</f>
        <v>0</v>
      </c>
      <c r="Y16" s="125">
        <f>+'24-01-592'!AJ46</f>
        <v>0</v>
      </c>
      <c r="Z16" s="2"/>
    </row>
    <row r="17" spans="1:26" ht="26.25" customHeight="1">
      <c r="A17" s="124" t="s">
        <v>72</v>
      </c>
      <c r="B17" s="111">
        <f>+'24-01-592'!J51</f>
        <v>8900000</v>
      </c>
      <c r="C17" s="111">
        <f>+'24-01-592'!K51</f>
        <v>8900000</v>
      </c>
      <c r="D17" s="111">
        <f>+'24-01-592'!M51</f>
        <v>0</v>
      </c>
      <c r="E17" s="111">
        <f>+'24-01-592'!N51</f>
        <v>0</v>
      </c>
      <c r="F17" s="111">
        <f>+'24-01-592'!O51</f>
        <v>0</v>
      </c>
      <c r="G17" s="111">
        <f>+'24-01-592'!R51</f>
        <v>0</v>
      </c>
      <c r="H17" s="111">
        <f>+'24-01-592'!S51</f>
        <v>8900000</v>
      </c>
      <c r="I17" s="111">
        <f>+'24-01-592'!T51</f>
        <v>0</v>
      </c>
      <c r="J17" s="56">
        <f>+'24-01-592'!U51</f>
        <v>8900000</v>
      </c>
      <c r="K17" s="111">
        <f>+'24-01-592'!V51</f>
        <v>0</v>
      </c>
      <c r="L17" s="111">
        <f>+'24-01-592'!W51</f>
        <v>0</v>
      </c>
      <c r="M17" s="111">
        <f>+'24-01-592'!X51</f>
        <v>0</v>
      </c>
      <c r="N17" s="56">
        <f>+'24-01-592'!Y51</f>
        <v>0</v>
      </c>
      <c r="O17" s="111">
        <f>+'24-01-592'!Z51</f>
        <v>0</v>
      </c>
      <c r="P17" s="111">
        <f>+'24-01-592'!AA51</f>
        <v>0</v>
      </c>
      <c r="Q17" s="111">
        <f>+'24-01-592'!AB51</f>
        <v>0</v>
      </c>
      <c r="R17" s="56">
        <f>+'24-01-592'!AC51</f>
        <v>0</v>
      </c>
      <c r="S17" s="111">
        <f>+'24-01-592'!AD51</f>
        <v>0</v>
      </c>
      <c r="T17" s="111">
        <f>+'24-01-592'!AE51</f>
        <v>0</v>
      </c>
      <c r="U17" s="111">
        <f>+'24-01-592'!AF51</f>
        <v>0</v>
      </c>
      <c r="V17" s="56">
        <f>+'24-01-592'!AG51</f>
        <v>0</v>
      </c>
      <c r="W17" s="56">
        <f>+'24-01-592'!AH51</f>
        <v>8900000</v>
      </c>
      <c r="X17" s="125">
        <f>+'24-01-592'!AI51</f>
        <v>1</v>
      </c>
      <c r="Y17" s="125">
        <f>+'24-01-592'!AJ51</f>
        <v>7.539155323202742E-3</v>
      </c>
      <c r="Z17" s="2"/>
    </row>
    <row r="18" spans="1:26" ht="26.25" customHeight="1">
      <c r="A18" s="124" t="s">
        <v>74</v>
      </c>
      <c r="B18" s="111">
        <f>+'24-01-592'!J55</f>
        <v>602687833</v>
      </c>
      <c r="C18" s="111">
        <f>+'24-01-592'!K55</f>
        <v>0</v>
      </c>
      <c r="D18" s="111">
        <f>+'24-01-592'!M55</f>
        <v>0</v>
      </c>
      <c r="E18" s="111">
        <f>+'24-01-592'!N55</f>
        <v>0</v>
      </c>
      <c r="F18" s="111">
        <f>+'24-01-592'!O55</f>
        <v>0</v>
      </c>
      <c r="G18" s="111">
        <f>+'24-01-592'!R55</f>
        <v>0</v>
      </c>
      <c r="H18" s="111">
        <f>+'24-01-592'!S55</f>
        <v>0</v>
      </c>
      <c r="I18" s="111">
        <f>+'24-01-592'!T55</f>
        <v>0</v>
      </c>
      <c r="J18" s="56">
        <f>+'24-01-592'!U55</f>
        <v>0</v>
      </c>
      <c r="K18" s="111">
        <f>+'24-01-592'!V55</f>
        <v>0</v>
      </c>
      <c r="L18" s="111">
        <f>+'24-01-592'!W55</f>
        <v>0</v>
      </c>
      <c r="M18" s="111">
        <f>+'24-01-592'!X55</f>
        <v>0</v>
      </c>
      <c r="N18" s="56">
        <f>+'24-01-592'!Y55</f>
        <v>0</v>
      </c>
      <c r="O18" s="111">
        <f>+'24-01-592'!Z55</f>
        <v>0</v>
      </c>
      <c r="P18" s="111">
        <f>+'24-01-592'!AA55</f>
        <v>0</v>
      </c>
      <c r="Q18" s="111">
        <f>+'24-01-592'!AB55</f>
        <v>0</v>
      </c>
      <c r="R18" s="56">
        <f>+'24-01-592'!AC55</f>
        <v>0</v>
      </c>
      <c r="S18" s="111">
        <f>+'24-01-592'!AD55</f>
        <v>0</v>
      </c>
      <c r="T18" s="111">
        <f>+'24-01-592'!AE55</f>
        <v>0</v>
      </c>
      <c r="U18" s="111">
        <f>+'24-01-592'!AF55</f>
        <v>0</v>
      </c>
      <c r="V18" s="56">
        <f>+'24-01-592'!AG55</f>
        <v>0</v>
      </c>
      <c r="W18" s="56">
        <f>+'24-01-592'!AH55</f>
        <v>0</v>
      </c>
      <c r="X18" s="125">
        <f>+'24-01-592'!AI55</f>
        <v>0</v>
      </c>
      <c r="Y18" s="125">
        <f>+'24-01-592'!AJ55</f>
        <v>0</v>
      </c>
      <c r="Z18" s="2"/>
    </row>
    <row r="19" spans="1:26" ht="26.25" customHeight="1">
      <c r="A19" s="124" t="s">
        <v>76</v>
      </c>
      <c r="B19" s="111">
        <f>+'24-01-592'!J59</f>
        <v>0</v>
      </c>
      <c r="C19" s="111">
        <f>+'24-01-592'!K59</f>
        <v>0</v>
      </c>
      <c r="D19" s="111">
        <f>+'24-01-592'!M59</f>
        <v>0</v>
      </c>
      <c r="E19" s="111">
        <f>+'24-01-592'!N59</f>
        <v>0</v>
      </c>
      <c r="F19" s="111">
        <f>+'24-01-592'!O59</f>
        <v>0</v>
      </c>
      <c r="G19" s="111">
        <f>+'24-01-592'!R59</f>
        <v>0</v>
      </c>
      <c r="H19" s="111">
        <f>+'24-01-592'!S59</f>
        <v>0</v>
      </c>
      <c r="I19" s="111">
        <f>+'24-01-592'!T59</f>
        <v>0</v>
      </c>
      <c r="J19" s="56">
        <f>+'24-01-592'!U59</f>
        <v>0</v>
      </c>
      <c r="K19" s="111">
        <f>+'24-01-592'!V59</f>
        <v>0</v>
      </c>
      <c r="L19" s="111">
        <f>+'24-01-592'!W59</f>
        <v>0</v>
      </c>
      <c r="M19" s="111">
        <f>+'24-01-592'!X59</f>
        <v>0</v>
      </c>
      <c r="N19" s="56">
        <f>+'24-01-592'!Y59</f>
        <v>0</v>
      </c>
      <c r="O19" s="111">
        <f>+'24-01-592'!Z59</f>
        <v>0</v>
      </c>
      <c r="P19" s="111">
        <f>+'24-01-592'!AA59</f>
        <v>0</v>
      </c>
      <c r="Q19" s="111">
        <f>+'24-01-592'!AB59</f>
        <v>0</v>
      </c>
      <c r="R19" s="56">
        <f>+'24-01-592'!AC59</f>
        <v>0</v>
      </c>
      <c r="S19" s="111">
        <f>+'24-01-592'!AD59</f>
        <v>0</v>
      </c>
      <c r="T19" s="111">
        <f>+'24-01-592'!AE59</f>
        <v>0</v>
      </c>
      <c r="U19" s="111">
        <f>+'24-01-592'!AF59</f>
        <v>0</v>
      </c>
      <c r="V19" s="56">
        <f>+'24-01-592'!AG59</f>
        <v>0</v>
      </c>
      <c r="W19" s="56">
        <f>+'24-01-592'!AH59</f>
        <v>0</v>
      </c>
      <c r="X19" s="125">
        <f>+'24-01-592'!AI59</f>
        <v>0</v>
      </c>
      <c r="Y19" s="125">
        <f>+'24-01-592'!AJ59</f>
        <v>0</v>
      </c>
      <c r="Z19" s="2"/>
    </row>
    <row r="20" spans="1:26" ht="26.25" customHeight="1">
      <c r="A20" s="60" t="s">
        <v>93</v>
      </c>
      <c r="B20" s="111">
        <f>+'24-01-592'!J63</f>
        <v>602687833</v>
      </c>
      <c r="C20" s="111">
        <f>+'24-01-592'!K63</f>
        <v>0</v>
      </c>
      <c r="D20" s="111">
        <f>+'24-01-592'!M63</f>
        <v>0</v>
      </c>
      <c r="E20" s="111">
        <f>+'24-01-592'!N63</f>
        <v>0</v>
      </c>
      <c r="F20" s="111">
        <f>+'24-01-592'!O63</f>
        <v>0</v>
      </c>
      <c r="G20" s="111">
        <f>+'24-01-592'!R63</f>
        <v>0</v>
      </c>
      <c r="H20" s="111">
        <f>+'24-01-592'!S63</f>
        <v>0</v>
      </c>
      <c r="I20" s="111">
        <f>+'24-01-592'!T63</f>
        <v>0</v>
      </c>
      <c r="J20" s="56">
        <f>+'24-01-592'!U63</f>
        <v>0</v>
      </c>
      <c r="K20" s="111">
        <f>+'24-01-592'!V63</f>
        <v>0</v>
      </c>
      <c r="L20" s="111">
        <f>+'24-01-592'!W63</f>
        <v>0</v>
      </c>
      <c r="M20" s="111">
        <f>+'24-01-592'!X63</f>
        <v>0</v>
      </c>
      <c r="N20" s="56">
        <f>+'24-01-592'!Y63</f>
        <v>0</v>
      </c>
      <c r="O20" s="111">
        <f>+'24-01-592'!Z63</f>
        <v>0</v>
      </c>
      <c r="P20" s="111">
        <f>+'24-01-592'!AA63</f>
        <v>0</v>
      </c>
      <c r="Q20" s="111">
        <f>+'24-01-592'!AB63</f>
        <v>0</v>
      </c>
      <c r="R20" s="56">
        <f>+'24-01-592'!AC63</f>
        <v>0</v>
      </c>
      <c r="S20" s="111">
        <f>+'24-01-592'!AD63</f>
        <v>0</v>
      </c>
      <c r="T20" s="111">
        <f>+'24-01-592'!AE63</f>
        <v>0</v>
      </c>
      <c r="U20" s="111">
        <f>+'24-01-592'!AF63</f>
        <v>0</v>
      </c>
      <c r="V20" s="56">
        <f>+'24-01-592'!AG63</f>
        <v>0</v>
      </c>
      <c r="W20" s="56">
        <f>+'24-01-592'!AH63</f>
        <v>0</v>
      </c>
      <c r="X20" s="125">
        <f>+'24-01-592'!AI63</f>
        <v>0</v>
      </c>
      <c r="Y20" s="125">
        <f>+'24-01-592'!AJ63</f>
        <v>0</v>
      </c>
      <c r="Z20" s="2"/>
    </row>
    <row r="21" spans="1:26" ht="26.25" customHeight="1">
      <c r="A21" s="60" t="s">
        <v>80</v>
      </c>
      <c r="B21" s="111">
        <f>+'24-01-592'!J67</f>
        <v>602687834</v>
      </c>
      <c r="C21" s="111">
        <f>+'24-01-592'!K67</f>
        <v>0</v>
      </c>
      <c r="D21" s="111">
        <f>+'24-01-592'!M67</f>
        <v>0</v>
      </c>
      <c r="E21" s="111">
        <f>+'24-01-592'!N67</f>
        <v>0</v>
      </c>
      <c r="F21" s="111">
        <f>+'24-01-592'!O67</f>
        <v>0</v>
      </c>
      <c r="G21" s="111">
        <f>+'24-01-592'!R67</f>
        <v>0</v>
      </c>
      <c r="H21" s="111">
        <f>+'24-01-592'!S67</f>
        <v>0</v>
      </c>
      <c r="I21" s="111">
        <f>+'24-01-592'!T67</f>
        <v>0</v>
      </c>
      <c r="J21" s="56">
        <f>+'24-01-592'!U67</f>
        <v>0</v>
      </c>
      <c r="K21" s="111">
        <f>+'24-01-592'!V67</f>
        <v>0</v>
      </c>
      <c r="L21" s="111">
        <f>+'24-01-592'!W67</f>
        <v>0</v>
      </c>
      <c r="M21" s="111">
        <f>+'24-01-592'!X67</f>
        <v>0</v>
      </c>
      <c r="N21" s="56">
        <f>+'24-01-592'!Y67</f>
        <v>0</v>
      </c>
      <c r="O21" s="111">
        <f>+'24-01-592'!Z67</f>
        <v>0</v>
      </c>
      <c r="P21" s="111">
        <f>+'24-01-592'!AA67</f>
        <v>0</v>
      </c>
      <c r="Q21" s="111">
        <f>+'24-01-592'!AB67</f>
        <v>0</v>
      </c>
      <c r="R21" s="56">
        <f>+'24-01-592'!AC67</f>
        <v>0</v>
      </c>
      <c r="S21" s="111">
        <f>+'24-01-592'!AD67</f>
        <v>0</v>
      </c>
      <c r="T21" s="111">
        <f>+'24-01-592'!AE67</f>
        <v>0</v>
      </c>
      <c r="U21" s="111">
        <f>+'24-01-592'!AF67</f>
        <v>0</v>
      </c>
      <c r="V21" s="56">
        <f>+'24-01-592'!AG67</f>
        <v>0</v>
      </c>
      <c r="W21" s="56">
        <f>+'24-01-592'!AH67</f>
        <v>0</v>
      </c>
      <c r="X21" s="125">
        <f>+'24-01-592'!AI67</f>
        <v>0</v>
      </c>
      <c r="Y21" s="125">
        <f>+'24-01-592'!AJ67</f>
        <v>0</v>
      </c>
      <c r="Z21" s="2"/>
    </row>
    <row r="22" spans="1:26" ht="26.25" customHeight="1">
      <c r="A22" s="60" t="s">
        <v>94</v>
      </c>
      <c r="B22" s="111">
        <f>+'24-01-592'!J71</f>
        <v>602687833</v>
      </c>
      <c r="C22" s="111">
        <f>+'24-01-592'!K71</f>
        <v>0</v>
      </c>
      <c r="D22" s="111">
        <f>+'24-01-592'!M71</f>
        <v>0</v>
      </c>
      <c r="E22" s="111">
        <f>+'24-01-592'!N71</f>
        <v>0</v>
      </c>
      <c r="F22" s="111">
        <f>+'24-01-592'!O71</f>
        <v>0</v>
      </c>
      <c r="G22" s="111">
        <f>+'24-01-592'!R71</f>
        <v>0</v>
      </c>
      <c r="H22" s="111">
        <f>+'24-01-592'!S71</f>
        <v>0</v>
      </c>
      <c r="I22" s="111">
        <f>+'24-01-592'!T71</f>
        <v>0</v>
      </c>
      <c r="J22" s="56">
        <f>+'24-01-592'!U71</f>
        <v>0</v>
      </c>
      <c r="K22" s="111">
        <f>+'24-01-592'!V71</f>
        <v>0</v>
      </c>
      <c r="L22" s="111">
        <f>+'24-01-592'!W71</f>
        <v>0</v>
      </c>
      <c r="M22" s="111">
        <f>+'24-01-592'!X71</f>
        <v>0</v>
      </c>
      <c r="N22" s="56">
        <f>+'24-01-592'!Y71</f>
        <v>0</v>
      </c>
      <c r="O22" s="111">
        <f>+'24-01-592'!Z71</f>
        <v>0</v>
      </c>
      <c r="P22" s="111">
        <f>+'24-01-592'!AA71</f>
        <v>0</v>
      </c>
      <c r="Q22" s="111">
        <f>+'24-01-592'!AB71</f>
        <v>0</v>
      </c>
      <c r="R22" s="56">
        <f>+'24-01-592'!AC71</f>
        <v>0</v>
      </c>
      <c r="S22" s="111">
        <f>+'24-01-592'!AD71</f>
        <v>0</v>
      </c>
      <c r="T22" s="111">
        <f>+'24-01-592'!AE71</f>
        <v>0</v>
      </c>
      <c r="U22" s="111">
        <f>+'24-01-592'!AF71</f>
        <v>0</v>
      </c>
      <c r="V22" s="56">
        <f>+'24-01-592'!AG71</f>
        <v>0</v>
      </c>
      <c r="W22" s="56">
        <f>+'24-01-592'!AH71</f>
        <v>0</v>
      </c>
      <c r="X22" s="125">
        <f>+'24-01-592'!AI71</f>
        <v>0</v>
      </c>
      <c r="Y22" s="125">
        <f>+'24-01-592'!AJ71</f>
        <v>0</v>
      </c>
      <c r="Z22" s="2"/>
    </row>
    <row r="23" spans="1:26" ht="26.25" customHeight="1">
      <c r="A23" s="60" t="s">
        <v>84</v>
      </c>
      <c r="B23" s="111">
        <f>+'24-01-592'!J97</f>
        <v>9878908000</v>
      </c>
      <c r="C23" s="111">
        <f>+'24-01-592'!K97</f>
        <v>1112908400</v>
      </c>
      <c r="D23" s="111">
        <f>+'24-01-592'!M97</f>
        <v>97</v>
      </c>
      <c r="E23" s="111">
        <f>+'24-01-592'!N97</f>
        <v>97</v>
      </c>
      <c r="F23" s="111">
        <f>+'24-01-592'!O97</f>
        <v>0</v>
      </c>
      <c r="G23" s="111">
        <f>+'24-01-592'!R97</f>
        <v>0</v>
      </c>
      <c r="H23" s="111">
        <f>+'24-01-592'!S97</f>
        <v>557684400</v>
      </c>
      <c r="I23" s="111">
        <f>+'24-01-592'!T97</f>
        <v>0</v>
      </c>
      <c r="J23" s="56">
        <f>+'24-01-592'!U97</f>
        <v>557684400</v>
      </c>
      <c r="K23" s="111">
        <f>+'24-01-592'!V97</f>
        <v>378868800</v>
      </c>
      <c r="L23" s="111">
        <f>+'24-01-592'!W97</f>
        <v>0</v>
      </c>
      <c r="M23" s="111">
        <f>+'24-01-592'!X97</f>
        <v>0</v>
      </c>
      <c r="N23" s="56">
        <f>+'24-01-592'!Y97</f>
        <v>378868800</v>
      </c>
      <c r="O23" s="111">
        <f>+'24-01-592'!Z97</f>
        <v>0</v>
      </c>
      <c r="P23" s="111">
        <f>+'24-01-592'!AA97</f>
        <v>0</v>
      </c>
      <c r="Q23" s="111">
        <f>+'24-01-592'!AB97</f>
        <v>0</v>
      </c>
      <c r="R23" s="56">
        <f>+'24-01-592'!AC97</f>
        <v>0</v>
      </c>
      <c r="S23" s="111">
        <f>+'24-01-592'!AD97</f>
        <v>0</v>
      </c>
      <c r="T23" s="111">
        <f>+'24-01-592'!AE97</f>
        <v>0</v>
      </c>
      <c r="U23" s="111">
        <f>+'24-01-592'!AF97</f>
        <v>0</v>
      </c>
      <c r="V23" s="56">
        <f>+'24-01-592'!AG97</f>
        <v>0</v>
      </c>
      <c r="W23" s="56">
        <f>+'24-01-592'!AH97</f>
        <v>936553200</v>
      </c>
      <c r="X23" s="125">
        <f>+'24-01-592'!AI97</f>
        <v>9.4803312268926895E-2</v>
      </c>
      <c r="Y23" s="125">
        <f>+'24-01-592'!AJ97</f>
        <v>0.79335056665646764</v>
      </c>
      <c r="Z23" s="2"/>
    </row>
    <row r="24" spans="1:26" ht="26.25" customHeight="1">
      <c r="A24" s="126" t="s">
        <v>86</v>
      </c>
      <c r="B24" s="111">
        <f>+'24-01-592'!J101</f>
        <v>0</v>
      </c>
      <c r="C24" s="111">
        <f>+'24-01-592'!K101</f>
        <v>0</v>
      </c>
      <c r="D24" s="111">
        <f>+'24-01-592'!M101</f>
        <v>0</v>
      </c>
      <c r="E24" s="111">
        <f>+'24-01-592'!N101</f>
        <v>0</v>
      </c>
      <c r="F24" s="111">
        <f>+'24-01-592'!O101</f>
        <v>0</v>
      </c>
      <c r="G24" s="111">
        <f>+'24-01-592'!R101</f>
        <v>0</v>
      </c>
      <c r="H24" s="111">
        <f>+'24-01-592'!S101</f>
        <v>0</v>
      </c>
      <c r="I24" s="111">
        <f>+'24-01-592'!T101</f>
        <v>0</v>
      </c>
      <c r="J24" s="56">
        <f>+'24-01-592'!U101</f>
        <v>0</v>
      </c>
      <c r="K24" s="111">
        <f>+'24-01-592'!V101</f>
        <v>0</v>
      </c>
      <c r="L24" s="111">
        <f>+'24-01-592'!W101</f>
        <v>0</v>
      </c>
      <c r="M24" s="111">
        <f>+'24-01-592'!X101</f>
        <v>0</v>
      </c>
      <c r="N24" s="56">
        <f>+'24-01-592'!Y101</f>
        <v>0</v>
      </c>
      <c r="O24" s="111">
        <f>+'24-01-592'!Z101</f>
        <v>0</v>
      </c>
      <c r="P24" s="111">
        <f>+'24-01-592'!AA101</f>
        <v>0</v>
      </c>
      <c r="Q24" s="111">
        <f>+'24-01-592'!AB101</f>
        <v>0</v>
      </c>
      <c r="R24" s="56">
        <f>+'24-01-592'!AC101</f>
        <v>0</v>
      </c>
      <c r="S24" s="111">
        <f>+'24-01-592'!AD101</f>
        <v>0</v>
      </c>
      <c r="T24" s="111">
        <f>+'24-01-592'!AE101</f>
        <v>0</v>
      </c>
      <c r="U24" s="111">
        <f>+'24-01-592'!AF101</f>
        <v>0</v>
      </c>
      <c r="V24" s="56">
        <f>+'24-01-592'!AG101</f>
        <v>0</v>
      </c>
      <c r="W24" s="56">
        <f>+'24-01-592'!AH101</f>
        <v>0</v>
      </c>
      <c r="X24" s="125">
        <f>+'24-01-592'!AI101</f>
        <v>0</v>
      </c>
      <c r="Y24" s="125">
        <f>+'24-01-592'!AJ101</f>
        <v>0</v>
      </c>
      <c r="Z24" s="2"/>
    </row>
    <row r="25" spans="1:26" ht="29.25" customHeight="1">
      <c r="A25" s="127" t="str">
        <f>"TOTAL ASIG."&amp;" "&amp;$A$5</f>
        <v>TOTAL ASIG. 24 - 01 - 592 "ADULTOS CON DISCAPACIDAD EN RESIDENCIAS"</v>
      </c>
      <c r="B25" s="117">
        <f t="shared" ref="B25:W25" si="0">SUM(B8:B24)</f>
        <v>17005459000</v>
      </c>
      <c r="C25" s="117">
        <f t="shared" si="0"/>
        <v>1356858800</v>
      </c>
      <c r="D25" s="117">
        <f t="shared" si="0"/>
        <v>141</v>
      </c>
      <c r="E25" s="117">
        <f t="shared" si="0"/>
        <v>141</v>
      </c>
      <c r="F25" s="117">
        <f t="shared" si="0"/>
        <v>0</v>
      </c>
      <c r="G25" s="117">
        <f t="shared" si="0"/>
        <v>0</v>
      </c>
      <c r="H25" s="117">
        <f t="shared" si="0"/>
        <v>801634800</v>
      </c>
      <c r="I25" s="128">
        <f t="shared" si="0"/>
        <v>0</v>
      </c>
      <c r="J25" s="129">
        <f t="shared" si="0"/>
        <v>801634800</v>
      </c>
      <c r="K25" s="130">
        <f t="shared" si="0"/>
        <v>378868800</v>
      </c>
      <c r="L25" s="117">
        <f t="shared" si="0"/>
        <v>0</v>
      </c>
      <c r="M25" s="117">
        <f t="shared" si="0"/>
        <v>0</v>
      </c>
      <c r="N25" s="117">
        <f t="shared" si="0"/>
        <v>378868800</v>
      </c>
      <c r="O25" s="117">
        <f t="shared" si="0"/>
        <v>0</v>
      </c>
      <c r="P25" s="117">
        <f t="shared" si="0"/>
        <v>0</v>
      </c>
      <c r="Q25" s="117">
        <f t="shared" si="0"/>
        <v>0</v>
      </c>
      <c r="R25" s="117">
        <f t="shared" si="0"/>
        <v>0</v>
      </c>
      <c r="S25" s="117">
        <f t="shared" si="0"/>
        <v>0</v>
      </c>
      <c r="T25" s="117">
        <f t="shared" si="0"/>
        <v>0</v>
      </c>
      <c r="U25" s="117">
        <f t="shared" si="0"/>
        <v>0</v>
      </c>
      <c r="V25" s="117">
        <f t="shared" si="0"/>
        <v>0</v>
      </c>
      <c r="W25" s="117">
        <f t="shared" si="0"/>
        <v>1180503600</v>
      </c>
      <c r="X25" s="119">
        <f>+'24-01-581'!AI253</f>
        <v>2.9131296086277566E-2</v>
      </c>
      <c r="Y25" s="119">
        <f>'24-01-581'!AJ253</f>
        <v>1</v>
      </c>
      <c r="Z25" s="2"/>
    </row>
    <row r="26" spans="1:26" ht="11.25" customHeight="1">
      <c r="A26" s="120"/>
      <c r="B26" s="58"/>
      <c r="C26" s="120"/>
      <c r="D26" s="120"/>
      <c r="E26" s="120"/>
      <c r="F26" s="12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122"/>
      <c r="Y26" s="122"/>
      <c r="Z26" s="2"/>
    </row>
    <row r="27" spans="1:26" ht="11.25" customHeight="1">
      <c r="A27" s="120"/>
      <c r="B27" s="58"/>
      <c r="C27" s="120"/>
      <c r="D27" s="120"/>
      <c r="E27" s="120"/>
      <c r="F27" s="120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122"/>
      <c r="Y27" s="122"/>
      <c r="Z27" s="2"/>
    </row>
    <row r="28" spans="1:26" ht="11.25" customHeight="1">
      <c r="A28" s="120"/>
      <c r="B28" s="58"/>
      <c r="C28" s="120"/>
      <c r="D28" s="120"/>
      <c r="E28" s="120"/>
      <c r="F28" s="120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122"/>
      <c r="Y28" s="122"/>
      <c r="Z28" s="2"/>
    </row>
    <row r="29" spans="1:26" ht="11.25" customHeight="1">
      <c r="A29" s="120"/>
      <c r="B29" s="58"/>
      <c r="C29" s="120"/>
      <c r="D29" s="120"/>
      <c r="E29" s="120"/>
      <c r="F29" s="120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122"/>
      <c r="Y29" s="122"/>
      <c r="Z29" s="2"/>
    </row>
    <row r="30" spans="1:26" ht="11.25" customHeight="1">
      <c r="A30" s="120"/>
      <c r="B30" s="58"/>
      <c r="C30" s="120"/>
      <c r="D30" s="120"/>
      <c r="E30" s="120"/>
      <c r="F30" s="120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122"/>
      <c r="Y30" s="122"/>
      <c r="Z30" s="2"/>
    </row>
    <row r="31" spans="1:26" ht="11.25" customHeight="1">
      <c r="A31" s="120"/>
      <c r="B31" s="58"/>
      <c r="C31" s="120"/>
      <c r="D31" s="120"/>
      <c r="E31" s="120"/>
      <c r="F31" s="120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122"/>
      <c r="Y31" s="122"/>
      <c r="Z31" s="2"/>
    </row>
    <row r="32" spans="1:26" ht="11.25" customHeight="1">
      <c r="A32" s="120"/>
      <c r="B32" s="58"/>
      <c r="C32" s="120"/>
      <c r="D32" s="120"/>
      <c r="E32" s="120"/>
      <c r="F32" s="120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122"/>
      <c r="Y32" s="122"/>
      <c r="Z32" s="2"/>
    </row>
    <row r="33" spans="1:26" ht="11.25" customHeight="1">
      <c r="A33" s="120"/>
      <c r="B33" s="58"/>
      <c r="C33" s="120"/>
      <c r="D33" s="120"/>
      <c r="E33" s="120"/>
      <c r="F33" s="120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122"/>
      <c r="Y33" s="122"/>
      <c r="Z33" s="2"/>
    </row>
    <row r="34" spans="1:26" ht="11.25" customHeight="1">
      <c r="A34" s="120"/>
      <c r="B34" s="58"/>
      <c r="C34" s="120"/>
      <c r="D34" s="120"/>
      <c r="E34" s="120"/>
      <c r="F34" s="120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122"/>
      <c r="Y34" s="122"/>
      <c r="Z34" s="2"/>
    </row>
    <row r="35" spans="1:26" ht="11.25" customHeight="1">
      <c r="A35" s="120"/>
      <c r="B35" s="58"/>
      <c r="C35" s="120"/>
      <c r="D35" s="120"/>
      <c r="E35" s="120"/>
      <c r="F35" s="120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122"/>
      <c r="Y35" s="122"/>
      <c r="Z35" s="2"/>
    </row>
    <row r="36" spans="1:26" ht="11.25" customHeight="1">
      <c r="A36" s="120"/>
      <c r="B36" s="58"/>
      <c r="C36" s="120"/>
      <c r="D36" s="120"/>
      <c r="E36" s="120"/>
      <c r="F36" s="120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122"/>
      <c r="Y36" s="122"/>
      <c r="Z36" s="2"/>
    </row>
    <row r="37" spans="1:26" ht="11.25" customHeight="1">
      <c r="A37" s="120"/>
      <c r="B37" s="58"/>
      <c r="C37" s="120"/>
      <c r="D37" s="120"/>
      <c r="E37" s="120"/>
      <c r="F37" s="120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122"/>
      <c r="Y37" s="122"/>
      <c r="Z37" s="2"/>
    </row>
    <row r="38" spans="1:26" ht="11.25" customHeight="1">
      <c r="A38" s="120"/>
      <c r="B38" s="58"/>
      <c r="C38" s="120"/>
      <c r="D38" s="120"/>
      <c r="E38" s="120"/>
      <c r="F38" s="120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122"/>
      <c r="Y38" s="122"/>
      <c r="Z38" s="2"/>
    </row>
    <row r="39" spans="1:26" ht="11.25" customHeight="1">
      <c r="A39" s="120"/>
      <c r="B39" s="58"/>
      <c r="C39" s="120"/>
      <c r="D39" s="120"/>
      <c r="E39" s="120"/>
      <c r="F39" s="120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122"/>
      <c r="Y39" s="122"/>
      <c r="Z39" s="2"/>
    </row>
    <row r="40" spans="1:26" ht="11.25" customHeight="1">
      <c r="A40" s="120"/>
      <c r="B40" s="58"/>
      <c r="C40" s="120"/>
      <c r="D40" s="120"/>
      <c r="E40" s="120"/>
      <c r="F40" s="120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122"/>
      <c r="Y40" s="122"/>
      <c r="Z40" s="2"/>
    </row>
    <row r="41" spans="1:26" ht="11.25" customHeight="1">
      <c r="A41" s="120"/>
      <c r="B41" s="58"/>
      <c r="C41" s="120"/>
      <c r="D41" s="120"/>
      <c r="E41" s="120"/>
      <c r="F41" s="120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122"/>
      <c r="Y41" s="122"/>
      <c r="Z41" s="2"/>
    </row>
    <row r="42" spans="1:26" ht="11.25" customHeight="1">
      <c r="A42" s="120"/>
      <c r="B42" s="58"/>
      <c r="C42" s="120"/>
      <c r="D42" s="120"/>
      <c r="E42" s="120"/>
      <c r="F42" s="120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122"/>
      <c r="Y42" s="122"/>
      <c r="Z42" s="2"/>
    </row>
    <row r="43" spans="1:26" ht="11.25" customHeight="1">
      <c r="A43" s="120"/>
      <c r="B43" s="58"/>
      <c r="C43" s="120"/>
      <c r="D43" s="120"/>
      <c r="E43" s="120"/>
      <c r="F43" s="120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122"/>
      <c r="Y43" s="122"/>
      <c r="Z43" s="2"/>
    </row>
    <row r="44" spans="1:26" ht="11.25" customHeight="1">
      <c r="A44" s="120"/>
      <c r="B44" s="58"/>
      <c r="C44" s="120"/>
      <c r="D44" s="120"/>
      <c r="E44" s="120"/>
      <c r="F44" s="120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122"/>
      <c r="Y44" s="122"/>
      <c r="Z44" s="2"/>
    </row>
    <row r="45" spans="1:26" ht="11.25" customHeight="1">
      <c r="A45" s="120"/>
      <c r="B45" s="58"/>
      <c r="C45" s="120"/>
      <c r="D45" s="120"/>
      <c r="E45" s="120"/>
      <c r="F45" s="120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122"/>
      <c r="Y45" s="122"/>
      <c r="Z45" s="2"/>
    </row>
    <row r="46" spans="1:26" ht="11.25" customHeight="1">
      <c r="A46" s="120"/>
      <c r="B46" s="58"/>
      <c r="C46" s="120"/>
      <c r="D46" s="120"/>
      <c r="E46" s="120"/>
      <c r="F46" s="120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122"/>
      <c r="Y46" s="122"/>
      <c r="Z46" s="2"/>
    </row>
    <row r="47" spans="1:26" ht="11.25" customHeight="1">
      <c r="A47" s="120"/>
      <c r="B47" s="58"/>
      <c r="C47" s="120"/>
      <c r="D47" s="120"/>
      <c r="E47" s="120"/>
      <c r="F47" s="120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122"/>
      <c r="Y47" s="122"/>
      <c r="Z47" s="2"/>
    </row>
    <row r="48" spans="1:26" ht="11.25" customHeight="1">
      <c r="A48" s="120"/>
      <c r="B48" s="58"/>
      <c r="C48" s="120"/>
      <c r="D48" s="120"/>
      <c r="E48" s="120"/>
      <c r="F48" s="120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122"/>
      <c r="Y48" s="122"/>
      <c r="Z48" s="2"/>
    </row>
    <row r="49" spans="1:26" ht="11.25" customHeight="1">
      <c r="A49" s="120"/>
      <c r="B49" s="58"/>
      <c r="C49" s="120"/>
      <c r="D49" s="120"/>
      <c r="E49" s="120"/>
      <c r="F49" s="120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122"/>
      <c r="Y49" s="122"/>
      <c r="Z49" s="2"/>
    </row>
    <row r="50" spans="1:26" ht="11.25" customHeight="1">
      <c r="A50" s="120"/>
      <c r="B50" s="58"/>
      <c r="C50" s="120"/>
      <c r="D50" s="120"/>
      <c r="E50" s="120"/>
      <c r="F50" s="120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122"/>
      <c r="Y50" s="122"/>
      <c r="Z50" s="2"/>
    </row>
    <row r="51" spans="1:26" ht="11.25" customHeight="1">
      <c r="A51" s="120"/>
      <c r="B51" s="58"/>
      <c r="C51" s="120"/>
      <c r="D51" s="120"/>
      <c r="E51" s="120"/>
      <c r="F51" s="120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122"/>
      <c r="Y51" s="122"/>
      <c r="Z51" s="2"/>
    </row>
    <row r="52" spans="1:26" ht="11.25" customHeight="1">
      <c r="A52" s="120"/>
      <c r="B52" s="58"/>
      <c r="C52" s="120"/>
      <c r="D52" s="120"/>
      <c r="E52" s="120"/>
      <c r="F52" s="120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122"/>
      <c r="Y52" s="122"/>
      <c r="Z52" s="2"/>
    </row>
    <row r="53" spans="1:26" ht="11.25" customHeight="1">
      <c r="A53" s="120"/>
      <c r="B53" s="58"/>
      <c r="C53" s="120"/>
      <c r="D53" s="120"/>
      <c r="E53" s="120"/>
      <c r="F53" s="120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122"/>
      <c r="Y53" s="122"/>
      <c r="Z53" s="2"/>
    </row>
    <row r="54" spans="1:26" ht="11.25" customHeight="1">
      <c r="A54" s="120"/>
      <c r="B54" s="58"/>
      <c r="C54" s="120"/>
      <c r="D54" s="120"/>
      <c r="E54" s="120"/>
      <c r="F54" s="120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122"/>
      <c r="Y54" s="122"/>
      <c r="Z54" s="2"/>
    </row>
    <row r="55" spans="1:26" ht="11.25" customHeight="1">
      <c r="A55" s="120"/>
      <c r="B55" s="58"/>
      <c r="C55" s="120"/>
      <c r="D55" s="120"/>
      <c r="E55" s="120"/>
      <c r="F55" s="120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122"/>
      <c r="Y55" s="122"/>
      <c r="Z55" s="2"/>
    </row>
    <row r="56" spans="1:26" ht="11.25" customHeight="1">
      <c r="A56" s="120"/>
      <c r="B56" s="58"/>
      <c r="C56" s="120"/>
      <c r="D56" s="120"/>
      <c r="E56" s="120"/>
      <c r="F56" s="120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122"/>
      <c r="Y56" s="122"/>
      <c r="Z56" s="2"/>
    </row>
    <row r="57" spans="1:26" ht="11.25" customHeight="1">
      <c r="A57" s="120"/>
      <c r="B57" s="58"/>
      <c r="C57" s="120"/>
      <c r="D57" s="120"/>
      <c r="E57" s="120"/>
      <c r="F57" s="120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122"/>
      <c r="Y57" s="122"/>
      <c r="Z57" s="2"/>
    </row>
    <row r="58" spans="1:26" ht="11.25" customHeight="1">
      <c r="A58" s="120"/>
      <c r="B58" s="58"/>
      <c r="C58" s="120"/>
      <c r="D58" s="120"/>
      <c r="E58" s="120"/>
      <c r="F58" s="120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122"/>
      <c r="Y58" s="122"/>
      <c r="Z58" s="2"/>
    </row>
    <row r="59" spans="1:26" ht="11.25" customHeight="1">
      <c r="A59" s="120"/>
      <c r="B59" s="58"/>
      <c r="C59" s="120"/>
      <c r="D59" s="120"/>
      <c r="E59" s="120"/>
      <c r="F59" s="120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122"/>
      <c r="Y59" s="122"/>
      <c r="Z59" s="2"/>
    </row>
    <row r="60" spans="1:26" ht="11.25" customHeight="1">
      <c r="A60" s="120"/>
      <c r="B60" s="58"/>
      <c r="C60" s="120"/>
      <c r="D60" s="120"/>
      <c r="E60" s="120"/>
      <c r="F60" s="120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122"/>
      <c r="Y60" s="122"/>
      <c r="Z60" s="2"/>
    </row>
    <row r="61" spans="1:26" ht="11.25" customHeight="1">
      <c r="A61" s="120"/>
      <c r="B61" s="58"/>
      <c r="C61" s="120"/>
      <c r="D61" s="120"/>
      <c r="E61" s="120"/>
      <c r="F61" s="120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122"/>
      <c r="Y61" s="122"/>
      <c r="Z61" s="2"/>
    </row>
    <row r="62" spans="1:26" ht="11.25" customHeight="1">
      <c r="A62" s="120"/>
      <c r="B62" s="58"/>
      <c r="C62" s="120"/>
      <c r="D62" s="120"/>
      <c r="E62" s="120"/>
      <c r="F62" s="120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122"/>
      <c r="Y62" s="122"/>
      <c r="Z62" s="2"/>
    </row>
    <row r="63" spans="1:26" ht="11.25" customHeight="1">
      <c r="A63" s="120"/>
      <c r="B63" s="58"/>
      <c r="C63" s="120"/>
      <c r="D63" s="120"/>
      <c r="E63" s="120"/>
      <c r="F63" s="120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122"/>
      <c r="Y63" s="122"/>
      <c r="Z63" s="2"/>
    </row>
    <row r="64" spans="1:26" ht="11.25" customHeight="1">
      <c r="A64" s="120"/>
      <c r="B64" s="58"/>
      <c r="C64" s="120"/>
      <c r="D64" s="120"/>
      <c r="E64" s="120"/>
      <c r="F64" s="120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122"/>
      <c r="Y64" s="122"/>
      <c r="Z64" s="2"/>
    </row>
    <row r="65" spans="1:26" ht="11.25" customHeight="1">
      <c r="A65" s="120"/>
      <c r="B65" s="58"/>
      <c r="C65" s="120"/>
      <c r="D65" s="120"/>
      <c r="E65" s="120"/>
      <c r="F65" s="120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122"/>
      <c r="Y65" s="122"/>
      <c r="Z65" s="2"/>
    </row>
    <row r="66" spans="1:26" ht="11.25" customHeight="1">
      <c r="A66" s="120"/>
      <c r="B66" s="58"/>
      <c r="C66" s="120"/>
      <c r="D66" s="120"/>
      <c r="E66" s="120"/>
      <c r="F66" s="120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122"/>
      <c r="Y66" s="122"/>
      <c r="Z66" s="2"/>
    </row>
    <row r="67" spans="1:26" ht="11.25" customHeight="1">
      <c r="A67" s="120"/>
      <c r="B67" s="58"/>
      <c r="C67" s="120"/>
      <c r="D67" s="120"/>
      <c r="E67" s="120"/>
      <c r="F67" s="120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122"/>
      <c r="Y67" s="122"/>
      <c r="Z67" s="2"/>
    </row>
    <row r="68" spans="1:26" ht="11.25" customHeight="1">
      <c r="A68" s="120"/>
      <c r="B68" s="58"/>
      <c r="C68" s="120"/>
      <c r="D68" s="120"/>
      <c r="E68" s="120"/>
      <c r="F68" s="120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122"/>
      <c r="Y68" s="122"/>
      <c r="Z68" s="2"/>
    </row>
    <row r="69" spans="1:26" ht="11.25" customHeight="1">
      <c r="A69" s="120"/>
      <c r="B69" s="58"/>
      <c r="C69" s="120"/>
      <c r="D69" s="120"/>
      <c r="E69" s="120"/>
      <c r="F69" s="120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122"/>
      <c r="Y69" s="122"/>
      <c r="Z69" s="2"/>
    </row>
    <row r="70" spans="1:26" ht="11.25" customHeight="1">
      <c r="A70" s="120"/>
      <c r="B70" s="58"/>
      <c r="C70" s="120"/>
      <c r="D70" s="120"/>
      <c r="E70" s="120"/>
      <c r="F70" s="120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122"/>
      <c r="Y70" s="122"/>
      <c r="Z70" s="2"/>
    </row>
    <row r="71" spans="1:26" ht="11.25" customHeight="1">
      <c r="A71" s="120"/>
      <c r="B71" s="58"/>
      <c r="C71" s="120"/>
      <c r="D71" s="120"/>
      <c r="E71" s="120"/>
      <c r="F71" s="120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122"/>
      <c r="Y71" s="122"/>
      <c r="Z71" s="2"/>
    </row>
    <row r="72" spans="1:26" ht="11.25" customHeight="1">
      <c r="A72" s="120"/>
      <c r="B72" s="58"/>
      <c r="C72" s="120"/>
      <c r="D72" s="120"/>
      <c r="E72" s="120"/>
      <c r="F72" s="120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122"/>
      <c r="Y72" s="122"/>
      <c r="Z72" s="2"/>
    </row>
    <row r="73" spans="1:26" ht="11.25" customHeight="1">
      <c r="A73" s="120"/>
      <c r="B73" s="58"/>
      <c r="C73" s="120"/>
      <c r="D73" s="120"/>
      <c r="E73" s="120"/>
      <c r="F73" s="120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122"/>
      <c r="Y73" s="122"/>
      <c r="Z73" s="2"/>
    </row>
    <row r="74" spans="1:26" ht="11.25" customHeight="1">
      <c r="A74" s="120"/>
      <c r="B74" s="58"/>
      <c r="C74" s="120"/>
      <c r="D74" s="120"/>
      <c r="E74" s="120"/>
      <c r="F74" s="120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122"/>
      <c r="Y74" s="122"/>
      <c r="Z74" s="2"/>
    </row>
    <row r="75" spans="1:26" ht="11.25" customHeight="1">
      <c r="A75" s="120"/>
      <c r="B75" s="58"/>
      <c r="C75" s="120"/>
      <c r="D75" s="120"/>
      <c r="E75" s="120"/>
      <c r="F75" s="120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122"/>
      <c r="Y75" s="122"/>
      <c r="Z75" s="2"/>
    </row>
    <row r="76" spans="1:26" ht="11.25" customHeight="1">
      <c r="A76" s="120"/>
      <c r="B76" s="58"/>
      <c r="C76" s="120"/>
      <c r="D76" s="120"/>
      <c r="E76" s="120"/>
      <c r="F76" s="120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122"/>
      <c r="Y76" s="122"/>
      <c r="Z76" s="2"/>
    </row>
    <row r="77" spans="1:26" ht="11.25" customHeight="1">
      <c r="A77" s="120"/>
      <c r="B77" s="58"/>
      <c r="C77" s="120"/>
      <c r="D77" s="120"/>
      <c r="E77" s="120"/>
      <c r="F77" s="120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122"/>
      <c r="Y77" s="122"/>
      <c r="Z77" s="2"/>
    </row>
    <row r="78" spans="1:26" ht="11.25" customHeight="1">
      <c r="A78" s="120"/>
      <c r="B78" s="58"/>
      <c r="C78" s="120"/>
      <c r="D78" s="120"/>
      <c r="E78" s="120"/>
      <c r="F78" s="120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122"/>
      <c r="Y78" s="122"/>
      <c r="Z78" s="2"/>
    </row>
    <row r="79" spans="1:26" ht="11.25" customHeight="1">
      <c r="A79" s="120"/>
      <c r="B79" s="58"/>
      <c r="C79" s="120"/>
      <c r="D79" s="120"/>
      <c r="E79" s="120"/>
      <c r="F79" s="120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122"/>
      <c r="Y79" s="122"/>
      <c r="Z79" s="2"/>
    </row>
    <row r="80" spans="1:26" ht="11.25" customHeight="1">
      <c r="A80" s="120"/>
      <c r="B80" s="58"/>
      <c r="C80" s="120"/>
      <c r="D80" s="120"/>
      <c r="E80" s="120"/>
      <c r="F80" s="120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122"/>
      <c r="Y80" s="122"/>
      <c r="Z80" s="2"/>
    </row>
    <row r="81" spans="1:26" ht="11.25" customHeight="1">
      <c r="A81" s="120"/>
      <c r="B81" s="58"/>
      <c r="C81" s="120"/>
      <c r="D81" s="120"/>
      <c r="E81" s="120"/>
      <c r="F81" s="120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122"/>
      <c r="Y81" s="122"/>
      <c r="Z81" s="2"/>
    </row>
    <row r="82" spans="1:26" ht="11.25" customHeight="1">
      <c r="A82" s="120"/>
      <c r="B82" s="58"/>
      <c r="C82" s="120"/>
      <c r="D82" s="120"/>
      <c r="E82" s="120"/>
      <c r="F82" s="120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122"/>
      <c r="Y82" s="122"/>
      <c r="Z82" s="2"/>
    </row>
    <row r="83" spans="1:26" ht="11.25" customHeight="1">
      <c r="A83" s="120"/>
      <c r="B83" s="58"/>
      <c r="C83" s="120"/>
      <c r="D83" s="120"/>
      <c r="E83" s="120"/>
      <c r="F83" s="120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122"/>
      <c r="Y83" s="122"/>
      <c r="Z83" s="2"/>
    </row>
    <row r="84" spans="1:26" ht="11.25" customHeight="1">
      <c r="A84" s="120"/>
      <c r="B84" s="58"/>
      <c r="C84" s="120"/>
      <c r="D84" s="120"/>
      <c r="E84" s="120"/>
      <c r="F84" s="120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122"/>
      <c r="Y84" s="122"/>
      <c r="Z84" s="2"/>
    </row>
    <row r="85" spans="1:26" ht="11.25" customHeight="1">
      <c r="A85" s="120"/>
      <c r="B85" s="58"/>
      <c r="C85" s="120"/>
      <c r="D85" s="120"/>
      <c r="E85" s="120"/>
      <c r="F85" s="120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122"/>
      <c r="Y85" s="122"/>
      <c r="Z85" s="2"/>
    </row>
    <row r="86" spans="1:26" ht="11.25" customHeight="1">
      <c r="A86" s="120"/>
      <c r="B86" s="58"/>
      <c r="C86" s="120"/>
      <c r="D86" s="120"/>
      <c r="E86" s="120"/>
      <c r="F86" s="120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122"/>
      <c r="Y86" s="122"/>
      <c r="Z86" s="2"/>
    </row>
    <row r="87" spans="1:26" ht="11.25" customHeight="1">
      <c r="A87" s="120"/>
      <c r="B87" s="58"/>
      <c r="C87" s="120"/>
      <c r="D87" s="120"/>
      <c r="E87" s="120"/>
      <c r="F87" s="120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122"/>
      <c r="Y87" s="122"/>
      <c r="Z87" s="2"/>
    </row>
    <row r="88" spans="1:26" ht="11.25" customHeight="1">
      <c r="A88" s="120"/>
      <c r="B88" s="58"/>
      <c r="C88" s="120"/>
      <c r="D88" s="120"/>
      <c r="E88" s="120"/>
      <c r="F88" s="120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122"/>
      <c r="Y88" s="122"/>
      <c r="Z88" s="2"/>
    </row>
    <row r="89" spans="1:26" ht="11.25" customHeight="1">
      <c r="A89" s="120"/>
      <c r="B89" s="58"/>
      <c r="C89" s="120"/>
      <c r="D89" s="120"/>
      <c r="E89" s="120"/>
      <c r="F89" s="120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122"/>
      <c r="Y89" s="122"/>
      <c r="Z89" s="2"/>
    </row>
    <row r="90" spans="1:26" ht="11.25" customHeight="1">
      <c r="A90" s="120"/>
      <c r="B90" s="58"/>
      <c r="C90" s="120"/>
      <c r="D90" s="120"/>
      <c r="E90" s="120"/>
      <c r="F90" s="120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122"/>
      <c r="Y90" s="122"/>
      <c r="Z90" s="2"/>
    </row>
    <row r="91" spans="1:26" ht="11.25" customHeight="1">
      <c r="A91" s="120"/>
      <c r="B91" s="58"/>
      <c r="C91" s="120"/>
      <c r="D91" s="120"/>
      <c r="E91" s="120"/>
      <c r="F91" s="120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122"/>
      <c r="Y91" s="122"/>
      <c r="Z91" s="2"/>
    </row>
    <row r="92" spans="1:26" ht="11.25" customHeight="1">
      <c r="A92" s="120"/>
      <c r="B92" s="58"/>
      <c r="C92" s="120"/>
      <c r="D92" s="120"/>
      <c r="E92" s="120"/>
      <c r="F92" s="120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122"/>
      <c r="Y92" s="122"/>
      <c r="Z92" s="2"/>
    </row>
    <row r="93" spans="1:26" ht="11.25" customHeight="1">
      <c r="A93" s="120"/>
      <c r="B93" s="58"/>
      <c r="C93" s="120"/>
      <c r="D93" s="120"/>
      <c r="E93" s="120"/>
      <c r="F93" s="120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122"/>
      <c r="Y93" s="122"/>
      <c r="Z93" s="2"/>
    </row>
    <row r="94" spans="1:26" ht="11.25" customHeight="1">
      <c r="A94" s="120"/>
      <c r="B94" s="58"/>
      <c r="C94" s="120"/>
      <c r="D94" s="120"/>
      <c r="E94" s="120"/>
      <c r="F94" s="120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122"/>
      <c r="Y94" s="122"/>
      <c r="Z94" s="2"/>
    </row>
    <row r="95" spans="1:26" ht="11.25" customHeight="1">
      <c r="A95" s="120"/>
      <c r="B95" s="58"/>
      <c r="C95" s="120"/>
      <c r="D95" s="120"/>
      <c r="E95" s="120"/>
      <c r="F95" s="120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122"/>
      <c r="Y95" s="122"/>
      <c r="Z95" s="2"/>
    </row>
    <row r="96" spans="1:26" ht="11.25" customHeight="1">
      <c r="A96" s="120"/>
      <c r="B96" s="58"/>
      <c r="C96" s="120"/>
      <c r="D96" s="120"/>
      <c r="E96" s="120"/>
      <c r="F96" s="120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122"/>
      <c r="Y96" s="122"/>
      <c r="Z96" s="2"/>
    </row>
    <row r="97" spans="1:26" ht="11.25" customHeight="1">
      <c r="A97" s="120"/>
      <c r="B97" s="58"/>
      <c r="C97" s="120"/>
      <c r="D97" s="120"/>
      <c r="E97" s="120"/>
      <c r="F97" s="120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122"/>
      <c r="Y97" s="122"/>
      <c r="Z97" s="2"/>
    </row>
    <row r="98" spans="1:26" ht="11.25" customHeight="1">
      <c r="A98" s="120"/>
      <c r="B98" s="58"/>
      <c r="C98" s="120"/>
      <c r="D98" s="120"/>
      <c r="E98" s="120"/>
      <c r="F98" s="120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122"/>
      <c r="Y98" s="122"/>
      <c r="Z98" s="2"/>
    </row>
    <row r="99" spans="1:26" ht="11.25" customHeight="1">
      <c r="A99" s="120"/>
      <c r="B99" s="58"/>
      <c r="C99" s="120"/>
      <c r="D99" s="120"/>
      <c r="E99" s="120"/>
      <c r="F99" s="120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122"/>
      <c r="Y99" s="122"/>
      <c r="Z99" s="2"/>
    </row>
    <row r="100" spans="1:26" ht="11.25" customHeight="1">
      <c r="A100" s="120"/>
      <c r="B100" s="58"/>
      <c r="C100" s="120"/>
      <c r="D100" s="120"/>
      <c r="E100" s="120"/>
      <c r="F100" s="120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122"/>
      <c r="Y100" s="122"/>
      <c r="Z100" s="2"/>
    </row>
    <row r="101" spans="1:26" ht="11.25" customHeight="1">
      <c r="A101" s="120"/>
      <c r="B101" s="58"/>
      <c r="C101" s="120"/>
      <c r="D101" s="120"/>
      <c r="E101" s="120"/>
      <c r="F101" s="120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122"/>
      <c r="Y101" s="122"/>
      <c r="Z101" s="2"/>
    </row>
    <row r="102" spans="1:26" ht="11.25" customHeight="1">
      <c r="A102" s="120"/>
      <c r="B102" s="58"/>
      <c r="C102" s="120"/>
      <c r="D102" s="120"/>
      <c r="E102" s="120"/>
      <c r="F102" s="120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122"/>
      <c r="Y102" s="122"/>
      <c r="Z102" s="2"/>
    </row>
    <row r="103" spans="1:26" ht="11.25" customHeight="1">
      <c r="A103" s="120"/>
      <c r="B103" s="58"/>
      <c r="C103" s="120"/>
      <c r="D103" s="120"/>
      <c r="E103" s="120"/>
      <c r="F103" s="120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122"/>
      <c r="Y103" s="122"/>
      <c r="Z103" s="2"/>
    </row>
    <row r="104" spans="1:26" ht="11.25" customHeight="1">
      <c r="A104" s="120"/>
      <c r="B104" s="58"/>
      <c r="C104" s="120"/>
      <c r="D104" s="120"/>
      <c r="E104" s="120"/>
      <c r="F104" s="120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122"/>
      <c r="Y104" s="122"/>
      <c r="Z104" s="2"/>
    </row>
    <row r="105" spans="1:26" ht="11.25" customHeight="1">
      <c r="A105" s="120"/>
      <c r="B105" s="58"/>
      <c r="C105" s="120"/>
      <c r="D105" s="120"/>
      <c r="E105" s="120"/>
      <c r="F105" s="120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122"/>
      <c r="Y105" s="122"/>
      <c r="Z105" s="2"/>
    </row>
    <row r="106" spans="1:26" ht="11.25" customHeight="1">
      <c r="A106" s="120"/>
      <c r="B106" s="58"/>
      <c r="C106" s="120"/>
      <c r="D106" s="120"/>
      <c r="E106" s="120"/>
      <c r="F106" s="120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122"/>
      <c r="Y106" s="122"/>
      <c r="Z106" s="2"/>
    </row>
    <row r="107" spans="1:26" ht="11.25" customHeight="1">
      <c r="A107" s="120"/>
      <c r="B107" s="58"/>
      <c r="C107" s="120"/>
      <c r="D107" s="120"/>
      <c r="E107" s="120"/>
      <c r="F107" s="120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122"/>
      <c r="Y107" s="122"/>
      <c r="Z107" s="2"/>
    </row>
    <row r="108" spans="1:26" ht="11.25" customHeight="1">
      <c r="A108" s="120"/>
      <c r="B108" s="58"/>
      <c r="C108" s="120"/>
      <c r="D108" s="120"/>
      <c r="E108" s="120"/>
      <c r="F108" s="120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122"/>
      <c r="Y108" s="122"/>
      <c r="Z108" s="2"/>
    </row>
    <row r="109" spans="1:26" ht="11.25" customHeight="1">
      <c r="A109" s="120"/>
      <c r="B109" s="58"/>
      <c r="C109" s="120"/>
      <c r="D109" s="120"/>
      <c r="E109" s="120"/>
      <c r="F109" s="120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122"/>
      <c r="Y109" s="122"/>
      <c r="Z109" s="2"/>
    </row>
    <row r="110" spans="1:26" ht="11.25" customHeight="1">
      <c r="A110" s="120"/>
      <c r="B110" s="58"/>
      <c r="C110" s="120"/>
      <c r="D110" s="120"/>
      <c r="E110" s="120"/>
      <c r="F110" s="120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122"/>
      <c r="Y110" s="122"/>
      <c r="Z110" s="2"/>
    </row>
    <row r="111" spans="1:26" ht="11.25" customHeight="1">
      <c r="A111" s="120"/>
      <c r="B111" s="58"/>
      <c r="C111" s="120"/>
      <c r="D111" s="120"/>
      <c r="E111" s="120"/>
      <c r="F111" s="120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122"/>
      <c r="Y111" s="122"/>
      <c r="Z111" s="2"/>
    </row>
    <row r="112" spans="1:26" ht="11.25" customHeight="1">
      <c r="A112" s="120"/>
      <c r="B112" s="58"/>
      <c r="C112" s="120"/>
      <c r="D112" s="120"/>
      <c r="E112" s="120"/>
      <c r="F112" s="120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122"/>
      <c r="Y112" s="122"/>
      <c r="Z112" s="2"/>
    </row>
    <row r="113" spans="1:26" ht="11.25" customHeight="1">
      <c r="A113" s="120"/>
      <c r="B113" s="58"/>
      <c r="C113" s="120"/>
      <c r="D113" s="120"/>
      <c r="E113" s="120"/>
      <c r="F113" s="120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122"/>
      <c r="Y113" s="122"/>
      <c r="Z113" s="2"/>
    </row>
    <row r="114" spans="1:26" ht="11.25" customHeight="1">
      <c r="A114" s="120"/>
      <c r="B114" s="58"/>
      <c r="C114" s="120"/>
      <c r="D114" s="120"/>
      <c r="E114" s="120"/>
      <c r="F114" s="120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122"/>
      <c r="Y114" s="122"/>
      <c r="Z114" s="2"/>
    </row>
    <row r="115" spans="1:26" ht="11.25" customHeight="1">
      <c r="A115" s="120"/>
      <c r="B115" s="58"/>
      <c r="C115" s="120"/>
      <c r="D115" s="120"/>
      <c r="E115" s="120"/>
      <c r="F115" s="120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122"/>
      <c r="Y115" s="122"/>
      <c r="Z115" s="2"/>
    </row>
    <row r="116" spans="1:26" ht="11.25" customHeight="1">
      <c r="A116" s="120"/>
      <c r="B116" s="58"/>
      <c r="C116" s="120"/>
      <c r="D116" s="120"/>
      <c r="E116" s="120"/>
      <c r="F116" s="120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122"/>
      <c r="Y116" s="122"/>
      <c r="Z116" s="2"/>
    </row>
    <row r="117" spans="1:26" ht="11.25" customHeight="1">
      <c r="A117" s="120"/>
      <c r="B117" s="58"/>
      <c r="C117" s="120"/>
      <c r="D117" s="120"/>
      <c r="E117" s="120"/>
      <c r="F117" s="120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122"/>
      <c r="Y117" s="122"/>
      <c r="Z117" s="2"/>
    </row>
    <row r="118" spans="1:26" ht="11.25" customHeight="1">
      <c r="A118" s="120"/>
      <c r="B118" s="58"/>
      <c r="C118" s="120"/>
      <c r="D118" s="120"/>
      <c r="E118" s="120"/>
      <c r="F118" s="120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122"/>
      <c r="Y118" s="122"/>
      <c r="Z118" s="2"/>
    </row>
    <row r="119" spans="1:26" ht="11.25" customHeight="1">
      <c r="A119" s="120"/>
      <c r="B119" s="58"/>
      <c r="C119" s="120"/>
      <c r="D119" s="120"/>
      <c r="E119" s="120"/>
      <c r="F119" s="120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122"/>
      <c r="Y119" s="122"/>
      <c r="Z119" s="2"/>
    </row>
    <row r="120" spans="1:26" ht="11.25" customHeight="1">
      <c r="A120" s="120"/>
      <c r="B120" s="58"/>
      <c r="C120" s="120"/>
      <c r="D120" s="120"/>
      <c r="E120" s="120"/>
      <c r="F120" s="120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122"/>
      <c r="Y120" s="122"/>
      <c r="Z120" s="2"/>
    </row>
    <row r="121" spans="1:26" ht="11.25" customHeight="1">
      <c r="A121" s="120"/>
      <c r="B121" s="58"/>
      <c r="C121" s="120"/>
      <c r="D121" s="120"/>
      <c r="E121" s="120"/>
      <c r="F121" s="120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122"/>
      <c r="Y121" s="122"/>
      <c r="Z121" s="2"/>
    </row>
    <row r="122" spans="1:26" ht="11.25" customHeight="1">
      <c r="A122" s="120"/>
      <c r="B122" s="58"/>
      <c r="C122" s="120"/>
      <c r="D122" s="120"/>
      <c r="E122" s="120"/>
      <c r="F122" s="120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122"/>
      <c r="Y122" s="122"/>
      <c r="Z122" s="2"/>
    </row>
    <row r="123" spans="1:26" ht="11.25" customHeight="1">
      <c r="A123" s="120"/>
      <c r="B123" s="58"/>
      <c r="C123" s="120"/>
      <c r="D123" s="120"/>
      <c r="E123" s="120"/>
      <c r="F123" s="120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122"/>
      <c r="Y123" s="122"/>
      <c r="Z123" s="2"/>
    </row>
    <row r="124" spans="1:26" ht="11.25" customHeight="1">
      <c r="A124" s="120"/>
      <c r="B124" s="58"/>
      <c r="C124" s="120"/>
      <c r="D124" s="120"/>
      <c r="E124" s="120"/>
      <c r="F124" s="120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122"/>
      <c r="Y124" s="122"/>
      <c r="Z124" s="2"/>
    </row>
    <row r="125" spans="1:26" ht="11.25" customHeight="1">
      <c r="A125" s="120"/>
      <c r="B125" s="58"/>
      <c r="C125" s="120"/>
      <c r="D125" s="120"/>
      <c r="E125" s="120"/>
      <c r="F125" s="120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122"/>
      <c r="Y125" s="122"/>
      <c r="Z125" s="2"/>
    </row>
    <row r="126" spans="1:26" ht="11.25" customHeight="1">
      <c r="A126" s="120"/>
      <c r="B126" s="58"/>
      <c r="C126" s="120"/>
      <c r="D126" s="120"/>
      <c r="E126" s="120"/>
      <c r="F126" s="120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122"/>
      <c r="Y126" s="122"/>
      <c r="Z126" s="2"/>
    </row>
    <row r="127" spans="1:26" ht="11.25" customHeight="1">
      <c r="A127" s="120"/>
      <c r="B127" s="58"/>
      <c r="C127" s="120"/>
      <c r="D127" s="120"/>
      <c r="E127" s="120"/>
      <c r="F127" s="120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122"/>
      <c r="Y127" s="122"/>
      <c r="Z127" s="2"/>
    </row>
    <row r="128" spans="1:26" ht="11.25" customHeight="1">
      <c r="A128" s="120"/>
      <c r="B128" s="58"/>
      <c r="C128" s="120"/>
      <c r="D128" s="120"/>
      <c r="E128" s="120"/>
      <c r="F128" s="120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122"/>
      <c r="Y128" s="122"/>
      <c r="Z128" s="2"/>
    </row>
    <row r="129" spans="1:26" ht="11.25" customHeight="1">
      <c r="A129" s="120"/>
      <c r="B129" s="58"/>
      <c r="C129" s="120"/>
      <c r="D129" s="120"/>
      <c r="E129" s="120"/>
      <c r="F129" s="120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122"/>
      <c r="Y129" s="122"/>
      <c r="Z129" s="2"/>
    </row>
    <row r="130" spans="1:26" ht="11.25" customHeight="1">
      <c r="A130" s="120"/>
      <c r="B130" s="58"/>
      <c r="C130" s="120"/>
      <c r="D130" s="120"/>
      <c r="E130" s="120"/>
      <c r="F130" s="120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122"/>
      <c r="Y130" s="122"/>
      <c r="Z130" s="2"/>
    </row>
    <row r="131" spans="1:26" ht="11.25" customHeight="1">
      <c r="A131" s="120"/>
      <c r="B131" s="58"/>
      <c r="C131" s="120"/>
      <c r="D131" s="120"/>
      <c r="E131" s="120"/>
      <c r="F131" s="120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122"/>
      <c r="Y131" s="122"/>
      <c r="Z131" s="2"/>
    </row>
    <row r="132" spans="1:26" ht="11.25" customHeight="1">
      <c r="A132" s="120"/>
      <c r="B132" s="58"/>
      <c r="C132" s="120"/>
      <c r="D132" s="120"/>
      <c r="E132" s="120"/>
      <c r="F132" s="120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122"/>
      <c r="Y132" s="122"/>
      <c r="Z132" s="2"/>
    </row>
    <row r="133" spans="1:26" ht="11.25" customHeight="1">
      <c r="A133" s="120"/>
      <c r="B133" s="58"/>
      <c r="C133" s="120"/>
      <c r="D133" s="120"/>
      <c r="E133" s="120"/>
      <c r="F133" s="120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122"/>
      <c r="Y133" s="122"/>
      <c r="Z133" s="2"/>
    </row>
    <row r="134" spans="1:26" ht="11.25" customHeight="1">
      <c r="A134" s="120"/>
      <c r="B134" s="58"/>
      <c r="C134" s="120"/>
      <c r="D134" s="120"/>
      <c r="E134" s="120"/>
      <c r="F134" s="120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122"/>
      <c r="Y134" s="122"/>
      <c r="Z134" s="2"/>
    </row>
    <row r="135" spans="1:26" ht="11.25" customHeight="1">
      <c r="A135" s="120"/>
      <c r="B135" s="58"/>
      <c r="C135" s="120"/>
      <c r="D135" s="120"/>
      <c r="E135" s="120"/>
      <c r="F135" s="120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122"/>
      <c r="Y135" s="122"/>
      <c r="Z135" s="2"/>
    </row>
    <row r="136" spans="1:26" ht="11.25" customHeight="1">
      <c r="A136" s="120"/>
      <c r="B136" s="58"/>
      <c r="C136" s="120"/>
      <c r="D136" s="120"/>
      <c r="E136" s="120"/>
      <c r="F136" s="120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122"/>
      <c r="Y136" s="122"/>
      <c r="Z136" s="2"/>
    </row>
    <row r="137" spans="1:26" ht="11.25" customHeight="1">
      <c r="A137" s="120"/>
      <c r="B137" s="58"/>
      <c r="C137" s="120"/>
      <c r="D137" s="120"/>
      <c r="E137" s="120"/>
      <c r="F137" s="120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122"/>
      <c r="Y137" s="122"/>
      <c r="Z137" s="2"/>
    </row>
    <row r="138" spans="1:26" ht="11.25" customHeight="1">
      <c r="A138" s="120"/>
      <c r="B138" s="58"/>
      <c r="C138" s="120"/>
      <c r="D138" s="120"/>
      <c r="E138" s="120"/>
      <c r="F138" s="120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122"/>
      <c r="Y138" s="122"/>
      <c r="Z138" s="2"/>
    </row>
    <row r="139" spans="1:26" ht="11.25" customHeight="1">
      <c r="A139" s="120"/>
      <c r="B139" s="58"/>
      <c r="C139" s="120"/>
      <c r="D139" s="120"/>
      <c r="E139" s="120"/>
      <c r="F139" s="120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122"/>
      <c r="Y139" s="122"/>
      <c r="Z139" s="2"/>
    </row>
    <row r="140" spans="1:26" ht="11.25" customHeight="1">
      <c r="A140" s="120"/>
      <c r="B140" s="58"/>
      <c r="C140" s="120"/>
      <c r="D140" s="120"/>
      <c r="E140" s="120"/>
      <c r="F140" s="120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122"/>
      <c r="Y140" s="122"/>
      <c r="Z140" s="2"/>
    </row>
    <row r="141" spans="1:26" ht="11.25" customHeight="1">
      <c r="A141" s="120"/>
      <c r="B141" s="58"/>
      <c r="C141" s="120"/>
      <c r="D141" s="120"/>
      <c r="E141" s="120"/>
      <c r="F141" s="120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122"/>
      <c r="Y141" s="122"/>
      <c r="Z141" s="2"/>
    </row>
    <row r="142" spans="1:26" ht="11.25" customHeight="1">
      <c r="A142" s="120"/>
      <c r="B142" s="58"/>
      <c r="C142" s="120"/>
      <c r="D142" s="120"/>
      <c r="E142" s="120"/>
      <c r="F142" s="120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122"/>
      <c r="Y142" s="122"/>
      <c r="Z142" s="2"/>
    </row>
    <row r="143" spans="1:26" ht="11.25" customHeight="1">
      <c r="A143" s="120"/>
      <c r="B143" s="58"/>
      <c r="C143" s="120"/>
      <c r="D143" s="120"/>
      <c r="E143" s="120"/>
      <c r="F143" s="120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122"/>
      <c r="Y143" s="122"/>
      <c r="Z143" s="2"/>
    </row>
    <row r="144" spans="1:26" ht="11.25" customHeight="1">
      <c r="A144" s="120"/>
      <c r="B144" s="58"/>
      <c r="C144" s="120"/>
      <c r="D144" s="120"/>
      <c r="E144" s="120"/>
      <c r="F144" s="120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122"/>
      <c r="Y144" s="122"/>
      <c r="Z144" s="2"/>
    </row>
    <row r="145" spans="1:26" ht="11.25" customHeight="1">
      <c r="A145" s="120"/>
      <c r="B145" s="58"/>
      <c r="C145" s="120"/>
      <c r="D145" s="120"/>
      <c r="E145" s="120"/>
      <c r="F145" s="120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122"/>
      <c r="Y145" s="122"/>
      <c r="Z145" s="2"/>
    </row>
    <row r="146" spans="1:26" ht="11.25" customHeight="1">
      <c r="A146" s="120"/>
      <c r="B146" s="58"/>
      <c r="C146" s="120"/>
      <c r="D146" s="120"/>
      <c r="E146" s="120"/>
      <c r="F146" s="120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122"/>
      <c r="Y146" s="122"/>
      <c r="Z146" s="2"/>
    </row>
    <row r="147" spans="1:26" ht="11.25" customHeight="1">
      <c r="A147" s="120"/>
      <c r="B147" s="58"/>
      <c r="C147" s="120"/>
      <c r="D147" s="120"/>
      <c r="E147" s="120"/>
      <c r="F147" s="120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122"/>
      <c r="Y147" s="122"/>
      <c r="Z147" s="2"/>
    </row>
    <row r="148" spans="1:26" ht="11.25" customHeight="1">
      <c r="A148" s="120"/>
      <c r="B148" s="58"/>
      <c r="C148" s="120"/>
      <c r="D148" s="120"/>
      <c r="E148" s="120"/>
      <c r="F148" s="120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122"/>
      <c r="Y148" s="122"/>
      <c r="Z148" s="2"/>
    </row>
    <row r="149" spans="1:26" ht="11.25" customHeight="1">
      <c r="A149" s="120"/>
      <c r="B149" s="58"/>
      <c r="C149" s="120"/>
      <c r="D149" s="120"/>
      <c r="E149" s="120"/>
      <c r="F149" s="120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122"/>
      <c r="Y149" s="122"/>
      <c r="Z149" s="2"/>
    </row>
    <row r="150" spans="1:26" ht="11.25" customHeight="1">
      <c r="A150" s="120"/>
      <c r="B150" s="58"/>
      <c r="C150" s="120"/>
      <c r="D150" s="120"/>
      <c r="E150" s="120"/>
      <c r="F150" s="120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122"/>
      <c r="Y150" s="122"/>
      <c r="Z150" s="2"/>
    </row>
    <row r="151" spans="1:26" ht="11.25" customHeight="1">
      <c r="A151" s="120"/>
      <c r="B151" s="58"/>
      <c r="C151" s="120"/>
      <c r="D151" s="120"/>
      <c r="E151" s="120"/>
      <c r="F151" s="120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122"/>
      <c r="Y151" s="122"/>
      <c r="Z151" s="2"/>
    </row>
    <row r="152" spans="1:26" ht="11.25" customHeight="1">
      <c r="A152" s="120"/>
      <c r="B152" s="58"/>
      <c r="C152" s="120"/>
      <c r="D152" s="120"/>
      <c r="E152" s="120"/>
      <c r="F152" s="120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122"/>
      <c r="Y152" s="122"/>
      <c r="Z152" s="2"/>
    </row>
    <row r="153" spans="1:26" ht="11.25" customHeight="1">
      <c r="A153" s="120"/>
      <c r="B153" s="58"/>
      <c r="C153" s="120"/>
      <c r="D153" s="120"/>
      <c r="E153" s="120"/>
      <c r="F153" s="120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122"/>
      <c r="Y153" s="122"/>
      <c r="Z153" s="2"/>
    </row>
    <row r="154" spans="1:26" ht="11.25" customHeight="1">
      <c r="A154" s="120"/>
      <c r="B154" s="58"/>
      <c r="C154" s="120"/>
      <c r="D154" s="120"/>
      <c r="E154" s="120"/>
      <c r="F154" s="120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122"/>
      <c r="Y154" s="122"/>
      <c r="Z154" s="2"/>
    </row>
    <row r="155" spans="1:26" ht="11.25" customHeight="1">
      <c r="A155" s="120"/>
      <c r="B155" s="58"/>
      <c r="C155" s="120"/>
      <c r="D155" s="120"/>
      <c r="E155" s="120"/>
      <c r="F155" s="120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122"/>
      <c r="Y155" s="122"/>
      <c r="Z155" s="2"/>
    </row>
    <row r="156" spans="1:26" ht="11.25" customHeight="1">
      <c r="A156" s="120"/>
      <c r="B156" s="58"/>
      <c r="C156" s="120"/>
      <c r="D156" s="120"/>
      <c r="E156" s="120"/>
      <c r="F156" s="120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122"/>
      <c r="Y156" s="122"/>
      <c r="Z156" s="2"/>
    </row>
    <row r="157" spans="1:26" ht="11.25" customHeight="1">
      <c r="A157" s="120"/>
      <c r="B157" s="58"/>
      <c r="C157" s="120"/>
      <c r="D157" s="120"/>
      <c r="E157" s="120"/>
      <c r="F157" s="120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122"/>
      <c r="Y157" s="122"/>
      <c r="Z157" s="2"/>
    </row>
    <row r="158" spans="1:26" ht="11.25" customHeight="1">
      <c r="A158" s="120"/>
      <c r="B158" s="58"/>
      <c r="C158" s="120"/>
      <c r="D158" s="120"/>
      <c r="E158" s="120"/>
      <c r="F158" s="120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122"/>
      <c r="Y158" s="122"/>
      <c r="Z158" s="2"/>
    </row>
    <row r="159" spans="1:26" ht="11.25" customHeight="1">
      <c r="A159" s="120"/>
      <c r="B159" s="58"/>
      <c r="C159" s="120"/>
      <c r="D159" s="120"/>
      <c r="E159" s="120"/>
      <c r="F159" s="120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122"/>
      <c r="Y159" s="122"/>
      <c r="Z159" s="2"/>
    </row>
    <row r="160" spans="1:26" ht="11.25" customHeight="1">
      <c r="A160" s="120"/>
      <c r="B160" s="58"/>
      <c r="C160" s="120"/>
      <c r="D160" s="120"/>
      <c r="E160" s="120"/>
      <c r="F160" s="120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122"/>
      <c r="Y160" s="122"/>
      <c r="Z160" s="2"/>
    </row>
    <row r="161" spans="1:26" ht="11.25" customHeight="1">
      <c r="A161" s="120"/>
      <c r="B161" s="58"/>
      <c r="C161" s="120"/>
      <c r="D161" s="120"/>
      <c r="E161" s="120"/>
      <c r="F161" s="120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122"/>
      <c r="Y161" s="122"/>
      <c r="Z161" s="2"/>
    </row>
    <row r="162" spans="1:26" ht="11.25" customHeight="1">
      <c r="A162" s="120"/>
      <c r="B162" s="58"/>
      <c r="C162" s="120"/>
      <c r="D162" s="120"/>
      <c r="E162" s="120"/>
      <c r="F162" s="120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122"/>
      <c r="Y162" s="122"/>
      <c r="Z162" s="2"/>
    </row>
    <row r="163" spans="1:26" ht="11.25" customHeight="1">
      <c r="A163" s="120"/>
      <c r="B163" s="58"/>
      <c r="C163" s="120"/>
      <c r="D163" s="120"/>
      <c r="E163" s="120"/>
      <c r="F163" s="120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122"/>
      <c r="Y163" s="122"/>
      <c r="Z163" s="2"/>
    </row>
    <row r="164" spans="1:26" ht="11.25" customHeight="1">
      <c r="A164" s="120"/>
      <c r="B164" s="58"/>
      <c r="C164" s="120"/>
      <c r="D164" s="120"/>
      <c r="E164" s="120"/>
      <c r="F164" s="120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122"/>
      <c r="Y164" s="122"/>
      <c r="Z164" s="2"/>
    </row>
    <row r="165" spans="1:26" ht="11.25" customHeight="1">
      <c r="A165" s="120"/>
      <c r="B165" s="58"/>
      <c r="C165" s="120"/>
      <c r="D165" s="120"/>
      <c r="E165" s="120"/>
      <c r="F165" s="120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122"/>
      <c r="Y165" s="122"/>
      <c r="Z165" s="2"/>
    </row>
    <row r="166" spans="1:26" ht="11.25" customHeight="1">
      <c r="A166" s="120"/>
      <c r="B166" s="58"/>
      <c r="C166" s="120"/>
      <c r="D166" s="120"/>
      <c r="E166" s="120"/>
      <c r="F166" s="120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122"/>
      <c r="Y166" s="122"/>
      <c r="Z166" s="2"/>
    </row>
    <row r="167" spans="1:26" ht="11.25" customHeight="1">
      <c r="A167" s="120"/>
      <c r="B167" s="58"/>
      <c r="C167" s="120"/>
      <c r="D167" s="120"/>
      <c r="E167" s="120"/>
      <c r="F167" s="120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122"/>
      <c r="Y167" s="122"/>
      <c r="Z167" s="2"/>
    </row>
    <row r="168" spans="1:26" ht="11.25" customHeight="1">
      <c r="A168" s="120"/>
      <c r="B168" s="58"/>
      <c r="C168" s="120"/>
      <c r="D168" s="120"/>
      <c r="E168" s="120"/>
      <c r="F168" s="120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122"/>
      <c r="Y168" s="122"/>
      <c r="Z168" s="2"/>
    </row>
    <row r="169" spans="1:26" ht="11.25" customHeight="1">
      <c r="A169" s="120"/>
      <c r="B169" s="58"/>
      <c r="C169" s="120"/>
      <c r="D169" s="120"/>
      <c r="E169" s="120"/>
      <c r="F169" s="120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122"/>
      <c r="Y169" s="122"/>
      <c r="Z169" s="2"/>
    </row>
    <row r="170" spans="1:26" ht="11.25" customHeight="1">
      <c r="A170" s="120"/>
      <c r="B170" s="58"/>
      <c r="C170" s="120"/>
      <c r="D170" s="120"/>
      <c r="E170" s="120"/>
      <c r="F170" s="120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122"/>
      <c r="Y170" s="122"/>
      <c r="Z170" s="2"/>
    </row>
    <row r="171" spans="1:26" ht="11.25" customHeight="1">
      <c r="A171" s="120"/>
      <c r="B171" s="58"/>
      <c r="C171" s="120"/>
      <c r="D171" s="120"/>
      <c r="E171" s="120"/>
      <c r="F171" s="120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122"/>
      <c r="Y171" s="122"/>
      <c r="Z171" s="2"/>
    </row>
    <row r="172" spans="1:26" ht="11.25" customHeight="1">
      <c r="A172" s="120"/>
      <c r="B172" s="58"/>
      <c r="C172" s="120"/>
      <c r="D172" s="120"/>
      <c r="E172" s="120"/>
      <c r="F172" s="120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122"/>
      <c r="Y172" s="122"/>
      <c r="Z172" s="2"/>
    </row>
    <row r="173" spans="1:26" ht="11.25" customHeight="1">
      <c r="A173" s="120"/>
      <c r="B173" s="58"/>
      <c r="C173" s="120"/>
      <c r="D173" s="120"/>
      <c r="E173" s="120"/>
      <c r="F173" s="120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122"/>
      <c r="Y173" s="122"/>
      <c r="Z173" s="2"/>
    </row>
    <row r="174" spans="1:26" ht="11.25" customHeight="1">
      <c r="A174" s="120"/>
      <c r="B174" s="58"/>
      <c r="C174" s="120"/>
      <c r="D174" s="120"/>
      <c r="E174" s="120"/>
      <c r="F174" s="120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122"/>
      <c r="Y174" s="122"/>
      <c r="Z174" s="2"/>
    </row>
    <row r="175" spans="1:26" ht="11.25" customHeight="1">
      <c r="A175" s="120"/>
      <c r="B175" s="58"/>
      <c r="C175" s="120"/>
      <c r="D175" s="120"/>
      <c r="E175" s="120"/>
      <c r="F175" s="120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122"/>
      <c r="Y175" s="122"/>
      <c r="Z175" s="2"/>
    </row>
    <row r="176" spans="1:26" ht="11.25" customHeight="1">
      <c r="A176" s="120"/>
      <c r="B176" s="58"/>
      <c r="C176" s="120"/>
      <c r="D176" s="120"/>
      <c r="E176" s="120"/>
      <c r="F176" s="120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122"/>
      <c r="Y176" s="122"/>
      <c r="Z176" s="2"/>
    </row>
    <row r="177" spans="1:26" ht="11.25" customHeight="1">
      <c r="A177" s="120"/>
      <c r="B177" s="58"/>
      <c r="C177" s="120"/>
      <c r="D177" s="120"/>
      <c r="E177" s="120"/>
      <c r="F177" s="120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122"/>
      <c r="Y177" s="122"/>
      <c r="Z177" s="2"/>
    </row>
    <row r="178" spans="1:26" ht="11.25" customHeight="1">
      <c r="A178" s="120"/>
      <c r="B178" s="58"/>
      <c r="C178" s="120"/>
      <c r="D178" s="120"/>
      <c r="E178" s="120"/>
      <c r="F178" s="120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122"/>
      <c r="Y178" s="122"/>
      <c r="Z178" s="2"/>
    </row>
    <row r="179" spans="1:26" ht="11.25" customHeight="1">
      <c r="A179" s="120"/>
      <c r="B179" s="58"/>
      <c r="C179" s="120"/>
      <c r="D179" s="120"/>
      <c r="E179" s="120"/>
      <c r="F179" s="120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122"/>
      <c r="Y179" s="122"/>
      <c r="Z179" s="2"/>
    </row>
    <row r="180" spans="1:26" ht="11.25" customHeight="1">
      <c r="A180" s="120"/>
      <c r="B180" s="58"/>
      <c r="C180" s="120"/>
      <c r="D180" s="120"/>
      <c r="E180" s="120"/>
      <c r="F180" s="120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122"/>
      <c r="Y180" s="122"/>
      <c r="Z180" s="2"/>
    </row>
    <row r="181" spans="1:26" ht="11.25" customHeight="1">
      <c r="A181" s="120"/>
      <c r="B181" s="58"/>
      <c r="C181" s="120"/>
      <c r="D181" s="120"/>
      <c r="E181" s="120"/>
      <c r="F181" s="120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122"/>
      <c r="Y181" s="122"/>
      <c r="Z181" s="2"/>
    </row>
    <row r="182" spans="1:26" ht="11.25" customHeight="1">
      <c r="A182" s="120"/>
      <c r="B182" s="58"/>
      <c r="C182" s="120"/>
      <c r="D182" s="120"/>
      <c r="E182" s="120"/>
      <c r="F182" s="120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122"/>
      <c r="Y182" s="122"/>
      <c r="Z182" s="2"/>
    </row>
    <row r="183" spans="1:26" ht="11.25" customHeight="1">
      <c r="A183" s="120"/>
      <c r="B183" s="58"/>
      <c r="C183" s="120"/>
      <c r="D183" s="120"/>
      <c r="E183" s="120"/>
      <c r="F183" s="120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122"/>
      <c r="Y183" s="122"/>
      <c r="Z183" s="2"/>
    </row>
    <row r="184" spans="1:26" ht="11.25" customHeight="1">
      <c r="A184" s="120"/>
      <c r="B184" s="58"/>
      <c r="C184" s="120"/>
      <c r="D184" s="120"/>
      <c r="E184" s="120"/>
      <c r="F184" s="120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122"/>
      <c r="Y184" s="122"/>
      <c r="Z184" s="2"/>
    </row>
    <row r="185" spans="1:26" ht="11.25" customHeight="1">
      <c r="A185" s="120"/>
      <c r="B185" s="58"/>
      <c r="C185" s="120"/>
      <c r="D185" s="120"/>
      <c r="E185" s="120"/>
      <c r="F185" s="120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122"/>
      <c r="Y185" s="122"/>
      <c r="Z185" s="2"/>
    </row>
    <row r="186" spans="1:26" ht="11.25" customHeight="1">
      <c r="A186" s="120"/>
      <c r="B186" s="58"/>
      <c r="C186" s="120"/>
      <c r="D186" s="120"/>
      <c r="E186" s="120"/>
      <c r="F186" s="120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122"/>
      <c r="Y186" s="122"/>
      <c r="Z186" s="2"/>
    </row>
    <row r="187" spans="1:26" ht="11.25" customHeight="1">
      <c r="A187" s="120"/>
      <c r="B187" s="58"/>
      <c r="C187" s="120"/>
      <c r="D187" s="120"/>
      <c r="E187" s="120"/>
      <c r="F187" s="120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122"/>
      <c r="Y187" s="122"/>
      <c r="Z187" s="2"/>
    </row>
    <row r="188" spans="1:26" ht="11.25" customHeight="1">
      <c r="A188" s="120"/>
      <c r="B188" s="58"/>
      <c r="C188" s="120"/>
      <c r="D188" s="120"/>
      <c r="E188" s="120"/>
      <c r="F188" s="120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122"/>
      <c r="Y188" s="122"/>
      <c r="Z188" s="2"/>
    </row>
    <row r="189" spans="1:26" ht="11.25" customHeight="1">
      <c r="A189" s="120"/>
      <c r="B189" s="58"/>
      <c r="C189" s="120"/>
      <c r="D189" s="120"/>
      <c r="E189" s="120"/>
      <c r="F189" s="120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122"/>
      <c r="Y189" s="122"/>
      <c r="Z189" s="2"/>
    </row>
    <row r="190" spans="1:26" ht="11.25" customHeight="1">
      <c r="A190" s="120"/>
      <c r="B190" s="58"/>
      <c r="C190" s="120"/>
      <c r="D190" s="120"/>
      <c r="E190" s="120"/>
      <c r="F190" s="120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122"/>
      <c r="Y190" s="122"/>
      <c r="Z190" s="2"/>
    </row>
    <row r="191" spans="1:26" ht="11.25" customHeight="1">
      <c r="A191" s="120"/>
      <c r="B191" s="58"/>
      <c r="C191" s="120"/>
      <c r="D191" s="120"/>
      <c r="E191" s="120"/>
      <c r="F191" s="120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122"/>
      <c r="Y191" s="122"/>
      <c r="Z191" s="2"/>
    </row>
    <row r="192" spans="1:26" ht="11.25" customHeight="1">
      <c r="A192" s="120"/>
      <c r="B192" s="58"/>
      <c r="C192" s="120"/>
      <c r="D192" s="120"/>
      <c r="E192" s="120"/>
      <c r="F192" s="120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122"/>
      <c r="Y192" s="122"/>
      <c r="Z192" s="2"/>
    </row>
    <row r="193" spans="1:26" ht="11.25" customHeight="1">
      <c r="A193" s="120"/>
      <c r="B193" s="58"/>
      <c r="C193" s="120"/>
      <c r="D193" s="120"/>
      <c r="E193" s="120"/>
      <c r="F193" s="120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122"/>
      <c r="Y193" s="122"/>
      <c r="Z193" s="2"/>
    </row>
    <row r="194" spans="1:26" ht="11.25" customHeight="1">
      <c r="A194" s="120"/>
      <c r="B194" s="58"/>
      <c r="C194" s="120"/>
      <c r="D194" s="120"/>
      <c r="E194" s="120"/>
      <c r="F194" s="120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122"/>
      <c r="Y194" s="122"/>
      <c r="Z194" s="2"/>
    </row>
    <row r="195" spans="1:26" ht="11.25" customHeight="1">
      <c r="A195" s="120"/>
      <c r="B195" s="58"/>
      <c r="C195" s="120"/>
      <c r="D195" s="120"/>
      <c r="E195" s="120"/>
      <c r="F195" s="120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122"/>
      <c r="Y195" s="122"/>
      <c r="Z195" s="2"/>
    </row>
    <row r="196" spans="1:26" ht="11.25" customHeight="1">
      <c r="A196" s="120"/>
      <c r="B196" s="58"/>
      <c r="C196" s="120"/>
      <c r="D196" s="120"/>
      <c r="E196" s="120"/>
      <c r="F196" s="120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122"/>
      <c r="Y196" s="122"/>
      <c r="Z196" s="2"/>
    </row>
    <row r="197" spans="1:26" ht="11.25" customHeight="1">
      <c r="A197" s="120"/>
      <c r="B197" s="58"/>
      <c r="C197" s="120"/>
      <c r="D197" s="120"/>
      <c r="E197" s="120"/>
      <c r="F197" s="120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122"/>
      <c r="Y197" s="122"/>
      <c r="Z197" s="2"/>
    </row>
    <row r="198" spans="1:26" ht="11.25" customHeight="1">
      <c r="A198" s="120"/>
      <c r="B198" s="58"/>
      <c r="C198" s="120"/>
      <c r="D198" s="120"/>
      <c r="E198" s="120"/>
      <c r="F198" s="120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122"/>
      <c r="Y198" s="122"/>
      <c r="Z198" s="2"/>
    </row>
    <row r="199" spans="1:26" ht="11.25" customHeight="1">
      <c r="A199" s="120"/>
      <c r="B199" s="58"/>
      <c r="C199" s="120"/>
      <c r="D199" s="120"/>
      <c r="E199" s="120"/>
      <c r="F199" s="120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122"/>
      <c r="Y199" s="122"/>
      <c r="Z199" s="2"/>
    </row>
    <row r="200" spans="1:26" ht="11.25" customHeight="1">
      <c r="A200" s="120"/>
      <c r="B200" s="58"/>
      <c r="C200" s="120"/>
      <c r="D200" s="120"/>
      <c r="E200" s="120"/>
      <c r="F200" s="120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122"/>
      <c r="Y200" s="122"/>
      <c r="Z200" s="2"/>
    </row>
    <row r="201" spans="1:26" ht="11.25" customHeight="1">
      <c r="A201" s="120"/>
      <c r="B201" s="58"/>
      <c r="C201" s="120"/>
      <c r="D201" s="120"/>
      <c r="E201" s="120"/>
      <c r="F201" s="120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122"/>
      <c r="Y201" s="122"/>
      <c r="Z201" s="2"/>
    </row>
    <row r="202" spans="1:26" ht="11.25" customHeight="1">
      <c r="A202" s="120"/>
      <c r="B202" s="58"/>
      <c r="C202" s="120"/>
      <c r="D202" s="120"/>
      <c r="E202" s="120"/>
      <c r="F202" s="120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122"/>
      <c r="Y202" s="122"/>
      <c r="Z202" s="2"/>
    </row>
    <row r="203" spans="1:26" ht="11.25" customHeight="1">
      <c r="A203" s="120"/>
      <c r="B203" s="58"/>
      <c r="C203" s="120"/>
      <c r="D203" s="120"/>
      <c r="E203" s="120"/>
      <c r="F203" s="120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122"/>
      <c r="Y203" s="122"/>
      <c r="Z203" s="2"/>
    </row>
    <row r="204" spans="1:26" ht="11.25" customHeight="1">
      <c r="A204" s="120"/>
      <c r="B204" s="58"/>
      <c r="C204" s="120"/>
      <c r="D204" s="120"/>
      <c r="E204" s="120"/>
      <c r="F204" s="120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122"/>
      <c r="Y204" s="122"/>
      <c r="Z204" s="2"/>
    </row>
    <row r="205" spans="1:26" ht="11.25" customHeight="1">
      <c r="A205" s="120"/>
      <c r="B205" s="58"/>
      <c r="C205" s="120"/>
      <c r="D205" s="120"/>
      <c r="E205" s="120"/>
      <c r="F205" s="120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122"/>
      <c r="Y205" s="122"/>
      <c r="Z205" s="2"/>
    </row>
    <row r="206" spans="1:26" ht="11.25" customHeight="1">
      <c r="A206" s="120"/>
      <c r="B206" s="58"/>
      <c r="C206" s="120"/>
      <c r="D206" s="120"/>
      <c r="E206" s="120"/>
      <c r="F206" s="120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122"/>
      <c r="Y206" s="122"/>
      <c r="Z206" s="2"/>
    </row>
    <row r="207" spans="1:26" ht="11.25" customHeight="1">
      <c r="A207" s="120"/>
      <c r="B207" s="58"/>
      <c r="C207" s="120"/>
      <c r="D207" s="120"/>
      <c r="E207" s="120"/>
      <c r="F207" s="120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122"/>
      <c r="Y207" s="122"/>
      <c r="Z207" s="2"/>
    </row>
    <row r="208" spans="1:26" ht="11.25" customHeight="1">
      <c r="A208" s="120"/>
      <c r="B208" s="58"/>
      <c r="C208" s="120"/>
      <c r="D208" s="120"/>
      <c r="E208" s="120"/>
      <c r="F208" s="120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122"/>
      <c r="Y208" s="122"/>
      <c r="Z208" s="2"/>
    </row>
    <row r="209" spans="1:26" ht="11.25" customHeight="1">
      <c r="A209" s="120"/>
      <c r="B209" s="58"/>
      <c r="C209" s="120"/>
      <c r="D209" s="120"/>
      <c r="E209" s="120"/>
      <c r="F209" s="120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122"/>
      <c r="Y209" s="122"/>
      <c r="Z209" s="2"/>
    </row>
    <row r="210" spans="1:26" ht="11.25" customHeight="1">
      <c r="A210" s="120"/>
      <c r="B210" s="58"/>
      <c r="C210" s="120"/>
      <c r="D210" s="120"/>
      <c r="E210" s="120"/>
      <c r="F210" s="120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122"/>
      <c r="Y210" s="122"/>
      <c r="Z210" s="2"/>
    </row>
    <row r="211" spans="1:26" ht="11.25" customHeight="1">
      <c r="A211" s="120"/>
      <c r="B211" s="58"/>
      <c r="C211" s="120"/>
      <c r="D211" s="120"/>
      <c r="E211" s="120"/>
      <c r="F211" s="120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122"/>
      <c r="Y211" s="122"/>
      <c r="Z211" s="2"/>
    </row>
    <row r="212" spans="1:26" ht="11.25" customHeight="1">
      <c r="A212" s="120"/>
      <c r="B212" s="58"/>
      <c r="C212" s="120"/>
      <c r="D212" s="120"/>
      <c r="E212" s="120"/>
      <c r="F212" s="120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122"/>
      <c r="Y212" s="122"/>
      <c r="Z212" s="2"/>
    </row>
    <row r="213" spans="1:26" ht="11.25" customHeight="1">
      <c r="A213" s="120"/>
      <c r="B213" s="58"/>
      <c r="C213" s="120"/>
      <c r="D213" s="120"/>
      <c r="E213" s="120"/>
      <c r="F213" s="120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122"/>
      <c r="Y213" s="122"/>
      <c r="Z213" s="2"/>
    </row>
    <row r="214" spans="1:26" ht="11.25" customHeight="1">
      <c r="A214" s="120"/>
      <c r="B214" s="58"/>
      <c r="C214" s="120"/>
      <c r="D214" s="120"/>
      <c r="E214" s="120"/>
      <c r="F214" s="120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122"/>
      <c r="Y214" s="122"/>
      <c r="Z214" s="2"/>
    </row>
    <row r="215" spans="1:26" ht="11.25" customHeight="1">
      <c r="A215" s="120"/>
      <c r="B215" s="58"/>
      <c r="C215" s="120"/>
      <c r="D215" s="120"/>
      <c r="E215" s="120"/>
      <c r="F215" s="120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122"/>
      <c r="Y215" s="122"/>
      <c r="Z215" s="2"/>
    </row>
    <row r="216" spans="1:26" ht="11.25" customHeight="1">
      <c r="A216" s="120"/>
      <c r="B216" s="58"/>
      <c r="C216" s="120"/>
      <c r="D216" s="120"/>
      <c r="E216" s="120"/>
      <c r="F216" s="120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122"/>
      <c r="Y216" s="122"/>
      <c r="Z216" s="2"/>
    </row>
    <row r="217" spans="1:26" ht="11.25" customHeight="1">
      <c r="A217" s="120"/>
      <c r="B217" s="58"/>
      <c r="C217" s="120"/>
      <c r="D217" s="120"/>
      <c r="E217" s="120"/>
      <c r="F217" s="120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122"/>
      <c r="Y217" s="122"/>
      <c r="Z217" s="2"/>
    </row>
    <row r="218" spans="1:26" ht="11.25" customHeight="1">
      <c r="A218" s="120"/>
      <c r="B218" s="58"/>
      <c r="C218" s="120"/>
      <c r="D218" s="120"/>
      <c r="E218" s="120"/>
      <c r="F218" s="120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122"/>
      <c r="Y218" s="122"/>
      <c r="Z218" s="2"/>
    </row>
    <row r="219" spans="1:26" ht="11.25" customHeight="1">
      <c r="A219" s="120"/>
      <c r="B219" s="58"/>
      <c r="C219" s="120"/>
      <c r="D219" s="120"/>
      <c r="E219" s="120"/>
      <c r="F219" s="120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122"/>
      <c r="Y219" s="122"/>
      <c r="Z219" s="2"/>
    </row>
    <row r="220" spans="1:26" ht="11.25" customHeight="1">
      <c r="A220" s="120"/>
      <c r="B220" s="58"/>
      <c r="C220" s="120"/>
      <c r="D220" s="120"/>
      <c r="E220" s="120"/>
      <c r="F220" s="120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122"/>
      <c r="Y220" s="122"/>
      <c r="Z220" s="2"/>
    </row>
    <row r="221" spans="1:26" ht="11.25" customHeight="1">
      <c r="A221" s="120"/>
      <c r="B221" s="58"/>
      <c r="C221" s="120"/>
      <c r="D221" s="120"/>
      <c r="E221" s="120"/>
      <c r="F221" s="120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122"/>
      <c r="Y221" s="122"/>
      <c r="Z221" s="2"/>
    </row>
    <row r="222" spans="1:26" ht="11.25" customHeight="1">
      <c r="A222" s="120"/>
      <c r="B222" s="58"/>
      <c r="C222" s="120"/>
      <c r="D222" s="120"/>
      <c r="E222" s="120"/>
      <c r="F222" s="120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122"/>
      <c r="Y222" s="122"/>
      <c r="Z222" s="2"/>
    </row>
    <row r="223" spans="1:26" ht="11.25" customHeight="1">
      <c r="A223" s="120"/>
      <c r="B223" s="58"/>
      <c r="C223" s="120"/>
      <c r="D223" s="120"/>
      <c r="E223" s="120"/>
      <c r="F223" s="120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122"/>
      <c r="Y223" s="122"/>
      <c r="Z223" s="2"/>
    </row>
    <row r="224" spans="1:26" ht="11.25" customHeight="1">
      <c r="A224" s="120"/>
      <c r="B224" s="58"/>
      <c r="C224" s="120"/>
      <c r="D224" s="120"/>
      <c r="E224" s="120"/>
      <c r="F224" s="120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122"/>
      <c r="Y224" s="122"/>
      <c r="Z224" s="2"/>
    </row>
    <row r="225" spans="1:26" ht="11.25" customHeight="1">
      <c r="A225" s="120"/>
      <c r="B225" s="58"/>
      <c r="C225" s="120"/>
      <c r="D225" s="120"/>
      <c r="E225" s="120"/>
      <c r="F225" s="120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122"/>
      <c r="Y225" s="122"/>
      <c r="Z225" s="2"/>
    </row>
    <row r="226" spans="1:26" ht="11.25" customHeight="1">
      <c r="A226" s="120"/>
      <c r="B226" s="58"/>
      <c r="C226" s="120"/>
      <c r="D226" s="120"/>
      <c r="E226" s="120"/>
      <c r="F226" s="120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122"/>
      <c r="Y226" s="122"/>
      <c r="Z226" s="2"/>
    </row>
    <row r="227" spans="1:26" ht="11.25" customHeight="1">
      <c r="A227" s="120"/>
      <c r="B227" s="58"/>
      <c r="C227" s="120"/>
      <c r="D227" s="120"/>
      <c r="E227" s="120"/>
      <c r="F227" s="120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122"/>
      <c r="Y227" s="122"/>
      <c r="Z227" s="2"/>
    </row>
    <row r="228" spans="1:26" ht="11.25" customHeight="1">
      <c r="A228" s="120"/>
      <c r="B228" s="58"/>
      <c r="C228" s="120"/>
      <c r="D228" s="120"/>
      <c r="E228" s="120"/>
      <c r="F228" s="120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122"/>
      <c r="Y228" s="122"/>
      <c r="Z228" s="2"/>
    </row>
    <row r="229" spans="1:26" ht="11.25" customHeight="1">
      <c r="A229" s="120"/>
      <c r="B229" s="58"/>
      <c r="C229" s="120"/>
      <c r="D229" s="120"/>
      <c r="E229" s="120"/>
      <c r="F229" s="120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122"/>
      <c r="Y229" s="122"/>
      <c r="Z229" s="2"/>
    </row>
    <row r="230" spans="1:26" ht="11.25" customHeight="1">
      <c r="A230" s="120"/>
      <c r="B230" s="58"/>
      <c r="C230" s="120"/>
      <c r="D230" s="120"/>
      <c r="E230" s="120"/>
      <c r="F230" s="120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122"/>
      <c r="Y230" s="122"/>
      <c r="Z230" s="2"/>
    </row>
    <row r="231" spans="1:26" ht="11.25" customHeight="1">
      <c r="A231" s="120"/>
      <c r="B231" s="58"/>
      <c r="C231" s="120"/>
      <c r="D231" s="120"/>
      <c r="E231" s="120"/>
      <c r="F231" s="120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122"/>
      <c r="Y231" s="122"/>
      <c r="Z231" s="2"/>
    </row>
    <row r="232" spans="1:26" ht="11.25" customHeight="1">
      <c r="A232" s="120"/>
      <c r="B232" s="58"/>
      <c r="C232" s="120"/>
      <c r="D232" s="120"/>
      <c r="E232" s="120"/>
      <c r="F232" s="120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122"/>
      <c r="Y232" s="122"/>
      <c r="Z232" s="2"/>
    </row>
    <row r="233" spans="1:26" ht="11.25" customHeight="1">
      <c r="A233" s="120"/>
      <c r="B233" s="58"/>
      <c r="C233" s="120"/>
      <c r="D233" s="120"/>
      <c r="E233" s="120"/>
      <c r="F233" s="120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122"/>
      <c r="Y233" s="122"/>
      <c r="Z233" s="2"/>
    </row>
    <row r="234" spans="1:26" ht="11.25" customHeight="1">
      <c r="A234" s="120"/>
      <c r="B234" s="58"/>
      <c r="C234" s="120"/>
      <c r="D234" s="120"/>
      <c r="E234" s="120"/>
      <c r="F234" s="120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122"/>
      <c r="Y234" s="122"/>
      <c r="Z234" s="2"/>
    </row>
    <row r="235" spans="1:26" ht="11.25" customHeight="1">
      <c r="A235" s="120"/>
      <c r="B235" s="58"/>
      <c r="C235" s="120"/>
      <c r="D235" s="120"/>
      <c r="E235" s="120"/>
      <c r="F235" s="120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122"/>
      <c r="Y235" s="122"/>
      <c r="Z235" s="2"/>
    </row>
    <row r="236" spans="1:26" ht="11.25" customHeight="1">
      <c r="A236" s="120"/>
      <c r="B236" s="58"/>
      <c r="C236" s="120"/>
      <c r="D236" s="120"/>
      <c r="E236" s="120"/>
      <c r="F236" s="120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122"/>
      <c r="Y236" s="122"/>
      <c r="Z236" s="2"/>
    </row>
    <row r="237" spans="1:26" ht="11.25" customHeight="1">
      <c r="A237" s="120"/>
      <c r="B237" s="58"/>
      <c r="C237" s="120"/>
      <c r="D237" s="120"/>
      <c r="E237" s="120"/>
      <c r="F237" s="120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122"/>
      <c r="Y237" s="122"/>
      <c r="Z237" s="2"/>
    </row>
    <row r="238" spans="1:26" ht="11.25" customHeight="1">
      <c r="A238" s="120"/>
      <c r="B238" s="58"/>
      <c r="C238" s="120"/>
      <c r="D238" s="120"/>
      <c r="E238" s="120"/>
      <c r="F238" s="120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122"/>
      <c r="Y238" s="122"/>
      <c r="Z238" s="2"/>
    </row>
    <row r="239" spans="1:26" ht="11.25" customHeight="1">
      <c r="A239" s="120"/>
      <c r="B239" s="58"/>
      <c r="C239" s="120"/>
      <c r="D239" s="120"/>
      <c r="E239" s="120"/>
      <c r="F239" s="120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122"/>
      <c r="Y239" s="122"/>
      <c r="Z239" s="2"/>
    </row>
    <row r="240" spans="1:26" ht="11.25" customHeight="1">
      <c r="A240" s="120"/>
      <c r="B240" s="58"/>
      <c r="C240" s="120"/>
      <c r="D240" s="120"/>
      <c r="E240" s="120"/>
      <c r="F240" s="120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122"/>
      <c r="Y240" s="122"/>
      <c r="Z240" s="2"/>
    </row>
    <row r="241" spans="1:26" ht="11.25" customHeight="1">
      <c r="A241" s="120"/>
      <c r="B241" s="58"/>
      <c r="C241" s="120"/>
      <c r="D241" s="120"/>
      <c r="E241" s="120"/>
      <c r="F241" s="120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122"/>
      <c r="Y241" s="122"/>
      <c r="Z241" s="2"/>
    </row>
    <row r="242" spans="1:26" ht="11.25" customHeight="1">
      <c r="A242" s="120"/>
      <c r="B242" s="58"/>
      <c r="C242" s="120"/>
      <c r="D242" s="120"/>
      <c r="E242" s="120"/>
      <c r="F242" s="120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122"/>
      <c r="Y242" s="122"/>
      <c r="Z242" s="2"/>
    </row>
    <row r="243" spans="1:26" ht="11.25" customHeight="1">
      <c r="A243" s="120"/>
      <c r="B243" s="58"/>
      <c r="C243" s="120"/>
      <c r="D243" s="120"/>
      <c r="E243" s="120"/>
      <c r="F243" s="120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122"/>
      <c r="Y243" s="122"/>
      <c r="Z243" s="2"/>
    </row>
    <row r="244" spans="1:26" ht="11.25" customHeight="1">
      <c r="A244" s="120"/>
      <c r="B244" s="58"/>
      <c r="C244" s="120"/>
      <c r="D244" s="120"/>
      <c r="E244" s="120"/>
      <c r="F244" s="120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122"/>
      <c r="Y244" s="122"/>
      <c r="Z244" s="2"/>
    </row>
    <row r="245" spans="1:26" ht="11.25" customHeight="1">
      <c r="A245" s="120"/>
      <c r="B245" s="58"/>
      <c r="C245" s="120"/>
      <c r="D245" s="120"/>
      <c r="E245" s="120"/>
      <c r="F245" s="120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122"/>
      <c r="Y245" s="122"/>
      <c r="Z245" s="2"/>
    </row>
    <row r="246" spans="1:26" ht="11.25" customHeight="1">
      <c r="A246" s="120"/>
      <c r="B246" s="58"/>
      <c r="C246" s="120"/>
      <c r="D246" s="120"/>
      <c r="E246" s="120"/>
      <c r="F246" s="120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122"/>
      <c r="Y246" s="122"/>
      <c r="Z246" s="2"/>
    </row>
    <row r="247" spans="1:26" ht="11.25" customHeight="1">
      <c r="A247" s="120"/>
      <c r="B247" s="58"/>
      <c r="C247" s="120"/>
      <c r="D247" s="120"/>
      <c r="E247" s="120"/>
      <c r="F247" s="120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122"/>
      <c r="Y247" s="122"/>
      <c r="Z247" s="2"/>
    </row>
    <row r="248" spans="1:26" ht="11.25" customHeight="1">
      <c r="A248" s="120"/>
      <c r="B248" s="58"/>
      <c r="C248" s="120"/>
      <c r="D248" s="120"/>
      <c r="E248" s="120"/>
      <c r="F248" s="120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122"/>
      <c r="Y248" s="122"/>
      <c r="Z248" s="2"/>
    </row>
    <row r="249" spans="1:26" ht="11.25" customHeight="1">
      <c r="A249" s="120"/>
      <c r="B249" s="58"/>
      <c r="C249" s="120"/>
      <c r="D249" s="120"/>
      <c r="E249" s="120"/>
      <c r="F249" s="120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122"/>
      <c r="Y249" s="122"/>
      <c r="Z249" s="2"/>
    </row>
    <row r="250" spans="1:26" ht="11.25" customHeight="1">
      <c r="A250" s="120"/>
      <c r="B250" s="58"/>
      <c r="C250" s="120"/>
      <c r="D250" s="120"/>
      <c r="E250" s="120"/>
      <c r="F250" s="120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122"/>
      <c r="Y250" s="122"/>
      <c r="Z250" s="2"/>
    </row>
    <row r="251" spans="1:26" ht="11.25" customHeight="1">
      <c r="A251" s="120"/>
      <c r="B251" s="58"/>
      <c r="C251" s="120"/>
      <c r="D251" s="120"/>
      <c r="E251" s="120"/>
      <c r="F251" s="120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122"/>
      <c r="Y251" s="122"/>
      <c r="Z251" s="2"/>
    </row>
    <row r="252" spans="1:26" ht="11.25" customHeight="1">
      <c r="A252" s="120"/>
      <c r="B252" s="58"/>
      <c r="C252" s="120"/>
      <c r="D252" s="120"/>
      <c r="E252" s="120"/>
      <c r="F252" s="120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122"/>
      <c r="Y252" s="122"/>
      <c r="Z252" s="2"/>
    </row>
    <row r="253" spans="1:26" ht="11.25" customHeight="1">
      <c r="A253" s="120"/>
      <c r="B253" s="58"/>
      <c r="C253" s="120"/>
      <c r="D253" s="120"/>
      <c r="E253" s="120"/>
      <c r="F253" s="120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122"/>
      <c r="Y253" s="122"/>
      <c r="Z253" s="2"/>
    </row>
    <row r="254" spans="1:26" ht="11.25" customHeight="1">
      <c r="A254" s="120"/>
      <c r="B254" s="58"/>
      <c r="C254" s="120"/>
      <c r="D254" s="120"/>
      <c r="E254" s="120"/>
      <c r="F254" s="120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122"/>
      <c r="Y254" s="122"/>
      <c r="Z254" s="2"/>
    </row>
    <row r="255" spans="1:26" ht="11.25" customHeight="1">
      <c r="A255" s="120"/>
      <c r="B255" s="58"/>
      <c r="C255" s="120"/>
      <c r="D255" s="120"/>
      <c r="E255" s="120"/>
      <c r="F255" s="120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122"/>
      <c r="Y255" s="122"/>
      <c r="Z255" s="2"/>
    </row>
    <row r="256" spans="1:26" ht="11.25" customHeight="1">
      <c r="A256" s="120"/>
      <c r="B256" s="58"/>
      <c r="C256" s="120"/>
      <c r="D256" s="120"/>
      <c r="E256" s="120"/>
      <c r="F256" s="120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122"/>
      <c r="Y256" s="122"/>
      <c r="Z256" s="2"/>
    </row>
    <row r="257" spans="1:26" ht="11.25" customHeight="1">
      <c r="A257" s="120"/>
      <c r="B257" s="58"/>
      <c r="C257" s="120"/>
      <c r="D257" s="120"/>
      <c r="E257" s="120"/>
      <c r="F257" s="120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122"/>
      <c r="Y257" s="122"/>
      <c r="Z257" s="2"/>
    </row>
    <row r="258" spans="1:26" ht="11.25" customHeight="1">
      <c r="A258" s="120"/>
      <c r="B258" s="58"/>
      <c r="C258" s="120"/>
      <c r="D258" s="120"/>
      <c r="E258" s="120"/>
      <c r="F258" s="120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122"/>
      <c r="Y258" s="122"/>
      <c r="Z258" s="2"/>
    </row>
    <row r="259" spans="1:26" ht="11.25" customHeight="1">
      <c r="A259" s="120"/>
      <c r="B259" s="58"/>
      <c r="C259" s="120"/>
      <c r="D259" s="120"/>
      <c r="E259" s="120"/>
      <c r="F259" s="120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122"/>
      <c r="Y259" s="122"/>
      <c r="Z259" s="2"/>
    </row>
    <row r="260" spans="1:26" ht="11.25" customHeight="1">
      <c r="A260" s="120"/>
      <c r="B260" s="58"/>
      <c r="C260" s="120"/>
      <c r="D260" s="120"/>
      <c r="E260" s="120"/>
      <c r="F260" s="120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122"/>
      <c r="Y260" s="122"/>
      <c r="Z260" s="2"/>
    </row>
    <row r="261" spans="1:26" ht="11.25" customHeight="1">
      <c r="A261" s="120"/>
      <c r="B261" s="58"/>
      <c r="C261" s="120"/>
      <c r="D261" s="120"/>
      <c r="E261" s="120"/>
      <c r="F261" s="120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122"/>
      <c r="Y261" s="122"/>
      <c r="Z261" s="2"/>
    </row>
    <row r="262" spans="1:26" ht="11.25" customHeight="1">
      <c r="A262" s="120"/>
      <c r="B262" s="58"/>
      <c r="C262" s="120"/>
      <c r="D262" s="120"/>
      <c r="E262" s="120"/>
      <c r="F262" s="120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122"/>
      <c r="Y262" s="122"/>
      <c r="Z262" s="2"/>
    </row>
    <row r="263" spans="1:26" ht="11.25" customHeight="1">
      <c r="A263" s="120"/>
      <c r="B263" s="58"/>
      <c r="C263" s="120"/>
      <c r="D263" s="120"/>
      <c r="E263" s="120"/>
      <c r="F263" s="120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122"/>
      <c r="Y263" s="122"/>
      <c r="Z263" s="2"/>
    </row>
    <row r="264" spans="1:26" ht="11.25" customHeight="1">
      <c r="A264" s="120"/>
      <c r="B264" s="58"/>
      <c r="C264" s="120"/>
      <c r="D264" s="120"/>
      <c r="E264" s="120"/>
      <c r="F264" s="120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122"/>
      <c r="Y264" s="122"/>
      <c r="Z264" s="2"/>
    </row>
    <row r="265" spans="1:26" ht="11.25" customHeight="1">
      <c r="A265" s="120"/>
      <c r="B265" s="58"/>
      <c r="C265" s="120"/>
      <c r="D265" s="120"/>
      <c r="E265" s="120"/>
      <c r="F265" s="120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122"/>
      <c r="Y265" s="122"/>
      <c r="Z265" s="2"/>
    </row>
    <row r="266" spans="1:26" ht="11.25" customHeight="1">
      <c r="A266" s="120"/>
      <c r="B266" s="58"/>
      <c r="C266" s="120"/>
      <c r="D266" s="120"/>
      <c r="E266" s="120"/>
      <c r="F266" s="120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122"/>
      <c r="Y266" s="122"/>
      <c r="Z266" s="2"/>
    </row>
    <row r="267" spans="1:26" ht="11.25" customHeight="1">
      <c r="A267" s="120"/>
      <c r="B267" s="58"/>
      <c r="C267" s="120"/>
      <c r="D267" s="120"/>
      <c r="E267" s="120"/>
      <c r="F267" s="120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122"/>
      <c r="Y267" s="122"/>
      <c r="Z267" s="2"/>
    </row>
    <row r="268" spans="1:26" ht="11.25" customHeight="1">
      <c r="A268" s="120"/>
      <c r="B268" s="58"/>
      <c r="C268" s="120"/>
      <c r="D268" s="120"/>
      <c r="E268" s="120"/>
      <c r="F268" s="120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122"/>
      <c r="Y268" s="122"/>
      <c r="Z268" s="2"/>
    </row>
    <row r="269" spans="1:26" ht="11.25" customHeight="1">
      <c r="A269" s="120"/>
      <c r="B269" s="58"/>
      <c r="C269" s="120"/>
      <c r="D269" s="120"/>
      <c r="E269" s="120"/>
      <c r="F269" s="120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122"/>
      <c r="Y269" s="122"/>
      <c r="Z269" s="2"/>
    </row>
    <row r="270" spans="1:26" ht="11.25" customHeight="1">
      <c r="A270" s="120"/>
      <c r="B270" s="58"/>
      <c r="C270" s="120"/>
      <c r="D270" s="120"/>
      <c r="E270" s="120"/>
      <c r="F270" s="120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122"/>
      <c r="Y270" s="122"/>
      <c r="Z270" s="2"/>
    </row>
    <row r="271" spans="1:26" ht="11.25" customHeight="1">
      <c r="A271" s="120"/>
      <c r="B271" s="58"/>
      <c r="C271" s="120"/>
      <c r="D271" s="120"/>
      <c r="E271" s="120"/>
      <c r="F271" s="120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122"/>
      <c r="Y271" s="122"/>
      <c r="Z271" s="2"/>
    </row>
    <row r="272" spans="1:26" ht="11.25" customHeight="1">
      <c r="A272" s="120"/>
      <c r="B272" s="58"/>
      <c r="C272" s="120"/>
      <c r="D272" s="120"/>
      <c r="E272" s="120"/>
      <c r="F272" s="120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122"/>
      <c r="Y272" s="122"/>
      <c r="Z272" s="2"/>
    </row>
    <row r="273" spans="1:26" ht="11.25" customHeight="1">
      <c r="A273" s="120"/>
      <c r="B273" s="58"/>
      <c r="C273" s="120"/>
      <c r="D273" s="120"/>
      <c r="E273" s="120"/>
      <c r="F273" s="120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122"/>
      <c r="Y273" s="122"/>
      <c r="Z273" s="2"/>
    </row>
    <row r="274" spans="1:26" ht="11.25" customHeight="1">
      <c r="A274" s="120"/>
      <c r="B274" s="58"/>
      <c r="C274" s="120"/>
      <c r="D274" s="120"/>
      <c r="E274" s="120"/>
      <c r="F274" s="120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122"/>
      <c r="Y274" s="122"/>
      <c r="Z274" s="2"/>
    </row>
    <row r="275" spans="1:26" ht="11.25" customHeight="1">
      <c r="A275" s="120"/>
      <c r="B275" s="58"/>
      <c r="C275" s="120"/>
      <c r="D275" s="120"/>
      <c r="E275" s="120"/>
      <c r="F275" s="120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122"/>
      <c r="Y275" s="122"/>
      <c r="Z275" s="2"/>
    </row>
    <row r="276" spans="1:26" ht="11.25" customHeight="1">
      <c r="A276" s="120"/>
      <c r="B276" s="58"/>
      <c r="C276" s="120"/>
      <c r="D276" s="120"/>
      <c r="E276" s="120"/>
      <c r="F276" s="120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122"/>
      <c r="Y276" s="122"/>
      <c r="Z276" s="2"/>
    </row>
    <row r="277" spans="1:26" ht="11.25" customHeight="1">
      <c r="A277" s="120"/>
      <c r="B277" s="58"/>
      <c r="C277" s="120"/>
      <c r="D277" s="120"/>
      <c r="E277" s="120"/>
      <c r="F277" s="120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122"/>
      <c r="Y277" s="122"/>
      <c r="Z277" s="2"/>
    </row>
    <row r="278" spans="1:26" ht="11.25" customHeight="1">
      <c r="A278" s="120"/>
      <c r="B278" s="58"/>
      <c r="C278" s="120"/>
      <c r="D278" s="120"/>
      <c r="E278" s="120"/>
      <c r="F278" s="120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122"/>
      <c r="Y278" s="122"/>
      <c r="Z278" s="2"/>
    </row>
    <row r="279" spans="1:26" ht="11.25" customHeight="1">
      <c r="A279" s="120"/>
      <c r="B279" s="58"/>
      <c r="C279" s="120"/>
      <c r="D279" s="120"/>
      <c r="E279" s="120"/>
      <c r="F279" s="120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122"/>
      <c r="Y279" s="122"/>
      <c r="Z279" s="2"/>
    </row>
    <row r="280" spans="1:26" ht="11.25" customHeight="1">
      <c r="A280" s="120"/>
      <c r="B280" s="58"/>
      <c r="C280" s="120"/>
      <c r="D280" s="120"/>
      <c r="E280" s="120"/>
      <c r="F280" s="120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122"/>
      <c r="Y280" s="122"/>
      <c r="Z280" s="2"/>
    </row>
    <row r="281" spans="1:26" ht="11.25" customHeight="1">
      <c r="A281" s="120"/>
      <c r="B281" s="58"/>
      <c r="C281" s="120"/>
      <c r="D281" s="120"/>
      <c r="E281" s="120"/>
      <c r="F281" s="120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122"/>
      <c r="Y281" s="122"/>
      <c r="Z281" s="2"/>
    </row>
    <row r="282" spans="1:26" ht="11.25" customHeight="1">
      <c r="A282" s="120"/>
      <c r="B282" s="58"/>
      <c r="C282" s="120"/>
      <c r="D282" s="120"/>
      <c r="E282" s="120"/>
      <c r="F282" s="120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122"/>
      <c r="Y282" s="122"/>
      <c r="Z282" s="2"/>
    </row>
    <row r="283" spans="1:26" ht="11.25" customHeight="1">
      <c r="A283" s="120"/>
      <c r="B283" s="58"/>
      <c r="C283" s="120"/>
      <c r="D283" s="120"/>
      <c r="E283" s="120"/>
      <c r="F283" s="120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122"/>
      <c r="Y283" s="122"/>
      <c r="Z283" s="2"/>
    </row>
    <row r="284" spans="1:26" ht="11.25" customHeight="1">
      <c r="A284" s="120"/>
      <c r="B284" s="58"/>
      <c r="C284" s="120"/>
      <c r="D284" s="120"/>
      <c r="E284" s="120"/>
      <c r="F284" s="120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122"/>
      <c r="Y284" s="122"/>
      <c r="Z284" s="2"/>
    </row>
    <row r="285" spans="1:26" ht="11.25" customHeight="1">
      <c r="A285" s="120"/>
      <c r="B285" s="58"/>
      <c r="C285" s="120"/>
      <c r="D285" s="120"/>
      <c r="E285" s="120"/>
      <c r="F285" s="120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122"/>
      <c r="Y285" s="122"/>
      <c r="Z285" s="2"/>
    </row>
    <row r="286" spans="1:26" ht="11.25" customHeight="1">
      <c r="A286" s="120"/>
      <c r="B286" s="58"/>
      <c r="C286" s="120"/>
      <c r="D286" s="120"/>
      <c r="E286" s="120"/>
      <c r="F286" s="120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122"/>
      <c r="Y286" s="122"/>
      <c r="Z286" s="2"/>
    </row>
    <row r="287" spans="1:26" ht="11.25" customHeight="1">
      <c r="A287" s="120"/>
      <c r="B287" s="58"/>
      <c r="C287" s="120"/>
      <c r="D287" s="120"/>
      <c r="E287" s="120"/>
      <c r="F287" s="120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122"/>
      <c r="Y287" s="122"/>
      <c r="Z287" s="2"/>
    </row>
    <row r="288" spans="1:26" ht="11.25" customHeight="1">
      <c r="A288" s="120"/>
      <c r="B288" s="58"/>
      <c r="C288" s="120"/>
      <c r="D288" s="120"/>
      <c r="E288" s="120"/>
      <c r="F288" s="120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122"/>
      <c r="Y288" s="122"/>
      <c r="Z288" s="2"/>
    </row>
    <row r="289" spans="1:26" ht="11.25" customHeight="1">
      <c r="A289" s="120"/>
      <c r="B289" s="58"/>
      <c r="C289" s="120"/>
      <c r="D289" s="120"/>
      <c r="E289" s="120"/>
      <c r="F289" s="120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122"/>
      <c r="Y289" s="122"/>
      <c r="Z289" s="2"/>
    </row>
    <row r="290" spans="1:26" ht="11.25" customHeight="1">
      <c r="A290" s="120"/>
      <c r="B290" s="58"/>
      <c r="C290" s="120"/>
      <c r="D290" s="120"/>
      <c r="E290" s="120"/>
      <c r="F290" s="120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122"/>
      <c r="Y290" s="122"/>
      <c r="Z290" s="2"/>
    </row>
    <row r="291" spans="1:26" ht="11.25" customHeight="1">
      <c r="A291" s="120"/>
      <c r="B291" s="58"/>
      <c r="C291" s="120"/>
      <c r="D291" s="120"/>
      <c r="E291" s="120"/>
      <c r="F291" s="120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122"/>
      <c r="Y291" s="122"/>
      <c r="Z291" s="2"/>
    </row>
    <row r="292" spans="1:26" ht="11.25" customHeight="1">
      <c r="A292" s="120"/>
      <c r="B292" s="58"/>
      <c r="C292" s="120"/>
      <c r="D292" s="120"/>
      <c r="E292" s="120"/>
      <c r="F292" s="120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122"/>
      <c r="Y292" s="122"/>
      <c r="Z292" s="2"/>
    </row>
    <row r="293" spans="1:26" ht="11.25" customHeight="1">
      <c r="A293" s="120"/>
      <c r="B293" s="58"/>
      <c r="C293" s="120"/>
      <c r="D293" s="120"/>
      <c r="E293" s="120"/>
      <c r="F293" s="120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122"/>
      <c r="Y293" s="122"/>
      <c r="Z293" s="2"/>
    </row>
    <row r="294" spans="1:26" ht="11.25" customHeight="1">
      <c r="A294" s="120"/>
      <c r="B294" s="58"/>
      <c r="C294" s="120"/>
      <c r="D294" s="120"/>
      <c r="E294" s="120"/>
      <c r="F294" s="120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122"/>
      <c r="Y294" s="122"/>
      <c r="Z294" s="2"/>
    </row>
    <row r="295" spans="1:26" ht="11.25" customHeight="1">
      <c r="A295" s="120"/>
      <c r="B295" s="58"/>
      <c r="C295" s="120"/>
      <c r="D295" s="120"/>
      <c r="E295" s="120"/>
      <c r="F295" s="120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122"/>
      <c r="Y295" s="122"/>
      <c r="Z295" s="2"/>
    </row>
    <row r="296" spans="1:26" ht="11.25" customHeight="1">
      <c r="A296" s="120"/>
      <c r="B296" s="58"/>
      <c r="C296" s="120"/>
      <c r="D296" s="120"/>
      <c r="E296" s="120"/>
      <c r="F296" s="120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122"/>
      <c r="Y296" s="122"/>
      <c r="Z296" s="2"/>
    </row>
    <row r="297" spans="1:26" ht="11.25" customHeight="1">
      <c r="A297" s="120"/>
      <c r="B297" s="58"/>
      <c r="C297" s="120"/>
      <c r="D297" s="120"/>
      <c r="E297" s="120"/>
      <c r="F297" s="120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122"/>
      <c r="Y297" s="122"/>
      <c r="Z297" s="2"/>
    </row>
    <row r="298" spans="1:26" ht="11.25" customHeight="1">
      <c r="A298" s="120"/>
      <c r="B298" s="58"/>
      <c r="C298" s="120"/>
      <c r="D298" s="120"/>
      <c r="E298" s="120"/>
      <c r="F298" s="120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122"/>
      <c r="Y298" s="122"/>
      <c r="Z298" s="2"/>
    </row>
    <row r="299" spans="1:26" ht="11.25" customHeight="1">
      <c r="A299" s="120"/>
      <c r="B299" s="58"/>
      <c r="C299" s="120"/>
      <c r="D299" s="120"/>
      <c r="E299" s="120"/>
      <c r="F299" s="120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122"/>
      <c r="Y299" s="122"/>
      <c r="Z299" s="2"/>
    </row>
    <row r="300" spans="1:26" ht="11.25" customHeight="1">
      <c r="A300" s="120"/>
      <c r="B300" s="58"/>
      <c r="C300" s="120"/>
      <c r="D300" s="120"/>
      <c r="E300" s="120"/>
      <c r="F300" s="120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122"/>
      <c r="Y300" s="122"/>
      <c r="Z300" s="2"/>
    </row>
    <row r="301" spans="1:26" ht="11.25" customHeight="1">
      <c r="A301" s="120"/>
      <c r="B301" s="58"/>
      <c r="C301" s="120"/>
      <c r="D301" s="120"/>
      <c r="E301" s="120"/>
      <c r="F301" s="120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122"/>
      <c r="Y301" s="122"/>
      <c r="Z301" s="2"/>
    </row>
    <row r="302" spans="1:26" ht="11.25" customHeight="1">
      <c r="A302" s="120"/>
      <c r="B302" s="58"/>
      <c r="C302" s="120"/>
      <c r="D302" s="120"/>
      <c r="E302" s="120"/>
      <c r="F302" s="120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122"/>
      <c r="Y302" s="122"/>
      <c r="Z302" s="2"/>
    </row>
    <row r="303" spans="1:26" ht="11.25" customHeight="1">
      <c r="A303" s="120"/>
      <c r="B303" s="58"/>
      <c r="C303" s="120"/>
      <c r="D303" s="120"/>
      <c r="E303" s="120"/>
      <c r="F303" s="120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122"/>
      <c r="Y303" s="122"/>
      <c r="Z303" s="2"/>
    </row>
    <row r="304" spans="1:26" ht="11.25" customHeight="1">
      <c r="A304" s="120"/>
      <c r="B304" s="58"/>
      <c r="C304" s="120"/>
      <c r="D304" s="120"/>
      <c r="E304" s="120"/>
      <c r="F304" s="120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122"/>
      <c r="Y304" s="122"/>
      <c r="Z304" s="2"/>
    </row>
    <row r="305" spans="1:26" ht="11.25" customHeight="1">
      <c r="A305" s="120"/>
      <c r="B305" s="58"/>
      <c r="C305" s="120"/>
      <c r="D305" s="120"/>
      <c r="E305" s="120"/>
      <c r="F305" s="120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122"/>
      <c r="Y305" s="122"/>
      <c r="Z305" s="2"/>
    </row>
    <row r="306" spans="1:26" ht="11.25" customHeight="1">
      <c r="A306" s="120"/>
      <c r="B306" s="58"/>
      <c r="C306" s="120"/>
      <c r="D306" s="120"/>
      <c r="E306" s="120"/>
      <c r="F306" s="120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122"/>
      <c r="Y306" s="122"/>
      <c r="Z306" s="2"/>
    </row>
    <row r="307" spans="1:26" ht="11.25" customHeight="1">
      <c r="A307" s="120"/>
      <c r="B307" s="58"/>
      <c r="C307" s="120"/>
      <c r="D307" s="120"/>
      <c r="E307" s="120"/>
      <c r="F307" s="120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122"/>
      <c r="Y307" s="122"/>
      <c r="Z307" s="2"/>
    </row>
    <row r="308" spans="1:26" ht="11.25" customHeight="1">
      <c r="A308" s="120"/>
      <c r="B308" s="58"/>
      <c r="C308" s="120"/>
      <c r="D308" s="120"/>
      <c r="E308" s="120"/>
      <c r="F308" s="120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122"/>
      <c r="Y308" s="122"/>
      <c r="Z308" s="2"/>
    </row>
    <row r="309" spans="1:26" ht="11.25" customHeight="1">
      <c r="A309" s="120"/>
      <c r="B309" s="58"/>
      <c r="C309" s="120"/>
      <c r="D309" s="120"/>
      <c r="E309" s="120"/>
      <c r="F309" s="120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122"/>
      <c r="Y309" s="122"/>
      <c r="Z309" s="2"/>
    </row>
    <row r="310" spans="1:26" ht="11.25" customHeight="1">
      <c r="A310" s="120"/>
      <c r="B310" s="58"/>
      <c r="C310" s="120"/>
      <c r="D310" s="120"/>
      <c r="E310" s="120"/>
      <c r="F310" s="120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122"/>
      <c r="Y310" s="122"/>
      <c r="Z310" s="2"/>
    </row>
    <row r="311" spans="1:26" ht="11.25" customHeight="1">
      <c r="A311" s="120"/>
      <c r="B311" s="58"/>
      <c r="C311" s="120"/>
      <c r="D311" s="120"/>
      <c r="E311" s="120"/>
      <c r="F311" s="120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122"/>
      <c r="Y311" s="122"/>
      <c r="Z311" s="2"/>
    </row>
    <row r="312" spans="1:26" ht="11.25" customHeight="1">
      <c r="A312" s="120"/>
      <c r="B312" s="58"/>
      <c r="C312" s="120"/>
      <c r="D312" s="120"/>
      <c r="E312" s="120"/>
      <c r="F312" s="120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122"/>
      <c r="Y312" s="122"/>
      <c r="Z312" s="2"/>
    </row>
    <row r="313" spans="1:26" ht="11.25" customHeight="1">
      <c r="A313" s="120"/>
      <c r="B313" s="58"/>
      <c r="C313" s="120"/>
      <c r="D313" s="120"/>
      <c r="E313" s="120"/>
      <c r="F313" s="120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122"/>
      <c r="Y313" s="122"/>
      <c r="Z313" s="2"/>
    </row>
    <row r="314" spans="1:26" ht="11.25" customHeight="1">
      <c r="A314" s="120"/>
      <c r="B314" s="58"/>
      <c r="C314" s="120"/>
      <c r="D314" s="120"/>
      <c r="E314" s="120"/>
      <c r="F314" s="120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122"/>
      <c r="Y314" s="122"/>
      <c r="Z314" s="2"/>
    </row>
    <row r="315" spans="1:26" ht="11.25" customHeight="1">
      <c r="A315" s="120"/>
      <c r="B315" s="58"/>
      <c r="C315" s="120"/>
      <c r="D315" s="120"/>
      <c r="E315" s="120"/>
      <c r="F315" s="120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122"/>
      <c r="Y315" s="122"/>
      <c r="Z315" s="2"/>
    </row>
    <row r="316" spans="1:26" ht="11.25" customHeight="1">
      <c r="A316" s="120"/>
      <c r="B316" s="58"/>
      <c r="C316" s="120"/>
      <c r="D316" s="120"/>
      <c r="E316" s="120"/>
      <c r="F316" s="120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122"/>
      <c r="Y316" s="122"/>
      <c r="Z316" s="2"/>
    </row>
    <row r="317" spans="1:26" ht="11.25" customHeight="1">
      <c r="A317" s="120"/>
      <c r="B317" s="58"/>
      <c r="C317" s="120"/>
      <c r="D317" s="120"/>
      <c r="E317" s="120"/>
      <c r="F317" s="120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122"/>
      <c r="Y317" s="122"/>
      <c r="Z317" s="2"/>
    </row>
    <row r="318" spans="1:26" ht="11.25" customHeight="1">
      <c r="A318" s="120"/>
      <c r="B318" s="58"/>
      <c r="C318" s="120"/>
      <c r="D318" s="120"/>
      <c r="E318" s="120"/>
      <c r="F318" s="120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122"/>
      <c r="Y318" s="122"/>
      <c r="Z318" s="2"/>
    </row>
    <row r="319" spans="1:26" ht="11.25" customHeight="1">
      <c r="A319" s="120"/>
      <c r="B319" s="58"/>
      <c r="C319" s="120"/>
      <c r="D319" s="120"/>
      <c r="E319" s="120"/>
      <c r="F319" s="120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122"/>
      <c r="Y319" s="122"/>
      <c r="Z319" s="2"/>
    </row>
    <row r="320" spans="1:26" ht="11.25" customHeight="1">
      <c r="A320" s="120"/>
      <c r="B320" s="58"/>
      <c r="C320" s="120"/>
      <c r="D320" s="120"/>
      <c r="E320" s="120"/>
      <c r="F320" s="120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122"/>
      <c r="Y320" s="122"/>
      <c r="Z320" s="2"/>
    </row>
    <row r="321" spans="1:26" ht="11.25" customHeight="1">
      <c r="A321" s="120"/>
      <c r="B321" s="58"/>
      <c r="C321" s="120"/>
      <c r="D321" s="120"/>
      <c r="E321" s="120"/>
      <c r="F321" s="120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122"/>
      <c r="Y321" s="122"/>
      <c r="Z321" s="2"/>
    </row>
    <row r="322" spans="1:26" ht="11.25" customHeight="1">
      <c r="A322" s="120"/>
      <c r="B322" s="58"/>
      <c r="C322" s="120"/>
      <c r="D322" s="120"/>
      <c r="E322" s="120"/>
      <c r="F322" s="120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122"/>
      <c r="Y322" s="122"/>
      <c r="Z322" s="2"/>
    </row>
    <row r="323" spans="1:26" ht="11.25" customHeight="1">
      <c r="A323" s="120"/>
      <c r="B323" s="58"/>
      <c r="C323" s="120"/>
      <c r="D323" s="120"/>
      <c r="E323" s="120"/>
      <c r="F323" s="120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122"/>
      <c r="Y323" s="122"/>
      <c r="Z323" s="2"/>
    </row>
    <row r="324" spans="1:26" ht="11.25" customHeight="1">
      <c r="A324" s="120"/>
      <c r="B324" s="58"/>
      <c r="C324" s="120"/>
      <c r="D324" s="120"/>
      <c r="E324" s="120"/>
      <c r="F324" s="120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122"/>
      <c r="Y324" s="122"/>
      <c r="Z324" s="2"/>
    </row>
    <row r="325" spans="1:26" ht="11.25" customHeight="1">
      <c r="A325" s="120"/>
      <c r="B325" s="58"/>
      <c r="C325" s="120"/>
      <c r="D325" s="120"/>
      <c r="E325" s="120"/>
      <c r="F325" s="120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122"/>
      <c r="Y325" s="122"/>
      <c r="Z325" s="2"/>
    </row>
    <row r="326" spans="1:26" ht="11.25" customHeight="1">
      <c r="A326" s="120"/>
      <c r="B326" s="58"/>
      <c r="C326" s="120"/>
      <c r="D326" s="120"/>
      <c r="E326" s="120"/>
      <c r="F326" s="120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122"/>
      <c r="Y326" s="122"/>
      <c r="Z326" s="2"/>
    </row>
    <row r="327" spans="1:26" ht="11.25" customHeight="1">
      <c r="A327" s="120"/>
      <c r="B327" s="58"/>
      <c r="C327" s="120"/>
      <c r="D327" s="120"/>
      <c r="E327" s="120"/>
      <c r="F327" s="120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122"/>
      <c r="Y327" s="122"/>
      <c r="Z327" s="2"/>
    </row>
    <row r="328" spans="1:26" ht="11.25" customHeight="1">
      <c r="A328" s="120"/>
      <c r="B328" s="58"/>
      <c r="C328" s="120"/>
      <c r="D328" s="120"/>
      <c r="E328" s="120"/>
      <c r="F328" s="120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122"/>
      <c r="Y328" s="122"/>
      <c r="Z328" s="2"/>
    </row>
    <row r="329" spans="1:26" ht="11.25" customHeight="1">
      <c r="A329" s="120"/>
      <c r="B329" s="58"/>
      <c r="C329" s="120"/>
      <c r="D329" s="120"/>
      <c r="E329" s="120"/>
      <c r="F329" s="120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122"/>
      <c r="Y329" s="122"/>
      <c r="Z329" s="2"/>
    </row>
    <row r="330" spans="1:26" ht="11.25" customHeight="1">
      <c r="A330" s="120"/>
      <c r="B330" s="58"/>
      <c r="C330" s="120"/>
      <c r="D330" s="120"/>
      <c r="E330" s="120"/>
      <c r="F330" s="120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122"/>
      <c r="Y330" s="122"/>
      <c r="Z330" s="2"/>
    </row>
    <row r="331" spans="1:26" ht="11.25" customHeight="1">
      <c r="A331" s="120"/>
      <c r="B331" s="58"/>
      <c r="C331" s="120"/>
      <c r="D331" s="120"/>
      <c r="E331" s="120"/>
      <c r="F331" s="120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122"/>
      <c r="Y331" s="122"/>
      <c r="Z331" s="2"/>
    </row>
    <row r="332" spans="1:26" ht="11.25" customHeight="1">
      <c r="A332" s="120"/>
      <c r="B332" s="58"/>
      <c r="C332" s="120"/>
      <c r="D332" s="120"/>
      <c r="E332" s="120"/>
      <c r="F332" s="120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122"/>
      <c r="Y332" s="122"/>
      <c r="Z332" s="2"/>
    </row>
    <row r="333" spans="1:26" ht="11.25" customHeight="1">
      <c r="A333" s="120"/>
      <c r="B333" s="58"/>
      <c r="C333" s="120"/>
      <c r="D333" s="120"/>
      <c r="E333" s="120"/>
      <c r="F333" s="120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122"/>
      <c r="Y333" s="122"/>
      <c r="Z333" s="2"/>
    </row>
    <row r="334" spans="1:26" ht="11.25" customHeight="1">
      <c r="A334" s="120"/>
      <c r="B334" s="58"/>
      <c r="C334" s="120"/>
      <c r="D334" s="120"/>
      <c r="E334" s="120"/>
      <c r="F334" s="120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122"/>
      <c r="Y334" s="122"/>
      <c r="Z334" s="2"/>
    </row>
    <row r="335" spans="1:26" ht="11.25" customHeight="1">
      <c r="A335" s="120"/>
      <c r="B335" s="58"/>
      <c r="C335" s="120"/>
      <c r="D335" s="120"/>
      <c r="E335" s="120"/>
      <c r="F335" s="120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122"/>
      <c r="Y335" s="122"/>
      <c r="Z335" s="2"/>
    </row>
    <row r="336" spans="1:26" ht="11.25" customHeight="1">
      <c r="A336" s="120"/>
      <c r="B336" s="58"/>
      <c r="C336" s="120"/>
      <c r="D336" s="120"/>
      <c r="E336" s="120"/>
      <c r="F336" s="120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122"/>
      <c r="Y336" s="122"/>
      <c r="Z336" s="2"/>
    </row>
    <row r="337" spans="1:26" ht="11.25" customHeight="1">
      <c r="A337" s="120"/>
      <c r="B337" s="58"/>
      <c r="C337" s="120"/>
      <c r="D337" s="120"/>
      <c r="E337" s="120"/>
      <c r="F337" s="120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122"/>
      <c r="Y337" s="122"/>
      <c r="Z337" s="2"/>
    </row>
    <row r="338" spans="1:26" ht="11.25" customHeight="1">
      <c r="A338" s="120"/>
      <c r="B338" s="58"/>
      <c r="C338" s="120"/>
      <c r="D338" s="120"/>
      <c r="E338" s="120"/>
      <c r="F338" s="120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122"/>
      <c r="Y338" s="122"/>
      <c r="Z338" s="2"/>
    </row>
    <row r="339" spans="1:26" ht="11.25" customHeight="1">
      <c r="A339" s="120"/>
      <c r="B339" s="58"/>
      <c r="C339" s="120"/>
      <c r="D339" s="120"/>
      <c r="E339" s="120"/>
      <c r="F339" s="120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122"/>
      <c r="Y339" s="122"/>
      <c r="Z339" s="2"/>
    </row>
    <row r="340" spans="1:26" ht="11.25" customHeight="1">
      <c r="A340" s="120"/>
      <c r="B340" s="58"/>
      <c r="C340" s="120"/>
      <c r="D340" s="120"/>
      <c r="E340" s="120"/>
      <c r="F340" s="120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122"/>
      <c r="Y340" s="122"/>
      <c r="Z340" s="2"/>
    </row>
    <row r="341" spans="1:26" ht="11.25" customHeight="1">
      <c r="A341" s="120"/>
      <c r="B341" s="58"/>
      <c r="C341" s="120"/>
      <c r="D341" s="120"/>
      <c r="E341" s="120"/>
      <c r="F341" s="120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122"/>
      <c r="Y341" s="122"/>
      <c r="Z341" s="2"/>
    </row>
    <row r="342" spans="1:26" ht="11.25" customHeight="1">
      <c r="A342" s="120"/>
      <c r="B342" s="58"/>
      <c r="C342" s="120"/>
      <c r="D342" s="120"/>
      <c r="E342" s="120"/>
      <c r="F342" s="120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122"/>
      <c r="Y342" s="122"/>
      <c r="Z342" s="2"/>
    </row>
    <row r="343" spans="1:26" ht="11.25" customHeight="1">
      <c r="A343" s="120"/>
      <c r="B343" s="58"/>
      <c r="C343" s="120"/>
      <c r="D343" s="120"/>
      <c r="E343" s="120"/>
      <c r="F343" s="120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122"/>
      <c r="Y343" s="122"/>
      <c r="Z343" s="2"/>
    </row>
    <row r="344" spans="1:26" ht="11.25" customHeight="1">
      <c r="A344" s="120"/>
      <c r="B344" s="58"/>
      <c r="C344" s="120"/>
      <c r="D344" s="120"/>
      <c r="E344" s="120"/>
      <c r="F344" s="120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122"/>
      <c r="Y344" s="122"/>
      <c r="Z344" s="2"/>
    </row>
    <row r="345" spans="1:26" ht="11.25" customHeight="1">
      <c r="A345" s="120"/>
      <c r="B345" s="58"/>
      <c r="C345" s="120"/>
      <c r="D345" s="120"/>
      <c r="E345" s="120"/>
      <c r="F345" s="120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122"/>
      <c r="Y345" s="122"/>
      <c r="Z345" s="2"/>
    </row>
    <row r="346" spans="1:26" ht="11.25" customHeight="1">
      <c r="A346" s="120"/>
      <c r="B346" s="58"/>
      <c r="C346" s="120"/>
      <c r="D346" s="120"/>
      <c r="E346" s="120"/>
      <c r="F346" s="120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122"/>
      <c r="Y346" s="122"/>
      <c r="Z346" s="2"/>
    </row>
    <row r="347" spans="1:26" ht="11.25" customHeight="1">
      <c r="A347" s="120"/>
      <c r="B347" s="58"/>
      <c r="C347" s="120"/>
      <c r="D347" s="120"/>
      <c r="E347" s="120"/>
      <c r="F347" s="120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122"/>
      <c r="Y347" s="122"/>
      <c r="Z347" s="2"/>
    </row>
    <row r="348" spans="1:26" ht="11.25" customHeight="1">
      <c r="A348" s="120"/>
      <c r="B348" s="58"/>
      <c r="C348" s="120"/>
      <c r="D348" s="120"/>
      <c r="E348" s="120"/>
      <c r="F348" s="120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122"/>
      <c r="Y348" s="122"/>
      <c r="Z348" s="2"/>
    </row>
    <row r="349" spans="1:26" ht="11.25" customHeight="1">
      <c r="A349" s="120"/>
      <c r="B349" s="58"/>
      <c r="C349" s="120"/>
      <c r="D349" s="120"/>
      <c r="E349" s="120"/>
      <c r="F349" s="120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122"/>
      <c r="Y349" s="122"/>
      <c r="Z349" s="2"/>
    </row>
    <row r="350" spans="1:26" ht="11.25" customHeight="1">
      <c r="A350" s="120"/>
      <c r="B350" s="58"/>
      <c r="C350" s="120"/>
      <c r="D350" s="120"/>
      <c r="E350" s="120"/>
      <c r="F350" s="120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122"/>
      <c r="Y350" s="122"/>
      <c r="Z350" s="2"/>
    </row>
    <row r="351" spans="1:26" ht="11.25" customHeight="1">
      <c r="A351" s="120"/>
      <c r="B351" s="58"/>
      <c r="C351" s="120"/>
      <c r="D351" s="120"/>
      <c r="E351" s="120"/>
      <c r="F351" s="120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122"/>
      <c r="Y351" s="122"/>
      <c r="Z351" s="2"/>
    </row>
    <row r="352" spans="1:26" ht="11.25" customHeight="1">
      <c r="A352" s="120"/>
      <c r="B352" s="58"/>
      <c r="C352" s="120"/>
      <c r="D352" s="120"/>
      <c r="E352" s="120"/>
      <c r="F352" s="120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122"/>
      <c r="Y352" s="122"/>
      <c r="Z352" s="2"/>
    </row>
    <row r="353" spans="1:26" ht="11.25" customHeight="1">
      <c r="A353" s="120"/>
      <c r="B353" s="58"/>
      <c r="C353" s="120"/>
      <c r="D353" s="120"/>
      <c r="E353" s="120"/>
      <c r="F353" s="120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122"/>
      <c r="Y353" s="122"/>
      <c r="Z353" s="2"/>
    </row>
    <row r="354" spans="1:26" ht="11.25" customHeight="1">
      <c r="A354" s="120"/>
      <c r="B354" s="58"/>
      <c r="C354" s="120"/>
      <c r="D354" s="120"/>
      <c r="E354" s="120"/>
      <c r="F354" s="120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122"/>
      <c r="Y354" s="122"/>
      <c r="Z354" s="2"/>
    </row>
    <row r="355" spans="1:26" ht="11.25" customHeight="1">
      <c r="A355" s="120"/>
      <c r="B355" s="58"/>
      <c r="C355" s="120"/>
      <c r="D355" s="120"/>
      <c r="E355" s="120"/>
      <c r="F355" s="120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122"/>
      <c r="Y355" s="122"/>
      <c r="Z355" s="2"/>
    </row>
    <row r="356" spans="1:26" ht="11.25" customHeight="1">
      <c r="A356" s="120"/>
      <c r="B356" s="58"/>
      <c r="C356" s="120"/>
      <c r="D356" s="120"/>
      <c r="E356" s="120"/>
      <c r="F356" s="120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122"/>
      <c r="Y356" s="122"/>
      <c r="Z356" s="2"/>
    </row>
    <row r="357" spans="1:26" ht="11.25" customHeight="1">
      <c r="A357" s="120"/>
      <c r="B357" s="58"/>
      <c r="C357" s="120"/>
      <c r="D357" s="120"/>
      <c r="E357" s="120"/>
      <c r="F357" s="120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122"/>
      <c r="Y357" s="122"/>
      <c r="Z357" s="2"/>
    </row>
    <row r="358" spans="1:26" ht="11.25" customHeight="1">
      <c r="A358" s="120"/>
      <c r="B358" s="58"/>
      <c r="C358" s="120"/>
      <c r="D358" s="120"/>
      <c r="E358" s="120"/>
      <c r="F358" s="120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122"/>
      <c r="Y358" s="122"/>
      <c r="Z358" s="2"/>
    </row>
    <row r="359" spans="1:26" ht="11.25" customHeight="1">
      <c r="A359" s="120"/>
      <c r="B359" s="58"/>
      <c r="C359" s="120"/>
      <c r="D359" s="120"/>
      <c r="E359" s="120"/>
      <c r="F359" s="120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122"/>
      <c r="Y359" s="122"/>
      <c r="Z359" s="2"/>
    </row>
    <row r="360" spans="1:26" ht="11.25" customHeight="1">
      <c r="A360" s="120"/>
      <c r="B360" s="58"/>
      <c r="C360" s="120"/>
      <c r="D360" s="120"/>
      <c r="E360" s="120"/>
      <c r="F360" s="120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122"/>
      <c r="Y360" s="122"/>
      <c r="Z360" s="2"/>
    </row>
    <row r="361" spans="1:26" ht="11.25" customHeight="1">
      <c r="A361" s="120"/>
      <c r="B361" s="58"/>
      <c r="C361" s="120"/>
      <c r="D361" s="120"/>
      <c r="E361" s="120"/>
      <c r="F361" s="120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122"/>
      <c r="Y361" s="122"/>
      <c r="Z361" s="2"/>
    </row>
    <row r="362" spans="1:26" ht="11.25" customHeight="1">
      <c r="A362" s="120"/>
      <c r="B362" s="58"/>
      <c r="C362" s="120"/>
      <c r="D362" s="120"/>
      <c r="E362" s="120"/>
      <c r="F362" s="120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122"/>
      <c r="Y362" s="122"/>
      <c r="Z362" s="2"/>
    </row>
    <row r="363" spans="1:26" ht="11.25" customHeight="1">
      <c r="A363" s="120"/>
      <c r="B363" s="58"/>
      <c r="C363" s="120"/>
      <c r="D363" s="120"/>
      <c r="E363" s="120"/>
      <c r="F363" s="120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122"/>
      <c r="Y363" s="122"/>
      <c r="Z363" s="2"/>
    </row>
    <row r="364" spans="1:26" ht="11.25" customHeight="1">
      <c r="A364" s="120"/>
      <c r="B364" s="58"/>
      <c r="C364" s="120"/>
      <c r="D364" s="120"/>
      <c r="E364" s="120"/>
      <c r="F364" s="120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122"/>
      <c r="Y364" s="122"/>
      <c r="Z364" s="2"/>
    </row>
    <row r="365" spans="1:26" ht="11.25" customHeight="1">
      <c r="A365" s="120"/>
      <c r="B365" s="58"/>
      <c r="C365" s="120"/>
      <c r="D365" s="120"/>
      <c r="E365" s="120"/>
      <c r="F365" s="120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122"/>
      <c r="Y365" s="122"/>
      <c r="Z365" s="2"/>
    </row>
    <row r="366" spans="1:26" ht="11.25" customHeight="1">
      <c r="A366" s="120"/>
      <c r="B366" s="58"/>
      <c r="C366" s="120"/>
      <c r="D366" s="120"/>
      <c r="E366" s="120"/>
      <c r="F366" s="120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122"/>
      <c r="Y366" s="122"/>
      <c r="Z366" s="2"/>
    </row>
    <row r="367" spans="1:26" ht="11.25" customHeight="1">
      <c r="A367" s="120"/>
      <c r="B367" s="58"/>
      <c r="C367" s="120"/>
      <c r="D367" s="120"/>
      <c r="E367" s="120"/>
      <c r="F367" s="120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122"/>
      <c r="Y367" s="122"/>
      <c r="Z367" s="2"/>
    </row>
    <row r="368" spans="1:26" ht="11.25" customHeight="1">
      <c r="A368" s="120"/>
      <c r="B368" s="58"/>
      <c r="C368" s="120"/>
      <c r="D368" s="120"/>
      <c r="E368" s="120"/>
      <c r="F368" s="120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122"/>
      <c r="Y368" s="122"/>
      <c r="Z368" s="2"/>
    </row>
    <row r="369" spans="1:26" ht="11.25" customHeight="1">
      <c r="A369" s="120"/>
      <c r="B369" s="58"/>
      <c r="C369" s="120"/>
      <c r="D369" s="120"/>
      <c r="E369" s="120"/>
      <c r="F369" s="120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122"/>
      <c r="Y369" s="122"/>
      <c r="Z369" s="2"/>
    </row>
    <row r="370" spans="1:26" ht="11.25" customHeight="1">
      <c r="A370" s="120"/>
      <c r="B370" s="58"/>
      <c r="C370" s="120"/>
      <c r="D370" s="120"/>
      <c r="E370" s="120"/>
      <c r="F370" s="120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122"/>
      <c r="Y370" s="122"/>
      <c r="Z370" s="2"/>
    </row>
    <row r="371" spans="1:26" ht="11.25" customHeight="1">
      <c r="A371" s="120"/>
      <c r="B371" s="58"/>
      <c r="C371" s="120"/>
      <c r="D371" s="120"/>
      <c r="E371" s="120"/>
      <c r="F371" s="120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122"/>
      <c r="Y371" s="122"/>
      <c r="Z371" s="2"/>
    </row>
    <row r="372" spans="1:26" ht="11.25" customHeight="1">
      <c r="A372" s="120"/>
      <c r="B372" s="58"/>
      <c r="C372" s="120"/>
      <c r="D372" s="120"/>
      <c r="E372" s="120"/>
      <c r="F372" s="120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122"/>
      <c r="Y372" s="122"/>
      <c r="Z372" s="2"/>
    </row>
    <row r="373" spans="1:26" ht="11.25" customHeight="1">
      <c r="A373" s="120"/>
      <c r="B373" s="58"/>
      <c r="C373" s="120"/>
      <c r="D373" s="120"/>
      <c r="E373" s="120"/>
      <c r="F373" s="120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122"/>
      <c r="Y373" s="122"/>
      <c r="Z373" s="2"/>
    </row>
    <row r="374" spans="1:26" ht="11.25" customHeight="1">
      <c r="A374" s="120"/>
      <c r="B374" s="58"/>
      <c r="C374" s="120"/>
      <c r="D374" s="120"/>
      <c r="E374" s="120"/>
      <c r="F374" s="120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122"/>
      <c r="Y374" s="122"/>
      <c r="Z374" s="2"/>
    </row>
    <row r="375" spans="1:26" ht="11.25" customHeight="1">
      <c r="A375" s="120"/>
      <c r="B375" s="58"/>
      <c r="C375" s="120"/>
      <c r="D375" s="120"/>
      <c r="E375" s="120"/>
      <c r="F375" s="120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122"/>
      <c r="Y375" s="122"/>
      <c r="Z375" s="2"/>
    </row>
    <row r="376" spans="1:26" ht="11.25" customHeight="1">
      <c r="A376" s="120"/>
      <c r="B376" s="58"/>
      <c r="C376" s="120"/>
      <c r="D376" s="120"/>
      <c r="E376" s="120"/>
      <c r="F376" s="120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122"/>
      <c r="Y376" s="122"/>
      <c r="Z376" s="2"/>
    </row>
    <row r="377" spans="1:26" ht="11.25" customHeight="1">
      <c r="A377" s="120"/>
      <c r="B377" s="58"/>
      <c r="C377" s="120"/>
      <c r="D377" s="120"/>
      <c r="E377" s="120"/>
      <c r="F377" s="120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122"/>
      <c r="Y377" s="122"/>
      <c r="Z377" s="2"/>
    </row>
    <row r="378" spans="1:26" ht="11.25" customHeight="1">
      <c r="A378" s="120"/>
      <c r="B378" s="58"/>
      <c r="C378" s="120"/>
      <c r="D378" s="120"/>
      <c r="E378" s="120"/>
      <c r="F378" s="120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122"/>
      <c r="Y378" s="122"/>
      <c r="Z378" s="2"/>
    </row>
    <row r="379" spans="1:26" ht="11.25" customHeight="1">
      <c r="A379" s="120"/>
      <c r="B379" s="58"/>
      <c r="C379" s="120"/>
      <c r="D379" s="120"/>
      <c r="E379" s="120"/>
      <c r="F379" s="120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122"/>
      <c r="Y379" s="122"/>
      <c r="Z379" s="2"/>
    </row>
    <row r="380" spans="1:26" ht="11.25" customHeight="1">
      <c r="A380" s="120"/>
      <c r="B380" s="58"/>
      <c r="C380" s="120"/>
      <c r="D380" s="120"/>
      <c r="E380" s="120"/>
      <c r="F380" s="120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122"/>
      <c r="Y380" s="122"/>
      <c r="Z380" s="2"/>
    </row>
    <row r="381" spans="1:26" ht="11.25" customHeight="1">
      <c r="A381" s="120"/>
      <c r="B381" s="58"/>
      <c r="C381" s="120"/>
      <c r="D381" s="120"/>
      <c r="E381" s="120"/>
      <c r="F381" s="120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122"/>
      <c r="Y381" s="122"/>
      <c r="Z381" s="2"/>
    </row>
    <row r="382" spans="1:26" ht="11.25" customHeight="1">
      <c r="A382" s="120"/>
      <c r="B382" s="58"/>
      <c r="C382" s="120"/>
      <c r="D382" s="120"/>
      <c r="E382" s="120"/>
      <c r="F382" s="120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122"/>
      <c r="Y382" s="122"/>
      <c r="Z382" s="2"/>
    </row>
    <row r="383" spans="1:26" ht="11.25" customHeight="1">
      <c r="A383" s="120"/>
      <c r="B383" s="58"/>
      <c r="C383" s="120"/>
      <c r="D383" s="120"/>
      <c r="E383" s="120"/>
      <c r="F383" s="120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122"/>
      <c r="Y383" s="122"/>
      <c r="Z383" s="2"/>
    </row>
    <row r="384" spans="1:26" ht="11.25" customHeight="1">
      <c r="A384" s="120"/>
      <c r="B384" s="58"/>
      <c r="C384" s="120"/>
      <c r="D384" s="120"/>
      <c r="E384" s="120"/>
      <c r="F384" s="120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122"/>
      <c r="Y384" s="122"/>
      <c r="Z384" s="2"/>
    </row>
    <row r="385" spans="1:26" ht="11.25" customHeight="1">
      <c r="A385" s="120"/>
      <c r="B385" s="58"/>
      <c r="C385" s="120"/>
      <c r="D385" s="120"/>
      <c r="E385" s="120"/>
      <c r="F385" s="120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122"/>
      <c r="Y385" s="122"/>
      <c r="Z385" s="2"/>
    </row>
    <row r="386" spans="1:26" ht="11.25" customHeight="1">
      <c r="A386" s="120"/>
      <c r="B386" s="58"/>
      <c r="C386" s="120"/>
      <c r="D386" s="120"/>
      <c r="E386" s="120"/>
      <c r="F386" s="120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122"/>
      <c r="Y386" s="122"/>
      <c r="Z386" s="2"/>
    </row>
    <row r="387" spans="1:26" ht="11.25" customHeight="1">
      <c r="A387" s="120"/>
      <c r="B387" s="58"/>
      <c r="C387" s="120"/>
      <c r="D387" s="120"/>
      <c r="E387" s="120"/>
      <c r="F387" s="120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122"/>
      <c r="Y387" s="122"/>
      <c r="Z387" s="2"/>
    </row>
    <row r="388" spans="1:26" ht="11.25" customHeight="1">
      <c r="A388" s="120"/>
      <c r="B388" s="58"/>
      <c r="C388" s="120"/>
      <c r="D388" s="120"/>
      <c r="E388" s="120"/>
      <c r="F388" s="120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122"/>
      <c r="Y388" s="122"/>
      <c r="Z388" s="2"/>
    </row>
    <row r="389" spans="1:26" ht="11.25" customHeight="1">
      <c r="A389" s="120"/>
      <c r="B389" s="58"/>
      <c r="C389" s="120"/>
      <c r="D389" s="120"/>
      <c r="E389" s="120"/>
      <c r="F389" s="120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122"/>
      <c r="Y389" s="122"/>
      <c r="Z389" s="2"/>
    </row>
    <row r="390" spans="1:26" ht="11.25" customHeight="1">
      <c r="A390" s="120"/>
      <c r="B390" s="58"/>
      <c r="C390" s="120"/>
      <c r="D390" s="120"/>
      <c r="E390" s="120"/>
      <c r="F390" s="120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122"/>
      <c r="Y390" s="122"/>
      <c r="Z390" s="2"/>
    </row>
    <row r="391" spans="1:26" ht="11.25" customHeight="1">
      <c r="A391" s="120"/>
      <c r="B391" s="58"/>
      <c r="C391" s="120"/>
      <c r="D391" s="120"/>
      <c r="E391" s="120"/>
      <c r="F391" s="120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122"/>
      <c r="Y391" s="122"/>
      <c r="Z391" s="2"/>
    </row>
    <row r="392" spans="1:26" ht="11.25" customHeight="1">
      <c r="A392" s="120"/>
      <c r="B392" s="58"/>
      <c r="C392" s="120"/>
      <c r="D392" s="120"/>
      <c r="E392" s="120"/>
      <c r="F392" s="120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122"/>
      <c r="Y392" s="122"/>
      <c r="Z392" s="2"/>
    </row>
    <row r="393" spans="1:26" ht="11.25" customHeight="1">
      <c r="A393" s="120"/>
      <c r="B393" s="58"/>
      <c r="C393" s="120"/>
      <c r="D393" s="120"/>
      <c r="E393" s="120"/>
      <c r="F393" s="120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122"/>
      <c r="Y393" s="122"/>
      <c r="Z393" s="2"/>
    </row>
    <row r="394" spans="1:26" ht="11.25" customHeight="1">
      <c r="A394" s="120"/>
      <c r="B394" s="58"/>
      <c r="C394" s="120"/>
      <c r="D394" s="120"/>
      <c r="E394" s="120"/>
      <c r="F394" s="120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122"/>
      <c r="Y394" s="122"/>
      <c r="Z394" s="2"/>
    </row>
    <row r="395" spans="1:26" ht="11.25" customHeight="1">
      <c r="A395" s="120"/>
      <c r="B395" s="58"/>
      <c r="C395" s="120"/>
      <c r="D395" s="120"/>
      <c r="E395" s="120"/>
      <c r="F395" s="120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122"/>
      <c r="Y395" s="122"/>
      <c r="Z395" s="2"/>
    </row>
    <row r="396" spans="1:26" ht="11.25" customHeight="1">
      <c r="A396" s="120"/>
      <c r="B396" s="58"/>
      <c r="C396" s="120"/>
      <c r="D396" s="120"/>
      <c r="E396" s="120"/>
      <c r="F396" s="120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122"/>
      <c r="Y396" s="122"/>
      <c r="Z396" s="2"/>
    </row>
    <row r="397" spans="1:26" ht="11.25" customHeight="1">
      <c r="A397" s="120"/>
      <c r="B397" s="58"/>
      <c r="C397" s="120"/>
      <c r="D397" s="120"/>
      <c r="E397" s="120"/>
      <c r="F397" s="120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122"/>
      <c r="Y397" s="122"/>
      <c r="Z397" s="2"/>
    </row>
    <row r="398" spans="1:26" ht="11.25" customHeight="1">
      <c r="A398" s="120"/>
      <c r="B398" s="58"/>
      <c r="C398" s="120"/>
      <c r="D398" s="120"/>
      <c r="E398" s="120"/>
      <c r="F398" s="120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122"/>
      <c r="Y398" s="122"/>
      <c r="Z398" s="2"/>
    </row>
    <row r="399" spans="1:26" ht="11.25" customHeight="1">
      <c r="A399" s="120"/>
      <c r="B399" s="58"/>
      <c r="C399" s="120"/>
      <c r="D399" s="120"/>
      <c r="E399" s="120"/>
      <c r="F399" s="120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122"/>
      <c r="Y399" s="122"/>
      <c r="Z399" s="2"/>
    </row>
    <row r="400" spans="1:26" ht="11.25" customHeight="1">
      <c r="A400" s="120"/>
      <c r="B400" s="58"/>
      <c r="C400" s="120"/>
      <c r="D400" s="120"/>
      <c r="E400" s="120"/>
      <c r="F400" s="120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122"/>
      <c r="Y400" s="122"/>
      <c r="Z400" s="2"/>
    </row>
    <row r="401" spans="1:26" ht="11.25" customHeight="1">
      <c r="A401" s="120"/>
      <c r="B401" s="58"/>
      <c r="C401" s="120"/>
      <c r="D401" s="120"/>
      <c r="E401" s="120"/>
      <c r="F401" s="120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122"/>
      <c r="Y401" s="122"/>
      <c r="Z401" s="2"/>
    </row>
    <row r="402" spans="1:26" ht="11.25" customHeight="1">
      <c r="A402" s="120"/>
      <c r="B402" s="58"/>
      <c r="C402" s="120"/>
      <c r="D402" s="120"/>
      <c r="E402" s="120"/>
      <c r="F402" s="120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122"/>
      <c r="Y402" s="122"/>
      <c r="Z402" s="2"/>
    </row>
    <row r="403" spans="1:26" ht="11.25" customHeight="1">
      <c r="A403" s="120"/>
      <c r="B403" s="58"/>
      <c r="C403" s="120"/>
      <c r="D403" s="120"/>
      <c r="E403" s="120"/>
      <c r="F403" s="120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122"/>
      <c r="Y403" s="122"/>
      <c r="Z403" s="2"/>
    </row>
    <row r="404" spans="1:26" ht="11.25" customHeight="1">
      <c r="A404" s="120"/>
      <c r="B404" s="58"/>
      <c r="C404" s="120"/>
      <c r="D404" s="120"/>
      <c r="E404" s="120"/>
      <c r="F404" s="120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122"/>
      <c r="Y404" s="122"/>
      <c r="Z404" s="2"/>
    </row>
    <row r="405" spans="1:26" ht="11.25" customHeight="1">
      <c r="A405" s="120"/>
      <c r="B405" s="58"/>
      <c r="C405" s="120"/>
      <c r="D405" s="120"/>
      <c r="E405" s="120"/>
      <c r="F405" s="120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122"/>
      <c r="Y405" s="122"/>
      <c r="Z405" s="2"/>
    </row>
    <row r="406" spans="1:26" ht="11.25" customHeight="1">
      <c r="A406" s="120"/>
      <c r="B406" s="58"/>
      <c r="C406" s="120"/>
      <c r="D406" s="120"/>
      <c r="E406" s="120"/>
      <c r="F406" s="120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122"/>
      <c r="Y406" s="122"/>
      <c r="Z406" s="2"/>
    </row>
    <row r="407" spans="1:26" ht="11.25" customHeight="1">
      <c r="A407" s="120"/>
      <c r="B407" s="58"/>
      <c r="C407" s="120"/>
      <c r="D407" s="120"/>
      <c r="E407" s="120"/>
      <c r="F407" s="120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122"/>
      <c r="Y407" s="122"/>
      <c r="Z407" s="2"/>
    </row>
    <row r="408" spans="1:26" ht="11.25" customHeight="1">
      <c r="A408" s="120"/>
      <c r="B408" s="58"/>
      <c r="C408" s="120"/>
      <c r="D408" s="120"/>
      <c r="E408" s="120"/>
      <c r="F408" s="120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122"/>
      <c r="Y408" s="122"/>
      <c r="Z408" s="2"/>
    </row>
    <row r="409" spans="1:26" ht="11.25" customHeight="1">
      <c r="A409" s="120"/>
      <c r="B409" s="58"/>
      <c r="C409" s="120"/>
      <c r="D409" s="120"/>
      <c r="E409" s="120"/>
      <c r="F409" s="120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122"/>
      <c r="Y409" s="122"/>
      <c r="Z409" s="2"/>
    </row>
    <row r="410" spans="1:26" ht="11.25" customHeight="1">
      <c r="A410" s="120"/>
      <c r="B410" s="58"/>
      <c r="C410" s="120"/>
      <c r="D410" s="120"/>
      <c r="E410" s="120"/>
      <c r="F410" s="120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122"/>
      <c r="Y410" s="122"/>
      <c r="Z410" s="2"/>
    </row>
    <row r="411" spans="1:26" ht="11.25" customHeight="1">
      <c r="A411" s="120"/>
      <c r="B411" s="58"/>
      <c r="C411" s="120"/>
      <c r="D411" s="120"/>
      <c r="E411" s="120"/>
      <c r="F411" s="120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122"/>
      <c r="Y411" s="122"/>
      <c r="Z411" s="2"/>
    </row>
    <row r="412" spans="1:26" ht="11.25" customHeight="1">
      <c r="A412" s="120"/>
      <c r="B412" s="58"/>
      <c r="C412" s="120"/>
      <c r="D412" s="120"/>
      <c r="E412" s="120"/>
      <c r="F412" s="120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122"/>
      <c r="Y412" s="122"/>
      <c r="Z412" s="2"/>
    </row>
    <row r="413" spans="1:26" ht="11.25" customHeight="1">
      <c r="A413" s="120"/>
      <c r="B413" s="58"/>
      <c r="C413" s="120"/>
      <c r="D413" s="120"/>
      <c r="E413" s="120"/>
      <c r="F413" s="120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122"/>
      <c r="Y413" s="122"/>
      <c r="Z413" s="2"/>
    </row>
    <row r="414" spans="1:26" ht="11.25" customHeight="1">
      <c r="A414" s="120"/>
      <c r="B414" s="58"/>
      <c r="C414" s="120"/>
      <c r="D414" s="120"/>
      <c r="E414" s="120"/>
      <c r="F414" s="120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122"/>
      <c r="Y414" s="122"/>
      <c r="Z414" s="2"/>
    </row>
    <row r="415" spans="1:26" ht="11.25" customHeight="1">
      <c r="A415" s="120"/>
      <c r="B415" s="58"/>
      <c r="C415" s="120"/>
      <c r="D415" s="120"/>
      <c r="E415" s="120"/>
      <c r="F415" s="120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122"/>
      <c r="Y415" s="122"/>
      <c r="Z415" s="2"/>
    </row>
    <row r="416" spans="1:26" ht="11.25" customHeight="1">
      <c r="A416" s="120"/>
      <c r="B416" s="58"/>
      <c r="C416" s="120"/>
      <c r="D416" s="120"/>
      <c r="E416" s="120"/>
      <c r="F416" s="120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122"/>
      <c r="Y416" s="122"/>
      <c r="Z416" s="2"/>
    </row>
    <row r="417" spans="1:26" ht="11.25" customHeight="1">
      <c r="A417" s="120"/>
      <c r="B417" s="58"/>
      <c r="C417" s="120"/>
      <c r="D417" s="120"/>
      <c r="E417" s="120"/>
      <c r="F417" s="120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122"/>
      <c r="Y417" s="122"/>
      <c r="Z417" s="2"/>
    </row>
    <row r="418" spans="1:26" ht="11.25" customHeight="1">
      <c r="A418" s="120"/>
      <c r="B418" s="58"/>
      <c r="C418" s="120"/>
      <c r="D418" s="120"/>
      <c r="E418" s="120"/>
      <c r="F418" s="120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122"/>
      <c r="Y418" s="122"/>
      <c r="Z418" s="2"/>
    </row>
    <row r="419" spans="1:26" ht="11.25" customHeight="1">
      <c r="A419" s="120"/>
      <c r="B419" s="58"/>
      <c r="C419" s="120"/>
      <c r="D419" s="120"/>
      <c r="E419" s="120"/>
      <c r="F419" s="120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122"/>
      <c r="Y419" s="122"/>
      <c r="Z419" s="2"/>
    </row>
    <row r="420" spans="1:26" ht="11.25" customHeight="1">
      <c r="A420" s="120"/>
      <c r="B420" s="58"/>
      <c r="C420" s="120"/>
      <c r="D420" s="120"/>
      <c r="E420" s="120"/>
      <c r="F420" s="120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122"/>
      <c r="Y420" s="122"/>
      <c r="Z420" s="2"/>
    </row>
    <row r="421" spans="1:26" ht="11.25" customHeight="1">
      <c r="A421" s="120"/>
      <c r="B421" s="58"/>
      <c r="C421" s="120"/>
      <c r="D421" s="120"/>
      <c r="E421" s="120"/>
      <c r="F421" s="120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122"/>
      <c r="Y421" s="122"/>
      <c r="Z421" s="2"/>
    </row>
    <row r="422" spans="1:26" ht="11.25" customHeight="1">
      <c r="A422" s="120"/>
      <c r="B422" s="58"/>
      <c r="C422" s="120"/>
      <c r="D422" s="120"/>
      <c r="E422" s="120"/>
      <c r="F422" s="120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122"/>
      <c r="Y422" s="122"/>
      <c r="Z422" s="2"/>
    </row>
    <row r="423" spans="1:26" ht="11.25" customHeight="1">
      <c r="A423" s="120"/>
      <c r="B423" s="58"/>
      <c r="C423" s="120"/>
      <c r="D423" s="120"/>
      <c r="E423" s="120"/>
      <c r="F423" s="120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122"/>
      <c r="Y423" s="122"/>
      <c r="Z423" s="2"/>
    </row>
    <row r="424" spans="1:26" ht="11.25" customHeight="1">
      <c r="A424" s="120"/>
      <c r="B424" s="58"/>
      <c r="C424" s="120"/>
      <c r="D424" s="120"/>
      <c r="E424" s="120"/>
      <c r="F424" s="120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122"/>
      <c r="Y424" s="122"/>
      <c r="Z424" s="2"/>
    </row>
    <row r="425" spans="1:26" ht="11.25" customHeight="1">
      <c r="A425" s="120"/>
      <c r="B425" s="58"/>
      <c r="C425" s="120"/>
      <c r="D425" s="120"/>
      <c r="E425" s="120"/>
      <c r="F425" s="120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122"/>
      <c r="Y425" s="122"/>
      <c r="Z425" s="2"/>
    </row>
    <row r="426" spans="1:26" ht="11.25" customHeight="1">
      <c r="A426" s="120"/>
      <c r="B426" s="58"/>
      <c r="C426" s="120"/>
      <c r="D426" s="120"/>
      <c r="E426" s="120"/>
      <c r="F426" s="120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122"/>
      <c r="Y426" s="122"/>
      <c r="Z426" s="2"/>
    </row>
    <row r="427" spans="1:26" ht="11.25" customHeight="1">
      <c r="A427" s="120"/>
      <c r="B427" s="58"/>
      <c r="C427" s="120"/>
      <c r="D427" s="120"/>
      <c r="E427" s="120"/>
      <c r="F427" s="120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122"/>
      <c r="Y427" s="122"/>
      <c r="Z427" s="2"/>
    </row>
    <row r="428" spans="1:26" ht="11.25" customHeight="1">
      <c r="A428" s="120"/>
      <c r="B428" s="58"/>
      <c r="C428" s="120"/>
      <c r="D428" s="120"/>
      <c r="E428" s="120"/>
      <c r="F428" s="120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122"/>
      <c r="Y428" s="122"/>
      <c r="Z428" s="2"/>
    </row>
    <row r="429" spans="1:26" ht="11.25" customHeight="1">
      <c r="A429" s="120"/>
      <c r="B429" s="58"/>
      <c r="C429" s="120"/>
      <c r="D429" s="120"/>
      <c r="E429" s="120"/>
      <c r="F429" s="120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122"/>
      <c r="Y429" s="122"/>
      <c r="Z429" s="2"/>
    </row>
    <row r="430" spans="1:26" ht="11.25" customHeight="1">
      <c r="A430" s="120"/>
      <c r="B430" s="58"/>
      <c r="C430" s="120"/>
      <c r="D430" s="120"/>
      <c r="E430" s="120"/>
      <c r="F430" s="120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122"/>
      <c r="Y430" s="122"/>
      <c r="Z430" s="2"/>
    </row>
    <row r="431" spans="1:26" ht="11.25" customHeight="1">
      <c r="A431" s="120"/>
      <c r="B431" s="58"/>
      <c r="C431" s="120"/>
      <c r="D431" s="120"/>
      <c r="E431" s="120"/>
      <c r="F431" s="120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122"/>
      <c r="Y431" s="122"/>
      <c r="Z431" s="2"/>
    </row>
    <row r="432" spans="1:26" ht="11.25" customHeight="1">
      <c r="A432" s="120"/>
      <c r="B432" s="58"/>
      <c r="C432" s="120"/>
      <c r="D432" s="120"/>
      <c r="E432" s="120"/>
      <c r="F432" s="120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122"/>
      <c r="Y432" s="122"/>
      <c r="Z432" s="2"/>
    </row>
    <row r="433" spans="1:26" ht="11.25" customHeight="1">
      <c r="A433" s="120"/>
      <c r="B433" s="58"/>
      <c r="C433" s="120"/>
      <c r="D433" s="120"/>
      <c r="E433" s="120"/>
      <c r="F433" s="120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122"/>
      <c r="Y433" s="122"/>
      <c r="Z433" s="2"/>
    </row>
    <row r="434" spans="1:26" ht="11.25" customHeight="1">
      <c r="A434" s="120"/>
      <c r="B434" s="58"/>
      <c r="C434" s="120"/>
      <c r="D434" s="120"/>
      <c r="E434" s="120"/>
      <c r="F434" s="120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122"/>
      <c r="Y434" s="122"/>
      <c r="Z434" s="2"/>
    </row>
    <row r="435" spans="1:26" ht="11.25" customHeight="1">
      <c r="A435" s="120"/>
      <c r="B435" s="58"/>
      <c r="C435" s="120"/>
      <c r="D435" s="120"/>
      <c r="E435" s="120"/>
      <c r="F435" s="120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122"/>
      <c r="Y435" s="122"/>
      <c r="Z435" s="2"/>
    </row>
    <row r="436" spans="1:26" ht="11.25" customHeight="1">
      <c r="A436" s="120"/>
      <c r="B436" s="58"/>
      <c r="C436" s="120"/>
      <c r="D436" s="120"/>
      <c r="E436" s="120"/>
      <c r="F436" s="120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122"/>
      <c r="Y436" s="122"/>
      <c r="Z436" s="2"/>
    </row>
    <row r="437" spans="1:26" ht="11.25" customHeight="1">
      <c r="A437" s="120"/>
      <c r="B437" s="58"/>
      <c r="C437" s="120"/>
      <c r="D437" s="120"/>
      <c r="E437" s="120"/>
      <c r="F437" s="120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122"/>
      <c r="Y437" s="122"/>
      <c r="Z437" s="2"/>
    </row>
    <row r="438" spans="1:26" ht="11.25" customHeight="1">
      <c r="A438" s="120"/>
      <c r="B438" s="58"/>
      <c r="C438" s="120"/>
      <c r="D438" s="120"/>
      <c r="E438" s="120"/>
      <c r="F438" s="120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122"/>
      <c r="Y438" s="122"/>
      <c r="Z438" s="2"/>
    </row>
    <row r="439" spans="1:26" ht="11.25" customHeight="1">
      <c r="A439" s="120"/>
      <c r="B439" s="58"/>
      <c r="C439" s="120"/>
      <c r="D439" s="120"/>
      <c r="E439" s="120"/>
      <c r="F439" s="120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122"/>
      <c r="Y439" s="122"/>
      <c r="Z439" s="2"/>
    </row>
    <row r="440" spans="1:26" ht="11.25" customHeight="1">
      <c r="A440" s="120"/>
      <c r="B440" s="58"/>
      <c r="C440" s="120"/>
      <c r="D440" s="120"/>
      <c r="E440" s="120"/>
      <c r="F440" s="120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122"/>
      <c r="Y440" s="122"/>
      <c r="Z440" s="2"/>
    </row>
    <row r="441" spans="1:26" ht="11.25" customHeight="1">
      <c r="A441" s="120"/>
      <c r="B441" s="58"/>
      <c r="C441" s="120"/>
      <c r="D441" s="120"/>
      <c r="E441" s="120"/>
      <c r="F441" s="120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122"/>
      <c r="Y441" s="122"/>
      <c r="Z441" s="2"/>
    </row>
    <row r="442" spans="1:26" ht="11.25" customHeight="1">
      <c r="A442" s="120"/>
      <c r="B442" s="58"/>
      <c r="C442" s="120"/>
      <c r="D442" s="120"/>
      <c r="E442" s="120"/>
      <c r="F442" s="120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122"/>
      <c r="Y442" s="122"/>
      <c r="Z442" s="2"/>
    </row>
    <row r="443" spans="1:26" ht="11.25" customHeight="1">
      <c r="A443" s="120"/>
      <c r="B443" s="58"/>
      <c r="C443" s="120"/>
      <c r="D443" s="120"/>
      <c r="E443" s="120"/>
      <c r="F443" s="120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122"/>
      <c r="Y443" s="122"/>
      <c r="Z443" s="2"/>
    </row>
    <row r="444" spans="1:26" ht="11.25" customHeight="1">
      <c r="A444" s="120"/>
      <c r="B444" s="58"/>
      <c r="C444" s="120"/>
      <c r="D444" s="120"/>
      <c r="E444" s="120"/>
      <c r="F444" s="120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122"/>
      <c r="Y444" s="122"/>
      <c r="Z444" s="2"/>
    </row>
    <row r="445" spans="1:26" ht="11.25" customHeight="1">
      <c r="A445" s="120"/>
      <c r="B445" s="58"/>
      <c r="C445" s="120"/>
      <c r="D445" s="120"/>
      <c r="E445" s="120"/>
      <c r="F445" s="120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122"/>
      <c r="Y445" s="122"/>
      <c r="Z445" s="2"/>
    </row>
    <row r="446" spans="1:26" ht="11.25" customHeight="1">
      <c r="A446" s="120"/>
      <c r="B446" s="58"/>
      <c r="C446" s="120"/>
      <c r="D446" s="120"/>
      <c r="E446" s="120"/>
      <c r="F446" s="120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122"/>
      <c r="Y446" s="122"/>
      <c r="Z446" s="2"/>
    </row>
    <row r="447" spans="1:26" ht="11.25" customHeight="1">
      <c r="A447" s="120"/>
      <c r="B447" s="58"/>
      <c r="C447" s="120"/>
      <c r="D447" s="120"/>
      <c r="E447" s="120"/>
      <c r="F447" s="120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122"/>
      <c r="Y447" s="122"/>
      <c r="Z447" s="2"/>
    </row>
    <row r="448" spans="1:26" ht="11.25" customHeight="1">
      <c r="A448" s="120"/>
      <c r="B448" s="58"/>
      <c r="C448" s="120"/>
      <c r="D448" s="120"/>
      <c r="E448" s="120"/>
      <c r="F448" s="120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122"/>
      <c r="Y448" s="122"/>
      <c r="Z448" s="2"/>
    </row>
    <row r="449" spans="1:26" ht="11.25" customHeight="1">
      <c r="A449" s="120"/>
      <c r="B449" s="58"/>
      <c r="C449" s="120"/>
      <c r="D449" s="120"/>
      <c r="E449" s="120"/>
      <c r="F449" s="120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122"/>
      <c r="Y449" s="122"/>
      <c r="Z449" s="2"/>
    </row>
    <row r="450" spans="1:26" ht="11.25" customHeight="1">
      <c r="A450" s="120"/>
      <c r="B450" s="58"/>
      <c r="C450" s="120"/>
      <c r="D450" s="120"/>
      <c r="E450" s="120"/>
      <c r="F450" s="120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122"/>
      <c r="Y450" s="122"/>
      <c r="Z450" s="2"/>
    </row>
    <row r="451" spans="1:26" ht="11.25" customHeight="1">
      <c r="A451" s="120"/>
      <c r="B451" s="58"/>
      <c r="C451" s="120"/>
      <c r="D451" s="120"/>
      <c r="E451" s="120"/>
      <c r="F451" s="120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122"/>
      <c r="Y451" s="122"/>
      <c r="Z451" s="2"/>
    </row>
    <row r="452" spans="1:26" ht="11.25" customHeight="1">
      <c r="A452" s="120"/>
      <c r="B452" s="58"/>
      <c r="C452" s="120"/>
      <c r="D452" s="120"/>
      <c r="E452" s="120"/>
      <c r="F452" s="120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122"/>
      <c r="Y452" s="122"/>
      <c r="Z452" s="2"/>
    </row>
    <row r="453" spans="1:26" ht="11.25" customHeight="1">
      <c r="A453" s="120"/>
      <c r="B453" s="58"/>
      <c r="C453" s="120"/>
      <c r="D453" s="120"/>
      <c r="E453" s="120"/>
      <c r="F453" s="120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122"/>
      <c r="Y453" s="122"/>
      <c r="Z453" s="2"/>
    </row>
    <row r="454" spans="1:26" ht="11.25" customHeight="1">
      <c r="A454" s="120"/>
      <c r="B454" s="58"/>
      <c r="C454" s="120"/>
      <c r="D454" s="120"/>
      <c r="E454" s="120"/>
      <c r="F454" s="120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122"/>
      <c r="Y454" s="122"/>
      <c r="Z454" s="2"/>
    </row>
    <row r="455" spans="1:26" ht="11.25" customHeight="1">
      <c r="A455" s="120"/>
      <c r="B455" s="58"/>
      <c r="C455" s="120"/>
      <c r="D455" s="120"/>
      <c r="E455" s="120"/>
      <c r="F455" s="120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122"/>
      <c r="Y455" s="122"/>
      <c r="Z455" s="2"/>
    </row>
    <row r="456" spans="1:26" ht="11.25" customHeight="1">
      <c r="A456" s="120"/>
      <c r="B456" s="58"/>
      <c r="C456" s="120"/>
      <c r="D456" s="120"/>
      <c r="E456" s="120"/>
      <c r="F456" s="120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122"/>
      <c r="Y456" s="122"/>
      <c r="Z456" s="2"/>
    </row>
    <row r="457" spans="1:26" ht="11.25" customHeight="1">
      <c r="A457" s="120"/>
      <c r="B457" s="58"/>
      <c r="C457" s="120"/>
      <c r="D457" s="120"/>
      <c r="E457" s="120"/>
      <c r="F457" s="120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122"/>
      <c r="Y457" s="122"/>
      <c r="Z457" s="2"/>
    </row>
    <row r="458" spans="1:26" ht="11.25" customHeight="1">
      <c r="A458" s="120"/>
      <c r="B458" s="58"/>
      <c r="C458" s="120"/>
      <c r="D458" s="120"/>
      <c r="E458" s="120"/>
      <c r="F458" s="120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122"/>
      <c r="Y458" s="122"/>
      <c r="Z458" s="2"/>
    </row>
    <row r="459" spans="1:26" ht="11.25" customHeight="1">
      <c r="A459" s="120"/>
      <c r="B459" s="58"/>
      <c r="C459" s="120"/>
      <c r="D459" s="120"/>
      <c r="E459" s="120"/>
      <c r="F459" s="120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122"/>
      <c r="Y459" s="122"/>
      <c r="Z459" s="2"/>
    </row>
    <row r="460" spans="1:26" ht="11.25" customHeight="1">
      <c r="A460" s="120"/>
      <c r="B460" s="58"/>
      <c r="C460" s="120"/>
      <c r="D460" s="120"/>
      <c r="E460" s="120"/>
      <c r="F460" s="120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122"/>
      <c r="Y460" s="122"/>
      <c r="Z460" s="2"/>
    </row>
    <row r="461" spans="1:26" ht="11.25" customHeight="1">
      <c r="A461" s="120"/>
      <c r="B461" s="58"/>
      <c r="C461" s="120"/>
      <c r="D461" s="120"/>
      <c r="E461" s="120"/>
      <c r="F461" s="120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122"/>
      <c r="Y461" s="122"/>
      <c r="Z461" s="2"/>
    </row>
    <row r="462" spans="1:26" ht="11.25" customHeight="1">
      <c r="A462" s="120"/>
      <c r="B462" s="58"/>
      <c r="C462" s="120"/>
      <c r="D462" s="120"/>
      <c r="E462" s="120"/>
      <c r="F462" s="120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122"/>
      <c r="Y462" s="122"/>
      <c r="Z462" s="2"/>
    </row>
    <row r="463" spans="1:26" ht="11.25" customHeight="1">
      <c r="A463" s="120"/>
      <c r="B463" s="58"/>
      <c r="C463" s="120"/>
      <c r="D463" s="120"/>
      <c r="E463" s="120"/>
      <c r="F463" s="120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122"/>
      <c r="Y463" s="122"/>
      <c r="Z463" s="2"/>
    </row>
    <row r="464" spans="1:26" ht="11.25" customHeight="1">
      <c r="A464" s="120"/>
      <c r="B464" s="58"/>
      <c r="C464" s="120"/>
      <c r="D464" s="120"/>
      <c r="E464" s="120"/>
      <c r="F464" s="120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122"/>
      <c r="Y464" s="122"/>
      <c r="Z464" s="2"/>
    </row>
    <row r="465" spans="1:26" ht="11.25" customHeight="1">
      <c r="A465" s="120"/>
      <c r="B465" s="58"/>
      <c r="C465" s="120"/>
      <c r="D465" s="120"/>
      <c r="E465" s="120"/>
      <c r="F465" s="120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122"/>
      <c r="Y465" s="122"/>
      <c r="Z465" s="2"/>
    </row>
    <row r="466" spans="1:26" ht="11.25" customHeight="1">
      <c r="A466" s="120"/>
      <c r="B466" s="58"/>
      <c r="C466" s="120"/>
      <c r="D466" s="120"/>
      <c r="E466" s="120"/>
      <c r="F466" s="120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122"/>
      <c r="Y466" s="122"/>
      <c r="Z466" s="2"/>
    </row>
    <row r="467" spans="1:26" ht="11.25" customHeight="1">
      <c r="A467" s="120"/>
      <c r="B467" s="58"/>
      <c r="C467" s="120"/>
      <c r="D467" s="120"/>
      <c r="E467" s="120"/>
      <c r="F467" s="120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122"/>
      <c r="Y467" s="122"/>
      <c r="Z467" s="2"/>
    </row>
    <row r="468" spans="1:26" ht="11.25" customHeight="1">
      <c r="A468" s="120"/>
      <c r="B468" s="58"/>
      <c r="C468" s="120"/>
      <c r="D468" s="120"/>
      <c r="E468" s="120"/>
      <c r="F468" s="120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122"/>
      <c r="Y468" s="122"/>
      <c r="Z468" s="2"/>
    </row>
    <row r="469" spans="1:26" ht="11.25" customHeight="1">
      <c r="A469" s="120"/>
      <c r="B469" s="58"/>
      <c r="C469" s="120"/>
      <c r="D469" s="120"/>
      <c r="E469" s="120"/>
      <c r="F469" s="120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122"/>
      <c r="Y469" s="122"/>
      <c r="Z469" s="2"/>
    </row>
    <row r="470" spans="1:26" ht="11.25" customHeight="1">
      <c r="A470" s="120"/>
      <c r="B470" s="58"/>
      <c r="C470" s="120"/>
      <c r="D470" s="120"/>
      <c r="E470" s="120"/>
      <c r="F470" s="120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122"/>
      <c r="Y470" s="122"/>
      <c r="Z470" s="2"/>
    </row>
    <row r="471" spans="1:26" ht="11.25" customHeight="1">
      <c r="A471" s="120"/>
      <c r="B471" s="58"/>
      <c r="C471" s="120"/>
      <c r="D471" s="120"/>
      <c r="E471" s="120"/>
      <c r="F471" s="120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122"/>
      <c r="Y471" s="122"/>
      <c r="Z471" s="2"/>
    </row>
    <row r="472" spans="1:26" ht="11.25" customHeight="1">
      <c r="A472" s="120"/>
      <c r="B472" s="58"/>
      <c r="C472" s="120"/>
      <c r="D472" s="120"/>
      <c r="E472" s="120"/>
      <c r="F472" s="120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122"/>
      <c r="Y472" s="122"/>
      <c r="Z472" s="2"/>
    </row>
    <row r="473" spans="1:26" ht="11.25" customHeight="1">
      <c r="A473" s="120"/>
      <c r="B473" s="58"/>
      <c r="C473" s="120"/>
      <c r="D473" s="120"/>
      <c r="E473" s="120"/>
      <c r="F473" s="120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122"/>
      <c r="Y473" s="122"/>
      <c r="Z473" s="2"/>
    </row>
    <row r="474" spans="1:26" ht="11.25" customHeight="1">
      <c r="A474" s="120"/>
      <c r="B474" s="58"/>
      <c r="C474" s="120"/>
      <c r="D474" s="120"/>
      <c r="E474" s="120"/>
      <c r="F474" s="120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122"/>
      <c r="Y474" s="122"/>
      <c r="Z474" s="2"/>
    </row>
    <row r="475" spans="1:26" ht="11.25" customHeight="1">
      <c r="A475" s="120"/>
      <c r="B475" s="58"/>
      <c r="C475" s="120"/>
      <c r="D475" s="120"/>
      <c r="E475" s="120"/>
      <c r="F475" s="120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122"/>
      <c r="Y475" s="122"/>
      <c r="Z475" s="2"/>
    </row>
    <row r="476" spans="1:26" ht="11.25" customHeight="1">
      <c r="A476" s="120"/>
      <c r="B476" s="58"/>
      <c r="C476" s="120"/>
      <c r="D476" s="120"/>
      <c r="E476" s="120"/>
      <c r="F476" s="120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122"/>
      <c r="Y476" s="122"/>
      <c r="Z476" s="2"/>
    </row>
    <row r="477" spans="1:26" ht="11.25" customHeight="1">
      <c r="A477" s="120"/>
      <c r="B477" s="58"/>
      <c r="C477" s="120"/>
      <c r="D477" s="120"/>
      <c r="E477" s="120"/>
      <c r="F477" s="120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122"/>
      <c r="Y477" s="122"/>
      <c r="Z477" s="2"/>
    </row>
    <row r="478" spans="1:26" ht="11.25" customHeight="1">
      <c r="A478" s="120"/>
      <c r="B478" s="58"/>
      <c r="C478" s="120"/>
      <c r="D478" s="120"/>
      <c r="E478" s="120"/>
      <c r="F478" s="120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122"/>
      <c r="Y478" s="122"/>
      <c r="Z478" s="2"/>
    </row>
    <row r="479" spans="1:26" ht="11.25" customHeight="1">
      <c r="A479" s="120"/>
      <c r="B479" s="58"/>
      <c r="C479" s="120"/>
      <c r="D479" s="120"/>
      <c r="E479" s="120"/>
      <c r="F479" s="120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122"/>
      <c r="Y479" s="122"/>
      <c r="Z479" s="2"/>
    </row>
    <row r="480" spans="1:26" ht="11.25" customHeight="1">
      <c r="A480" s="120"/>
      <c r="B480" s="58"/>
      <c r="C480" s="120"/>
      <c r="D480" s="120"/>
      <c r="E480" s="120"/>
      <c r="F480" s="120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122"/>
      <c r="Y480" s="122"/>
      <c r="Z480" s="2"/>
    </row>
    <row r="481" spans="1:26" ht="11.25" customHeight="1">
      <c r="A481" s="120"/>
      <c r="B481" s="58"/>
      <c r="C481" s="120"/>
      <c r="D481" s="120"/>
      <c r="E481" s="120"/>
      <c r="F481" s="120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122"/>
      <c r="Y481" s="122"/>
      <c r="Z481" s="2"/>
    </row>
    <row r="482" spans="1:26" ht="11.25" customHeight="1">
      <c r="A482" s="120"/>
      <c r="B482" s="58"/>
      <c r="C482" s="120"/>
      <c r="D482" s="120"/>
      <c r="E482" s="120"/>
      <c r="F482" s="120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122"/>
      <c r="Y482" s="122"/>
      <c r="Z482" s="2"/>
    </row>
    <row r="483" spans="1:26" ht="11.25" customHeight="1">
      <c r="A483" s="120"/>
      <c r="B483" s="58"/>
      <c r="C483" s="120"/>
      <c r="D483" s="120"/>
      <c r="E483" s="120"/>
      <c r="F483" s="120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122"/>
      <c r="Y483" s="122"/>
      <c r="Z483" s="2"/>
    </row>
    <row r="484" spans="1:26" ht="11.25" customHeight="1">
      <c r="A484" s="120"/>
      <c r="B484" s="58"/>
      <c r="C484" s="120"/>
      <c r="D484" s="120"/>
      <c r="E484" s="120"/>
      <c r="F484" s="120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122"/>
      <c r="Y484" s="122"/>
      <c r="Z484" s="2"/>
    </row>
    <row r="485" spans="1:26" ht="11.25" customHeight="1">
      <c r="A485" s="120"/>
      <c r="B485" s="58"/>
      <c r="C485" s="120"/>
      <c r="D485" s="120"/>
      <c r="E485" s="120"/>
      <c r="F485" s="120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122"/>
      <c r="Y485" s="122"/>
      <c r="Z485" s="2"/>
    </row>
    <row r="486" spans="1:26" ht="11.25" customHeight="1">
      <c r="A486" s="120"/>
      <c r="B486" s="58"/>
      <c r="C486" s="120"/>
      <c r="D486" s="120"/>
      <c r="E486" s="120"/>
      <c r="F486" s="120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122"/>
      <c r="Y486" s="122"/>
      <c r="Z486" s="2"/>
    </row>
    <row r="487" spans="1:26" ht="11.25" customHeight="1">
      <c r="A487" s="120"/>
      <c r="B487" s="58"/>
      <c r="C487" s="120"/>
      <c r="D487" s="120"/>
      <c r="E487" s="120"/>
      <c r="F487" s="120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122"/>
      <c r="Y487" s="122"/>
      <c r="Z487" s="2"/>
    </row>
    <row r="488" spans="1:26" ht="11.25" customHeight="1">
      <c r="A488" s="120"/>
      <c r="B488" s="58"/>
      <c r="C488" s="120"/>
      <c r="D488" s="120"/>
      <c r="E488" s="120"/>
      <c r="F488" s="120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122"/>
      <c r="Y488" s="122"/>
      <c r="Z488" s="2"/>
    </row>
    <row r="489" spans="1:26" ht="11.25" customHeight="1">
      <c r="A489" s="120"/>
      <c r="B489" s="58"/>
      <c r="C489" s="120"/>
      <c r="D489" s="120"/>
      <c r="E489" s="120"/>
      <c r="F489" s="120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122"/>
      <c r="Y489" s="122"/>
      <c r="Z489" s="2"/>
    </row>
    <row r="490" spans="1:26" ht="11.25" customHeight="1">
      <c r="A490" s="120"/>
      <c r="B490" s="58"/>
      <c r="C490" s="120"/>
      <c r="D490" s="120"/>
      <c r="E490" s="120"/>
      <c r="F490" s="120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122"/>
      <c r="Y490" s="122"/>
      <c r="Z490" s="2"/>
    </row>
    <row r="491" spans="1:26" ht="11.25" customHeight="1">
      <c r="A491" s="120"/>
      <c r="B491" s="58"/>
      <c r="C491" s="120"/>
      <c r="D491" s="120"/>
      <c r="E491" s="120"/>
      <c r="F491" s="120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122"/>
      <c r="Y491" s="122"/>
      <c r="Z491" s="2"/>
    </row>
    <row r="492" spans="1:26" ht="11.25" customHeight="1">
      <c r="A492" s="120"/>
      <c r="B492" s="58"/>
      <c r="C492" s="120"/>
      <c r="D492" s="120"/>
      <c r="E492" s="120"/>
      <c r="F492" s="120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122"/>
      <c r="Y492" s="122"/>
      <c r="Z492" s="2"/>
    </row>
    <row r="493" spans="1:26" ht="11.25" customHeight="1">
      <c r="A493" s="120"/>
      <c r="B493" s="58"/>
      <c r="C493" s="120"/>
      <c r="D493" s="120"/>
      <c r="E493" s="120"/>
      <c r="F493" s="120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122"/>
      <c r="Y493" s="122"/>
      <c r="Z493" s="2"/>
    </row>
    <row r="494" spans="1:26" ht="11.25" customHeight="1">
      <c r="A494" s="120"/>
      <c r="B494" s="58"/>
      <c r="C494" s="120"/>
      <c r="D494" s="120"/>
      <c r="E494" s="120"/>
      <c r="F494" s="120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122"/>
      <c r="Y494" s="122"/>
      <c r="Z494" s="2"/>
    </row>
    <row r="495" spans="1:26" ht="11.25" customHeight="1">
      <c r="A495" s="120"/>
      <c r="B495" s="58"/>
      <c r="C495" s="120"/>
      <c r="D495" s="120"/>
      <c r="E495" s="120"/>
      <c r="F495" s="120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122"/>
      <c r="Y495" s="122"/>
      <c r="Z495" s="2"/>
    </row>
    <row r="496" spans="1:26" ht="11.25" customHeight="1">
      <c r="A496" s="120"/>
      <c r="B496" s="58"/>
      <c r="C496" s="120"/>
      <c r="D496" s="120"/>
      <c r="E496" s="120"/>
      <c r="F496" s="120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122"/>
      <c r="Y496" s="122"/>
      <c r="Z496" s="2"/>
    </row>
    <row r="497" spans="1:26" ht="11.25" customHeight="1">
      <c r="A497" s="120"/>
      <c r="B497" s="58"/>
      <c r="C497" s="120"/>
      <c r="D497" s="120"/>
      <c r="E497" s="120"/>
      <c r="F497" s="120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122"/>
      <c r="Y497" s="122"/>
      <c r="Z497" s="2"/>
    </row>
    <row r="498" spans="1:26" ht="11.25" customHeight="1">
      <c r="A498" s="120"/>
      <c r="B498" s="58"/>
      <c r="C498" s="120"/>
      <c r="D498" s="120"/>
      <c r="E498" s="120"/>
      <c r="F498" s="120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122"/>
      <c r="Y498" s="122"/>
      <c r="Z498" s="2"/>
    </row>
    <row r="499" spans="1:26" ht="11.25" customHeight="1">
      <c r="A499" s="120"/>
      <c r="B499" s="58"/>
      <c r="C499" s="120"/>
      <c r="D499" s="120"/>
      <c r="E499" s="120"/>
      <c r="F499" s="120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122"/>
      <c r="Y499" s="122"/>
      <c r="Z499" s="2"/>
    </row>
    <row r="500" spans="1:26" ht="11.25" customHeight="1">
      <c r="A500" s="120"/>
      <c r="B500" s="58"/>
      <c r="C500" s="120"/>
      <c r="D500" s="120"/>
      <c r="E500" s="120"/>
      <c r="F500" s="120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122"/>
      <c r="Y500" s="122"/>
      <c r="Z500" s="2"/>
    </row>
    <row r="501" spans="1:26" ht="11.25" customHeight="1">
      <c r="A501" s="120"/>
      <c r="B501" s="58"/>
      <c r="C501" s="120"/>
      <c r="D501" s="120"/>
      <c r="E501" s="120"/>
      <c r="F501" s="120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122"/>
      <c r="Y501" s="122"/>
      <c r="Z501" s="2"/>
    </row>
    <row r="502" spans="1:26" ht="11.25" customHeight="1">
      <c r="A502" s="120"/>
      <c r="B502" s="58"/>
      <c r="C502" s="120"/>
      <c r="D502" s="120"/>
      <c r="E502" s="120"/>
      <c r="F502" s="120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122"/>
      <c r="Y502" s="122"/>
      <c r="Z502" s="2"/>
    </row>
    <row r="503" spans="1:26" ht="11.25" customHeight="1">
      <c r="A503" s="120"/>
      <c r="B503" s="58"/>
      <c r="C503" s="120"/>
      <c r="D503" s="120"/>
      <c r="E503" s="120"/>
      <c r="F503" s="120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122"/>
      <c r="Y503" s="122"/>
      <c r="Z503" s="2"/>
    </row>
    <row r="504" spans="1:26" ht="11.25" customHeight="1">
      <c r="A504" s="120"/>
      <c r="B504" s="58"/>
      <c r="C504" s="120"/>
      <c r="D504" s="120"/>
      <c r="E504" s="120"/>
      <c r="F504" s="120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122"/>
      <c r="Y504" s="122"/>
      <c r="Z504" s="2"/>
    </row>
    <row r="505" spans="1:26" ht="11.25" customHeight="1">
      <c r="A505" s="120"/>
      <c r="B505" s="58"/>
      <c r="C505" s="120"/>
      <c r="D505" s="120"/>
      <c r="E505" s="120"/>
      <c r="F505" s="120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122"/>
      <c r="Y505" s="122"/>
      <c r="Z505" s="2"/>
    </row>
    <row r="506" spans="1:26" ht="11.25" customHeight="1">
      <c r="A506" s="120"/>
      <c r="B506" s="58"/>
      <c r="C506" s="120"/>
      <c r="D506" s="120"/>
      <c r="E506" s="120"/>
      <c r="F506" s="120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122"/>
      <c r="Y506" s="122"/>
      <c r="Z506" s="2"/>
    </row>
    <row r="507" spans="1:26" ht="11.25" customHeight="1">
      <c r="A507" s="120"/>
      <c r="B507" s="58"/>
      <c r="C507" s="120"/>
      <c r="D507" s="120"/>
      <c r="E507" s="120"/>
      <c r="F507" s="120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122"/>
      <c r="Y507" s="122"/>
      <c r="Z507" s="2"/>
    </row>
    <row r="508" spans="1:26" ht="11.25" customHeight="1">
      <c r="A508" s="120"/>
      <c r="B508" s="58"/>
      <c r="C508" s="120"/>
      <c r="D508" s="120"/>
      <c r="E508" s="120"/>
      <c r="F508" s="120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122"/>
      <c r="Y508" s="122"/>
      <c r="Z508" s="2"/>
    </row>
    <row r="509" spans="1:26" ht="11.25" customHeight="1">
      <c r="A509" s="120"/>
      <c r="B509" s="58"/>
      <c r="C509" s="120"/>
      <c r="D509" s="120"/>
      <c r="E509" s="120"/>
      <c r="F509" s="120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122"/>
      <c r="Y509" s="122"/>
      <c r="Z509" s="2"/>
    </row>
    <row r="510" spans="1:26" ht="11.25" customHeight="1">
      <c r="A510" s="120"/>
      <c r="B510" s="58"/>
      <c r="C510" s="120"/>
      <c r="D510" s="120"/>
      <c r="E510" s="120"/>
      <c r="F510" s="120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122"/>
      <c r="Y510" s="122"/>
      <c r="Z510" s="2"/>
    </row>
    <row r="511" spans="1:26" ht="11.25" customHeight="1">
      <c r="A511" s="120"/>
      <c r="B511" s="58"/>
      <c r="C511" s="120"/>
      <c r="D511" s="120"/>
      <c r="E511" s="120"/>
      <c r="F511" s="120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122"/>
      <c r="Y511" s="122"/>
      <c r="Z511" s="2"/>
    </row>
    <row r="512" spans="1:26" ht="11.25" customHeight="1">
      <c r="A512" s="120"/>
      <c r="B512" s="58"/>
      <c r="C512" s="120"/>
      <c r="D512" s="120"/>
      <c r="E512" s="120"/>
      <c r="F512" s="120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122"/>
      <c r="Y512" s="122"/>
      <c r="Z512" s="2"/>
    </row>
    <row r="513" spans="1:26" ht="11.25" customHeight="1">
      <c r="A513" s="120"/>
      <c r="B513" s="58"/>
      <c r="C513" s="120"/>
      <c r="D513" s="120"/>
      <c r="E513" s="120"/>
      <c r="F513" s="120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122"/>
      <c r="Y513" s="122"/>
      <c r="Z513" s="2"/>
    </row>
    <row r="514" spans="1:26" ht="11.25" customHeight="1">
      <c r="A514" s="120"/>
      <c r="B514" s="58"/>
      <c r="C514" s="120"/>
      <c r="D514" s="120"/>
      <c r="E514" s="120"/>
      <c r="F514" s="120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122"/>
      <c r="Y514" s="122"/>
      <c r="Z514" s="2"/>
    </row>
    <row r="515" spans="1:26" ht="11.25" customHeight="1">
      <c r="A515" s="120"/>
      <c r="B515" s="58"/>
      <c r="C515" s="120"/>
      <c r="D515" s="120"/>
      <c r="E515" s="120"/>
      <c r="F515" s="120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122"/>
      <c r="Y515" s="122"/>
      <c r="Z515" s="2"/>
    </row>
    <row r="516" spans="1:26" ht="11.25" customHeight="1">
      <c r="A516" s="120"/>
      <c r="B516" s="58"/>
      <c r="C516" s="120"/>
      <c r="D516" s="120"/>
      <c r="E516" s="120"/>
      <c r="F516" s="120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122"/>
      <c r="Y516" s="122"/>
      <c r="Z516" s="2"/>
    </row>
    <row r="517" spans="1:26" ht="11.25" customHeight="1">
      <c r="A517" s="120"/>
      <c r="B517" s="58"/>
      <c r="C517" s="120"/>
      <c r="D517" s="120"/>
      <c r="E517" s="120"/>
      <c r="F517" s="120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122"/>
      <c r="Y517" s="122"/>
      <c r="Z517" s="2"/>
    </row>
    <row r="518" spans="1:26" ht="11.25" customHeight="1">
      <c r="A518" s="120"/>
      <c r="B518" s="58"/>
      <c r="C518" s="120"/>
      <c r="D518" s="120"/>
      <c r="E518" s="120"/>
      <c r="F518" s="120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122"/>
      <c r="Y518" s="122"/>
      <c r="Z518" s="2"/>
    </row>
    <row r="519" spans="1:26" ht="11.25" customHeight="1">
      <c r="A519" s="120"/>
      <c r="B519" s="58"/>
      <c r="C519" s="120"/>
      <c r="D519" s="120"/>
      <c r="E519" s="120"/>
      <c r="F519" s="120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122"/>
      <c r="Y519" s="122"/>
      <c r="Z519" s="2"/>
    </row>
    <row r="520" spans="1:26" ht="11.25" customHeight="1">
      <c r="A520" s="120"/>
      <c r="B520" s="58"/>
      <c r="C520" s="120"/>
      <c r="D520" s="120"/>
      <c r="E520" s="120"/>
      <c r="F520" s="120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122"/>
      <c r="Y520" s="122"/>
      <c r="Z520" s="2"/>
    </row>
    <row r="521" spans="1:26" ht="11.25" customHeight="1">
      <c r="A521" s="120"/>
      <c r="B521" s="58"/>
      <c r="C521" s="120"/>
      <c r="D521" s="120"/>
      <c r="E521" s="120"/>
      <c r="F521" s="120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122"/>
      <c r="Y521" s="122"/>
      <c r="Z521" s="2"/>
    </row>
    <row r="522" spans="1:26" ht="11.25" customHeight="1">
      <c r="A522" s="120"/>
      <c r="B522" s="58"/>
      <c r="C522" s="120"/>
      <c r="D522" s="120"/>
      <c r="E522" s="120"/>
      <c r="F522" s="120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122"/>
      <c r="Y522" s="122"/>
      <c r="Z522" s="2"/>
    </row>
    <row r="523" spans="1:26" ht="11.25" customHeight="1">
      <c r="A523" s="120"/>
      <c r="B523" s="58"/>
      <c r="C523" s="120"/>
      <c r="D523" s="120"/>
      <c r="E523" s="120"/>
      <c r="F523" s="120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122"/>
      <c r="Y523" s="122"/>
      <c r="Z523" s="2"/>
    </row>
    <row r="524" spans="1:26" ht="11.25" customHeight="1">
      <c r="A524" s="120"/>
      <c r="B524" s="58"/>
      <c r="C524" s="120"/>
      <c r="D524" s="120"/>
      <c r="E524" s="120"/>
      <c r="F524" s="120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122"/>
      <c r="Y524" s="122"/>
      <c r="Z524" s="2"/>
    </row>
    <row r="525" spans="1:26" ht="11.25" customHeight="1">
      <c r="A525" s="120"/>
      <c r="B525" s="58"/>
      <c r="C525" s="120"/>
      <c r="D525" s="120"/>
      <c r="E525" s="120"/>
      <c r="F525" s="120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122"/>
      <c r="Y525" s="122"/>
      <c r="Z525" s="2"/>
    </row>
    <row r="526" spans="1:26" ht="11.25" customHeight="1">
      <c r="A526" s="120"/>
      <c r="B526" s="58"/>
      <c r="C526" s="120"/>
      <c r="D526" s="120"/>
      <c r="E526" s="120"/>
      <c r="F526" s="120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122"/>
      <c r="Y526" s="122"/>
      <c r="Z526" s="2"/>
    </row>
    <row r="527" spans="1:26" ht="11.25" customHeight="1">
      <c r="A527" s="120"/>
      <c r="B527" s="58"/>
      <c r="C527" s="120"/>
      <c r="D527" s="120"/>
      <c r="E527" s="120"/>
      <c r="F527" s="120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122"/>
      <c r="Y527" s="122"/>
      <c r="Z527" s="2"/>
    </row>
    <row r="528" spans="1:26" ht="11.25" customHeight="1">
      <c r="A528" s="120"/>
      <c r="B528" s="58"/>
      <c r="C528" s="120"/>
      <c r="D528" s="120"/>
      <c r="E528" s="120"/>
      <c r="F528" s="120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122"/>
      <c r="Y528" s="122"/>
      <c r="Z528" s="2"/>
    </row>
    <row r="529" spans="1:26" ht="11.25" customHeight="1">
      <c r="A529" s="120"/>
      <c r="B529" s="58"/>
      <c r="C529" s="120"/>
      <c r="D529" s="120"/>
      <c r="E529" s="120"/>
      <c r="F529" s="120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122"/>
      <c r="Y529" s="122"/>
      <c r="Z529" s="2"/>
    </row>
    <row r="530" spans="1:26" ht="11.25" customHeight="1">
      <c r="A530" s="120"/>
      <c r="B530" s="58"/>
      <c r="C530" s="120"/>
      <c r="D530" s="120"/>
      <c r="E530" s="120"/>
      <c r="F530" s="120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122"/>
      <c r="Y530" s="122"/>
      <c r="Z530" s="2"/>
    </row>
    <row r="531" spans="1:26" ht="11.25" customHeight="1">
      <c r="A531" s="120"/>
      <c r="B531" s="58"/>
      <c r="C531" s="120"/>
      <c r="D531" s="120"/>
      <c r="E531" s="120"/>
      <c r="F531" s="120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122"/>
      <c r="Y531" s="122"/>
      <c r="Z531" s="2"/>
    </row>
    <row r="532" spans="1:26" ht="11.25" customHeight="1">
      <c r="A532" s="120"/>
      <c r="B532" s="58"/>
      <c r="C532" s="120"/>
      <c r="D532" s="120"/>
      <c r="E532" s="120"/>
      <c r="F532" s="120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122"/>
      <c r="Y532" s="122"/>
      <c r="Z532" s="2"/>
    </row>
    <row r="533" spans="1:26" ht="11.25" customHeight="1">
      <c r="A533" s="120"/>
      <c r="B533" s="58"/>
      <c r="C533" s="120"/>
      <c r="D533" s="120"/>
      <c r="E533" s="120"/>
      <c r="F533" s="120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122"/>
      <c r="Y533" s="122"/>
      <c r="Z533" s="2"/>
    </row>
    <row r="534" spans="1:26" ht="11.25" customHeight="1">
      <c r="A534" s="120"/>
      <c r="B534" s="58"/>
      <c r="C534" s="120"/>
      <c r="D534" s="120"/>
      <c r="E534" s="120"/>
      <c r="F534" s="120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122"/>
      <c r="Y534" s="122"/>
      <c r="Z534" s="2"/>
    </row>
    <row r="535" spans="1:26" ht="11.25" customHeight="1">
      <c r="A535" s="120"/>
      <c r="B535" s="58"/>
      <c r="C535" s="120"/>
      <c r="D535" s="120"/>
      <c r="E535" s="120"/>
      <c r="F535" s="120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122"/>
      <c r="Y535" s="122"/>
      <c r="Z535" s="2"/>
    </row>
    <row r="536" spans="1:26" ht="11.25" customHeight="1">
      <c r="A536" s="120"/>
      <c r="B536" s="58"/>
      <c r="C536" s="120"/>
      <c r="D536" s="120"/>
      <c r="E536" s="120"/>
      <c r="F536" s="120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122"/>
      <c r="Y536" s="122"/>
      <c r="Z536" s="2"/>
    </row>
    <row r="537" spans="1:26" ht="11.25" customHeight="1">
      <c r="A537" s="120"/>
      <c r="B537" s="58"/>
      <c r="C537" s="120"/>
      <c r="D537" s="120"/>
      <c r="E537" s="120"/>
      <c r="F537" s="120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122"/>
      <c r="Y537" s="122"/>
      <c r="Z537" s="2"/>
    </row>
    <row r="538" spans="1:26" ht="11.25" customHeight="1">
      <c r="A538" s="120"/>
      <c r="B538" s="58"/>
      <c r="C538" s="120"/>
      <c r="D538" s="120"/>
      <c r="E538" s="120"/>
      <c r="F538" s="120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122"/>
      <c r="Y538" s="122"/>
      <c r="Z538" s="2"/>
    </row>
    <row r="539" spans="1:26" ht="11.25" customHeight="1">
      <c r="A539" s="120"/>
      <c r="B539" s="58"/>
      <c r="C539" s="120"/>
      <c r="D539" s="120"/>
      <c r="E539" s="120"/>
      <c r="F539" s="120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122"/>
      <c r="Y539" s="122"/>
      <c r="Z539" s="2"/>
    </row>
    <row r="540" spans="1:26" ht="11.25" customHeight="1">
      <c r="A540" s="120"/>
      <c r="B540" s="58"/>
      <c r="C540" s="120"/>
      <c r="D540" s="120"/>
      <c r="E540" s="120"/>
      <c r="F540" s="120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122"/>
      <c r="Y540" s="122"/>
      <c r="Z540" s="2"/>
    </row>
    <row r="541" spans="1:26" ht="11.25" customHeight="1">
      <c r="A541" s="120"/>
      <c r="B541" s="58"/>
      <c r="C541" s="120"/>
      <c r="D541" s="120"/>
      <c r="E541" s="120"/>
      <c r="F541" s="120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122"/>
      <c r="Y541" s="122"/>
      <c r="Z541" s="2"/>
    </row>
    <row r="542" spans="1:26" ht="11.25" customHeight="1">
      <c r="A542" s="120"/>
      <c r="B542" s="58"/>
      <c r="C542" s="120"/>
      <c r="D542" s="120"/>
      <c r="E542" s="120"/>
      <c r="F542" s="120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122"/>
      <c r="Y542" s="122"/>
      <c r="Z542" s="2"/>
    </row>
    <row r="543" spans="1:26" ht="11.25" customHeight="1">
      <c r="A543" s="120"/>
      <c r="B543" s="58"/>
      <c r="C543" s="120"/>
      <c r="D543" s="120"/>
      <c r="E543" s="120"/>
      <c r="F543" s="120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122"/>
      <c r="Y543" s="122"/>
      <c r="Z543" s="2"/>
    </row>
    <row r="544" spans="1:26" ht="11.25" customHeight="1">
      <c r="A544" s="120"/>
      <c r="B544" s="58"/>
      <c r="C544" s="120"/>
      <c r="D544" s="120"/>
      <c r="E544" s="120"/>
      <c r="F544" s="120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122"/>
      <c r="Y544" s="122"/>
      <c r="Z544" s="2"/>
    </row>
    <row r="545" spans="1:26" ht="11.25" customHeight="1">
      <c r="A545" s="120"/>
      <c r="B545" s="58"/>
      <c r="C545" s="120"/>
      <c r="D545" s="120"/>
      <c r="E545" s="120"/>
      <c r="F545" s="120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122"/>
      <c r="Y545" s="122"/>
      <c r="Z545" s="2"/>
    </row>
    <row r="546" spans="1:26" ht="11.25" customHeight="1">
      <c r="A546" s="120"/>
      <c r="B546" s="58"/>
      <c r="C546" s="120"/>
      <c r="D546" s="120"/>
      <c r="E546" s="120"/>
      <c r="F546" s="120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122"/>
      <c r="Y546" s="122"/>
      <c r="Z546" s="2"/>
    </row>
    <row r="547" spans="1:26" ht="11.25" customHeight="1">
      <c r="A547" s="120"/>
      <c r="B547" s="58"/>
      <c r="C547" s="120"/>
      <c r="D547" s="120"/>
      <c r="E547" s="120"/>
      <c r="F547" s="120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122"/>
      <c r="Y547" s="122"/>
      <c r="Z547" s="2"/>
    </row>
    <row r="548" spans="1:26" ht="11.25" customHeight="1">
      <c r="A548" s="120"/>
      <c r="B548" s="58"/>
      <c r="C548" s="120"/>
      <c r="D548" s="120"/>
      <c r="E548" s="120"/>
      <c r="F548" s="120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122"/>
      <c r="Y548" s="122"/>
      <c r="Z548" s="2"/>
    </row>
    <row r="549" spans="1:26" ht="11.25" customHeight="1">
      <c r="A549" s="120"/>
      <c r="B549" s="58"/>
      <c r="C549" s="120"/>
      <c r="D549" s="120"/>
      <c r="E549" s="120"/>
      <c r="F549" s="120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122"/>
      <c r="Y549" s="122"/>
      <c r="Z549" s="2"/>
    </row>
    <row r="550" spans="1:26" ht="11.25" customHeight="1">
      <c r="A550" s="120"/>
      <c r="B550" s="58"/>
      <c r="C550" s="120"/>
      <c r="D550" s="120"/>
      <c r="E550" s="120"/>
      <c r="F550" s="120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122"/>
      <c r="Y550" s="122"/>
      <c r="Z550" s="2"/>
    </row>
    <row r="551" spans="1:26" ht="11.25" customHeight="1">
      <c r="A551" s="120"/>
      <c r="B551" s="58"/>
      <c r="C551" s="120"/>
      <c r="D551" s="120"/>
      <c r="E551" s="120"/>
      <c r="F551" s="120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122"/>
      <c r="Y551" s="122"/>
      <c r="Z551" s="2"/>
    </row>
    <row r="552" spans="1:26" ht="11.25" customHeight="1">
      <c r="A552" s="120"/>
      <c r="B552" s="58"/>
      <c r="C552" s="120"/>
      <c r="D552" s="120"/>
      <c r="E552" s="120"/>
      <c r="F552" s="120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122"/>
      <c r="Y552" s="122"/>
      <c r="Z552" s="2"/>
    </row>
    <row r="553" spans="1:26" ht="11.25" customHeight="1">
      <c r="A553" s="120"/>
      <c r="B553" s="58"/>
      <c r="C553" s="120"/>
      <c r="D553" s="120"/>
      <c r="E553" s="120"/>
      <c r="F553" s="120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122"/>
      <c r="Y553" s="122"/>
      <c r="Z553" s="2"/>
    </row>
    <row r="554" spans="1:26" ht="11.25" customHeight="1">
      <c r="A554" s="120"/>
      <c r="B554" s="58"/>
      <c r="C554" s="120"/>
      <c r="D554" s="120"/>
      <c r="E554" s="120"/>
      <c r="F554" s="120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122"/>
      <c r="Y554" s="122"/>
      <c r="Z554" s="2"/>
    </row>
    <row r="555" spans="1:26" ht="11.25" customHeight="1">
      <c r="A555" s="120"/>
      <c r="B555" s="58"/>
      <c r="C555" s="120"/>
      <c r="D555" s="120"/>
      <c r="E555" s="120"/>
      <c r="F555" s="120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122"/>
      <c r="Y555" s="122"/>
      <c r="Z555" s="2"/>
    </row>
    <row r="556" spans="1:26" ht="11.25" customHeight="1">
      <c r="A556" s="120"/>
      <c r="B556" s="58"/>
      <c r="C556" s="120"/>
      <c r="D556" s="120"/>
      <c r="E556" s="120"/>
      <c r="F556" s="120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122"/>
      <c r="Y556" s="122"/>
      <c r="Z556" s="2"/>
    </row>
    <row r="557" spans="1:26" ht="11.25" customHeight="1">
      <c r="A557" s="120"/>
      <c r="B557" s="58"/>
      <c r="C557" s="120"/>
      <c r="D557" s="120"/>
      <c r="E557" s="120"/>
      <c r="F557" s="120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122"/>
      <c r="Y557" s="122"/>
      <c r="Z557" s="2"/>
    </row>
    <row r="558" spans="1:26" ht="11.25" customHeight="1">
      <c r="A558" s="120"/>
      <c r="B558" s="58"/>
      <c r="C558" s="120"/>
      <c r="D558" s="120"/>
      <c r="E558" s="120"/>
      <c r="F558" s="120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122"/>
      <c r="Y558" s="122"/>
      <c r="Z558" s="2"/>
    </row>
    <row r="559" spans="1:26" ht="11.25" customHeight="1">
      <c r="A559" s="120"/>
      <c r="B559" s="58"/>
      <c r="C559" s="120"/>
      <c r="D559" s="120"/>
      <c r="E559" s="120"/>
      <c r="F559" s="120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122"/>
      <c r="Y559" s="122"/>
      <c r="Z559" s="2"/>
    </row>
    <row r="560" spans="1:26" ht="11.25" customHeight="1">
      <c r="A560" s="120"/>
      <c r="B560" s="58"/>
      <c r="C560" s="120"/>
      <c r="D560" s="120"/>
      <c r="E560" s="120"/>
      <c r="F560" s="120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122"/>
      <c r="Y560" s="122"/>
      <c r="Z560" s="2"/>
    </row>
    <row r="561" spans="1:26" ht="11.25" customHeight="1">
      <c r="A561" s="120"/>
      <c r="B561" s="58"/>
      <c r="C561" s="120"/>
      <c r="D561" s="120"/>
      <c r="E561" s="120"/>
      <c r="F561" s="120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122"/>
      <c r="Y561" s="122"/>
      <c r="Z561" s="2"/>
    </row>
    <row r="562" spans="1:26" ht="11.25" customHeight="1">
      <c r="A562" s="120"/>
      <c r="B562" s="58"/>
      <c r="C562" s="120"/>
      <c r="D562" s="120"/>
      <c r="E562" s="120"/>
      <c r="F562" s="120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122"/>
      <c r="Y562" s="122"/>
      <c r="Z562" s="2"/>
    </row>
    <row r="563" spans="1:26" ht="11.25" customHeight="1">
      <c r="A563" s="120"/>
      <c r="B563" s="58"/>
      <c r="C563" s="120"/>
      <c r="D563" s="120"/>
      <c r="E563" s="120"/>
      <c r="F563" s="120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122"/>
      <c r="Y563" s="122"/>
      <c r="Z563" s="2"/>
    </row>
    <row r="564" spans="1:26" ht="11.25" customHeight="1">
      <c r="A564" s="120"/>
      <c r="B564" s="58"/>
      <c r="C564" s="120"/>
      <c r="D564" s="120"/>
      <c r="E564" s="120"/>
      <c r="F564" s="120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122"/>
      <c r="Y564" s="122"/>
      <c r="Z564" s="2"/>
    </row>
    <row r="565" spans="1:26" ht="11.25" customHeight="1">
      <c r="A565" s="120"/>
      <c r="B565" s="58"/>
      <c r="C565" s="120"/>
      <c r="D565" s="120"/>
      <c r="E565" s="120"/>
      <c r="F565" s="120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122"/>
      <c r="Y565" s="122"/>
      <c r="Z565" s="2"/>
    </row>
    <row r="566" spans="1:26" ht="11.25" customHeight="1">
      <c r="A566" s="120"/>
      <c r="B566" s="58"/>
      <c r="C566" s="120"/>
      <c r="D566" s="120"/>
      <c r="E566" s="120"/>
      <c r="F566" s="120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122"/>
      <c r="Y566" s="122"/>
      <c r="Z566" s="2"/>
    </row>
    <row r="567" spans="1:26" ht="11.25" customHeight="1">
      <c r="A567" s="120"/>
      <c r="B567" s="58"/>
      <c r="C567" s="120"/>
      <c r="D567" s="120"/>
      <c r="E567" s="120"/>
      <c r="F567" s="120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122"/>
      <c r="Y567" s="122"/>
      <c r="Z567" s="2"/>
    </row>
    <row r="568" spans="1:26" ht="11.25" customHeight="1">
      <c r="A568" s="120"/>
      <c r="B568" s="58"/>
      <c r="C568" s="120"/>
      <c r="D568" s="120"/>
      <c r="E568" s="120"/>
      <c r="F568" s="120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122"/>
      <c r="Y568" s="122"/>
      <c r="Z568" s="2"/>
    </row>
    <row r="569" spans="1:26" ht="11.25" customHeight="1">
      <c r="A569" s="120"/>
      <c r="B569" s="58"/>
      <c r="C569" s="120"/>
      <c r="D569" s="120"/>
      <c r="E569" s="120"/>
      <c r="F569" s="120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122"/>
      <c r="Y569" s="122"/>
      <c r="Z569" s="2"/>
    </row>
    <row r="570" spans="1:26" ht="11.25" customHeight="1">
      <c r="A570" s="120"/>
      <c r="B570" s="58"/>
      <c r="C570" s="120"/>
      <c r="D570" s="120"/>
      <c r="E570" s="120"/>
      <c r="F570" s="120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122"/>
      <c r="Y570" s="122"/>
      <c r="Z570" s="2"/>
    </row>
    <row r="571" spans="1:26" ht="11.25" customHeight="1">
      <c r="A571" s="120"/>
      <c r="B571" s="58"/>
      <c r="C571" s="120"/>
      <c r="D571" s="120"/>
      <c r="E571" s="120"/>
      <c r="F571" s="120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122"/>
      <c r="Y571" s="122"/>
      <c r="Z571" s="2"/>
    </row>
    <row r="572" spans="1:26" ht="11.25" customHeight="1">
      <c r="A572" s="120"/>
      <c r="B572" s="58"/>
      <c r="C572" s="120"/>
      <c r="D572" s="120"/>
      <c r="E572" s="120"/>
      <c r="F572" s="120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122"/>
      <c r="Y572" s="122"/>
      <c r="Z572" s="2"/>
    </row>
    <row r="573" spans="1:26" ht="11.25" customHeight="1">
      <c r="A573" s="120"/>
      <c r="B573" s="58"/>
      <c r="C573" s="120"/>
      <c r="D573" s="120"/>
      <c r="E573" s="120"/>
      <c r="F573" s="120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122"/>
      <c r="Y573" s="122"/>
      <c r="Z573" s="2"/>
    </row>
    <row r="574" spans="1:26" ht="11.25" customHeight="1">
      <c r="A574" s="120"/>
      <c r="B574" s="58"/>
      <c r="C574" s="120"/>
      <c r="D574" s="120"/>
      <c r="E574" s="120"/>
      <c r="F574" s="120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122"/>
      <c r="Y574" s="122"/>
      <c r="Z574" s="2"/>
    </row>
    <row r="575" spans="1:26" ht="11.25" customHeight="1">
      <c r="A575" s="120"/>
      <c r="B575" s="58"/>
      <c r="C575" s="120"/>
      <c r="D575" s="120"/>
      <c r="E575" s="120"/>
      <c r="F575" s="120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122"/>
      <c r="Y575" s="122"/>
      <c r="Z575" s="2"/>
    </row>
    <row r="576" spans="1:26" ht="11.25" customHeight="1">
      <c r="A576" s="120"/>
      <c r="B576" s="58"/>
      <c r="C576" s="120"/>
      <c r="D576" s="120"/>
      <c r="E576" s="120"/>
      <c r="F576" s="120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122"/>
      <c r="Y576" s="122"/>
      <c r="Z576" s="2"/>
    </row>
    <row r="577" spans="1:26" ht="11.25" customHeight="1">
      <c r="A577" s="120"/>
      <c r="B577" s="58"/>
      <c r="C577" s="120"/>
      <c r="D577" s="120"/>
      <c r="E577" s="120"/>
      <c r="F577" s="120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122"/>
      <c r="Y577" s="122"/>
      <c r="Z577" s="2"/>
    </row>
    <row r="578" spans="1:26" ht="11.25" customHeight="1">
      <c r="A578" s="120"/>
      <c r="B578" s="58"/>
      <c r="C578" s="120"/>
      <c r="D578" s="120"/>
      <c r="E578" s="120"/>
      <c r="F578" s="120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122"/>
      <c r="Y578" s="122"/>
      <c r="Z578" s="2"/>
    </row>
    <row r="579" spans="1:26" ht="11.25" customHeight="1">
      <c r="A579" s="120"/>
      <c r="B579" s="58"/>
      <c r="C579" s="120"/>
      <c r="D579" s="120"/>
      <c r="E579" s="120"/>
      <c r="F579" s="120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122"/>
      <c r="Y579" s="122"/>
      <c r="Z579" s="2"/>
    </row>
    <row r="580" spans="1:26" ht="11.25" customHeight="1">
      <c r="A580" s="120"/>
      <c r="B580" s="58"/>
      <c r="C580" s="120"/>
      <c r="D580" s="120"/>
      <c r="E580" s="120"/>
      <c r="F580" s="120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122"/>
      <c r="Y580" s="122"/>
      <c r="Z580" s="2"/>
    </row>
    <row r="581" spans="1:26" ht="11.25" customHeight="1">
      <c r="A581" s="120"/>
      <c r="B581" s="58"/>
      <c r="C581" s="120"/>
      <c r="D581" s="120"/>
      <c r="E581" s="120"/>
      <c r="F581" s="120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122"/>
      <c r="Y581" s="122"/>
      <c r="Z581" s="2"/>
    </row>
    <row r="582" spans="1:26" ht="11.25" customHeight="1">
      <c r="A582" s="120"/>
      <c r="B582" s="58"/>
      <c r="C582" s="120"/>
      <c r="D582" s="120"/>
      <c r="E582" s="120"/>
      <c r="F582" s="120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122"/>
      <c r="Y582" s="122"/>
      <c r="Z582" s="2"/>
    </row>
    <row r="583" spans="1:26" ht="11.25" customHeight="1">
      <c r="A583" s="120"/>
      <c r="B583" s="58"/>
      <c r="C583" s="120"/>
      <c r="D583" s="120"/>
      <c r="E583" s="120"/>
      <c r="F583" s="120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122"/>
      <c r="Y583" s="122"/>
      <c r="Z583" s="2"/>
    </row>
    <row r="584" spans="1:26" ht="11.25" customHeight="1">
      <c r="A584" s="120"/>
      <c r="B584" s="58"/>
      <c r="C584" s="120"/>
      <c r="D584" s="120"/>
      <c r="E584" s="120"/>
      <c r="F584" s="120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122"/>
      <c r="Y584" s="122"/>
      <c r="Z584" s="2"/>
    </row>
    <row r="585" spans="1:26" ht="11.25" customHeight="1">
      <c r="A585" s="120"/>
      <c r="B585" s="58"/>
      <c r="C585" s="120"/>
      <c r="D585" s="120"/>
      <c r="E585" s="120"/>
      <c r="F585" s="120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122"/>
      <c r="Y585" s="122"/>
      <c r="Z585" s="2"/>
    </row>
    <row r="586" spans="1:26" ht="11.25" customHeight="1">
      <c r="A586" s="120"/>
      <c r="B586" s="58"/>
      <c r="C586" s="120"/>
      <c r="D586" s="120"/>
      <c r="E586" s="120"/>
      <c r="F586" s="120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122"/>
      <c r="Y586" s="122"/>
      <c r="Z586" s="2"/>
    </row>
    <row r="587" spans="1:26" ht="11.25" customHeight="1">
      <c r="A587" s="120"/>
      <c r="B587" s="58"/>
      <c r="C587" s="120"/>
      <c r="D587" s="120"/>
      <c r="E587" s="120"/>
      <c r="F587" s="120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122"/>
      <c r="Y587" s="122"/>
      <c r="Z587" s="2"/>
    </row>
    <row r="588" spans="1:26" ht="11.25" customHeight="1">
      <c r="A588" s="120"/>
      <c r="B588" s="58"/>
      <c r="C588" s="120"/>
      <c r="D588" s="120"/>
      <c r="E588" s="120"/>
      <c r="F588" s="120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122"/>
      <c r="Y588" s="122"/>
      <c r="Z588" s="2"/>
    </row>
    <row r="589" spans="1:26" ht="11.25" customHeight="1">
      <c r="A589" s="120"/>
      <c r="B589" s="58"/>
      <c r="C589" s="120"/>
      <c r="D589" s="120"/>
      <c r="E589" s="120"/>
      <c r="F589" s="120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122"/>
      <c r="Y589" s="122"/>
      <c r="Z589" s="2"/>
    </row>
    <row r="590" spans="1:26" ht="11.25" customHeight="1">
      <c r="A590" s="120"/>
      <c r="B590" s="58"/>
      <c r="C590" s="120"/>
      <c r="D590" s="120"/>
      <c r="E590" s="120"/>
      <c r="F590" s="120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122"/>
      <c r="Y590" s="122"/>
      <c r="Z590" s="2"/>
    </row>
    <row r="591" spans="1:26" ht="11.25" customHeight="1">
      <c r="A591" s="120"/>
      <c r="B591" s="58"/>
      <c r="C591" s="120"/>
      <c r="D591" s="120"/>
      <c r="E591" s="120"/>
      <c r="F591" s="120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122"/>
      <c r="Y591" s="122"/>
      <c r="Z591" s="2"/>
    </row>
    <row r="592" spans="1:26" ht="11.25" customHeight="1">
      <c r="A592" s="120"/>
      <c r="B592" s="58"/>
      <c r="C592" s="120"/>
      <c r="D592" s="120"/>
      <c r="E592" s="120"/>
      <c r="F592" s="120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122"/>
      <c r="Y592" s="122"/>
      <c r="Z592" s="2"/>
    </row>
    <row r="593" spans="1:26" ht="11.25" customHeight="1">
      <c r="A593" s="120"/>
      <c r="B593" s="58"/>
      <c r="C593" s="120"/>
      <c r="D593" s="120"/>
      <c r="E593" s="120"/>
      <c r="F593" s="120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122"/>
      <c r="Y593" s="122"/>
      <c r="Z593" s="2"/>
    </row>
    <row r="594" spans="1:26" ht="11.25" customHeight="1">
      <c r="A594" s="120"/>
      <c r="B594" s="58"/>
      <c r="C594" s="120"/>
      <c r="D594" s="120"/>
      <c r="E594" s="120"/>
      <c r="F594" s="120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122"/>
      <c r="Y594" s="122"/>
      <c r="Z594" s="2"/>
    </row>
    <row r="595" spans="1:26" ht="11.25" customHeight="1">
      <c r="A595" s="120"/>
      <c r="B595" s="58"/>
      <c r="C595" s="120"/>
      <c r="D595" s="120"/>
      <c r="E595" s="120"/>
      <c r="F595" s="120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122"/>
      <c r="Y595" s="122"/>
      <c r="Z595" s="2"/>
    </row>
    <row r="596" spans="1:26" ht="11.25" customHeight="1">
      <c r="A596" s="120"/>
      <c r="B596" s="58"/>
      <c r="C596" s="120"/>
      <c r="D596" s="120"/>
      <c r="E596" s="120"/>
      <c r="F596" s="120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122"/>
      <c r="Y596" s="122"/>
      <c r="Z596" s="2"/>
    </row>
    <row r="597" spans="1:26" ht="11.25" customHeight="1">
      <c r="A597" s="120"/>
      <c r="B597" s="58"/>
      <c r="C597" s="120"/>
      <c r="D597" s="120"/>
      <c r="E597" s="120"/>
      <c r="F597" s="120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122"/>
      <c r="Y597" s="122"/>
      <c r="Z597" s="2"/>
    </row>
    <row r="598" spans="1:26" ht="11.25" customHeight="1">
      <c r="A598" s="120"/>
      <c r="B598" s="58"/>
      <c r="C598" s="120"/>
      <c r="D598" s="120"/>
      <c r="E598" s="120"/>
      <c r="F598" s="120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122"/>
      <c r="Y598" s="122"/>
      <c r="Z598" s="2"/>
    </row>
    <row r="599" spans="1:26" ht="11.25" customHeight="1">
      <c r="A599" s="120"/>
      <c r="B599" s="58"/>
      <c r="C599" s="120"/>
      <c r="D599" s="120"/>
      <c r="E599" s="120"/>
      <c r="F599" s="120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122"/>
      <c r="Y599" s="122"/>
      <c r="Z599" s="2"/>
    </row>
    <row r="600" spans="1:26" ht="11.25" customHeight="1">
      <c r="A600" s="120"/>
      <c r="B600" s="58"/>
      <c r="C600" s="120"/>
      <c r="D600" s="120"/>
      <c r="E600" s="120"/>
      <c r="F600" s="120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122"/>
      <c r="Y600" s="122"/>
      <c r="Z600" s="2"/>
    </row>
    <row r="601" spans="1:26" ht="11.25" customHeight="1">
      <c r="A601" s="120"/>
      <c r="B601" s="58"/>
      <c r="C601" s="120"/>
      <c r="D601" s="120"/>
      <c r="E601" s="120"/>
      <c r="F601" s="120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122"/>
      <c r="Y601" s="122"/>
      <c r="Z601" s="2"/>
    </row>
    <row r="602" spans="1:26" ht="11.25" customHeight="1">
      <c r="A602" s="120"/>
      <c r="B602" s="58"/>
      <c r="C602" s="120"/>
      <c r="D602" s="120"/>
      <c r="E602" s="120"/>
      <c r="F602" s="120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122"/>
      <c r="Y602" s="122"/>
      <c r="Z602" s="2"/>
    </row>
    <row r="603" spans="1:26" ht="11.25" customHeight="1">
      <c r="A603" s="120"/>
      <c r="B603" s="58"/>
      <c r="C603" s="120"/>
      <c r="D603" s="120"/>
      <c r="E603" s="120"/>
      <c r="F603" s="120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122"/>
      <c r="Y603" s="122"/>
      <c r="Z603" s="2"/>
    </row>
    <row r="604" spans="1:26" ht="11.25" customHeight="1">
      <c r="A604" s="120"/>
      <c r="B604" s="58"/>
      <c r="C604" s="120"/>
      <c r="D604" s="120"/>
      <c r="E604" s="120"/>
      <c r="F604" s="120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122"/>
      <c r="Y604" s="122"/>
      <c r="Z604" s="2"/>
    </row>
    <row r="605" spans="1:26" ht="11.25" customHeight="1">
      <c r="A605" s="120"/>
      <c r="B605" s="58"/>
      <c r="C605" s="120"/>
      <c r="D605" s="120"/>
      <c r="E605" s="120"/>
      <c r="F605" s="120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122"/>
      <c r="Y605" s="122"/>
      <c r="Z605" s="2"/>
    </row>
    <row r="606" spans="1:26" ht="11.25" customHeight="1">
      <c r="A606" s="120"/>
      <c r="B606" s="58"/>
      <c r="C606" s="120"/>
      <c r="D606" s="120"/>
      <c r="E606" s="120"/>
      <c r="F606" s="120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122"/>
      <c r="Y606" s="122"/>
      <c r="Z606" s="2"/>
    </row>
    <row r="607" spans="1:26" ht="11.25" customHeight="1">
      <c r="A607" s="120"/>
      <c r="B607" s="58"/>
      <c r="C607" s="120"/>
      <c r="D607" s="120"/>
      <c r="E607" s="120"/>
      <c r="F607" s="120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122"/>
      <c r="Y607" s="122"/>
      <c r="Z607" s="2"/>
    </row>
    <row r="608" spans="1:26" ht="11.25" customHeight="1">
      <c r="A608" s="120"/>
      <c r="B608" s="58"/>
      <c r="C608" s="120"/>
      <c r="D608" s="120"/>
      <c r="E608" s="120"/>
      <c r="F608" s="120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122"/>
      <c r="Y608" s="122"/>
      <c r="Z608" s="2"/>
    </row>
    <row r="609" spans="1:26" ht="11.25" customHeight="1">
      <c r="A609" s="120"/>
      <c r="B609" s="58"/>
      <c r="C609" s="120"/>
      <c r="D609" s="120"/>
      <c r="E609" s="120"/>
      <c r="F609" s="120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122"/>
      <c r="Y609" s="122"/>
      <c r="Z609" s="2"/>
    </row>
    <row r="610" spans="1:26" ht="11.25" customHeight="1">
      <c r="A610" s="120"/>
      <c r="B610" s="58"/>
      <c r="C610" s="120"/>
      <c r="D610" s="120"/>
      <c r="E610" s="120"/>
      <c r="F610" s="120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122"/>
      <c r="Y610" s="122"/>
      <c r="Z610" s="2"/>
    </row>
    <row r="611" spans="1:26" ht="11.25" customHeight="1">
      <c r="A611" s="120"/>
      <c r="B611" s="58"/>
      <c r="C611" s="120"/>
      <c r="D611" s="120"/>
      <c r="E611" s="120"/>
      <c r="F611" s="120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122"/>
      <c r="Y611" s="122"/>
      <c r="Z611" s="2"/>
    </row>
    <row r="612" spans="1:26" ht="11.25" customHeight="1">
      <c r="A612" s="120"/>
      <c r="B612" s="58"/>
      <c r="C612" s="120"/>
      <c r="D612" s="120"/>
      <c r="E612" s="120"/>
      <c r="F612" s="120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122"/>
      <c r="Y612" s="122"/>
      <c r="Z612" s="2"/>
    </row>
    <row r="613" spans="1:26" ht="11.25" customHeight="1">
      <c r="A613" s="120"/>
      <c r="B613" s="58"/>
      <c r="C613" s="120"/>
      <c r="D613" s="120"/>
      <c r="E613" s="120"/>
      <c r="F613" s="120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122"/>
      <c r="Y613" s="122"/>
      <c r="Z613" s="2"/>
    </row>
    <row r="614" spans="1:26" ht="11.25" customHeight="1">
      <c r="A614" s="120"/>
      <c r="B614" s="58"/>
      <c r="C614" s="120"/>
      <c r="D614" s="120"/>
      <c r="E614" s="120"/>
      <c r="F614" s="120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122"/>
      <c r="Y614" s="122"/>
      <c r="Z614" s="2"/>
    </row>
    <row r="615" spans="1:26" ht="11.25" customHeight="1">
      <c r="A615" s="120"/>
      <c r="B615" s="58"/>
      <c r="C615" s="120"/>
      <c r="D615" s="120"/>
      <c r="E615" s="120"/>
      <c r="F615" s="120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122"/>
      <c r="Y615" s="122"/>
      <c r="Z615" s="2"/>
    </row>
    <row r="616" spans="1:26" ht="11.25" customHeight="1">
      <c r="A616" s="120"/>
      <c r="B616" s="58"/>
      <c r="C616" s="120"/>
      <c r="D616" s="120"/>
      <c r="E616" s="120"/>
      <c r="F616" s="120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122"/>
      <c r="Y616" s="122"/>
      <c r="Z616" s="2"/>
    </row>
    <row r="617" spans="1:26" ht="11.25" customHeight="1">
      <c r="A617" s="120"/>
      <c r="B617" s="58"/>
      <c r="C617" s="120"/>
      <c r="D617" s="120"/>
      <c r="E617" s="120"/>
      <c r="F617" s="120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122"/>
      <c r="Y617" s="122"/>
      <c r="Z617" s="2"/>
    </row>
    <row r="618" spans="1:26" ht="11.25" customHeight="1">
      <c r="A618" s="120"/>
      <c r="B618" s="58"/>
      <c r="C618" s="120"/>
      <c r="D618" s="120"/>
      <c r="E618" s="120"/>
      <c r="F618" s="120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122"/>
      <c r="Y618" s="122"/>
      <c r="Z618" s="2"/>
    </row>
    <row r="619" spans="1:26" ht="11.25" customHeight="1">
      <c r="A619" s="120"/>
      <c r="B619" s="58"/>
      <c r="C619" s="120"/>
      <c r="D619" s="120"/>
      <c r="E619" s="120"/>
      <c r="F619" s="120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122"/>
      <c r="Y619" s="122"/>
      <c r="Z619" s="2"/>
    </row>
    <row r="620" spans="1:26" ht="11.25" customHeight="1">
      <c r="A620" s="120"/>
      <c r="B620" s="58"/>
      <c r="C620" s="120"/>
      <c r="D620" s="120"/>
      <c r="E620" s="120"/>
      <c r="F620" s="120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122"/>
      <c r="Y620" s="122"/>
      <c r="Z620" s="2"/>
    </row>
    <row r="621" spans="1:26" ht="11.25" customHeight="1">
      <c r="A621" s="120"/>
      <c r="B621" s="58"/>
      <c r="C621" s="120"/>
      <c r="D621" s="120"/>
      <c r="E621" s="120"/>
      <c r="F621" s="120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122"/>
      <c r="Y621" s="122"/>
      <c r="Z621" s="2"/>
    </row>
    <row r="622" spans="1:26" ht="11.25" customHeight="1">
      <c r="A622" s="120"/>
      <c r="B622" s="58"/>
      <c r="C622" s="120"/>
      <c r="D622" s="120"/>
      <c r="E622" s="120"/>
      <c r="F622" s="120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122"/>
      <c r="Y622" s="122"/>
      <c r="Z622" s="2"/>
    </row>
    <row r="623" spans="1:26" ht="11.25" customHeight="1">
      <c r="A623" s="120"/>
      <c r="B623" s="58"/>
      <c r="C623" s="120"/>
      <c r="D623" s="120"/>
      <c r="E623" s="120"/>
      <c r="F623" s="120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122"/>
      <c r="Y623" s="122"/>
      <c r="Z623" s="2"/>
    </row>
    <row r="624" spans="1:26" ht="11.25" customHeight="1">
      <c r="A624" s="120"/>
      <c r="B624" s="58"/>
      <c r="C624" s="120"/>
      <c r="D624" s="120"/>
      <c r="E624" s="120"/>
      <c r="F624" s="120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122"/>
      <c r="Y624" s="122"/>
      <c r="Z624" s="2"/>
    </row>
    <row r="625" spans="1:26" ht="11.25" customHeight="1">
      <c r="A625" s="120"/>
      <c r="B625" s="58"/>
      <c r="C625" s="120"/>
      <c r="D625" s="120"/>
      <c r="E625" s="120"/>
      <c r="F625" s="120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122"/>
      <c r="Y625" s="122"/>
      <c r="Z625" s="2"/>
    </row>
    <row r="626" spans="1:26" ht="11.25" customHeight="1">
      <c r="A626" s="120"/>
      <c r="B626" s="58"/>
      <c r="C626" s="120"/>
      <c r="D626" s="120"/>
      <c r="E626" s="120"/>
      <c r="F626" s="120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122"/>
      <c r="Y626" s="122"/>
      <c r="Z626" s="2"/>
    </row>
    <row r="627" spans="1:26" ht="11.25" customHeight="1">
      <c r="A627" s="120"/>
      <c r="B627" s="58"/>
      <c r="C627" s="120"/>
      <c r="D627" s="120"/>
      <c r="E627" s="120"/>
      <c r="F627" s="120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122"/>
      <c r="Y627" s="122"/>
      <c r="Z627" s="2"/>
    </row>
    <row r="628" spans="1:26" ht="11.25" customHeight="1">
      <c r="A628" s="120"/>
      <c r="B628" s="58"/>
      <c r="C628" s="120"/>
      <c r="D628" s="120"/>
      <c r="E628" s="120"/>
      <c r="F628" s="120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122"/>
      <c r="Y628" s="122"/>
      <c r="Z628" s="2"/>
    </row>
    <row r="629" spans="1:26" ht="11.25" customHeight="1">
      <c r="A629" s="120"/>
      <c r="B629" s="58"/>
      <c r="C629" s="120"/>
      <c r="D629" s="120"/>
      <c r="E629" s="120"/>
      <c r="F629" s="120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122"/>
      <c r="Y629" s="122"/>
      <c r="Z629" s="2"/>
    </row>
    <row r="630" spans="1:26" ht="11.25" customHeight="1">
      <c r="A630" s="120"/>
      <c r="B630" s="58"/>
      <c r="C630" s="120"/>
      <c r="D630" s="120"/>
      <c r="E630" s="120"/>
      <c r="F630" s="120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122"/>
      <c r="Y630" s="122"/>
      <c r="Z630" s="2"/>
    </row>
    <row r="631" spans="1:26" ht="11.25" customHeight="1">
      <c r="A631" s="120"/>
      <c r="B631" s="58"/>
      <c r="C631" s="120"/>
      <c r="D631" s="120"/>
      <c r="E631" s="120"/>
      <c r="F631" s="120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122"/>
      <c r="Y631" s="122"/>
      <c r="Z631" s="2"/>
    </row>
    <row r="632" spans="1:26" ht="11.25" customHeight="1">
      <c r="A632" s="120"/>
      <c r="B632" s="58"/>
      <c r="C632" s="120"/>
      <c r="D632" s="120"/>
      <c r="E632" s="120"/>
      <c r="F632" s="120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122"/>
      <c r="Y632" s="122"/>
      <c r="Z632" s="2"/>
    </row>
    <row r="633" spans="1:26" ht="11.25" customHeight="1">
      <c r="A633" s="120"/>
      <c r="B633" s="58"/>
      <c r="C633" s="120"/>
      <c r="D633" s="120"/>
      <c r="E633" s="120"/>
      <c r="F633" s="120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122"/>
      <c r="Y633" s="122"/>
      <c r="Z633" s="2"/>
    </row>
    <row r="634" spans="1:26" ht="11.25" customHeight="1">
      <c r="A634" s="120"/>
      <c r="B634" s="58"/>
      <c r="C634" s="120"/>
      <c r="D634" s="120"/>
      <c r="E634" s="120"/>
      <c r="F634" s="120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122"/>
      <c r="Y634" s="122"/>
      <c r="Z634" s="2"/>
    </row>
    <row r="635" spans="1:26" ht="11.25" customHeight="1">
      <c r="A635" s="120"/>
      <c r="B635" s="58"/>
      <c r="C635" s="120"/>
      <c r="D635" s="120"/>
      <c r="E635" s="120"/>
      <c r="F635" s="120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122"/>
      <c r="Y635" s="122"/>
      <c r="Z635" s="2"/>
    </row>
    <row r="636" spans="1:26" ht="11.25" customHeight="1">
      <c r="A636" s="120"/>
      <c r="B636" s="58"/>
      <c r="C636" s="120"/>
      <c r="D636" s="120"/>
      <c r="E636" s="120"/>
      <c r="F636" s="120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122"/>
      <c r="Y636" s="122"/>
      <c r="Z636" s="2"/>
    </row>
    <row r="637" spans="1:26" ht="11.25" customHeight="1">
      <c r="A637" s="120"/>
      <c r="B637" s="58"/>
      <c r="C637" s="120"/>
      <c r="D637" s="120"/>
      <c r="E637" s="120"/>
      <c r="F637" s="120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122"/>
      <c r="Y637" s="122"/>
      <c r="Z637" s="2"/>
    </row>
    <row r="638" spans="1:26" ht="11.25" customHeight="1">
      <c r="A638" s="120"/>
      <c r="B638" s="58"/>
      <c r="C638" s="120"/>
      <c r="D638" s="120"/>
      <c r="E638" s="120"/>
      <c r="F638" s="120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122"/>
      <c r="Y638" s="122"/>
      <c r="Z638" s="2"/>
    </row>
    <row r="639" spans="1:26" ht="11.25" customHeight="1">
      <c r="A639" s="120"/>
      <c r="B639" s="58"/>
      <c r="C639" s="120"/>
      <c r="D639" s="120"/>
      <c r="E639" s="120"/>
      <c r="F639" s="120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122"/>
      <c r="Y639" s="122"/>
      <c r="Z639" s="2"/>
    </row>
    <row r="640" spans="1:26" ht="11.25" customHeight="1">
      <c r="A640" s="120"/>
      <c r="B640" s="58"/>
      <c r="C640" s="120"/>
      <c r="D640" s="120"/>
      <c r="E640" s="120"/>
      <c r="F640" s="120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122"/>
      <c r="Y640" s="122"/>
      <c r="Z640" s="2"/>
    </row>
    <row r="641" spans="1:26" ht="11.25" customHeight="1">
      <c r="A641" s="120"/>
      <c r="B641" s="58"/>
      <c r="C641" s="120"/>
      <c r="D641" s="120"/>
      <c r="E641" s="120"/>
      <c r="F641" s="120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122"/>
      <c r="Y641" s="122"/>
      <c r="Z641" s="2"/>
    </row>
    <row r="642" spans="1:26" ht="11.25" customHeight="1">
      <c r="A642" s="120"/>
      <c r="B642" s="58"/>
      <c r="C642" s="120"/>
      <c r="D642" s="120"/>
      <c r="E642" s="120"/>
      <c r="F642" s="120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122"/>
      <c r="Y642" s="122"/>
      <c r="Z642" s="2"/>
    </row>
    <row r="643" spans="1:26" ht="11.25" customHeight="1">
      <c r="A643" s="120"/>
      <c r="B643" s="58"/>
      <c r="C643" s="120"/>
      <c r="D643" s="120"/>
      <c r="E643" s="120"/>
      <c r="F643" s="120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122"/>
      <c r="Y643" s="122"/>
      <c r="Z643" s="2"/>
    </row>
    <row r="644" spans="1:26" ht="11.25" customHeight="1">
      <c r="A644" s="120"/>
      <c r="B644" s="58"/>
      <c r="C644" s="120"/>
      <c r="D644" s="120"/>
      <c r="E644" s="120"/>
      <c r="F644" s="120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122"/>
      <c r="Y644" s="122"/>
      <c r="Z644" s="2"/>
    </row>
    <row r="645" spans="1:26" ht="11.25" customHeight="1">
      <c r="A645" s="120"/>
      <c r="B645" s="58"/>
      <c r="C645" s="120"/>
      <c r="D645" s="120"/>
      <c r="E645" s="120"/>
      <c r="F645" s="120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122"/>
      <c r="Y645" s="122"/>
      <c r="Z645" s="2"/>
    </row>
    <row r="646" spans="1:26" ht="11.25" customHeight="1">
      <c r="A646" s="120"/>
      <c r="B646" s="58"/>
      <c r="C646" s="120"/>
      <c r="D646" s="120"/>
      <c r="E646" s="120"/>
      <c r="F646" s="120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122"/>
      <c r="Y646" s="122"/>
      <c r="Z646" s="2"/>
    </row>
    <row r="647" spans="1:26" ht="11.25" customHeight="1">
      <c r="A647" s="120"/>
      <c r="B647" s="58"/>
      <c r="C647" s="120"/>
      <c r="D647" s="120"/>
      <c r="E647" s="120"/>
      <c r="F647" s="120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122"/>
      <c r="Y647" s="122"/>
      <c r="Z647" s="2"/>
    </row>
    <row r="648" spans="1:26" ht="11.25" customHeight="1">
      <c r="A648" s="120"/>
      <c r="B648" s="58"/>
      <c r="C648" s="120"/>
      <c r="D648" s="120"/>
      <c r="E648" s="120"/>
      <c r="F648" s="120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122"/>
      <c r="Y648" s="122"/>
      <c r="Z648" s="2"/>
    </row>
    <row r="649" spans="1:26" ht="11.25" customHeight="1">
      <c r="A649" s="120"/>
      <c r="B649" s="58"/>
      <c r="C649" s="120"/>
      <c r="D649" s="120"/>
      <c r="E649" s="120"/>
      <c r="F649" s="120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122"/>
      <c r="Y649" s="122"/>
      <c r="Z649" s="2"/>
    </row>
    <row r="650" spans="1:26" ht="11.25" customHeight="1">
      <c r="A650" s="120"/>
      <c r="B650" s="58"/>
      <c r="C650" s="120"/>
      <c r="D650" s="120"/>
      <c r="E650" s="120"/>
      <c r="F650" s="120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122"/>
      <c r="Y650" s="122"/>
      <c r="Z650" s="2"/>
    </row>
    <row r="651" spans="1:26" ht="11.25" customHeight="1">
      <c r="A651" s="120"/>
      <c r="B651" s="58"/>
      <c r="C651" s="120"/>
      <c r="D651" s="120"/>
      <c r="E651" s="120"/>
      <c r="F651" s="120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122"/>
      <c r="Y651" s="122"/>
      <c r="Z651" s="2"/>
    </row>
    <row r="652" spans="1:26" ht="11.25" customHeight="1">
      <c r="A652" s="120"/>
      <c r="B652" s="58"/>
      <c r="C652" s="120"/>
      <c r="D652" s="120"/>
      <c r="E652" s="120"/>
      <c r="F652" s="120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122"/>
      <c r="Y652" s="122"/>
      <c r="Z652" s="2"/>
    </row>
    <row r="653" spans="1:26" ht="11.25" customHeight="1">
      <c r="A653" s="120"/>
      <c r="B653" s="58"/>
      <c r="C653" s="120"/>
      <c r="D653" s="120"/>
      <c r="E653" s="120"/>
      <c r="F653" s="120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122"/>
      <c r="Y653" s="122"/>
      <c r="Z653" s="2"/>
    </row>
    <row r="654" spans="1:26" ht="11.25" customHeight="1">
      <c r="A654" s="120"/>
      <c r="B654" s="58"/>
      <c r="C654" s="120"/>
      <c r="D654" s="120"/>
      <c r="E654" s="120"/>
      <c r="F654" s="120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122"/>
      <c r="Y654" s="122"/>
      <c r="Z654" s="2"/>
    </row>
    <row r="655" spans="1:26" ht="11.25" customHeight="1">
      <c r="A655" s="120"/>
      <c r="B655" s="58"/>
      <c r="C655" s="120"/>
      <c r="D655" s="120"/>
      <c r="E655" s="120"/>
      <c r="F655" s="120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122"/>
      <c r="Y655" s="122"/>
      <c r="Z655" s="2"/>
    </row>
    <row r="656" spans="1:26" ht="11.25" customHeight="1">
      <c r="A656" s="120"/>
      <c r="B656" s="58"/>
      <c r="C656" s="120"/>
      <c r="D656" s="120"/>
      <c r="E656" s="120"/>
      <c r="F656" s="120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122"/>
      <c r="Y656" s="122"/>
      <c r="Z656" s="2"/>
    </row>
    <row r="657" spans="1:26" ht="11.25" customHeight="1">
      <c r="A657" s="120"/>
      <c r="B657" s="58"/>
      <c r="C657" s="120"/>
      <c r="D657" s="120"/>
      <c r="E657" s="120"/>
      <c r="F657" s="120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122"/>
      <c r="Y657" s="122"/>
      <c r="Z657" s="2"/>
    </row>
    <row r="658" spans="1:26" ht="11.25" customHeight="1">
      <c r="A658" s="120"/>
      <c r="B658" s="58"/>
      <c r="C658" s="120"/>
      <c r="D658" s="120"/>
      <c r="E658" s="120"/>
      <c r="F658" s="120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122"/>
      <c r="Y658" s="122"/>
      <c r="Z658" s="2"/>
    </row>
    <row r="659" spans="1:26" ht="11.25" customHeight="1">
      <c r="A659" s="120"/>
      <c r="B659" s="58"/>
      <c r="C659" s="120"/>
      <c r="D659" s="120"/>
      <c r="E659" s="120"/>
      <c r="F659" s="120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122"/>
      <c r="Y659" s="122"/>
      <c r="Z659" s="2"/>
    </row>
    <row r="660" spans="1:26" ht="11.25" customHeight="1">
      <c r="A660" s="120"/>
      <c r="B660" s="58"/>
      <c r="C660" s="120"/>
      <c r="D660" s="120"/>
      <c r="E660" s="120"/>
      <c r="F660" s="120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122"/>
      <c r="Y660" s="122"/>
      <c r="Z660" s="2"/>
    </row>
    <row r="661" spans="1:26" ht="11.25" customHeight="1">
      <c r="A661" s="120"/>
      <c r="B661" s="58"/>
      <c r="C661" s="120"/>
      <c r="D661" s="120"/>
      <c r="E661" s="120"/>
      <c r="F661" s="120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122"/>
      <c r="Y661" s="122"/>
      <c r="Z661" s="2"/>
    </row>
    <row r="662" spans="1:26" ht="11.25" customHeight="1">
      <c r="A662" s="120"/>
      <c r="B662" s="58"/>
      <c r="C662" s="120"/>
      <c r="D662" s="120"/>
      <c r="E662" s="120"/>
      <c r="F662" s="120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122"/>
      <c r="Y662" s="122"/>
      <c r="Z662" s="2"/>
    </row>
    <row r="663" spans="1:26" ht="11.25" customHeight="1">
      <c r="A663" s="120"/>
      <c r="B663" s="58"/>
      <c r="C663" s="120"/>
      <c r="D663" s="120"/>
      <c r="E663" s="120"/>
      <c r="F663" s="120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122"/>
      <c r="Y663" s="122"/>
      <c r="Z663" s="2"/>
    </row>
    <row r="664" spans="1:26" ht="11.25" customHeight="1">
      <c r="A664" s="120"/>
      <c r="B664" s="58"/>
      <c r="C664" s="120"/>
      <c r="D664" s="120"/>
      <c r="E664" s="120"/>
      <c r="F664" s="120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122"/>
      <c r="Y664" s="122"/>
      <c r="Z664" s="2"/>
    </row>
    <row r="665" spans="1:26" ht="11.25" customHeight="1">
      <c r="A665" s="120"/>
      <c r="B665" s="58"/>
      <c r="C665" s="120"/>
      <c r="D665" s="120"/>
      <c r="E665" s="120"/>
      <c r="F665" s="120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122"/>
      <c r="Y665" s="122"/>
      <c r="Z665" s="2"/>
    </row>
    <row r="666" spans="1:26" ht="11.25" customHeight="1">
      <c r="A666" s="120"/>
      <c r="B666" s="58"/>
      <c r="C666" s="120"/>
      <c r="D666" s="120"/>
      <c r="E666" s="120"/>
      <c r="F666" s="120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122"/>
      <c r="Y666" s="122"/>
      <c r="Z666" s="2"/>
    </row>
    <row r="667" spans="1:26" ht="11.25" customHeight="1">
      <c r="A667" s="120"/>
      <c r="B667" s="58"/>
      <c r="C667" s="120"/>
      <c r="D667" s="120"/>
      <c r="E667" s="120"/>
      <c r="F667" s="120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122"/>
      <c r="Y667" s="122"/>
      <c r="Z667" s="2"/>
    </row>
    <row r="668" spans="1:26" ht="11.25" customHeight="1">
      <c r="A668" s="120"/>
      <c r="B668" s="58"/>
      <c r="C668" s="120"/>
      <c r="D668" s="120"/>
      <c r="E668" s="120"/>
      <c r="F668" s="120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122"/>
      <c r="Y668" s="122"/>
      <c r="Z668" s="2"/>
    </row>
    <row r="669" spans="1:26" ht="11.25" customHeight="1">
      <c r="A669" s="120"/>
      <c r="B669" s="58"/>
      <c r="C669" s="120"/>
      <c r="D669" s="120"/>
      <c r="E669" s="120"/>
      <c r="F669" s="120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122"/>
      <c r="Y669" s="122"/>
      <c r="Z669" s="2"/>
    </row>
    <row r="670" spans="1:26" ht="11.25" customHeight="1">
      <c r="A670" s="120"/>
      <c r="B670" s="58"/>
      <c r="C670" s="120"/>
      <c r="D670" s="120"/>
      <c r="E670" s="120"/>
      <c r="F670" s="120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122"/>
      <c r="Y670" s="122"/>
      <c r="Z670" s="2"/>
    </row>
    <row r="671" spans="1:26" ht="11.25" customHeight="1">
      <c r="A671" s="120"/>
      <c r="B671" s="58"/>
      <c r="C671" s="120"/>
      <c r="D671" s="120"/>
      <c r="E671" s="120"/>
      <c r="F671" s="120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122"/>
      <c r="Y671" s="122"/>
      <c r="Z671" s="2"/>
    </row>
    <row r="672" spans="1:26" ht="11.25" customHeight="1">
      <c r="A672" s="120"/>
      <c r="B672" s="58"/>
      <c r="C672" s="120"/>
      <c r="D672" s="120"/>
      <c r="E672" s="120"/>
      <c r="F672" s="120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122"/>
      <c r="Y672" s="122"/>
      <c r="Z672" s="2"/>
    </row>
    <row r="673" spans="1:26" ht="11.25" customHeight="1">
      <c r="A673" s="120"/>
      <c r="B673" s="58"/>
      <c r="C673" s="120"/>
      <c r="D673" s="120"/>
      <c r="E673" s="120"/>
      <c r="F673" s="120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122"/>
      <c r="Y673" s="122"/>
      <c r="Z673" s="2"/>
    </row>
    <row r="674" spans="1:26" ht="11.25" customHeight="1">
      <c r="A674" s="120"/>
      <c r="B674" s="58"/>
      <c r="C674" s="120"/>
      <c r="D674" s="120"/>
      <c r="E674" s="120"/>
      <c r="F674" s="120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122"/>
      <c r="Y674" s="122"/>
      <c r="Z674" s="2"/>
    </row>
    <row r="675" spans="1:26" ht="11.25" customHeight="1">
      <c r="A675" s="120"/>
      <c r="B675" s="58"/>
      <c r="C675" s="120"/>
      <c r="D675" s="120"/>
      <c r="E675" s="120"/>
      <c r="F675" s="120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122"/>
      <c r="Y675" s="122"/>
      <c r="Z675" s="2"/>
    </row>
    <row r="676" spans="1:26" ht="11.25" customHeight="1">
      <c r="A676" s="120"/>
      <c r="B676" s="58"/>
      <c r="C676" s="120"/>
      <c r="D676" s="120"/>
      <c r="E676" s="120"/>
      <c r="F676" s="120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122"/>
      <c r="Y676" s="122"/>
      <c r="Z676" s="2"/>
    </row>
    <row r="677" spans="1:26" ht="11.25" customHeight="1">
      <c r="A677" s="120"/>
      <c r="B677" s="58"/>
      <c r="C677" s="120"/>
      <c r="D677" s="120"/>
      <c r="E677" s="120"/>
      <c r="F677" s="120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122"/>
      <c r="Y677" s="122"/>
      <c r="Z677" s="2"/>
    </row>
    <row r="678" spans="1:26" ht="11.25" customHeight="1">
      <c r="A678" s="120"/>
      <c r="B678" s="58"/>
      <c r="C678" s="120"/>
      <c r="D678" s="120"/>
      <c r="E678" s="120"/>
      <c r="F678" s="120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122"/>
      <c r="Y678" s="122"/>
      <c r="Z678" s="2"/>
    </row>
    <row r="679" spans="1:26" ht="11.25" customHeight="1">
      <c r="A679" s="120"/>
      <c r="B679" s="58"/>
      <c r="C679" s="120"/>
      <c r="D679" s="120"/>
      <c r="E679" s="120"/>
      <c r="F679" s="120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122"/>
      <c r="Y679" s="122"/>
      <c r="Z679" s="2"/>
    </row>
    <row r="680" spans="1:26" ht="11.25" customHeight="1">
      <c r="A680" s="120"/>
      <c r="B680" s="58"/>
      <c r="C680" s="120"/>
      <c r="D680" s="120"/>
      <c r="E680" s="120"/>
      <c r="F680" s="120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122"/>
      <c r="Y680" s="122"/>
      <c r="Z680" s="2"/>
    </row>
    <row r="681" spans="1:26" ht="11.25" customHeight="1">
      <c r="A681" s="120"/>
      <c r="B681" s="58"/>
      <c r="C681" s="120"/>
      <c r="D681" s="120"/>
      <c r="E681" s="120"/>
      <c r="F681" s="120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122"/>
      <c r="Y681" s="122"/>
      <c r="Z681" s="2"/>
    </row>
    <row r="682" spans="1:26" ht="11.25" customHeight="1">
      <c r="A682" s="120"/>
      <c r="B682" s="58"/>
      <c r="C682" s="120"/>
      <c r="D682" s="120"/>
      <c r="E682" s="120"/>
      <c r="F682" s="120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122"/>
      <c r="Y682" s="122"/>
      <c r="Z682" s="2"/>
    </row>
    <row r="683" spans="1:26" ht="11.25" customHeight="1">
      <c r="A683" s="120"/>
      <c r="B683" s="58"/>
      <c r="C683" s="120"/>
      <c r="D683" s="120"/>
      <c r="E683" s="120"/>
      <c r="F683" s="120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122"/>
      <c r="Y683" s="122"/>
      <c r="Z683" s="2"/>
    </row>
    <row r="684" spans="1:26" ht="11.25" customHeight="1">
      <c r="A684" s="120"/>
      <c r="B684" s="58"/>
      <c r="C684" s="120"/>
      <c r="D684" s="120"/>
      <c r="E684" s="120"/>
      <c r="F684" s="120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122"/>
      <c r="Y684" s="122"/>
      <c r="Z684" s="2"/>
    </row>
    <row r="685" spans="1:26" ht="11.25" customHeight="1">
      <c r="A685" s="120"/>
      <c r="B685" s="58"/>
      <c r="C685" s="120"/>
      <c r="D685" s="120"/>
      <c r="E685" s="120"/>
      <c r="F685" s="120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122"/>
      <c r="Y685" s="122"/>
      <c r="Z685" s="2"/>
    </row>
    <row r="686" spans="1:26" ht="11.25" customHeight="1">
      <c r="A686" s="120"/>
      <c r="B686" s="58"/>
      <c r="C686" s="120"/>
      <c r="D686" s="120"/>
      <c r="E686" s="120"/>
      <c r="F686" s="120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122"/>
      <c r="Y686" s="122"/>
      <c r="Z686" s="2"/>
    </row>
    <row r="687" spans="1:26" ht="11.25" customHeight="1">
      <c r="A687" s="120"/>
      <c r="B687" s="58"/>
      <c r="C687" s="120"/>
      <c r="D687" s="120"/>
      <c r="E687" s="120"/>
      <c r="F687" s="120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122"/>
      <c r="Y687" s="122"/>
      <c r="Z687" s="2"/>
    </row>
    <row r="688" spans="1:26" ht="11.25" customHeight="1">
      <c r="A688" s="120"/>
      <c r="B688" s="58"/>
      <c r="C688" s="120"/>
      <c r="D688" s="120"/>
      <c r="E688" s="120"/>
      <c r="F688" s="120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122"/>
      <c r="Y688" s="122"/>
      <c r="Z688" s="2"/>
    </row>
    <row r="689" spans="1:26" ht="11.25" customHeight="1">
      <c r="A689" s="120"/>
      <c r="B689" s="58"/>
      <c r="C689" s="120"/>
      <c r="D689" s="120"/>
      <c r="E689" s="120"/>
      <c r="F689" s="120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122"/>
      <c r="Y689" s="122"/>
      <c r="Z689" s="2"/>
    </row>
    <row r="690" spans="1:26" ht="11.25" customHeight="1">
      <c r="A690" s="120"/>
      <c r="B690" s="58"/>
      <c r="C690" s="120"/>
      <c r="D690" s="120"/>
      <c r="E690" s="120"/>
      <c r="F690" s="120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122"/>
      <c r="Y690" s="122"/>
      <c r="Z690" s="2"/>
    </row>
    <row r="691" spans="1:26" ht="11.25" customHeight="1">
      <c r="A691" s="120"/>
      <c r="B691" s="58"/>
      <c r="C691" s="120"/>
      <c r="D691" s="120"/>
      <c r="E691" s="120"/>
      <c r="F691" s="120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122"/>
      <c r="Y691" s="122"/>
      <c r="Z691" s="2"/>
    </row>
    <row r="692" spans="1:26" ht="11.25" customHeight="1">
      <c r="A692" s="120"/>
      <c r="B692" s="58"/>
      <c r="C692" s="120"/>
      <c r="D692" s="120"/>
      <c r="E692" s="120"/>
      <c r="F692" s="120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122"/>
      <c r="Y692" s="122"/>
      <c r="Z692" s="2"/>
    </row>
    <row r="693" spans="1:26" ht="11.25" customHeight="1">
      <c r="A693" s="120"/>
      <c r="B693" s="58"/>
      <c r="C693" s="120"/>
      <c r="D693" s="120"/>
      <c r="E693" s="120"/>
      <c r="F693" s="120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122"/>
      <c r="Y693" s="122"/>
      <c r="Z693" s="2"/>
    </row>
    <row r="694" spans="1:26" ht="11.25" customHeight="1">
      <c r="A694" s="120"/>
      <c r="B694" s="58"/>
      <c r="C694" s="120"/>
      <c r="D694" s="120"/>
      <c r="E694" s="120"/>
      <c r="F694" s="120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122"/>
      <c r="Y694" s="122"/>
      <c r="Z694" s="2"/>
    </row>
    <row r="695" spans="1:26" ht="11.25" customHeight="1">
      <c r="A695" s="120"/>
      <c r="B695" s="58"/>
      <c r="C695" s="120"/>
      <c r="D695" s="120"/>
      <c r="E695" s="120"/>
      <c r="F695" s="120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122"/>
      <c r="Y695" s="122"/>
      <c r="Z695" s="2"/>
    </row>
    <row r="696" spans="1:26" ht="11.25" customHeight="1">
      <c r="A696" s="120"/>
      <c r="B696" s="58"/>
      <c r="C696" s="120"/>
      <c r="D696" s="120"/>
      <c r="E696" s="120"/>
      <c r="F696" s="120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122"/>
      <c r="Y696" s="122"/>
      <c r="Z696" s="2"/>
    </row>
    <row r="697" spans="1:26" ht="11.25" customHeight="1">
      <c r="A697" s="120"/>
      <c r="B697" s="58"/>
      <c r="C697" s="120"/>
      <c r="D697" s="120"/>
      <c r="E697" s="120"/>
      <c r="F697" s="120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122"/>
      <c r="Y697" s="122"/>
      <c r="Z697" s="2"/>
    </row>
    <row r="698" spans="1:26" ht="11.25" customHeight="1">
      <c r="A698" s="120"/>
      <c r="B698" s="58"/>
      <c r="C698" s="120"/>
      <c r="D698" s="120"/>
      <c r="E698" s="120"/>
      <c r="F698" s="120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122"/>
      <c r="Y698" s="122"/>
      <c r="Z698" s="2"/>
    </row>
    <row r="699" spans="1:26" ht="11.25" customHeight="1">
      <c r="A699" s="120"/>
      <c r="B699" s="58"/>
      <c r="C699" s="120"/>
      <c r="D699" s="120"/>
      <c r="E699" s="120"/>
      <c r="F699" s="120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122"/>
      <c r="Y699" s="122"/>
      <c r="Z699" s="2"/>
    </row>
    <row r="700" spans="1:26" ht="11.25" customHeight="1">
      <c r="A700" s="120"/>
      <c r="B700" s="58"/>
      <c r="C700" s="120"/>
      <c r="D700" s="120"/>
      <c r="E700" s="120"/>
      <c r="F700" s="120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122"/>
      <c r="Y700" s="122"/>
      <c r="Z700" s="2"/>
    </row>
    <row r="701" spans="1:26" ht="11.25" customHeight="1">
      <c r="A701" s="120"/>
      <c r="B701" s="58"/>
      <c r="C701" s="120"/>
      <c r="D701" s="120"/>
      <c r="E701" s="120"/>
      <c r="F701" s="120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122"/>
      <c r="Y701" s="122"/>
      <c r="Z701" s="2"/>
    </row>
    <row r="702" spans="1:26" ht="11.25" customHeight="1">
      <c r="A702" s="120"/>
      <c r="B702" s="58"/>
      <c r="C702" s="120"/>
      <c r="D702" s="120"/>
      <c r="E702" s="120"/>
      <c r="F702" s="120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122"/>
      <c r="Y702" s="122"/>
      <c r="Z702" s="2"/>
    </row>
    <row r="703" spans="1:26" ht="11.25" customHeight="1">
      <c r="A703" s="120"/>
      <c r="B703" s="58"/>
      <c r="C703" s="120"/>
      <c r="D703" s="120"/>
      <c r="E703" s="120"/>
      <c r="F703" s="120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122"/>
      <c r="Y703" s="122"/>
      <c r="Z703" s="2"/>
    </row>
    <row r="704" spans="1:26" ht="11.25" customHeight="1">
      <c r="A704" s="120"/>
      <c r="B704" s="58"/>
      <c r="C704" s="120"/>
      <c r="D704" s="120"/>
      <c r="E704" s="120"/>
      <c r="F704" s="120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122"/>
      <c r="Y704" s="122"/>
      <c r="Z704" s="2"/>
    </row>
    <row r="705" spans="1:26" ht="11.25" customHeight="1">
      <c r="A705" s="120"/>
      <c r="B705" s="58"/>
      <c r="C705" s="120"/>
      <c r="D705" s="120"/>
      <c r="E705" s="120"/>
      <c r="F705" s="120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122"/>
      <c r="Y705" s="122"/>
      <c r="Z705" s="2"/>
    </row>
    <row r="706" spans="1:26" ht="11.25" customHeight="1">
      <c r="A706" s="120"/>
      <c r="B706" s="58"/>
      <c r="C706" s="120"/>
      <c r="D706" s="120"/>
      <c r="E706" s="120"/>
      <c r="F706" s="120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122"/>
      <c r="Y706" s="122"/>
      <c r="Z706" s="2"/>
    </row>
    <row r="707" spans="1:26" ht="11.25" customHeight="1">
      <c r="A707" s="120"/>
      <c r="B707" s="58"/>
      <c r="C707" s="120"/>
      <c r="D707" s="120"/>
      <c r="E707" s="120"/>
      <c r="F707" s="120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122"/>
      <c r="Y707" s="122"/>
      <c r="Z707" s="2"/>
    </row>
    <row r="708" spans="1:26" ht="11.25" customHeight="1">
      <c r="A708" s="120"/>
      <c r="B708" s="58"/>
      <c r="C708" s="120"/>
      <c r="D708" s="120"/>
      <c r="E708" s="120"/>
      <c r="F708" s="120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122"/>
      <c r="Y708" s="122"/>
      <c r="Z708" s="2"/>
    </row>
    <row r="709" spans="1:26" ht="11.25" customHeight="1">
      <c r="A709" s="120"/>
      <c r="B709" s="58"/>
      <c r="C709" s="120"/>
      <c r="D709" s="120"/>
      <c r="E709" s="120"/>
      <c r="F709" s="120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122"/>
      <c r="Y709" s="122"/>
      <c r="Z709" s="2"/>
    </row>
    <row r="710" spans="1:26" ht="11.25" customHeight="1">
      <c r="A710" s="120"/>
      <c r="B710" s="58"/>
      <c r="C710" s="120"/>
      <c r="D710" s="120"/>
      <c r="E710" s="120"/>
      <c r="F710" s="120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122"/>
      <c r="Y710" s="122"/>
      <c r="Z710" s="2"/>
    </row>
    <row r="711" spans="1:26" ht="11.25" customHeight="1">
      <c r="A711" s="120"/>
      <c r="B711" s="58"/>
      <c r="C711" s="120"/>
      <c r="D711" s="120"/>
      <c r="E711" s="120"/>
      <c r="F711" s="120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122"/>
      <c r="Y711" s="122"/>
      <c r="Z711" s="2"/>
    </row>
    <row r="712" spans="1:26" ht="11.25" customHeight="1">
      <c r="A712" s="120"/>
      <c r="B712" s="58"/>
      <c r="C712" s="120"/>
      <c r="D712" s="120"/>
      <c r="E712" s="120"/>
      <c r="F712" s="120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122"/>
      <c r="Y712" s="122"/>
      <c r="Z712" s="2"/>
    </row>
    <row r="713" spans="1:26" ht="11.25" customHeight="1">
      <c r="A713" s="120"/>
      <c r="B713" s="58"/>
      <c r="C713" s="120"/>
      <c r="D713" s="120"/>
      <c r="E713" s="120"/>
      <c r="F713" s="120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122"/>
      <c r="Y713" s="122"/>
      <c r="Z713" s="2"/>
    </row>
    <row r="714" spans="1:26" ht="11.25" customHeight="1">
      <c r="A714" s="120"/>
      <c r="B714" s="58"/>
      <c r="C714" s="120"/>
      <c r="D714" s="120"/>
      <c r="E714" s="120"/>
      <c r="F714" s="120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122"/>
      <c r="Y714" s="122"/>
      <c r="Z714" s="2"/>
    </row>
    <row r="715" spans="1:26" ht="11.25" customHeight="1">
      <c r="A715" s="120"/>
      <c r="B715" s="58"/>
      <c r="C715" s="120"/>
      <c r="D715" s="120"/>
      <c r="E715" s="120"/>
      <c r="F715" s="120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122"/>
      <c r="Y715" s="122"/>
      <c r="Z715" s="2"/>
    </row>
    <row r="716" spans="1:26" ht="11.25" customHeight="1">
      <c r="A716" s="120"/>
      <c r="B716" s="58"/>
      <c r="C716" s="120"/>
      <c r="D716" s="120"/>
      <c r="E716" s="120"/>
      <c r="F716" s="120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122"/>
      <c r="Y716" s="122"/>
      <c r="Z716" s="2"/>
    </row>
    <row r="717" spans="1:26" ht="11.25" customHeight="1">
      <c r="A717" s="120"/>
      <c r="B717" s="58"/>
      <c r="C717" s="120"/>
      <c r="D717" s="120"/>
      <c r="E717" s="120"/>
      <c r="F717" s="120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122"/>
      <c r="Y717" s="122"/>
      <c r="Z717" s="2"/>
    </row>
    <row r="718" spans="1:26" ht="11.25" customHeight="1">
      <c r="A718" s="120"/>
      <c r="B718" s="58"/>
      <c r="C718" s="120"/>
      <c r="D718" s="120"/>
      <c r="E718" s="120"/>
      <c r="F718" s="120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122"/>
      <c r="Y718" s="122"/>
      <c r="Z718" s="2"/>
    </row>
    <row r="719" spans="1:26" ht="11.25" customHeight="1">
      <c r="A719" s="120"/>
      <c r="B719" s="58"/>
      <c r="C719" s="120"/>
      <c r="D719" s="120"/>
      <c r="E719" s="120"/>
      <c r="F719" s="120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122"/>
      <c r="Y719" s="122"/>
      <c r="Z719" s="2"/>
    </row>
    <row r="720" spans="1:26" ht="11.25" customHeight="1">
      <c r="A720" s="120"/>
      <c r="B720" s="58"/>
      <c r="C720" s="120"/>
      <c r="D720" s="120"/>
      <c r="E720" s="120"/>
      <c r="F720" s="120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122"/>
      <c r="Y720" s="122"/>
      <c r="Z720" s="2"/>
    </row>
    <row r="721" spans="1:26" ht="11.25" customHeight="1">
      <c r="A721" s="120"/>
      <c r="B721" s="58"/>
      <c r="C721" s="120"/>
      <c r="D721" s="120"/>
      <c r="E721" s="120"/>
      <c r="F721" s="120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122"/>
      <c r="Y721" s="122"/>
      <c r="Z721" s="2"/>
    </row>
    <row r="722" spans="1:26" ht="11.25" customHeight="1">
      <c r="A722" s="120"/>
      <c r="B722" s="58"/>
      <c r="C722" s="120"/>
      <c r="D722" s="120"/>
      <c r="E722" s="120"/>
      <c r="F722" s="120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122"/>
      <c r="Y722" s="122"/>
      <c r="Z722" s="2"/>
    </row>
    <row r="723" spans="1:26" ht="11.25" customHeight="1">
      <c r="A723" s="120"/>
      <c r="B723" s="58"/>
      <c r="C723" s="120"/>
      <c r="D723" s="120"/>
      <c r="E723" s="120"/>
      <c r="F723" s="120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122"/>
      <c r="Y723" s="122"/>
      <c r="Z723" s="2"/>
    </row>
    <row r="724" spans="1:26" ht="11.25" customHeight="1">
      <c r="A724" s="120"/>
      <c r="B724" s="58"/>
      <c r="C724" s="120"/>
      <c r="D724" s="120"/>
      <c r="E724" s="120"/>
      <c r="F724" s="120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122"/>
      <c r="Y724" s="122"/>
      <c r="Z724" s="2"/>
    </row>
    <row r="725" spans="1:26" ht="11.25" customHeight="1">
      <c r="A725" s="120"/>
      <c r="B725" s="58"/>
      <c r="C725" s="120"/>
      <c r="D725" s="120"/>
      <c r="E725" s="120"/>
      <c r="F725" s="120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122"/>
      <c r="Y725" s="122"/>
      <c r="Z725" s="2"/>
    </row>
    <row r="726" spans="1:26" ht="11.25" customHeight="1">
      <c r="A726" s="120"/>
      <c r="B726" s="58"/>
      <c r="C726" s="120"/>
      <c r="D726" s="120"/>
      <c r="E726" s="120"/>
      <c r="F726" s="120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122"/>
      <c r="Y726" s="122"/>
      <c r="Z726" s="2"/>
    </row>
    <row r="727" spans="1:26" ht="11.25" customHeight="1">
      <c r="A727" s="120"/>
      <c r="B727" s="58"/>
      <c r="C727" s="120"/>
      <c r="D727" s="120"/>
      <c r="E727" s="120"/>
      <c r="F727" s="120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122"/>
      <c r="Y727" s="122"/>
      <c r="Z727" s="2"/>
    </row>
    <row r="728" spans="1:26" ht="11.25" customHeight="1">
      <c r="A728" s="120"/>
      <c r="B728" s="58"/>
      <c r="C728" s="120"/>
      <c r="D728" s="120"/>
      <c r="E728" s="120"/>
      <c r="F728" s="120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122"/>
      <c r="Y728" s="122"/>
      <c r="Z728" s="2"/>
    </row>
    <row r="729" spans="1:26" ht="11.25" customHeight="1">
      <c r="A729" s="120"/>
      <c r="B729" s="58"/>
      <c r="C729" s="120"/>
      <c r="D729" s="120"/>
      <c r="E729" s="120"/>
      <c r="F729" s="120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122"/>
      <c r="Y729" s="122"/>
      <c r="Z729" s="2"/>
    </row>
    <row r="730" spans="1:26" ht="11.25" customHeight="1">
      <c r="A730" s="120"/>
      <c r="B730" s="58"/>
      <c r="C730" s="120"/>
      <c r="D730" s="120"/>
      <c r="E730" s="120"/>
      <c r="F730" s="120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122"/>
      <c r="Y730" s="122"/>
      <c r="Z730" s="2"/>
    </row>
    <row r="731" spans="1:26" ht="11.25" customHeight="1">
      <c r="A731" s="120"/>
      <c r="B731" s="58"/>
      <c r="C731" s="120"/>
      <c r="D731" s="120"/>
      <c r="E731" s="120"/>
      <c r="F731" s="120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122"/>
      <c r="Y731" s="122"/>
      <c r="Z731" s="2"/>
    </row>
    <row r="732" spans="1:26" ht="11.25" customHeight="1">
      <c r="A732" s="120"/>
      <c r="B732" s="58"/>
      <c r="C732" s="120"/>
      <c r="D732" s="120"/>
      <c r="E732" s="120"/>
      <c r="F732" s="120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122"/>
      <c r="Y732" s="122"/>
      <c r="Z732" s="2"/>
    </row>
    <row r="733" spans="1:26" ht="11.25" customHeight="1">
      <c r="A733" s="120"/>
      <c r="B733" s="58"/>
      <c r="C733" s="120"/>
      <c r="D733" s="120"/>
      <c r="E733" s="120"/>
      <c r="F733" s="120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122"/>
      <c r="Y733" s="122"/>
      <c r="Z733" s="2"/>
    </row>
    <row r="734" spans="1:26" ht="11.25" customHeight="1">
      <c r="A734" s="120"/>
      <c r="B734" s="58"/>
      <c r="C734" s="120"/>
      <c r="D734" s="120"/>
      <c r="E734" s="120"/>
      <c r="F734" s="120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122"/>
      <c r="Y734" s="122"/>
      <c r="Z734" s="2"/>
    </row>
    <row r="735" spans="1:26" ht="11.25" customHeight="1">
      <c r="A735" s="120"/>
      <c r="B735" s="58"/>
      <c r="C735" s="120"/>
      <c r="D735" s="120"/>
      <c r="E735" s="120"/>
      <c r="F735" s="120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122"/>
      <c r="Y735" s="122"/>
      <c r="Z735" s="2"/>
    </row>
    <row r="736" spans="1:26" ht="11.25" customHeight="1">
      <c r="A736" s="120"/>
      <c r="B736" s="58"/>
      <c r="C736" s="120"/>
      <c r="D736" s="120"/>
      <c r="E736" s="120"/>
      <c r="F736" s="120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122"/>
      <c r="Y736" s="122"/>
      <c r="Z736" s="2"/>
    </row>
    <row r="737" spans="1:26" ht="11.25" customHeight="1">
      <c r="A737" s="120"/>
      <c r="B737" s="58"/>
      <c r="C737" s="120"/>
      <c r="D737" s="120"/>
      <c r="E737" s="120"/>
      <c r="F737" s="120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122"/>
      <c r="Y737" s="122"/>
      <c r="Z737" s="2"/>
    </row>
    <row r="738" spans="1:26" ht="11.25" customHeight="1">
      <c r="A738" s="120"/>
      <c r="B738" s="58"/>
      <c r="C738" s="120"/>
      <c r="D738" s="120"/>
      <c r="E738" s="120"/>
      <c r="F738" s="120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122"/>
      <c r="Y738" s="122"/>
      <c r="Z738" s="2"/>
    </row>
    <row r="739" spans="1:26" ht="11.25" customHeight="1">
      <c r="A739" s="120"/>
      <c r="B739" s="58"/>
      <c r="C739" s="120"/>
      <c r="D739" s="120"/>
      <c r="E739" s="120"/>
      <c r="F739" s="120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122"/>
      <c r="Y739" s="122"/>
      <c r="Z739" s="2"/>
    </row>
    <row r="740" spans="1:26" ht="11.25" customHeight="1">
      <c r="A740" s="120"/>
      <c r="B740" s="58"/>
      <c r="C740" s="120"/>
      <c r="D740" s="120"/>
      <c r="E740" s="120"/>
      <c r="F740" s="120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122"/>
      <c r="Y740" s="122"/>
      <c r="Z740" s="2"/>
    </row>
    <row r="741" spans="1:26" ht="11.25" customHeight="1">
      <c r="A741" s="120"/>
      <c r="B741" s="58"/>
      <c r="C741" s="120"/>
      <c r="D741" s="120"/>
      <c r="E741" s="120"/>
      <c r="F741" s="120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122"/>
      <c r="Y741" s="122"/>
      <c r="Z741" s="2"/>
    </row>
    <row r="742" spans="1:26" ht="11.25" customHeight="1">
      <c r="A742" s="120"/>
      <c r="B742" s="58"/>
      <c r="C742" s="120"/>
      <c r="D742" s="120"/>
      <c r="E742" s="120"/>
      <c r="F742" s="120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122"/>
      <c r="Y742" s="122"/>
      <c r="Z742" s="2"/>
    </row>
    <row r="743" spans="1:26" ht="11.25" customHeight="1">
      <c r="A743" s="120"/>
      <c r="B743" s="58"/>
      <c r="C743" s="120"/>
      <c r="D743" s="120"/>
      <c r="E743" s="120"/>
      <c r="F743" s="120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122"/>
      <c r="Y743" s="122"/>
      <c r="Z743" s="2"/>
    </row>
    <row r="744" spans="1:26" ht="11.25" customHeight="1">
      <c r="A744" s="120"/>
      <c r="B744" s="58"/>
      <c r="C744" s="120"/>
      <c r="D744" s="120"/>
      <c r="E744" s="120"/>
      <c r="F744" s="120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122"/>
      <c r="Y744" s="122"/>
      <c r="Z744" s="2"/>
    </row>
    <row r="745" spans="1:26" ht="11.25" customHeight="1">
      <c r="A745" s="120"/>
      <c r="B745" s="58"/>
      <c r="C745" s="120"/>
      <c r="D745" s="120"/>
      <c r="E745" s="120"/>
      <c r="F745" s="120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122"/>
      <c r="Y745" s="122"/>
      <c r="Z745" s="2"/>
    </row>
    <row r="746" spans="1:26" ht="11.25" customHeight="1">
      <c r="A746" s="120"/>
      <c r="B746" s="58"/>
      <c r="C746" s="120"/>
      <c r="D746" s="120"/>
      <c r="E746" s="120"/>
      <c r="F746" s="120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122"/>
      <c r="Y746" s="122"/>
      <c r="Z746" s="2"/>
    </row>
    <row r="747" spans="1:26" ht="11.25" customHeight="1">
      <c r="A747" s="120"/>
      <c r="B747" s="58"/>
      <c r="C747" s="120"/>
      <c r="D747" s="120"/>
      <c r="E747" s="120"/>
      <c r="F747" s="120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122"/>
      <c r="Y747" s="122"/>
      <c r="Z747" s="2"/>
    </row>
    <row r="748" spans="1:26" ht="11.25" customHeight="1">
      <c r="A748" s="120"/>
      <c r="B748" s="58"/>
      <c r="C748" s="120"/>
      <c r="D748" s="120"/>
      <c r="E748" s="120"/>
      <c r="F748" s="120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122"/>
      <c r="Y748" s="122"/>
      <c r="Z748" s="2"/>
    </row>
    <row r="749" spans="1:26" ht="11.25" customHeight="1">
      <c r="A749" s="120"/>
      <c r="B749" s="58"/>
      <c r="C749" s="120"/>
      <c r="D749" s="120"/>
      <c r="E749" s="120"/>
      <c r="F749" s="120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122"/>
      <c r="Y749" s="122"/>
      <c r="Z749" s="2"/>
    </row>
    <row r="750" spans="1:26" ht="11.25" customHeight="1">
      <c r="A750" s="120"/>
      <c r="B750" s="58"/>
      <c r="C750" s="120"/>
      <c r="D750" s="120"/>
      <c r="E750" s="120"/>
      <c r="F750" s="120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122"/>
      <c r="Y750" s="122"/>
      <c r="Z750" s="2"/>
    </row>
    <row r="751" spans="1:26" ht="11.25" customHeight="1">
      <c r="A751" s="120"/>
      <c r="B751" s="58"/>
      <c r="C751" s="120"/>
      <c r="D751" s="120"/>
      <c r="E751" s="120"/>
      <c r="F751" s="120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122"/>
      <c r="Y751" s="122"/>
      <c r="Z751" s="2"/>
    </row>
    <row r="752" spans="1:26" ht="11.25" customHeight="1">
      <c r="A752" s="120"/>
      <c r="B752" s="58"/>
      <c r="C752" s="120"/>
      <c r="D752" s="120"/>
      <c r="E752" s="120"/>
      <c r="F752" s="120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122"/>
      <c r="Y752" s="122"/>
      <c r="Z752" s="2"/>
    </row>
    <row r="753" spans="1:26" ht="11.25" customHeight="1">
      <c r="A753" s="120"/>
      <c r="B753" s="58"/>
      <c r="C753" s="120"/>
      <c r="D753" s="120"/>
      <c r="E753" s="120"/>
      <c r="F753" s="120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122"/>
      <c r="Y753" s="122"/>
      <c r="Z753" s="2"/>
    </row>
    <row r="754" spans="1:26" ht="11.25" customHeight="1">
      <c r="A754" s="120"/>
      <c r="B754" s="58"/>
      <c r="C754" s="120"/>
      <c r="D754" s="120"/>
      <c r="E754" s="120"/>
      <c r="F754" s="120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122"/>
      <c r="Y754" s="122"/>
      <c r="Z754" s="2"/>
    </row>
    <row r="755" spans="1:26" ht="11.25" customHeight="1">
      <c r="A755" s="120"/>
      <c r="B755" s="58"/>
      <c r="C755" s="120"/>
      <c r="D755" s="120"/>
      <c r="E755" s="120"/>
      <c r="F755" s="120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122"/>
      <c r="Y755" s="122"/>
      <c r="Z755" s="2"/>
    </row>
    <row r="756" spans="1:26" ht="11.25" customHeight="1">
      <c r="A756" s="120"/>
      <c r="B756" s="58"/>
      <c r="C756" s="120"/>
      <c r="D756" s="120"/>
      <c r="E756" s="120"/>
      <c r="F756" s="120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122"/>
      <c r="Y756" s="122"/>
      <c r="Z756" s="2"/>
    </row>
    <row r="757" spans="1:26" ht="11.25" customHeight="1">
      <c r="A757" s="120"/>
      <c r="B757" s="58"/>
      <c r="C757" s="120"/>
      <c r="D757" s="120"/>
      <c r="E757" s="120"/>
      <c r="F757" s="120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122"/>
      <c r="Y757" s="122"/>
      <c r="Z757" s="2"/>
    </row>
    <row r="758" spans="1:26" ht="11.25" customHeight="1">
      <c r="A758" s="120"/>
      <c r="B758" s="58"/>
      <c r="C758" s="120"/>
      <c r="D758" s="120"/>
      <c r="E758" s="120"/>
      <c r="F758" s="120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122"/>
      <c r="Y758" s="122"/>
      <c r="Z758" s="2"/>
    </row>
    <row r="759" spans="1:26" ht="11.25" customHeight="1">
      <c r="A759" s="120"/>
      <c r="B759" s="58"/>
      <c r="C759" s="120"/>
      <c r="D759" s="120"/>
      <c r="E759" s="120"/>
      <c r="F759" s="120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122"/>
      <c r="Y759" s="122"/>
      <c r="Z759" s="2"/>
    </row>
    <row r="760" spans="1:26" ht="11.25" customHeight="1">
      <c r="A760" s="120"/>
      <c r="B760" s="58"/>
      <c r="C760" s="120"/>
      <c r="D760" s="120"/>
      <c r="E760" s="120"/>
      <c r="F760" s="120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122"/>
      <c r="Y760" s="122"/>
      <c r="Z760" s="2"/>
    </row>
    <row r="761" spans="1:26" ht="11.25" customHeight="1">
      <c r="A761" s="120"/>
      <c r="B761" s="58"/>
      <c r="C761" s="120"/>
      <c r="D761" s="120"/>
      <c r="E761" s="120"/>
      <c r="F761" s="120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122"/>
      <c r="Y761" s="122"/>
      <c r="Z761" s="2"/>
    </row>
    <row r="762" spans="1:26" ht="11.25" customHeight="1">
      <c r="A762" s="120"/>
      <c r="B762" s="58"/>
      <c r="C762" s="120"/>
      <c r="D762" s="120"/>
      <c r="E762" s="120"/>
      <c r="F762" s="120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122"/>
      <c r="Y762" s="122"/>
      <c r="Z762" s="2"/>
    </row>
    <row r="763" spans="1:26" ht="11.25" customHeight="1">
      <c r="A763" s="120"/>
      <c r="B763" s="58"/>
      <c r="C763" s="120"/>
      <c r="D763" s="120"/>
      <c r="E763" s="120"/>
      <c r="F763" s="120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122"/>
      <c r="Y763" s="122"/>
      <c r="Z763" s="2"/>
    </row>
    <row r="764" spans="1:26" ht="11.25" customHeight="1">
      <c r="A764" s="120"/>
      <c r="B764" s="58"/>
      <c r="C764" s="120"/>
      <c r="D764" s="120"/>
      <c r="E764" s="120"/>
      <c r="F764" s="120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122"/>
      <c r="Y764" s="122"/>
      <c r="Z764" s="2"/>
    </row>
    <row r="765" spans="1:26" ht="11.25" customHeight="1">
      <c r="A765" s="120"/>
      <c r="B765" s="58"/>
      <c r="C765" s="120"/>
      <c r="D765" s="120"/>
      <c r="E765" s="120"/>
      <c r="F765" s="120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122"/>
      <c r="Y765" s="122"/>
      <c r="Z765" s="2"/>
    </row>
    <row r="766" spans="1:26" ht="11.25" customHeight="1">
      <c r="A766" s="120"/>
      <c r="B766" s="58"/>
      <c r="C766" s="120"/>
      <c r="D766" s="120"/>
      <c r="E766" s="120"/>
      <c r="F766" s="120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122"/>
      <c r="Y766" s="122"/>
      <c r="Z766" s="2"/>
    </row>
    <row r="767" spans="1:26" ht="11.25" customHeight="1">
      <c r="A767" s="120"/>
      <c r="B767" s="58"/>
      <c r="C767" s="120"/>
      <c r="D767" s="120"/>
      <c r="E767" s="120"/>
      <c r="F767" s="120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122"/>
      <c r="Y767" s="122"/>
      <c r="Z767" s="2"/>
    </row>
    <row r="768" spans="1:26" ht="11.25" customHeight="1">
      <c r="A768" s="120"/>
      <c r="B768" s="58"/>
      <c r="C768" s="120"/>
      <c r="D768" s="120"/>
      <c r="E768" s="120"/>
      <c r="F768" s="120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122"/>
      <c r="Y768" s="122"/>
      <c r="Z768" s="2"/>
    </row>
    <row r="769" spans="1:26" ht="11.25" customHeight="1">
      <c r="A769" s="120"/>
      <c r="B769" s="58"/>
      <c r="C769" s="120"/>
      <c r="D769" s="120"/>
      <c r="E769" s="120"/>
      <c r="F769" s="120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122"/>
      <c r="Y769" s="122"/>
      <c r="Z769" s="2"/>
    </row>
    <row r="770" spans="1:26" ht="11.25" customHeight="1">
      <c r="A770" s="120"/>
      <c r="B770" s="58"/>
      <c r="C770" s="120"/>
      <c r="D770" s="120"/>
      <c r="E770" s="120"/>
      <c r="F770" s="120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122"/>
      <c r="Y770" s="122"/>
      <c r="Z770" s="2"/>
    </row>
    <row r="771" spans="1:26" ht="11.25" customHeight="1">
      <c r="A771" s="120"/>
      <c r="B771" s="58"/>
      <c r="C771" s="120"/>
      <c r="D771" s="120"/>
      <c r="E771" s="120"/>
      <c r="F771" s="120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122"/>
      <c r="Y771" s="122"/>
      <c r="Z771" s="2"/>
    </row>
    <row r="772" spans="1:26" ht="11.25" customHeight="1">
      <c r="A772" s="120"/>
      <c r="B772" s="58"/>
      <c r="C772" s="120"/>
      <c r="D772" s="120"/>
      <c r="E772" s="120"/>
      <c r="F772" s="120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122"/>
      <c r="Y772" s="122"/>
      <c r="Z772" s="2"/>
    </row>
    <row r="773" spans="1:26" ht="11.25" customHeight="1">
      <c r="A773" s="120"/>
      <c r="B773" s="58"/>
      <c r="C773" s="120"/>
      <c r="D773" s="120"/>
      <c r="E773" s="120"/>
      <c r="F773" s="120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122"/>
      <c r="Y773" s="122"/>
      <c r="Z773" s="2"/>
    </row>
    <row r="774" spans="1:26" ht="11.25" customHeight="1">
      <c r="A774" s="120"/>
      <c r="B774" s="58"/>
      <c r="C774" s="120"/>
      <c r="D774" s="120"/>
      <c r="E774" s="120"/>
      <c r="F774" s="120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122"/>
      <c r="Y774" s="122"/>
      <c r="Z774" s="2"/>
    </row>
    <row r="775" spans="1:26" ht="11.25" customHeight="1">
      <c r="A775" s="120"/>
      <c r="B775" s="58"/>
      <c r="C775" s="120"/>
      <c r="D775" s="120"/>
      <c r="E775" s="120"/>
      <c r="F775" s="120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122"/>
      <c r="Y775" s="122"/>
      <c r="Z775" s="2"/>
    </row>
    <row r="776" spans="1:26" ht="11.25" customHeight="1">
      <c r="A776" s="120"/>
      <c r="B776" s="58"/>
      <c r="C776" s="120"/>
      <c r="D776" s="120"/>
      <c r="E776" s="120"/>
      <c r="F776" s="120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122"/>
      <c r="Y776" s="122"/>
      <c r="Z776" s="2"/>
    </row>
    <row r="777" spans="1:26" ht="11.25" customHeight="1">
      <c r="A777" s="120"/>
      <c r="B777" s="58"/>
      <c r="C777" s="120"/>
      <c r="D777" s="120"/>
      <c r="E777" s="120"/>
      <c r="F777" s="120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122"/>
      <c r="Y777" s="122"/>
      <c r="Z777" s="2"/>
    </row>
    <row r="778" spans="1:26" ht="11.25" customHeight="1">
      <c r="A778" s="120"/>
      <c r="B778" s="58"/>
      <c r="C778" s="120"/>
      <c r="D778" s="120"/>
      <c r="E778" s="120"/>
      <c r="F778" s="120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122"/>
      <c r="Y778" s="122"/>
      <c r="Z778" s="2"/>
    </row>
    <row r="779" spans="1:26" ht="11.25" customHeight="1">
      <c r="A779" s="120"/>
      <c r="B779" s="58"/>
      <c r="C779" s="120"/>
      <c r="D779" s="120"/>
      <c r="E779" s="120"/>
      <c r="F779" s="120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122"/>
      <c r="Y779" s="122"/>
      <c r="Z779" s="2"/>
    </row>
    <row r="780" spans="1:26" ht="11.25" customHeight="1">
      <c r="A780" s="120"/>
      <c r="B780" s="58"/>
      <c r="C780" s="120"/>
      <c r="D780" s="120"/>
      <c r="E780" s="120"/>
      <c r="F780" s="120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122"/>
      <c r="Y780" s="122"/>
      <c r="Z780" s="2"/>
    </row>
    <row r="781" spans="1:26" ht="11.25" customHeight="1">
      <c r="A781" s="120"/>
      <c r="B781" s="58"/>
      <c r="C781" s="120"/>
      <c r="D781" s="120"/>
      <c r="E781" s="120"/>
      <c r="F781" s="120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122"/>
      <c r="Y781" s="122"/>
      <c r="Z781" s="2"/>
    </row>
    <row r="782" spans="1:26" ht="11.25" customHeight="1">
      <c r="A782" s="120"/>
      <c r="B782" s="58"/>
      <c r="C782" s="120"/>
      <c r="D782" s="120"/>
      <c r="E782" s="120"/>
      <c r="F782" s="120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122"/>
      <c r="Y782" s="122"/>
      <c r="Z782" s="2"/>
    </row>
    <row r="783" spans="1:26" ht="11.25" customHeight="1">
      <c r="A783" s="120"/>
      <c r="B783" s="58"/>
      <c r="C783" s="120"/>
      <c r="D783" s="120"/>
      <c r="E783" s="120"/>
      <c r="F783" s="120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122"/>
      <c r="Y783" s="122"/>
      <c r="Z783" s="2"/>
    </row>
    <row r="784" spans="1:26" ht="11.25" customHeight="1">
      <c r="A784" s="120"/>
      <c r="B784" s="58"/>
      <c r="C784" s="120"/>
      <c r="D784" s="120"/>
      <c r="E784" s="120"/>
      <c r="F784" s="120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122"/>
      <c r="Y784" s="122"/>
      <c r="Z784" s="2"/>
    </row>
    <row r="785" spans="1:26" ht="11.25" customHeight="1">
      <c r="A785" s="120"/>
      <c r="B785" s="58"/>
      <c r="C785" s="120"/>
      <c r="D785" s="120"/>
      <c r="E785" s="120"/>
      <c r="F785" s="120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122"/>
      <c r="Y785" s="122"/>
      <c r="Z785" s="2"/>
    </row>
    <row r="786" spans="1:26" ht="11.25" customHeight="1">
      <c r="A786" s="120"/>
      <c r="B786" s="58"/>
      <c r="C786" s="120"/>
      <c r="D786" s="120"/>
      <c r="E786" s="120"/>
      <c r="F786" s="120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122"/>
      <c r="Y786" s="122"/>
      <c r="Z786" s="2"/>
    </row>
    <row r="787" spans="1:26" ht="11.25" customHeight="1">
      <c r="A787" s="120"/>
      <c r="B787" s="58"/>
      <c r="C787" s="120"/>
      <c r="D787" s="120"/>
      <c r="E787" s="120"/>
      <c r="F787" s="120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122"/>
      <c r="Y787" s="122"/>
      <c r="Z787" s="2"/>
    </row>
    <row r="788" spans="1:26" ht="11.25" customHeight="1">
      <c r="A788" s="120"/>
      <c r="B788" s="58"/>
      <c r="C788" s="120"/>
      <c r="D788" s="120"/>
      <c r="E788" s="120"/>
      <c r="F788" s="120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122"/>
      <c r="Y788" s="122"/>
      <c r="Z788" s="2"/>
    </row>
    <row r="789" spans="1:26" ht="11.25" customHeight="1">
      <c r="A789" s="120"/>
      <c r="B789" s="58"/>
      <c r="C789" s="120"/>
      <c r="D789" s="120"/>
      <c r="E789" s="120"/>
      <c r="F789" s="120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122"/>
      <c r="Y789" s="122"/>
      <c r="Z789" s="2"/>
    </row>
    <row r="790" spans="1:26" ht="11.25" customHeight="1">
      <c r="A790" s="120"/>
      <c r="B790" s="58"/>
      <c r="C790" s="120"/>
      <c r="D790" s="120"/>
      <c r="E790" s="120"/>
      <c r="F790" s="120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122"/>
      <c r="Y790" s="122"/>
      <c r="Z790" s="2"/>
    </row>
    <row r="791" spans="1:26" ht="11.25" customHeight="1">
      <c r="A791" s="120"/>
      <c r="B791" s="58"/>
      <c r="C791" s="120"/>
      <c r="D791" s="120"/>
      <c r="E791" s="120"/>
      <c r="F791" s="120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122"/>
      <c r="Y791" s="122"/>
      <c r="Z791" s="2"/>
    </row>
    <row r="792" spans="1:26" ht="11.25" customHeight="1">
      <c r="A792" s="120"/>
      <c r="B792" s="58"/>
      <c r="C792" s="120"/>
      <c r="D792" s="120"/>
      <c r="E792" s="120"/>
      <c r="F792" s="120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122"/>
      <c r="Y792" s="122"/>
      <c r="Z792" s="2"/>
    </row>
    <row r="793" spans="1:26" ht="11.25" customHeight="1">
      <c r="A793" s="120"/>
      <c r="B793" s="58"/>
      <c r="C793" s="120"/>
      <c r="D793" s="120"/>
      <c r="E793" s="120"/>
      <c r="F793" s="120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122"/>
      <c r="Y793" s="122"/>
      <c r="Z793" s="2"/>
    </row>
    <row r="794" spans="1:26" ht="11.25" customHeight="1">
      <c r="A794" s="120"/>
      <c r="B794" s="58"/>
      <c r="C794" s="120"/>
      <c r="D794" s="120"/>
      <c r="E794" s="120"/>
      <c r="F794" s="120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122"/>
      <c r="Y794" s="122"/>
      <c r="Z794" s="2"/>
    </row>
    <row r="795" spans="1:26" ht="11.25" customHeight="1">
      <c r="A795" s="120"/>
      <c r="B795" s="58"/>
      <c r="C795" s="120"/>
      <c r="D795" s="120"/>
      <c r="E795" s="120"/>
      <c r="F795" s="120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122"/>
      <c r="Y795" s="122"/>
      <c r="Z795" s="2"/>
    </row>
    <row r="796" spans="1:26" ht="11.25" customHeight="1">
      <c r="A796" s="120"/>
      <c r="B796" s="58"/>
      <c r="C796" s="120"/>
      <c r="D796" s="120"/>
      <c r="E796" s="120"/>
      <c r="F796" s="120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122"/>
      <c r="Y796" s="122"/>
      <c r="Z796" s="2"/>
    </row>
    <row r="797" spans="1:26" ht="11.25" customHeight="1">
      <c r="A797" s="120"/>
      <c r="B797" s="58"/>
      <c r="C797" s="120"/>
      <c r="D797" s="120"/>
      <c r="E797" s="120"/>
      <c r="F797" s="120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122"/>
      <c r="Y797" s="122"/>
      <c r="Z797" s="2"/>
    </row>
    <row r="798" spans="1:26" ht="11.25" customHeight="1">
      <c r="A798" s="120"/>
      <c r="B798" s="58"/>
      <c r="C798" s="120"/>
      <c r="D798" s="120"/>
      <c r="E798" s="120"/>
      <c r="F798" s="120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122"/>
      <c r="Y798" s="122"/>
      <c r="Z798" s="2"/>
    </row>
    <row r="799" spans="1:26" ht="11.25" customHeight="1">
      <c r="A799" s="120"/>
      <c r="B799" s="58"/>
      <c r="C799" s="120"/>
      <c r="D799" s="120"/>
      <c r="E799" s="120"/>
      <c r="F799" s="120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122"/>
      <c r="Y799" s="122"/>
      <c r="Z799" s="2"/>
    </row>
    <row r="800" spans="1:26" ht="11.25" customHeight="1">
      <c r="A800" s="120"/>
      <c r="B800" s="58"/>
      <c r="C800" s="120"/>
      <c r="D800" s="120"/>
      <c r="E800" s="120"/>
      <c r="F800" s="120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122"/>
      <c r="Y800" s="122"/>
      <c r="Z800" s="2"/>
    </row>
    <row r="801" spans="1:26" ht="11.25" customHeight="1">
      <c r="A801" s="120"/>
      <c r="B801" s="58"/>
      <c r="C801" s="120"/>
      <c r="D801" s="120"/>
      <c r="E801" s="120"/>
      <c r="F801" s="120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122"/>
      <c r="Y801" s="122"/>
      <c r="Z801" s="2"/>
    </row>
    <row r="802" spans="1:26" ht="11.25" customHeight="1">
      <c r="A802" s="120"/>
      <c r="B802" s="58"/>
      <c r="C802" s="120"/>
      <c r="D802" s="120"/>
      <c r="E802" s="120"/>
      <c r="F802" s="120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122"/>
      <c r="Y802" s="122"/>
      <c r="Z802" s="2"/>
    </row>
    <row r="803" spans="1:26" ht="11.25" customHeight="1">
      <c r="A803" s="120"/>
      <c r="B803" s="58"/>
      <c r="C803" s="120"/>
      <c r="D803" s="120"/>
      <c r="E803" s="120"/>
      <c r="F803" s="120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122"/>
      <c r="Y803" s="122"/>
      <c r="Z803" s="2"/>
    </row>
    <row r="804" spans="1:26" ht="11.25" customHeight="1">
      <c r="A804" s="120"/>
      <c r="B804" s="58"/>
      <c r="C804" s="120"/>
      <c r="D804" s="120"/>
      <c r="E804" s="120"/>
      <c r="F804" s="120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122"/>
      <c r="Y804" s="122"/>
      <c r="Z804" s="2"/>
    </row>
    <row r="805" spans="1:26" ht="11.25" customHeight="1">
      <c r="A805" s="120"/>
      <c r="B805" s="58"/>
      <c r="C805" s="120"/>
      <c r="D805" s="120"/>
      <c r="E805" s="120"/>
      <c r="F805" s="120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122"/>
      <c r="Y805" s="122"/>
      <c r="Z805" s="2"/>
    </row>
    <row r="806" spans="1:26" ht="11.25" customHeight="1">
      <c r="A806" s="120"/>
      <c r="B806" s="58"/>
      <c r="C806" s="120"/>
      <c r="D806" s="120"/>
      <c r="E806" s="120"/>
      <c r="F806" s="120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122"/>
      <c r="Y806" s="122"/>
      <c r="Z806" s="2"/>
    </row>
    <row r="807" spans="1:26" ht="11.25" customHeight="1">
      <c r="A807" s="120"/>
      <c r="B807" s="58"/>
      <c r="C807" s="120"/>
      <c r="D807" s="120"/>
      <c r="E807" s="120"/>
      <c r="F807" s="120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122"/>
      <c r="Y807" s="122"/>
      <c r="Z807" s="2"/>
    </row>
    <row r="808" spans="1:26" ht="11.25" customHeight="1">
      <c r="A808" s="120"/>
      <c r="B808" s="58"/>
      <c r="C808" s="120"/>
      <c r="D808" s="120"/>
      <c r="E808" s="120"/>
      <c r="F808" s="120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122"/>
      <c r="Y808" s="122"/>
      <c r="Z808" s="2"/>
    </row>
    <row r="809" spans="1:26" ht="11.25" customHeight="1">
      <c r="A809" s="120"/>
      <c r="B809" s="58"/>
      <c r="C809" s="120"/>
      <c r="D809" s="120"/>
      <c r="E809" s="120"/>
      <c r="F809" s="120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122"/>
      <c r="Y809" s="122"/>
      <c r="Z809" s="2"/>
    </row>
    <row r="810" spans="1:26" ht="11.25" customHeight="1">
      <c r="A810" s="120"/>
      <c r="B810" s="58"/>
      <c r="C810" s="120"/>
      <c r="D810" s="120"/>
      <c r="E810" s="120"/>
      <c r="F810" s="120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122"/>
      <c r="Y810" s="122"/>
      <c r="Z810" s="2"/>
    </row>
    <row r="811" spans="1:26" ht="11.25" customHeight="1">
      <c r="A811" s="120"/>
      <c r="B811" s="58"/>
      <c r="C811" s="120"/>
      <c r="D811" s="120"/>
      <c r="E811" s="120"/>
      <c r="F811" s="120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122"/>
      <c r="Y811" s="122"/>
      <c r="Z811" s="2"/>
    </row>
    <row r="812" spans="1:26" ht="11.25" customHeight="1">
      <c r="A812" s="120"/>
      <c r="B812" s="58"/>
      <c r="C812" s="120"/>
      <c r="D812" s="120"/>
      <c r="E812" s="120"/>
      <c r="F812" s="120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122"/>
      <c r="Y812" s="122"/>
      <c r="Z812" s="2"/>
    </row>
    <row r="813" spans="1:26" ht="11.25" customHeight="1">
      <c r="A813" s="120"/>
      <c r="B813" s="58"/>
      <c r="C813" s="120"/>
      <c r="D813" s="120"/>
      <c r="E813" s="120"/>
      <c r="F813" s="120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122"/>
      <c r="Y813" s="122"/>
      <c r="Z813" s="2"/>
    </row>
    <row r="814" spans="1:26" ht="11.25" customHeight="1">
      <c r="A814" s="120"/>
      <c r="B814" s="58"/>
      <c r="C814" s="120"/>
      <c r="D814" s="120"/>
      <c r="E814" s="120"/>
      <c r="F814" s="120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122"/>
      <c r="Y814" s="122"/>
      <c r="Z814" s="2"/>
    </row>
    <row r="815" spans="1:26" ht="11.25" customHeight="1">
      <c r="A815" s="120"/>
      <c r="B815" s="58"/>
      <c r="C815" s="120"/>
      <c r="D815" s="120"/>
      <c r="E815" s="120"/>
      <c r="F815" s="120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122"/>
      <c r="Y815" s="122"/>
      <c r="Z815" s="2"/>
    </row>
    <row r="816" spans="1:26" ht="11.25" customHeight="1">
      <c r="A816" s="120"/>
      <c r="B816" s="58"/>
      <c r="C816" s="120"/>
      <c r="D816" s="120"/>
      <c r="E816" s="120"/>
      <c r="F816" s="120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122"/>
      <c r="Y816" s="122"/>
      <c r="Z816" s="2"/>
    </row>
    <row r="817" spans="1:26" ht="11.25" customHeight="1">
      <c r="A817" s="120"/>
      <c r="B817" s="58"/>
      <c r="C817" s="120"/>
      <c r="D817" s="120"/>
      <c r="E817" s="120"/>
      <c r="F817" s="120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122"/>
      <c r="Y817" s="122"/>
      <c r="Z817" s="2"/>
    </row>
    <row r="818" spans="1:26" ht="11.25" customHeight="1">
      <c r="A818" s="120"/>
      <c r="B818" s="58"/>
      <c r="C818" s="120"/>
      <c r="D818" s="120"/>
      <c r="E818" s="120"/>
      <c r="F818" s="120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122"/>
      <c r="Y818" s="122"/>
      <c r="Z818" s="2"/>
    </row>
    <row r="819" spans="1:26" ht="11.25" customHeight="1">
      <c r="A819" s="120"/>
      <c r="B819" s="58"/>
      <c r="C819" s="120"/>
      <c r="D819" s="120"/>
      <c r="E819" s="120"/>
      <c r="F819" s="120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122"/>
      <c r="Y819" s="122"/>
      <c r="Z819" s="2"/>
    </row>
    <row r="820" spans="1:26" ht="11.25" customHeight="1">
      <c r="A820" s="120"/>
      <c r="B820" s="58"/>
      <c r="C820" s="120"/>
      <c r="D820" s="120"/>
      <c r="E820" s="120"/>
      <c r="F820" s="120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122"/>
      <c r="Y820" s="122"/>
      <c r="Z820" s="2"/>
    </row>
    <row r="821" spans="1:26" ht="11.25" customHeight="1">
      <c r="A821" s="120"/>
      <c r="B821" s="58"/>
      <c r="C821" s="120"/>
      <c r="D821" s="120"/>
      <c r="E821" s="120"/>
      <c r="F821" s="120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122"/>
      <c r="Y821" s="122"/>
      <c r="Z821" s="2"/>
    </row>
    <row r="822" spans="1:26" ht="11.25" customHeight="1">
      <c r="A822" s="120"/>
      <c r="B822" s="58"/>
      <c r="C822" s="120"/>
      <c r="D822" s="120"/>
      <c r="E822" s="120"/>
      <c r="F822" s="120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122"/>
      <c r="Y822" s="122"/>
      <c r="Z822" s="2"/>
    </row>
    <row r="823" spans="1:26" ht="11.25" customHeight="1">
      <c r="A823" s="120"/>
      <c r="B823" s="58"/>
      <c r="C823" s="120"/>
      <c r="D823" s="120"/>
      <c r="E823" s="120"/>
      <c r="F823" s="120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122"/>
      <c r="Y823" s="122"/>
      <c r="Z823" s="2"/>
    </row>
    <row r="824" spans="1:26" ht="11.25" customHeight="1">
      <c r="A824" s="120"/>
      <c r="B824" s="58"/>
      <c r="C824" s="120"/>
      <c r="D824" s="120"/>
      <c r="E824" s="120"/>
      <c r="F824" s="120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122"/>
      <c r="Y824" s="122"/>
      <c r="Z824" s="2"/>
    </row>
    <row r="825" spans="1:26" ht="11.25" customHeight="1">
      <c r="A825" s="120"/>
      <c r="B825" s="58"/>
      <c r="C825" s="120"/>
      <c r="D825" s="120"/>
      <c r="E825" s="120"/>
      <c r="F825" s="120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122"/>
      <c r="Y825" s="122"/>
      <c r="Z825" s="2"/>
    </row>
    <row r="826" spans="1:26" ht="11.25" customHeight="1">
      <c r="A826" s="120"/>
      <c r="B826" s="58"/>
      <c r="C826" s="120"/>
      <c r="D826" s="120"/>
      <c r="E826" s="120"/>
      <c r="F826" s="120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122"/>
      <c r="Y826" s="122"/>
      <c r="Z826" s="2"/>
    </row>
    <row r="827" spans="1:26" ht="11.25" customHeight="1">
      <c r="A827" s="120"/>
      <c r="B827" s="58"/>
      <c r="C827" s="120"/>
      <c r="D827" s="120"/>
      <c r="E827" s="120"/>
      <c r="F827" s="120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122"/>
      <c r="Y827" s="122"/>
      <c r="Z827" s="2"/>
    </row>
    <row r="828" spans="1:26" ht="11.25" customHeight="1">
      <c r="A828" s="120"/>
      <c r="B828" s="58"/>
      <c r="C828" s="120"/>
      <c r="D828" s="120"/>
      <c r="E828" s="120"/>
      <c r="F828" s="120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122"/>
      <c r="Y828" s="122"/>
      <c r="Z828" s="2"/>
    </row>
    <row r="829" spans="1:26" ht="11.25" customHeight="1">
      <c r="A829" s="120"/>
      <c r="B829" s="58"/>
      <c r="C829" s="120"/>
      <c r="D829" s="120"/>
      <c r="E829" s="120"/>
      <c r="F829" s="120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122"/>
      <c r="Y829" s="122"/>
      <c r="Z829" s="2"/>
    </row>
    <row r="830" spans="1:26" ht="11.25" customHeight="1">
      <c r="A830" s="120"/>
      <c r="B830" s="58"/>
      <c r="C830" s="120"/>
      <c r="D830" s="120"/>
      <c r="E830" s="120"/>
      <c r="F830" s="120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122"/>
      <c r="Y830" s="122"/>
      <c r="Z830" s="2"/>
    </row>
    <row r="831" spans="1:26" ht="11.25" customHeight="1">
      <c r="A831" s="120"/>
      <c r="B831" s="58"/>
      <c r="C831" s="120"/>
      <c r="D831" s="120"/>
      <c r="E831" s="120"/>
      <c r="F831" s="120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122"/>
      <c r="Y831" s="122"/>
      <c r="Z831" s="2"/>
    </row>
    <row r="832" spans="1:26" ht="11.25" customHeight="1">
      <c r="A832" s="120"/>
      <c r="B832" s="58"/>
      <c r="C832" s="120"/>
      <c r="D832" s="120"/>
      <c r="E832" s="120"/>
      <c r="F832" s="120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122"/>
      <c r="Y832" s="122"/>
      <c r="Z832" s="2"/>
    </row>
    <row r="833" spans="1:26" ht="11.25" customHeight="1">
      <c r="A833" s="120"/>
      <c r="B833" s="58"/>
      <c r="C833" s="120"/>
      <c r="D833" s="120"/>
      <c r="E833" s="120"/>
      <c r="F833" s="120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122"/>
      <c r="Y833" s="122"/>
      <c r="Z833" s="2"/>
    </row>
    <row r="834" spans="1:26" ht="11.25" customHeight="1">
      <c r="A834" s="120"/>
      <c r="B834" s="58"/>
      <c r="C834" s="120"/>
      <c r="D834" s="120"/>
      <c r="E834" s="120"/>
      <c r="F834" s="120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122"/>
      <c r="Y834" s="122"/>
      <c r="Z834" s="2"/>
    </row>
    <row r="835" spans="1:26" ht="11.25" customHeight="1">
      <c r="A835" s="120"/>
      <c r="B835" s="58"/>
      <c r="C835" s="120"/>
      <c r="D835" s="120"/>
      <c r="E835" s="120"/>
      <c r="F835" s="120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122"/>
      <c r="Y835" s="122"/>
      <c r="Z835" s="2"/>
    </row>
    <row r="836" spans="1:26" ht="11.25" customHeight="1">
      <c r="A836" s="120"/>
      <c r="B836" s="58"/>
      <c r="C836" s="120"/>
      <c r="D836" s="120"/>
      <c r="E836" s="120"/>
      <c r="F836" s="120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122"/>
      <c r="Y836" s="122"/>
      <c r="Z836" s="2"/>
    </row>
    <row r="837" spans="1:26" ht="11.25" customHeight="1">
      <c r="A837" s="120"/>
      <c r="B837" s="58"/>
      <c r="C837" s="120"/>
      <c r="D837" s="120"/>
      <c r="E837" s="120"/>
      <c r="F837" s="120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122"/>
      <c r="Y837" s="122"/>
      <c r="Z837" s="2"/>
    </row>
    <row r="838" spans="1:26" ht="11.25" customHeight="1">
      <c r="A838" s="120"/>
      <c r="B838" s="58"/>
      <c r="C838" s="120"/>
      <c r="D838" s="120"/>
      <c r="E838" s="120"/>
      <c r="F838" s="120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122"/>
      <c r="Y838" s="122"/>
      <c r="Z838" s="2"/>
    </row>
    <row r="839" spans="1:26" ht="11.25" customHeight="1">
      <c r="A839" s="120"/>
      <c r="B839" s="58"/>
      <c r="C839" s="120"/>
      <c r="D839" s="120"/>
      <c r="E839" s="120"/>
      <c r="F839" s="120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122"/>
      <c r="Y839" s="122"/>
      <c r="Z839" s="2"/>
    </row>
    <row r="840" spans="1:26" ht="11.25" customHeight="1">
      <c r="A840" s="120"/>
      <c r="B840" s="58"/>
      <c r="C840" s="120"/>
      <c r="D840" s="120"/>
      <c r="E840" s="120"/>
      <c r="F840" s="120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122"/>
      <c r="Y840" s="122"/>
      <c r="Z840" s="2"/>
    </row>
    <row r="841" spans="1:26" ht="11.25" customHeight="1">
      <c r="A841" s="120"/>
      <c r="B841" s="58"/>
      <c r="C841" s="120"/>
      <c r="D841" s="120"/>
      <c r="E841" s="120"/>
      <c r="F841" s="120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122"/>
      <c r="Y841" s="122"/>
      <c r="Z841" s="2"/>
    </row>
    <row r="842" spans="1:26" ht="11.25" customHeight="1">
      <c r="A842" s="120"/>
      <c r="B842" s="58"/>
      <c r="C842" s="120"/>
      <c r="D842" s="120"/>
      <c r="E842" s="120"/>
      <c r="F842" s="120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122"/>
      <c r="Y842" s="122"/>
      <c r="Z842" s="2"/>
    </row>
    <row r="843" spans="1:26" ht="11.25" customHeight="1">
      <c r="A843" s="120"/>
      <c r="B843" s="58"/>
      <c r="C843" s="120"/>
      <c r="D843" s="120"/>
      <c r="E843" s="120"/>
      <c r="F843" s="120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122"/>
      <c r="Y843" s="122"/>
      <c r="Z843" s="2"/>
    </row>
    <row r="844" spans="1:26" ht="11.25" customHeight="1">
      <c r="A844" s="120"/>
      <c r="B844" s="58"/>
      <c r="C844" s="120"/>
      <c r="D844" s="120"/>
      <c r="E844" s="120"/>
      <c r="F844" s="120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122"/>
      <c r="Y844" s="122"/>
      <c r="Z844" s="2"/>
    </row>
    <row r="845" spans="1:26" ht="11.25" customHeight="1">
      <c r="A845" s="120"/>
      <c r="B845" s="58"/>
      <c r="C845" s="120"/>
      <c r="D845" s="120"/>
      <c r="E845" s="120"/>
      <c r="F845" s="120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122"/>
      <c r="Y845" s="122"/>
      <c r="Z845" s="2"/>
    </row>
    <row r="846" spans="1:26" ht="11.25" customHeight="1">
      <c r="A846" s="120"/>
      <c r="B846" s="58"/>
      <c r="C846" s="120"/>
      <c r="D846" s="120"/>
      <c r="E846" s="120"/>
      <c r="F846" s="120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122"/>
      <c r="Y846" s="122"/>
      <c r="Z846" s="2"/>
    </row>
    <row r="847" spans="1:26" ht="11.25" customHeight="1">
      <c r="A847" s="120"/>
      <c r="B847" s="58"/>
      <c r="C847" s="120"/>
      <c r="D847" s="120"/>
      <c r="E847" s="120"/>
      <c r="F847" s="120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122"/>
      <c r="Y847" s="122"/>
      <c r="Z847" s="2"/>
    </row>
    <row r="848" spans="1:26" ht="11.25" customHeight="1">
      <c r="A848" s="120"/>
      <c r="B848" s="58"/>
      <c r="C848" s="120"/>
      <c r="D848" s="120"/>
      <c r="E848" s="120"/>
      <c r="F848" s="120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122"/>
      <c r="Y848" s="122"/>
      <c r="Z848" s="2"/>
    </row>
    <row r="849" spans="1:26" ht="11.25" customHeight="1">
      <c r="A849" s="120"/>
      <c r="B849" s="58"/>
      <c r="C849" s="120"/>
      <c r="D849" s="120"/>
      <c r="E849" s="120"/>
      <c r="F849" s="120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122"/>
      <c r="Y849" s="122"/>
      <c r="Z849" s="2"/>
    </row>
    <row r="850" spans="1:26" ht="11.25" customHeight="1">
      <c r="A850" s="120"/>
      <c r="B850" s="58"/>
      <c r="C850" s="120"/>
      <c r="D850" s="120"/>
      <c r="E850" s="120"/>
      <c r="F850" s="120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122"/>
      <c r="Y850" s="122"/>
      <c r="Z850" s="2"/>
    </row>
    <row r="851" spans="1:26" ht="11.25" customHeight="1">
      <c r="A851" s="120"/>
      <c r="B851" s="58"/>
      <c r="C851" s="120"/>
      <c r="D851" s="120"/>
      <c r="E851" s="120"/>
      <c r="F851" s="120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122"/>
      <c r="Y851" s="122"/>
      <c r="Z851" s="2"/>
    </row>
    <row r="852" spans="1:26" ht="11.25" customHeight="1">
      <c r="A852" s="120"/>
      <c r="B852" s="58"/>
      <c r="C852" s="120"/>
      <c r="D852" s="120"/>
      <c r="E852" s="120"/>
      <c r="F852" s="120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122"/>
      <c r="Y852" s="122"/>
      <c r="Z852" s="2"/>
    </row>
    <row r="853" spans="1:26" ht="11.25" customHeight="1">
      <c r="A853" s="120"/>
      <c r="B853" s="58"/>
      <c r="C853" s="120"/>
      <c r="D853" s="120"/>
      <c r="E853" s="120"/>
      <c r="F853" s="120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122"/>
      <c r="Y853" s="122"/>
      <c r="Z853" s="2"/>
    </row>
    <row r="854" spans="1:26" ht="11.25" customHeight="1">
      <c r="A854" s="120"/>
      <c r="B854" s="58"/>
      <c r="C854" s="120"/>
      <c r="D854" s="120"/>
      <c r="E854" s="120"/>
      <c r="F854" s="120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122"/>
      <c r="Y854" s="122"/>
      <c r="Z854" s="2"/>
    </row>
    <row r="855" spans="1:26" ht="11.25" customHeight="1">
      <c r="A855" s="120"/>
      <c r="B855" s="58"/>
      <c r="C855" s="120"/>
      <c r="D855" s="120"/>
      <c r="E855" s="120"/>
      <c r="F855" s="120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122"/>
      <c r="Y855" s="122"/>
      <c r="Z855" s="2"/>
    </row>
    <row r="856" spans="1:26" ht="11.25" customHeight="1">
      <c r="A856" s="120"/>
      <c r="B856" s="58"/>
      <c r="C856" s="120"/>
      <c r="D856" s="120"/>
      <c r="E856" s="120"/>
      <c r="F856" s="120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122"/>
      <c r="Y856" s="122"/>
      <c r="Z856" s="2"/>
    </row>
    <row r="857" spans="1:26" ht="11.25" customHeight="1">
      <c r="A857" s="120"/>
      <c r="B857" s="58"/>
      <c r="C857" s="120"/>
      <c r="D857" s="120"/>
      <c r="E857" s="120"/>
      <c r="F857" s="120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122"/>
      <c r="Y857" s="122"/>
      <c r="Z857" s="2"/>
    </row>
    <row r="858" spans="1:26" ht="11.25" customHeight="1">
      <c r="A858" s="120"/>
      <c r="B858" s="58"/>
      <c r="C858" s="120"/>
      <c r="D858" s="120"/>
      <c r="E858" s="120"/>
      <c r="F858" s="120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122"/>
      <c r="Y858" s="122"/>
      <c r="Z858" s="2"/>
    </row>
    <row r="859" spans="1:26" ht="11.25" customHeight="1">
      <c r="A859" s="120"/>
      <c r="B859" s="58"/>
      <c r="C859" s="120"/>
      <c r="D859" s="120"/>
      <c r="E859" s="120"/>
      <c r="F859" s="120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122"/>
      <c r="Y859" s="122"/>
      <c r="Z859" s="2"/>
    </row>
    <row r="860" spans="1:26" ht="11.25" customHeight="1">
      <c r="A860" s="120"/>
      <c r="B860" s="58"/>
      <c r="C860" s="120"/>
      <c r="D860" s="120"/>
      <c r="E860" s="120"/>
      <c r="F860" s="120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122"/>
      <c r="Y860" s="122"/>
      <c r="Z860" s="2"/>
    </row>
    <row r="861" spans="1:26" ht="11.25" customHeight="1">
      <c r="A861" s="120"/>
      <c r="B861" s="58"/>
      <c r="C861" s="120"/>
      <c r="D861" s="120"/>
      <c r="E861" s="120"/>
      <c r="F861" s="120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122"/>
      <c r="Y861" s="122"/>
      <c r="Z861" s="2"/>
    </row>
    <row r="862" spans="1:26" ht="11.25" customHeight="1">
      <c r="A862" s="120"/>
      <c r="B862" s="58"/>
      <c r="C862" s="120"/>
      <c r="D862" s="120"/>
      <c r="E862" s="120"/>
      <c r="F862" s="120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122"/>
      <c r="Y862" s="122"/>
      <c r="Z862" s="2"/>
    </row>
    <row r="863" spans="1:26" ht="11.25" customHeight="1">
      <c r="A863" s="120"/>
      <c r="B863" s="58"/>
      <c r="C863" s="120"/>
      <c r="D863" s="120"/>
      <c r="E863" s="120"/>
      <c r="F863" s="120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122"/>
      <c r="Y863" s="122"/>
      <c r="Z863" s="2"/>
    </row>
    <row r="864" spans="1:26" ht="11.25" customHeight="1">
      <c r="A864" s="120"/>
      <c r="B864" s="58"/>
      <c r="C864" s="120"/>
      <c r="D864" s="120"/>
      <c r="E864" s="120"/>
      <c r="F864" s="120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122"/>
      <c r="Y864" s="122"/>
      <c r="Z864" s="2"/>
    </row>
    <row r="865" spans="1:26" ht="11.25" customHeight="1">
      <c r="A865" s="120"/>
      <c r="B865" s="58"/>
      <c r="C865" s="120"/>
      <c r="D865" s="120"/>
      <c r="E865" s="120"/>
      <c r="F865" s="120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122"/>
      <c r="Y865" s="122"/>
      <c r="Z865" s="2"/>
    </row>
    <row r="866" spans="1:26" ht="11.25" customHeight="1">
      <c r="A866" s="120"/>
      <c r="B866" s="58"/>
      <c r="C866" s="120"/>
      <c r="D866" s="120"/>
      <c r="E866" s="120"/>
      <c r="F866" s="120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122"/>
      <c r="Y866" s="122"/>
      <c r="Z866" s="2"/>
    </row>
    <row r="867" spans="1:26" ht="11.25" customHeight="1">
      <c r="A867" s="120"/>
      <c r="B867" s="58"/>
      <c r="C867" s="120"/>
      <c r="D867" s="120"/>
      <c r="E867" s="120"/>
      <c r="F867" s="120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122"/>
      <c r="Y867" s="122"/>
      <c r="Z867" s="2"/>
    </row>
    <row r="868" spans="1:26" ht="11.25" customHeight="1">
      <c r="A868" s="120"/>
      <c r="B868" s="58"/>
      <c r="C868" s="120"/>
      <c r="D868" s="120"/>
      <c r="E868" s="120"/>
      <c r="F868" s="120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122"/>
      <c r="Y868" s="122"/>
      <c r="Z868" s="2"/>
    </row>
    <row r="869" spans="1:26" ht="11.25" customHeight="1">
      <c r="A869" s="120"/>
      <c r="B869" s="58"/>
      <c r="C869" s="120"/>
      <c r="D869" s="120"/>
      <c r="E869" s="120"/>
      <c r="F869" s="120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122"/>
      <c r="Y869" s="122"/>
      <c r="Z869" s="2"/>
    </row>
    <row r="870" spans="1:26" ht="11.25" customHeight="1">
      <c r="A870" s="120"/>
      <c r="B870" s="58"/>
      <c r="C870" s="120"/>
      <c r="D870" s="120"/>
      <c r="E870" s="120"/>
      <c r="F870" s="120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122"/>
      <c r="Y870" s="122"/>
      <c r="Z870" s="2"/>
    </row>
    <row r="871" spans="1:26" ht="11.25" customHeight="1">
      <c r="A871" s="120"/>
      <c r="B871" s="58"/>
      <c r="C871" s="120"/>
      <c r="D871" s="120"/>
      <c r="E871" s="120"/>
      <c r="F871" s="120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122"/>
      <c r="Y871" s="122"/>
      <c r="Z871" s="2"/>
    </row>
    <row r="872" spans="1:26" ht="11.25" customHeight="1">
      <c r="A872" s="120"/>
      <c r="B872" s="58"/>
      <c r="C872" s="120"/>
      <c r="D872" s="120"/>
      <c r="E872" s="120"/>
      <c r="F872" s="120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122"/>
      <c r="Y872" s="122"/>
      <c r="Z872" s="2"/>
    </row>
    <row r="873" spans="1:26" ht="11.25" customHeight="1">
      <c r="A873" s="120"/>
      <c r="B873" s="58"/>
      <c r="C873" s="120"/>
      <c r="D873" s="120"/>
      <c r="E873" s="120"/>
      <c r="F873" s="120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122"/>
      <c r="Y873" s="122"/>
      <c r="Z873" s="2"/>
    </row>
    <row r="874" spans="1:26" ht="11.25" customHeight="1">
      <c r="A874" s="120"/>
      <c r="B874" s="58"/>
      <c r="C874" s="120"/>
      <c r="D874" s="120"/>
      <c r="E874" s="120"/>
      <c r="F874" s="120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122"/>
      <c r="Y874" s="122"/>
      <c r="Z874" s="2"/>
    </row>
    <row r="875" spans="1:26" ht="11.25" customHeight="1">
      <c r="A875" s="120"/>
      <c r="B875" s="58"/>
      <c r="C875" s="120"/>
      <c r="D875" s="120"/>
      <c r="E875" s="120"/>
      <c r="F875" s="120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122"/>
      <c r="Y875" s="122"/>
      <c r="Z875" s="2"/>
    </row>
    <row r="876" spans="1:26" ht="11.25" customHeight="1">
      <c r="A876" s="120"/>
      <c r="B876" s="58"/>
      <c r="C876" s="120"/>
      <c r="D876" s="120"/>
      <c r="E876" s="120"/>
      <c r="F876" s="120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122"/>
      <c r="Y876" s="122"/>
      <c r="Z876" s="2"/>
    </row>
    <row r="877" spans="1:26" ht="11.25" customHeight="1">
      <c r="A877" s="120"/>
      <c r="B877" s="58"/>
      <c r="C877" s="120"/>
      <c r="D877" s="120"/>
      <c r="E877" s="120"/>
      <c r="F877" s="120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122"/>
      <c r="Y877" s="122"/>
      <c r="Z877" s="2"/>
    </row>
    <row r="878" spans="1:26" ht="11.25" customHeight="1">
      <c r="A878" s="120"/>
      <c r="B878" s="58"/>
      <c r="C878" s="120"/>
      <c r="D878" s="120"/>
      <c r="E878" s="120"/>
      <c r="F878" s="120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122"/>
      <c r="Y878" s="122"/>
      <c r="Z878" s="2"/>
    </row>
    <row r="879" spans="1:26" ht="11.25" customHeight="1">
      <c r="A879" s="120"/>
      <c r="B879" s="58"/>
      <c r="C879" s="120"/>
      <c r="D879" s="120"/>
      <c r="E879" s="120"/>
      <c r="F879" s="120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122"/>
      <c r="Y879" s="122"/>
      <c r="Z879" s="2"/>
    </row>
    <row r="880" spans="1:26" ht="11.25" customHeight="1">
      <c r="A880" s="120"/>
      <c r="B880" s="58"/>
      <c r="C880" s="120"/>
      <c r="D880" s="120"/>
      <c r="E880" s="120"/>
      <c r="F880" s="120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122"/>
      <c r="Y880" s="122"/>
      <c r="Z880" s="2"/>
    </row>
    <row r="881" spans="1:26" ht="11.25" customHeight="1">
      <c r="A881" s="120"/>
      <c r="B881" s="58"/>
      <c r="C881" s="120"/>
      <c r="D881" s="120"/>
      <c r="E881" s="120"/>
      <c r="F881" s="120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122"/>
      <c r="Y881" s="122"/>
      <c r="Z881" s="2"/>
    </row>
    <row r="882" spans="1:26" ht="11.25" customHeight="1">
      <c r="A882" s="120"/>
      <c r="B882" s="58"/>
      <c r="C882" s="120"/>
      <c r="D882" s="120"/>
      <c r="E882" s="120"/>
      <c r="F882" s="120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122"/>
      <c r="Y882" s="122"/>
      <c r="Z882" s="2"/>
    </row>
    <row r="883" spans="1:26" ht="11.25" customHeight="1">
      <c r="A883" s="120"/>
      <c r="B883" s="58"/>
      <c r="C883" s="120"/>
      <c r="D883" s="120"/>
      <c r="E883" s="120"/>
      <c r="F883" s="120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122"/>
      <c r="Y883" s="122"/>
      <c r="Z883" s="2"/>
    </row>
    <row r="884" spans="1:26" ht="11.25" customHeight="1">
      <c r="A884" s="120"/>
      <c r="B884" s="58"/>
      <c r="C884" s="120"/>
      <c r="D884" s="120"/>
      <c r="E884" s="120"/>
      <c r="F884" s="120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122"/>
      <c r="Y884" s="122"/>
      <c r="Z884" s="2"/>
    </row>
    <row r="885" spans="1:26" ht="11.25" customHeight="1">
      <c r="A885" s="120"/>
      <c r="B885" s="58"/>
      <c r="C885" s="120"/>
      <c r="D885" s="120"/>
      <c r="E885" s="120"/>
      <c r="F885" s="120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122"/>
      <c r="Y885" s="122"/>
      <c r="Z885" s="2"/>
    </row>
    <row r="886" spans="1:26" ht="11.25" customHeight="1">
      <c r="A886" s="120"/>
      <c r="B886" s="58"/>
      <c r="C886" s="120"/>
      <c r="D886" s="120"/>
      <c r="E886" s="120"/>
      <c r="F886" s="120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122"/>
      <c r="Y886" s="122"/>
      <c r="Z886" s="2"/>
    </row>
    <row r="887" spans="1:26" ht="11.25" customHeight="1">
      <c r="A887" s="120"/>
      <c r="B887" s="58"/>
      <c r="C887" s="120"/>
      <c r="D887" s="120"/>
      <c r="E887" s="120"/>
      <c r="F887" s="120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122"/>
      <c r="Y887" s="122"/>
      <c r="Z887" s="2"/>
    </row>
    <row r="888" spans="1:26" ht="11.25" customHeight="1">
      <c r="A888" s="120"/>
      <c r="B888" s="58"/>
      <c r="C888" s="120"/>
      <c r="D888" s="120"/>
      <c r="E888" s="120"/>
      <c r="F888" s="120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122"/>
      <c r="Y888" s="122"/>
      <c r="Z888" s="2"/>
    </row>
    <row r="889" spans="1:26" ht="11.25" customHeight="1">
      <c r="A889" s="120"/>
      <c r="B889" s="58"/>
      <c r="C889" s="120"/>
      <c r="D889" s="120"/>
      <c r="E889" s="120"/>
      <c r="F889" s="120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122"/>
      <c r="Y889" s="122"/>
      <c r="Z889" s="2"/>
    </row>
    <row r="890" spans="1:26" ht="11.25" customHeight="1">
      <c r="A890" s="120"/>
      <c r="B890" s="58"/>
      <c r="C890" s="120"/>
      <c r="D890" s="120"/>
      <c r="E890" s="120"/>
      <c r="F890" s="120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122"/>
      <c r="Y890" s="122"/>
      <c r="Z890" s="2"/>
    </row>
    <row r="891" spans="1:26" ht="11.25" customHeight="1">
      <c r="A891" s="120"/>
      <c r="B891" s="58"/>
      <c r="C891" s="120"/>
      <c r="D891" s="120"/>
      <c r="E891" s="120"/>
      <c r="F891" s="120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122"/>
      <c r="Y891" s="122"/>
      <c r="Z891" s="2"/>
    </row>
    <row r="892" spans="1:26" ht="11.25" customHeight="1">
      <c r="A892" s="120"/>
      <c r="B892" s="58"/>
      <c r="C892" s="120"/>
      <c r="D892" s="120"/>
      <c r="E892" s="120"/>
      <c r="F892" s="120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122"/>
      <c r="Y892" s="122"/>
      <c r="Z892" s="2"/>
    </row>
    <row r="893" spans="1:26" ht="11.25" customHeight="1">
      <c r="A893" s="120"/>
      <c r="B893" s="58"/>
      <c r="C893" s="120"/>
      <c r="D893" s="120"/>
      <c r="E893" s="120"/>
      <c r="F893" s="120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122"/>
      <c r="Y893" s="122"/>
      <c r="Z893" s="2"/>
    </row>
    <row r="894" spans="1:26" ht="11.25" customHeight="1">
      <c r="A894" s="120"/>
      <c r="B894" s="58"/>
      <c r="C894" s="120"/>
      <c r="D894" s="120"/>
      <c r="E894" s="120"/>
      <c r="F894" s="120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122"/>
      <c r="Y894" s="122"/>
      <c r="Z894" s="2"/>
    </row>
    <row r="895" spans="1:26" ht="11.25" customHeight="1">
      <c r="A895" s="120"/>
      <c r="B895" s="58"/>
      <c r="C895" s="120"/>
      <c r="D895" s="120"/>
      <c r="E895" s="120"/>
      <c r="F895" s="120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122"/>
      <c r="Y895" s="122"/>
      <c r="Z895" s="2"/>
    </row>
    <row r="896" spans="1:26" ht="11.25" customHeight="1">
      <c r="A896" s="120"/>
      <c r="B896" s="58"/>
      <c r="C896" s="120"/>
      <c r="D896" s="120"/>
      <c r="E896" s="120"/>
      <c r="F896" s="120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122"/>
      <c r="Y896" s="122"/>
      <c r="Z896" s="2"/>
    </row>
    <row r="897" spans="1:26" ht="11.25" customHeight="1">
      <c r="A897" s="120"/>
      <c r="B897" s="58"/>
      <c r="C897" s="120"/>
      <c r="D897" s="120"/>
      <c r="E897" s="120"/>
      <c r="F897" s="120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122"/>
      <c r="Y897" s="122"/>
      <c r="Z897" s="2"/>
    </row>
    <row r="898" spans="1:26" ht="11.25" customHeight="1">
      <c r="A898" s="120"/>
      <c r="B898" s="58"/>
      <c r="C898" s="120"/>
      <c r="D898" s="120"/>
      <c r="E898" s="120"/>
      <c r="F898" s="120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122"/>
      <c r="Y898" s="122"/>
      <c r="Z898" s="2"/>
    </row>
    <row r="899" spans="1:26" ht="11.25" customHeight="1">
      <c r="A899" s="120"/>
      <c r="B899" s="58"/>
      <c r="C899" s="120"/>
      <c r="D899" s="120"/>
      <c r="E899" s="120"/>
      <c r="F899" s="120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122"/>
      <c r="Y899" s="122"/>
      <c r="Z899" s="2"/>
    </row>
    <row r="900" spans="1:26" ht="11.25" customHeight="1">
      <c r="A900" s="120"/>
      <c r="B900" s="58"/>
      <c r="C900" s="120"/>
      <c r="D900" s="120"/>
      <c r="E900" s="120"/>
      <c r="F900" s="120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122"/>
      <c r="Y900" s="122"/>
      <c r="Z900" s="2"/>
    </row>
    <row r="901" spans="1:26" ht="11.25" customHeight="1">
      <c r="A901" s="120"/>
      <c r="B901" s="58"/>
      <c r="C901" s="120"/>
      <c r="D901" s="120"/>
      <c r="E901" s="120"/>
      <c r="F901" s="120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122"/>
      <c r="Y901" s="122"/>
      <c r="Z901" s="2"/>
    </row>
    <row r="902" spans="1:26" ht="11.25" customHeight="1">
      <c r="A902" s="120"/>
      <c r="B902" s="58"/>
      <c r="C902" s="120"/>
      <c r="D902" s="120"/>
      <c r="E902" s="120"/>
      <c r="F902" s="120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122"/>
      <c r="Y902" s="122"/>
      <c r="Z902" s="2"/>
    </row>
    <row r="903" spans="1:26" ht="11.25" customHeight="1">
      <c r="A903" s="120"/>
      <c r="B903" s="58"/>
      <c r="C903" s="120"/>
      <c r="D903" s="120"/>
      <c r="E903" s="120"/>
      <c r="F903" s="120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122"/>
      <c r="Y903" s="122"/>
      <c r="Z903" s="2"/>
    </row>
    <row r="904" spans="1:26" ht="11.25" customHeight="1">
      <c r="A904" s="120"/>
      <c r="B904" s="58"/>
      <c r="C904" s="120"/>
      <c r="D904" s="120"/>
      <c r="E904" s="120"/>
      <c r="F904" s="120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122"/>
      <c r="Y904" s="122"/>
      <c r="Z904" s="2"/>
    </row>
    <row r="905" spans="1:26" ht="11.25" customHeight="1">
      <c r="A905" s="120"/>
      <c r="B905" s="58"/>
      <c r="C905" s="120"/>
      <c r="D905" s="120"/>
      <c r="E905" s="120"/>
      <c r="F905" s="120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122"/>
      <c r="Y905" s="122"/>
      <c r="Z905" s="2"/>
    </row>
    <row r="906" spans="1:26" ht="11.25" customHeight="1">
      <c r="A906" s="120"/>
      <c r="B906" s="58"/>
      <c r="C906" s="120"/>
      <c r="D906" s="120"/>
      <c r="E906" s="120"/>
      <c r="F906" s="120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122"/>
      <c r="Y906" s="122"/>
      <c r="Z906" s="2"/>
    </row>
    <row r="907" spans="1:26" ht="11.25" customHeight="1">
      <c r="A907" s="120"/>
      <c r="B907" s="58"/>
      <c r="C907" s="120"/>
      <c r="D907" s="120"/>
      <c r="E907" s="120"/>
      <c r="F907" s="120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122"/>
      <c r="Y907" s="122"/>
      <c r="Z907" s="2"/>
    </row>
    <row r="908" spans="1:26" ht="11.25" customHeight="1">
      <c r="A908" s="120"/>
      <c r="B908" s="58"/>
      <c r="C908" s="120"/>
      <c r="D908" s="120"/>
      <c r="E908" s="120"/>
      <c r="F908" s="120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122"/>
      <c r="Y908" s="122"/>
      <c r="Z908" s="2"/>
    </row>
    <row r="909" spans="1:26" ht="11.25" customHeight="1">
      <c r="A909" s="120"/>
      <c r="B909" s="58"/>
      <c r="C909" s="120"/>
      <c r="D909" s="120"/>
      <c r="E909" s="120"/>
      <c r="F909" s="120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122"/>
      <c r="Y909" s="122"/>
      <c r="Z909" s="2"/>
    </row>
    <row r="910" spans="1:26" ht="11.25" customHeight="1">
      <c r="A910" s="120"/>
      <c r="B910" s="58"/>
      <c r="C910" s="120"/>
      <c r="D910" s="120"/>
      <c r="E910" s="120"/>
      <c r="F910" s="120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122"/>
      <c r="Y910" s="122"/>
      <c r="Z910" s="2"/>
    </row>
    <row r="911" spans="1:26" ht="11.25" customHeight="1">
      <c r="A911" s="120"/>
      <c r="B911" s="58"/>
      <c r="C911" s="120"/>
      <c r="D911" s="120"/>
      <c r="E911" s="120"/>
      <c r="F911" s="120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122"/>
      <c r="Y911" s="122"/>
      <c r="Z911" s="2"/>
    </row>
    <row r="912" spans="1:26" ht="11.25" customHeight="1">
      <c r="A912" s="120"/>
      <c r="B912" s="58"/>
      <c r="C912" s="120"/>
      <c r="D912" s="120"/>
      <c r="E912" s="120"/>
      <c r="F912" s="120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122"/>
      <c r="Y912" s="122"/>
      <c r="Z912" s="2"/>
    </row>
    <row r="913" spans="1:26" ht="11.25" customHeight="1">
      <c r="A913" s="120"/>
      <c r="B913" s="58"/>
      <c r="C913" s="120"/>
      <c r="D913" s="120"/>
      <c r="E913" s="120"/>
      <c r="F913" s="120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122"/>
      <c r="Y913" s="122"/>
      <c r="Z913" s="2"/>
    </row>
    <row r="914" spans="1:26" ht="11.25" customHeight="1">
      <c r="A914" s="120"/>
      <c r="B914" s="58"/>
      <c r="C914" s="120"/>
      <c r="D914" s="120"/>
      <c r="E914" s="120"/>
      <c r="F914" s="120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122"/>
      <c r="Y914" s="122"/>
      <c r="Z914" s="2"/>
    </row>
    <row r="915" spans="1:26" ht="11.25" customHeight="1">
      <c r="A915" s="120"/>
      <c r="B915" s="58"/>
      <c r="C915" s="120"/>
      <c r="D915" s="120"/>
      <c r="E915" s="120"/>
      <c r="F915" s="120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122"/>
      <c r="Y915" s="122"/>
      <c r="Z915" s="2"/>
    </row>
    <row r="916" spans="1:26" ht="11.25" customHeight="1">
      <c r="A916" s="120"/>
      <c r="B916" s="58"/>
      <c r="C916" s="120"/>
      <c r="D916" s="120"/>
      <c r="E916" s="120"/>
      <c r="F916" s="120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122"/>
      <c r="Y916" s="122"/>
      <c r="Z916" s="2"/>
    </row>
    <row r="917" spans="1:26" ht="11.25" customHeight="1">
      <c r="A917" s="120"/>
      <c r="B917" s="58"/>
      <c r="C917" s="120"/>
      <c r="D917" s="120"/>
      <c r="E917" s="120"/>
      <c r="F917" s="120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122"/>
      <c r="Y917" s="122"/>
      <c r="Z917" s="2"/>
    </row>
    <row r="918" spans="1:26" ht="11.25" customHeight="1">
      <c r="A918" s="120"/>
      <c r="B918" s="58"/>
      <c r="C918" s="120"/>
      <c r="D918" s="120"/>
      <c r="E918" s="120"/>
      <c r="F918" s="120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122"/>
      <c r="Y918" s="122"/>
      <c r="Z918" s="2"/>
    </row>
    <row r="919" spans="1:26" ht="11.25" customHeight="1">
      <c r="A919" s="120"/>
      <c r="B919" s="58"/>
      <c r="C919" s="120"/>
      <c r="D919" s="120"/>
      <c r="E919" s="120"/>
      <c r="F919" s="120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122"/>
      <c r="Y919" s="122"/>
      <c r="Z919" s="2"/>
    </row>
    <row r="920" spans="1:26" ht="11.25" customHeight="1">
      <c r="A920" s="120"/>
      <c r="B920" s="58"/>
      <c r="C920" s="120"/>
      <c r="D920" s="120"/>
      <c r="E920" s="120"/>
      <c r="F920" s="120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122"/>
      <c r="Y920" s="122"/>
      <c r="Z920" s="2"/>
    </row>
    <row r="921" spans="1:26" ht="11.25" customHeight="1">
      <c r="A921" s="120"/>
      <c r="B921" s="58"/>
      <c r="C921" s="120"/>
      <c r="D921" s="120"/>
      <c r="E921" s="120"/>
      <c r="F921" s="120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122"/>
      <c r="Y921" s="122"/>
      <c r="Z921" s="2"/>
    </row>
    <row r="922" spans="1:26" ht="11.25" customHeight="1">
      <c r="A922" s="120"/>
      <c r="B922" s="58"/>
      <c r="C922" s="120"/>
      <c r="D922" s="120"/>
      <c r="E922" s="120"/>
      <c r="F922" s="120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122"/>
      <c r="Y922" s="122"/>
      <c r="Z922" s="2"/>
    </row>
    <row r="923" spans="1:26" ht="11.25" customHeight="1">
      <c r="A923" s="120"/>
      <c r="B923" s="58"/>
      <c r="C923" s="120"/>
      <c r="D923" s="120"/>
      <c r="E923" s="120"/>
      <c r="F923" s="120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122"/>
      <c r="Y923" s="122"/>
      <c r="Z923" s="2"/>
    </row>
    <row r="924" spans="1:26" ht="11.25" customHeight="1">
      <c r="A924" s="120"/>
      <c r="B924" s="58"/>
      <c r="C924" s="120"/>
      <c r="D924" s="120"/>
      <c r="E924" s="120"/>
      <c r="F924" s="120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122"/>
      <c r="Y924" s="122"/>
      <c r="Z924" s="2"/>
    </row>
    <row r="925" spans="1:26" ht="11.25" customHeight="1">
      <c r="A925" s="120"/>
      <c r="B925" s="58"/>
      <c r="C925" s="120"/>
      <c r="D925" s="120"/>
      <c r="E925" s="120"/>
      <c r="F925" s="120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122"/>
      <c r="Y925" s="122"/>
      <c r="Z925" s="2"/>
    </row>
    <row r="926" spans="1:26" ht="11.25" customHeight="1">
      <c r="A926" s="120"/>
      <c r="B926" s="58"/>
      <c r="C926" s="120"/>
      <c r="D926" s="120"/>
      <c r="E926" s="120"/>
      <c r="F926" s="120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122"/>
      <c r="Y926" s="122"/>
      <c r="Z926" s="2"/>
    </row>
    <row r="927" spans="1:26" ht="11.25" customHeight="1">
      <c r="A927" s="120"/>
      <c r="B927" s="58"/>
      <c r="C927" s="120"/>
      <c r="D927" s="120"/>
      <c r="E927" s="120"/>
      <c r="F927" s="120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122"/>
      <c r="Y927" s="122"/>
      <c r="Z927" s="2"/>
    </row>
    <row r="928" spans="1:26" ht="11.25" customHeight="1">
      <c r="A928" s="120"/>
      <c r="B928" s="58"/>
      <c r="C928" s="120"/>
      <c r="D928" s="120"/>
      <c r="E928" s="120"/>
      <c r="F928" s="120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122"/>
      <c r="Y928" s="122"/>
      <c r="Z928" s="2"/>
    </row>
    <row r="929" spans="1:26" ht="11.25" customHeight="1">
      <c r="A929" s="120"/>
      <c r="B929" s="58"/>
      <c r="C929" s="120"/>
      <c r="D929" s="120"/>
      <c r="E929" s="120"/>
      <c r="F929" s="120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122"/>
      <c r="Y929" s="122"/>
      <c r="Z929" s="2"/>
    </row>
    <row r="930" spans="1:26" ht="11.25" customHeight="1">
      <c r="A930" s="120"/>
      <c r="B930" s="58"/>
      <c r="C930" s="120"/>
      <c r="D930" s="120"/>
      <c r="E930" s="120"/>
      <c r="F930" s="120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122"/>
      <c r="Y930" s="122"/>
      <c r="Z930" s="2"/>
    </row>
    <row r="931" spans="1:26" ht="11.25" customHeight="1">
      <c r="A931" s="120"/>
      <c r="B931" s="58"/>
      <c r="C931" s="120"/>
      <c r="D931" s="120"/>
      <c r="E931" s="120"/>
      <c r="F931" s="120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122"/>
      <c r="Y931" s="122"/>
      <c r="Z931" s="2"/>
    </row>
    <row r="932" spans="1:26" ht="11.25" customHeight="1">
      <c r="A932" s="120"/>
      <c r="B932" s="58"/>
      <c r="C932" s="120"/>
      <c r="D932" s="120"/>
      <c r="E932" s="120"/>
      <c r="F932" s="120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122"/>
      <c r="Y932" s="122"/>
      <c r="Z932" s="2"/>
    </row>
    <row r="933" spans="1:26" ht="11.25" customHeight="1">
      <c r="A933" s="120"/>
      <c r="B933" s="58"/>
      <c r="C933" s="120"/>
      <c r="D933" s="120"/>
      <c r="E933" s="120"/>
      <c r="F933" s="120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122"/>
      <c r="Y933" s="122"/>
      <c r="Z933" s="2"/>
    </row>
    <row r="934" spans="1:26" ht="11.25" customHeight="1">
      <c r="A934" s="120"/>
      <c r="B934" s="58"/>
      <c r="C934" s="120"/>
      <c r="D934" s="120"/>
      <c r="E934" s="120"/>
      <c r="F934" s="120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122"/>
      <c r="Y934" s="122"/>
      <c r="Z934" s="2"/>
    </row>
    <row r="935" spans="1:26" ht="11.25" customHeight="1">
      <c r="A935" s="120"/>
      <c r="B935" s="58"/>
      <c r="C935" s="120"/>
      <c r="D935" s="120"/>
      <c r="E935" s="120"/>
      <c r="F935" s="120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122"/>
      <c r="Y935" s="122"/>
      <c r="Z935" s="2"/>
    </row>
    <row r="936" spans="1:26" ht="11.25" customHeight="1">
      <c r="A936" s="120"/>
      <c r="B936" s="58"/>
      <c r="C936" s="120"/>
      <c r="D936" s="120"/>
      <c r="E936" s="120"/>
      <c r="F936" s="120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122"/>
      <c r="Y936" s="122"/>
      <c r="Z936" s="2"/>
    </row>
    <row r="937" spans="1:26" ht="11.25" customHeight="1">
      <c r="A937" s="120"/>
      <c r="B937" s="58"/>
      <c r="C937" s="120"/>
      <c r="D937" s="120"/>
      <c r="E937" s="120"/>
      <c r="F937" s="120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122"/>
      <c r="Y937" s="122"/>
      <c r="Z937" s="2"/>
    </row>
    <row r="938" spans="1:26" ht="11.25" customHeight="1">
      <c r="A938" s="120"/>
      <c r="B938" s="58"/>
      <c r="C938" s="120"/>
      <c r="D938" s="120"/>
      <c r="E938" s="120"/>
      <c r="F938" s="120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122"/>
      <c r="Y938" s="122"/>
      <c r="Z938" s="2"/>
    </row>
    <row r="939" spans="1:26" ht="11.25" customHeight="1">
      <c r="A939" s="120"/>
      <c r="B939" s="58"/>
      <c r="C939" s="120"/>
      <c r="D939" s="120"/>
      <c r="E939" s="120"/>
      <c r="F939" s="120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122"/>
      <c r="Y939" s="122"/>
      <c r="Z939" s="2"/>
    </row>
    <row r="940" spans="1:26" ht="11.25" customHeight="1">
      <c r="A940" s="120"/>
      <c r="B940" s="58"/>
      <c r="C940" s="120"/>
      <c r="D940" s="120"/>
      <c r="E940" s="120"/>
      <c r="F940" s="120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122"/>
      <c r="Y940" s="122"/>
      <c r="Z940" s="2"/>
    </row>
    <row r="941" spans="1:26" ht="11.25" customHeight="1">
      <c r="A941" s="120"/>
      <c r="B941" s="58"/>
      <c r="C941" s="120"/>
      <c r="D941" s="120"/>
      <c r="E941" s="120"/>
      <c r="F941" s="120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122"/>
      <c r="Y941" s="122"/>
      <c r="Z941" s="2"/>
    </row>
    <row r="942" spans="1:26" ht="11.25" customHeight="1">
      <c r="A942" s="120"/>
      <c r="B942" s="58"/>
      <c r="C942" s="120"/>
      <c r="D942" s="120"/>
      <c r="E942" s="120"/>
      <c r="F942" s="120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122"/>
      <c r="Y942" s="122"/>
      <c r="Z942" s="2"/>
    </row>
    <row r="943" spans="1:26" ht="11.25" customHeight="1">
      <c r="A943" s="120"/>
      <c r="B943" s="58"/>
      <c r="C943" s="120"/>
      <c r="D943" s="120"/>
      <c r="E943" s="120"/>
      <c r="F943" s="120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122"/>
      <c r="Y943" s="122"/>
      <c r="Z943" s="2"/>
    </row>
    <row r="944" spans="1:26" ht="11.25" customHeight="1">
      <c r="A944" s="120"/>
      <c r="B944" s="58"/>
      <c r="C944" s="120"/>
      <c r="D944" s="120"/>
      <c r="E944" s="120"/>
      <c r="F944" s="120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122"/>
      <c r="Y944" s="122"/>
      <c r="Z944" s="2"/>
    </row>
    <row r="945" spans="1:26" ht="11.25" customHeight="1">
      <c r="A945" s="120"/>
      <c r="B945" s="58"/>
      <c r="C945" s="120"/>
      <c r="D945" s="120"/>
      <c r="E945" s="120"/>
      <c r="F945" s="120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122"/>
      <c r="Y945" s="122"/>
      <c r="Z945" s="2"/>
    </row>
    <row r="946" spans="1:26" ht="11.25" customHeight="1">
      <c r="A946" s="120"/>
      <c r="B946" s="58"/>
      <c r="C946" s="120"/>
      <c r="D946" s="120"/>
      <c r="E946" s="120"/>
      <c r="F946" s="120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122"/>
      <c r="Y946" s="122"/>
      <c r="Z946" s="2"/>
    </row>
    <row r="947" spans="1:26" ht="11.25" customHeight="1">
      <c r="A947" s="120"/>
      <c r="B947" s="58"/>
      <c r="C947" s="120"/>
      <c r="D947" s="120"/>
      <c r="E947" s="120"/>
      <c r="F947" s="120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122"/>
      <c r="Y947" s="122"/>
      <c r="Z947" s="2"/>
    </row>
    <row r="948" spans="1:26" ht="11.25" customHeight="1">
      <c r="A948" s="120"/>
      <c r="B948" s="58"/>
      <c r="C948" s="120"/>
      <c r="D948" s="120"/>
      <c r="E948" s="120"/>
      <c r="F948" s="120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122"/>
      <c r="Y948" s="122"/>
      <c r="Z948" s="2"/>
    </row>
    <row r="949" spans="1:26" ht="11.25" customHeight="1">
      <c r="A949" s="120"/>
      <c r="B949" s="58"/>
      <c r="C949" s="120"/>
      <c r="D949" s="120"/>
      <c r="E949" s="120"/>
      <c r="F949" s="120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122"/>
      <c r="Y949" s="122"/>
      <c r="Z949" s="2"/>
    </row>
    <row r="950" spans="1:26" ht="11.25" customHeight="1">
      <c r="A950" s="120"/>
      <c r="B950" s="58"/>
      <c r="C950" s="120"/>
      <c r="D950" s="120"/>
      <c r="E950" s="120"/>
      <c r="F950" s="120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122"/>
      <c r="Y950" s="122"/>
      <c r="Z950" s="2"/>
    </row>
    <row r="951" spans="1:26" ht="11.25" customHeight="1">
      <c r="A951" s="120"/>
      <c r="B951" s="58"/>
      <c r="C951" s="120"/>
      <c r="D951" s="120"/>
      <c r="E951" s="120"/>
      <c r="F951" s="120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122"/>
      <c r="Y951" s="122"/>
      <c r="Z951" s="2"/>
    </row>
    <row r="952" spans="1:26" ht="11.25" customHeight="1">
      <c r="A952" s="120"/>
      <c r="B952" s="58"/>
      <c r="C952" s="120"/>
      <c r="D952" s="120"/>
      <c r="E952" s="120"/>
      <c r="F952" s="120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122"/>
      <c r="Y952" s="122"/>
      <c r="Z952" s="2"/>
    </row>
    <row r="953" spans="1:26" ht="11.25" customHeight="1">
      <c r="A953" s="120"/>
      <c r="B953" s="58"/>
      <c r="C953" s="120"/>
      <c r="D953" s="120"/>
      <c r="E953" s="120"/>
      <c r="F953" s="120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122"/>
      <c r="Y953" s="122"/>
      <c r="Z953" s="2"/>
    </row>
    <row r="954" spans="1:26" ht="11.25" customHeight="1">
      <c r="A954" s="120"/>
      <c r="B954" s="58"/>
      <c r="C954" s="120"/>
      <c r="D954" s="120"/>
      <c r="E954" s="120"/>
      <c r="F954" s="120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122"/>
      <c r="Y954" s="122"/>
      <c r="Z954" s="2"/>
    </row>
    <row r="955" spans="1:26" ht="11.25" customHeight="1">
      <c r="A955" s="120"/>
      <c r="B955" s="58"/>
      <c r="C955" s="120"/>
      <c r="D955" s="120"/>
      <c r="E955" s="120"/>
      <c r="F955" s="120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122"/>
      <c r="Y955" s="122"/>
      <c r="Z955" s="2"/>
    </row>
    <row r="956" spans="1:26" ht="11.25" customHeight="1">
      <c r="A956" s="120"/>
      <c r="B956" s="58"/>
      <c r="C956" s="120"/>
      <c r="D956" s="120"/>
      <c r="E956" s="120"/>
      <c r="F956" s="120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122"/>
      <c r="Y956" s="122"/>
      <c r="Z956" s="2"/>
    </row>
    <row r="957" spans="1:26" ht="11.25" customHeight="1">
      <c r="A957" s="120"/>
      <c r="B957" s="58"/>
      <c r="C957" s="120"/>
      <c r="D957" s="120"/>
      <c r="E957" s="120"/>
      <c r="F957" s="120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122"/>
      <c r="Y957" s="122"/>
      <c r="Z957" s="2"/>
    </row>
    <row r="958" spans="1:26" ht="11.25" customHeight="1">
      <c r="A958" s="120"/>
      <c r="B958" s="58"/>
      <c r="C958" s="120"/>
      <c r="D958" s="120"/>
      <c r="E958" s="120"/>
      <c r="F958" s="120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122"/>
      <c r="Y958" s="122"/>
      <c r="Z958" s="2"/>
    </row>
    <row r="959" spans="1:26" ht="11.25" customHeight="1">
      <c r="A959" s="120"/>
      <c r="B959" s="58"/>
      <c r="C959" s="120"/>
      <c r="D959" s="120"/>
      <c r="E959" s="120"/>
      <c r="F959" s="120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122"/>
      <c r="Y959" s="122"/>
      <c r="Z959" s="2"/>
    </row>
    <row r="960" spans="1:26" ht="11.25" customHeight="1">
      <c r="A960" s="120"/>
      <c r="B960" s="58"/>
      <c r="C960" s="120"/>
      <c r="D960" s="120"/>
      <c r="E960" s="120"/>
      <c r="F960" s="120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122"/>
      <c r="Y960" s="122"/>
      <c r="Z960" s="2"/>
    </row>
    <row r="961" spans="1:26" ht="11.25" customHeight="1">
      <c r="A961" s="120"/>
      <c r="B961" s="58"/>
      <c r="C961" s="120"/>
      <c r="D961" s="120"/>
      <c r="E961" s="120"/>
      <c r="F961" s="120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122"/>
      <c r="Y961" s="122"/>
      <c r="Z961" s="2"/>
    </row>
    <row r="962" spans="1:26" ht="11.25" customHeight="1">
      <c r="A962" s="120"/>
      <c r="B962" s="58"/>
      <c r="C962" s="120"/>
      <c r="D962" s="120"/>
      <c r="E962" s="120"/>
      <c r="F962" s="120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122"/>
      <c r="Y962" s="122"/>
      <c r="Z962" s="2"/>
    </row>
    <row r="963" spans="1:26" ht="11.25" customHeight="1">
      <c r="A963" s="120"/>
      <c r="B963" s="58"/>
      <c r="C963" s="120"/>
      <c r="D963" s="120"/>
      <c r="E963" s="120"/>
      <c r="F963" s="120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122"/>
      <c r="Y963" s="122"/>
      <c r="Z963" s="2"/>
    </row>
    <row r="964" spans="1:26" ht="11.25" customHeight="1">
      <c r="A964" s="120"/>
      <c r="B964" s="58"/>
      <c r="C964" s="120"/>
      <c r="D964" s="120"/>
      <c r="E964" s="120"/>
      <c r="F964" s="120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122"/>
      <c r="Y964" s="122"/>
      <c r="Z964" s="2"/>
    </row>
    <row r="965" spans="1:26" ht="11.25" customHeight="1">
      <c r="A965" s="120"/>
      <c r="B965" s="58"/>
      <c r="C965" s="120"/>
      <c r="D965" s="120"/>
      <c r="E965" s="120"/>
      <c r="F965" s="120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122"/>
      <c r="Y965" s="122"/>
      <c r="Z965" s="2"/>
    </row>
    <row r="966" spans="1:26" ht="11.25" customHeight="1">
      <c r="A966" s="120"/>
      <c r="B966" s="58"/>
      <c r="C966" s="120"/>
      <c r="D966" s="120"/>
      <c r="E966" s="120"/>
      <c r="F966" s="120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122"/>
      <c r="Y966" s="122"/>
      <c r="Z966" s="2"/>
    </row>
    <row r="967" spans="1:26" ht="11.25" customHeight="1">
      <c r="A967" s="120"/>
      <c r="B967" s="58"/>
      <c r="C967" s="120"/>
      <c r="D967" s="120"/>
      <c r="E967" s="120"/>
      <c r="F967" s="120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122"/>
      <c r="Y967" s="122"/>
      <c r="Z967" s="2"/>
    </row>
    <row r="968" spans="1:26" ht="11.25" customHeight="1">
      <c r="A968" s="120"/>
      <c r="B968" s="58"/>
      <c r="C968" s="120"/>
      <c r="D968" s="120"/>
      <c r="E968" s="120"/>
      <c r="F968" s="120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122"/>
      <c r="Y968" s="122"/>
      <c r="Z968" s="2"/>
    </row>
    <row r="969" spans="1:26" ht="11.25" customHeight="1">
      <c r="A969" s="120"/>
      <c r="B969" s="58"/>
      <c r="C969" s="120"/>
      <c r="D969" s="120"/>
      <c r="E969" s="120"/>
      <c r="F969" s="120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122"/>
      <c r="Y969" s="122"/>
      <c r="Z969" s="2"/>
    </row>
    <row r="970" spans="1:26" ht="11.25" customHeight="1">
      <c r="A970" s="120"/>
      <c r="B970" s="58"/>
      <c r="C970" s="120"/>
      <c r="D970" s="120"/>
      <c r="E970" s="120"/>
      <c r="F970" s="120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122"/>
      <c r="Y970" s="122"/>
      <c r="Z970" s="2"/>
    </row>
    <row r="971" spans="1:26" ht="11.25" customHeight="1">
      <c r="A971" s="120"/>
      <c r="B971" s="58"/>
      <c r="C971" s="120"/>
      <c r="D971" s="120"/>
      <c r="E971" s="120"/>
      <c r="F971" s="120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122"/>
      <c r="Y971" s="122"/>
      <c r="Z971" s="2"/>
    </row>
    <row r="972" spans="1:26" ht="11.25" customHeight="1">
      <c r="A972" s="120"/>
      <c r="B972" s="58"/>
      <c r="C972" s="120"/>
      <c r="D972" s="120"/>
      <c r="E972" s="120"/>
      <c r="F972" s="120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122"/>
      <c r="Y972" s="122"/>
      <c r="Z972" s="2"/>
    </row>
    <row r="973" spans="1:26" ht="11.25" customHeight="1">
      <c r="A973" s="120"/>
      <c r="B973" s="58"/>
      <c r="C973" s="120"/>
      <c r="D973" s="120"/>
      <c r="E973" s="120"/>
      <c r="F973" s="120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122"/>
      <c r="Y973" s="122"/>
      <c r="Z973" s="2"/>
    </row>
    <row r="974" spans="1:26" ht="11.25" customHeight="1">
      <c r="A974" s="120"/>
      <c r="B974" s="58"/>
      <c r="C974" s="120"/>
      <c r="D974" s="120"/>
      <c r="E974" s="120"/>
      <c r="F974" s="120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122"/>
      <c r="Y974" s="122"/>
      <c r="Z974" s="2"/>
    </row>
    <row r="975" spans="1:26" ht="11.25" customHeight="1">
      <c r="A975" s="120"/>
      <c r="B975" s="58"/>
      <c r="C975" s="120"/>
      <c r="D975" s="120"/>
      <c r="E975" s="120"/>
      <c r="F975" s="120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122"/>
      <c r="Y975" s="122"/>
      <c r="Z975" s="2"/>
    </row>
    <row r="976" spans="1:26" ht="11.25" customHeight="1">
      <c r="A976" s="120"/>
      <c r="B976" s="58"/>
      <c r="C976" s="120"/>
      <c r="D976" s="120"/>
      <c r="E976" s="120"/>
      <c r="F976" s="120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122"/>
      <c r="Y976" s="122"/>
      <c r="Z976" s="2"/>
    </row>
    <row r="977" spans="1:26" ht="11.25" customHeight="1">
      <c r="A977" s="120"/>
      <c r="B977" s="58"/>
      <c r="C977" s="120"/>
      <c r="D977" s="120"/>
      <c r="E977" s="120"/>
      <c r="F977" s="120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122"/>
      <c r="Y977" s="122"/>
      <c r="Z977" s="2"/>
    </row>
    <row r="978" spans="1:26" ht="11.25" customHeight="1">
      <c r="A978" s="120"/>
      <c r="B978" s="58"/>
      <c r="C978" s="120"/>
      <c r="D978" s="120"/>
      <c r="E978" s="120"/>
      <c r="F978" s="120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122"/>
      <c r="Y978" s="122"/>
      <c r="Z978" s="2"/>
    </row>
    <row r="979" spans="1:26" ht="11.25" customHeight="1">
      <c r="A979" s="120"/>
      <c r="B979" s="58"/>
      <c r="C979" s="120"/>
      <c r="D979" s="120"/>
      <c r="E979" s="120"/>
      <c r="F979" s="120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122"/>
      <c r="Y979" s="122"/>
      <c r="Z979" s="2"/>
    </row>
    <row r="980" spans="1:26" ht="11.25" customHeight="1">
      <c r="A980" s="120"/>
      <c r="B980" s="58"/>
      <c r="C980" s="120"/>
      <c r="D980" s="120"/>
      <c r="E980" s="120"/>
      <c r="F980" s="120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122"/>
      <c r="Y980" s="122"/>
      <c r="Z980" s="2"/>
    </row>
    <row r="981" spans="1:26" ht="11.25" customHeight="1">
      <c r="A981" s="120"/>
      <c r="B981" s="58"/>
      <c r="C981" s="120"/>
      <c r="D981" s="120"/>
      <c r="E981" s="120"/>
      <c r="F981" s="120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122"/>
      <c r="Y981" s="122"/>
      <c r="Z981" s="2"/>
    </row>
    <row r="982" spans="1:26" ht="11.25" customHeight="1">
      <c r="A982" s="120"/>
      <c r="B982" s="58"/>
      <c r="C982" s="120"/>
      <c r="D982" s="120"/>
      <c r="E982" s="120"/>
      <c r="F982" s="120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122"/>
      <c r="Y982" s="122"/>
      <c r="Z982" s="2"/>
    </row>
    <row r="983" spans="1:26" ht="11.25" customHeight="1">
      <c r="A983" s="120"/>
      <c r="B983" s="58"/>
      <c r="C983" s="120"/>
      <c r="D983" s="120"/>
      <c r="E983" s="120"/>
      <c r="F983" s="120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122"/>
      <c r="Y983" s="122"/>
      <c r="Z983" s="2"/>
    </row>
    <row r="984" spans="1:26" ht="11.25" customHeight="1">
      <c r="A984" s="120"/>
      <c r="B984" s="58"/>
      <c r="C984" s="120"/>
      <c r="D984" s="120"/>
      <c r="E984" s="120"/>
      <c r="F984" s="120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122"/>
      <c r="Y984" s="122"/>
      <c r="Z984" s="2"/>
    </row>
    <row r="985" spans="1:26" ht="11.25" customHeight="1">
      <c r="A985" s="120"/>
      <c r="B985" s="58"/>
      <c r="C985" s="120"/>
      <c r="D985" s="120"/>
      <c r="E985" s="120"/>
      <c r="F985" s="120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122"/>
      <c r="Y985" s="122"/>
      <c r="Z985" s="2"/>
    </row>
    <row r="986" spans="1:26" ht="11.25" customHeight="1">
      <c r="A986" s="120"/>
      <c r="B986" s="58"/>
      <c r="C986" s="120"/>
      <c r="D986" s="120"/>
      <c r="E986" s="120"/>
      <c r="F986" s="120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122"/>
      <c r="Y986" s="122"/>
      <c r="Z986" s="2"/>
    </row>
    <row r="987" spans="1:26" ht="11.25" customHeight="1">
      <c r="A987" s="120"/>
      <c r="B987" s="58"/>
      <c r="C987" s="120"/>
      <c r="D987" s="120"/>
      <c r="E987" s="120"/>
      <c r="F987" s="120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122"/>
      <c r="Y987" s="122"/>
      <c r="Z987" s="2"/>
    </row>
    <row r="988" spans="1:26" ht="11.25" customHeight="1">
      <c r="A988" s="120"/>
      <c r="B988" s="58"/>
      <c r="C988" s="120"/>
      <c r="D988" s="120"/>
      <c r="E988" s="120"/>
      <c r="F988" s="120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122"/>
      <c r="Y988" s="122"/>
      <c r="Z988" s="2"/>
    </row>
    <row r="989" spans="1:26" ht="11.25" customHeight="1">
      <c r="A989" s="120"/>
      <c r="B989" s="58"/>
      <c r="C989" s="120"/>
      <c r="D989" s="120"/>
      <c r="E989" s="120"/>
      <c r="F989" s="120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122"/>
      <c r="Y989" s="122"/>
      <c r="Z989" s="2"/>
    </row>
    <row r="990" spans="1:26" ht="11.25" customHeight="1">
      <c r="A990" s="120"/>
      <c r="B990" s="58"/>
      <c r="C990" s="120"/>
      <c r="D990" s="120"/>
      <c r="E990" s="120"/>
      <c r="F990" s="120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122"/>
      <c r="Y990" s="122"/>
      <c r="Z990" s="2"/>
    </row>
    <row r="991" spans="1:26" ht="11.25" customHeight="1">
      <c r="A991" s="120"/>
      <c r="B991" s="58"/>
      <c r="C991" s="120"/>
      <c r="D991" s="120"/>
      <c r="E991" s="120"/>
      <c r="F991" s="120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122"/>
      <c r="Y991" s="122"/>
      <c r="Z991" s="2"/>
    </row>
    <row r="992" spans="1:26" ht="11.25" customHeight="1">
      <c r="A992" s="120"/>
      <c r="B992" s="58"/>
      <c r="C992" s="120"/>
      <c r="D992" s="120"/>
      <c r="E992" s="120"/>
      <c r="F992" s="120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122"/>
      <c r="Y992" s="122"/>
      <c r="Z992" s="2"/>
    </row>
    <row r="993" spans="1:26" ht="11.25" customHeight="1">
      <c r="A993" s="120"/>
      <c r="B993" s="58"/>
      <c r="C993" s="120"/>
      <c r="D993" s="120"/>
      <c r="E993" s="120"/>
      <c r="F993" s="120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122"/>
      <c r="Y993" s="122"/>
      <c r="Z993" s="2"/>
    </row>
    <row r="994" spans="1:26" ht="11.25" customHeight="1">
      <c r="A994" s="120"/>
      <c r="B994" s="58"/>
      <c r="C994" s="120"/>
      <c r="D994" s="120"/>
      <c r="E994" s="120"/>
      <c r="F994" s="120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122"/>
      <c r="Y994" s="122"/>
      <c r="Z994" s="2"/>
    </row>
    <row r="995" spans="1:26" ht="11.25" customHeight="1">
      <c r="A995" s="120"/>
      <c r="B995" s="58"/>
      <c r="C995" s="120"/>
      <c r="D995" s="120"/>
      <c r="E995" s="120"/>
      <c r="F995" s="120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122"/>
      <c r="Y995" s="122"/>
      <c r="Z995" s="2"/>
    </row>
    <row r="996" spans="1:26" ht="11.25" customHeight="1">
      <c r="A996" s="120"/>
      <c r="B996" s="58"/>
      <c r="C996" s="120"/>
      <c r="D996" s="120"/>
      <c r="E996" s="120"/>
      <c r="F996" s="120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122"/>
      <c r="Y996" s="122"/>
      <c r="Z996" s="2"/>
    </row>
    <row r="997" spans="1:26" ht="11.25" customHeight="1">
      <c r="A997" s="120"/>
      <c r="B997" s="58"/>
      <c r="C997" s="120"/>
      <c r="D997" s="120"/>
      <c r="E997" s="120"/>
      <c r="F997" s="120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122"/>
      <c r="Y997" s="122"/>
      <c r="Z997" s="2"/>
    </row>
    <row r="998" spans="1:26" ht="11.25" customHeight="1">
      <c r="A998" s="120"/>
      <c r="B998" s="58"/>
      <c r="C998" s="120"/>
      <c r="D998" s="120"/>
      <c r="E998" s="120"/>
      <c r="F998" s="120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122"/>
      <c r="Y998" s="122"/>
      <c r="Z998" s="2"/>
    </row>
    <row r="999" spans="1:26" ht="11.25" customHeight="1">
      <c r="A999" s="120"/>
      <c r="B999" s="58"/>
      <c r="C999" s="120"/>
      <c r="D999" s="120"/>
      <c r="E999" s="120"/>
      <c r="F999" s="120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122"/>
      <c r="Y999" s="122"/>
      <c r="Z999" s="2"/>
    </row>
    <row r="1000" spans="1:26" ht="11.25" customHeight="1">
      <c r="A1000" s="120"/>
      <c r="B1000" s="58"/>
      <c r="C1000" s="120"/>
      <c r="D1000" s="120"/>
      <c r="E1000" s="120"/>
      <c r="F1000" s="120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122"/>
      <c r="Y1000" s="122"/>
      <c r="Z1000" s="2"/>
    </row>
  </sheetData>
  <mergeCells count="19">
    <mergeCell ref="W6:W7"/>
    <mergeCell ref="X6:Y6"/>
    <mergeCell ref="A1:Y1"/>
    <mergeCell ref="A2:Y2"/>
    <mergeCell ref="A3:Y3"/>
    <mergeCell ref="A4:Y4"/>
    <mergeCell ref="A5:Y5"/>
    <mergeCell ref="A6:A7"/>
    <mergeCell ref="B6:B7"/>
    <mergeCell ref="N6:N7"/>
    <mergeCell ref="O6:Q6"/>
    <mergeCell ref="R6:R7"/>
    <mergeCell ref="S6:U6"/>
    <mergeCell ref="V6:V7"/>
    <mergeCell ref="C6:C7"/>
    <mergeCell ref="D6:F6"/>
    <mergeCell ref="G6:I6"/>
    <mergeCell ref="J6:J7"/>
    <mergeCell ref="K6:M6"/>
  </mergeCells>
  <printOptions horizontalCentered="1" verticalCentered="1"/>
  <pageMargins left="0" right="0" top="0.74803149606299213" bottom="0.74803149606299213" header="0" footer="0"/>
  <pageSetup paperSize="14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DB5"/>
  </sheetPr>
  <dimension ref="A1:AR1000"/>
  <sheetViews>
    <sheetView workbookViewId="0"/>
  </sheetViews>
  <sheetFormatPr baseColWidth="10" defaultColWidth="14.42578125" defaultRowHeight="15" customHeight="1" outlineLevelRow="1" outlineLevelCol="1"/>
  <cols>
    <col min="1" max="1" width="3.5703125" customWidth="1"/>
    <col min="2" max="2" width="15.42578125" customWidth="1"/>
    <col min="3" max="3" width="11.85546875" customWidth="1"/>
    <col min="4" max="4" width="10.42578125" customWidth="1"/>
    <col min="5" max="5" width="31.7109375" customWidth="1"/>
    <col min="6" max="6" width="15.28515625" customWidth="1"/>
    <col min="7" max="8" width="15.7109375" customWidth="1"/>
    <col min="9" max="9" width="12.5703125" customWidth="1"/>
    <col min="10" max="11" width="15.7109375" customWidth="1"/>
    <col min="12" max="15" width="15.7109375" hidden="1" customWidth="1"/>
    <col min="16" max="17" width="15.7109375" customWidth="1"/>
    <col min="18" max="20" width="15.7109375" customWidth="1" outlineLevel="1"/>
    <col min="21" max="21" width="15.7109375" customWidth="1"/>
    <col min="22" max="24" width="15.7109375" hidden="1" customWidth="1" outlineLevel="1"/>
    <col min="25" max="25" width="15.7109375" customWidth="1"/>
    <col min="26" max="28" width="15.7109375" hidden="1" customWidth="1" outlineLevel="1"/>
    <col min="29" max="29" width="15.7109375" customWidth="1"/>
    <col min="30" max="32" width="15.7109375" hidden="1" customWidth="1" outlineLevel="1"/>
    <col min="33" max="37" width="15.7109375" customWidth="1"/>
    <col min="38" max="44" width="11.42578125" customWidth="1"/>
  </cols>
  <sheetData>
    <row r="1" spans="1:44" ht="16.5" customHeight="1">
      <c r="A1" s="317" t="s">
        <v>0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18"/>
      <c r="AI1" s="318"/>
      <c r="AJ1" s="318"/>
      <c r="AK1" s="1"/>
      <c r="AL1" s="1"/>
      <c r="AM1" s="1"/>
      <c r="AN1" s="1"/>
      <c r="AO1" s="1"/>
      <c r="AP1" s="1"/>
      <c r="AQ1" s="1"/>
      <c r="AR1" s="1"/>
    </row>
    <row r="2" spans="1:44" ht="16.5" customHeight="1">
      <c r="A2" s="317" t="s">
        <v>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1"/>
      <c r="AL2" s="1"/>
      <c r="AM2" s="1"/>
      <c r="AN2" s="1"/>
      <c r="AO2" s="1"/>
      <c r="AP2" s="1"/>
      <c r="AQ2" s="1"/>
      <c r="AR2" s="1"/>
    </row>
    <row r="3" spans="1:44" ht="16.5" customHeight="1">
      <c r="A3" s="317" t="str">
        <f>+'24-01-592 REG '!A3:Y3</f>
        <v>EJECUCIÓN AL 31 DE MARZO DEL 2024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  <c r="AJ3" s="318"/>
      <c r="AK3" s="1"/>
      <c r="AL3" s="1"/>
      <c r="AM3" s="1"/>
      <c r="AN3" s="1"/>
      <c r="AO3" s="1"/>
      <c r="AP3" s="1"/>
      <c r="AQ3" s="1"/>
      <c r="AR3" s="1"/>
    </row>
    <row r="4" spans="1:44" ht="16.5" customHeight="1">
      <c r="A4" s="317" t="s">
        <v>3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1"/>
      <c r="AL4" s="1"/>
      <c r="AM4" s="1"/>
      <c r="AN4" s="1"/>
      <c r="AO4" s="1"/>
      <c r="AP4" s="1"/>
      <c r="AQ4" s="1"/>
      <c r="AR4" s="1"/>
    </row>
    <row r="5" spans="1:44" ht="17.25" customHeight="1">
      <c r="A5" s="319" t="s">
        <v>162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2"/>
      <c r="AK5" s="2"/>
      <c r="AL5" s="2"/>
      <c r="AM5" s="2"/>
      <c r="AN5" s="2"/>
      <c r="AO5" s="2"/>
      <c r="AP5" s="2"/>
      <c r="AQ5" s="2"/>
      <c r="AR5" s="2"/>
    </row>
    <row r="6" spans="1:44" ht="24" customHeight="1">
      <c r="A6" s="320" t="s">
        <v>5</v>
      </c>
      <c r="B6" s="320" t="s">
        <v>6</v>
      </c>
      <c r="C6" s="320" t="s">
        <v>7</v>
      </c>
      <c r="D6" s="320" t="s">
        <v>8</v>
      </c>
      <c r="E6" s="320" t="s">
        <v>9</v>
      </c>
      <c r="F6" s="320" t="s">
        <v>10</v>
      </c>
      <c r="G6" s="320" t="s">
        <v>11</v>
      </c>
      <c r="H6" s="331" t="s">
        <v>12</v>
      </c>
      <c r="I6" s="312"/>
      <c r="J6" s="313" t="s">
        <v>13</v>
      </c>
      <c r="K6" s="313" t="s">
        <v>14</v>
      </c>
      <c r="L6" s="320" t="s">
        <v>15</v>
      </c>
      <c r="M6" s="332" t="s">
        <v>16</v>
      </c>
      <c r="N6" s="333"/>
      <c r="O6" s="316"/>
      <c r="P6" s="320" t="s">
        <v>17</v>
      </c>
      <c r="Q6" s="320" t="s">
        <v>18</v>
      </c>
      <c r="R6" s="310" t="s">
        <v>19</v>
      </c>
      <c r="S6" s="311"/>
      <c r="T6" s="312"/>
      <c r="U6" s="313" t="s">
        <v>20</v>
      </c>
      <c r="V6" s="310" t="s">
        <v>19</v>
      </c>
      <c r="W6" s="311"/>
      <c r="X6" s="312"/>
      <c r="Y6" s="313" t="s">
        <v>21</v>
      </c>
      <c r="Z6" s="310" t="s">
        <v>19</v>
      </c>
      <c r="AA6" s="311"/>
      <c r="AB6" s="312"/>
      <c r="AC6" s="313" t="s">
        <v>22</v>
      </c>
      <c r="AD6" s="310" t="s">
        <v>19</v>
      </c>
      <c r="AE6" s="311"/>
      <c r="AF6" s="312"/>
      <c r="AG6" s="313" t="s">
        <v>23</v>
      </c>
      <c r="AH6" s="313" t="s">
        <v>24</v>
      </c>
      <c r="AI6" s="315" t="s">
        <v>25</v>
      </c>
      <c r="AJ6" s="316"/>
      <c r="AK6" s="1"/>
      <c r="AL6" s="1"/>
      <c r="AM6" s="1"/>
      <c r="AN6" s="1"/>
      <c r="AO6" s="1"/>
      <c r="AP6" s="1"/>
      <c r="AQ6" s="1"/>
      <c r="AR6" s="3"/>
    </row>
    <row r="7" spans="1:44" ht="26.25" customHeight="1">
      <c r="A7" s="314"/>
      <c r="B7" s="314"/>
      <c r="C7" s="314"/>
      <c r="D7" s="314"/>
      <c r="E7" s="314"/>
      <c r="F7" s="314"/>
      <c r="G7" s="314"/>
      <c r="H7" s="4" t="s">
        <v>26</v>
      </c>
      <c r="I7" s="4" t="s">
        <v>27</v>
      </c>
      <c r="J7" s="314"/>
      <c r="K7" s="314"/>
      <c r="L7" s="314"/>
      <c r="M7" s="5" t="s">
        <v>28</v>
      </c>
      <c r="N7" s="5" t="s">
        <v>29</v>
      </c>
      <c r="O7" s="5" t="s">
        <v>30</v>
      </c>
      <c r="P7" s="314"/>
      <c r="Q7" s="314"/>
      <c r="R7" s="5" t="s">
        <v>31</v>
      </c>
      <c r="S7" s="5" t="s">
        <v>32</v>
      </c>
      <c r="T7" s="5" t="s">
        <v>33</v>
      </c>
      <c r="U7" s="314"/>
      <c r="V7" s="5" t="s">
        <v>34</v>
      </c>
      <c r="W7" s="5" t="s">
        <v>35</v>
      </c>
      <c r="X7" s="5" t="s">
        <v>36</v>
      </c>
      <c r="Y7" s="314"/>
      <c r="Z7" s="5" t="s">
        <v>37</v>
      </c>
      <c r="AA7" s="5" t="s">
        <v>38</v>
      </c>
      <c r="AB7" s="5" t="s">
        <v>39</v>
      </c>
      <c r="AC7" s="314"/>
      <c r="AD7" s="5" t="s">
        <v>40</v>
      </c>
      <c r="AE7" s="5" t="s">
        <v>41</v>
      </c>
      <c r="AF7" s="5" t="s">
        <v>42</v>
      </c>
      <c r="AG7" s="314"/>
      <c r="AH7" s="314"/>
      <c r="AI7" s="6" t="s">
        <v>43</v>
      </c>
      <c r="AJ7" s="6" t="s">
        <v>44</v>
      </c>
      <c r="AK7" s="1"/>
      <c r="AL7" s="1"/>
      <c r="AM7" s="1"/>
      <c r="AN7" s="1"/>
      <c r="AO7" s="1"/>
      <c r="AP7" s="1"/>
      <c r="AQ7" s="1"/>
      <c r="AR7" s="3"/>
    </row>
    <row r="8" spans="1:44" ht="19.5" customHeight="1">
      <c r="A8" s="330" t="s">
        <v>45</v>
      </c>
      <c r="B8" s="311"/>
      <c r="C8" s="311"/>
      <c r="D8" s="311"/>
      <c r="E8" s="312"/>
      <c r="F8" s="7"/>
      <c r="G8" s="8"/>
      <c r="H8" s="9"/>
      <c r="I8" s="9"/>
      <c r="J8" s="46"/>
      <c r="K8" s="11"/>
      <c r="L8" s="12"/>
      <c r="M8" s="13"/>
      <c r="N8" s="13"/>
      <c r="O8" s="13"/>
      <c r="P8" s="8"/>
      <c r="Q8" s="7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4"/>
      <c r="AJ8" s="14"/>
      <c r="AK8" s="2"/>
      <c r="AL8" s="2"/>
      <c r="AM8" s="2"/>
      <c r="AN8" s="2"/>
      <c r="AO8" s="2"/>
      <c r="AP8" s="2"/>
      <c r="AQ8" s="2"/>
      <c r="AR8" s="15"/>
    </row>
    <row r="9" spans="1:44" ht="19.5" customHeight="1" outlineLevel="1">
      <c r="A9" s="16">
        <v>1</v>
      </c>
      <c r="B9" s="34"/>
      <c r="C9" s="145"/>
      <c r="D9" s="95"/>
      <c r="E9" s="146"/>
      <c r="F9" s="143"/>
      <c r="G9" s="132"/>
      <c r="H9" s="21"/>
      <c r="I9" s="22"/>
      <c r="J9" s="293">
        <v>7136625</v>
      </c>
      <c r="K9" s="294"/>
      <c r="L9" s="143"/>
      <c r="M9" s="134"/>
      <c r="N9" s="134"/>
      <c r="O9" s="134"/>
      <c r="P9" s="132"/>
      <c r="Q9" s="132"/>
      <c r="R9" s="134"/>
      <c r="S9" s="134"/>
      <c r="T9" s="134"/>
      <c r="U9" s="135">
        <f t="shared" ref="U9:U10" si="0">SUM(R9:T9)</f>
        <v>0</v>
      </c>
      <c r="V9" s="134"/>
      <c r="W9" s="134"/>
      <c r="X9" s="134"/>
      <c r="Y9" s="135">
        <f t="shared" ref="Y9:Y10" si="1">SUM(V9:X9)</f>
        <v>0</v>
      </c>
      <c r="Z9" s="134"/>
      <c r="AA9" s="134"/>
      <c r="AB9" s="294"/>
      <c r="AC9" s="135">
        <f t="shared" ref="AC9:AC10" si="2">SUM(Z9:AB9)</f>
        <v>0</v>
      </c>
      <c r="AD9" s="134"/>
      <c r="AE9" s="134"/>
      <c r="AF9" s="134"/>
      <c r="AG9" s="135">
        <f t="shared" ref="AG9:AG10" si="3">SUM(AD9:AF9)</f>
        <v>0</v>
      </c>
      <c r="AH9" s="135">
        <f t="shared" ref="AH9:AH10" si="4">SUM(U9,Y9,AC9,AG9)</f>
        <v>0</v>
      </c>
      <c r="AI9" s="27">
        <f t="shared" ref="AI9:AI10" si="5">IF(ISERROR(AH9/$J$11),0,AH9/$J$11)</f>
        <v>0</v>
      </c>
      <c r="AJ9" s="28" t="str">
        <f t="shared" ref="AJ9:AJ10" si="6">IF(ISERROR(AH9/#REF!),"-",AH9/#REF!)</f>
        <v>-</v>
      </c>
      <c r="AK9" s="1"/>
      <c r="AL9" s="1"/>
      <c r="AM9" s="1"/>
      <c r="AN9" s="1"/>
      <c r="AO9" s="1"/>
      <c r="AP9" s="1"/>
      <c r="AQ9" s="1"/>
      <c r="AR9" s="3"/>
    </row>
    <row r="10" spans="1:44" ht="19.5" customHeight="1" outlineLevel="1">
      <c r="A10" s="16">
        <v>2</v>
      </c>
      <c r="B10" s="34"/>
      <c r="C10" s="145"/>
      <c r="D10" s="95"/>
      <c r="E10" s="146"/>
      <c r="F10" s="143"/>
      <c r="G10" s="132"/>
      <c r="H10" s="21"/>
      <c r="I10" s="22"/>
      <c r="J10" s="294"/>
      <c r="K10" s="294"/>
      <c r="L10" s="82"/>
      <c r="M10" s="134"/>
      <c r="N10" s="134"/>
      <c r="O10" s="134"/>
      <c r="P10" s="132"/>
      <c r="Q10" s="18"/>
      <c r="R10" s="134"/>
      <c r="S10" s="134"/>
      <c r="T10" s="134"/>
      <c r="U10" s="135">
        <f t="shared" si="0"/>
        <v>0</v>
      </c>
      <c r="V10" s="134"/>
      <c r="W10" s="134"/>
      <c r="X10" s="134"/>
      <c r="Y10" s="135">
        <f t="shared" si="1"/>
        <v>0</v>
      </c>
      <c r="Z10" s="134"/>
      <c r="AA10" s="134"/>
      <c r="AB10" s="294"/>
      <c r="AC10" s="135">
        <f t="shared" si="2"/>
        <v>0</v>
      </c>
      <c r="AD10" s="134"/>
      <c r="AE10" s="134"/>
      <c r="AF10" s="134"/>
      <c r="AG10" s="135">
        <f t="shared" si="3"/>
        <v>0</v>
      </c>
      <c r="AH10" s="135">
        <f t="shared" si="4"/>
        <v>0</v>
      </c>
      <c r="AI10" s="27">
        <f t="shared" si="5"/>
        <v>0</v>
      </c>
      <c r="AJ10" s="28" t="str">
        <f t="shared" si="6"/>
        <v>-</v>
      </c>
      <c r="AK10" s="1"/>
      <c r="AL10" s="1"/>
      <c r="AM10" s="1"/>
      <c r="AN10" s="1"/>
      <c r="AO10" s="1"/>
      <c r="AP10" s="1"/>
      <c r="AQ10" s="1"/>
      <c r="AR10" s="3"/>
    </row>
    <row r="11" spans="1:44" ht="19.5" customHeight="1">
      <c r="A11" s="334" t="s">
        <v>54</v>
      </c>
      <c r="B11" s="335"/>
      <c r="C11" s="335"/>
      <c r="D11" s="335"/>
      <c r="E11" s="336"/>
      <c r="F11" s="137"/>
      <c r="G11" s="137"/>
      <c r="H11" s="137"/>
      <c r="I11" s="137"/>
      <c r="J11" s="41">
        <f t="shared" ref="J11:K11" si="7">SUM(J9:J10)</f>
        <v>7136625</v>
      </c>
      <c r="K11" s="42">
        <f t="shared" si="7"/>
        <v>0</v>
      </c>
      <c r="L11" s="137"/>
      <c r="M11" s="41">
        <f t="shared" ref="M11:O11" si="8">SUM(M9:M10)</f>
        <v>0</v>
      </c>
      <c r="N11" s="41">
        <f t="shared" si="8"/>
        <v>0</v>
      </c>
      <c r="O11" s="41">
        <f t="shared" si="8"/>
        <v>0</v>
      </c>
      <c r="P11" s="138"/>
      <c r="Q11" s="137"/>
      <c r="R11" s="41">
        <f t="shared" ref="R11:AH11" si="9">SUM(R9:R10)</f>
        <v>0</v>
      </c>
      <c r="S11" s="41">
        <f t="shared" si="9"/>
        <v>0</v>
      </c>
      <c r="T11" s="41">
        <f t="shared" si="9"/>
        <v>0</v>
      </c>
      <c r="U11" s="41">
        <f t="shared" si="9"/>
        <v>0</v>
      </c>
      <c r="V11" s="41">
        <f t="shared" si="9"/>
        <v>0</v>
      </c>
      <c r="W11" s="41">
        <f t="shared" si="9"/>
        <v>0</v>
      </c>
      <c r="X11" s="41">
        <f t="shared" si="9"/>
        <v>0</v>
      </c>
      <c r="Y11" s="41">
        <f t="shared" si="9"/>
        <v>0</v>
      </c>
      <c r="Z11" s="41">
        <f t="shared" si="9"/>
        <v>0</v>
      </c>
      <c r="AA11" s="41">
        <f t="shared" si="9"/>
        <v>0</v>
      </c>
      <c r="AB11" s="41">
        <f t="shared" si="9"/>
        <v>0</v>
      </c>
      <c r="AC11" s="41">
        <f t="shared" si="9"/>
        <v>0</v>
      </c>
      <c r="AD11" s="41">
        <f t="shared" si="9"/>
        <v>0</v>
      </c>
      <c r="AE11" s="41">
        <f t="shared" si="9"/>
        <v>0</v>
      </c>
      <c r="AF11" s="41">
        <f t="shared" si="9"/>
        <v>0</v>
      </c>
      <c r="AG11" s="41">
        <f t="shared" si="9"/>
        <v>0</v>
      </c>
      <c r="AH11" s="41">
        <f t="shared" si="9"/>
        <v>0</v>
      </c>
      <c r="AI11" s="43">
        <f>IF(ISERROR(AH11/J11),0,AH11/J11)</f>
        <v>0</v>
      </c>
      <c r="AJ11" s="43">
        <f>IF(ISERROR(AH11/#REF!),0,AH11/#REF!)</f>
        <v>0</v>
      </c>
      <c r="AK11" s="1"/>
      <c r="AL11" s="1"/>
      <c r="AM11" s="1"/>
      <c r="AN11" s="1"/>
      <c r="AO11" s="1"/>
      <c r="AP11" s="1"/>
      <c r="AQ11" s="1"/>
      <c r="AR11" s="3"/>
    </row>
    <row r="12" spans="1:44" ht="19.5" customHeight="1">
      <c r="A12" s="330" t="s">
        <v>55</v>
      </c>
      <c r="B12" s="311"/>
      <c r="C12" s="311"/>
      <c r="D12" s="311"/>
      <c r="E12" s="312"/>
      <c r="F12" s="7"/>
      <c r="G12" s="8"/>
      <c r="H12" s="9"/>
      <c r="I12" s="45"/>
      <c r="J12" s="46"/>
      <c r="K12" s="47"/>
      <c r="L12" s="12"/>
      <c r="M12" s="13"/>
      <c r="N12" s="13"/>
      <c r="O12" s="13"/>
      <c r="P12" s="8"/>
      <c r="Q12" s="7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4"/>
      <c r="AJ12" s="14"/>
      <c r="AK12" s="2"/>
      <c r="AL12" s="2"/>
      <c r="AM12" s="2"/>
      <c r="AN12" s="2"/>
      <c r="AO12" s="2"/>
      <c r="AP12" s="2"/>
      <c r="AQ12" s="2"/>
      <c r="AR12" s="15"/>
    </row>
    <row r="13" spans="1:44" ht="19.5" customHeight="1" outlineLevel="1">
      <c r="A13" s="16">
        <v>1</v>
      </c>
      <c r="B13" s="34"/>
      <c r="C13" s="145"/>
      <c r="D13" s="95"/>
      <c r="E13" s="146"/>
      <c r="F13" s="143"/>
      <c r="G13" s="132"/>
      <c r="H13" s="21"/>
      <c r="I13" s="22"/>
      <c r="J13" s="293">
        <v>7136625</v>
      </c>
      <c r="K13" s="294"/>
      <c r="L13" s="143"/>
      <c r="M13" s="134"/>
      <c r="N13" s="134"/>
      <c r="O13" s="134"/>
      <c r="P13" s="132"/>
      <c r="Q13" s="132"/>
      <c r="R13" s="134"/>
      <c r="S13" s="134"/>
      <c r="T13" s="134"/>
      <c r="U13" s="135">
        <f t="shared" ref="U13:U14" si="10">SUM(R13:T13)</f>
        <v>0</v>
      </c>
      <c r="V13" s="134"/>
      <c r="W13" s="134"/>
      <c r="X13" s="134"/>
      <c r="Y13" s="135">
        <f t="shared" ref="Y13:Y14" si="11">SUM(V13:X13)</f>
        <v>0</v>
      </c>
      <c r="Z13" s="134"/>
      <c r="AA13" s="134"/>
      <c r="AB13" s="294"/>
      <c r="AC13" s="135">
        <f t="shared" ref="AC13:AC14" si="12">SUM(Z13:AB13)</f>
        <v>0</v>
      </c>
      <c r="AD13" s="134"/>
      <c r="AE13" s="134"/>
      <c r="AF13" s="134"/>
      <c r="AG13" s="135">
        <f t="shared" ref="AG13:AG14" si="13">SUM(AD13:AF13)</f>
        <v>0</v>
      </c>
      <c r="AH13" s="135">
        <f t="shared" ref="AH13:AH14" si="14">SUM(U13,Y13,AC13,AG13)</f>
        <v>0</v>
      </c>
      <c r="AI13" s="27">
        <f t="shared" ref="AI13:AI14" si="15">IF(ISERROR(AH13/$J$15),0,AH13/$J$15)</f>
        <v>0</v>
      </c>
      <c r="AJ13" s="28" t="str">
        <f t="shared" ref="AJ13:AJ14" si="16">IF(ISERROR(AH13/#REF!),"-",AH13/#REF!)</f>
        <v>-</v>
      </c>
      <c r="AK13" s="1"/>
      <c r="AL13" s="1"/>
      <c r="AM13" s="1"/>
      <c r="AN13" s="1"/>
      <c r="AO13" s="1"/>
      <c r="AP13" s="1"/>
      <c r="AQ13" s="1"/>
      <c r="AR13" s="3"/>
    </row>
    <row r="14" spans="1:44" ht="19.5" customHeight="1" outlineLevel="1">
      <c r="A14" s="16">
        <v>2</v>
      </c>
      <c r="B14" s="34"/>
      <c r="C14" s="145"/>
      <c r="D14" s="95"/>
      <c r="E14" s="146"/>
      <c r="F14" s="143"/>
      <c r="G14" s="132"/>
      <c r="H14" s="36"/>
      <c r="I14" s="141"/>
      <c r="J14" s="294"/>
      <c r="K14" s="294"/>
      <c r="L14" s="82"/>
      <c r="M14" s="134"/>
      <c r="N14" s="134"/>
      <c r="O14" s="134"/>
      <c r="P14" s="132"/>
      <c r="Q14" s="18"/>
      <c r="R14" s="134"/>
      <c r="S14" s="134"/>
      <c r="T14" s="134"/>
      <c r="U14" s="135">
        <f t="shared" si="10"/>
        <v>0</v>
      </c>
      <c r="V14" s="134"/>
      <c r="W14" s="134"/>
      <c r="X14" s="134"/>
      <c r="Y14" s="135">
        <f t="shared" si="11"/>
        <v>0</v>
      </c>
      <c r="Z14" s="134"/>
      <c r="AA14" s="134"/>
      <c r="AB14" s="294"/>
      <c r="AC14" s="135">
        <f t="shared" si="12"/>
        <v>0</v>
      </c>
      <c r="AD14" s="134"/>
      <c r="AE14" s="134"/>
      <c r="AF14" s="134"/>
      <c r="AG14" s="135">
        <f t="shared" si="13"/>
        <v>0</v>
      </c>
      <c r="AH14" s="135">
        <f t="shared" si="14"/>
        <v>0</v>
      </c>
      <c r="AI14" s="27">
        <f t="shared" si="15"/>
        <v>0</v>
      </c>
      <c r="AJ14" s="28" t="str">
        <f t="shared" si="16"/>
        <v>-</v>
      </c>
      <c r="AK14" s="1"/>
      <c r="AL14" s="1"/>
      <c r="AM14" s="1"/>
      <c r="AN14" s="1"/>
      <c r="AO14" s="1"/>
      <c r="AP14" s="1"/>
      <c r="AQ14" s="1"/>
      <c r="AR14" s="3"/>
    </row>
    <row r="15" spans="1:44" ht="19.5" customHeight="1">
      <c r="A15" s="334" t="s">
        <v>56</v>
      </c>
      <c r="B15" s="335"/>
      <c r="C15" s="335"/>
      <c r="D15" s="335"/>
      <c r="E15" s="336"/>
      <c r="F15" s="137"/>
      <c r="G15" s="137"/>
      <c r="H15" s="137"/>
      <c r="I15" s="137"/>
      <c r="J15" s="41">
        <f t="shared" ref="J15:K15" si="17">SUM(J13:J14)</f>
        <v>7136625</v>
      </c>
      <c r="K15" s="42">
        <f t="shared" si="17"/>
        <v>0</v>
      </c>
      <c r="L15" s="137"/>
      <c r="M15" s="41">
        <f t="shared" ref="M15:O15" si="18">SUM(M13:M14)</f>
        <v>0</v>
      </c>
      <c r="N15" s="41">
        <f t="shared" si="18"/>
        <v>0</v>
      </c>
      <c r="O15" s="41">
        <f t="shared" si="18"/>
        <v>0</v>
      </c>
      <c r="P15" s="138"/>
      <c r="Q15" s="137"/>
      <c r="R15" s="41">
        <f t="shared" ref="R15:AH15" si="19">SUM(R13:R14)</f>
        <v>0</v>
      </c>
      <c r="S15" s="41">
        <f t="shared" si="19"/>
        <v>0</v>
      </c>
      <c r="T15" s="41">
        <f t="shared" si="19"/>
        <v>0</v>
      </c>
      <c r="U15" s="41">
        <f t="shared" si="19"/>
        <v>0</v>
      </c>
      <c r="V15" s="41">
        <f t="shared" si="19"/>
        <v>0</v>
      </c>
      <c r="W15" s="41">
        <f t="shared" si="19"/>
        <v>0</v>
      </c>
      <c r="X15" s="41">
        <f t="shared" si="19"/>
        <v>0</v>
      </c>
      <c r="Y15" s="41">
        <f t="shared" si="19"/>
        <v>0</v>
      </c>
      <c r="Z15" s="41">
        <f t="shared" si="19"/>
        <v>0</v>
      </c>
      <c r="AA15" s="41">
        <f t="shared" si="19"/>
        <v>0</v>
      </c>
      <c r="AB15" s="41">
        <f t="shared" si="19"/>
        <v>0</v>
      </c>
      <c r="AC15" s="41">
        <f t="shared" si="19"/>
        <v>0</v>
      </c>
      <c r="AD15" s="41">
        <f t="shared" si="19"/>
        <v>0</v>
      </c>
      <c r="AE15" s="41">
        <f t="shared" si="19"/>
        <v>0</v>
      </c>
      <c r="AF15" s="41">
        <f t="shared" si="19"/>
        <v>0</v>
      </c>
      <c r="AG15" s="41">
        <f t="shared" si="19"/>
        <v>0</v>
      </c>
      <c r="AH15" s="41">
        <f t="shared" si="19"/>
        <v>0</v>
      </c>
      <c r="AI15" s="43">
        <f>IF(ISERROR(AH15/J15),0,AH15/J15)</f>
        <v>0</v>
      </c>
      <c r="AJ15" s="43">
        <f>IF(ISERROR(AH15/#REF!),0,AH15/#REF!)</f>
        <v>0</v>
      </c>
      <c r="AK15" s="1"/>
      <c r="AL15" s="1"/>
      <c r="AM15" s="1"/>
      <c r="AN15" s="1"/>
      <c r="AO15" s="1"/>
      <c r="AP15" s="1"/>
      <c r="AQ15" s="1"/>
      <c r="AR15" s="3"/>
    </row>
    <row r="16" spans="1:44" ht="19.5" customHeight="1">
      <c r="A16" s="330" t="s">
        <v>57</v>
      </c>
      <c r="B16" s="311"/>
      <c r="C16" s="311"/>
      <c r="D16" s="311"/>
      <c r="E16" s="312"/>
      <c r="F16" s="7"/>
      <c r="G16" s="8"/>
      <c r="H16" s="9"/>
      <c r="I16" s="45"/>
      <c r="J16" s="46"/>
      <c r="K16" s="47"/>
      <c r="L16" s="12"/>
      <c r="M16" s="13"/>
      <c r="N16" s="13"/>
      <c r="O16" s="13"/>
      <c r="P16" s="8"/>
      <c r="Q16" s="7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4"/>
      <c r="AJ16" s="14"/>
      <c r="AK16" s="2"/>
      <c r="AL16" s="2"/>
      <c r="AM16" s="2"/>
      <c r="AN16" s="2"/>
      <c r="AO16" s="2"/>
      <c r="AP16" s="2"/>
      <c r="AQ16" s="2"/>
      <c r="AR16" s="15"/>
    </row>
    <row r="17" spans="1:44" ht="19.5" customHeight="1" outlineLevel="1">
      <c r="A17" s="16">
        <v>1</v>
      </c>
      <c r="B17" s="34"/>
      <c r="C17" s="145"/>
      <c r="D17" s="95"/>
      <c r="E17" s="146"/>
      <c r="F17" s="143"/>
      <c r="G17" s="132"/>
      <c r="H17" s="21"/>
      <c r="I17" s="22"/>
      <c r="J17" s="293">
        <v>7136625</v>
      </c>
      <c r="K17" s="294"/>
      <c r="L17" s="143"/>
      <c r="M17" s="134"/>
      <c r="N17" s="134"/>
      <c r="O17" s="134"/>
      <c r="P17" s="132"/>
      <c r="Q17" s="132"/>
      <c r="R17" s="134"/>
      <c r="S17" s="134"/>
      <c r="T17" s="134"/>
      <c r="U17" s="135">
        <f t="shared" ref="U17:U18" si="20">SUM(R17:T17)</f>
        <v>0</v>
      </c>
      <c r="V17" s="134"/>
      <c r="W17" s="134"/>
      <c r="X17" s="134"/>
      <c r="Y17" s="135">
        <f t="shared" ref="Y17:Y18" si="21">SUM(V17:X17)</f>
        <v>0</v>
      </c>
      <c r="Z17" s="134"/>
      <c r="AA17" s="134"/>
      <c r="AB17" s="294"/>
      <c r="AC17" s="135">
        <f t="shared" ref="AC17:AC18" si="22">SUM(Z17:AB17)</f>
        <v>0</v>
      </c>
      <c r="AD17" s="134"/>
      <c r="AE17" s="134"/>
      <c r="AF17" s="134"/>
      <c r="AG17" s="144">
        <f t="shared" ref="AG17:AG18" si="23">SUM(AD17:AF17)</f>
        <v>0</v>
      </c>
      <c r="AH17" s="135">
        <f t="shared" ref="AH17:AH18" si="24">SUM(U17,Y17,AC17,AG17)</f>
        <v>0</v>
      </c>
      <c r="AI17" s="27">
        <f t="shared" ref="AI17:AI18" si="25">IF(ISERROR(AH17/$J$19),0,AH17/$J$19)</f>
        <v>0</v>
      </c>
      <c r="AJ17" s="28" t="str">
        <f t="shared" ref="AJ17:AJ18" si="26">IF(ISERROR(AH17/#REF!),"-",AH17/#REF!)</f>
        <v>-</v>
      </c>
      <c r="AK17" s="1"/>
      <c r="AL17" s="1"/>
      <c r="AM17" s="1"/>
      <c r="AN17" s="1"/>
      <c r="AO17" s="1"/>
      <c r="AP17" s="1"/>
      <c r="AQ17" s="1"/>
      <c r="AR17" s="3"/>
    </row>
    <row r="18" spans="1:44" ht="19.5" customHeight="1" outlineLevel="1">
      <c r="A18" s="16">
        <v>2</v>
      </c>
      <c r="B18" s="34"/>
      <c r="C18" s="145"/>
      <c r="D18" s="95"/>
      <c r="E18" s="146"/>
      <c r="F18" s="143"/>
      <c r="G18" s="132"/>
      <c r="H18" s="36"/>
      <c r="I18" s="141"/>
      <c r="J18" s="294"/>
      <c r="K18" s="294"/>
      <c r="L18" s="82"/>
      <c r="M18" s="134"/>
      <c r="N18" s="134"/>
      <c r="O18" s="134"/>
      <c r="P18" s="132"/>
      <c r="Q18" s="18"/>
      <c r="R18" s="134"/>
      <c r="S18" s="134"/>
      <c r="T18" s="134"/>
      <c r="U18" s="135">
        <f t="shared" si="20"/>
        <v>0</v>
      </c>
      <c r="V18" s="134"/>
      <c r="W18" s="134"/>
      <c r="X18" s="134"/>
      <c r="Y18" s="135">
        <f t="shared" si="21"/>
        <v>0</v>
      </c>
      <c r="Z18" s="134"/>
      <c r="AA18" s="134"/>
      <c r="AB18" s="294"/>
      <c r="AC18" s="135">
        <f t="shared" si="22"/>
        <v>0</v>
      </c>
      <c r="AD18" s="134"/>
      <c r="AE18" s="134"/>
      <c r="AF18" s="134"/>
      <c r="AG18" s="144">
        <f t="shared" si="23"/>
        <v>0</v>
      </c>
      <c r="AH18" s="135">
        <f t="shared" si="24"/>
        <v>0</v>
      </c>
      <c r="AI18" s="27">
        <f t="shared" si="25"/>
        <v>0</v>
      </c>
      <c r="AJ18" s="28" t="str">
        <f t="shared" si="26"/>
        <v>-</v>
      </c>
      <c r="AK18" s="1"/>
      <c r="AL18" s="1"/>
      <c r="AM18" s="1"/>
      <c r="AN18" s="1"/>
      <c r="AO18" s="1"/>
      <c r="AP18" s="1"/>
      <c r="AQ18" s="1"/>
      <c r="AR18" s="3"/>
    </row>
    <row r="19" spans="1:44" ht="19.5" customHeight="1">
      <c r="A19" s="334" t="s">
        <v>58</v>
      </c>
      <c r="B19" s="335"/>
      <c r="C19" s="335"/>
      <c r="D19" s="335"/>
      <c r="E19" s="336"/>
      <c r="F19" s="137"/>
      <c r="G19" s="137"/>
      <c r="H19" s="137"/>
      <c r="I19" s="137"/>
      <c r="J19" s="41">
        <f t="shared" ref="J19:K19" si="27">SUM(J17:J18)</f>
        <v>7136625</v>
      </c>
      <c r="K19" s="42">
        <f t="shared" si="27"/>
        <v>0</v>
      </c>
      <c r="L19" s="137"/>
      <c r="M19" s="41">
        <f t="shared" ref="M19:O19" si="28">SUM(M17:M18)</f>
        <v>0</v>
      </c>
      <c r="N19" s="41">
        <f t="shared" si="28"/>
        <v>0</v>
      </c>
      <c r="O19" s="41">
        <f t="shared" si="28"/>
        <v>0</v>
      </c>
      <c r="P19" s="138"/>
      <c r="Q19" s="137"/>
      <c r="R19" s="41">
        <f t="shared" ref="R19:AH19" si="29">SUM(R17:R18)</f>
        <v>0</v>
      </c>
      <c r="S19" s="41">
        <f t="shared" si="29"/>
        <v>0</v>
      </c>
      <c r="T19" s="41">
        <f t="shared" si="29"/>
        <v>0</v>
      </c>
      <c r="U19" s="41">
        <f t="shared" si="29"/>
        <v>0</v>
      </c>
      <c r="V19" s="41">
        <f t="shared" si="29"/>
        <v>0</v>
      </c>
      <c r="W19" s="41">
        <f t="shared" si="29"/>
        <v>0</v>
      </c>
      <c r="X19" s="41">
        <f t="shared" si="29"/>
        <v>0</v>
      </c>
      <c r="Y19" s="41">
        <f t="shared" si="29"/>
        <v>0</v>
      </c>
      <c r="Z19" s="41">
        <f t="shared" si="29"/>
        <v>0</v>
      </c>
      <c r="AA19" s="41">
        <f t="shared" si="29"/>
        <v>0</v>
      </c>
      <c r="AB19" s="41">
        <f t="shared" si="29"/>
        <v>0</v>
      </c>
      <c r="AC19" s="41">
        <f t="shared" si="29"/>
        <v>0</v>
      </c>
      <c r="AD19" s="41">
        <f t="shared" si="29"/>
        <v>0</v>
      </c>
      <c r="AE19" s="41">
        <f t="shared" si="29"/>
        <v>0</v>
      </c>
      <c r="AF19" s="41">
        <f t="shared" si="29"/>
        <v>0</v>
      </c>
      <c r="AG19" s="41">
        <f t="shared" si="29"/>
        <v>0</v>
      </c>
      <c r="AH19" s="41">
        <f t="shared" si="29"/>
        <v>0</v>
      </c>
      <c r="AI19" s="43">
        <f>IF(ISERROR(AH19/J19),0,AH19/J19)</f>
        <v>0</v>
      </c>
      <c r="AJ19" s="43">
        <f>IF(ISERROR(AH19/#REF!),0,AH19/#REF!)</f>
        <v>0</v>
      </c>
      <c r="AK19" s="1"/>
      <c r="AL19" s="1"/>
      <c r="AM19" s="1"/>
      <c r="AN19" s="1"/>
      <c r="AO19" s="1"/>
      <c r="AP19" s="1"/>
      <c r="AQ19" s="1"/>
      <c r="AR19" s="3"/>
    </row>
    <row r="20" spans="1:44" ht="19.5" customHeight="1">
      <c r="A20" s="330" t="s">
        <v>59</v>
      </c>
      <c r="B20" s="311"/>
      <c r="C20" s="311"/>
      <c r="D20" s="311"/>
      <c r="E20" s="312"/>
      <c r="F20" s="7"/>
      <c r="G20" s="8"/>
      <c r="H20" s="9"/>
      <c r="I20" s="45"/>
      <c r="J20" s="46"/>
      <c r="K20" s="47"/>
      <c r="L20" s="12"/>
      <c r="M20" s="13"/>
      <c r="N20" s="13"/>
      <c r="O20" s="13"/>
      <c r="P20" s="8"/>
      <c r="Q20" s="7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4"/>
      <c r="AJ20" s="14"/>
      <c r="AK20" s="2"/>
      <c r="AL20" s="2"/>
      <c r="AM20" s="2"/>
      <c r="AN20" s="2"/>
      <c r="AO20" s="2"/>
      <c r="AP20" s="2"/>
      <c r="AQ20" s="2"/>
      <c r="AR20" s="15"/>
    </row>
    <row r="21" spans="1:44" ht="19.5" customHeight="1" outlineLevel="1">
      <c r="A21" s="16">
        <v>1</v>
      </c>
      <c r="B21" s="34"/>
      <c r="C21" s="145"/>
      <c r="D21" s="95"/>
      <c r="E21" s="146"/>
      <c r="F21" s="143"/>
      <c r="G21" s="132"/>
      <c r="H21" s="21"/>
      <c r="I21" s="22"/>
      <c r="J21" s="293">
        <v>7136625</v>
      </c>
      <c r="K21" s="294"/>
      <c r="L21" s="143"/>
      <c r="M21" s="134"/>
      <c r="N21" s="134"/>
      <c r="O21" s="134"/>
      <c r="P21" s="132"/>
      <c r="Q21" s="132"/>
      <c r="R21" s="134"/>
      <c r="S21" s="134"/>
      <c r="T21" s="134"/>
      <c r="U21" s="135">
        <f t="shared" ref="U21:U22" si="30">SUM(R21:T21)</f>
        <v>0</v>
      </c>
      <c r="V21" s="134"/>
      <c r="W21" s="134"/>
      <c r="X21" s="134"/>
      <c r="Y21" s="135">
        <f t="shared" ref="Y21:Y22" si="31">SUM(V21:X21)</f>
        <v>0</v>
      </c>
      <c r="Z21" s="134"/>
      <c r="AA21" s="134"/>
      <c r="AB21" s="294"/>
      <c r="AC21" s="135">
        <f t="shared" ref="AC21:AC22" si="32">SUM(Z21:AB21)</f>
        <v>0</v>
      </c>
      <c r="AD21" s="134"/>
      <c r="AE21" s="134"/>
      <c r="AF21" s="134"/>
      <c r="AG21" s="135">
        <f t="shared" ref="AG21:AG22" si="33">SUM(AD21:AF21)</f>
        <v>0</v>
      </c>
      <c r="AH21" s="135">
        <f t="shared" ref="AH21:AH22" si="34">SUM(U21,Y21,AC21,AG21)</f>
        <v>0</v>
      </c>
      <c r="AI21" s="27">
        <f t="shared" ref="AI21:AI22" si="35">IF(ISERROR(AH21/$J$23),0,AH21/$J$23)</f>
        <v>0</v>
      </c>
      <c r="AJ21" s="28" t="str">
        <f t="shared" ref="AJ21:AJ22" si="36">IF(ISERROR(AH21/#REF!),"-",AH21/#REF!)</f>
        <v>-</v>
      </c>
      <c r="AK21" s="1"/>
      <c r="AL21" s="1"/>
      <c r="AM21" s="1"/>
      <c r="AN21" s="1"/>
      <c r="AO21" s="1"/>
      <c r="AP21" s="1"/>
      <c r="AQ21" s="1"/>
      <c r="AR21" s="3"/>
    </row>
    <row r="22" spans="1:44" ht="19.5" customHeight="1" outlineLevel="1">
      <c r="A22" s="16">
        <v>2</v>
      </c>
      <c r="B22" s="34"/>
      <c r="C22" s="145"/>
      <c r="D22" s="95"/>
      <c r="E22" s="146"/>
      <c r="F22" s="143"/>
      <c r="G22" s="132"/>
      <c r="H22" s="36"/>
      <c r="I22" s="141"/>
      <c r="J22" s="294"/>
      <c r="K22" s="294"/>
      <c r="L22" s="82"/>
      <c r="M22" s="134"/>
      <c r="N22" s="134"/>
      <c r="O22" s="134"/>
      <c r="P22" s="132"/>
      <c r="Q22" s="18"/>
      <c r="R22" s="134"/>
      <c r="S22" s="134"/>
      <c r="T22" s="134"/>
      <c r="U22" s="135">
        <f t="shared" si="30"/>
        <v>0</v>
      </c>
      <c r="V22" s="134"/>
      <c r="W22" s="134"/>
      <c r="X22" s="134"/>
      <c r="Y22" s="135">
        <f t="shared" si="31"/>
        <v>0</v>
      </c>
      <c r="Z22" s="134"/>
      <c r="AA22" s="134"/>
      <c r="AB22" s="294"/>
      <c r="AC22" s="135">
        <f t="shared" si="32"/>
        <v>0</v>
      </c>
      <c r="AD22" s="134"/>
      <c r="AE22" s="134"/>
      <c r="AF22" s="134"/>
      <c r="AG22" s="135">
        <f t="shared" si="33"/>
        <v>0</v>
      </c>
      <c r="AH22" s="135">
        <f t="shared" si="34"/>
        <v>0</v>
      </c>
      <c r="AI22" s="27">
        <f t="shared" si="35"/>
        <v>0</v>
      </c>
      <c r="AJ22" s="28" t="str">
        <f t="shared" si="36"/>
        <v>-</v>
      </c>
      <c r="AK22" s="1"/>
      <c r="AL22" s="1"/>
      <c r="AM22" s="1"/>
      <c r="AN22" s="1"/>
      <c r="AO22" s="1"/>
      <c r="AP22" s="1"/>
      <c r="AQ22" s="1"/>
      <c r="AR22" s="3"/>
    </row>
    <row r="23" spans="1:44" ht="19.5" customHeight="1">
      <c r="A23" s="334" t="s">
        <v>60</v>
      </c>
      <c r="B23" s="335"/>
      <c r="C23" s="335"/>
      <c r="D23" s="335"/>
      <c r="E23" s="336"/>
      <c r="F23" s="137"/>
      <c r="G23" s="137"/>
      <c r="H23" s="137"/>
      <c r="I23" s="137"/>
      <c r="J23" s="41">
        <f t="shared" ref="J23:K23" si="37">SUM(J21:J22)</f>
        <v>7136625</v>
      </c>
      <c r="K23" s="42">
        <f t="shared" si="37"/>
        <v>0</v>
      </c>
      <c r="L23" s="137"/>
      <c r="M23" s="41">
        <f t="shared" ref="M23:O23" si="38">SUM(M21:M22)</f>
        <v>0</v>
      </c>
      <c r="N23" s="41">
        <f t="shared" si="38"/>
        <v>0</v>
      </c>
      <c r="O23" s="41">
        <f t="shared" si="38"/>
        <v>0</v>
      </c>
      <c r="P23" s="138"/>
      <c r="Q23" s="137"/>
      <c r="R23" s="41">
        <f t="shared" ref="R23:AH23" si="39">SUM(R21:R22)</f>
        <v>0</v>
      </c>
      <c r="S23" s="41">
        <f t="shared" si="39"/>
        <v>0</v>
      </c>
      <c r="T23" s="41">
        <f t="shared" si="39"/>
        <v>0</v>
      </c>
      <c r="U23" s="41">
        <f t="shared" si="39"/>
        <v>0</v>
      </c>
      <c r="V23" s="41">
        <f t="shared" si="39"/>
        <v>0</v>
      </c>
      <c r="W23" s="41">
        <f t="shared" si="39"/>
        <v>0</v>
      </c>
      <c r="X23" s="41">
        <f t="shared" si="39"/>
        <v>0</v>
      </c>
      <c r="Y23" s="41">
        <f t="shared" si="39"/>
        <v>0</v>
      </c>
      <c r="Z23" s="41">
        <f t="shared" si="39"/>
        <v>0</v>
      </c>
      <c r="AA23" s="41">
        <f t="shared" si="39"/>
        <v>0</v>
      </c>
      <c r="AB23" s="41">
        <f t="shared" si="39"/>
        <v>0</v>
      </c>
      <c r="AC23" s="41">
        <f t="shared" si="39"/>
        <v>0</v>
      </c>
      <c r="AD23" s="41">
        <f t="shared" si="39"/>
        <v>0</v>
      </c>
      <c r="AE23" s="41">
        <f t="shared" si="39"/>
        <v>0</v>
      </c>
      <c r="AF23" s="41">
        <f t="shared" si="39"/>
        <v>0</v>
      </c>
      <c r="AG23" s="41">
        <f t="shared" si="39"/>
        <v>0</v>
      </c>
      <c r="AH23" s="41">
        <f t="shared" si="39"/>
        <v>0</v>
      </c>
      <c r="AI23" s="43">
        <f>IF(ISERROR(AH23/J23),0,AH23/J23)</f>
        <v>0</v>
      </c>
      <c r="AJ23" s="43">
        <f>IF(ISERROR(AH23/#REF!),0,AH23/#REF!)</f>
        <v>0</v>
      </c>
      <c r="AK23" s="1"/>
      <c r="AL23" s="1"/>
      <c r="AM23" s="1"/>
      <c r="AN23" s="1"/>
      <c r="AO23" s="1"/>
      <c r="AP23" s="1"/>
      <c r="AQ23" s="1"/>
      <c r="AR23" s="3"/>
    </row>
    <row r="24" spans="1:44" ht="19.5" customHeight="1">
      <c r="A24" s="330" t="s">
        <v>61</v>
      </c>
      <c r="B24" s="311"/>
      <c r="C24" s="311"/>
      <c r="D24" s="311"/>
      <c r="E24" s="312"/>
      <c r="F24" s="7"/>
      <c r="G24" s="8"/>
      <c r="H24" s="9"/>
      <c r="I24" s="45"/>
      <c r="J24" s="46"/>
      <c r="K24" s="47"/>
      <c r="L24" s="12"/>
      <c r="M24" s="13"/>
      <c r="N24" s="13"/>
      <c r="O24" s="13"/>
      <c r="P24" s="8"/>
      <c r="Q24" s="7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4"/>
      <c r="AJ24" s="14"/>
      <c r="AK24" s="2"/>
      <c r="AL24" s="2"/>
      <c r="AM24" s="2"/>
      <c r="AN24" s="2"/>
      <c r="AO24" s="2"/>
      <c r="AP24" s="2"/>
      <c r="AQ24" s="2"/>
      <c r="AR24" s="15"/>
    </row>
    <row r="25" spans="1:44" ht="19.5" customHeight="1" outlineLevel="1">
      <c r="A25" s="16">
        <v>1</v>
      </c>
      <c r="B25" s="34"/>
      <c r="C25" s="145"/>
      <c r="D25" s="95"/>
      <c r="E25" s="146"/>
      <c r="F25" s="143"/>
      <c r="G25" s="132"/>
      <c r="H25" s="21"/>
      <c r="I25" s="22"/>
      <c r="J25" s="293">
        <v>7136625</v>
      </c>
      <c r="K25" s="294"/>
      <c r="L25" s="143"/>
      <c r="M25" s="134"/>
      <c r="N25" s="134"/>
      <c r="O25" s="134"/>
      <c r="P25" s="132"/>
      <c r="Q25" s="142"/>
      <c r="R25" s="134"/>
      <c r="S25" s="134"/>
      <c r="T25" s="134"/>
      <c r="U25" s="135">
        <f t="shared" ref="U25:U26" si="40">SUM(R25:T25)</f>
        <v>0</v>
      </c>
      <c r="V25" s="134"/>
      <c r="W25" s="134"/>
      <c r="X25" s="134"/>
      <c r="Y25" s="135">
        <f t="shared" ref="Y25:Y26" si="41">SUM(V25:X25)</f>
        <v>0</v>
      </c>
      <c r="Z25" s="134"/>
      <c r="AA25" s="134"/>
      <c r="AB25" s="294"/>
      <c r="AC25" s="135">
        <f t="shared" ref="AC25:AC26" si="42">SUM(Z25:AB25)</f>
        <v>0</v>
      </c>
      <c r="AD25" s="134"/>
      <c r="AE25" s="134"/>
      <c r="AF25" s="134"/>
      <c r="AG25" s="135">
        <f t="shared" ref="AG25:AG26" si="43">SUM(AD25:AF25)</f>
        <v>0</v>
      </c>
      <c r="AH25" s="135">
        <f t="shared" ref="AH25:AH26" si="44">SUM(U25,Y25,AC25,AG25)</f>
        <v>0</v>
      </c>
      <c r="AI25" s="27">
        <f t="shared" ref="AI25:AI26" si="45">IF(ISERROR(AH25/$J$27),0,AH25/$J$27)</f>
        <v>0</v>
      </c>
      <c r="AJ25" s="28" t="str">
        <f t="shared" ref="AJ25:AJ26" si="46">IF(ISERROR(AH25/#REF!),"-",AH25/#REF!)</f>
        <v>-</v>
      </c>
      <c r="AK25" s="1"/>
      <c r="AL25" s="1"/>
      <c r="AM25" s="1"/>
      <c r="AN25" s="1"/>
      <c r="AO25" s="1"/>
      <c r="AP25" s="1"/>
      <c r="AQ25" s="1"/>
      <c r="AR25" s="3"/>
    </row>
    <row r="26" spans="1:44" ht="19.5" customHeight="1" outlineLevel="1">
      <c r="A26" s="16">
        <v>2</v>
      </c>
      <c r="B26" s="34"/>
      <c r="C26" s="145"/>
      <c r="D26" s="95"/>
      <c r="E26" s="146"/>
      <c r="F26" s="143"/>
      <c r="G26" s="132"/>
      <c r="H26" s="36"/>
      <c r="I26" s="141"/>
      <c r="J26" s="294"/>
      <c r="K26" s="294"/>
      <c r="L26" s="82"/>
      <c r="M26" s="134"/>
      <c r="N26" s="134"/>
      <c r="O26" s="134"/>
      <c r="P26" s="132"/>
      <c r="Q26" s="142"/>
      <c r="R26" s="134"/>
      <c r="S26" s="134"/>
      <c r="T26" s="134"/>
      <c r="U26" s="135">
        <f t="shared" si="40"/>
        <v>0</v>
      </c>
      <c r="V26" s="134"/>
      <c r="W26" s="134"/>
      <c r="X26" s="134"/>
      <c r="Y26" s="135">
        <f t="shared" si="41"/>
        <v>0</v>
      </c>
      <c r="Z26" s="134"/>
      <c r="AA26" s="134"/>
      <c r="AB26" s="294"/>
      <c r="AC26" s="135">
        <f t="shared" si="42"/>
        <v>0</v>
      </c>
      <c r="AD26" s="134"/>
      <c r="AE26" s="134"/>
      <c r="AF26" s="134"/>
      <c r="AG26" s="135">
        <f t="shared" si="43"/>
        <v>0</v>
      </c>
      <c r="AH26" s="135">
        <f t="shared" si="44"/>
        <v>0</v>
      </c>
      <c r="AI26" s="27">
        <f t="shared" si="45"/>
        <v>0</v>
      </c>
      <c r="AJ26" s="28" t="str">
        <f t="shared" si="46"/>
        <v>-</v>
      </c>
      <c r="AK26" s="1"/>
      <c r="AL26" s="1"/>
      <c r="AM26" s="1"/>
      <c r="AN26" s="1"/>
      <c r="AO26" s="1"/>
      <c r="AP26" s="1"/>
      <c r="AQ26" s="1"/>
      <c r="AR26" s="3"/>
    </row>
    <row r="27" spans="1:44" ht="19.5" customHeight="1">
      <c r="A27" s="334" t="s">
        <v>62</v>
      </c>
      <c r="B27" s="335"/>
      <c r="C27" s="335"/>
      <c r="D27" s="335"/>
      <c r="E27" s="336"/>
      <c r="F27" s="137"/>
      <c r="G27" s="137"/>
      <c r="H27" s="137"/>
      <c r="I27" s="137"/>
      <c r="J27" s="41">
        <f t="shared" ref="J27:K27" si="47">SUM(J25:J26)</f>
        <v>7136625</v>
      </c>
      <c r="K27" s="42">
        <f t="shared" si="47"/>
        <v>0</v>
      </c>
      <c r="L27" s="137"/>
      <c r="M27" s="41">
        <f t="shared" ref="M27:O27" si="48">SUM(M25:M26)</f>
        <v>0</v>
      </c>
      <c r="N27" s="41">
        <f t="shared" si="48"/>
        <v>0</v>
      </c>
      <c r="O27" s="41">
        <f t="shared" si="48"/>
        <v>0</v>
      </c>
      <c r="P27" s="138"/>
      <c r="Q27" s="137"/>
      <c r="R27" s="41">
        <f t="shared" ref="R27:AH27" si="49">SUM(R25:R26)</f>
        <v>0</v>
      </c>
      <c r="S27" s="41">
        <f t="shared" si="49"/>
        <v>0</v>
      </c>
      <c r="T27" s="41">
        <f t="shared" si="49"/>
        <v>0</v>
      </c>
      <c r="U27" s="41">
        <f t="shared" si="49"/>
        <v>0</v>
      </c>
      <c r="V27" s="41">
        <f t="shared" si="49"/>
        <v>0</v>
      </c>
      <c r="W27" s="41">
        <f t="shared" si="49"/>
        <v>0</v>
      </c>
      <c r="X27" s="41">
        <f t="shared" si="49"/>
        <v>0</v>
      </c>
      <c r="Y27" s="41">
        <f t="shared" si="49"/>
        <v>0</v>
      </c>
      <c r="Z27" s="41">
        <f t="shared" si="49"/>
        <v>0</v>
      </c>
      <c r="AA27" s="41">
        <f t="shared" si="49"/>
        <v>0</v>
      </c>
      <c r="AB27" s="41">
        <f t="shared" si="49"/>
        <v>0</v>
      </c>
      <c r="AC27" s="41">
        <f t="shared" si="49"/>
        <v>0</v>
      </c>
      <c r="AD27" s="41">
        <f t="shared" si="49"/>
        <v>0</v>
      </c>
      <c r="AE27" s="41">
        <f t="shared" si="49"/>
        <v>0</v>
      </c>
      <c r="AF27" s="41">
        <f t="shared" si="49"/>
        <v>0</v>
      </c>
      <c r="AG27" s="41">
        <f t="shared" si="49"/>
        <v>0</v>
      </c>
      <c r="AH27" s="41">
        <f t="shared" si="49"/>
        <v>0</v>
      </c>
      <c r="AI27" s="43">
        <f>IF(ISERROR(AH27/J27),0,AH27/J27)</f>
        <v>0</v>
      </c>
      <c r="AJ27" s="43">
        <f>IF(ISERROR(AH27/#REF!),0,AH27/#REF!)</f>
        <v>0</v>
      </c>
      <c r="AK27" s="1"/>
      <c r="AL27" s="1"/>
      <c r="AM27" s="1"/>
      <c r="AN27" s="1"/>
      <c r="AO27" s="1"/>
      <c r="AP27" s="1"/>
      <c r="AQ27" s="1"/>
      <c r="AR27" s="3"/>
    </row>
    <row r="28" spans="1:44" ht="19.5" customHeight="1">
      <c r="A28" s="330" t="s">
        <v>63</v>
      </c>
      <c r="B28" s="311"/>
      <c r="C28" s="311"/>
      <c r="D28" s="311"/>
      <c r="E28" s="312"/>
      <c r="F28" s="7"/>
      <c r="G28" s="8"/>
      <c r="H28" s="9"/>
      <c r="I28" s="45"/>
      <c r="J28" s="46"/>
      <c r="K28" s="47"/>
      <c r="L28" s="12"/>
      <c r="M28" s="13"/>
      <c r="N28" s="13"/>
      <c r="O28" s="13"/>
      <c r="P28" s="8"/>
      <c r="Q28" s="7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4"/>
      <c r="AJ28" s="14"/>
      <c r="AK28" s="2"/>
      <c r="AL28" s="2"/>
      <c r="AM28" s="2"/>
      <c r="AN28" s="2"/>
      <c r="AO28" s="2"/>
      <c r="AP28" s="2"/>
      <c r="AQ28" s="2"/>
      <c r="AR28" s="15"/>
    </row>
    <row r="29" spans="1:44" ht="19.5" customHeight="1" outlineLevel="1">
      <c r="A29" s="16">
        <v>1</v>
      </c>
      <c r="B29" s="34"/>
      <c r="C29" s="145"/>
      <c r="D29" s="95"/>
      <c r="E29" s="146"/>
      <c r="F29" s="143"/>
      <c r="G29" s="132"/>
      <c r="H29" s="21"/>
      <c r="I29" s="22"/>
      <c r="J29" s="293">
        <v>7136625</v>
      </c>
      <c r="K29" s="294"/>
      <c r="L29" s="143"/>
      <c r="M29" s="134"/>
      <c r="N29" s="134"/>
      <c r="O29" s="134"/>
      <c r="P29" s="132"/>
      <c r="Q29" s="132"/>
      <c r="R29" s="134"/>
      <c r="S29" s="134"/>
      <c r="T29" s="134"/>
      <c r="U29" s="135">
        <f t="shared" ref="U29:U30" si="50">SUM(R29:T29)</f>
        <v>0</v>
      </c>
      <c r="V29" s="134"/>
      <c r="W29" s="134"/>
      <c r="X29" s="134"/>
      <c r="Y29" s="135">
        <f t="shared" ref="Y29:Y30" si="51">SUM(V29:X29)</f>
        <v>0</v>
      </c>
      <c r="Z29" s="134"/>
      <c r="AA29" s="134"/>
      <c r="AB29" s="294"/>
      <c r="AC29" s="135">
        <f t="shared" ref="AC29:AC30" si="52">SUM(Z29:AB29)</f>
        <v>0</v>
      </c>
      <c r="AD29" s="134"/>
      <c r="AE29" s="134"/>
      <c r="AF29" s="134"/>
      <c r="AG29" s="135">
        <f t="shared" ref="AG29:AG30" si="53">SUM(AD29:AF29)</f>
        <v>0</v>
      </c>
      <c r="AH29" s="135">
        <f t="shared" ref="AH29:AH30" si="54">SUM(U29,Y29,AC29,AG29)</f>
        <v>0</v>
      </c>
      <c r="AI29" s="27">
        <f t="shared" ref="AI29:AI30" si="55">IF(ISERROR(AH29/$J$31),0,AH29/$J$31)</f>
        <v>0</v>
      </c>
      <c r="AJ29" s="28" t="str">
        <f t="shared" ref="AJ29:AJ30" si="56">IF(ISERROR(AH29/#REF!),"-",AH29/#REF!)</f>
        <v>-</v>
      </c>
      <c r="AK29" s="1"/>
      <c r="AL29" s="1"/>
      <c r="AM29" s="1"/>
      <c r="AN29" s="1"/>
      <c r="AO29" s="1"/>
      <c r="AP29" s="1"/>
      <c r="AQ29" s="1"/>
      <c r="AR29" s="3"/>
    </row>
    <row r="30" spans="1:44" ht="19.5" customHeight="1" outlineLevel="1">
      <c r="A30" s="16">
        <v>2</v>
      </c>
      <c r="B30" s="34"/>
      <c r="C30" s="145"/>
      <c r="D30" s="95"/>
      <c r="E30" s="146"/>
      <c r="F30" s="143"/>
      <c r="G30" s="132"/>
      <c r="H30" s="36"/>
      <c r="I30" s="141"/>
      <c r="J30" s="294"/>
      <c r="K30" s="294"/>
      <c r="L30" s="82"/>
      <c r="M30" s="134"/>
      <c r="N30" s="134"/>
      <c r="O30" s="134"/>
      <c r="P30" s="132"/>
      <c r="Q30" s="18"/>
      <c r="R30" s="134"/>
      <c r="S30" s="134"/>
      <c r="T30" s="134"/>
      <c r="U30" s="135">
        <f t="shared" si="50"/>
        <v>0</v>
      </c>
      <c r="V30" s="134"/>
      <c r="W30" s="134"/>
      <c r="X30" s="134"/>
      <c r="Y30" s="135">
        <f t="shared" si="51"/>
        <v>0</v>
      </c>
      <c r="Z30" s="134"/>
      <c r="AA30" s="134"/>
      <c r="AB30" s="294"/>
      <c r="AC30" s="135">
        <f t="shared" si="52"/>
        <v>0</v>
      </c>
      <c r="AD30" s="134"/>
      <c r="AE30" s="134"/>
      <c r="AF30" s="134"/>
      <c r="AG30" s="135">
        <f t="shared" si="53"/>
        <v>0</v>
      </c>
      <c r="AH30" s="135">
        <f t="shared" si="54"/>
        <v>0</v>
      </c>
      <c r="AI30" s="27">
        <f t="shared" si="55"/>
        <v>0</v>
      </c>
      <c r="AJ30" s="28" t="str">
        <f t="shared" si="56"/>
        <v>-</v>
      </c>
      <c r="AK30" s="1"/>
      <c r="AL30" s="1"/>
      <c r="AM30" s="1"/>
      <c r="AN30" s="1"/>
      <c r="AO30" s="1"/>
      <c r="AP30" s="1"/>
      <c r="AQ30" s="1"/>
      <c r="AR30" s="3"/>
    </row>
    <row r="31" spans="1:44" ht="19.5" customHeight="1">
      <c r="A31" s="334" t="s">
        <v>64</v>
      </c>
      <c r="B31" s="335"/>
      <c r="C31" s="335"/>
      <c r="D31" s="335"/>
      <c r="E31" s="336"/>
      <c r="F31" s="137"/>
      <c r="G31" s="137"/>
      <c r="H31" s="137"/>
      <c r="I31" s="153"/>
      <c r="J31" s="41">
        <f t="shared" ref="J31:K31" si="57">SUM(J29:J30)</f>
        <v>7136625</v>
      </c>
      <c r="K31" s="41">
        <f t="shared" si="57"/>
        <v>0</v>
      </c>
      <c r="L31" s="137"/>
      <c r="M31" s="41">
        <f t="shared" ref="M31:O31" si="58">SUM(M29:M30)</f>
        <v>0</v>
      </c>
      <c r="N31" s="41">
        <f t="shared" si="58"/>
        <v>0</v>
      </c>
      <c r="O31" s="41">
        <f t="shared" si="58"/>
        <v>0</v>
      </c>
      <c r="P31" s="138"/>
      <c r="Q31" s="137"/>
      <c r="R31" s="41">
        <f t="shared" ref="R31:AH31" si="59">SUM(R29:R30)</f>
        <v>0</v>
      </c>
      <c r="S31" s="41">
        <f t="shared" si="59"/>
        <v>0</v>
      </c>
      <c r="T31" s="41">
        <f t="shared" si="59"/>
        <v>0</v>
      </c>
      <c r="U31" s="41">
        <f t="shared" si="59"/>
        <v>0</v>
      </c>
      <c r="V31" s="41">
        <f t="shared" si="59"/>
        <v>0</v>
      </c>
      <c r="W31" s="41">
        <f t="shared" si="59"/>
        <v>0</v>
      </c>
      <c r="X31" s="41">
        <f t="shared" si="59"/>
        <v>0</v>
      </c>
      <c r="Y31" s="41">
        <f t="shared" si="59"/>
        <v>0</v>
      </c>
      <c r="Z31" s="41">
        <f t="shared" si="59"/>
        <v>0</v>
      </c>
      <c r="AA31" s="41">
        <f t="shared" si="59"/>
        <v>0</v>
      </c>
      <c r="AB31" s="41">
        <f t="shared" si="59"/>
        <v>0</v>
      </c>
      <c r="AC31" s="41">
        <f t="shared" si="59"/>
        <v>0</v>
      </c>
      <c r="AD31" s="41">
        <f t="shared" si="59"/>
        <v>0</v>
      </c>
      <c r="AE31" s="41">
        <f t="shared" si="59"/>
        <v>0</v>
      </c>
      <c r="AF31" s="41">
        <f t="shared" si="59"/>
        <v>0</v>
      </c>
      <c r="AG31" s="41">
        <f t="shared" si="59"/>
        <v>0</v>
      </c>
      <c r="AH31" s="41">
        <f t="shared" si="59"/>
        <v>0</v>
      </c>
      <c r="AI31" s="43">
        <f>IF(ISERROR(AH31/J31),0,AH31/J31)</f>
        <v>0</v>
      </c>
      <c r="AJ31" s="43">
        <f>IF(ISERROR(AH31/#REF!),0,AH31/#REF!)</f>
        <v>0</v>
      </c>
      <c r="AK31" s="1"/>
      <c r="AL31" s="1"/>
      <c r="AM31" s="1"/>
      <c r="AN31" s="1"/>
      <c r="AO31" s="1"/>
      <c r="AP31" s="1"/>
      <c r="AQ31" s="1"/>
      <c r="AR31" s="3"/>
    </row>
    <row r="32" spans="1:44" ht="19.5" customHeight="1">
      <c r="A32" s="330" t="s">
        <v>65</v>
      </c>
      <c r="B32" s="311"/>
      <c r="C32" s="311"/>
      <c r="D32" s="311"/>
      <c r="E32" s="312"/>
      <c r="F32" s="7"/>
      <c r="G32" s="8"/>
      <c r="H32" s="9"/>
      <c r="I32" s="9"/>
      <c r="J32" s="10"/>
      <c r="K32" s="11"/>
      <c r="L32" s="12"/>
      <c r="M32" s="13"/>
      <c r="N32" s="13"/>
      <c r="O32" s="13"/>
      <c r="P32" s="8"/>
      <c r="Q32" s="7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4"/>
      <c r="AJ32" s="14"/>
      <c r="AK32" s="2"/>
      <c r="AL32" s="2"/>
      <c r="AM32" s="2"/>
      <c r="AN32" s="2"/>
      <c r="AO32" s="2"/>
      <c r="AP32" s="2"/>
      <c r="AQ32" s="2"/>
      <c r="AR32" s="15"/>
    </row>
    <row r="33" spans="1:44" ht="19.5" customHeight="1" outlineLevel="1">
      <c r="A33" s="16">
        <v>1</v>
      </c>
      <c r="B33" s="34"/>
      <c r="C33" s="145"/>
      <c r="D33" s="95"/>
      <c r="E33" s="146"/>
      <c r="F33" s="143"/>
      <c r="G33" s="132"/>
      <c r="H33" s="21"/>
      <c r="I33" s="22"/>
      <c r="J33" s="293">
        <v>7136625</v>
      </c>
      <c r="K33" s="295"/>
      <c r="L33" s="143"/>
      <c r="M33" s="134"/>
      <c r="N33" s="134"/>
      <c r="O33" s="134"/>
      <c r="P33" s="132"/>
      <c r="Q33" s="132"/>
      <c r="R33" s="134"/>
      <c r="S33" s="134"/>
      <c r="T33" s="134"/>
      <c r="U33" s="135">
        <f t="shared" ref="U33:U34" si="60">SUM(R33:T33)</f>
        <v>0</v>
      </c>
      <c r="V33" s="134"/>
      <c r="W33" s="134"/>
      <c r="X33" s="134"/>
      <c r="Y33" s="135">
        <f t="shared" ref="Y33:Y34" si="61">SUM(V33:X33)</f>
        <v>0</v>
      </c>
      <c r="Z33" s="134"/>
      <c r="AA33" s="134"/>
      <c r="AB33" s="294"/>
      <c r="AC33" s="135">
        <f t="shared" ref="AC33:AC34" si="62">SUM(Z33:AB33)</f>
        <v>0</v>
      </c>
      <c r="AD33" s="134"/>
      <c r="AE33" s="134"/>
      <c r="AF33" s="134"/>
      <c r="AG33" s="135">
        <f t="shared" ref="AG33:AG34" si="63">SUM(AD33:AF33)</f>
        <v>0</v>
      </c>
      <c r="AH33" s="135">
        <f t="shared" ref="AH33:AH34" si="64">SUM(U33,Y33,AC33,AG33)</f>
        <v>0</v>
      </c>
      <c r="AI33" s="27">
        <f t="shared" ref="AI33:AI34" si="65">IF(ISERROR(AH33/$J$35),0,AH33/$J$35)</f>
        <v>0</v>
      </c>
      <c r="AJ33" s="28" t="str">
        <f t="shared" ref="AJ33:AJ34" si="66">IF(ISERROR(AH33/#REF!),"-",AH33/#REF!)</f>
        <v>-</v>
      </c>
      <c r="AK33" s="1"/>
      <c r="AL33" s="1"/>
      <c r="AM33" s="1"/>
      <c r="AN33" s="1"/>
      <c r="AO33" s="1"/>
      <c r="AP33" s="1"/>
      <c r="AQ33" s="1"/>
      <c r="AR33" s="3"/>
    </row>
    <row r="34" spans="1:44" ht="19.5" customHeight="1" outlineLevel="1">
      <c r="A34" s="16">
        <v>2</v>
      </c>
      <c r="B34" s="34"/>
      <c r="C34" s="145"/>
      <c r="D34" s="95"/>
      <c r="E34" s="146"/>
      <c r="F34" s="143"/>
      <c r="G34" s="132"/>
      <c r="H34" s="36"/>
      <c r="I34" s="141"/>
      <c r="J34" s="294"/>
      <c r="K34" s="294"/>
      <c r="L34" s="82"/>
      <c r="M34" s="134"/>
      <c r="N34" s="134"/>
      <c r="O34" s="134"/>
      <c r="P34" s="132"/>
      <c r="Q34" s="18"/>
      <c r="R34" s="134"/>
      <c r="S34" s="134"/>
      <c r="T34" s="134"/>
      <c r="U34" s="135">
        <f t="shared" si="60"/>
        <v>0</v>
      </c>
      <c r="V34" s="134"/>
      <c r="W34" s="134"/>
      <c r="X34" s="134"/>
      <c r="Y34" s="135">
        <f t="shared" si="61"/>
        <v>0</v>
      </c>
      <c r="Z34" s="134"/>
      <c r="AA34" s="134"/>
      <c r="AB34" s="294"/>
      <c r="AC34" s="135">
        <f t="shared" si="62"/>
        <v>0</v>
      </c>
      <c r="AD34" s="134"/>
      <c r="AE34" s="134"/>
      <c r="AF34" s="134"/>
      <c r="AG34" s="135">
        <f t="shared" si="63"/>
        <v>0</v>
      </c>
      <c r="AH34" s="135">
        <f t="shared" si="64"/>
        <v>0</v>
      </c>
      <c r="AI34" s="27">
        <f t="shared" si="65"/>
        <v>0</v>
      </c>
      <c r="AJ34" s="28" t="str">
        <f t="shared" si="66"/>
        <v>-</v>
      </c>
      <c r="AK34" s="1"/>
      <c r="AL34" s="1"/>
      <c r="AM34" s="1"/>
      <c r="AN34" s="1"/>
      <c r="AO34" s="1"/>
      <c r="AP34" s="1"/>
      <c r="AQ34" s="1"/>
      <c r="AR34" s="3"/>
    </row>
    <row r="35" spans="1:44" ht="19.5" customHeight="1">
      <c r="A35" s="334" t="s">
        <v>66</v>
      </c>
      <c r="B35" s="335"/>
      <c r="C35" s="335"/>
      <c r="D35" s="335"/>
      <c r="E35" s="336"/>
      <c r="F35" s="137"/>
      <c r="G35" s="137"/>
      <c r="H35" s="137"/>
      <c r="I35" s="153"/>
      <c r="J35" s="41">
        <f t="shared" ref="J35:K35" si="67">SUM(J33:J34)</f>
        <v>7136625</v>
      </c>
      <c r="K35" s="41">
        <f t="shared" si="67"/>
        <v>0</v>
      </c>
      <c r="L35" s="137"/>
      <c r="M35" s="41">
        <f t="shared" ref="M35:O35" si="68">SUM(M33:M34)</f>
        <v>0</v>
      </c>
      <c r="N35" s="41">
        <f t="shared" si="68"/>
        <v>0</v>
      </c>
      <c r="O35" s="41">
        <f t="shared" si="68"/>
        <v>0</v>
      </c>
      <c r="P35" s="138"/>
      <c r="Q35" s="137"/>
      <c r="R35" s="41">
        <f t="shared" ref="R35:AH35" si="69">SUM(R33:R34)</f>
        <v>0</v>
      </c>
      <c r="S35" s="41">
        <f t="shared" si="69"/>
        <v>0</v>
      </c>
      <c r="T35" s="41">
        <f t="shared" si="69"/>
        <v>0</v>
      </c>
      <c r="U35" s="41">
        <f t="shared" si="69"/>
        <v>0</v>
      </c>
      <c r="V35" s="41">
        <f t="shared" si="69"/>
        <v>0</v>
      </c>
      <c r="W35" s="41">
        <f t="shared" si="69"/>
        <v>0</v>
      </c>
      <c r="X35" s="41">
        <f t="shared" si="69"/>
        <v>0</v>
      </c>
      <c r="Y35" s="41">
        <f t="shared" si="69"/>
        <v>0</v>
      </c>
      <c r="Z35" s="41">
        <f t="shared" si="69"/>
        <v>0</v>
      </c>
      <c r="AA35" s="41">
        <f t="shared" si="69"/>
        <v>0</v>
      </c>
      <c r="AB35" s="41">
        <f t="shared" si="69"/>
        <v>0</v>
      </c>
      <c r="AC35" s="41">
        <f t="shared" si="69"/>
        <v>0</v>
      </c>
      <c r="AD35" s="41">
        <f t="shared" si="69"/>
        <v>0</v>
      </c>
      <c r="AE35" s="41">
        <f t="shared" si="69"/>
        <v>0</v>
      </c>
      <c r="AF35" s="41">
        <f t="shared" si="69"/>
        <v>0</v>
      </c>
      <c r="AG35" s="41">
        <f t="shared" si="69"/>
        <v>0</v>
      </c>
      <c r="AH35" s="41">
        <f t="shared" si="69"/>
        <v>0</v>
      </c>
      <c r="AI35" s="43">
        <f>IF(ISERROR(AH35/J35),0,AH35/J35)</f>
        <v>0</v>
      </c>
      <c r="AJ35" s="43">
        <f>IF(ISERROR(AH35/#REF!),0,AH35/#REF!)</f>
        <v>0</v>
      </c>
      <c r="AK35" s="1"/>
      <c r="AL35" s="1"/>
      <c r="AM35" s="1"/>
      <c r="AN35" s="1"/>
      <c r="AO35" s="1"/>
      <c r="AP35" s="1"/>
      <c r="AQ35" s="1"/>
      <c r="AR35" s="3"/>
    </row>
    <row r="36" spans="1:44" ht="19.5" customHeight="1">
      <c r="A36" s="330" t="s">
        <v>67</v>
      </c>
      <c r="B36" s="311"/>
      <c r="C36" s="311"/>
      <c r="D36" s="311"/>
      <c r="E36" s="312"/>
      <c r="F36" s="7"/>
      <c r="G36" s="8"/>
      <c r="H36" s="9"/>
      <c r="I36" s="9"/>
      <c r="J36" s="10"/>
      <c r="K36" s="11"/>
      <c r="L36" s="12"/>
      <c r="M36" s="13"/>
      <c r="N36" s="13"/>
      <c r="O36" s="13"/>
      <c r="P36" s="8"/>
      <c r="Q36" s="7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4"/>
      <c r="AJ36" s="14"/>
      <c r="AK36" s="2"/>
      <c r="AL36" s="2"/>
      <c r="AM36" s="2"/>
      <c r="AN36" s="2"/>
      <c r="AO36" s="2"/>
      <c r="AP36" s="2"/>
      <c r="AQ36" s="2"/>
      <c r="AR36" s="15"/>
    </row>
    <row r="37" spans="1:44" ht="19.5" customHeight="1" outlineLevel="1">
      <c r="A37" s="16">
        <v>1</v>
      </c>
      <c r="B37" s="34"/>
      <c r="C37" s="145"/>
      <c r="D37" s="95"/>
      <c r="E37" s="146"/>
      <c r="F37" s="143"/>
      <c r="G37" s="132"/>
      <c r="H37" s="21"/>
      <c r="I37" s="22"/>
      <c r="J37" s="293">
        <v>7136625</v>
      </c>
      <c r="K37" s="295"/>
      <c r="L37" s="143"/>
      <c r="M37" s="134"/>
      <c r="N37" s="134"/>
      <c r="O37" s="134"/>
      <c r="P37" s="132"/>
      <c r="Q37" s="132"/>
      <c r="R37" s="134"/>
      <c r="S37" s="134"/>
      <c r="T37" s="134"/>
      <c r="U37" s="135">
        <f t="shared" ref="U37:U38" si="70">SUM(R37:T37)</f>
        <v>0</v>
      </c>
      <c r="V37" s="134"/>
      <c r="W37" s="134"/>
      <c r="X37" s="134"/>
      <c r="Y37" s="135">
        <f t="shared" ref="Y37:Y38" si="71">SUM(V37:X37)</f>
        <v>0</v>
      </c>
      <c r="Z37" s="134"/>
      <c r="AA37" s="134"/>
      <c r="AB37" s="294"/>
      <c r="AC37" s="135">
        <f t="shared" ref="AC37:AC38" si="72">SUM(Z37:AB37)</f>
        <v>0</v>
      </c>
      <c r="AD37" s="134"/>
      <c r="AE37" s="134"/>
      <c r="AF37" s="134"/>
      <c r="AG37" s="135">
        <f t="shared" ref="AG37:AG38" si="73">SUM(AD37:AF37)</f>
        <v>0</v>
      </c>
      <c r="AH37" s="135">
        <f t="shared" ref="AH37:AH38" si="74">SUM(U37,Y37,AC37,AG37)</f>
        <v>0</v>
      </c>
      <c r="AI37" s="27">
        <f t="shared" ref="AI37:AI38" si="75">IF(ISERROR(AH37/$J$39),0,AH37/$J$39)</f>
        <v>0</v>
      </c>
      <c r="AJ37" s="28" t="str">
        <f t="shared" ref="AJ37:AJ38" si="76">IF(ISERROR(AH37/#REF!),"-",AH37/#REF!)</f>
        <v>-</v>
      </c>
      <c r="AK37" s="1"/>
      <c r="AL37" s="1"/>
      <c r="AM37" s="1"/>
      <c r="AN37" s="1"/>
      <c r="AO37" s="1"/>
      <c r="AP37" s="1"/>
      <c r="AQ37" s="1"/>
      <c r="AR37" s="3"/>
    </row>
    <row r="38" spans="1:44" ht="19.5" customHeight="1" outlineLevel="1">
      <c r="A38" s="16">
        <v>2</v>
      </c>
      <c r="B38" s="34"/>
      <c r="C38" s="145"/>
      <c r="D38" s="95"/>
      <c r="E38" s="146"/>
      <c r="F38" s="143"/>
      <c r="G38" s="132"/>
      <c r="H38" s="36"/>
      <c r="I38" s="141"/>
      <c r="J38" s="294"/>
      <c r="K38" s="294"/>
      <c r="L38" s="82"/>
      <c r="M38" s="134"/>
      <c r="N38" s="134"/>
      <c r="O38" s="134"/>
      <c r="P38" s="132"/>
      <c r="Q38" s="18"/>
      <c r="R38" s="134"/>
      <c r="S38" s="134"/>
      <c r="T38" s="134"/>
      <c r="U38" s="135">
        <f t="shared" si="70"/>
        <v>0</v>
      </c>
      <c r="V38" s="134"/>
      <c r="W38" s="134"/>
      <c r="X38" s="134"/>
      <c r="Y38" s="135">
        <f t="shared" si="71"/>
        <v>0</v>
      </c>
      <c r="Z38" s="134"/>
      <c r="AA38" s="134"/>
      <c r="AB38" s="294"/>
      <c r="AC38" s="135">
        <f t="shared" si="72"/>
        <v>0</v>
      </c>
      <c r="AD38" s="134"/>
      <c r="AE38" s="134"/>
      <c r="AF38" s="134"/>
      <c r="AG38" s="135">
        <f t="shared" si="73"/>
        <v>0</v>
      </c>
      <c r="AH38" s="135">
        <f t="shared" si="74"/>
        <v>0</v>
      </c>
      <c r="AI38" s="27">
        <f t="shared" si="75"/>
        <v>0</v>
      </c>
      <c r="AJ38" s="28" t="str">
        <f t="shared" si="76"/>
        <v>-</v>
      </c>
      <c r="AK38" s="1"/>
      <c r="AL38" s="1"/>
      <c r="AM38" s="1"/>
      <c r="AN38" s="1"/>
      <c r="AO38" s="1"/>
      <c r="AP38" s="1"/>
      <c r="AQ38" s="1"/>
      <c r="AR38" s="3"/>
    </row>
    <row r="39" spans="1:44" ht="19.5" customHeight="1">
      <c r="A39" s="334" t="s">
        <v>69</v>
      </c>
      <c r="B39" s="335"/>
      <c r="C39" s="335"/>
      <c r="D39" s="335"/>
      <c r="E39" s="336"/>
      <c r="F39" s="137"/>
      <c r="G39" s="137"/>
      <c r="H39" s="137"/>
      <c r="I39" s="153"/>
      <c r="J39" s="41">
        <f t="shared" ref="J39:K39" si="77">SUM(J37:J38)</f>
        <v>7136625</v>
      </c>
      <c r="K39" s="41">
        <f t="shared" si="77"/>
        <v>0</v>
      </c>
      <c r="L39" s="137"/>
      <c r="M39" s="41">
        <f t="shared" ref="M39:O39" si="78">SUM(M37:M38)</f>
        <v>0</v>
      </c>
      <c r="N39" s="41">
        <f t="shared" si="78"/>
        <v>0</v>
      </c>
      <c r="O39" s="41">
        <f t="shared" si="78"/>
        <v>0</v>
      </c>
      <c r="P39" s="138"/>
      <c r="Q39" s="137"/>
      <c r="R39" s="41">
        <f t="shared" ref="R39:AH39" si="79">SUM(R37:R38)</f>
        <v>0</v>
      </c>
      <c r="S39" s="41">
        <f t="shared" si="79"/>
        <v>0</v>
      </c>
      <c r="T39" s="41">
        <f t="shared" si="79"/>
        <v>0</v>
      </c>
      <c r="U39" s="41">
        <f t="shared" si="79"/>
        <v>0</v>
      </c>
      <c r="V39" s="41">
        <f t="shared" si="79"/>
        <v>0</v>
      </c>
      <c r="W39" s="41">
        <f t="shared" si="79"/>
        <v>0</v>
      </c>
      <c r="X39" s="41">
        <f t="shared" si="79"/>
        <v>0</v>
      </c>
      <c r="Y39" s="41">
        <f t="shared" si="79"/>
        <v>0</v>
      </c>
      <c r="Z39" s="41">
        <f t="shared" si="79"/>
        <v>0</v>
      </c>
      <c r="AA39" s="41">
        <f t="shared" si="79"/>
        <v>0</v>
      </c>
      <c r="AB39" s="41">
        <f t="shared" si="79"/>
        <v>0</v>
      </c>
      <c r="AC39" s="41">
        <f t="shared" si="79"/>
        <v>0</v>
      </c>
      <c r="AD39" s="41">
        <f t="shared" si="79"/>
        <v>0</v>
      </c>
      <c r="AE39" s="41">
        <f t="shared" si="79"/>
        <v>0</v>
      </c>
      <c r="AF39" s="41">
        <f t="shared" si="79"/>
        <v>0</v>
      </c>
      <c r="AG39" s="41">
        <f t="shared" si="79"/>
        <v>0</v>
      </c>
      <c r="AH39" s="41">
        <f t="shared" si="79"/>
        <v>0</v>
      </c>
      <c r="AI39" s="43">
        <f>IF(ISERROR(AH39/J39),0,AH39/J39)</f>
        <v>0</v>
      </c>
      <c r="AJ39" s="43">
        <f>IF(ISERROR(AH39/#REF!),0,AH39/#REF!)</f>
        <v>0</v>
      </c>
      <c r="AK39" s="1"/>
      <c r="AL39" s="1"/>
      <c r="AM39" s="1"/>
      <c r="AN39" s="1"/>
      <c r="AO39" s="1"/>
      <c r="AP39" s="1"/>
      <c r="AQ39" s="1"/>
      <c r="AR39" s="3"/>
    </row>
    <row r="40" spans="1:44" ht="19.5" customHeight="1">
      <c r="A40" s="330" t="s">
        <v>70</v>
      </c>
      <c r="B40" s="311"/>
      <c r="C40" s="311"/>
      <c r="D40" s="311"/>
      <c r="E40" s="312"/>
      <c r="F40" s="7"/>
      <c r="G40" s="8"/>
      <c r="H40" s="9"/>
      <c r="I40" s="9"/>
      <c r="J40" s="46"/>
      <c r="K40" s="11"/>
      <c r="L40" s="12"/>
      <c r="M40" s="13"/>
      <c r="N40" s="13"/>
      <c r="O40" s="13"/>
      <c r="P40" s="8"/>
      <c r="Q40" s="7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4"/>
      <c r="AJ40" s="14"/>
      <c r="AK40" s="2"/>
      <c r="AL40" s="2"/>
      <c r="AM40" s="2"/>
      <c r="AN40" s="2"/>
      <c r="AO40" s="2"/>
      <c r="AP40" s="2"/>
      <c r="AQ40" s="2"/>
      <c r="AR40" s="15"/>
    </row>
    <row r="41" spans="1:44" ht="19.5" customHeight="1" outlineLevel="1">
      <c r="A41" s="16">
        <v>1</v>
      </c>
      <c r="B41" s="34"/>
      <c r="C41" s="145"/>
      <c r="D41" s="95"/>
      <c r="E41" s="146"/>
      <c r="F41" s="143"/>
      <c r="G41" s="132"/>
      <c r="H41" s="21"/>
      <c r="I41" s="22"/>
      <c r="J41" s="293">
        <v>7136625</v>
      </c>
      <c r="K41" s="294"/>
      <c r="L41" s="143"/>
      <c r="M41" s="134"/>
      <c r="N41" s="134"/>
      <c r="O41" s="134"/>
      <c r="P41" s="132"/>
      <c r="Q41" s="142"/>
      <c r="R41" s="134"/>
      <c r="S41" s="134"/>
      <c r="T41" s="134"/>
      <c r="U41" s="135">
        <f t="shared" ref="U41:U42" si="80">SUM(R41:T41)</f>
        <v>0</v>
      </c>
      <c r="V41" s="134"/>
      <c r="W41" s="134"/>
      <c r="X41" s="134"/>
      <c r="Y41" s="135">
        <f t="shared" ref="Y41:Y42" si="81">SUM(V41:X41)</f>
        <v>0</v>
      </c>
      <c r="Z41" s="134"/>
      <c r="AA41" s="134"/>
      <c r="AB41" s="294"/>
      <c r="AC41" s="135">
        <f t="shared" ref="AC41:AC42" si="82">SUM(Z41:AB41)</f>
        <v>0</v>
      </c>
      <c r="AD41" s="134"/>
      <c r="AE41" s="134"/>
      <c r="AF41" s="134"/>
      <c r="AG41" s="135">
        <f t="shared" ref="AG41:AG42" si="83">SUM(AD41:AF41)</f>
        <v>0</v>
      </c>
      <c r="AH41" s="135">
        <f t="shared" ref="AH41:AH42" si="84">SUM(U41,Y41,AC41,AG41)</f>
        <v>0</v>
      </c>
      <c r="AI41" s="27">
        <f t="shared" ref="AI41:AI42" si="85">IF(ISERROR(AH41/$J$43),0,AH41/$J$43)</f>
        <v>0</v>
      </c>
      <c r="AJ41" s="28" t="str">
        <f t="shared" ref="AJ41:AJ42" si="86">IF(ISERROR(AH41/#REF!),"-",AH41/#REF!)</f>
        <v>-</v>
      </c>
      <c r="AK41" s="1"/>
      <c r="AL41" s="1"/>
      <c r="AM41" s="1"/>
      <c r="AN41" s="1"/>
      <c r="AO41" s="1"/>
      <c r="AP41" s="1"/>
      <c r="AQ41" s="1"/>
      <c r="AR41" s="3"/>
    </row>
    <row r="42" spans="1:44" ht="19.5" customHeight="1" outlineLevel="1">
      <c r="A42" s="16">
        <v>2</v>
      </c>
      <c r="B42" s="34"/>
      <c r="C42" s="145"/>
      <c r="D42" s="95"/>
      <c r="E42" s="146"/>
      <c r="F42" s="143"/>
      <c r="G42" s="132"/>
      <c r="H42" s="36"/>
      <c r="I42" s="141"/>
      <c r="J42" s="294"/>
      <c r="K42" s="294"/>
      <c r="L42" s="82"/>
      <c r="M42" s="134"/>
      <c r="N42" s="134"/>
      <c r="O42" s="134"/>
      <c r="P42" s="132"/>
      <c r="Q42" s="18"/>
      <c r="R42" s="134"/>
      <c r="S42" s="134"/>
      <c r="T42" s="134"/>
      <c r="U42" s="135">
        <f t="shared" si="80"/>
        <v>0</v>
      </c>
      <c r="V42" s="134"/>
      <c r="W42" s="134"/>
      <c r="X42" s="134"/>
      <c r="Y42" s="135">
        <f t="shared" si="81"/>
        <v>0</v>
      </c>
      <c r="Z42" s="134"/>
      <c r="AA42" s="134"/>
      <c r="AB42" s="294"/>
      <c r="AC42" s="135">
        <f t="shared" si="82"/>
        <v>0</v>
      </c>
      <c r="AD42" s="134"/>
      <c r="AE42" s="134"/>
      <c r="AF42" s="134"/>
      <c r="AG42" s="135">
        <f t="shared" si="83"/>
        <v>0</v>
      </c>
      <c r="AH42" s="135">
        <f t="shared" si="84"/>
        <v>0</v>
      </c>
      <c r="AI42" s="27">
        <f t="shared" si="85"/>
        <v>0</v>
      </c>
      <c r="AJ42" s="28" t="str">
        <f t="shared" si="86"/>
        <v>-</v>
      </c>
      <c r="AK42" s="1"/>
      <c r="AL42" s="1"/>
      <c r="AM42" s="1"/>
      <c r="AN42" s="1"/>
      <c r="AO42" s="1"/>
      <c r="AP42" s="1"/>
      <c r="AQ42" s="1"/>
      <c r="AR42" s="3"/>
    </row>
    <row r="43" spans="1:44" ht="19.5" customHeight="1">
      <c r="A43" s="334" t="s">
        <v>71</v>
      </c>
      <c r="B43" s="335"/>
      <c r="C43" s="335"/>
      <c r="D43" s="335"/>
      <c r="E43" s="336"/>
      <c r="F43" s="137"/>
      <c r="G43" s="137"/>
      <c r="H43" s="137"/>
      <c r="I43" s="153"/>
      <c r="J43" s="41">
        <f t="shared" ref="J43:K43" si="87">SUM(J41:J42)</f>
        <v>7136625</v>
      </c>
      <c r="K43" s="41">
        <f t="shared" si="87"/>
        <v>0</v>
      </c>
      <c r="L43" s="137"/>
      <c r="M43" s="41">
        <f t="shared" ref="M43:O43" si="88">SUM(M41:M42)</f>
        <v>0</v>
      </c>
      <c r="N43" s="41">
        <f t="shared" si="88"/>
        <v>0</v>
      </c>
      <c r="O43" s="41">
        <f t="shared" si="88"/>
        <v>0</v>
      </c>
      <c r="P43" s="138"/>
      <c r="Q43" s="137"/>
      <c r="R43" s="41">
        <f t="shared" ref="R43:AH43" si="89">SUM(R41:R42)</f>
        <v>0</v>
      </c>
      <c r="S43" s="41">
        <f t="shared" si="89"/>
        <v>0</v>
      </c>
      <c r="T43" s="41">
        <f t="shared" si="89"/>
        <v>0</v>
      </c>
      <c r="U43" s="41">
        <f t="shared" si="89"/>
        <v>0</v>
      </c>
      <c r="V43" s="41">
        <f t="shared" si="89"/>
        <v>0</v>
      </c>
      <c r="W43" s="41">
        <f t="shared" si="89"/>
        <v>0</v>
      </c>
      <c r="X43" s="41">
        <f t="shared" si="89"/>
        <v>0</v>
      </c>
      <c r="Y43" s="41">
        <f t="shared" si="89"/>
        <v>0</v>
      </c>
      <c r="Z43" s="41">
        <f t="shared" si="89"/>
        <v>0</v>
      </c>
      <c r="AA43" s="41">
        <f t="shared" si="89"/>
        <v>0</v>
      </c>
      <c r="AB43" s="41">
        <f t="shared" si="89"/>
        <v>0</v>
      </c>
      <c r="AC43" s="41">
        <f t="shared" si="89"/>
        <v>0</v>
      </c>
      <c r="AD43" s="41">
        <f t="shared" si="89"/>
        <v>0</v>
      </c>
      <c r="AE43" s="41">
        <f t="shared" si="89"/>
        <v>0</v>
      </c>
      <c r="AF43" s="41">
        <f t="shared" si="89"/>
        <v>0</v>
      </c>
      <c r="AG43" s="41">
        <f t="shared" si="89"/>
        <v>0</v>
      </c>
      <c r="AH43" s="41">
        <f t="shared" si="89"/>
        <v>0</v>
      </c>
      <c r="AI43" s="43">
        <f>IF(ISERROR(AH43/J43),0,AH43/J43)</f>
        <v>0</v>
      </c>
      <c r="AJ43" s="43">
        <f>IF(ISERROR(AH43/#REF!),0,AH43/#REF!)</f>
        <v>0</v>
      </c>
      <c r="AK43" s="1"/>
      <c r="AL43" s="1"/>
      <c r="AM43" s="1"/>
      <c r="AN43" s="1"/>
      <c r="AO43" s="1"/>
      <c r="AP43" s="1"/>
      <c r="AQ43" s="1"/>
      <c r="AR43" s="3"/>
    </row>
    <row r="44" spans="1:44" ht="19.5" customHeight="1">
      <c r="A44" s="330" t="s">
        <v>72</v>
      </c>
      <c r="B44" s="311"/>
      <c r="C44" s="311"/>
      <c r="D44" s="311"/>
      <c r="E44" s="312"/>
      <c r="F44" s="7"/>
      <c r="G44" s="8"/>
      <c r="H44" s="9"/>
      <c r="I44" s="45"/>
      <c r="J44" s="46"/>
      <c r="K44" s="47"/>
      <c r="L44" s="12"/>
      <c r="M44" s="13"/>
      <c r="N44" s="13"/>
      <c r="O44" s="13"/>
      <c r="P44" s="8"/>
      <c r="Q44" s="7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4"/>
      <c r="AJ44" s="14"/>
      <c r="AK44" s="2"/>
      <c r="AL44" s="2"/>
      <c r="AM44" s="2"/>
      <c r="AN44" s="2"/>
      <c r="AO44" s="2"/>
      <c r="AP44" s="2"/>
      <c r="AQ44" s="2"/>
      <c r="AR44" s="15"/>
    </row>
    <row r="45" spans="1:44" ht="19.5" customHeight="1" outlineLevel="1">
      <c r="A45" s="16">
        <v>1</v>
      </c>
      <c r="B45" s="34"/>
      <c r="C45" s="145"/>
      <c r="D45" s="95"/>
      <c r="E45" s="146"/>
      <c r="F45" s="143"/>
      <c r="G45" s="132"/>
      <c r="H45" s="21"/>
      <c r="I45" s="22"/>
      <c r="J45" s="293">
        <v>7136625</v>
      </c>
      <c r="K45" s="295"/>
      <c r="L45" s="143"/>
      <c r="M45" s="134"/>
      <c r="N45" s="134"/>
      <c r="O45" s="134"/>
      <c r="P45" s="132"/>
      <c r="Q45" s="142"/>
      <c r="R45" s="134"/>
      <c r="S45" s="134"/>
      <c r="T45" s="134"/>
      <c r="U45" s="135">
        <f t="shared" ref="U45:U46" si="90">SUM(R45:T45)</f>
        <v>0</v>
      </c>
      <c r="V45" s="134">
        <v>0</v>
      </c>
      <c r="W45" s="134">
        <v>0</v>
      </c>
      <c r="X45" s="134">
        <v>0</v>
      </c>
      <c r="Y45" s="135">
        <f t="shared" ref="Y45:Y46" si="91">SUM(V45:X45)</f>
        <v>0</v>
      </c>
      <c r="Z45" s="134"/>
      <c r="AA45" s="134"/>
      <c r="AB45" s="294"/>
      <c r="AC45" s="135">
        <f t="shared" ref="AC45:AC46" si="92">SUM(Z45:AB45)</f>
        <v>0</v>
      </c>
      <c r="AD45" s="134"/>
      <c r="AE45" s="134"/>
      <c r="AF45" s="134"/>
      <c r="AG45" s="135">
        <f t="shared" ref="AG45:AG46" si="93">SUM(AD45:AF45)</f>
        <v>0</v>
      </c>
      <c r="AH45" s="135">
        <f t="shared" ref="AH45:AH46" si="94">SUM(U45,Y45,AC45,AG45)</f>
        <v>0</v>
      </c>
      <c r="AI45" s="27">
        <f t="shared" ref="AI45:AI46" si="95">IF(ISERROR(AH45/$J$47),0,AH45/$J$47)</f>
        <v>0</v>
      </c>
      <c r="AJ45" s="28" t="str">
        <f t="shared" ref="AJ45:AJ46" si="96">IF(ISERROR(AH45/#REF!),"-",AH45/#REF!)</f>
        <v>-</v>
      </c>
      <c r="AK45" s="1"/>
      <c r="AL45" s="1"/>
      <c r="AM45" s="1"/>
      <c r="AN45" s="1"/>
      <c r="AO45" s="1"/>
      <c r="AP45" s="1"/>
      <c r="AQ45" s="1"/>
      <c r="AR45" s="3"/>
    </row>
    <row r="46" spans="1:44" ht="19.5" customHeight="1" outlineLevel="1">
      <c r="A46" s="16">
        <v>2</v>
      </c>
      <c r="B46" s="34"/>
      <c r="C46" s="145"/>
      <c r="D46" s="95"/>
      <c r="E46" s="146"/>
      <c r="F46" s="143"/>
      <c r="G46" s="132"/>
      <c r="H46" s="36"/>
      <c r="I46" s="141"/>
      <c r="J46" s="294"/>
      <c r="K46" s="294"/>
      <c r="L46" s="82"/>
      <c r="M46" s="134"/>
      <c r="N46" s="134"/>
      <c r="O46" s="134"/>
      <c r="P46" s="132"/>
      <c r="Q46" s="18"/>
      <c r="R46" s="134"/>
      <c r="S46" s="134"/>
      <c r="T46" s="134"/>
      <c r="U46" s="135">
        <f t="shared" si="90"/>
        <v>0</v>
      </c>
      <c r="V46" s="134"/>
      <c r="W46" s="134"/>
      <c r="X46" s="134"/>
      <c r="Y46" s="135">
        <f t="shared" si="91"/>
        <v>0</v>
      </c>
      <c r="Z46" s="134"/>
      <c r="AA46" s="134"/>
      <c r="AB46" s="294"/>
      <c r="AC46" s="135">
        <f t="shared" si="92"/>
        <v>0</v>
      </c>
      <c r="AD46" s="134"/>
      <c r="AE46" s="134"/>
      <c r="AF46" s="134"/>
      <c r="AG46" s="135">
        <f t="shared" si="93"/>
        <v>0</v>
      </c>
      <c r="AH46" s="135">
        <f t="shared" si="94"/>
        <v>0</v>
      </c>
      <c r="AI46" s="27">
        <f t="shared" si="95"/>
        <v>0</v>
      </c>
      <c r="AJ46" s="28" t="str">
        <f t="shared" si="96"/>
        <v>-</v>
      </c>
      <c r="AK46" s="1"/>
      <c r="AL46" s="1"/>
      <c r="AM46" s="1"/>
      <c r="AN46" s="1"/>
      <c r="AO46" s="1"/>
      <c r="AP46" s="1"/>
      <c r="AQ46" s="1"/>
      <c r="AR46" s="3"/>
    </row>
    <row r="47" spans="1:44" ht="19.5" customHeight="1">
      <c r="A47" s="334" t="s">
        <v>73</v>
      </c>
      <c r="B47" s="335"/>
      <c r="C47" s="335"/>
      <c r="D47" s="335"/>
      <c r="E47" s="336"/>
      <c r="F47" s="137"/>
      <c r="G47" s="137"/>
      <c r="H47" s="137"/>
      <c r="I47" s="153"/>
      <c r="J47" s="41">
        <f t="shared" ref="J47:K47" si="97">SUM(J45:J46)</f>
        <v>7136625</v>
      </c>
      <c r="K47" s="41">
        <f t="shared" si="97"/>
        <v>0</v>
      </c>
      <c r="L47" s="137"/>
      <c r="M47" s="41">
        <f t="shared" ref="M47:O47" si="98">SUM(M45:M46)</f>
        <v>0</v>
      </c>
      <c r="N47" s="41">
        <f t="shared" si="98"/>
        <v>0</v>
      </c>
      <c r="O47" s="41">
        <f t="shared" si="98"/>
        <v>0</v>
      </c>
      <c r="P47" s="138"/>
      <c r="Q47" s="137"/>
      <c r="R47" s="41">
        <f t="shared" ref="R47:AH47" si="99">SUM(R45:R46)</f>
        <v>0</v>
      </c>
      <c r="S47" s="41">
        <f t="shared" si="99"/>
        <v>0</v>
      </c>
      <c r="T47" s="41">
        <f t="shared" si="99"/>
        <v>0</v>
      </c>
      <c r="U47" s="41">
        <f t="shared" si="99"/>
        <v>0</v>
      </c>
      <c r="V47" s="41">
        <f t="shared" si="99"/>
        <v>0</v>
      </c>
      <c r="W47" s="41">
        <f t="shared" si="99"/>
        <v>0</v>
      </c>
      <c r="X47" s="41">
        <f t="shared" si="99"/>
        <v>0</v>
      </c>
      <c r="Y47" s="41">
        <f t="shared" si="99"/>
        <v>0</v>
      </c>
      <c r="Z47" s="41">
        <f t="shared" si="99"/>
        <v>0</v>
      </c>
      <c r="AA47" s="41">
        <f t="shared" si="99"/>
        <v>0</v>
      </c>
      <c r="AB47" s="41">
        <f t="shared" si="99"/>
        <v>0</v>
      </c>
      <c r="AC47" s="41">
        <f t="shared" si="99"/>
        <v>0</v>
      </c>
      <c r="AD47" s="41">
        <f t="shared" si="99"/>
        <v>0</v>
      </c>
      <c r="AE47" s="41">
        <f t="shared" si="99"/>
        <v>0</v>
      </c>
      <c r="AF47" s="41">
        <f t="shared" si="99"/>
        <v>0</v>
      </c>
      <c r="AG47" s="41">
        <f t="shared" si="99"/>
        <v>0</v>
      </c>
      <c r="AH47" s="41">
        <f t="shared" si="99"/>
        <v>0</v>
      </c>
      <c r="AI47" s="43">
        <f>IF(ISERROR(AH47/J47),0,AH47/J47)</f>
        <v>0</v>
      </c>
      <c r="AJ47" s="43">
        <f>IF(ISERROR(AH47/#REF!),0,AH47/#REF!)</f>
        <v>0</v>
      </c>
      <c r="AK47" s="1"/>
      <c r="AL47" s="1"/>
      <c r="AM47" s="1"/>
      <c r="AN47" s="1"/>
      <c r="AO47" s="1"/>
      <c r="AP47" s="1"/>
      <c r="AQ47" s="1"/>
      <c r="AR47" s="3"/>
    </row>
    <row r="48" spans="1:44" ht="19.5" customHeight="1">
      <c r="A48" s="337" t="s">
        <v>74</v>
      </c>
      <c r="B48" s="333"/>
      <c r="C48" s="333"/>
      <c r="D48" s="333"/>
      <c r="E48" s="316"/>
      <c r="F48" s="154"/>
      <c r="G48" s="155"/>
      <c r="H48" s="156"/>
      <c r="I48" s="156"/>
      <c r="J48" s="10"/>
      <c r="K48" s="157"/>
      <c r="L48" s="158"/>
      <c r="M48" s="13"/>
      <c r="N48" s="13"/>
      <c r="O48" s="13"/>
      <c r="P48" s="8"/>
      <c r="Q48" s="7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4"/>
      <c r="AJ48" s="14"/>
      <c r="AK48" s="2"/>
      <c r="AL48" s="2"/>
      <c r="AM48" s="2"/>
      <c r="AN48" s="2"/>
      <c r="AO48" s="2"/>
      <c r="AP48" s="2"/>
      <c r="AQ48" s="2"/>
      <c r="AR48" s="15"/>
    </row>
    <row r="49" spans="1:44" ht="19.5" customHeight="1" outlineLevel="1">
      <c r="A49" s="34">
        <v>1</v>
      </c>
      <c r="B49" s="34"/>
      <c r="C49" s="145"/>
      <c r="D49" s="95"/>
      <c r="E49" s="146"/>
      <c r="F49" s="143"/>
      <c r="G49" s="266"/>
      <c r="H49" s="36"/>
      <c r="I49" s="36"/>
      <c r="J49" s="293">
        <v>7136625</v>
      </c>
      <c r="K49" s="296"/>
      <c r="L49" s="143"/>
      <c r="M49" s="134"/>
      <c r="N49" s="134"/>
      <c r="O49" s="134"/>
      <c r="P49" s="132"/>
      <c r="Q49" s="8"/>
      <c r="R49" s="24"/>
      <c r="S49" s="24"/>
      <c r="T49" s="24"/>
      <c r="U49" s="135">
        <f t="shared" ref="U49:U50" si="100">SUM(R49:T49)</f>
        <v>0</v>
      </c>
      <c r="V49" s="134"/>
      <c r="W49" s="134"/>
      <c r="X49" s="134"/>
      <c r="Y49" s="135">
        <f t="shared" ref="Y49:Y50" si="101">SUM(V49:X49)</f>
        <v>0</v>
      </c>
      <c r="Z49" s="134"/>
      <c r="AA49" s="134"/>
      <c r="AB49" s="294"/>
      <c r="AC49" s="135">
        <f t="shared" ref="AC49:AC50" si="102">SUM(Z49:AB49)</f>
        <v>0</v>
      </c>
      <c r="AD49" s="134"/>
      <c r="AE49" s="134"/>
      <c r="AF49" s="134"/>
      <c r="AG49" s="135">
        <f t="shared" ref="AG49:AG50" si="103">SUM(AD49:AF49)</f>
        <v>0</v>
      </c>
      <c r="AH49" s="135">
        <f t="shared" ref="AH49:AH50" si="104">SUM(U49,Y49,AC49,AG49)</f>
        <v>0</v>
      </c>
      <c r="AI49" s="27">
        <f t="shared" ref="AI49:AI50" si="105">IF(ISERROR(AH49/$J$51),0,AH49/$J$51)</f>
        <v>0</v>
      </c>
      <c r="AJ49" s="28" t="str">
        <f t="shared" ref="AJ49:AJ50" si="106">IF(ISERROR(AH49/#REF!),"-",AH49/#REF!)</f>
        <v>-</v>
      </c>
      <c r="AK49" s="1"/>
      <c r="AL49" s="1"/>
      <c r="AM49" s="1"/>
      <c r="AN49" s="1"/>
      <c r="AO49" s="1"/>
      <c r="AP49" s="1"/>
      <c r="AQ49" s="1"/>
      <c r="AR49" s="3"/>
    </row>
    <row r="50" spans="1:44" ht="19.5" customHeight="1" outlineLevel="1">
      <c r="A50" s="34">
        <v>2</v>
      </c>
      <c r="B50" s="34"/>
      <c r="C50" s="145"/>
      <c r="D50" s="95"/>
      <c r="E50" s="146"/>
      <c r="F50" s="143"/>
      <c r="G50" s="132"/>
      <c r="H50" s="36"/>
      <c r="I50" s="141"/>
      <c r="J50" s="294"/>
      <c r="K50" s="294"/>
      <c r="L50" s="82"/>
      <c r="M50" s="134"/>
      <c r="N50" s="134"/>
      <c r="O50" s="134"/>
      <c r="P50" s="132"/>
      <c r="Q50" s="18"/>
      <c r="R50" s="134"/>
      <c r="S50" s="134"/>
      <c r="T50" s="134"/>
      <c r="U50" s="135">
        <f t="shared" si="100"/>
        <v>0</v>
      </c>
      <c r="V50" s="134"/>
      <c r="W50" s="134"/>
      <c r="X50" s="134"/>
      <c r="Y50" s="135">
        <f t="shared" si="101"/>
        <v>0</v>
      </c>
      <c r="Z50" s="134"/>
      <c r="AA50" s="134"/>
      <c r="AB50" s="294"/>
      <c r="AC50" s="135">
        <f t="shared" si="102"/>
        <v>0</v>
      </c>
      <c r="AD50" s="134"/>
      <c r="AE50" s="134"/>
      <c r="AF50" s="134"/>
      <c r="AG50" s="135">
        <f t="shared" si="103"/>
        <v>0</v>
      </c>
      <c r="AH50" s="135">
        <f t="shared" si="104"/>
        <v>0</v>
      </c>
      <c r="AI50" s="27">
        <f t="shared" si="105"/>
        <v>0</v>
      </c>
      <c r="AJ50" s="28" t="str">
        <f t="shared" si="106"/>
        <v>-</v>
      </c>
      <c r="AK50" s="1"/>
      <c r="AL50" s="1"/>
      <c r="AM50" s="1"/>
      <c r="AN50" s="1"/>
      <c r="AO50" s="1"/>
      <c r="AP50" s="1"/>
      <c r="AQ50" s="1"/>
      <c r="AR50" s="3"/>
    </row>
    <row r="51" spans="1:44" ht="19.5" customHeight="1">
      <c r="A51" s="334" t="s">
        <v>75</v>
      </c>
      <c r="B51" s="335"/>
      <c r="C51" s="335"/>
      <c r="D51" s="335"/>
      <c r="E51" s="336"/>
      <c r="F51" s="168"/>
      <c r="G51" s="168"/>
      <c r="H51" s="168"/>
      <c r="I51" s="169"/>
      <c r="J51" s="170">
        <f t="shared" ref="J51:K51" si="107">SUM(J49:J50)</f>
        <v>7136625</v>
      </c>
      <c r="K51" s="170">
        <f t="shared" si="107"/>
        <v>0</v>
      </c>
      <c r="L51" s="168"/>
      <c r="M51" s="41">
        <f t="shared" ref="M51:O51" si="108">SUM(M49:M50)</f>
        <v>0</v>
      </c>
      <c r="N51" s="41">
        <f t="shared" si="108"/>
        <v>0</v>
      </c>
      <c r="O51" s="41">
        <f t="shared" si="108"/>
        <v>0</v>
      </c>
      <c r="P51" s="138"/>
      <c r="Q51" s="137"/>
      <c r="R51" s="41">
        <f t="shared" ref="R51:AH51" si="109">SUM(R49:R50)</f>
        <v>0</v>
      </c>
      <c r="S51" s="41">
        <f t="shared" si="109"/>
        <v>0</v>
      </c>
      <c r="T51" s="41">
        <f t="shared" si="109"/>
        <v>0</v>
      </c>
      <c r="U51" s="41">
        <f t="shared" si="109"/>
        <v>0</v>
      </c>
      <c r="V51" s="41">
        <f t="shared" si="109"/>
        <v>0</v>
      </c>
      <c r="W51" s="41">
        <f t="shared" si="109"/>
        <v>0</v>
      </c>
      <c r="X51" s="41">
        <f t="shared" si="109"/>
        <v>0</v>
      </c>
      <c r="Y51" s="41">
        <f t="shared" si="109"/>
        <v>0</v>
      </c>
      <c r="Z51" s="41">
        <f t="shared" si="109"/>
        <v>0</v>
      </c>
      <c r="AA51" s="41">
        <f t="shared" si="109"/>
        <v>0</v>
      </c>
      <c r="AB51" s="41">
        <f t="shared" si="109"/>
        <v>0</v>
      </c>
      <c r="AC51" s="41">
        <f t="shared" si="109"/>
        <v>0</v>
      </c>
      <c r="AD51" s="41">
        <f t="shared" si="109"/>
        <v>0</v>
      </c>
      <c r="AE51" s="41">
        <f t="shared" si="109"/>
        <v>0</v>
      </c>
      <c r="AF51" s="41">
        <f t="shared" si="109"/>
        <v>0</v>
      </c>
      <c r="AG51" s="41">
        <f t="shared" si="109"/>
        <v>0</v>
      </c>
      <c r="AH51" s="41">
        <f t="shared" si="109"/>
        <v>0</v>
      </c>
      <c r="AI51" s="43">
        <f>IF(ISERROR(AH51/J51),0,AH51/J51)</f>
        <v>0</v>
      </c>
      <c r="AJ51" s="43">
        <f>IF(ISERROR(AH51/#REF!),0,AH51/#REF!)</f>
        <v>0</v>
      </c>
      <c r="AK51" s="1"/>
      <c r="AL51" s="1"/>
      <c r="AM51" s="1"/>
      <c r="AN51" s="1"/>
      <c r="AO51" s="1"/>
      <c r="AP51" s="1"/>
      <c r="AQ51" s="1"/>
      <c r="AR51" s="3"/>
    </row>
    <row r="52" spans="1:44" ht="19.5" customHeight="1">
      <c r="A52" s="338" t="s">
        <v>76</v>
      </c>
      <c r="B52" s="339"/>
      <c r="C52" s="339"/>
      <c r="D52" s="339"/>
      <c r="E52" s="340"/>
      <c r="F52" s="164"/>
      <c r="G52" s="165"/>
      <c r="H52" s="166"/>
      <c r="I52" s="166"/>
      <c r="J52" s="10"/>
      <c r="K52" s="157"/>
      <c r="L52" s="158"/>
      <c r="M52" s="162"/>
      <c r="N52" s="13"/>
      <c r="O52" s="13"/>
      <c r="P52" s="8"/>
      <c r="Q52" s="7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4"/>
      <c r="AJ52" s="14"/>
      <c r="AK52" s="2"/>
      <c r="AL52" s="2"/>
      <c r="AM52" s="2"/>
      <c r="AN52" s="2"/>
      <c r="AO52" s="2"/>
      <c r="AP52" s="2"/>
      <c r="AQ52" s="2"/>
      <c r="AR52" s="15"/>
    </row>
    <row r="53" spans="1:44" ht="19.5" customHeight="1" outlineLevel="1">
      <c r="A53" s="16">
        <v>1</v>
      </c>
      <c r="B53" s="34"/>
      <c r="C53" s="145"/>
      <c r="D53" s="95"/>
      <c r="E53" s="146"/>
      <c r="F53" s="143"/>
      <c r="G53" s="266"/>
      <c r="H53" s="36"/>
      <c r="I53" s="36"/>
      <c r="J53" s="293">
        <v>7136625</v>
      </c>
      <c r="K53" s="296"/>
      <c r="L53" s="143"/>
      <c r="M53" s="134"/>
      <c r="N53" s="134"/>
      <c r="O53" s="134"/>
      <c r="P53" s="132"/>
      <c r="Q53" s="132"/>
      <c r="R53" s="134"/>
      <c r="S53" s="134"/>
      <c r="T53" s="134"/>
      <c r="U53" s="135">
        <f t="shared" ref="U53:U54" si="110">SUM(R53:T53)</f>
        <v>0</v>
      </c>
      <c r="V53" s="134"/>
      <c r="W53" s="134"/>
      <c r="X53" s="134"/>
      <c r="Y53" s="135">
        <f t="shared" ref="Y53:Y54" si="111">SUM(V53:X53)</f>
        <v>0</v>
      </c>
      <c r="Z53" s="134"/>
      <c r="AA53" s="134"/>
      <c r="AB53" s="294"/>
      <c r="AC53" s="135">
        <f t="shared" ref="AC53:AC54" si="112">SUM(Z53:AB53)</f>
        <v>0</v>
      </c>
      <c r="AD53" s="134"/>
      <c r="AE53" s="134"/>
      <c r="AF53" s="134"/>
      <c r="AG53" s="135">
        <f t="shared" ref="AG53:AG54" si="113">SUM(AD53:AF53)</f>
        <v>0</v>
      </c>
      <c r="AH53" s="135">
        <f t="shared" ref="AH53:AH54" si="114">SUM(U53,Y53,AC53,AG53)</f>
        <v>0</v>
      </c>
      <c r="AI53" s="27">
        <f t="shared" ref="AI53:AI54" si="115">IF(ISERROR(AH53/$J$55),0,AH53/$J$55)</f>
        <v>0</v>
      </c>
      <c r="AJ53" s="28" t="str">
        <f t="shared" ref="AJ53:AJ54" si="116">IF(ISERROR(AH53/#REF!),"-",AH53/#REF!)</f>
        <v>-</v>
      </c>
      <c r="AK53" s="1"/>
      <c r="AL53" s="1"/>
      <c r="AM53" s="1"/>
      <c r="AN53" s="1"/>
      <c r="AO53" s="1"/>
      <c r="AP53" s="1"/>
      <c r="AQ53" s="1"/>
      <c r="AR53" s="3"/>
    </row>
    <row r="54" spans="1:44" ht="19.5" customHeight="1" outlineLevel="1">
      <c r="A54" s="16">
        <v>2</v>
      </c>
      <c r="B54" s="34"/>
      <c r="C54" s="145"/>
      <c r="D54" s="95"/>
      <c r="E54" s="146"/>
      <c r="F54" s="143"/>
      <c r="G54" s="132"/>
      <c r="H54" s="36"/>
      <c r="I54" s="141"/>
      <c r="J54" s="294"/>
      <c r="K54" s="294"/>
      <c r="L54" s="82"/>
      <c r="M54" s="134"/>
      <c r="N54" s="134"/>
      <c r="O54" s="134"/>
      <c r="P54" s="132"/>
      <c r="Q54" s="18"/>
      <c r="R54" s="134"/>
      <c r="S54" s="134"/>
      <c r="T54" s="134"/>
      <c r="U54" s="135">
        <f t="shared" si="110"/>
        <v>0</v>
      </c>
      <c r="V54" s="134"/>
      <c r="W54" s="134"/>
      <c r="X54" s="134"/>
      <c r="Y54" s="135">
        <f t="shared" si="111"/>
        <v>0</v>
      </c>
      <c r="Z54" s="134"/>
      <c r="AA54" s="134"/>
      <c r="AB54" s="294"/>
      <c r="AC54" s="135">
        <f t="shared" si="112"/>
        <v>0</v>
      </c>
      <c r="AD54" s="134"/>
      <c r="AE54" s="134"/>
      <c r="AF54" s="134"/>
      <c r="AG54" s="135">
        <f t="shared" si="113"/>
        <v>0</v>
      </c>
      <c r="AH54" s="135">
        <f t="shared" si="114"/>
        <v>0</v>
      </c>
      <c r="AI54" s="27">
        <f t="shared" si="115"/>
        <v>0</v>
      </c>
      <c r="AJ54" s="28" t="str">
        <f t="shared" si="116"/>
        <v>-</v>
      </c>
      <c r="AK54" s="1"/>
      <c r="AL54" s="1"/>
      <c r="AM54" s="1"/>
      <c r="AN54" s="1"/>
      <c r="AO54" s="1"/>
      <c r="AP54" s="1"/>
      <c r="AQ54" s="1"/>
      <c r="AR54" s="3"/>
    </row>
    <row r="55" spans="1:44" ht="19.5" customHeight="1">
      <c r="A55" s="334" t="s">
        <v>77</v>
      </c>
      <c r="B55" s="335"/>
      <c r="C55" s="335"/>
      <c r="D55" s="335"/>
      <c r="E55" s="336"/>
      <c r="F55" s="168"/>
      <c r="G55" s="168"/>
      <c r="H55" s="168"/>
      <c r="I55" s="169"/>
      <c r="J55" s="170">
        <f t="shared" ref="J55:K55" si="117">SUM(J53:J54)</f>
        <v>7136625</v>
      </c>
      <c r="K55" s="170">
        <f t="shared" si="117"/>
        <v>0</v>
      </c>
      <c r="L55" s="168"/>
      <c r="M55" s="170">
        <f t="shared" ref="M55:O55" si="118">SUM(M53:M54)</f>
        <v>0</v>
      </c>
      <c r="N55" s="41">
        <f t="shared" si="118"/>
        <v>0</v>
      </c>
      <c r="O55" s="41">
        <f t="shared" si="118"/>
        <v>0</v>
      </c>
      <c r="P55" s="138"/>
      <c r="Q55" s="137"/>
      <c r="R55" s="41">
        <f t="shared" ref="R55:AH55" si="119">SUM(R53:R54)</f>
        <v>0</v>
      </c>
      <c r="S55" s="41">
        <f t="shared" si="119"/>
        <v>0</v>
      </c>
      <c r="T55" s="41">
        <f t="shared" si="119"/>
        <v>0</v>
      </c>
      <c r="U55" s="41">
        <f t="shared" si="119"/>
        <v>0</v>
      </c>
      <c r="V55" s="41">
        <f t="shared" si="119"/>
        <v>0</v>
      </c>
      <c r="W55" s="41">
        <f t="shared" si="119"/>
        <v>0</v>
      </c>
      <c r="X55" s="41">
        <f t="shared" si="119"/>
        <v>0</v>
      </c>
      <c r="Y55" s="41">
        <f t="shared" si="119"/>
        <v>0</v>
      </c>
      <c r="Z55" s="41">
        <f t="shared" si="119"/>
        <v>0</v>
      </c>
      <c r="AA55" s="41">
        <f t="shared" si="119"/>
        <v>0</v>
      </c>
      <c r="AB55" s="41">
        <f t="shared" si="119"/>
        <v>0</v>
      </c>
      <c r="AC55" s="41">
        <f t="shared" si="119"/>
        <v>0</v>
      </c>
      <c r="AD55" s="41">
        <f t="shared" si="119"/>
        <v>0</v>
      </c>
      <c r="AE55" s="41">
        <f t="shared" si="119"/>
        <v>0</v>
      </c>
      <c r="AF55" s="41">
        <f t="shared" si="119"/>
        <v>0</v>
      </c>
      <c r="AG55" s="41">
        <f t="shared" si="119"/>
        <v>0</v>
      </c>
      <c r="AH55" s="41">
        <f t="shared" si="119"/>
        <v>0</v>
      </c>
      <c r="AI55" s="43">
        <f>IF(ISERROR(AH55/J55),0,AH55/J55)</f>
        <v>0</v>
      </c>
      <c r="AJ55" s="43">
        <f>IF(ISERROR(AH55/#REF!),0,AH55/#REF!)</f>
        <v>0</v>
      </c>
      <c r="AK55" s="1"/>
      <c r="AL55" s="1"/>
      <c r="AM55" s="1"/>
      <c r="AN55" s="1"/>
      <c r="AO55" s="1"/>
      <c r="AP55" s="1"/>
      <c r="AQ55" s="1"/>
      <c r="AR55" s="3"/>
    </row>
    <row r="56" spans="1:44" ht="19.5" customHeight="1">
      <c r="A56" s="337" t="s">
        <v>93</v>
      </c>
      <c r="B56" s="333"/>
      <c r="C56" s="333"/>
      <c r="D56" s="333"/>
      <c r="E56" s="316"/>
      <c r="F56" s="154"/>
      <c r="G56" s="155"/>
      <c r="H56" s="156"/>
      <c r="I56" s="156"/>
      <c r="J56" s="10"/>
      <c r="K56" s="157"/>
      <c r="L56" s="158"/>
      <c r="M56" s="162"/>
      <c r="N56" s="13"/>
      <c r="O56" s="13"/>
      <c r="P56" s="8"/>
      <c r="Q56" s="7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4"/>
      <c r="AJ56" s="14"/>
      <c r="AK56" s="2"/>
      <c r="AL56" s="2"/>
      <c r="AM56" s="2"/>
      <c r="AN56" s="2"/>
      <c r="AO56" s="2"/>
      <c r="AP56" s="2"/>
      <c r="AQ56" s="2"/>
      <c r="AR56" s="15"/>
    </row>
    <row r="57" spans="1:44" ht="19.5" customHeight="1" outlineLevel="1">
      <c r="A57" s="16">
        <v>1</v>
      </c>
      <c r="B57" s="34"/>
      <c r="C57" s="145"/>
      <c r="D57" s="95"/>
      <c r="E57" s="146"/>
      <c r="F57" s="143"/>
      <c r="G57" s="266"/>
      <c r="H57" s="36"/>
      <c r="I57" s="36"/>
      <c r="J57" s="293">
        <v>7136625</v>
      </c>
      <c r="K57" s="296"/>
      <c r="L57" s="143"/>
      <c r="M57" s="134"/>
      <c r="N57" s="134"/>
      <c r="O57" s="134"/>
      <c r="P57" s="132"/>
      <c r="Q57" s="132"/>
      <c r="R57" s="134"/>
      <c r="S57" s="134"/>
      <c r="T57" s="134"/>
      <c r="U57" s="135">
        <f t="shared" ref="U57:U58" si="120">SUM(R57:T57)</f>
        <v>0</v>
      </c>
      <c r="V57" s="134"/>
      <c r="W57" s="134"/>
      <c r="X57" s="134"/>
      <c r="Y57" s="135">
        <f t="shared" ref="Y57:Y58" si="121">SUM(V57:X57)</f>
        <v>0</v>
      </c>
      <c r="Z57" s="134"/>
      <c r="AA57" s="134"/>
      <c r="AB57" s="294"/>
      <c r="AC57" s="135">
        <f t="shared" ref="AC57:AC58" si="122">SUM(Z57:AB57)</f>
        <v>0</v>
      </c>
      <c r="AD57" s="134"/>
      <c r="AE57" s="134"/>
      <c r="AF57" s="134"/>
      <c r="AG57" s="135">
        <f t="shared" ref="AG57:AG58" si="123">SUM(AD57:AF57)</f>
        <v>0</v>
      </c>
      <c r="AH57" s="135">
        <f t="shared" ref="AH57:AH58" si="124">SUM(U57,Y57,AC57,AG57)</f>
        <v>0</v>
      </c>
      <c r="AI57" s="27">
        <f t="shared" ref="AI57:AI58" si="125">IF(ISERROR(AH57/$J$59),0,AH57/$J$59)</f>
        <v>0</v>
      </c>
      <c r="AJ57" s="28" t="str">
        <f t="shared" ref="AJ57:AJ58" si="126">IF(ISERROR(AH57/#REF!),"-",AH57/#REF!)</f>
        <v>-</v>
      </c>
      <c r="AK57" s="1"/>
      <c r="AL57" s="1"/>
      <c r="AM57" s="1"/>
      <c r="AN57" s="1"/>
      <c r="AO57" s="1"/>
      <c r="AP57" s="1"/>
      <c r="AQ57" s="1"/>
      <c r="AR57" s="3"/>
    </row>
    <row r="58" spans="1:44" ht="19.5" customHeight="1" outlineLevel="1">
      <c r="A58" s="16">
        <v>2</v>
      </c>
      <c r="B58" s="34"/>
      <c r="C58" s="145"/>
      <c r="D58" s="95"/>
      <c r="E58" s="146"/>
      <c r="F58" s="143"/>
      <c r="G58" s="132"/>
      <c r="H58" s="36"/>
      <c r="I58" s="141"/>
      <c r="J58" s="294"/>
      <c r="K58" s="294"/>
      <c r="L58" s="82"/>
      <c r="M58" s="134"/>
      <c r="N58" s="134"/>
      <c r="O58" s="134"/>
      <c r="P58" s="132"/>
      <c r="Q58" s="18"/>
      <c r="R58" s="134"/>
      <c r="S58" s="134"/>
      <c r="T58" s="134"/>
      <c r="U58" s="135">
        <f t="shared" si="120"/>
        <v>0</v>
      </c>
      <c r="V58" s="134"/>
      <c r="W58" s="134"/>
      <c r="X58" s="134"/>
      <c r="Y58" s="135">
        <f t="shared" si="121"/>
        <v>0</v>
      </c>
      <c r="Z58" s="134"/>
      <c r="AA58" s="134"/>
      <c r="AB58" s="294"/>
      <c r="AC58" s="135">
        <f t="shared" si="122"/>
        <v>0</v>
      </c>
      <c r="AD58" s="134"/>
      <c r="AE58" s="134"/>
      <c r="AF58" s="134"/>
      <c r="AG58" s="135">
        <f t="shared" si="123"/>
        <v>0</v>
      </c>
      <c r="AH58" s="135">
        <f t="shared" si="124"/>
        <v>0</v>
      </c>
      <c r="AI58" s="27">
        <f t="shared" si="125"/>
        <v>0</v>
      </c>
      <c r="AJ58" s="28" t="str">
        <f t="shared" si="126"/>
        <v>-</v>
      </c>
      <c r="AK58" s="1"/>
      <c r="AL58" s="1"/>
      <c r="AM58" s="1"/>
      <c r="AN58" s="1"/>
      <c r="AO58" s="1"/>
      <c r="AP58" s="1"/>
      <c r="AQ58" s="1"/>
      <c r="AR58" s="3"/>
    </row>
    <row r="59" spans="1:44" ht="19.5" customHeight="1">
      <c r="A59" s="334" t="s">
        <v>79</v>
      </c>
      <c r="B59" s="335"/>
      <c r="C59" s="335"/>
      <c r="D59" s="335"/>
      <c r="E59" s="336"/>
      <c r="F59" s="168"/>
      <c r="G59" s="168"/>
      <c r="H59" s="168"/>
      <c r="I59" s="169"/>
      <c r="J59" s="170">
        <f t="shared" ref="J59:K59" si="127">SUM(J57:J58)</f>
        <v>7136625</v>
      </c>
      <c r="K59" s="170">
        <f t="shared" si="127"/>
        <v>0</v>
      </c>
      <c r="L59" s="168"/>
      <c r="M59" s="170">
        <f t="shared" ref="M59:O59" si="128">SUM(M57:M58)</f>
        <v>0</v>
      </c>
      <c r="N59" s="41">
        <f t="shared" si="128"/>
        <v>0</v>
      </c>
      <c r="O59" s="41">
        <f t="shared" si="128"/>
        <v>0</v>
      </c>
      <c r="P59" s="138"/>
      <c r="Q59" s="137"/>
      <c r="R59" s="41">
        <f t="shared" ref="R59:AH59" si="129">SUM(R57:R58)</f>
        <v>0</v>
      </c>
      <c r="S59" s="41">
        <f t="shared" si="129"/>
        <v>0</v>
      </c>
      <c r="T59" s="41">
        <f t="shared" si="129"/>
        <v>0</v>
      </c>
      <c r="U59" s="41">
        <f t="shared" si="129"/>
        <v>0</v>
      </c>
      <c r="V59" s="41">
        <f t="shared" si="129"/>
        <v>0</v>
      </c>
      <c r="W59" s="41">
        <f t="shared" si="129"/>
        <v>0</v>
      </c>
      <c r="X59" s="41">
        <f t="shared" si="129"/>
        <v>0</v>
      </c>
      <c r="Y59" s="41">
        <f t="shared" si="129"/>
        <v>0</v>
      </c>
      <c r="Z59" s="41">
        <f t="shared" si="129"/>
        <v>0</v>
      </c>
      <c r="AA59" s="41">
        <f t="shared" si="129"/>
        <v>0</v>
      </c>
      <c r="AB59" s="41">
        <f t="shared" si="129"/>
        <v>0</v>
      </c>
      <c r="AC59" s="41">
        <f t="shared" si="129"/>
        <v>0</v>
      </c>
      <c r="AD59" s="41">
        <f t="shared" si="129"/>
        <v>0</v>
      </c>
      <c r="AE59" s="41">
        <f t="shared" si="129"/>
        <v>0</v>
      </c>
      <c r="AF59" s="41">
        <f t="shared" si="129"/>
        <v>0</v>
      </c>
      <c r="AG59" s="41">
        <f t="shared" si="129"/>
        <v>0</v>
      </c>
      <c r="AH59" s="41">
        <f t="shared" si="129"/>
        <v>0</v>
      </c>
      <c r="AI59" s="43">
        <f>IF(ISERROR(AH59/J59),0,AH59/J59)</f>
        <v>0</v>
      </c>
      <c r="AJ59" s="43">
        <f>IF(ISERROR(AH59/#REF!),0,AH59/#REF!)</f>
        <v>0</v>
      </c>
      <c r="AK59" s="1"/>
      <c r="AL59" s="1"/>
      <c r="AM59" s="1"/>
      <c r="AN59" s="1"/>
      <c r="AO59" s="1"/>
      <c r="AP59" s="1"/>
      <c r="AQ59" s="1"/>
      <c r="AR59" s="3"/>
    </row>
    <row r="60" spans="1:44" ht="19.5" customHeight="1">
      <c r="A60" s="337" t="s">
        <v>80</v>
      </c>
      <c r="B60" s="333"/>
      <c r="C60" s="333"/>
      <c r="D60" s="333"/>
      <c r="E60" s="316"/>
      <c r="F60" s="154"/>
      <c r="G60" s="155"/>
      <c r="H60" s="156"/>
      <c r="I60" s="156"/>
      <c r="J60" s="10"/>
      <c r="K60" s="157"/>
      <c r="L60" s="158"/>
      <c r="M60" s="162"/>
      <c r="N60" s="162"/>
      <c r="O60" s="162"/>
      <c r="P60" s="8"/>
      <c r="Q60" s="7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4"/>
      <c r="AJ60" s="14"/>
      <c r="AK60" s="2"/>
      <c r="AL60" s="2"/>
      <c r="AM60" s="2"/>
      <c r="AN60" s="2"/>
      <c r="AO60" s="2"/>
      <c r="AP60" s="2"/>
      <c r="AQ60" s="2"/>
      <c r="AR60" s="15"/>
    </row>
    <row r="61" spans="1:44" ht="19.5" customHeight="1" outlineLevel="1">
      <c r="A61" s="16">
        <v>1</v>
      </c>
      <c r="B61" s="34"/>
      <c r="C61" s="145"/>
      <c r="D61" s="95"/>
      <c r="E61" s="146"/>
      <c r="F61" s="143"/>
      <c r="G61" s="266"/>
      <c r="H61" s="36"/>
      <c r="I61" s="36"/>
      <c r="J61" s="293">
        <v>7136625</v>
      </c>
      <c r="K61" s="296"/>
      <c r="L61" s="143"/>
      <c r="M61" s="134"/>
      <c r="N61" s="134"/>
      <c r="O61" s="134"/>
      <c r="P61" s="132"/>
      <c r="Q61" s="132"/>
      <c r="R61" s="134"/>
      <c r="S61" s="134"/>
      <c r="T61" s="134"/>
      <c r="U61" s="135">
        <f t="shared" ref="U61:U62" si="130">SUM(R61:T61)</f>
        <v>0</v>
      </c>
      <c r="V61" s="134"/>
      <c r="W61" s="134"/>
      <c r="X61" s="134"/>
      <c r="Y61" s="135">
        <f t="shared" ref="Y61:Y62" si="131">SUM(V61:X61)</f>
        <v>0</v>
      </c>
      <c r="Z61" s="134"/>
      <c r="AA61" s="134"/>
      <c r="AB61" s="294"/>
      <c r="AC61" s="135">
        <f t="shared" ref="AC61:AC62" si="132">SUM(Z61:AB61)</f>
        <v>0</v>
      </c>
      <c r="AD61" s="134"/>
      <c r="AE61" s="134"/>
      <c r="AF61" s="134"/>
      <c r="AG61" s="135">
        <f t="shared" ref="AG61:AG62" si="133">SUM(AD61:AF61)</f>
        <v>0</v>
      </c>
      <c r="AH61" s="135">
        <f t="shared" ref="AH61:AH62" si="134">SUM(U61,Y61,AC61,AG61)</f>
        <v>0</v>
      </c>
      <c r="AI61" s="27">
        <f t="shared" ref="AI61:AI62" si="135">IF(ISERROR(AH61/$J$63),0,AH61/$J$63)</f>
        <v>0</v>
      </c>
      <c r="AJ61" s="28" t="str">
        <f t="shared" ref="AJ61:AJ62" si="136">IF(ISERROR(AH61/#REF!),"-",AH61/#REF!)</f>
        <v>-</v>
      </c>
      <c r="AK61" s="1"/>
      <c r="AL61" s="1"/>
      <c r="AM61" s="1"/>
      <c r="AN61" s="1"/>
      <c r="AO61" s="1"/>
      <c r="AP61" s="1"/>
      <c r="AQ61" s="1"/>
      <c r="AR61" s="3"/>
    </row>
    <row r="62" spans="1:44" ht="19.5" customHeight="1" outlineLevel="1">
      <c r="A62" s="16">
        <v>2</v>
      </c>
      <c r="B62" s="34"/>
      <c r="C62" s="145"/>
      <c r="D62" s="95"/>
      <c r="E62" s="146"/>
      <c r="F62" s="143"/>
      <c r="G62" s="132"/>
      <c r="H62" s="36"/>
      <c r="I62" s="141"/>
      <c r="J62" s="294"/>
      <c r="K62" s="294"/>
      <c r="L62" s="82"/>
      <c r="M62" s="134"/>
      <c r="N62" s="134"/>
      <c r="O62" s="134"/>
      <c r="P62" s="132"/>
      <c r="Q62" s="18"/>
      <c r="R62" s="134"/>
      <c r="S62" s="134"/>
      <c r="T62" s="134"/>
      <c r="U62" s="135">
        <f t="shared" si="130"/>
        <v>0</v>
      </c>
      <c r="V62" s="134"/>
      <c r="W62" s="134"/>
      <c r="X62" s="134"/>
      <c r="Y62" s="135">
        <f t="shared" si="131"/>
        <v>0</v>
      </c>
      <c r="Z62" s="134"/>
      <c r="AA62" s="134"/>
      <c r="AB62" s="294"/>
      <c r="AC62" s="135">
        <f t="shared" si="132"/>
        <v>0</v>
      </c>
      <c r="AD62" s="134"/>
      <c r="AE62" s="134"/>
      <c r="AF62" s="134"/>
      <c r="AG62" s="135">
        <f t="shared" si="133"/>
        <v>0</v>
      </c>
      <c r="AH62" s="135">
        <f t="shared" si="134"/>
        <v>0</v>
      </c>
      <c r="AI62" s="27">
        <f t="shared" si="135"/>
        <v>0</v>
      </c>
      <c r="AJ62" s="28" t="str">
        <f t="shared" si="136"/>
        <v>-</v>
      </c>
      <c r="AK62" s="1"/>
      <c r="AL62" s="1"/>
      <c r="AM62" s="1"/>
      <c r="AN62" s="1"/>
      <c r="AO62" s="1"/>
      <c r="AP62" s="1"/>
      <c r="AQ62" s="1"/>
      <c r="AR62" s="3"/>
    </row>
    <row r="63" spans="1:44" ht="19.5" customHeight="1">
      <c r="A63" s="334" t="s">
        <v>81</v>
      </c>
      <c r="B63" s="335"/>
      <c r="C63" s="335"/>
      <c r="D63" s="335"/>
      <c r="E63" s="336"/>
      <c r="F63" s="168"/>
      <c r="G63" s="168"/>
      <c r="H63" s="168"/>
      <c r="I63" s="169"/>
      <c r="J63" s="170">
        <f t="shared" ref="J63:K63" si="137">SUM(J61:J62)</f>
        <v>7136625</v>
      </c>
      <c r="K63" s="170">
        <f t="shared" si="137"/>
        <v>0</v>
      </c>
      <c r="L63" s="168"/>
      <c r="M63" s="170">
        <f t="shared" ref="M63:O63" si="138">SUM(M61:M62)</f>
        <v>0</v>
      </c>
      <c r="N63" s="170">
        <f t="shared" si="138"/>
        <v>0</v>
      </c>
      <c r="O63" s="170">
        <f t="shared" si="138"/>
        <v>0</v>
      </c>
      <c r="P63" s="138"/>
      <c r="Q63" s="137"/>
      <c r="R63" s="41">
        <f t="shared" ref="R63:AH63" si="139">SUM(R61:R62)</f>
        <v>0</v>
      </c>
      <c r="S63" s="41">
        <f t="shared" si="139"/>
        <v>0</v>
      </c>
      <c r="T63" s="41">
        <f t="shared" si="139"/>
        <v>0</v>
      </c>
      <c r="U63" s="41">
        <f t="shared" si="139"/>
        <v>0</v>
      </c>
      <c r="V63" s="41">
        <f t="shared" si="139"/>
        <v>0</v>
      </c>
      <c r="W63" s="41">
        <f t="shared" si="139"/>
        <v>0</v>
      </c>
      <c r="X63" s="41">
        <f t="shared" si="139"/>
        <v>0</v>
      </c>
      <c r="Y63" s="41">
        <f t="shared" si="139"/>
        <v>0</v>
      </c>
      <c r="Z63" s="41">
        <f t="shared" si="139"/>
        <v>0</v>
      </c>
      <c r="AA63" s="41">
        <f t="shared" si="139"/>
        <v>0</v>
      </c>
      <c r="AB63" s="41">
        <f t="shared" si="139"/>
        <v>0</v>
      </c>
      <c r="AC63" s="41">
        <f t="shared" si="139"/>
        <v>0</v>
      </c>
      <c r="AD63" s="41">
        <f t="shared" si="139"/>
        <v>0</v>
      </c>
      <c r="AE63" s="41">
        <f t="shared" si="139"/>
        <v>0</v>
      </c>
      <c r="AF63" s="41">
        <f t="shared" si="139"/>
        <v>0</v>
      </c>
      <c r="AG63" s="41">
        <f t="shared" si="139"/>
        <v>0</v>
      </c>
      <c r="AH63" s="41">
        <f t="shared" si="139"/>
        <v>0</v>
      </c>
      <c r="AI63" s="43">
        <f>IF(ISERROR(AH63/J63),0,AH63/J63)</f>
        <v>0</v>
      </c>
      <c r="AJ63" s="43">
        <f>IF(ISERROR(AH63/#REF!),0,AH63/#REF!)</f>
        <v>0</v>
      </c>
      <c r="AK63" s="1"/>
      <c r="AL63" s="1"/>
      <c r="AM63" s="1"/>
      <c r="AN63" s="1"/>
      <c r="AO63" s="1"/>
      <c r="AP63" s="1"/>
      <c r="AQ63" s="1"/>
      <c r="AR63" s="3"/>
    </row>
    <row r="64" spans="1:44" ht="19.5" customHeight="1">
      <c r="A64" s="337" t="s">
        <v>94</v>
      </c>
      <c r="B64" s="333"/>
      <c r="C64" s="333"/>
      <c r="D64" s="333"/>
      <c r="E64" s="316"/>
      <c r="F64" s="297"/>
      <c r="G64" s="298"/>
      <c r="H64" s="98"/>
      <c r="I64" s="98"/>
      <c r="J64" s="100"/>
      <c r="K64" s="56"/>
      <c r="L64" s="299"/>
      <c r="M64" s="300"/>
      <c r="N64" s="300"/>
      <c r="O64" s="300"/>
      <c r="P64" s="97"/>
      <c r="Q64" s="9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103"/>
      <c r="AJ64" s="103"/>
      <c r="AK64" s="2"/>
      <c r="AL64" s="2"/>
      <c r="AM64" s="2"/>
      <c r="AN64" s="2"/>
      <c r="AO64" s="2"/>
      <c r="AP64" s="2"/>
      <c r="AQ64" s="2"/>
      <c r="AR64" s="15"/>
    </row>
    <row r="65" spans="1:44" ht="19.5" customHeight="1" outlineLevel="1">
      <c r="A65" s="84">
        <v>1</v>
      </c>
      <c r="B65" s="34"/>
      <c r="C65" s="145"/>
      <c r="D65" s="95"/>
      <c r="E65" s="146"/>
      <c r="F65" s="143"/>
      <c r="G65" s="266"/>
      <c r="H65" s="36"/>
      <c r="I65" s="36"/>
      <c r="J65" s="293">
        <v>7136625</v>
      </c>
      <c r="K65" s="296"/>
      <c r="L65" s="143"/>
      <c r="M65" s="134"/>
      <c r="N65" s="134"/>
      <c r="O65" s="134"/>
      <c r="P65" s="132"/>
      <c r="Q65" s="301"/>
      <c r="R65" s="178"/>
      <c r="S65" s="178"/>
      <c r="T65" s="178"/>
      <c r="U65" s="144">
        <f t="shared" ref="U65:U66" si="140">SUM(R65:T65)</f>
        <v>0</v>
      </c>
      <c r="V65" s="178"/>
      <c r="W65" s="178"/>
      <c r="X65" s="178"/>
      <c r="Y65" s="144">
        <f t="shared" ref="Y65:Y66" si="141">SUM(V65:X65)</f>
        <v>0</v>
      </c>
      <c r="Z65" s="178"/>
      <c r="AA65" s="178"/>
      <c r="AB65" s="294"/>
      <c r="AC65" s="144">
        <f t="shared" ref="AC65:AC66" si="142">SUM(Z65:AB65)</f>
        <v>0</v>
      </c>
      <c r="AD65" s="178"/>
      <c r="AE65" s="178"/>
      <c r="AF65" s="178"/>
      <c r="AG65" s="144">
        <f t="shared" ref="AG65:AG66" si="143">SUM(AD65:AF65)</f>
        <v>0</v>
      </c>
      <c r="AH65" s="144">
        <f t="shared" ref="AH65:AH66" si="144">SUM(U65,Y65,AC65,AG65)</f>
        <v>0</v>
      </c>
      <c r="AI65" s="27">
        <f t="shared" ref="AI65:AI66" si="145">IF(ISERROR(AH65/$J$67),0,AH65/$J$67)</f>
        <v>0</v>
      </c>
      <c r="AJ65" s="28" t="str">
        <f t="shared" ref="AJ65:AJ66" si="146">IF(ISERROR(AH65/#REF!),"-",AH65/#REF!)</f>
        <v>-</v>
      </c>
      <c r="AK65" s="1"/>
      <c r="AL65" s="1"/>
      <c r="AM65" s="1"/>
      <c r="AN65" s="1"/>
      <c r="AO65" s="1"/>
      <c r="AP65" s="1"/>
      <c r="AQ65" s="1"/>
      <c r="AR65" s="3"/>
    </row>
    <row r="66" spans="1:44" ht="19.5" customHeight="1" outlineLevel="1">
      <c r="A66" s="84">
        <v>2</v>
      </c>
      <c r="B66" s="34"/>
      <c r="C66" s="145"/>
      <c r="D66" s="95"/>
      <c r="E66" s="146"/>
      <c r="F66" s="143"/>
      <c r="G66" s="266"/>
      <c r="H66" s="36"/>
      <c r="I66" s="36"/>
      <c r="J66" s="296"/>
      <c r="K66" s="296"/>
      <c r="L66" s="82"/>
      <c r="M66" s="134"/>
      <c r="N66" s="134"/>
      <c r="O66" s="134"/>
      <c r="P66" s="132"/>
      <c r="Q66" s="301"/>
      <c r="R66" s="178"/>
      <c r="S66" s="178"/>
      <c r="T66" s="178"/>
      <c r="U66" s="144">
        <f t="shared" si="140"/>
        <v>0</v>
      </c>
      <c r="V66" s="178"/>
      <c r="W66" s="178"/>
      <c r="X66" s="178"/>
      <c r="Y66" s="144">
        <f t="shared" si="141"/>
        <v>0</v>
      </c>
      <c r="Z66" s="178"/>
      <c r="AA66" s="178"/>
      <c r="AB66" s="294"/>
      <c r="AC66" s="144">
        <f t="shared" si="142"/>
        <v>0</v>
      </c>
      <c r="AD66" s="178"/>
      <c r="AE66" s="178"/>
      <c r="AF66" s="178"/>
      <c r="AG66" s="144">
        <f t="shared" si="143"/>
        <v>0</v>
      </c>
      <c r="AH66" s="144">
        <f t="shared" si="144"/>
        <v>0</v>
      </c>
      <c r="AI66" s="27">
        <f t="shared" si="145"/>
        <v>0</v>
      </c>
      <c r="AJ66" s="28" t="str">
        <f t="shared" si="146"/>
        <v>-</v>
      </c>
      <c r="AK66" s="1"/>
      <c r="AL66" s="1"/>
      <c r="AM66" s="1"/>
      <c r="AN66" s="1"/>
      <c r="AO66" s="1"/>
      <c r="AP66" s="1"/>
      <c r="AQ66" s="1"/>
      <c r="AR66" s="3"/>
    </row>
    <row r="67" spans="1:44" ht="19.5" customHeight="1">
      <c r="A67" s="334" t="s">
        <v>163</v>
      </c>
      <c r="B67" s="335"/>
      <c r="C67" s="335"/>
      <c r="D67" s="335"/>
      <c r="E67" s="336"/>
      <c r="F67" s="168"/>
      <c r="G67" s="168"/>
      <c r="H67" s="168"/>
      <c r="I67" s="169"/>
      <c r="J67" s="170">
        <f t="shared" ref="J67:K67" si="147">SUM(J65:J66)</f>
        <v>7136625</v>
      </c>
      <c r="K67" s="170">
        <f t="shared" si="147"/>
        <v>0</v>
      </c>
      <c r="L67" s="168"/>
      <c r="M67" s="170">
        <f t="shared" ref="M67:O67" si="148">SUM(M65:M66)</f>
        <v>0</v>
      </c>
      <c r="N67" s="170">
        <f t="shared" si="148"/>
        <v>0</v>
      </c>
      <c r="O67" s="170">
        <f t="shared" si="148"/>
        <v>0</v>
      </c>
      <c r="P67" s="172"/>
      <c r="Q67" s="137"/>
      <c r="R67" s="41">
        <f t="shared" ref="R67:AH67" si="149">SUM(R65:R66)</f>
        <v>0</v>
      </c>
      <c r="S67" s="41">
        <f t="shared" si="149"/>
        <v>0</v>
      </c>
      <c r="T67" s="41">
        <f t="shared" si="149"/>
        <v>0</v>
      </c>
      <c r="U67" s="41">
        <f t="shared" si="149"/>
        <v>0</v>
      </c>
      <c r="V67" s="41">
        <f t="shared" si="149"/>
        <v>0</v>
      </c>
      <c r="W67" s="41">
        <f t="shared" si="149"/>
        <v>0</v>
      </c>
      <c r="X67" s="41">
        <f t="shared" si="149"/>
        <v>0</v>
      </c>
      <c r="Y67" s="41">
        <f t="shared" si="149"/>
        <v>0</v>
      </c>
      <c r="Z67" s="41">
        <f t="shared" si="149"/>
        <v>0</v>
      </c>
      <c r="AA67" s="41">
        <f t="shared" si="149"/>
        <v>0</v>
      </c>
      <c r="AB67" s="41">
        <f t="shared" si="149"/>
        <v>0</v>
      </c>
      <c r="AC67" s="41">
        <f t="shared" si="149"/>
        <v>0</v>
      </c>
      <c r="AD67" s="41">
        <f t="shared" si="149"/>
        <v>0</v>
      </c>
      <c r="AE67" s="41">
        <f t="shared" si="149"/>
        <v>0</v>
      </c>
      <c r="AF67" s="41">
        <f t="shared" si="149"/>
        <v>0</v>
      </c>
      <c r="AG67" s="41">
        <f t="shared" si="149"/>
        <v>0</v>
      </c>
      <c r="AH67" s="41">
        <f t="shared" si="149"/>
        <v>0</v>
      </c>
      <c r="AI67" s="43">
        <f>IF(ISERROR(AH67/J67),0,AH67/J67)</f>
        <v>0</v>
      </c>
      <c r="AJ67" s="43">
        <f>IF(ISERROR(AH67/#REF!),0,AH67/#REF!)</f>
        <v>0</v>
      </c>
      <c r="AK67" s="1"/>
      <c r="AL67" s="1"/>
      <c r="AM67" s="1"/>
      <c r="AN67" s="1"/>
      <c r="AO67" s="1"/>
      <c r="AP67" s="1"/>
      <c r="AQ67" s="1"/>
      <c r="AR67" s="3"/>
    </row>
    <row r="68" spans="1:44" ht="19.5" customHeight="1">
      <c r="A68" s="330" t="s">
        <v>84</v>
      </c>
      <c r="B68" s="311"/>
      <c r="C68" s="311"/>
      <c r="D68" s="311"/>
      <c r="E68" s="312"/>
      <c r="F68" s="7"/>
      <c r="G68" s="8"/>
      <c r="H68" s="9"/>
      <c r="I68" s="9"/>
      <c r="J68" s="46"/>
      <c r="K68" s="11"/>
      <c r="L68" s="12"/>
      <c r="M68" s="13"/>
      <c r="N68" s="13"/>
      <c r="O68" s="13"/>
      <c r="P68" s="8"/>
      <c r="Q68" s="7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4"/>
      <c r="AJ68" s="14"/>
      <c r="AK68" s="2"/>
      <c r="AL68" s="2"/>
      <c r="AM68" s="2"/>
      <c r="AN68" s="2"/>
      <c r="AO68" s="2"/>
      <c r="AP68" s="2"/>
      <c r="AQ68" s="2"/>
      <c r="AR68" s="15"/>
    </row>
    <row r="69" spans="1:44" ht="19.5" customHeight="1" outlineLevel="1">
      <c r="A69" s="16">
        <v>1</v>
      </c>
      <c r="B69" s="34"/>
      <c r="C69" s="145"/>
      <c r="D69" s="95"/>
      <c r="E69" s="146"/>
      <c r="F69" s="143"/>
      <c r="G69" s="132"/>
      <c r="H69" s="21"/>
      <c r="I69" s="22"/>
      <c r="J69" s="293">
        <v>7136625</v>
      </c>
      <c r="K69" s="296"/>
      <c r="L69" s="143"/>
      <c r="M69" s="134"/>
      <c r="N69" s="134"/>
      <c r="O69" s="134"/>
      <c r="P69" s="132"/>
      <c r="Q69" s="132"/>
      <c r="R69" s="134"/>
      <c r="S69" s="134"/>
      <c r="T69" s="134"/>
      <c r="U69" s="135">
        <f t="shared" ref="U69:U70" si="150">SUM(R69:T69)</f>
        <v>0</v>
      </c>
      <c r="V69" s="134"/>
      <c r="W69" s="134"/>
      <c r="X69" s="134"/>
      <c r="Y69" s="135">
        <f t="shared" ref="Y69:Y70" si="151">SUM(V69:X69)</f>
        <v>0</v>
      </c>
      <c r="Z69" s="134"/>
      <c r="AA69" s="134"/>
      <c r="AB69" s="294"/>
      <c r="AC69" s="135">
        <f t="shared" ref="AC69:AC70" si="152">SUM(Z69:AB69)</f>
        <v>0</v>
      </c>
      <c r="AD69" s="134"/>
      <c r="AE69" s="134"/>
      <c r="AF69" s="134"/>
      <c r="AG69" s="135">
        <f t="shared" ref="AG69:AG70" si="153">SUM(AD69:AF69)</f>
        <v>0</v>
      </c>
      <c r="AH69" s="135">
        <f t="shared" ref="AH69:AH70" si="154">SUM(U69,Y69,AC69,AG69)</f>
        <v>0</v>
      </c>
      <c r="AI69" s="27">
        <f t="shared" ref="AI69:AI70" si="155">IF(ISERROR(AH69/$J$67),0,AH69/$J$67)</f>
        <v>0</v>
      </c>
      <c r="AJ69" s="28" t="str">
        <f t="shared" ref="AJ69:AJ70" si="156">IF(ISERROR(AH69/$AH$72),"-",AH69/$AH$72)</f>
        <v>-</v>
      </c>
      <c r="AK69" s="1"/>
      <c r="AL69" s="1"/>
      <c r="AM69" s="1"/>
      <c r="AN69" s="1"/>
      <c r="AO69" s="1"/>
      <c r="AP69" s="1"/>
      <c r="AQ69" s="1"/>
      <c r="AR69" s="3"/>
    </row>
    <row r="70" spans="1:44" ht="19.5" customHeight="1" outlineLevel="1">
      <c r="A70" s="16">
        <v>2</v>
      </c>
      <c r="B70" s="34"/>
      <c r="C70" s="145"/>
      <c r="D70" s="95"/>
      <c r="E70" s="146"/>
      <c r="F70" s="143"/>
      <c r="G70" s="132"/>
      <c r="H70" s="36"/>
      <c r="I70" s="141"/>
      <c r="J70" s="296"/>
      <c r="K70" s="296"/>
      <c r="L70" s="82"/>
      <c r="M70" s="134"/>
      <c r="N70" s="134"/>
      <c r="O70" s="134"/>
      <c r="P70" s="132"/>
      <c r="Q70" s="18"/>
      <c r="R70" s="134"/>
      <c r="S70" s="134"/>
      <c r="T70" s="134"/>
      <c r="U70" s="135">
        <f t="shared" si="150"/>
        <v>0</v>
      </c>
      <c r="V70" s="134"/>
      <c r="W70" s="134"/>
      <c r="X70" s="134"/>
      <c r="Y70" s="135">
        <f t="shared" si="151"/>
        <v>0</v>
      </c>
      <c r="Z70" s="134"/>
      <c r="AA70" s="134"/>
      <c r="AB70" s="294"/>
      <c r="AC70" s="135">
        <f t="shared" si="152"/>
        <v>0</v>
      </c>
      <c r="AD70" s="134"/>
      <c r="AE70" s="134"/>
      <c r="AF70" s="134"/>
      <c r="AG70" s="135">
        <f t="shared" si="153"/>
        <v>0</v>
      </c>
      <c r="AH70" s="135">
        <f t="shared" si="154"/>
        <v>0</v>
      </c>
      <c r="AI70" s="27">
        <f t="shared" si="155"/>
        <v>0</v>
      </c>
      <c r="AJ70" s="28" t="str">
        <f t="shared" si="156"/>
        <v>-</v>
      </c>
      <c r="AK70" s="1"/>
      <c r="AL70" s="1"/>
      <c r="AM70" s="1"/>
      <c r="AN70" s="1"/>
      <c r="AO70" s="1"/>
      <c r="AP70" s="1"/>
      <c r="AQ70" s="1"/>
      <c r="AR70" s="3"/>
    </row>
    <row r="71" spans="1:44" ht="19.5" customHeight="1">
      <c r="A71" s="334" t="s">
        <v>85</v>
      </c>
      <c r="B71" s="335"/>
      <c r="C71" s="335"/>
      <c r="D71" s="335"/>
      <c r="E71" s="336"/>
      <c r="F71" s="137"/>
      <c r="G71" s="137"/>
      <c r="H71" s="137"/>
      <c r="I71" s="153"/>
      <c r="J71" s="41">
        <f t="shared" ref="J71:K71" si="157">SUM(J69:J70)</f>
        <v>7136625</v>
      </c>
      <c r="K71" s="41">
        <f t="shared" si="157"/>
        <v>0</v>
      </c>
      <c r="L71" s="137"/>
      <c r="M71" s="41">
        <f t="shared" ref="M71:O71" si="158">SUM(M69:M70)</f>
        <v>0</v>
      </c>
      <c r="N71" s="41">
        <f t="shared" si="158"/>
        <v>0</v>
      </c>
      <c r="O71" s="41">
        <f t="shared" si="158"/>
        <v>0</v>
      </c>
      <c r="P71" s="138"/>
      <c r="Q71" s="137"/>
      <c r="R71" s="41">
        <f t="shared" ref="R71:AH71" si="159">SUM(R69:R70)</f>
        <v>0</v>
      </c>
      <c r="S71" s="41">
        <f t="shared" si="159"/>
        <v>0</v>
      </c>
      <c r="T71" s="41">
        <f t="shared" si="159"/>
        <v>0</v>
      </c>
      <c r="U71" s="41">
        <f t="shared" si="159"/>
        <v>0</v>
      </c>
      <c r="V71" s="41">
        <f t="shared" si="159"/>
        <v>0</v>
      </c>
      <c r="W71" s="41">
        <f t="shared" si="159"/>
        <v>0</v>
      </c>
      <c r="X71" s="41">
        <f t="shared" si="159"/>
        <v>0</v>
      </c>
      <c r="Y71" s="41">
        <f t="shared" si="159"/>
        <v>0</v>
      </c>
      <c r="Z71" s="41">
        <f t="shared" si="159"/>
        <v>0</v>
      </c>
      <c r="AA71" s="41">
        <f t="shared" si="159"/>
        <v>0</v>
      </c>
      <c r="AB71" s="41">
        <f t="shared" si="159"/>
        <v>0</v>
      </c>
      <c r="AC71" s="41">
        <f t="shared" si="159"/>
        <v>0</v>
      </c>
      <c r="AD71" s="41">
        <f t="shared" si="159"/>
        <v>0</v>
      </c>
      <c r="AE71" s="41">
        <f t="shared" si="159"/>
        <v>0</v>
      </c>
      <c r="AF71" s="41">
        <f t="shared" si="159"/>
        <v>0</v>
      </c>
      <c r="AG71" s="41">
        <f t="shared" si="159"/>
        <v>0</v>
      </c>
      <c r="AH71" s="41">
        <f t="shared" si="159"/>
        <v>0</v>
      </c>
      <c r="AI71" s="43">
        <f>IF(ISERROR(AH71/J71),0,AH71/J71)</f>
        <v>0</v>
      </c>
      <c r="AJ71" s="43">
        <f>IF(ISERROR(AH71/$AH$72),0,AH71/$AH$72)</f>
        <v>0</v>
      </c>
      <c r="AK71" s="1"/>
      <c r="AL71" s="1"/>
      <c r="AM71" s="1"/>
      <c r="AN71" s="1"/>
      <c r="AO71" s="1"/>
      <c r="AP71" s="1"/>
      <c r="AQ71" s="1"/>
      <c r="AR71" s="3"/>
    </row>
    <row r="72" spans="1:44" ht="19.5" customHeight="1">
      <c r="A72" s="330" t="s">
        <v>86</v>
      </c>
      <c r="B72" s="311"/>
      <c r="C72" s="311"/>
      <c r="D72" s="311"/>
      <c r="E72" s="312"/>
      <c r="F72" s="7"/>
      <c r="G72" s="8"/>
      <c r="H72" s="9"/>
      <c r="I72" s="9"/>
      <c r="J72" s="46"/>
      <c r="K72" s="11"/>
      <c r="L72" s="12"/>
      <c r="M72" s="13"/>
      <c r="N72" s="13"/>
      <c r="O72" s="13"/>
      <c r="P72" s="8"/>
      <c r="Q72" s="7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4"/>
      <c r="AJ72" s="14"/>
      <c r="AK72" s="2"/>
      <c r="AL72" s="2"/>
      <c r="AM72" s="2"/>
      <c r="AN72" s="2"/>
      <c r="AO72" s="2"/>
      <c r="AP72" s="2"/>
      <c r="AQ72" s="2"/>
      <c r="AR72" s="15"/>
    </row>
    <row r="73" spans="1:44" ht="19.5" customHeight="1" outlineLevel="1">
      <c r="A73" s="84">
        <v>1</v>
      </c>
      <c r="B73" s="84"/>
      <c r="C73" s="29"/>
      <c r="D73" s="104"/>
      <c r="E73" s="131"/>
      <c r="F73" s="105"/>
      <c r="G73" s="105"/>
      <c r="H73" s="106"/>
      <c r="I73" s="174"/>
      <c r="J73" s="100"/>
      <c r="K73" s="175"/>
      <c r="L73" s="29"/>
      <c r="M73" s="176"/>
      <c r="N73" s="110"/>
      <c r="O73" s="176"/>
      <c r="P73" s="177"/>
      <c r="Q73" s="177"/>
      <c r="R73" s="178"/>
      <c r="S73" s="178"/>
      <c r="T73" s="178"/>
      <c r="U73" s="144">
        <f t="shared" ref="U73:U74" si="160">SUM(R73:T73)</f>
        <v>0</v>
      </c>
      <c r="V73" s="178"/>
      <c r="W73" s="178"/>
      <c r="X73" s="178"/>
      <c r="Y73" s="144">
        <f t="shared" ref="Y73:Y74" si="161">SUM(V73:X73)</f>
        <v>0</v>
      </c>
      <c r="Z73" s="178"/>
      <c r="AA73" s="178"/>
      <c r="AB73" s="178"/>
      <c r="AC73" s="144">
        <f t="shared" ref="AC73:AC74" si="162">SUM(Z73:AB73)</f>
        <v>0</v>
      </c>
      <c r="AD73" s="178"/>
      <c r="AE73" s="178"/>
      <c r="AF73" s="178"/>
      <c r="AG73" s="144">
        <f t="shared" ref="AG73:AG74" si="163">SUM(AD73:AF73)</f>
        <v>0</v>
      </c>
      <c r="AH73" s="144">
        <f t="shared" ref="AH73:AH74" si="164">SUM(U73,Y73,AC73,AG73)</f>
        <v>0</v>
      </c>
      <c r="AI73" s="27">
        <f t="shared" ref="AI73:AI74" si="165">IF(ISERROR(AH73/$J$75),0,AH73/$J$75)</f>
        <v>0</v>
      </c>
      <c r="AJ73" s="28" t="str">
        <f t="shared" ref="AJ73:AJ74" si="166">IF(ISERROR(AH73/$AH$76),"-",AH73/$AH$76)</f>
        <v>-</v>
      </c>
      <c r="AK73" s="1"/>
      <c r="AL73" s="1"/>
      <c r="AM73" s="1"/>
      <c r="AN73" s="1"/>
      <c r="AO73" s="1"/>
      <c r="AP73" s="1"/>
      <c r="AQ73" s="1"/>
      <c r="AR73" s="3"/>
    </row>
    <row r="74" spans="1:44" ht="19.5" customHeight="1" outlineLevel="1">
      <c r="A74" s="84">
        <v>2</v>
      </c>
      <c r="B74" s="84"/>
      <c r="C74" s="112"/>
      <c r="D74" s="113"/>
      <c r="E74" s="179"/>
      <c r="F74" s="105"/>
      <c r="G74" s="105"/>
      <c r="H74" s="113"/>
      <c r="I74" s="104"/>
      <c r="J74" s="100"/>
      <c r="K74" s="180"/>
      <c r="L74" s="29"/>
      <c r="M74" s="176"/>
      <c r="N74" s="110"/>
      <c r="O74" s="176"/>
      <c r="P74" s="177"/>
      <c r="Q74" s="177"/>
      <c r="R74" s="178"/>
      <c r="S74" s="178"/>
      <c r="T74" s="178"/>
      <c r="U74" s="144">
        <f t="shared" si="160"/>
        <v>0</v>
      </c>
      <c r="V74" s="178"/>
      <c r="W74" s="178"/>
      <c r="X74" s="178"/>
      <c r="Y74" s="144">
        <f t="shared" si="161"/>
        <v>0</v>
      </c>
      <c r="Z74" s="178"/>
      <c r="AA74" s="178"/>
      <c r="AB74" s="178"/>
      <c r="AC74" s="144">
        <f t="shared" si="162"/>
        <v>0</v>
      </c>
      <c r="AD74" s="178"/>
      <c r="AE74" s="178"/>
      <c r="AF74" s="178"/>
      <c r="AG74" s="144">
        <f t="shared" si="163"/>
        <v>0</v>
      </c>
      <c r="AH74" s="144">
        <f t="shared" si="164"/>
        <v>0</v>
      </c>
      <c r="AI74" s="27">
        <f t="shared" si="165"/>
        <v>0</v>
      </c>
      <c r="AJ74" s="28" t="str">
        <f t="shared" si="166"/>
        <v>-</v>
      </c>
      <c r="AK74" s="1"/>
      <c r="AL74" s="1"/>
      <c r="AM74" s="1"/>
      <c r="AN74" s="1"/>
      <c r="AO74" s="1"/>
      <c r="AP74" s="1"/>
      <c r="AQ74" s="1"/>
      <c r="AR74" s="3"/>
    </row>
    <row r="75" spans="1:44" ht="19.5" customHeight="1">
      <c r="A75" s="334" t="s">
        <v>87</v>
      </c>
      <c r="B75" s="335"/>
      <c r="C75" s="335"/>
      <c r="D75" s="335"/>
      <c r="E75" s="336"/>
      <c r="F75" s="137"/>
      <c r="G75" s="137"/>
      <c r="H75" s="137"/>
      <c r="I75" s="153"/>
      <c r="J75" s="41">
        <f t="shared" ref="J75:K75" si="167">SUM(J73:J74)</f>
        <v>0</v>
      </c>
      <c r="K75" s="41">
        <f t="shared" si="167"/>
        <v>0</v>
      </c>
      <c r="L75" s="137"/>
      <c r="M75" s="41">
        <f t="shared" ref="M75:O75" si="168">SUM(M73:M74)</f>
        <v>0</v>
      </c>
      <c r="N75" s="41">
        <f t="shared" si="168"/>
        <v>0</v>
      </c>
      <c r="O75" s="41">
        <f t="shared" si="168"/>
        <v>0</v>
      </c>
      <c r="P75" s="138"/>
      <c r="Q75" s="137"/>
      <c r="R75" s="41">
        <f t="shared" ref="R75:AH75" si="169">SUM(R73:R74)</f>
        <v>0</v>
      </c>
      <c r="S75" s="41">
        <f t="shared" si="169"/>
        <v>0</v>
      </c>
      <c r="T75" s="41">
        <f t="shared" si="169"/>
        <v>0</v>
      </c>
      <c r="U75" s="41">
        <f t="shared" si="169"/>
        <v>0</v>
      </c>
      <c r="V75" s="41">
        <f t="shared" si="169"/>
        <v>0</v>
      </c>
      <c r="W75" s="41">
        <f t="shared" si="169"/>
        <v>0</v>
      </c>
      <c r="X75" s="41">
        <f t="shared" si="169"/>
        <v>0</v>
      </c>
      <c r="Y75" s="41">
        <f t="shared" si="169"/>
        <v>0</v>
      </c>
      <c r="Z75" s="41">
        <f t="shared" si="169"/>
        <v>0</v>
      </c>
      <c r="AA75" s="41">
        <f t="shared" si="169"/>
        <v>0</v>
      </c>
      <c r="AB75" s="41">
        <f t="shared" si="169"/>
        <v>0</v>
      </c>
      <c r="AC75" s="41">
        <f t="shared" si="169"/>
        <v>0</v>
      </c>
      <c r="AD75" s="41">
        <f t="shared" si="169"/>
        <v>0</v>
      </c>
      <c r="AE75" s="41">
        <f t="shared" si="169"/>
        <v>0</v>
      </c>
      <c r="AF75" s="41">
        <f t="shared" si="169"/>
        <v>0</v>
      </c>
      <c r="AG75" s="41">
        <f t="shared" si="169"/>
        <v>0</v>
      </c>
      <c r="AH75" s="41">
        <f t="shared" si="169"/>
        <v>0</v>
      </c>
      <c r="AI75" s="43">
        <f t="shared" ref="AI75:AI76" si="170">IF(ISERROR(AH75/J75),0,AH75/J75)</f>
        <v>0</v>
      </c>
      <c r="AJ75" s="43">
        <f t="shared" ref="AJ75:AJ76" si="171">IF(ISERROR(AH75/$AH$76),0,AH75/$AH$76)</f>
        <v>0</v>
      </c>
      <c r="AK75" s="1"/>
      <c r="AL75" s="1"/>
      <c r="AM75" s="1"/>
      <c r="AN75" s="1"/>
      <c r="AO75" s="1"/>
      <c r="AP75" s="1"/>
      <c r="AQ75" s="1"/>
      <c r="AR75" s="3"/>
    </row>
    <row r="76" spans="1:44" ht="30" customHeight="1">
      <c r="A76" s="355" t="str">
        <f>+A5</f>
        <v>24 - 01 - 593 "PROGRAMA DE APOYO AL CUMPLIMIENTO DE LA LEY DE INSERCIÓN LABORAL DE PERSONAS EN SITUACION DE DISCAPACIDAD"</v>
      </c>
      <c r="B76" s="335"/>
      <c r="C76" s="335"/>
      <c r="D76" s="335"/>
      <c r="E76" s="336"/>
      <c r="F76" s="181"/>
      <c r="G76" s="181"/>
      <c r="H76" s="181"/>
      <c r="I76" s="182"/>
      <c r="J76" s="117">
        <f t="shared" ref="J76:K76" si="172">SUM(J11,J15,J19,J23,J27,J31,J35,J39,J43,J47,J51,J55,J59,J63,J67,J71,J75)</f>
        <v>114186000</v>
      </c>
      <c r="K76" s="117">
        <f t="shared" si="172"/>
        <v>0</v>
      </c>
      <c r="L76" s="117"/>
      <c r="M76" s="117">
        <f t="shared" ref="M76:O76" si="173">SUM(M11,M15,M19,M23,M27,M31,M35,M39,M43,M47,M51,M55,M59,M63,M67,M71,M75)</f>
        <v>0</v>
      </c>
      <c r="N76" s="117">
        <f t="shared" si="173"/>
        <v>0</v>
      </c>
      <c r="O76" s="117">
        <f t="shared" si="173"/>
        <v>0</v>
      </c>
      <c r="P76" s="117"/>
      <c r="Q76" s="117"/>
      <c r="R76" s="117">
        <f t="shared" ref="R76:AH76" si="174">SUM(R11,R15,R19,R23,R27,R31,R35,R39,R43,R47,R51,R55,R59,R63,R67,R71,R75)</f>
        <v>0</v>
      </c>
      <c r="S76" s="117">
        <f t="shared" si="174"/>
        <v>0</v>
      </c>
      <c r="T76" s="117">
        <f t="shared" si="174"/>
        <v>0</v>
      </c>
      <c r="U76" s="117">
        <f t="shared" si="174"/>
        <v>0</v>
      </c>
      <c r="V76" s="117">
        <f t="shared" si="174"/>
        <v>0</v>
      </c>
      <c r="W76" s="117">
        <f t="shared" si="174"/>
        <v>0</v>
      </c>
      <c r="X76" s="117">
        <f t="shared" si="174"/>
        <v>0</v>
      </c>
      <c r="Y76" s="117">
        <f t="shared" si="174"/>
        <v>0</v>
      </c>
      <c r="Z76" s="117">
        <f t="shared" si="174"/>
        <v>0</v>
      </c>
      <c r="AA76" s="117">
        <f t="shared" si="174"/>
        <v>0</v>
      </c>
      <c r="AB76" s="117">
        <f t="shared" si="174"/>
        <v>0</v>
      </c>
      <c r="AC76" s="117">
        <f t="shared" si="174"/>
        <v>0</v>
      </c>
      <c r="AD76" s="117">
        <f t="shared" si="174"/>
        <v>0</v>
      </c>
      <c r="AE76" s="117">
        <f t="shared" si="174"/>
        <v>0</v>
      </c>
      <c r="AF76" s="117">
        <f t="shared" si="174"/>
        <v>0</v>
      </c>
      <c r="AG76" s="117">
        <f t="shared" si="174"/>
        <v>0</v>
      </c>
      <c r="AH76" s="117">
        <f t="shared" si="174"/>
        <v>0</v>
      </c>
      <c r="AI76" s="119">
        <f t="shared" si="170"/>
        <v>0</v>
      </c>
      <c r="AJ76" s="119">
        <f t="shared" si="171"/>
        <v>0</v>
      </c>
      <c r="AK76" s="1"/>
      <c r="AL76" s="1"/>
      <c r="AM76" s="1"/>
      <c r="AN76" s="1"/>
      <c r="AO76" s="1"/>
      <c r="AP76" s="1"/>
      <c r="AQ76" s="1"/>
      <c r="AR76" s="3"/>
    </row>
    <row r="77" spans="1:44" ht="11.25" customHeight="1">
      <c r="A77" s="120"/>
      <c r="B77" s="120"/>
      <c r="C77" s="120"/>
      <c r="D77" s="120"/>
      <c r="E77" s="2"/>
      <c r="F77" s="2"/>
      <c r="G77" s="120"/>
      <c r="H77" s="120"/>
      <c r="I77" s="120"/>
      <c r="J77" s="121"/>
      <c r="K77" s="121"/>
      <c r="L77" s="2"/>
      <c r="M77" s="120"/>
      <c r="N77" s="120"/>
      <c r="O77" s="120"/>
      <c r="P77" s="120"/>
      <c r="Q77" s="2"/>
      <c r="R77" s="121"/>
      <c r="S77" s="121"/>
      <c r="T77" s="121"/>
      <c r="U77" s="58"/>
      <c r="V77" s="121"/>
      <c r="W77" s="121"/>
      <c r="X77" s="121"/>
      <c r="Y77" s="58"/>
      <c r="Z77" s="121"/>
      <c r="AA77" s="121"/>
      <c r="AB77" s="121"/>
      <c r="AC77" s="58"/>
      <c r="AD77" s="121"/>
      <c r="AE77" s="121"/>
      <c r="AF77" s="121"/>
      <c r="AG77" s="58"/>
      <c r="AH77" s="58"/>
      <c r="AI77" s="122"/>
      <c r="AJ77" s="122"/>
      <c r="AK77" s="2"/>
      <c r="AL77" s="2"/>
      <c r="AM77" s="2"/>
      <c r="AN77" s="2"/>
      <c r="AO77" s="2"/>
      <c r="AP77" s="2"/>
      <c r="AQ77" s="2"/>
      <c r="AR77" s="15"/>
    </row>
    <row r="78" spans="1:44" ht="11.25" customHeight="1">
      <c r="A78" s="120"/>
      <c r="B78" s="120"/>
      <c r="C78" s="120"/>
      <c r="D78" s="120"/>
      <c r="E78" s="2"/>
      <c r="F78" s="2"/>
      <c r="G78" s="120"/>
      <c r="H78" s="120"/>
      <c r="I78" s="120"/>
      <c r="J78" s="121"/>
      <c r="K78" s="121"/>
      <c r="L78" s="2"/>
      <c r="M78" s="120"/>
      <c r="N78" s="120"/>
      <c r="O78" s="120"/>
      <c r="P78" s="120"/>
      <c r="Q78" s="2"/>
      <c r="R78" s="121"/>
      <c r="S78" s="121"/>
      <c r="T78" s="121"/>
      <c r="U78" s="58"/>
      <c r="V78" s="121"/>
      <c r="W78" s="121"/>
      <c r="X78" s="121"/>
      <c r="Y78" s="58"/>
      <c r="Z78" s="121"/>
      <c r="AA78" s="121"/>
      <c r="AB78" s="121"/>
      <c r="AC78" s="58"/>
      <c r="AD78" s="121"/>
      <c r="AE78" s="121"/>
      <c r="AF78" s="121"/>
      <c r="AG78" s="58"/>
      <c r="AH78" s="58"/>
      <c r="AI78" s="122"/>
      <c r="AJ78" s="122"/>
      <c r="AK78" s="2"/>
      <c r="AL78" s="2"/>
      <c r="AM78" s="2"/>
      <c r="AN78" s="2"/>
      <c r="AO78" s="2"/>
      <c r="AP78" s="2"/>
      <c r="AQ78" s="2"/>
      <c r="AR78" s="15"/>
    </row>
    <row r="79" spans="1:44" ht="11.25" customHeight="1">
      <c r="A79" s="120"/>
      <c r="B79" s="120"/>
      <c r="C79" s="120"/>
      <c r="D79" s="120"/>
      <c r="E79" s="2"/>
      <c r="F79" s="2"/>
      <c r="G79" s="120"/>
      <c r="H79" s="120"/>
      <c r="I79" s="120"/>
      <c r="J79" s="121"/>
      <c r="K79" s="121"/>
      <c r="L79" s="2"/>
      <c r="M79" s="120"/>
      <c r="N79" s="120"/>
      <c r="O79" s="120"/>
      <c r="P79" s="120"/>
      <c r="Q79" s="2"/>
      <c r="R79" s="121"/>
      <c r="S79" s="121"/>
      <c r="T79" s="121"/>
      <c r="U79" s="58"/>
      <c r="V79" s="121"/>
      <c r="W79" s="121"/>
      <c r="X79" s="121"/>
      <c r="Y79" s="58"/>
      <c r="Z79" s="121"/>
      <c r="AA79" s="121"/>
      <c r="AB79" s="121"/>
      <c r="AC79" s="58"/>
      <c r="AD79" s="121"/>
      <c r="AE79" s="121"/>
      <c r="AF79" s="121"/>
      <c r="AG79" s="58"/>
      <c r="AH79" s="58"/>
      <c r="AI79" s="122"/>
      <c r="AJ79" s="122"/>
      <c r="AK79" s="2"/>
      <c r="AL79" s="2"/>
      <c r="AM79" s="2"/>
      <c r="AN79" s="2"/>
      <c r="AO79" s="2"/>
      <c r="AP79" s="2"/>
      <c r="AQ79" s="2"/>
      <c r="AR79" s="15"/>
    </row>
    <row r="80" spans="1:44" ht="11.25" customHeight="1">
      <c r="A80" s="2"/>
      <c r="B80" s="120"/>
      <c r="C80" s="120"/>
      <c r="D80" s="120"/>
      <c r="E80" s="2"/>
      <c r="F80" s="2"/>
      <c r="G80" s="120"/>
      <c r="H80" s="120"/>
      <c r="I80" s="120"/>
      <c r="J80" s="121"/>
      <c r="K80" s="121"/>
      <c r="L80" s="2"/>
      <c r="M80" s="120"/>
      <c r="N80" s="120"/>
      <c r="O80" s="120"/>
      <c r="P80" s="120"/>
      <c r="Q80" s="2"/>
      <c r="R80" s="121"/>
      <c r="S80" s="121"/>
      <c r="T80" s="121"/>
      <c r="U80" s="58"/>
      <c r="V80" s="121"/>
      <c r="W80" s="121"/>
      <c r="X80" s="121"/>
      <c r="Y80" s="58"/>
      <c r="Z80" s="121"/>
      <c r="AA80" s="121"/>
      <c r="AB80" s="121"/>
      <c r="AC80" s="58"/>
      <c r="AD80" s="121"/>
      <c r="AE80" s="121"/>
      <c r="AF80" s="121"/>
      <c r="AG80" s="58"/>
      <c r="AH80" s="58"/>
      <c r="AI80" s="122"/>
      <c r="AJ80" s="122"/>
      <c r="AK80" s="2"/>
      <c r="AL80" s="2"/>
      <c r="AM80" s="2"/>
      <c r="AN80" s="2"/>
      <c r="AO80" s="2"/>
      <c r="AP80" s="2"/>
      <c r="AQ80" s="2"/>
      <c r="AR80" s="15"/>
    </row>
    <row r="81" spans="1:44" ht="11.25" customHeight="1">
      <c r="A81" s="2"/>
      <c r="B81" s="120"/>
      <c r="C81" s="120"/>
      <c r="D81" s="120"/>
      <c r="E81" s="2"/>
      <c r="F81" s="2"/>
      <c r="G81" s="120"/>
      <c r="H81" s="120"/>
      <c r="I81" s="120"/>
      <c r="J81" s="121"/>
      <c r="K81" s="121"/>
      <c r="L81" s="2"/>
      <c r="M81" s="120"/>
      <c r="N81" s="120"/>
      <c r="O81" s="120"/>
      <c r="P81" s="120"/>
      <c r="Q81" s="2"/>
      <c r="R81" s="121"/>
      <c r="S81" s="121"/>
      <c r="T81" s="121"/>
      <c r="U81" s="58"/>
      <c r="V81" s="121"/>
      <c r="W81" s="121"/>
      <c r="X81" s="121"/>
      <c r="Y81" s="58"/>
      <c r="Z81" s="121"/>
      <c r="AA81" s="121"/>
      <c r="AB81" s="121"/>
      <c r="AC81" s="58"/>
      <c r="AD81" s="121"/>
      <c r="AE81" s="121"/>
      <c r="AF81" s="121"/>
      <c r="AG81" s="58"/>
      <c r="AH81" s="58"/>
      <c r="AI81" s="122"/>
      <c r="AJ81" s="122"/>
      <c r="AK81" s="2"/>
      <c r="AL81" s="2"/>
      <c r="AM81" s="2"/>
      <c r="AN81" s="2"/>
      <c r="AO81" s="2"/>
      <c r="AP81" s="2"/>
      <c r="AQ81" s="2"/>
      <c r="AR81" s="15"/>
    </row>
    <row r="82" spans="1:44" ht="11.25" customHeight="1">
      <c r="A82" s="2"/>
      <c r="B82" s="120"/>
      <c r="C82" s="120"/>
      <c r="D82" s="120"/>
      <c r="E82" s="2"/>
      <c r="F82" s="2"/>
      <c r="G82" s="120"/>
      <c r="H82" s="120"/>
      <c r="I82" s="120"/>
      <c r="J82" s="121"/>
      <c r="K82" s="121"/>
      <c r="L82" s="2"/>
      <c r="M82" s="120"/>
      <c r="N82" s="120"/>
      <c r="O82" s="120"/>
      <c r="P82" s="120"/>
      <c r="Q82" s="2"/>
      <c r="R82" s="121"/>
      <c r="S82" s="121"/>
      <c r="T82" s="121"/>
      <c r="U82" s="58"/>
      <c r="V82" s="121"/>
      <c r="W82" s="121"/>
      <c r="X82" s="121"/>
      <c r="Y82" s="58"/>
      <c r="Z82" s="121"/>
      <c r="AA82" s="121"/>
      <c r="AB82" s="121"/>
      <c r="AC82" s="58"/>
      <c r="AD82" s="121"/>
      <c r="AE82" s="121"/>
      <c r="AF82" s="121"/>
      <c r="AG82" s="58"/>
      <c r="AH82" s="58"/>
      <c r="AI82" s="122"/>
      <c r="AJ82" s="122"/>
      <c r="AK82" s="2"/>
      <c r="AL82" s="2"/>
      <c r="AM82" s="2"/>
      <c r="AN82" s="2"/>
      <c r="AO82" s="2"/>
      <c r="AP82" s="2"/>
      <c r="AQ82" s="2"/>
      <c r="AR82" s="15"/>
    </row>
    <row r="83" spans="1:44" ht="11.25" customHeight="1">
      <c r="A83" s="2"/>
      <c r="B83" s="120"/>
      <c r="C83" s="120"/>
      <c r="D83" s="120"/>
      <c r="E83" s="2"/>
      <c r="F83" s="2"/>
      <c r="G83" s="120"/>
      <c r="H83" s="120"/>
      <c r="I83" s="120"/>
      <c r="J83" s="121"/>
      <c r="K83" s="121"/>
      <c r="L83" s="2"/>
      <c r="M83" s="120"/>
      <c r="N83" s="120"/>
      <c r="O83" s="120"/>
      <c r="P83" s="120"/>
      <c r="Q83" s="2"/>
      <c r="R83" s="121"/>
      <c r="S83" s="121"/>
      <c r="T83" s="121"/>
      <c r="U83" s="58"/>
      <c r="V83" s="121"/>
      <c r="W83" s="121"/>
      <c r="X83" s="121"/>
      <c r="Y83" s="58"/>
      <c r="Z83" s="121"/>
      <c r="AA83" s="121"/>
      <c r="AB83" s="121"/>
      <c r="AC83" s="58"/>
      <c r="AD83" s="121"/>
      <c r="AE83" s="121"/>
      <c r="AF83" s="121"/>
      <c r="AG83" s="58"/>
      <c r="AH83" s="58"/>
      <c r="AI83" s="122"/>
      <c r="AJ83" s="122"/>
      <c r="AK83" s="2"/>
      <c r="AL83" s="2"/>
      <c r="AM83" s="2"/>
      <c r="AN83" s="2"/>
      <c r="AO83" s="2"/>
      <c r="AP83" s="2"/>
      <c r="AQ83" s="2"/>
      <c r="AR83" s="15"/>
    </row>
    <row r="84" spans="1:44" ht="11.25" customHeight="1">
      <c r="A84" s="2"/>
      <c r="B84" s="120"/>
      <c r="C84" s="120"/>
      <c r="D84" s="120"/>
      <c r="E84" s="2"/>
      <c r="F84" s="2"/>
      <c r="G84" s="120"/>
      <c r="H84" s="120"/>
      <c r="I84" s="120"/>
      <c r="J84" s="121"/>
      <c r="K84" s="121"/>
      <c r="L84" s="2"/>
      <c r="M84" s="120"/>
      <c r="N84" s="120"/>
      <c r="O84" s="120"/>
      <c r="P84" s="120"/>
      <c r="Q84" s="2"/>
      <c r="R84" s="121"/>
      <c r="S84" s="121"/>
      <c r="T84" s="121"/>
      <c r="U84" s="58"/>
      <c r="V84" s="121"/>
      <c r="W84" s="121"/>
      <c r="X84" s="121"/>
      <c r="Y84" s="58"/>
      <c r="Z84" s="121"/>
      <c r="AA84" s="121"/>
      <c r="AB84" s="121"/>
      <c r="AC84" s="58"/>
      <c r="AD84" s="121"/>
      <c r="AE84" s="121"/>
      <c r="AF84" s="121"/>
      <c r="AG84" s="58"/>
      <c r="AH84" s="58"/>
      <c r="AI84" s="122"/>
      <c r="AJ84" s="122"/>
      <c r="AK84" s="2"/>
      <c r="AL84" s="2"/>
      <c r="AM84" s="2"/>
      <c r="AN84" s="2"/>
      <c r="AO84" s="2"/>
      <c r="AP84" s="2"/>
      <c r="AQ84" s="2"/>
      <c r="AR84" s="15"/>
    </row>
    <row r="85" spans="1:44" ht="11.25" customHeight="1">
      <c r="A85" s="2"/>
      <c r="B85" s="120"/>
      <c r="C85" s="120"/>
      <c r="D85" s="120"/>
      <c r="E85" s="2"/>
      <c r="F85" s="2"/>
      <c r="G85" s="120"/>
      <c r="H85" s="120"/>
      <c r="I85" s="120"/>
      <c r="J85" s="121"/>
      <c r="K85" s="121"/>
      <c r="L85" s="2"/>
      <c r="M85" s="120"/>
      <c r="N85" s="120"/>
      <c r="O85" s="120"/>
      <c r="P85" s="120"/>
      <c r="Q85" s="2"/>
      <c r="R85" s="121"/>
      <c r="S85" s="121"/>
      <c r="T85" s="121"/>
      <c r="U85" s="58"/>
      <c r="V85" s="121"/>
      <c r="W85" s="121"/>
      <c r="X85" s="121"/>
      <c r="Y85" s="58"/>
      <c r="Z85" s="121"/>
      <c r="AA85" s="121"/>
      <c r="AB85" s="121"/>
      <c r="AC85" s="58"/>
      <c r="AD85" s="121"/>
      <c r="AE85" s="121"/>
      <c r="AF85" s="121"/>
      <c r="AG85" s="58"/>
      <c r="AH85" s="58"/>
      <c r="AI85" s="122"/>
      <c r="AJ85" s="122"/>
      <c r="AK85" s="2"/>
      <c r="AL85" s="2"/>
      <c r="AM85" s="2"/>
      <c r="AN85" s="2"/>
      <c r="AO85" s="2"/>
      <c r="AP85" s="2"/>
      <c r="AQ85" s="2"/>
      <c r="AR85" s="15"/>
    </row>
    <row r="86" spans="1:44" ht="11.25" customHeight="1">
      <c r="A86" s="2"/>
      <c r="B86" s="120"/>
      <c r="C86" s="120"/>
      <c r="D86" s="120"/>
      <c r="E86" s="2"/>
      <c r="F86" s="2"/>
      <c r="G86" s="120"/>
      <c r="H86" s="120"/>
      <c r="I86" s="120"/>
      <c r="J86" s="121"/>
      <c r="K86" s="121"/>
      <c r="L86" s="2"/>
      <c r="M86" s="120"/>
      <c r="N86" s="120"/>
      <c r="O86" s="120"/>
      <c r="P86" s="120"/>
      <c r="Q86" s="2"/>
      <c r="R86" s="121"/>
      <c r="S86" s="121"/>
      <c r="T86" s="121"/>
      <c r="U86" s="58"/>
      <c r="V86" s="121"/>
      <c r="W86" s="121"/>
      <c r="X86" s="121"/>
      <c r="Y86" s="58"/>
      <c r="Z86" s="121"/>
      <c r="AA86" s="121"/>
      <c r="AB86" s="121"/>
      <c r="AC86" s="58"/>
      <c r="AD86" s="121"/>
      <c r="AE86" s="121"/>
      <c r="AF86" s="121"/>
      <c r="AG86" s="58"/>
      <c r="AH86" s="58"/>
      <c r="AI86" s="122"/>
      <c r="AJ86" s="122"/>
      <c r="AK86" s="2"/>
      <c r="AL86" s="2"/>
      <c r="AM86" s="2"/>
      <c r="AN86" s="2"/>
      <c r="AO86" s="2"/>
      <c r="AP86" s="2"/>
      <c r="AQ86" s="2"/>
      <c r="AR86" s="15"/>
    </row>
    <row r="87" spans="1:44" ht="11.25" customHeight="1">
      <c r="A87" s="2"/>
      <c r="B87" s="120"/>
      <c r="C87" s="120"/>
      <c r="D87" s="120"/>
      <c r="E87" s="2"/>
      <c r="F87" s="2"/>
      <c r="G87" s="120"/>
      <c r="H87" s="120"/>
      <c r="I87" s="120"/>
      <c r="J87" s="121"/>
      <c r="K87" s="121"/>
      <c r="L87" s="2"/>
      <c r="M87" s="120"/>
      <c r="N87" s="120"/>
      <c r="O87" s="120"/>
      <c r="P87" s="120"/>
      <c r="Q87" s="2"/>
      <c r="R87" s="121"/>
      <c r="S87" s="121"/>
      <c r="T87" s="121"/>
      <c r="U87" s="58"/>
      <c r="V87" s="121"/>
      <c r="W87" s="121"/>
      <c r="X87" s="121"/>
      <c r="Y87" s="58"/>
      <c r="Z87" s="121"/>
      <c r="AA87" s="121"/>
      <c r="AB87" s="121"/>
      <c r="AC87" s="58"/>
      <c r="AD87" s="121"/>
      <c r="AE87" s="121"/>
      <c r="AF87" s="121"/>
      <c r="AG87" s="58"/>
      <c r="AH87" s="58"/>
      <c r="AI87" s="122"/>
      <c r="AJ87" s="122"/>
      <c r="AK87" s="2"/>
      <c r="AL87" s="2"/>
      <c r="AM87" s="2"/>
      <c r="AN87" s="2"/>
      <c r="AO87" s="2"/>
      <c r="AP87" s="2"/>
      <c r="AQ87" s="2"/>
      <c r="AR87" s="15"/>
    </row>
    <row r="88" spans="1:44" ht="11.25" customHeight="1">
      <c r="A88" s="2"/>
      <c r="B88" s="120"/>
      <c r="C88" s="120"/>
      <c r="D88" s="120"/>
      <c r="E88" s="2"/>
      <c r="F88" s="2"/>
      <c r="G88" s="120"/>
      <c r="H88" s="120"/>
      <c r="I88" s="120"/>
      <c r="J88" s="121"/>
      <c r="K88" s="121"/>
      <c r="L88" s="2"/>
      <c r="M88" s="120"/>
      <c r="N88" s="120"/>
      <c r="O88" s="120"/>
      <c r="P88" s="120"/>
      <c r="Q88" s="2"/>
      <c r="R88" s="121"/>
      <c r="S88" s="121"/>
      <c r="T88" s="121"/>
      <c r="U88" s="58"/>
      <c r="V88" s="121"/>
      <c r="W88" s="121"/>
      <c r="X88" s="121"/>
      <c r="Y88" s="58"/>
      <c r="Z88" s="121"/>
      <c r="AA88" s="121"/>
      <c r="AB88" s="121"/>
      <c r="AC88" s="58"/>
      <c r="AD88" s="121"/>
      <c r="AE88" s="121"/>
      <c r="AF88" s="121"/>
      <c r="AG88" s="58"/>
      <c r="AH88" s="58"/>
      <c r="AI88" s="122"/>
      <c r="AJ88" s="122"/>
      <c r="AK88" s="2"/>
      <c r="AL88" s="2"/>
      <c r="AM88" s="2"/>
      <c r="AN88" s="2"/>
      <c r="AO88" s="2"/>
      <c r="AP88" s="2"/>
      <c r="AQ88" s="2"/>
      <c r="AR88" s="15"/>
    </row>
    <row r="89" spans="1:44" ht="11.25" customHeight="1">
      <c r="A89" s="120"/>
      <c r="B89" s="120"/>
      <c r="C89" s="120"/>
      <c r="D89" s="120"/>
      <c r="E89" s="2"/>
      <c r="F89" s="2"/>
      <c r="G89" s="120"/>
      <c r="H89" s="120"/>
      <c r="I89" s="120"/>
      <c r="J89" s="58"/>
      <c r="K89" s="121"/>
      <c r="L89" s="2"/>
      <c r="M89" s="120"/>
      <c r="N89" s="120"/>
      <c r="O89" s="120"/>
      <c r="P89" s="120"/>
      <c r="Q89" s="2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122"/>
      <c r="AJ89" s="122"/>
      <c r="AK89" s="2"/>
      <c r="AL89" s="2"/>
      <c r="AM89" s="2"/>
      <c r="AN89" s="2"/>
      <c r="AO89" s="2"/>
      <c r="AP89" s="2"/>
      <c r="AQ89" s="2"/>
      <c r="AR89" s="15"/>
    </row>
    <row r="90" spans="1:44" ht="11.25" customHeight="1">
      <c r="A90" s="120"/>
      <c r="B90" s="120"/>
      <c r="C90" s="120"/>
      <c r="D90" s="120"/>
      <c r="E90" s="2"/>
      <c r="F90" s="2"/>
      <c r="G90" s="120"/>
      <c r="H90" s="120"/>
      <c r="I90" s="120"/>
      <c r="J90" s="58"/>
      <c r="K90" s="121"/>
      <c r="L90" s="2"/>
      <c r="M90" s="120"/>
      <c r="N90" s="120"/>
      <c r="O90" s="120"/>
      <c r="P90" s="120"/>
      <c r="Q90" s="2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122"/>
      <c r="AJ90" s="122"/>
      <c r="AK90" s="2"/>
      <c r="AL90" s="2"/>
      <c r="AM90" s="2"/>
      <c r="AN90" s="2"/>
      <c r="AO90" s="2"/>
      <c r="AP90" s="2"/>
      <c r="AQ90" s="2"/>
      <c r="AR90" s="15"/>
    </row>
    <row r="91" spans="1:44" ht="11.25" customHeight="1">
      <c r="A91" s="120"/>
      <c r="B91" s="120"/>
      <c r="C91" s="120"/>
      <c r="D91" s="120"/>
      <c r="E91" s="2"/>
      <c r="F91" s="2"/>
      <c r="G91" s="120"/>
      <c r="H91" s="120"/>
      <c r="I91" s="120"/>
      <c r="J91" s="58"/>
      <c r="K91" s="121"/>
      <c r="L91" s="2"/>
      <c r="M91" s="120"/>
      <c r="N91" s="120"/>
      <c r="O91" s="120"/>
      <c r="P91" s="120"/>
      <c r="Q91" s="2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122"/>
      <c r="AJ91" s="122"/>
      <c r="AK91" s="2"/>
      <c r="AL91" s="2"/>
      <c r="AM91" s="2"/>
      <c r="AN91" s="2"/>
      <c r="AO91" s="2"/>
      <c r="AP91" s="2"/>
      <c r="AQ91" s="2"/>
      <c r="AR91" s="15"/>
    </row>
    <row r="92" spans="1:44" ht="11.25" customHeight="1">
      <c r="A92" s="120"/>
      <c r="B92" s="120"/>
      <c r="C92" s="120"/>
      <c r="D92" s="120"/>
      <c r="E92" s="2"/>
      <c r="F92" s="2"/>
      <c r="G92" s="120"/>
      <c r="H92" s="120"/>
      <c r="I92" s="120"/>
      <c r="J92" s="58"/>
      <c r="K92" s="121"/>
      <c r="L92" s="2"/>
      <c r="M92" s="120"/>
      <c r="N92" s="120"/>
      <c r="O92" s="120"/>
      <c r="P92" s="120"/>
      <c r="Q92" s="2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122"/>
      <c r="AJ92" s="122"/>
      <c r="AK92" s="2"/>
      <c r="AL92" s="2"/>
      <c r="AM92" s="2"/>
      <c r="AN92" s="2"/>
      <c r="AO92" s="2"/>
      <c r="AP92" s="2"/>
      <c r="AQ92" s="2"/>
      <c r="AR92" s="15"/>
    </row>
    <row r="93" spans="1:44" ht="11.25" customHeight="1">
      <c r="A93" s="120"/>
      <c r="B93" s="120"/>
      <c r="C93" s="120"/>
      <c r="D93" s="120"/>
      <c r="E93" s="2"/>
      <c r="F93" s="2"/>
      <c r="G93" s="120"/>
      <c r="H93" s="120"/>
      <c r="I93" s="120"/>
      <c r="J93" s="58"/>
      <c r="K93" s="121"/>
      <c r="L93" s="2"/>
      <c r="M93" s="120"/>
      <c r="N93" s="120"/>
      <c r="O93" s="120"/>
      <c r="P93" s="120"/>
      <c r="Q93" s="2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122"/>
      <c r="AJ93" s="122"/>
      <c r="AK93" s="2"/>
      <c r="AL93" s="2"/>
      <c r="AM93" s="2"/>
      <c r="AN93" s="2"/>
      <c r="AO93" s="2"/>
      <c r="AP93" s="2"/>
      <c r="AQ93" s="2"/>
      <c r="AR93" s="15"/>
    </row>
    <row r="94" spans="1:44" ht="11.25" customHeight="1">
      <c r="A94" s="120"/>
      <c r="B94" s="120"/>
      <c r="C94" s="120"/>
      <c r="D94" s="120"/>
      <c r="E94" s="2"/>
      <c r="F94" s="2"/>
      <c r="G94" s="120"/>
      <c r="H94" s="120"/>
      <c r="I94" s="120"/>
      <c r="J94" s="58"/>
      <c r="K94" s="121"/>
      <c r="L94" s="2"/>
      <c r="M94" s="120"/>
      <c r="N94" s="120"/>
      <c r="O94" s="120"/>
      <c r="P94" s="120"/>
      <c r="Q94" s="2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122"/>
      <c r="AJ94" s="122"/>
      <c r="AK94" s="2"/>
      <c r="AL94" s="2"/>
      <c r="AM94" s="2"/>
      <c r="AN94" s="2"/>
      <c r="AO94" s="2"/>
      <c r="AP94" s="2"/>
      <c r="AQ94" s="2"/>
      <c r="AR94" s="15"/>
    </row>
    <row r="95" spans="1:44" ht="11.25" customHeight="1">
      <c r="A95" s="120"/>
      <c r="B95" s="120"/>
      <c r="C95" s="120"/>
      <c r="D95" s="120"/>
      <c r="E95" s="2"/>
      <c r="F95" s="2"/>
      <c r="G95" s="120"/>
      <c r="H95" s="120"/>
      <c r="I95" s="120"/>
      <c r="J95" s="58"/>
      <c r="K95" s="121"/>
      <c r="L95" s="2"/>
      <c r="M95" s="120"/>
      <c r="N95" s="120"/>
      <c r="O95" s="120"/>
      <c r="P95" s="120"/>
      <c r="Q95" s="2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122"/>
      <c r="AJ95" s="122"/>
      <c r="AK95" s="2"/>
      <c r="AL95" s="2"/>
      <c r="AM95" s="2"/>
      <c r="AN95" s="2"/>
      <c r="AO95" s="2"/>
      <c r="AP95" s="2"/>
      <c r="AQ95" s="2"/>
      <c r="AR95" s="15"/>
    </row>
    <row r="96" spans="1:44" ht="11.25" customHeight="1">
      <c r="A96" s="120"/>
      <c r="B96" s="120"/>
      <c r="C96" s="120"/>
      <c r="D96" s="120"/>
      <c r="E96" s="2"/>
      <c r="F96" s="2"/>
      <c r="G96" s="120"/>
      <c r="H96" s="120"/>
      <c r="I96" s="120"/>
      <c r="J96" s="58"/>
      <c r="K96" s="121"/>
      <c r="L96" s="2"/>
      <c r="M96" s="120"/>
      <c r="N96" s="120"/>
      <c r="O96" s="120"/>
      <c r="P96" s="120"/>
      <c r="Q96" s="2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122"/>
      <c r="AJ96" s="122"/>
      <c r="AK96" s="2"/>
      <c r="AL96" s="2"/>
      <c r="AM96" s="2"/>
      <c r="AN96" s="2"/>
      <c r="AO96" s="2"/>
      <c r="AP96" s="2"/>
      <c r="AQ96" s="2"/>
      <c r="AR96" s="15"/>
    </row>
    <row r="97" spans="1:44" ht="11.25" customHeight="1">
      <c r="A97" s="120"/>
      <c r="B97" s="120"/>
      <c r="C97" s="120"/>
      <c r="D97" s="120"/>
      <c r="E97" s="2"/>
      <c r="F97" s="2"/>
      <c r="G97" s="120"/>
      <c r="H97" s="120"/>
      <c r="I97" s="120"/>
      <c r="J97" s="58"/>
      <c r="K97" s="121"/>
      <c r="L97" s="2"/>
      <c r="M97" s="120"/>
      <c r="N97" s="120"/>
      <c r="O97" s="120"/>
      <c r="P97" s="120"/>
      <c r="Q97" s="2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122"/>
      <c r="AJ97" s="122"/>
      <c r="AK97" s="2"/>
      <c r="AL97" s="2"/>
      <c r="AM97" s="2"/>
      <c r="AN97" s="2"/>
      <c r="AO97" s="2"/>
      <c r="AP97" s="2"/>
      <c r="AQ97" s="2"/>
      <c r="AR97" s="15"/>
    </row>
    <row r="98" spans="1:44" ht="11.25" customHeight="1">
      <c r="A98" s="120"/>
      <c r="B98" s="120"/>
      <c r="C98" s="120"/>
      <c r="D98" s="120"/>
      <c r="E98" s="2"/>
      <c r="F98" s="2"/>
      <c r="G98" s="120"/>
      <c r="H98" s="120"/>
      <c r="I98" s="120"/>
      <c r="J98" s="58"/>
      <c r="K98" s="121"/>
      <c r="L98" s="2"/>
      <c r="M98" s="120"/>
      <c r="N98" s="120"/>
      <c r="O98" s="120"/>
      <c r="P98" s="120"/>
      <c r="Q98" s="2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122"/>
      <c r="AJ98" s="122"/>
      <c r="AK98" s="2"/>
      <c r="AL98" s="2"/>
      <c r="AM98" s="2"/>
      <c r="AN98" s="2"/>
      <c r="AO98" s="2"/>
      <c r="AP98" s="2"/>
      <c r="AQ98" s="2"/>
      <c r="AR98" s="15"/>
    </row>
    <row r="99" spans="1:44" ht="11.25" customHeight="1">
      <c r="A99" s="120"/>
      <c r="B99" s="120"/>
      <c r="C99" s="120"/>
      <c r="D99" s="120"/>
      <c r="E99" s="2"/>
      <c r="F99" s="2"/>
      <c r="G99" s="120"/>
      <c r="H99" s="120"/>
      <c r="I99" s="120"/>
      <c r="J99" s="58"/>
      <c r="K99" s="121"/>
      <c r="L99" s="2"/>
      <c r="M99" s="120"/>
      <c r="N99" s="120"/>
      <c r="O99" s="120"/>
      <c r="P99" s="120"/>
      <c r="Q99" s="2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122"/>
      <c r="AJ99" s="122"/>
      <c r="AK99" s="2"/>
      <c r="AL99" s="2"/>
      <c r="AM99" s="2"/>
      <c r="AN99" s="2"/>
      <c r="AO99" s="2"/>
      <c r="AP99" s="2"/>
      <c r="AQ99" s="2"/>
      <c r="AR99" s="15"/>
    </row>
    <row r="100" spans="1:44" ht="11.25" customHeight="1">
      <c r="A100" s="120"/>
      <c r="B100" s="120"/>
      <c r="C100" s="120"/>
      <c r="D100" s="120"/>
      <c r="E100" s="2"/>
      <c r="F100" s="2"/>
      <c r="G100" s="120"/>
      <c r="H100" s="120"/>
      <c r="I100" s="120"/>
      <c r="J100" s="58"/>
      <c r="K100" s="121"/>
      <c r="L100" s="2"/>
      <c r="M100" s="120"/>
      <c r="N100" s="120"/>
      <c r="O100" s="120"/>
      <c r="P100" s="120"/>
      <c r="Q100" s="2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122"/>
      <c r="AJ100" s="122"/>
      <c r="AK100" s="2"/>
      <c r="AL100" s="2"/>
      <c r="AM100" s="2"/>
      <c r="AN100" s="2"/>
      <c r="AO100" s="2"/>
      <c r="AP100" s="2"/>
      <c r="AQ100" s="2"/>
      <c r="AR100" s="15"/>
    </row>
    <row r="101" spans="1:44" ht="11.25" customHeight="1">
      <c r="A101" s="120"/>
      <c r="B101" s="120"/>
      <c r="C101" s="120"/>
      <c r="D101" s="120"/>
      <c r="E101" s="2"/>
      <c r="F101" s="2"/>
      <c r="G101" s="120"/>
      <c r="H101" s="120"/>
      <c r="I101" s="120"/>
      <c r="J101" s="58"/>
      <c r="K101" s="121"/>
      <c r="L101" s="2"/>
      <c r="M101" s="120"/>
      <c r="N101" s="120"/>
      <c r="O101" s="120"/>
      <c r="P101" s="120"/>
      <c r="Q101" s="2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122"/>
      <c r="AJ101" s="122"/>
      <c r="AK101" s="2"/>
      <c r="AL101" s="2"/>
      <c r="AM101" s="2"/>
      <c r="AN101" s="2"/>
      <c r="AO101" s="2"/>
      <c r="AP101" s="2"/>
      <c r="AQ101" s="2"/>
      <c r="AR101" s="15"/>
    </row>
    <row r="102" spans="1:44" ht="11.25" customHeight="1">
      <c r="A102" s="120"/>
      <c r="B102" s="120"/>
      <c r="C102" s="120"/>
      <c r="D102" s="120"/>
      <c r="E102" s="2"/>
      <c r="F102" s="2"/>
      <c r="G102" s="120"/>
      <c r="H102" s="120"/>
      <c r="I102" s="120"/>
      <c r="J102" s="58"/>
      <c r="K102" s="121"/>
      <c r="L102" s="2"/>
      <c r="M102" s="120"/>
      <c r="N102" s="120"/>
      <c r="O102" s="120"/>
      <c r="P102" s="120"/>
      <c r="Q102" s="2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122"/>
      <c r="AJ102" s="122"/>
      <c r="AK102" s="2"/>
      <c r="AL102" s="2"/>
      <c r="AM102" s="2"/>
      <c r="AN102" s="2"/>
      <c r="AO102" s="2"/>
      <c r="AP102" s="2"/>
      <c r="AQ102" s="2"/>
      <c r="AR102" s="15"/>
    </row>
    <row r="103" spans="1:44" ht="11.25" customHeight="1">
      <c r="A103" s="120"/>
      <c r="B103" s="120"/>
      <c r="C103" s="120"/>
      <c r="D103" s="120"/>
      <c r="E103" s="2"/>
      <c r="F103" s="2"/>
      <c r="G103" s="120"/>
      <c r="H103" s="120"/>
      <c r="I103" s="120"/>
      <c r="J103" s="58"/>
      <c r="K103" s="121"/>
      <c r="L103" s="2"/>
      <c r="M103" s="120"/>
      <c r="N103" s="120"/>
      <c r="O103" s="120"/>
      <c r="P103" s="120"/>
      <c r="Q103" s="2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122"/>
      <c r="AJ103" s="122"/>
      <c r="AK103" s="2"/>
      <c r="AL103" s="2"/>
      <c r="AM103" s="2"/>
      <c r="AN103" s="2"/>
      <c r="AO103" s="2"/>
      <c r="AP103" s="2"/>
      <c r="AQ103" s="2"/>
      <c r="AR103" s="15"/>
    </row>
    <row r="104" spans="1:44" ht="11.25" customHeight="1">
      <c r="A104" s="120"/>
      <c r="B104" s="120"/>
      <c r="C104" s="120"/>
      <c r="D104" s="120"/>
      <c r="E104" s="2"/>
      <c r="F104" s="2"/>
      <c r="G104" s="120"/>
      <c r="H104" s="120"/>
      <c r="I104" s="120"/>
      <c r="J104" s="58"/>
      <c r="K104" s="121"/>
      <c r="L104" s="2"/>
      <c r="M104" s="120"/>
      <c r="N104" s="120"/>
      <c r="O104" s="120"/>
      <c r="P104" s="120"/>
      <c r="Q104" s="2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122"/>
      <c r="AJ104" s="122"/>
      <c r="AK104" s="2"/>
      <c r="AL104" s="2"/>
      <c r="AM104" s="2"/>
      <c r="AN104" s="2"/>
      <c r="AO104" s="2"/>
      <c r="AP104" s="2"/>
      <c r="AQ104" s="2"/>
      <c r="AR104" s="15"/>
    </row>
    <row r="105" spans="1:44" ht="11.25" customHeight="1">
      <c r="A105" s="120"/>
      <c r="B105" s="120"/>
      <c r="C105" s="120"/>
      <c r="D105" s="120"/>
      <c r="E105" s="2"/>
      <c r="F105" s="2"/>
      <c r="G105" s="120"/>
      <c r="H105" s="120"/>
      <c r="I105" s="120"/>
      <c r="J105" s="58"/>
      <c r="K105" s="121"/>
      <c r="L105" s="2"/>
      <c r="M105" s="120"/>
      <c r="N105" s="120"/>
      <c r="O105" s="120"/>
      <c r="P105" s="120"/>
      <c r="Q105" s="2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122"/>
      <c r="AJ105" s="122"/>
      <c r="AK105" s="2"/>
      <c r="AL105" s="2"/>
      <c r="AM105" s="2"/>
      <c r="AN105" s="2"/>
      <c r="AO105" s="2"/>
      <c r="AP105" s="2"/>
      <c r="AQ105" s="2"/>
      <c r="AR105" s="15"/>
    </row>
    <row r="106" spans="1:44" ht="11.25" customHeight="1">
      <c r="A106" s="120"/>
      <c r="B106" s="120"/>
      <c r="C106" s="120"/>
      <c r="D106" s="120"/>
      <c r="E106" s="2"/>
      <c r="F106" s="2"/>
      <c r="G106" s="120"/>
      <c r="H106" s="120"/>
      <c r="I106" s="120"/>
      <c r="J106" s="58"/>
      <c r="K106" s="121"/>
      <c r="L106" s="2"/>
      <c r="M106" s="120"/>
      <c r="N106" s="120"/>
      <c r="O106" s="120"/>
      <c r="P106" s="120"/>
      <c r="Q106" s="2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122"/>
      <c r="AJ106" s="122"/>
      <c r="AK106" s="2"/>
      <c r="AL106" s="2"/>
      <c r="AM106" s="2"/>
      <c r="AN106" s="2"/>
      <c r="AO106" s="2"/>
      <c r="AP106" s="2"/>
      <c r="AQ106" s="2"/>
      <c r="AR106" s="15"/>
    </row>
    <row r="107" spans="1:44" ht="11.25" customHeight="1">
      <c r="A107" s="120"/>
      <c r="B107" s="120"/>
      <c r="C107" s="120"/>
      <c r="D107" s="120"/>
      <c r="E107" s="2"/>
      <c r="F107" s="2"/>
      <c r="G107" s="120"/>
      <c r="H107" s="120"/>
      <c r="I107" s="120"/>
      <c r="J107" s="58"/>
      <c r="K107" s="121"/>
      <c r="L107" s="2"/>
      <c r="M107" s="120"/>
      <c r="N107" s="120"/>
      <c r="O107" s="120"/>
      <c r="P107" s="120"/>
      <c r="Q107" s="2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122"/>
      <c r="AJ107" s="122"/>
      <c r="AK107" s="2"/>
      <c r="AL107" s="2"/>
      <c r="AM107" s="2"/>
      <c r="AN107" s="2"/>
      <c r="AO107" s="2"/>
      <c r="AP107" s="2"/>
      <c r="AQ107" s="2"/>
      <c r="AR107" s="15"/>
    </row>
    <row r="108" spans="1:44" ht="11.25" customHeight="1">
      <c r="A108" s="120"/>
      <c r="B108" s="120"/>
      <c r="C108" s="120"/>
      <c r="D108" s="120"/>
      <c r="E108" s="2"/>
      <c r="F108" s="2"/>
      <c r="G108" s="120"/>
      <c r="H108" s="120"/>
      <c r="I108" s="120"/>
      <c r="J108" s="58"/>
      <c r="K108" s="121"/>
      <c r="L108" s="2"/>
      <c r="M108" s="120"/>
      <c r="N108" s="120"/>
      <c r="O108" s="120"/>
      <c r="P108" s="120"/>
      <c r="Q108" s="2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122"/>
      <c r="AJ108" s="122"/>
      <c r="AK108" s="2"/>
      <c r="AL108" s="2"/>
      <c r="AM108" s="2"/>
      <c r="AN108" s="2"/>
      <c r="AO108" s="2"/>
      <c r="AP108" s="2"/>
      <c r="AQ108" s="2"/>
      <c r="AR108" s="15"/>
    </row>
    <row r="109" spans="1:44" ht="11.25" customHeight="1">
      <c r="A109" s="120"/>
      <c r="B109" s="120"/>
      <c r="C109" s="120"/>
      <c r="D109" s="120"/>
      <c r="E109" s="2"/>
      <c r="F109" s="2"/>
      <c r="G109" s="120"/>
      <c r="H109" s="120"/>
      <c r="I109" s="120"/>
      <c r="J109" s="58"/>
      <c r="K109" s="121"/>
      <c r="L109" s="2"/>
      <c r="M109" s="120"/>
      <c r="N109" s="120"/>
      <c r="O109" s="120"/>
      <c r="P109" s="120"/>
      <c r="Q109" s="2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122"/>
      <c r="AJ109" s="122"/>
      <c r="AK109" s="2"/>
      <c r="AL109" s="2"/>
      <c r="AM109" s="2"/>
      <c r="AN109" s="2"/>
      <c r="AO109" s="2"/>
      <c r="AP109" s="2"/>
      <c r="AQ109" s="2"/>
      <c r="AR109" s="15"/>
    </row>
    <row r="110" spans="1:44" ht="11.25" customHeight="1">
      <c r="A110" s="120"/>
      <c r="B110" s="120"/>
      <c r="C110" s="120"/>
      <c r="D110" s="120"/>
      <c r="E110" s="2"/>
      <c r="F110" s="2"/>
      <c r="G110" s="120"/>
      <c r="H110" s="120"/>
      <c r="I110" s="120"/>
      <c r="J110" s="58"/>
      <c r="K110" s="121"/>
      <c r="L110" s="2"/>
      <c r="M110" s="120"/>
      <c r="N110" s="120"/>
      <c r="O110" s="120"/>
      <c r="P110" s="120"/>
      <c r="Q110" s="2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122"/>
      <c r="AJ110" s="122"/>
      <c r="AK110" s="2"/>
      <c r="AL110" s="2"/>
      <c r="AM110" s="2"/>
      <c r="AN110" s="2"/>
      <c r="AO110" s="2"/>
      <c r="AP110" s="2"/>
      <c r="AQ110" s="2"/>
      <c r="AR110" s="15"/>
    </row>
    <row r="111" spans="1:44" ht="11.25" customHeight="1">
      <c r="A111" s="120"/>
      <c r="B111" s="120"/>
      <c r="C111" s="120"/>
      <c r="D111" s="120"/>
      <c r="E111" s="2"/>
      <c r="F111" s="2"/>
      <c r="G111" s="120"/>
      <c r="H111" s="120"/>
      <c r="I111" s="120"/>
      <c r="J111" s="58"/>
      <c r="K111" s="121"/>
      <c r="L111" s="2"/>
      <c r="M111" s="120"/>
      <c r="N111" s="120"/>
      <c r="O111" s="120"/>
      <c r="P111" s="120"/>
      <c r="Q111" s="2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122"/>
      <c r="AJ111" s="122"/>
      <c r="AK111" s="2"/>
      <c r="AL111" s="2"/>
      <c r="AM111" s="2"/>
      <c r="AN111" s="2"/>
      <c r="AO111" s="2"/>
      <c r="AP111" s="2"/>
      <c r="AQ111" s="2"/>
      <c r="AR111" s="15"/>
    </row>
    <row r="112" spans="1:44" ht="11.25" customHeight="1">
      <c r="A112" s="120"/>
      <c r="B112" s="120"/>
      <c r="C112" s="120"/>
      <c r="D112" s="120"/>
      <c r="E112" s="2"/>
      <c r="F112" s="2"/>
      <c r="G112" s="120"/>
      <c r="H112" s="120"/>
      <c r="I112" s="120"/>
      <c r="J112" s="58"/>
      <c r="K112" s="121"/>
      <c r="L112" s="2"/>
      <c r="M112" s="120"/>
      <c r="N112" s="120"/>
      <c r="O112" s="120"/>
      <c r="P112" s="120"/>
      <c r="Q112" s="2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122"/>
      <c r="AJ112" s="122"/>
      <c r="AK112" s="2"/>
      <c r="AL112" s="2"/>
      <c r="AM112" s="2"/>
      <c r="AN112" s="2"/>
      <c r="AO112" s="2"/>
      <c r="AP112" s="2"/>
      <c r="AQ112" s="2"/>
      <c r="AR112" s="15"/>
    </row>
    <row r="113" spans="1:44" ht="11.25" customHeight="1">
      <c r="A113" s="120"/>
      <c r="B113" s="120"/>
      <c r="C113" s="120"/>
      <c r="D113" s="120"/>
      <c r="E113" s="2"/>
      <c r="F113" s="2"/>
      <c r="G113" s="120"/>
      <c r="H113" s="120"/>
      <c r="I113" s="120"/>
      <c r="J113" s="58"/>
      <c r="K113" s="121"/>
      <c r="L113" s="2"/>
      <c r="M113" s="120"/>
      <c r="N113" s="120"/>
      <c r="O113" s="120"/>
      <c r="P113" s="120"/>
      <c r="Q113" s="2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122"/>
      <c r="AJ113" s="122"/>
      <c r="AK113" s="2"/>
      <c r="AL113" s="2"/>
      <c r="AM113" s="2"/>
      <c r="AN113" s="2"/>
      <c r="AO113" s="2"/>
      <c r="AP113" s="2"/>
      <c r="AQ113" s="2"/>
      <c r="AR113" s="15"/>
    </row>
    <row r="114" spans="1:44" ht="11.25" customHeight="1">
      <c r="A114" s="120"/>
      <c r="B114" s="120"/>
      <c r="C114" s="120"/>
      <c r="D114" s="120"/>
      <c r="E114" s="2"/>
      <c r="F114" s="2"/>
      <c r="G114" s="120"/>
      <c r="H114" s="120"/>
      <c r="I114" s="120"/>
      <c r="J114" s="58"/>
      <c r="K114" s="121"/>
      <c r="L114" s="2"/>
      <c r="M114" s="120"/>
      <c r="N114" s="120"/>
      <c r="O114" s="120"/>
      <c r="P114" s="120"/>
      <c r="Q114" s="2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122"/>
      <c r="AJ114" s="122"/>
      <c r="AK114" s="2"/>
      <c r="AL114" s="2"/>
      <c r="AM114" s="2"/>
      <c r="AN114" s="2"/>
      <c r="AO114" s="2"/>
      <c r="AP114" s="2"/>
      <c r="AQ114" s="2"/>
      <c r="AR114" s="15"/>
    </row>
    <row r="115" spans="1:44" ht="11.25" customHeight="1">
      <c r="A115" s="120"/>
      <c r="B115" s="120"/>
      <c r="C115" s="120"/>
      <c r="D115" s="120"/>
      <c r="E115" s="2"/>
      <c r="F115" s="2"/>
      <c r="G115" s="120"/>
      <c r="H115" s="120"/>
      <c r="I115" s="120"/>
      <c r="J115" s="58"/>
      <c r="K115" s="121"/>
      <c r="L115" s="2"/>
      <c r="M115" s="120"/>
      <c r="N115" s="120"/>
      <c r="O115" s="120"/>
      <c r="P115" s="120"/>
      <c r="Q115" s="2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122"/>
      <c r="AJ115" s="122"/>
      <c r="AK115" s="2"/>
      <c r="AL115" s="2"/>
      <c r="AM115" s="2"/>
      <c r="AN115" s="2"/>
      <c r="AO115" s="2"/>
      <c r="AP115" s="2"/>
      <c r="AQ115" s="2"/>
      <c r="AR115" s="15"/>
    </row>
    <row r="116" spans="1:44" ht="11.25" customHeight="1">
      <c r="A116" s="120"/>
      <c r="B116" s="120"/>
      <c r="C116" s="120"/>
      <c r="D116" s="120"/>
      <c r="E116" s="2"/>
      <c r="F116" s="2"/>
      <c r="G116" s="120"/>
      <c r="H116" s="120"/>
      <c r="I116" s="120"/>
      <c r="J116" s="58"/>
      <c r="K116" s="121"/>
      <c r="L116" s="2"/>
      <c r="M116" s="120"/>
      <c r="N116" s="120"/>
      <c r="O116" s="120"/>
      <c r="P116" s="120"/>
      <c r="Q116" s="2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122"/>
      <c r="AJ116" s="122"/>
      <c r="AK116" s="2"/>
      <c r="AL116" s="2"/>
      <c r="AM116" s="2"/>
      <c r="AN116" s="2"/>
      <c r="AO116" s="2"/>
      <c r="AP116" s="2"/>
      <c r="AQ116" s="2"/>
      <c r="AR116" s="15"/>
    </row>
    <row r="117" spans="1:44" ht="11.25" customHeight="1">
      <c r="A117" s="120"/>
      <c r="B117" s="120"/>
      <c r="C117" s="120"/>
      <c r="D117" s="120"/>
      <c r="E117" s="2"/>
      <c r="F117" s="2"/>
      <c r="G117" s="120"/>
      <c r="H117" s="120"/>
      <c r="I117" s="120"/>
      <c r="J117" s="58"/>
      <c r="K117" s="121"/>
      <c r="L117" s="2"/>
      <c r="M117" s="120"/>
      <c r="N117" s="120"/>
      <c r="O117" s="120"/>
      <c r="P117" s="120"/>
      <c r="Q117" s="2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122"/>
      <c r="AJ117" s="122"/>
      <c r="AK117" s="2"/>
      <c r="AL117" s="2"/>
      <c r="AM117" s="2"/>
      <c r="AN117" s="2"/>
      <c r="AO117" s="2"/>
      <c r="AP117" s="2"/>
      <c r="AQ117" s="2"/>
      <c r="AR117" s="15"/>
    </row>
    <row r="118" spans="1:44" ht="11.25" customHeight="1">
      <c r="A118" s="120"/>
      <c r="B118" s="120"/>
      <c r="C118" s="120"/>
      <c r="D118" s="120"/>
      <c r="E118" s="2"/>
      <c r="F118" s="2"/>
      <c r="G118" s="120"/>
      <c r="H118" s="120"/>
      <c r="I118" s="120"/>
      <c r="J118" s="58"/>
      <c r="K118" s="121"/>
      <c r="L118" s="2"/>
      <c r="M118" s="120"/>
      <c r="N118" s="120"/>
      <c r="O118" s="120"/>
      <c r="P118" s="120"/>
      <c r="Q118" s="2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122"/>
      <c r="AJ118" s="122"/>
      <c r="AK118" s="2"/>
      <c r="AL118" s="2"/>
      <c r="AM118" s="2"/>
      <c r="AN118" s="2"/>
      <c r="AO118" s="2"/>
      <c r="AP118" s="2"/>
      <c r="AQ118" s="2"/>
      <c r="AR118" s="15"/>
    </row>
    <row r="119" spans="1:44" ht="11.25" customHeight="1">
      <c r="A119" s="120"/>
      <c r="B119" s="120"/>
      <c r="C119" s="120"/>
      <c r="D119" s="120"/>
      <c r="E119" s="2"/>
      <c r="F119" s="2"/>
      <c r="G119" s="120"/>
      <c r="H119" s="120"/>
      <c r="I119" s="120"/>
      <c r="J119" s="58"/>
      <c r="K119" s="121"/>
      <c r="L119" s="2"/>
      <c r="M119" s="120"/>
      <c r="N119" s="120"/>
      <c r="O119" s="120"/>
      <c r="P119" s="120"/>
      <c r="Q119" s="2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122"/>
      <c r="AJ119" s="122"/>
      <c r="AK119" s="2"/>
      <c r="AL119" s="2"/>
      <c r="AM119" s="2"/>
      <c r="AN119" s="2"/>
      <c r="AO119" s="2"/>
      <c r="AP119" s="2"/>
      <c r="AQ119" s="2"/>
      <c r="AR119" s="15"/>
    </row>
    <row r="120" spans="1:44" ht="11.25" customHeight="1">
      <c r="A120" s="120"/>
      <c r="B120" s="120"/>
      <c r="C120" s="120"/>
      <c r="D120" s="120"/>
      <c r="E120" s="2"/>
      <c r="F120" s="2"/>
      <c r="G120" s="120"/>
      <c r="H120" s="120"/>
      <c r="I120" s="120"/>
      <c r="J120" s="58"/>
      <c r="K120" s="121"/>
      <c r="L120" s="2"/>
      <c r="M120" s="120"/>
      <c r="N120" s="120"/>
      <c r="O120" s="120"/>
      <c r="P120" s="120"/>
      <c r="Q120" s="2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122"/>
      <c r="AJ120" s="122"/>
      <c r="AK120" s="2"/>
      <c r="AL120" s="2"/>
      <c r="AM120" s="2"/>
      <c r="AN120" s="2"/>
      <c r="AO120" s="2"/>
      <c r="AP120" s="2"/>
      <c r="AQ120" s="2"/>
      <c r="AR120" s="15"/>
    </row>
    <row r="121" spans="1:44" ht="11.25" customHeight="1">
      <c r="A121" s="120"/>
      <c r="B121" s="120"/>
      <c r="C121" s="120"/>
      <c r="D121" s="120"/>
      <c r="E121" s="2"/>
      <c r="F121" s="2"/>
      <c r="G121" s="120"/>
      <c r="H121" s="120"/>
      <c r="I121" s="120"/>
      <c r="J121" s="58"/>
      <c r="K121" s="121"/>
      <c r="L121" s="2"/>
      <c r="M121" s="120"/>
      <c r="N121" s="120"/>
      <c r="O121" s="120"/>
      <c r="P121" s="120"/>
      <c r="Q121" s="2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122"/>
      <c r="AJ121" s="122"/>
      <c r="AK121" s="2"/>
      <c r="AL121" s="2"/>
      <c r="AM121" s="2"/>
      <c r="AN121" s="2"/>
      <c r="AO121" s="2"/>
      <c r="AP121" s="2"/>
      <c r="AQ121" s="2"/>
      <c r="AR121" s="15"/>
    </row>
    <row r="122" spans="1:44" ht="11.25" customHeight="1">
      <c r="A122" s="120"/>
      <c r="B122" s="120"/>
      <c r="C122" s="120"/>
      <c r="D122" s="120"/>
      <c r="E122" s="2"/>
      <c r="F122" s="2"/>
      <c r="G122" s="120"/>
      <c r="H122" s="120"/>
      <c r="I122" s="120"/>
      <c r="J122" s="58"/>
      <c r="K122" s="121"/>
      <c r="L122" s="2"/>
      <c r="M122" s="120"/>
      <c r="N122" s="120"/>
      <c r="O122" s="120"/>
      <c r="P122" s="120"/>
      <c r="Q122" s="2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122"/>
      <c r="AJ122" s="122"/>
      <c r="AK122" s="2"/>
      <c r="AL122" s="2"/>
      <c r="AM122" s="2"/>
      <c r="AN122" s="2"/>
      <c r="AO122" s="2"/>
      <c r="AP122" s="2"/>
      <c r="AQ122" s="2"/>
      <c r="AR122" s="15"/>
    </row>
    <row r="123" spans="1:44" ht="11.25" customHeight="1">
      <c r="A123" s="120"/>
      <c r="B123" s="120"/>
      <c r="C123" s="120"/>
      <c r="D123" s="120"/>
      <c r="E123" s="2"/>
      <c r="F123" s="2"/>
      <c r="G123" s="120"/>
      <c r="H123" s="120"/>
      <c r="I123" s="120"/>
      <c r="J123" s="58"/>
      <c r="K123" s="121"/>
      <c r="L123" s="2"/>
      <c r="M123" s="120"/>
      <c r="N123" s="120"/>
      <c r="O123" s="120"/>
      <c r="P123" s="120"/>
      <c r="Q123" s="2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122"/>
      <c r="AJ123" s="122"/>
      <c r="AK123" s="2"/>
      <c r="AL123" s="2"/>
      <c r="AM123" s="2"/>
      <c r="AN123" s="2"/>
      <c r="AO123" s="2"/>
      <c r="AP123" s="2"/>
      <c r="AQ123" s="2"/>
      <c r="AR123" s="15"/>
    </row>
    <row r="124" spans="1:44" ht="11.25" customHeight="1">
      <c r="A124" s="120"/>
      <c r="B124" s="120"/>
      <c r="C124" s="120"/>
      <c r="D124" s="120"/>
      <c r="E124" s="2"/>
      <c r="F124" s="2"/>
      <c r="G124" s="120"/>
      <c r="H124" s="120"/>
      <c r="I124" s="120"/>
      <c r="J124" s="58"/>
      <c r="K124" s="121"/>
      <c r="L124" s="2"/>
      <c r="M124" s="120"/>
      <c r="N124" s="120"/>
      <c r="O124" s="120"/>
      <c r="P124" s="120"/>
      <c r="Q124" s="2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122"/>
      <c r="AJ124" s="122"/>
      <c r="AK124" s="2"/>
      <c r="AL124" s="2"/>
      <c r="AM124" s="2"/>
      <c r="AN124" s="2"/>
      <c r="AO124" s="2"/>
      <c r="AP124" s="2"/>
      <c r="AQ124" s="2"/>
      <c r="AR124" s="15"/>
    </row>
    <row r="125" spans="1:44" ht="11.25" customHeight="1">
      <c r="A125" s="120"/>
      <c r="B125" s="120"/>
      <c r="C125" s="120"/>
      <c r="D125" s="120"/>
      <c r="E125" s="2"/>
      <c r="F125" s="2"/>
      <c r="G125" s="120"/>
      <c r="H125" s="120"/>
      <c r="I125" s="120"/>
      <c r="J125" s="58"/>
      <c r="K125" s="121"/>
      <c r="L125" s="2"/>
      <c r="M125" s="120"/>
      <c r="N125" s="120"/>
      <c r="O125" s="120"/>
      <c r="P125" s="120"/>
      <c r="Q125" s="2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122"/>
      <c r="AJ125" s="122"/>
      <c r="AK125" s="2"/>
      <c r="AL125" s="2"/>
      <c r="AM125" s="2"/>
      <c r="AN125" s="2"/>
      <c r="AO125" s="2"/>
      <c r="AP125" s="2"/>
      <c r="AQ125" s="2"/>
      <c r="AR125" s="15"/>
    </row>
    <row r="126" spans="1:44" ht="11.25" customHeight="1">
      <c r="A126" s="120"/>
      <c r="B126" s="120"/>
      <c r="C126" s="120"/>
      <c r="D126" s="120"/>
      <c r="E126" s="2"/>
      <c r="F126" s="2"/>
      <c r="G126" s="120"/>
      <c r="H126" s="120"/>
      <c r="I126" s="120"/>
      <c r="J126" s="58"/>
      <c r="K126" s="121"/>
      <c r="L126" s="2"/>
      <c r="M126" s="120"/>
      <c r="N126" s="120"/>
      <c r="O126" s="120"/>
      <c r="P126" s="120"/>
      <c r="Q126" s="2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122"/>
      <c r="AJ126" s="122"/>
      <c r="AK126" s="2"/>
      <c r="AL126" s="2"/>
      <c r="AM126" s="2"/>
      <c r="AN126" s="2"/>
      <c r="AO126" s="2"/>
      <c r="AP126" s="2"/>
      <c r="AQ126" s="2"/>
      <c r="AR126" s="15"/>
    </row>
    <row r="127" spans="1:44" ht="11.25" customHeight="1">
      <c r="A127" s="120"/>
      <c r="B127" s="120"/>
      <c r="C127" s="120"/>
      <c r="D127" s="120"/>
      <c r="E127" s="2"/>
      <c r="F127" s="2"/>
      <c r="G127" s="120"/>
      <c r="H127" s="120"/>
      <c r="I127" s="120"/>
      <c r="J127" s="58"/>
      <c r="K127" s="121"/>
      <c r="L127" s="2"/>
      <c r="M127" s="120"/>
      <c r="N127" s="120"/>
      <c r="O127" s="120"/>
      <c r="P127" s="120"/>
      <c r="Q127" s="2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122"/>
      <c r="AJ127" s="122"/>
      <c r="AK127" s="2"/>
      <c r="AL127" s="2"/>
      <c r="AM127" s="2"/>
      <c r="AN127" s="2"/>
      <c r="AO127" s="2"/>
      <c r="AP127" s="2"/>
      <c r="AQ127" s="2"/>
      <c r="AR127" s="15"/>
    </row>
    <row r="128" spans="1:44" ht="11.25" customHeight="1">
      <c r="A128" s="120"/>
      <c r="B128" s="120"/>
      <c r="C128" s="120"/>
      <c r="D128" s="120"/>
      <c r="E128" s="2"/>
      <c r="F128" s="2"/>
      <c r="G128" s="120"/>
      <c r="H128" s="120"/>
      <c r="I128" s="120"/>
      <c r="J128" s="58"/>
      <c r="K128" s="121"/>
      <c r="L128" s="2"/>
      <c r="M128" s="120"/>
      <c r="N128" s="120"/>
      <c r="O128" s="120"/>
      <c r="P128" s="120"/>
      <c r="Q128" s="2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122"/>
      <c r="AJ128" s="122"/>
      <c r="AK128" s="2"/>
      <c r="AL128" s="2"/>
      <c r="AM128" s="2"/>
      <c r="AN128" s="2"/>
      <c r="AO128" s="2"/>
      <c r="AP128" s="2"/>
      <c r="AQ128" s="2"/>
      <c r="AR128" s="15"/>
    </row>
    <row r="129" spans="1:44" ht="11.25" customHeight="1">
      <c r="A129" s="120"/>
      <c r="B129" s="120"/>
      <c r="C129" s="120"/>
      <c r="D129" s="120"/>
      <c r="E129" s="2"/>
      <c r="F129" s="2"/>
      <c r="G129" s="120"/>
      <c r="H129" s="120"/>
      <c r="I129" s="120"/>
      <c r="J129" s="58"/>
      <c r="K129" s="121"/>
      <c r="L129" s="2"/>
      <c r="M129" s="120"/>
      <c r="N129" s="120"/>
      <c r="O129" s="120"/>
      <c r="P129" s="120"/>
      <c r="Q129" s="2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122"/>
      <c r="AJ129" s="122"/>
      <c r="AK129" s="2"/>
      <c r="AL129" s="2"/>
      <c r="AM129" s="2"/>
      <c r="AN129" s="2"/>
      <c r="AO129" s="2"/>
      <c r="AP129" s="2"/>
      <c r="AQ129" s="2"/>
      <c r="AR129" s="15"/>
    </row>
    <row r="130" spans="1:44" ht="11.25" customHeight="1">
      <c r="A130" s="120"/>
      <c r="B130" s="120"/>
      <c r="C130" s="120"/>
      <c r="D130" s="120"/>
      <c r="E130" s="2"/>
      <c r="F130" s="2"/>
      <c r="G130" s="120"/>
      <c r="H130" s="120"/>
      <c r="I130" s="120"/>
      <c r="J130" s="58"/>
      <c r="K130" s="121"/>
      <c r="L130" s="2"/>
      <c r="M130" s="120"/>
      <c r="N130" s="120"/>
      <c r="O130" s="120"/>
      <c r="P130" s="120"/>
      <c r="Q130" s="2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122"/>
      <c r="AJ130" s="122"/>
      <c r="AK130" s="2"/>
      <c r="AL130" s="2"/>
      <c r="AM130" s="2"/>
      <c r="AN130" s="2"/>
      <c r="AO130" s="2"/>
      <c r="AP130" s="2"/>
      <c r="AQ130" s="2"/>
      <c r="AR130" s="15"/>
    </row>
    <row r="131" spans="1:44" ht="11.25" customHeight="1">
      <c r="A131" s="120"/>
      <c r="B131" s="120"/>
      <c r="C131" s="120"/>
      <c r="D131" s="120"/>
      <c r="E131" s="2"/>
      <c r="F131" s="2"/>
      <c r="G131" s="120"/>
      <c r="H131" s="120"/>
      <c r="I131" s="120"/>
      <c r="J131" s="58"/>
      <c r="K131" s="121"/>
      <c r="L131" s="2"/>
      <c r="M131" s="120"/>
      <c r="N131" s="120"/>
      <c r="O131" s="120"/>
      <c r="P131" s="120"/>
      <c r="Q131" s="2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122"/>
      <c r="AJ131" s="122"/>
      <c r="AK131" s="2"/>
      <c r="AL131" s="2"/>
      <c r="AM131" s="2"/>
      <c r="AN131" s="2"/>
      <c r="AO131" s="2"/>
      <c r="AP131" s="2"/>
      <c r="AQ131" s="2"/>
      <c r="AR131" s="15"/>
    </row>
    <row r="132" spans="1:44" ht="11.25" customHeight="1">
      <c r="A132" s="120"/>
      <c r="B132" s="120"/>
      <c r="C132" s="120"/>
      <c r="D132" s="120"/>
      <c r="E132" s="2"/>
      <c r="F132" s="2"/>
      <c r="G132" s="120"/>
      <c r="H132" s="120"/>
      <c r="I132" s="120"/>
      <c r="J132" s="58"/>
      <c r="K132" s="121"/>
      <c r="L132" s="2"/>
      <c r="M132" s="120"/>
      <c r="N132" s="120"/>
      <c r="O132" s="120"/>
      <c r="P132" s="120"/>
      <c r="Q132" s="2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122"/>
      <c r="AJ132" s="122"/>
      <c r="AK132" s="2"/>
      <c r="AL132" s="2"/>
      <c r="AM132" s="2"/>
      <c r="AN132" s="2"/>
      <c r="AO132" s="2"/>
      <c r="AP132" s="2"/>
      <c r="AQ132" s="2"/>
      <c r="AR132" s="15"/>
    </row>
    <row r="133" spans="1:44" ht="11.25" customHeight="1">
      <c r="A133" s="120"/>
      <c r="B133" s="120"/>
      <c r="C133" s="120"/>
      <c r="D133" s="120"/>
      <c r="E133" s="2"/>
      <c r="F133" s="2"/>
      <c r="G133" s="120"/>
      <c r="H133" s="120"/>
      <c r="I133" s="120"/>
      <c r="J133" s="58"/>
      <c r="K133" s="121"/>
      <c r="L133" s="2"/>
      <c r="M133" s="120"/>
      <c r="N133" s="120"/>
      <c r="O133" s="120"/>
      <c r="P133" s="120"/>
      <c r="Q133" s="2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122"/>
      <c r="AJ133" s="122"/>
      <c r="AK133" s="2"/>
      <c r="AL133" s="2"/>
      <c r="AM133" s="2"/>
      <c r="AN133" s="2"/>
      <c r="AO133" s="2"/>
      <c r="AP133" s="2"/>
      <c r="AQ133" s="2"/>
      <c r="AR133" s="15"/>
    </row>
    <row r="134" spans="1:44" ht="11.25" customHeight="1">
      <c r="A134" s="120"/>
      <c r="B134" s="120"/>
      <c r="C134" s="120"/>
      <c r="D134" s="120"/>
      <c r="E134" s="2"/>
      <c r="F134" s="2"/>
      <c r="G134" s="120"/>
      <c r="H134" s="120"/>
      <c r="I134" s="120"/>
      <c r="J134" s="58"/>
      <c r="K134" s="121"/>
      <c r="L134" s="2"/>
      <c r="M134" s="120"/>
      <c r="N134" s="120"/>
      <c r="O134" s="120"/>
      <c r="P134" s="120"/>
      <c r="Q134" s="2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122"/>
      <c r="AJ134" s="122"/>
      <c r="AK134" s="2"/>
      <c r="AL134" s="2"/>
      <c r="AM134" s="2"/>
      <c r="AN134" s="2"/>
      <c r="AO134" s="2"/>
      <c r="AP134" s="2"/>
      <c r="AQ134" s="2"/>
      <c r="AR134" s="15"/>
    </row>
    <row r="135" spans="1:44" ht="11.25" customHeight="1">
      <c r="A135" s="120"/>
      <c r="B135" s="120"/>
      <c r="C135" s="120"/>
      <c r="D135" s="120"/>
      <c r="E135" s="2"/>
      <c r="F135" s="2"/>
      <c r="G135" s="120"/>
      <c r="H135" s="120"/>
      <c r="I135" s="120"/>
      <c r="J135" s="58"/>
      <c r="K135" s="121"/>
      <c r="L135" s="2"/>
      <c r="M135" s="120"/>
      <c r="N135" s="120"/>
      <c r="O135" s="120"/>
      <c r="P135" s="120"/>
      <c r="Q135" s="2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122"/>
      <c r="AJ135" s="122"/>
      <c r="AK135" s="2"/>
      <c r="AL135" s="2"/>
      <c r="AM135" s="2"/>
      <c r="AN135" s="2"/>
      <c r="AO135" s="2"/>
      <c r="AP135" s="2"/>
      <c r="AQ135" s="2"/>
      <c r="AR135" s="15"/>
    </row>
    <row r="136" spans="1:44" ht="11.25" customHeight="1">
      <c r="A136" s="120"/>
      <c r="B136" s="120"/>
      <c r="C136" s="120"/>
      <c r="D136" s="120"/>
      <c r="E136" s="2"/>
      <c r="F136" s="2"/>
      <c r="G136" s="120"/>
      <c r="H136" s="120"/>
      <c r="I136" s="120"/>
      <c r="J136" s="58"/>
      <c r="K136" s="121"/>
      <c r="L136" s="2"/>
      <c r="M136" s="120"/>
      <c r="N136" s="120"/>
      <c r="O136" s="120"/>
      <c r="P136" s="120"/>
      <c r="Q136" s="2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122"/>
      <c r="AJ136" s="122"/>
      <c r="AK136" s="2"/>
      <c r="AL136" s="2"/>
      <c r="AM136" s="2"/>
      <c r="AN136" s="2"/>
      <c r="AO136" s="2"/>
      <c r="AP136" s="2"/>
      <c r="AQ136" s="2"/>
      <c r="AR136" s="15"/>
    </row>
    <row r="137" spans="1:44" ht="11.25" customHeight="1">
      <c r="A137" s="120"/>
      <c r="B137" s="120"/>
      <c r="C137" s="120"/>
      <c r="D137" s="120"/>
      <c r="E137" s="2"/>
      <c r="F137" s="2"/>
      <c r="G137" s="120"/>
      <c r="H137" s="120"/>
      <c r="I137" s="120"/>
      <c r="J137" s="58"/>
      <c r="K137" s="121"/>
      <c r="L137" s="2"/>
      <c r="M137" s="120"/>
      <c r="N137" s="120"/>
      <c r="O137" s="120"/>
      <c r="P137" s="120"/>
      <c r="Q137" s="2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122"/>
      <c r="AJ137" s="122"/>
      <c r="AK137" s="2"/>
      <c r="AL137" s="2"/>
      <c r="AM137" s="2"/>
      <c r="AN137" s="2"/>
      <c r="AO137" s="2"/>
      <c r="AP137" s="2"/>
      <c r="AQ137" s="2"/>
      <c r="AR137" s="15"/>
    </row>
    <row r="138" spans="1:44" ht="11.25" customHeight="1">
      <c r="A138" s="120"/>
      <c r="B138" s="120"/>
      <c r="C138" s="120"/>
      <c r="D138" s="120"/>
      <c r="E138" s="2"/>
      <c r="F138" s="2"/>
      <c r="G138" s="120"/>
      <c r="H138" s="120"/>
      <c r="I138" s="120"/>
      <c r="J138" s="58"/>
      <c r="K138" s="121"/>
      <c r="L138" s="2"/>
      <c r="M138" s="120"/>
      <c r="N138" s="120"/>
      <c r="O138" s="120"/>
      <c r="P138" s="120"/>
      <c r="Q138" s="2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122"/>
      <c r="AJ138" s="122"/>
      <c r="AK138" s="2"/>
      <c r="AL138" s="2"/>
      <c r="AM138" s="2"/>
      <c r="AN138" s="2"/>
      <c r="AO138" s="2"/>
      <c r="AP138" s="2"/>
      <c r="AQ138" s="2"/>
      <c r="AR138" s="15"/>
    </row>
    <row r="139" spans="1:44" ht="11.25" customHeight="1">
      <c r="A139" s="120"/>
      <c r="B139" s="120"/>
      <c r="C139" s="120"/>
      <c r="D139" s="120"/>
      <c r="E139" s="2"/>
      <c r="F139" s="2"/>
      <c r="G139" s="120"/>
      <c r="H139" s="120"/>
      <c r="I139" s="120"/>
      <c r="J139" s="58"/>
      <c r="K139" s="121"/>
      <c r="L139" s="2"/>
      <c r="M139" s="120"/>
      <c r="N139" s="120"/>
      <c r="O139" s="120"/>
      <c r="P139" s="120"/>
      <c r="Q139" s="2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122"/>
      <c r="AJ139" s="122"/>
      <c r="AK139" s="2"/>
      <c r="AL139" s="2"/>
      <c r="AM139" s="2"/>
      <c r="AN139" s="2"/>
      <c r="AO139" s="2"/>
      <c r="AP139" s="2"/>
      <c r="AQ139" s="2"/>
      <c r="AR139" s="15"/>
    </row>
    <row r="140" spans="1:44" ht="11.25" customHeight="1">
      <c r="A140" s="120"/>
      <c r="B140" s="120"/>
      <c r="C140" s="120"/>
      <c r="D140" s="120"/>
      <c r="E140" s="2"/>
      <c r="F140" s="2"/>
      <c r="G140" s="120"/>
      <c r="H140" s="120"/>
      <c r="I140" s="120"/>
      <c r="J140" s="58"/>
      <c r="K140" s="121"/>
      <c r="L140" s="2"/>
      <c r="M140" s="120"/>
      <c r="N140" s="120"/>
      <c r="O140" s="120"/>
      <c r="P140" s="120"/>
      <c r="Q140" s="2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122"/>
      <c r="AJ140" s="122"/>
      <c r="AK140" s="2"/>
      <c r="AL140" s="2"/>
      <c r="AM140" s="2"/>
      <c r="AN140" s="2"/>
      <c r="AO140" s="2"/>
      <c r="AP140" s="2"/>
      <c r="AQ140" s="2"/>
      <c r="AR140" s="15"/>
    </row>
    <row r="141" spans="1:44" ht="11.25" customHeight="1">
      <c r="A141" s="120"/>
      <c r="B141" s="120"/>
      <c r="C141" s="120"/>
      <c r="D141" s="120"/>
      <c r="E141" s="2"/>
      <c r="F141" s="2"/>
      <c r="G141" s="120"/>
      <c r="H141" s="120"/>
      <c r="I141" s="120"/>
      <c r="J141" s="58"/>
      <c r="K141" s="121"/>
      <c r="L141" s="2"/>
      <c r="M141" s="120"/>
      <c r="N141" s="120"/>
      <c r="O141" s="120"/>
      <c r="P141" s="120"/>
      <c r="Q141" s="2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122"/>
      <c r="AJ141" s="122"/>
      <c r="AK141" s="2"/>
      <c r="AL141" s="2"/>
      <c r="AM141" s="2"/>
      <c r="AN141" s="2"/>
      <c r="AO141" s="2"/>
      <c r="AP141" s="2"/>
      <c r="AQ141" s="2"/>
      <c r="AR141" s="15"/>
    </row>
    <row r="142" spans="1:44" ht="11.25" customHeight="1">
      <c r="A142" s="120"/>
      <c r="B142" s="120"/>
      <c r="C142" s="120"/>
      <c r="D142" s="120"/>
      <c r="E142" s="2"/>
      <c r="F142" s="2"/>
      <c r="G142" s="120"/>
      <c r="H142" s="120"/>
      <c r="I142" s="120"/>
      <c r="J142" s="58"/>
      <c r="K142" s="121"/>
      <c r="L142" s="2"/>
      <c r="M142" s="120"/>
      <c r="N142" s="120"/>
      <c r="O142" s="120"/>
      <c r="P142" s="120"/>
      <c r="Q142" s="2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122"/>
      <c r="AJ142" s="122"/>
      <c r="AK142" s="2"/>
      <c r="AL142" s="2"/>
      <c r="AM142" s="2"/>
      <c r="AN142" s="2"/>
      <c r="AO142" s="2"/>
      <c r="AP142" s="2"/>
      <c r="AQ142" s="2"/>
      <c r="AR142" s="15"/>
    </row>
    <row r="143" spans="1:44" ht="11.25" customHeight="1">
      <c r="A143" s="120"/>
      <c r="B143" s="120"/>
      <c r="C143" s="120"/>
      <c r="D143" s="120"/>
      <c r="E143" s="2"/>
      <c r="F143" s="2"/>
      <c r="G143" s="120"/>
      <c r="H143" s="120"/>
      <c r="I143" s="120"/>
      <c r="J143" s="58"/>
      <c r="K143" s="121"/>
      <c r="L143" s="2"/>
      <c r="M143" s="120"/>
      <c r="N143" s="120"/>
      <c r="O143" s="120"/>
      <c r="P143" s="120"/>
      <c r="Q143" s="2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122"/>
      <c r="AJ143" s="122"/>
      <c r="AK143" s="2"/>
      <c r="AL143" s="2"/>
      <c r="AM143" s="2"/>
      <c r="AN143" s="2"/>
      <c r="AO143" s="2"/>
      <c r="AP143" s="2"/>
      <c r="AQ143" s="2"/>
      <c r="AR143" s="15"/>
    </row>
    <row r="144" spans="1:44" ht="11.25" customHeight="1">
      <c r="A144" s="120"/>
      <c r="B144" s="120"/>
      <c r="C144" s="120"/>
      <c r="D144" s="120"/>
      <c r="E144" s="2"/>
      <c r="F144" s="2"/>
      <c r="G144" s="120"/>
      <c r="H144" s="120"/>
      <c r="I144" s="120"/>
      <c r="J144" s="58"/>
      <c r="K144" s="121"/>
      <c r="L144" s="2"/>
      <c r="M144" s="120"/>
      <c r="N144" s="120"/>
      <c r="O144" s="120"/>
      <c r="P144" s="120"/>
      <c r="Q144" s="2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122"/>
      <c r="AJ144" s="122"/>
      <c r="AK144" s="2"/>
      <c r="AL144" s="2"/>
      <c r="AM144" s="2"/>
      <c r="AN144" s="2"/>
      <c r="AO144" s="2"/>
      <c r="AP144" s="2"/>
      <c r="AQ144" s="2"/>
      <c r="AR144" s="15"/>
    </row>
    <row r="145" spans="1:44" ht="11.25" customHeight="1">
      <c r="A145" s="120"/>
      <c r="B145" s="120"/>
      <c r="C145" s="120"/>
      <c r="D145" s="120"/>
      <c r="E145" s="2"/>
      <c r="F145" s="2"/>
      <c r="G145" s="120"/>
      <c r="H145" s="120"/>
      <c r="I145" s="120"/>
      <c r="J145" s="58"/>
      <c r="K145" s="121"/>
      <c r="L145" s="2"/>
      <c r="M145" s="120"/>
      <c r="N145" s="120"/>
      <c r="O145" s="120"/>
      <c r="P145" s="120"/>
      <c r="Q145" s="2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122"/>
      <c r="AJ145" s="122"/>
      <c r="AK145" s="2"/>
      <c r="AL145" s="2"/>
      <c r="AM145" s="2"/>
      <c r="AN145" s="2"/>
      <c r="AO145" s="2"/>
      <c r="AP145" s="2"/>
      <c r="AQ145" s="2"/>
      <c r="AR145" s="15"/>
    </row>
    <row r="146" spans="1:44" ht="11.25" customHeight="1">
      <c r="A146" s="120"/>
      <c r="B146" s="120"/>
      <c r="C146" s="120"/>
      <c r="D146" s="120"/>
      <c r="E146" s="2"/>
      <c r="F146" s="2"/>
      <c r="G146" s="120"/>
      <c r="H146" s="120"/>
      <c r="I146" s="120"/>
      <c r="J146" s="58"/>
      <c r="K146" s="121"/>
      <c r="L146" s="2"/>
      <c r="M146" s="120"/>
      <c r="N146" s="120"/>
      <c r="O146" s="120"/>
      <c r="P146" s="120"/>
      <c r="Q146" s="2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122"/>
      <c r="AJ146" s="122"/>
      <c r="AK146" s="2"/>
      <c r="AL146" s="2"/>
      <c r="AM146" s="2"/>
      <c r="AN146" s="2"/>
      <c r="AO146" s="2"/>
      <c r="AP146" s="2"/>
      <c r="AQ146" s="2"/>
      <c r="AR146" s="15"/>
    </row>
    <row r="147" spans="1:44" ht="11.25" customHeight="1">
      <c r="A147" s="120"/>
      <c r="B147" s="120"/>
      <c r="C147" s="120"/>
      <c r="D147" s="120"/>
      <c r="E147" s="2"/>
      <c r="F147" s="2"/>
      <c r="G147" s="120"/>
      <c r="H147" s="120"/>
      <c r="I147" s="120"/>
      <c r="J147" s="58"/>
      <c r="K147" s="121"/>
      <c r="L147" s="2"/>
      <c r="M147" s="120"/>
      <c r="N147" s="120"/>
      <c r="O147" s="120"/>
      <c r="P147" s="120"/>
      <c r="Q147" s="2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122"/>
      <c r="AJ147" s="122"/>
      <c r="AK147" s="2"/>
      <c r="AL147" s="2"/>
      <c r="AM147" s="2"/>
      <c r="AN147" s="2"/>
      <c r="AO147" s="2"/>
      <c r="AP147" s="2"/>
      <c r="AQ147" s="2"/>
      <c r="AR147" s="15"/>
    </row>
    <row r="148" spans="1:44" ht="11.25" customHeight="1">
      <c r="A148" s="120"/>
      <c r="B148" s="120"/>
      <c r="C148" s="120"/>
      <c r="D148" s="120"/>
      <c r="E148" s="2"/>
      <c r="F148" s="2"/>
      <c r="G148" s="120"/>
      <c r="H148" s="120"/>
      <c r="I148" s="120"/>
      <c r="J148" s="58"/>
      <c r="K148" s="121"/>
      <c r="L148" s="2"/>
      <c r="M148" s="120"/>
      <c r="N148" s="120"/>
      <c r="O148" s="120"/>
      <c r="P148" s="120"/>
      <c r="Q148" s="2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122"/>
      <c r="AJ148" s="122"/>
      <c r="AK148" s="2"/>
      <c r="AL148" s="2"/>
      <c r="AM148" s="2"/>
      <c r="AN148" s="2"/>
      <c r="AO148" s="2"/>
      <c r="AP148" s="2"/>
      <c r="AQ148" s="2"/>
      <c r="AR148" s="15"/>
    </row>
    <row r="149" spans="1:44" ht="11.25" customHeight="1">
      <c r="A149" s="120"/>
      <c r="B149" s="120"/>
      <c r="C149" s="120"/>
      <c r="D149" s="120"/>
      <c r="E149" s="2"/>
      <c r="F149" s="2"/>
      <c r="G149" s="120"/>
      <c r="H149" s="120"/>
      <c r="I149" s="120"/>
      <c r="J149" s="58"/>
      <c r="K149" s="121"/>
      <c r="L149" s="2"/>
      <c r="M149" s="120"/>
      <c r="N149" s="120"/>
      <c r="O149" s="120"/>
      <c r="P149" s="120"/>
      <c r="Q149" s="2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122"/>
      <c r="AJ149" s="122"/>
      <c r="AK149" s="2"/>
      <c r="AL149" s="2"/>
      <c r="AM149" s="2"/>
      <c r="AN149" s="2"/>
      <c r="AO149" s="2"/>
      <c r="AP149" s="2"/>
      <c r="AQ149" s="2"/>
      <c r="AR149" s="15"/>
    </row>
    <row r="150" spans="1:44" ht="11.25" customHeight="1">
      <c r="A150" s="120"/>
      <c r="B150" s="120"/>
      <c r="C150" s="120"/>
      <c r="D150" s="120"/>
      <c r="E150" s="2"/>
      <c r="F150" s="2"/>
      <c r="G150" s="120"/>
      <c r="H150" s="120"/>
      <c r="I150" s="120"/>
      <c r="J150" s="58"/>
      <c r="K150" s="121"/>
      <c r="L150" s="2"/>
      <c r="M150" s="120"/>
      <c r="N150" s="120"/>
      <c r="O150" s="120"/>
      <c r="P150" s="120"/>
      <c r="Q150" s="2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122"/>
      <c r="AJ150" s="122"/>
      <c r="AK150" s="2"/>
      <c r="AL150" s="2"/>
      <c r="AM150" s="2"/>
      <c r="AN150" s="2"/>
      <c r="AO150" s="2"/>
      <c r="AP150" s="2"/>
      <c r="AQ150" s="2"/>
      <c r="AR150" s="15"/>
    </row>
    <row r="151" spans="1:44" ht="11.25" customHeight="1">
      <c r="A151" s="120"/>
      <c r="B151" s="120"/>
      <c r="C151" s="120"/>
      <c r="D151" s="120"/>
      <c r="E151" s="2"/>
      <c r="F151" s="2"/>
      <c r="G151" s="120"/>
      <c r="H151" s="120"/>
      <c r="I151" s="120"/>
      <c r="J151" s="58"/>
      <c r="K151" s="121"/>
      <c r="L151" s="2"/>
      <c r="M151" s="120"/>
      <c r="N151" s="120"/>
      <c r="O151" s="120"/>
      <c r="P151" s="120"/>
      <c r="Q151" s="2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122"/>
      <c r="AJ151" s="122"/>
      <c r="AK151" s="2"/>
      <c r="AL151" s="2"/>
      <c r="AM151" s="2"/>
      <c r="AN151" s="2"/>
      <c r="AO151" s="2"/>
      <c r="AP151" s="2"/>
      <c r="AQ151" s="2"/>
      <c r="AR151" s="15"/>
    </row>
    <row r="152" spans="1:44" ht="11.25" customHeight="1">
      <c r="A152" s="120"/>
      <c r="B152" s="120"/>
      <c r="C152" s="120"/>
      <c r="D152" s="120"/>
      <c r="E152" s="2"/>
      <c r="F152" s="2"/>
      <c r="G152" s="120"/>
      <c r="H152" s="120"/>
      <c r="I152" s="120"/>
      <c r="J152" s="58"/>
      <c r="K152" s="121"/>
      <c r="L152" s="2"/>
      <c r="M152" s="120"/>
      <c r="N152" s="120"/>
      <c r="O152" s="120"/>
      <c r="P152" s="120"/>
      <c r="Q152" s="2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122"/>
      <c r="AJ152" s="122"/>
      <c r="AK152" s="2"/>
      <c r="AL152" s="2"/>
      <c r="AM152" s="2"/>
      <c r="AN152" s="2"/>
      <c r="AO152" s="2"/>
      <c r="AP152" s="2"/>
      <c r="AQ152" s="2"/>
      <c r="AR152" s="15"/>
    </row>
    <row r="153" spans="1:44" ht="11.25" customHeight="1">
      <c r="A153" s="120"/>
      <c r="B153" s="120"/>
      <c r="C153" s="120"/>
      <c r="D153" s="120"/>
      <c r="E153" s="2"/>
      <c r="F153" s="2"/>
      <c r="G153" s="120"/>
      <c r="H153" s="120"/>
      <c r="I153" s="120"/>
      <c r="J153" s="58"/>
      <c r="K153" s="121"/>
      <c r="L153" s="2"/>
      <c r="M153" s="120"/>
      <c r="N153" s="120"/>
      <c r="O153" s="120"/>
      <c r="P153" s="120"/>
      <c r="Q153" s="2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122"/>
      <c r="AJ153" s="122"/>
      <c r="AK153" s="2"/>
      <c r="AL153" s="2"/>
      <c r="AM153" s="2"/>
      <c r="AN153" s="2"/>
      <c r="AO153" s="2"/>
      <c r="AP153" s="2"/>
      <c r="AQ153" s="2"/>
      <c r="AR153" s="15"/>
    </row>
    <row r="154" spans="1:44" ht="11.25" customHeight="1">
      <c r="A154" s="120"/>
      <c r="B154" s="120"/>
      <c r="C154" s="120"/>
      <c r="D154" s="120"/>
      <c r="E154" s="2"/>
      <c r="F154" s="2"/>
      <c r="G154" s="120"/>
      <c r="H154" s="120"/>
      <c r="I154" s="120"/>
      <c r="J154" s="58"/>
      <c r="K154" s="121"/>
      <c r="L154" s="2"/>
      <c r="M154" s="120"/>
      <c r="N154" s="120"/>
      <c r="O154" s="120"/>
      <c r="P154" s="120"/>
      <c r="Q154" s="2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122"/>
      <c r="AJ154" s="122"/>
      <c r="AK154" s="2"/>
      <c r="AL154" s="2"/>
      <c r="AM154" s="2"/>
      <c r="AN154" s="2"/>
      <c r="AO154" s="2"/>
      <c r="AP154" s="2"/>
      <c r="AQ154" s="2"/>
      <c r="AR154" s="15"/>
    </row>
    <row r="155" spans="1:44" ht="11.25" customHeight="1">
      <c r="A155" s="120"/>
      <c r="B155" s="120"/>
      <c r="C155" s="120"/>
      <c r="D155" s="120"/>
      <c r="E155" s="2"/>
      <c r="F155" s="2"/>
      <c r="G155" s="120"/>
      <c r="H155" s="120"/>
      <c r="I155" s="120"/>
      <c r="J155" s="58"/>
      <c r="K155" s="121"/>
      <c r="L155" s="2"/>
      <c r="M155" s="120"/>
      <c r="N155" s="120"/>
      <c r="O155" s="120"/>
      <c r="P155" s="120"/>
      <c r="Q155" s="2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122"/>
      <c r="AJ155" s="122"/>
      <c r="AK155" s="2"/>
      <c r="AL155" s="2"/>
      <c r="AM155" s="2"/>
      <c r="AN155" s="2"/>
      <c r="AO155" s="2"/>
      <c r="AP155" s="2"/>
      <c r="AQ155" s="2"/>
      <c r="AR155" s="15"/>
    </row>
    <row r="156" spans="1:44" ht="11.25" customHeight="1">
      <c r="A156" s="120"/>
      <c r="B156" s="120"/>
      <c r="C156" s="120"/>
      <c r="D156" s="120"/>
      <c r="E156" s="2"/>
      <c r="F156" s="2"/>
      <c r="G156" s="120"/>
      <c r="H156" s="120"/>
      <c r="I156" s="120"/>
      <c r="J156" s="58"/>
      <c r="K156" s="121"/>
      <c r="L156" s="2"/>
      <c r="M156" s="120"/>
      <c r="N156" s="120"/>
      <c r="O156" s="120"/>
      <c r="P156" s="120"/>
      <c r="Q156" s="2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122"/>
      <c r="AJ156" s="122"/>
      <c r="AK156" s="2"/>
      <c r="AL156" s="2"/>
      <c r="AM156" s="2"/>
      <c r="AN156" s="2"/>
      <c r="AO156" s="2"/>
      <c r="AP156" s="2"/>
      <c r="AQ156" s="2"/>
      <c r="AR156" s="15"/>
    </row>
    <row r="157" spans="1:44" ht="11.25" customHeight="1">
      <c r="A157" s="120"/>
      <c r="B157" s="120"/>
      <c r="C157" s="120"/>
      <c r="D157" s="120"/>
      <c r="E157" s="2"/>
      <c r="F157" s="2"/>
      <c r="G157" s="120"/>
      <c r="H157" s="120"/>
      <c r="I157" s="120"/>
      <c r="J157" s="58"/>
      <c r="K157" s="121"/>
      <c r="L157" s="2"/>
      <c r="M157" s="120"/>
      <c r="N157" s="120"/>
      <c r="O157" s="120"/>
      <c r="P157" s="120"/>
      <c r="Q157" s="2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122"/>
      <c r="AJ157" s="122"/>
      <c r="AK157" s="2"/>
      <c r="AL157" s="2"/>
      <c r="AM157" s="2"/>
      <c r="AN157" s="2"/>
      <c r="AO157" s="2"/>
      <c r="AP157" s="2"/>
      <c r="AQ157" s="2"/>
      <c r="AR157" s="15"/>
    </row>
    <row r="158" spans="1:44" ht="11.25" customHeight="1">
      <c r="A158" s="120"/>
      <c r="B158" s="120"/>
      <c r="C158" s="120"/>
      <c r="D158" s="120"/>
      <c r="E158" s="2"/>
      <c r="F158" s="2"/>
      <c r="G158" s="120"/>
      <c r="H158" s="120"/>
      <c r="I158" s="120"/>
      <c r="J158" s="58"/>
      <c r="K158" s="121"/>
      <c r="L158" s="2"/>
      <c r="M158" s="120"/>
      <c r="N158" s="120"/>
      <c r="O158" s="120"/>
      <c r="P158" s="120"/>
      <c r="Q158" s="2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122"/>
      <c r="AJ158" s="122"/>
      <c r="AK158" s="2"/>
      <c r="AL158" s="2"/>
      <c r="AM158" s="2"/>
      <c r="AN158" s="2"/>
      <c r="AO158" s="2"/>
      <c r="AP158" s="2"/>
      <c r="AQ158" s="2"/>
      <c r="AR158" s="15"/>
    </row>
    <row r="159" spans="1:44" ht="11.25" customHeight="1">
      <c r="A159" s="120"/>
      <c r="B159" s="120"/>
      <c r="C159" s="120"/>
      <c r="D159" s="120"/>
      <c r="E159" s="2"/>
      <c r="F159" s="2"/>
      <c r="G159" s="120"/>
      <c r="H159" s="120"/>
      <c r="I159" s="120"/>
      <c r="J159" s="58"/>
      <c r="K159" s="121"/>
      <c r="L159" s="2"/>
      <c r="M159" s="120"/>
      <c r="N159" s="120"/>
      <c r="O159" s="120"/>
      <c r="P159" s="120"/>
      <c r="Q159" s="2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122"/>
      <c r="AJ159" s="122"/>
      <c r="AK159" s="2"/>
      <c r="AL159" s="2"/>
      <c r="AM159" s="2"/>
      <c r="AN159" s="2"/>
      <c r="AO159" s="2"/>
      <c r="AP159" s="2"/>
      <c r="AQ159" s="2"/>
      <c r="AR159" s="15"/>
    </row>
    <row r="160" spans="1:44" ht="11.25" customHeight="1">
      <c r="A160" s="120"/>
      <c r="B160" s="120"/>
      <c r="C160" s="120"/>
      <c r="D160" s="120"/>
      <c r="E160" s="2"/>
      <c r="F160" s="2"/>
      <c r="G160" s="120"/>
      <c r="H160" s="120"/>
      <c r="I160" s="120"/>
      <c r="J160" s="58"/>
      <c r="K160" s="121"/>
      <c r="L160" s="2"/>
      <c r="M160" s="120"/>
      <c r="N160" s="120"/>
      <c r="O160" s="120"/>
      <c r="P160" s="120"/>
      <c r="Q160" s="2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122"/>
      <c r="AJ160" s="122"/>
      <c r="AK160" s="2"/>
      <c r="AL160" s="2"/>
      <c r="AM160" s="2"/>
      <c r="AN160" s="2"/>
      <c r="AO160" s="2"/>
      <c r="AP160" s="2"/>
      <c r="AQ160" s="2"/>
      <c r="AR160" s="15"/>
    </row>
    <row r="161" spans="1:44" ht="11.25" customHeight="1">
      <c r="A161" s="120"/>
      <c r="B161" s="120"/>
      <c r="C161" s="120"/>
      <c r="D161" s="120"/>
      <c r="E161" s="2"/>
      <c r="F161" s="2"/>
      <c r="G161" s="120"/>
      <c r="H161" s="120"/>
      <c r="I161" s="120"/>
      <c r="J161" s="58"/>
      <c r="K161" s="121"/>
      <c r="L161" s="2"/>
      <c r="M161" s="120"/>
      <c r="N161" s="120"/>
      <c r="O161" s="120"/>
      <c r="P161" s="120"/>
      <c r="Q161" s="2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122"/>
      <c r="AJ161" s="122"/>
      <c r="AK161" s="2"/>
      <c r="AL161" s="2"/>
      <c r="AM161" s="2"/>
      <c r="AN161" s="2"/>
      <c r="AO161" s="2"/>
      <c r="AP161" s="2"/>
      <c r="AQ161" s="2"/>
      <c r="AR161" s="15"/>
    </row>
    <row r="162" spans="1:44" ht="11.25" customHeight="1">
      <c r="A162" s="120"/>
      <c r="B162" s="120"/>
      <c r="C162" s="120"/>
      <c r="D162" s="120"/>
      <c r="E162" s="2"/>
      <c r="F162" s="2"/>
      <c r="G162" s="120"/>
      <c r="H162" s="120"/>
      <c r="I162" s="120"/>
      <c r="J162" s="58"/>
      <c r="K162" s="121"/>
      <c r="L162" s="2"/>
      <c r="M162" s="120"/>
      <c r="N162" s="120"/>
      <c r="O162" s="120"/>
      <c r="P162" s="120"/>
      <c r="Q162" s="2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122"/>
      <c r="AJ162" s="122"/>
      <c r="AK162" s="2"/>
      <c r="AL162" s="2"/>
      <c r="AM162" s="2"/>
      <c r="AN162" s="2"/>
      <c r="AO162" s="2"/>
      <c r="AP162" s="2"/>
      <c r="AQ162" s="2"/>
      <c r="AR162" s="15"/>
    </row>
    <row r="163" spans="1:44" ht="11.25" customHeight="1">
      <c r="A163" s="120"/>
      <c r="B163" s="120"/>
      <c r="C163" s="120"/>
      <c r="D163" s="120"/>
      <c r="E163" s="2"/>
      <c r="F163" s="2"/>
      <c r="G163" s="120"/>
      <c r="H163" s="120"/>
      <c r="I163" s="120"/>
      <c r="J163" s="58"/>
      <c r="K163" s="121"/>
      <c r="L163" s="2"/>
      <c r="M163" s="120"/>
      <c r="N163" s="120"/>
      <c r="O163" s="120"/>
      <c r="P163" s="120"/>
      <c r="Q163" s="2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122"/>
      <c r="AJ163" s="122"/>
      <c r="AK163" s="2"/>
      <c r="AL163" s="2"/>
      <c r="AM163" s="2"/>
      <c r="AN163" s="2"/>
      <c r="AO163" s="2"/>
      <c r="AP163" s="2"/>
      <c r="AQ163" s="2"/>
      <c r="AR163" s="15"/>
    </row>
    <row r="164" spans="1:44" ht="11.25" customHeight="1">
      <c r="A164" s="120"/>
      <c r="B164" s="120"/>
      <c r="C164" s="120"/>
      <c r="D164" s="120"/>
      <c r="E164" s="2"/>
      <c r="F164" s="2"/>
      <c r="G164" s="120"/>
      <c r="H164" s="120"/>
      <c r="I164" s="120"/>
      <c r="J164" s="58"/>
      <c r="K164" s="121"/>
      <c r="L164" s="2"/>
      <c r="M164" s="120"/>
      <c r="N164" s="120"/>
      <c r="O164" s="120"/>
      <c r="P164" s="120"/>
      <c r="Q164" s="2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122"/>
      <c r="AJ164" s="122"/>
      <c r="AK164" s="2"/>
      <c r="AL164" s="2"/>
      <c r="AM164" s="2"/>
      <c r="AN164" s="2"/>
      <c r="AO164" s="2"/>
      <c r="AP164" s="2"/>
      <c r="AQ164" s="2"/>
      <c r="AR164" s="15"/>
    </row>
    <row r="165" spans="1:44" ht="11.25" customHeight="1">
      <c r="A165" s="120"/>
      <c r="B165" s="120"/>
      <c r="C165" s="120"/>
      <c r="D165" s="120"/>
      <c r="E165" s="2"/>
      <c r="F165" s="2"/>
      <c r="G165" s="120"/>
      <c r="H165" s="120"/>
      <c r="I165" s="120"/>
      <c r="J165" s="58"/>
      <c r="K165" s="121"/>
      <c r="L165" s="2"/>
      <c r="M165" s="120"/>
      <c r="N165" s="120"/>
      <c r="O165" s="120"/>
      <c r="P165" s="120"/>
      <c r="Q165" s="2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122"/>
      <c r="AJ165" s="122"/>
      <c r="AK165" s="2"/>
      <c r="AL165" s="2"/>
      <c r="AM165" s="2"/>
      <c r="AN165" s="2"/>
      <c r="AO165" s="2"/>
      <c r="AP165" s="2"/>
      <c r="AQ165" s="2"/>
      <c r="AR165" s="15"/>
    </row>
    <row r="166" spans="1:44" ht="11.25" customHeight="1">
      <c r="A166" s="120"/>
      <c r="B166" s="120"/>
      <c r="C166" s="120"/>
      <c r="D166" s="120"/>
      <c r="E166" s="2"/>
      <c r="F166" s="2"/>
      <c r="G166" s="120"/>
      <c r="H166" s="120"/>
      <c r="I166" s="120"/>
      <c r="J166" s="58"/>
      <c r="K166" s="121"/>
      <c r="L166" s="2"/>
      <c r="M166" s="120"/>
      <c r="N166" s="120"/>
      <c r="O166" s="120"/>
      <c r="P166" s="120"/>
      <c r="Q166" s="2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122"/>
      <c r="AJ166" s="122"/>
      <c r="AK166" s="2"/>
      <c r="AL166" s="2"/>
      <c r="AM166" s="2"/>
      <c r="AN166" s="2"/>
      <c r="AO166" s="2"/>
      <c r="AP166" s="2"/>
      <c r="AQ166" s="2"/>
      <c r="AR166" s="15"/>
    </row>
    <row r="167" spans="1:44" ht="11.25" customHeight="1">
      <c r="A167" s="120"/>
      <c r="B167" s="120"/>
      <c r="C167" s="120"/>
      <c r="D167" s="120"/>
      <c r="E167" s="2"/>
      <c r="F167" s="2"/>
      <c r="G167" s="120"/>
      <c r="H167" s="120"/>
      <c r="I167" s="120"/>
      <c r="J167" s="58"/>
      <c r="K167" s="121"/>
      <c r="L167" s="2"/>
      <c r="M167" s="120"/>
      <c r="N167" s="120"/>
      <c r="O167" s="120"/>
      <c r="P167" s="120"/>
      <c r="Q167" s="2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122"/>
      <c r="AJ167" s="122"/>
      <c r="AK167" s="2"/>
      <c r="AL167" s="2"/>
      <c r="AM167" s="2"/>
      <c r="AN167" s="2"/>
      <c r="AO167" s="2"/>
      <c r="AP167" s="2"/>
      <c r="AQ167" s="2"/>
      <c r="AR167" s="15"/>
    </row>
    <row r="168" spans="1:44" ht="11.25" customHeight="1">
      <c r="A168" s="120"/>
      <c r="B168" s="120"/>
      <c r="C168" s="120"/>
      <c r="D168" s="120"/>
      <c r="E168" s="2"/>
      <c r="F168" s="2"/>
      <c r="G168" s="120"/>
      <c r="H168" s="120"/>
      <c r="I168" s="120"/>
      <c r="J168" s="58"/>
      <c r="K168" s="121"/>
      <c r="L168" s="2"/>
      <c r="M168" s="120"/>
      <c r="N168" s="120"/>
      <c r="O168" s="120"/>
      <c r="P168" s="120"/>
      <c r="Q168" s="2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122"/>
      <c r="AJ168" s="122"/>
      <c r="AK168" s="2"/>
      <c r="AL168" s="2"/>
      <c r="AM168" s="2"/>
      <c r="AN168" s="2"/>
      <c r="AO168" s="2"/>
      <c r="AP168" s="2"/>
      <c r="AQ168" s="2"/>
      <c r="AR168" s="15"/>
    </row>
    <row r="169" spans="1:44" ht="11.25" customHeight="1">
      <c r="A169" s="120"/>
      <c r="B169" s="120"/>
      <c r="C169" s="120"/>
      <c r="D169" s="120"/>
      <c r="E169" s="2"/>
      <c r="F169" s="2"/>
      <c r="G169" s="120"/>
      <c r="H169" s="120"/>
      <c r="I169" s="120"/>
      <c r="J169" s="58"/>
      <c r="K169" s="121"/>
      <c r="L169" s="2"/>
      <c r="M169" s="120"/>
      <c r="N169" s="120"/>
      <c r="O169" s="120"/>
      <c r="P169" s="120"/>
      <c r="Q169" s="2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122"/>
      <c r="AJ169" s="122"/>
      <c r="AK169" s="2"/>
      <c r="AL169" s="2"/>
      <c r="AM169" s="2"/>
      <c r="AN169" s="2"/>
      <c r="AO169" s="2"/>
      <c r="AP169" s="2"/>
      <c r="AQ169" s="2"/>
      <c r="AR169" s="15"/>
    </row>
    <row r="170" spans="1:44" ht="11.25" customHeight="1">
      <c r="A170" s="120"/>
      <c r="B170" s="120"/>
      <c r="C170" s="120"/>
      <c r="D170" s="120"/>
      <c r="E170" s="2"/>
      <c r="F170" s="2"/>
      <c r="G170" s="120"/>
      <c r="H170" s="120"/>
      <c r="I170" s="120"/>
      <c r="J170" s="58"/>
      <c r="K170" s="121"/>
      <c r="L170" s="2"/>
      <c r="M170" s="120"/>
      <c r="N170" s="120"/>
      <c r="O170" s="120"/>
      <c r="P170" s="120"/>
      <c r="Q170" s="2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122"/>
      <c r="AJ170" s="122"/>
      <c r="AK170" s="2"/>
      <c r="AL170" s="2"/>
      <c r="AM170" s="2"/>
      <c r="AN170" s="2"/>
      <c r="AO170" s="2"/>
      <c r="AP170" s="2"/>
      <c r="AQ170" s="2"/>
      <c r="AR170" s="15"/>
    </row>
    <row r="171" spans="1:44" ht="11.25" customHeight="1">
      <c r="A171" s="120"/>
      <c r="B171" s="120"/>
      <c r="C171" s="120"/>
      <c r="D171" s="120"/>
      <c r="E171" s="2"/>
      <c r="F171" s="2"/>
      <c r="G171" s="120"/>
      <c r="H171" s="120"/>
      <c r="I171" s="120"/>
      <c r="J171" s="58"/>
      <c r="K171" s="121"/>
      <c r="L171" s="2"/>
      <c r="M171" s="120"/>
      <c r="N171" s="120"/>
      <c r="O171" s="120"/>
      <c r="P171" s="120"/>
      <c r="Q171" s="2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122"/>
      <c r="AJ171" s="122"/>
      <c r="AK171" s="2"/>
      <c r="AL171" s="2"/>
      <c r="AM171" s="2"/>
      <c r="AN171" s="2"/>
      <c r="AO171" s="2"/>
      <c r="AP171" s="2"/>
      <c r="AQ171" s="2"/>
      <c r="AR171" s="15"/>
    </row>
    <row r="172" spans="1:44" ht="11.25" customHeight="1">
      <c r="A172" s="120"/>
      <c r="B172" s="120"/>
      <c r="C172" s="120"/>
      <c r="D172" s="120"/>
      <c r="E172" s="2"/>
      <c r="F172" s="2"/>
      <c r="G172" s="120"/>
      <c r="H172" s="120"/>
      <c r="I172" s="120"/>
      <c r="J172" s="58"/>
      <c r="K172" s="121"/>
      <c r="L172" s="2"/>
      <c r="M172" s="120"/>
      <c r="N172" s="120"/>
      <c r="O172" s="120"/>
      <c r="P172" s="120"/>
      <c r="Q172" s="2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122"/>
      <c r="AJ172" s="122"/>
      <c r="AK172" s="2"/>
      <c r="AL172" s="2"/>
      <c r="AM172" s="2"/>
      <c r="AN172" s="2"/>
      <c r="AO172" s="2"/>
      <c r="AP172" s="2"/>
      <c r="AQ172" s="2"/>
      <c r="AR172" s="15"/>
    </row>
    <row r="173" spans="1:44" ht="11.25" customHeight="1">
      <c r="A173" s="120"/>
      <c r="B173" s="120"/>
      <c r="C173" s="120"/>
      <c r="D173" s="120"/>
      <c r="E173" s="2"/>
      <c r="F173" s="2"/>
      <c r="G173" s="120"/>
      <c r="H173" s="120"/>
      <c r="I173" s="120"/>
      <c r="J173" s="58"/>
      <c r="K173" s="121"/>
      <c r="L173" s="2"/>
      <c r="M173" s="120"/>
      <c r="N173" s="120"/>
      <c r="O173" s="120"/>
      <c r="P173" s="120"/>
      <c r="Q173" s="2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122"/>
      <c r="AJ173" s="122"/>
      <c r="AK173" s="2"/>
      <c r="AL173" s="2"/>
      <c r="AM173" s="2"/>
      <c r="AN173" s="2"/>
      <c r="AO173" s="2"/>
      <c r="AP173" s="2"/>
      <c r="AQ173" s="2"/>
      <c r="AR173" s="15"/>
    </row>
    <row r="174" spans="1:44" ht="11.25" customHeight="1">
      <c r="A174" s="120"/>
      <c r="B174" s="120"/>
      <c r="C174" s="120"/>
      <c r="D174" s="120"/>
      <c r="E174" s="2"/>
      <c r="F174" s="2"/>
      <c r="G174" s="120"/>
      <c r="H174" s="120"/>
      <c r="I174" s="120"/>
      <c r="J174" s="58"/>
      <c r="K174" s="121"/>
      <c r="L174" s="2"/>
      <c r="M174" s="120"/>
      <c r="N174" s="120"/>
      <c r="O174" s="120"/>
      <c r="P174" s="120"/>
      <c r="Q174" s="2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122"/>
      <c r="AJ174" s="122"/>
      <c r="AK174" s="2"/>
      <c r="AL174" s="2"/>
      <c r="AM174" s="2"/>
      <c r="AN174" s="2"/>
      <c r="AO174" s="2"/>
      <c r="AP174" s="2"/>
      <c r="AQ174" s="2"/>
      <c r="AR174" s="15"/>
    </row>
    <row r="175" spans="1:44" ht="11.25" customHeight="1">
      <c r="A175" s="120"/>
      <c r="B175" s="120"/>
      <c r="C175" s="120"/>
      <c r="D175" s="120"/>
      <c r="E175" s="2"/>
      <c r="F175" s="2"/>
      <c r="G175" s="120"/>
      <c r="H175" s="120"/>
      <c r="I175" s="120"/>
      <c r="J175" s="58"/>
      <c r="K175" s="121"/>
      <c r="L175" s="2"/>
      <c r="M175" s="120"/>
      <c r="N175" s="120"/>
      <c r="O175" s="120"/>
      <c r="P175" s="120"/>
      <c r="Q175" s="2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122"/>
      <c r="AJ175" s="122"/>
      <c r="AK175" s="2"/>
      <c r="AL175" s="2"/>
      <c r="AM175" s="2"/>
      <c r="AN175" s="2"/>
      <c r="AO175" s="2"/>
      <c r="AP175" s="2"/>
      <c r="AQ175" s="2"/>
      <c r="AR175" s="15"/>
    </row>
    <row r="176" spans="1:44" ht="11.25" customHeight="1">
      <c r="A176" s="120"/>
      <c r="B176" s="120"/>
      <c r="C176" s="120"/>
      <c r="D176" s="120"/>
      <c r="E176" s="2"/>
      <c r="F176" s="2"/>
      <c r="G176" s="120"/>
      <c r="H176" s="120"/>
      <c r="I176" s="120"/>
      <c r="J176" s="58"/>
      <c r="K176" s="121"/>
      <c r="L176" s="2"/>
      <c r="M176" s="120"/>
      <c r="N176" s="120"/>
      <c r="O176" s="120"/>
      <c r="P176" s="120"/>
      <c r="Q176" s="2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122"/>
      <c r="AJ176" s="122"/>
      <c r="AK176" s="2"/>
      <c r="AL176" s="2"/>
      <c r="AM176" s="2"/>
      <c r="AN176" s="2"/>
      <c r="AO176" s="2"/>
      <c r="AP176" s="2"/>
      <c r="AQ176" s="2"/>
      <c r="AR176" s="15"/>
    </row>
    <row r="177" spans="1:44" ht="11.25" customHeight="1">
      <c r="A177" s="120"/>
      <c r="B177" s="120"/>
      <c r="C177" s="120"/>
      <c r="D177" s="120"/>
      <c r="E177" s="2"/>
      <c r="F177" s="2"/>
      <c r="G177" s="120"/>
      <c r="H177" s="120"/>
      <c r="I177" s="120"/>
      <c r="J177" s="58"/>
      <c r="K177" s="121"/>
      <c r="L177" s="2"/>
      <c r="M177" s="120"/>
      <c r="N177" s="120"/>
      <c r="O177" s="120"/>
      <c r="P177" s="120"/>
      <c r="Q177" s="2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122"/>
      <c r="AJ177" s="122"/>
      <c r="AK177" s="2"/>
      <c r="AL177" s="2"/>
      <c r="AM177" s="2"/>
      <c r="AN177" s="2"/>
      <c r="AO177" s="2"/>
      <c r="AP177" s="2"/>
      <c r="AQ177" s="2"/>
      <c r="AR177" s="15"/>
    </row>
    <row r="178" spans="1:44" ht="11.25" customHeight="1">
      <c r="A178" s="120"/>
      <c r="B178" s="120"/>
      <c r="C178" s="120"/>
      <c r="D178" s="120"/>
      <c r="E178" s="2"/>
      <c r="F178" s="2"/>
      <c r="G178" s="120"/>
      <c r="H178" s="120"/>
      <c r="I178" s="120"/>
      <c r="J178" s="58"/>
      <c r="K178" s="121"/>
      <c r="L178" s="2"/>
      <c r="M178" s="120"/>
      <c r="N178" s="120"/>
      <c r="O178" s="120"/>
      <c r="P178" s="120"/>
      <c r="Q178" s="2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122"/>
      <c r="AJ178" s="122"/>
      <c r="AK178" s="2"/>
      <c r="AL178" s="2"/>
      <c r="AM178" s="2"/>
      <c r="AN178" s="2"/>
      <c r="AO178" s="2"/>
      <c r="AP178" s="2"/>
      <c r="AQ178" s="2"/>
      <c r="AR178" s="15"/>
    </row>
    <row r="179" spans="1:44" ht="11.25" customHeight="1">
      <c r="A179" s="120"/>
      <c r="B179" s="120"/>
      <c r="C179" s="120"/>
      <c r="D179" s="120"/>
      <c r="E179" s="2"/>
      <c r="F179" s="2"/>
      <c r="G179" s="120"/>
      <c r="H179" s="120"/>
      <c r="I179" s="120"/>
      <c r="J179" s="58"/>
      <c r="K179" s="121"/>
      <c r="L179" s="2"/>
      <c r="M179" s="120"/>
      <c r="N179" s="120"/>
      <c r="O179" s="120"/>
      <c r="P179" s="120"/>
      <c r="Q179" s="2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122"/>
      <c r="AJ179" s="122"/>
      <c r="AK179" s="2"/>
      <c r="AL179" s="2"/>
      <c r="AM179" s="2"/>
      <c r="AN179" s="2"/>
      <c r="AO179" s="2"/>
      <c r="AP179" s="2"/>
      <c r="AQ179" s="2"/>
      <c r="AR179" s="15"/>
    </row>
    <row r="180" spans="1:44" ht="11.25" customHeight="1">
      <c r="A180" s="120"/>
      <c r="B180" s="120"/>
      <c r="C180" s="120"/>
      <c r="D180" s="120"/>
      <c r="E180" s="2"/>
      <c r="F180" s="2"/>
      <c r="G180" s="120"/>
      <c r="H180" s="120"/>
      <c r="I180" s="120"/>
      <c r="J180" s="58"/>
      <c r="K180" s="121"/>
      <c r="L180" s="2"/>
      <c r="M180" s="120"/>
      <c r="N180" s="120"/>
      <c r="O180" s="120"/>
      <c r="P180" s="120"/>
      <c r="Q180" s="2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122"/>
      <c r="AJ180" s="122"/>
      <c r="AK180" s="2"/>
      <c r="AL180" s="2"/>
      <c r="AM180" s="2"/>
      <c r="AN180" s="2"/>
      <c r="AO180" s="2"/>
      <c r="AP180" s="2"/>
      <c r="AQ180" s="2"/>
      <c r="AR180" s="15"/>
    </row>
    <row r="181" spans="1:44" ht="11.25" customHeight="1">
      <c r="A181" s="120"/>
      <c r="B181" s="120"/>
      <c r="C181" s="120"/>
      <c r="D181" s="120"/>
      <c r="E181" s="2"/>
      <c r="F181" s="2"/>
      <c r="G181" s="120"/>
      <c r="H181" s="120"/>
      <c r="I181" s="120"/>
      <c r="J181" s="58"/>
      <c r="K181" s="121"/>
      <c r="L181" s="2"/>
      <c r="M181" s="120"/>
      <c r="N181" s="120"/>
      <c r="O181" s="120"/>
      <c r="P181" s="120"/>
      <c r="Q181" s="2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122"/>
      <c r="AJ181" s="122"/>
      <c r="AK181" s="2"/>
      <c r="AL181" s="2"/>
      <c r="AM181" s="2"/>
      <c r="AN181" s="2"/>
      <c r="AO181" s="2"/>
      <c r="AP181" s="2"/>
      <c r="AQ181" s="2"/>
      <c r="AR181" s="15"/>
    </row>
    <row r="182" spans="1:44" ht="11.25" customHeight="1">
      <c r="A182" s="120"/>
      <c r="B182" s="120"/>
      <c r="C182" s="120"/>
      <c r="D182" s="120"/>
      <c r="E182" s="2"/>
      <c r="F182" s="2"/>
      <c r="G182" s="120"/>
      <c r="H182" s="120"/>
      <c r="I182" s="120"/>
      <c r="J182" s="58"/>
      <c r="K182" s="121"/>
      <c r="L182" s="2"/>
      <c r="M182" s="120"/>
      <c r="N182" s="120"/>
      <c r="O182" s="120"/>
      <c r="P182" s="120"/>
      <c r="Q182" s="2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122"/>
      <c r="AJ182" s="122"/>
      <c r="AK182" s="2"/>
      <c r="AL182" s="2"/>
      <c r="AM182" s="2"/>
      <c r="AN182" s="2"/>
      <c r="AO182" s="2"/>
      <c r="AP182" s="2"/>
      <c r="AQ182" s="2"/>
      <c r="AR182" s="15"/>
    </row>
    <row r="183" spans="1:44" ht="11.25" customHeight="1">
      <c r="A183" s="120"/>
      <c r="B183" s="120"/>
      <c r="C183" s="120"/>
      <c r="D183" s="120"/>
      <c r="E183" s="2"/>
      <c r="F183" s="2"/>
      <c r="G183" s="120"/>
      <c r="H183" s="120"/>
      <c r="I183" s="120"/>
      <c r="J183" s="58"/>
      <c r="K183" s="121"/>
      <c r="L183" s="2"/>
      <c r="M183" s="120"/>
      <c r="N183" s="120"/>
      <c r="O183" s="120"/>
      <c r="P183" s="120"/>
      <c r="Q183" s="2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122"/>
      <c r="AJ183" s="122"/>
      <c r="AK183" s="2"/>
      <c r="AL183" s="2"/>
      <c r="AM183" s="2"/>
      <c r="AN183" s="2"/>
      <c r="AO183" s="2"/>
      <c r="AP183" s="2"/>
      <c r="AQ183" s="2"/>
      <c r="AR183" s="15"/>
    </row>
    <row r="184" spans="1:44" ht="11.25" customHeight="1">
      <c r="A184" s="120"/>
      <c r="B184" s="120"/>
      <c r="C184" s="120"/>
      <c r="D184" s="120"/>
      <c r="E184" s="2"/>
      <c r="F184" s="2"/>
      <c r="G184" s="120"/>
      <c r="H184" s="120"/>
      <c r="I184" s="120"/>
      <c r="J184" s="58"/>
      <c r="K184" s="121"/>
      <c r="L184" s="2"/>
      <c r="M184" s="120"/>
      <c r="N184" s="120"/>
      <c r="O184" s="120"/>
      <c r="P184" s="120"/>
      <c r="Q184" s="2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122"/>
      <c r="AJ184" s="122"/>
      <c r="AK184" s="2"/>
      <c r="AL184" s="2"/>
      <c r="AM184" s="2"/>
      <c r="AN184" s="2"/>
      <c r="AO184" s="2"/>
      <c r="AP184" s="2"/>
      <c r="AQ184" s="2"/>
      <c r="AR184" s="15"/>
    </row>
    <row r="185" spans="1:44" ht="11.25" customHeight="1">
      <c r="A185" s="120"/>
      <c r="B185" s="120"/>
      <c r="C185" s="120"/>
      <c r="D185" s="120"/>
      <c r="E185" s="2"/>
      <c r="F185" s="2"/>
      <c r="G185" s="120"/>
      <c r="H185" s="120"/>
      <c r="I185" s="120"/>
      <c r="J185" s="58"/>
      <c r="K185" s="121"/>
      <c r="L185" s="2"/>
      <c r="M185" s="120"/>
      <c r="N185" s="120"/>
      <c r="O185" s="120"/>
      <c r="P185" s="120"/>
      <c r="Q185" s="2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122"/>
      <c r="AJ185" s="122"/>
      <c r="AK185" s="2"/>
      <c r="AL185" s="2"/>
      <c r="AM185" s="2"/>
      <c r="AN185" s="2"/>
      <c r="AO185" s="2"/>
      <c r="AP185" s="2"/>
      <c r="AQ185" s="2"/>
      <c r="AR185" s="15"/>
    </row>
    <row r="186" spans="1:44" ht="11.25" customHeight="1">
      <c r="A186" s="120"/>
      <c r="B186" s="120"/>
      <c r="C186" s="120"/>
      <c r="D186" s="120"/>
      <c r="E186" s="2"/>
      <c r="F186" s="2"/>
      <c r="G186" s="120"/>
      <c r="H186" s="120"/>
      <c r="I186" s="120"/>
      <c r="J186" s="58"/>
      <c r="K186" s="121"/>
      <c r="L186" s="2"/>
      <c r="M186" s="120"/>
      <c r="N186" s="120"/>
      <c r="O186" s="120"/>
      <c r="P186" s="120"/>
      <c r="Q186" s="2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122"/>
      <c r="AJ186" s="122"/>
      <c r="AK186" s="2"/>
      <c r="AL186" s="2"/>
      <c r="AM186" s="2"/>
      <c r="AN186" s="2"/>
      <c r="AO186" s="2"/>
      <c r="AP186" s="2"/>
      <c r="AQ186" s="2"/>
      <c r="AR186" s="15"/>
    </row>
    <row r="187" spans="1:44" ht="11.25" customHeight="1">
      <c r="A187" s="120"/>
      <c r="B187" s="120"/>
      <c r="C187" s="120"/>
      <c r="D187" s="120"/>
      <c r="E187" s="2"/>
      <c r="F187" s="2"/>
      <c r="G187" s="120"/>
      <c r="H187" s="120"/>
      <c r="I187" s="120"/>
      <c r="J187" s="58"/>
      <c r="K187" s="121"/>
      <c r="L187" s="2"/>
      <c r="M187" s="120"/>
      <c r="N187" s="120"/>
      <c r="O187" s="120"/>
      <c r="P187" s="120"/>
      <c r="Q187" s="2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122"/>
      <c r="AJ187" s="122"/>
      <c r="AK187" s="2"/>
      <c r="AL187" s="2"/>
      <c r="AM187" s="2"/>
      <c r="AN187" s="2"/>
      <c r="AO187" s="2"/>
      <c r="AP187" s="2"/>
      <c r="AQ187" s="2"/>
      <c r="AR187" s="15"/>
    </row>
    <row r="188" spans="1:44" ht="11.25" customHeight="1">
      <c r="A188" s="120"/>
      <c r="B188" s="120"/>
      <c r="C188" s="120"/>
      <c r="D188" s="120"/>
      <c r="E188" s="2"/>
      <c r="F188" s="2"/>
      <c r="G188" s="120"/>
      <c r="H188" s="120"/>
      <c r="I188" s="120"/>
      <c r="J188" s="58"/>
      <c r="K188" s="121"/>
      <c r="L188" s="2"/>
      <c r="M188" s="120"/>
      <c r="N188" s="120"/>
      <c r="O188" s="120"/>
      <c r="P188" s="120"/>
      <c r="Q188" s="2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122"/>
      <c r="AJ188" s="122"/>
      <c r="AK188" s="2"/>
      <c r="AL188" s="2"/>
      <c r="AM188" s="2"/>
      <c r="AN188" s="2"/>
      <c r="AO188" s="2"/>
      <c r="AP188" s="2"/>
      <c r="AQ188" s="2"/>
      <c r="AR188" s="15"/>
    </row>
    <row r="189" spans="1:44" ht="11.25" customHeight="1">
      <c r="A189" s="120"/>
      <c r="B189" s="120"/>
      <c r="C189" s="120"/>
      <c r="D189" s="120"/>
      <c r="E189" s="2"/>
      <c r="F189" s="2"/>
      <c r="G189" s="120"/>
      <c r="H189" s="120"/>
      <c r="I189" s="120"/>
      <c r="J189" s="58"/>
      <c r="K189" s="121"/>
      <c r="L189" s="2"/>
      <c r="M189" s="120"/>
      <c r="N189" s="120"/>
      <c r="O189" s="120"/>
      <c r="P189" s="120"/>
      <c r="Q189" s="2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122"/>
      <c r="AJ189" s="122"/>
      <c r="AK189" s="2"/>
      <c r="AL189" s="2"/>
      <c r="AM189" s="2"/>
      <c r="AN189" s="2"/>
      <c r="AO189" s="2"/>
      <c r="AP189" s="2"/>
      <c r="AQ189" s="2"/>
      <c r="AR189" s="15"/>
    </row>
    <row r="190" spans="1:44" ht="11.25" customHeight="1">
      <c r="A190" s="120"/>
      <c r="B190" s="120"/>
      <c r="C190" s="120"/>
      <c r="D190" s="120"/>
      <c r="E190" s="2"/>
      <c r="F190" s="2"/>
      <c r="G190" s="120"/>
      <c r="H190" s="120"/>
      <c r="I190" s="120"/>
      <c r="J190" s="58"/>
      <c r="K190" s="121"/>
      <c r="L190" s="2"/>
      <c r="M190" s="120"/>
      <c r="N190" s="120"/>
      <c r="O190" s="120"/>
      <c r="P190" s="120"/>
      <c r="Q190" s="2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122"/>
      <c r="AJ190" s="122"/>
      <c r="AK190" s="2"/>
      <c r="AL190" s="2"/>
      <c r="AM190" s="2"/>
      <c r="AN190" s="2"/>
      <c r="AO190" s="2"/>
      <c r="AP190" s="2"/>
      <c r="AQ190" s="2"/>
      <c r="AR190" s="15"/>
    </row>
    <row r="191" spans="1:44" ht="11.25" customHeight="1">
      <c r="A191" s="120"/>
      <c r="B191" s="120"/>
      <c r="C191" s="120"/>
      <c r="D191" s="120"/>
      <c r="E191" s="2"/>
      <c r="F191" s="2"/>
      <c r="G191" s="120"/>
      <c r="H191" s="120"/>
      <c r="I191" s="120"/>
      <c r="J191" s="58"/>
      <c r="K191" s="121"/>
      <c r="L191" s="2"/>
      <c r="M191" s="120"/>
      <c r="N191" s="120"/>
      <c r="O191" s="120"/>
      <c r="P191" s="120"/>
      <c r="Q191" s="2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122"/>
      <c r="AJ191" s="122"/>
      <c r="AK191" s="2"/>
      <c r="AL191" s="2"/>
      <c r="AM191" s="2"/>
      <c r="AN191" s="2"/>
      <c r="AO191" s="2"/>
      <c r="AP191" s="2"/>
      <c r="AQ191" s="2"/>
      <c r="AR191" s="15"/>
    </row>
    <row r="192" spans="1:44" ht="11.25" customHeight="1">
      <c r="A192" s="120"/>
      <c r="B192" s="120"/>
      <c r="C192" s="120"/>
      <c r="D192" s="120"/>
      <c r="E192" s="2"/>
      <c r="F192" s="2"/>
      <c r="G192" s="120"/>
      <c r="H192" s="120"/>
      <c r="I192" s="120"/>
      <c r="J192" s="58"/>
      <c r="K192" s="121"/>
      <c r="L192" s="2"/>
      <c r="M192" s="120"/>
      <c r="N192" s="120"/>
      <c r="O192" s="120"/>
      <c r="P192" s="120"/>
      <c r="Q192" s="2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122"/>
      <c r="AJ192" s="122"/>
      <c r="AK192" s="2"/>
      <c r="AL192" s="2"/>
      <c r="AM192" s="2"/>
      <c r="AN192" s="2"/>
      <c r="AO192" s="2"/>
      <c r="AP192" s="2"/>
      <c r="AQ192" s="2"/>
      <c r="AR192" s="15"/>
    </row>
    <row r="193" spans="1:44" ht="11.25" customHeight="1">
      <c r="A193" s="120"/>
      <c r="B193" s="120"/>
      <c r="C193" s="120"/>
      <c r="D193" s="120"/>
      <c r="E193" s="2"/>
      <c r="F193" s="2"/>
      <c r="G193" s="120"/>
      <c r="H193" s="120"/>
      <c r="I193" s="120"/>
      <c r="J193" s="58"/>
      <c r="K193" s="121"/>
      <c r="L193" s="2"/>
      <c r="M193" s="120"/>
      <c r="N193" s="120"/>
      <c r="O193" s="120"/>
      <c r="P193" s="120"/>
      <c r="Q193" s="2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122"/>
      <c r="AJ193" s="122"/>
      <c r="AK193" s="2"/>
      <c r="AL193" s="2"/>
      <c r="AM193" s="2"/>
      <c r="AN193" s="2"/>
      <c r="AO193" s="2"/>
      <c r="AP193" s="2"/>
      <c r="AQ193" s="2"/>
      <c r="AR193" s="15"/>
    </row>
    <row r="194" spans="1:44" ht="11.25" customHeight="1">
      <c r="A194" s="120"/>
      <c r="B194" s="120"/>
      <c r="C194" s="120"/>
      <c r="D194" s="120"/>
      <c r="E194" s="2"/>
      <c r="F194" s="2"/>
      <c r="G194" s="120"/>
      <c r="H194" s="120"/>
      <c r="I194" s="120"/>
      <c r="J194" s="58"/>
      <c r="K194" s="121"/>
      <c r="L194" s="2"/>
      <c r="M194" s="120"/>
      <c r="N194" s="120"/>
      <c r="O194" s="120"/>
      <c r="P194" s="120"/>
      <c r="Q194" s="2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122"/>
      <c r="AJ194" s="122"/>
      <c r="AK194" s="2"/>
      <c r="AL194" s="2"/>
      <c r="AM194" s="2"/>
      <c r="AN194" s="2"/>
      <c r="AO194" s="2"/>
      <c r="AP194" s="2"/>
      <c r="AQ194" s="2"/>
      <c r="AR194" s="15"/>
    </row>
    <row r="195" spans="1:44" ht="11.25" customHeight="1">
      <c r="A195" s="120"/>
      <c r="B195" s="120"/>
      <c r="C195" s="120"/>
      <c r="D195" s="120"/>
      <c r="E195" s="2"/>
      <c r="F195" s="2"/>
      <c r="G195" s="120"/>
      <c r="H195" s="120"/>
      <c r="I195" s="120"/>
      <c r="J195" s="58"/>
      <c r="K195" s="121"/>
      <c r="L195" s="2"/>
      <c r="M195" s="120"/>
      <c r="N195" s="120"/>
      <c r="O195" s="120"/>
      <c r="P195" s="120"/>
      <c r="Q195" s="2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122"/>
      <c r="AJ195" s="122"/>
      <c r="AK195" s="2"/>
      <c r="AL195" s="2"/>
      <c r="AM195" s="2"/>
      <c r="AN195" s="2"/>
      <c r="AO195" s="2"/>
      <c r="AP195" s="2"/>
      <c r="AQ195" s="2"/>
      <c r="AR195" s="15"/>
    </row>
    <row r="196" spans="1:44" ht="11.25" customHeight="1">
      <c r="A196" s="120"/>
      <c r="B196" s="120"/>
      <c r="C196" s="120"/>
      <c r="D196" s="120"/>
      <c r="E196" s="2"/>
      <c r="F196" s="2"/>
      <c r="G196" s="120"/>
      <c r="H196" s="120"/>
      <c r="I196" s="120"/>
      <c r="J196" s="58"/>
      <c r="K196" s="121"/>
      <c r="L196" s="2"/>
      <c r="M196" s="120"/>
      <c r="N196" s="120"/>
      <c r="O196" s="120"/>
      <c r="P196" s="120"/>
      <c r="Q196" s="2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122"/>
      <c r="AJ196" s="122"/>
      <c r="AK196" s="2"/>
      <c r="AL196" s="2"/>
      <c r="AM196" s="2"/>
      <c r="AN196" s="2"/>
      <c r="AO196" s="2"/>
      <c r="AP196" s="2"/>
      <c r="AQ196" s="2"/>
      <c r="AR196" s="15"/>
    </row>
    <row r="197" spans="1:44" ht="11.25" customHeight="1">
      <c r="A197" s="120"/>
      <c r="B197" s="120"/>
      <c r="C197" s="120"/>
      <c r="D197" s="120"/>
      <c r="E197" s="2"/>
      <c r="F197" s="2"/>
      <c r="G197" s="120"/>
      <c r="H197" s="120"/>
      <c r="I197" s="120"/>
      <c r="J197" s="58"/>
      <c r="K197" s="121"/>
      <c r="L197" s="2"/>
      <c r="M197" s="120"/>
      <c r="N197" s="120"/>
      <c r="O197" s="120"/>
      <c r="P197" s="120"/>
      <c r="Q197" s="2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122"/>
      <c r="AJ197" s="122"/>
      <c r="AK197" s="2"/>
      <c r="AL197" s="2"/>
      <c r="AM197" s="2"/>
      <c r="AN197" s="2"/>
      <c r="AO197" s="2"/>
      <c r="AP197" s="2"/>
      <c r="AQ197" s="2"/>
      <c r="AR197" s="15"/>
    </row>
    <row r="198" spans="1:44" ht="11.25" customHeight="1">
      <c r="A198" s="120"/>
      <c r="B198" s="120"/>
      <c r="C198" s="120"/>
      <c r="D198" s="120"/>
      <c r="E198" s="2"/>
      <c r="F198" s="2"/>
      <c r="G198" s="120"/>
      <c r="H198" s="120"/>
      <c r="I198" s="120"/>
      <c r="J198" s="58"/>
      <c r="K198" s="121"/>
      <c r="L198" s="2"/>
      <c r="M198" s="120"/>
      <c r="N198" s="120"/>
      <c r="O198" s="120"/>
      <c r="P198" s="120"/>
      <c r="Q198" s="2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122"/>
      <c r="AJ198" s="122"/>
      <c r="AK198" s="2"/>
      <c r="AL198" s="2"/>
      <c r="AM198" s="2"/>
      <c r="AN198" s="2"/>
      <c r="AO198" s="2"/>
      <c r="AP198" s="2"/>
      <c r="AQ198" s="2"/>
      <c r="AR198" s="15"/>
    </row>
    <row r="199" spans="1:44" ht="11.25" customHeight="1">
      <c r="A199" s="120"/>
      <c r="B199" s="120"/>
      <c r="C199" s="120"/>
      <c r="D199" s="120"/>
      <c r="E199" s="2"/>
      <c r="F199" s="2"/>
      <c r="G199" s="120"/>
      <c r="H199" s="120"/>
      <c r="I199" s="120"/>
      <c r="J199" s="58"/>
      <c r="K199" s="121"/>
      <c r="L199" s="2"/>
      <c r="M199" s="120"/>
      <c r="N199" s="120"/>
      <c r="O199" s="120"/>
      <c r="P199" s="120"/>
      <c r="Q199" s="2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122"/>
      <c r="AJ199" s="122"/>
      <c r="AK199" s="2"/>
      <c r="AL199" s="2"/>
      <c r="AM199" s="2"/>
      <c r="AN199" s="2"/>
      <c r="AO199" s="2"/>
      <c r="AP199" s="2"/>
      <c r="AQ199" s="2"/>
      <c r="AR199" s="15"/>
    </row>
    <row r="200" spans="1:44" ht="11.25" customHeight="1">
      <c r="A200" s="120"/>
      <c r="B200" s="120"/>
      <c r="C200" s="120"/>
      <c r="D200" s="120"/>
      <c r="E200" s="2"/>
      <c r="F200" s="2"/>
      <c r="G200" s="120"/>
      <c r="H200" s="120"/>
      <c r="I200" s="120"/>
      <c r="J200" s="58"/>
      <c r="K200" s="121"/>
      <c r="L200" s="2"/>
      <c r="M200" s="120"/>
      <c r="N200" s="120"/>
      <c r="O200" s="120"/>
      <c r="P200" s="120"/>
      <c r="Q200" s="2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122"/>
      <c r="AJ200" s="122"/>
      <c r="AK200" s="2"/>
      <c r="AL200" s="2"/>
      <c r="AM200" s="2"/>
      <c r="AN200" s="2"/>
      <c r="AO200" s="2"/>
      <c r="AP200" s="2"/>
      <c r="AQ200" s="2"/>
      <c r="AR200" s="15"/>
    </row>
    <row r="201" spans="1:44" ht="11.25" customHeight="1">
      <c r="A201" s="120"/>
      <c r="B201" s="120"/>
      <c r="C201" s="120"/>
      <c r="D201" s="120"/>
      <c r="E201" s="2"/>
      <c r="F201" s="2"/>
      <c r="G201" s="120"/>
      <c r="H201" s="120"/>
      <c r="I201" s="120"/>
      <c r="J201" s="58"/>
      <c r="K201" s="121"/>
      <c r="L201" s="2"/>
      <c r="M201" s="120"/>
      <c r="N201" s="120"/>
      <c r="O201" s="120"/>
      <c r="P201" s="120"/>
      <c r="Q201" s="2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122"/>
      <c r="AJ201" s="122"/>
      <c r="AK201" s="2"/>
      <c r="AL201" s="2"/>
      <c r="AM201" s="2"/>
      <c r="AN201" s="2"/>
      <c r="AO201" s="2"/>
      <c r="AP201" s="2"/>
      <c r="AQ201" s="2"/>
      <c r="AR201" s="15"/>
    </row>
    <row r="202" spans="1:44" ht="11.25" customHeight="1">
      <c r="A202" s="120"/>
      <c r="B202" s="120"/>
      <c r="C202" s="120"/>
      <c r="D202" s="120"/>
      <c r="E202" s="2"/>
      <c r="F202" s="2"/>
      <c r="G202" s="120"/>
      <c r="H202" s="120"/>
      <c r="I202" s="120"/>
      <c r="J202" s="58"/>
      <c r="K202" s="121"/>
      <c r="L202" s="2"/>
      <c r="M202" s="120"/>
      <c r="N202" s="120"/>
      <c r="O202" s="120"/>
      <c r="P202" s="120"/>
      <c r="Q202" s="2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122"/>
      <c r="AJ202" s="122"/>
      <c r="AK202" s="2"/>
      <c r="AL202" s="2"/>
      <c r="AM202" s="2"/>
      <c r="AN202" s="2"/>
      <c r="AO202" s="2"/>
      <c r="AP202" s="2"/>
      <c r="AQ202" s="2"/>
      <c r="AR202" s="15"/>
    </row>
    <row r="203" spans="1:44" ht="11.25" customHeight="1">
      <c r="A203" s="120"/>
      <c r="B203" s="120"/>
      <c r="C203" s="120"/>
      <c r="D203" s="120"/>
      <c r="E203" s="2"/>
      <c r="F203" s="2"/>
      <c r="G203" s="120"/>
      <c r="H203" s="120"/>
      <c r="I203" s="120"/>
      <c r="J203" s="58"/>
      <c r="K203" s="121"/>
      <c r="L203" s="2"/>
      <c r="M203" s="120"/>
      <c r="N203" s="120"/>
      <c r="O203" s="120"/>
      <c r="P203" s="120"/>
      <c r="Q203" s="2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122"/>
      <c r="AJ203" s="122"/>
      <c r="AK203" s="2"/>
      <c r="AL203" s="2"/>
      <c r="AM203" s="2"/>
      <c r="AN203" s="2"/>
      <c r="AO203" s="2"/>
      <c r="AP203" s="2"/>
      <c r="AQ203" s="2"/>
      <c r="AR203" s="15"/>
    </row>
    <row r="204" spans="1:44" ht="11.25" customHeight="1">
      <c r="A204" s="120"/>
      <c r="B204" s="120"/>
      <c r="C204" s="120"/>
      <c r="D204" s="120"/>
      <c r="E204" s="2"/>
      <c r="F204" s="2"/>
      <c r="G204" s="120"/>
      <c r="H204" s="120"/>
      <c r="I204" s="120"/>
      <c r="J204" s="58"/>
      <c r="K204" s="121"/>
      <c r="L204" s="2"/>
      <c r="M204" s="120"/>
      <c r="N204" s="120"/>
      <c r="O204" s="120"/>
      <c r="P204" s="120"/>
      <c r="Q204" s="2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122"/>
      <c r="AJ204" s="122"/>
      <c r="AK204" s="2"/>
      <c r="AL204" s="2"/>
      <c r="AM204" s="2"/>
      <c r="AN204" s="2"/>
      <c r="AO204" s="2"/>
      <c r="AP204" s="2"/>
      <c r="AQ204" s="2"/>
      <c r="AR204" s="15"/>
    </row>
    <row r="205" spans="1:44" ht="11.25" customHeight="1">
      <c r="A205" s="120"/>
      <c r="B205" s="120"/>
      <c r="C205" s="120"/>
      <c r="D205" s="120"/>
      <c r="E205" s="2"/>
      <c r="F205" s="2"/>
      <c r="G205" s="120"/>
      <c r="H205" s="120"/>
      <c r="I205" s="120"/>
      <c r="J205" s="58"/>
      <c r="K205" s="121"/>
      <c r="L205" s="2"/>
      <c r="M205" s="120"/>
      <c r="N205" s="120"/>
      <c r="O205" s="120"/>
      <c r="P205" s="120"/>
      <c r="Q205" s="2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122"/>
      <c r="AJ205" s="122"/>
      <c r="AK205" s="2"/>
      <c r="AL205" s="2"/>
      <c r="AM205" s="2"/>
      <c r="AN205" s="2"/>
      <c r="AO205" s="2"/>
      <c r="AP205" s="2"/>
      <c r="AQ205" s="2"/>
      <c r="AR205" s="15"/>
    </row>
    <row r="206" spans="1:44" ht="11.25" customHeight="1">
      <c r="A206" s="120"/>
      <c r="B206" s="120"/>
      <c r="C206" s="120"/>
      <c r="D206" s="120"/>
      <c r="E206" s="2"/>
      <c r="F206" s="2"/>
      <c r="G206" s="120"/>
      <c r="H206" s="120"/>
      <c r="I206" s="120"/>
      <c r="J206" s="58"/>
      <c r="K206" s="121"/>
      <c r="L206" s="2"/>
      <c r="M206" s="120"/>
      <c r="N206" s="120"/>
      <c r="O206" s="120"/>
      <c r="P206" s="120"/>
      <c r="Q206" s="2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122"/>
      <c r="AJ206" s="122"/>
      <c r="AK206" s="2"/>
      <c r="AL206" s="2"/>
      <c r="AM206" s="2"/>
      <c r="AN206" s="2"/>
      <c r="AO206" s="2"/>
      <c r="AP206" s="2"/>
      <c r="AQ206" s="2"/>
      <c r="AR206" s="15"/>
    </row>
    <row r="207" spans="1:44" ht="11.25" customHeight="1">
      <c r="A207" s="120"/>
      <c r="B207" s="120"/>
      <c r="C207" s="120"/>
      <c r="D207" s="120"/>
      <c r="E207" s="2"/>
      <c r="F207" s="2"/>
      <c r="G207" s="120"/>
      <c r="H207" s="120"/>
      <c r="I207" s="120"/>
      <c r="J207" s="58"/>
      <c r="K207" s="121"/>
      <c r="L207" s="2"/>
      <c r="M207" s="120"/>
      <c r="N207" s="120"/>
      <c r="O207" s="120"/>
      <c r="P207" s="120"/>
      <c r="Q207" s="2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122"/>
      <c r="AJ207" s="122"/>
      <c r="AK207" s="2"/>
      <c r="AL207" s="2"/>
      <c r="AM207" s="2"/>
      <c r="AN207" s="2"/>
      <c r="AO207" s="2"/>
      <c r="AP207" s="2"/>
      <c r="AQ207" s="2"/>
      <c r="AR207" s="15"/>
    </row>
    <row r="208" spans="1:44" ht="11.25" customHeight="1">
      <c r="A208" s="120"/>
      <c r="B208" s="120"/>
      <c r="C208" s="120"/>
      <c r="D208" s="120"/>
      <c r="E208" s="2"/>
      <c r="F208" s="2"/>
      <c r="G208" s="120"/>
      <c r="H208" s="120"/>
      <c r="I208" s="120"/>
      <c r="J208" s="58"/>
      <c r="K208" s="121"/>
      <c r="L208" s="2"/>
      <c r="M208" s="120"/>
      <c r="N208" s="120"/>
      <c r="O208" s="120"/>
      <c r="P208" s="120"/>
      <c r="Q208" s="2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122"/>
      <c r="AJ208" s="122"/>
      <c r="AK208" s="2"/>
      <c r="AL208" s="2"/>
      <c r="AM208" s="2"/>
      <c r="AN208" s="2"/>
      <c r="AO208" s="2"/>
      <c r="AP208" s="2"/>
      <c r="AQ208" s="2"/>
      <c r="AR208" s="15"/>
    </row>
    <row r="209" spans="1:44" ht="11.25" customHeight="1">
      <c r="A209" s="120"/>
      <c r="B209" s="120"/>
      <c r="C209" s="120"/>
      <c r="D209" s="120"/>
      <c r="E209" s="2"/>
      <c r="F209" s="2"/>
      <c r="G209" s="120"/>
      <c r="H209" s="120"/>
      <c r="I209" s="120"/>
      <c r="J209" s="58"/>
      <c r="K209" s="121"/>
      <c r="L209" s="2"/>
      <c r="M209" s="120"/>
      <c r="N209" s="120"/>
      <c r="O209" s="120"/>
      <c r="P209" s="120"/>
      <c r="Q209" s="2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122"/>
      <c r="AJ209" s="122"/>
      <c r="AK209" s="2"/>
      <c r="AL209" s="2"/>
      <c r="AM209" s="2"/>
      <c r="AN209" s="2"/>
      <c r="AO209" s="2"/>
      <c r="AP209" s="2"/>
      <c r="AQ209" s="2"/>
      <c r="AR209" s="15"/>
    </row>
    <row r="210" spans="1:44" ht="11.25" customHeight="1">
      <c r="A210" s="120"/>
      <c r="B210" s="120"/>
      <c r="C210" s="120"/>
      <c r="D210" s="120"/>
      <c r="E210" s="2"/>
      <c r="F210" s="2"/>
      <c r="G210" s="120"/>
      <c r="H210" s="120"/>
      <c r="I210" s="120"/>
      <c r="J210" s="58"/>
      <c r="K210" s="121"/>
      <c r="L210" s="2"/>
      <c r="M210" s="120"/>
      <c r="N210" s="120"/>
      <c r="O210" s="120"/>
      <c r="P210" s="120"/>
      <c r="Q210" s="2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122"/>
      <c r="AJ210" s="122"/>
      <c r="AK210" s="2"/>
      <c r="AL210" s="2"/>
      <c r="AM210" s="2"/>
      <c r="AN210" s="2"/>
      <c r="AO210" s="2"/>
      <c r="AP210" s="2"/>
      <c r="AQ210" s="2"/>
      <c r="AR210" s="15"/>
    </row>
    <row r="211" spans="1:44" ht="11.25" customHeight="1">
      <c r="A211" s="120"/>
      <c r="B211" s="120"/>
      <c r="C211" s="120"/>
      <c r="D211" s="120"/>
      <c r="E211" s="2"/>
      <c r="F211" s="2"/>
      <c r="G211" s="120"/>
      <c r="H211" s="120"/>
      <c r="I211" s="120"/>
      <c r="J211" s="58"/>
      <c r="K211" s="121"/>
      <c r="L211" s="2"/>
      <c r="M211" s="120"/>
      <c r="N211" s="120"/>
      <c r="O211" s="120"/>
      <c r="P211" s="120"/>
      <c r="Q211" s="2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122"/>
      <c r="AJ211" s="122"/>
      <c r="AK211" s="2"/>
      <c r="AL211" s="2"/>
      <c r="AM211" s="2"/>
      <c r="AN211" s="2"/>
      <c r="AO211" s="2"/>
      <c r="AP211" s="2"/>
      <c r="AQ211" s="2"/>
      <c r="AR211" s="15"/>
    </row>
    <row r="212" spans="1:44" ht="11.25" customHeight="1">
      <c r="A212" s="120"/>
      <c r="B212" s="120"/>
      <c r="C212" s="120"/>
      <c r="D212" s="120"/>
      <c r="E212" s="2"/>
      <c r="F212" s="2"/>
      <c r="G212" s="120"/>
      <c r="H212" s="120"/>
      <c r="I212" s="120"/>
      <c r="J212" s="58"/>
      <c r="K212" s="121"/>
      <c r="L212" s="2"/>
      <c r="M212" s="120"/>
      <c r="N212" s="120"/>
      <c r="O212" s="120"/>
      <c r="P212" s="120"/>
      <c r="Q212" s="2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122"/>
      <c r="AJ212" s="122"/>
      <c r="AK212" s="2"/>
      <c r="AL212" s="2"/>
      <c r="AM212" s="2"/>
      <c r="AN212" s="2"/>
      <c r="AO212" s="2"/>
      <c r="AP212" s="2"/>
      <c r="AQ212" s="2"/>
      <c r="AR212" s="15"/>
    </row>
    <row r="213" spans="1:44" ht="11.25" customHeight="1">
      <c r="A213" s="120"/>
      <c r="B213" s="120"/>
      <c r="C213" s="120"/>
      <c r="D213" s="120"/>
      <c r="E213" s="2"/>
      <c r="F213" s="2"/>
      <c r="G213" s="120"/>
      <c r="H213" s="120"/>
      <c r="I213" s="120"/>
      <c r="J213" s="58"/>
      <c r="K213" s="121"/>
      <c r="L213" s="2"/>
      <c r="M213" s="120"/>
      <c r="N213" s="120"/>
      <c r="O213" s="120"/>
      <c r="P213" s="120"/>
      <c r="Q213" s="2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122"/>
      <c r="AJ213" s="122"/>
      <c r="AK213" s="2"/>
      <c r="AL213" s="2"/>
      <c r="AM213" s="2"/>
      <c r="AN213" s="2"/>
      <c r="AO213" s="2"/>
      <c r="AP213" s="2"/>
      <c r="AQ213" s="2"/>
      <c r="AR213" s="15"/>
    </row>
    <row r="214" spans="1:44" ht="11.25" customHeight="1">
      <c r="A214" s="120"/>
      <c r="B214" s="120"/>
      <c r="C214" s="120"/>
      <c r="D214" s="120"/>
      <c r="E214" s="2"/>
      <c r="F214" s="2"/>
      <c r="G214" s="120"/>
      <c r="H214" s="120"/>
      <c r="I214" s="120"/>
      <c r="J214" s="58"/>
      <c r="K214" s="121"/>
      <c r="L214" s="2"/>
      <c r="M214" s="120"/>
      <c r="N214" s="120"/>
      <c r="O214" s="120"/>
      <c r="P214" s="120"/>
      <c r="Q214" s="2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122"/>
      <c r="AJ214" s="122"/>
      <c r="AK214" s="2"/>
      <c r="AL214" s="2"/>
      <c r="AM214" s="2"/>
      <c r="AN214" s="2"/>
      <c r="AO214" s="2"/>
      <c r="AP214" s="2"/>
      <c r="AQ214" s="2"/>
      <c r="AR214" s="15"/>
    </row>
    <row r="215" spans="1:44" ht="11.25" customHeight="1">
      <c r="A215" s="120"/>
      <c r="B215" s="120"/>
      <c r="C215" s="120"/>
      <c r="D215" s="120"/>
      <c r="E215" s="2"/>
      <c r="F215" s="2"/>
      <c r="G215" s="120"/>
      <c r="H215" s="120"/>
      <c r="I215" s="120"/>
      <c r="J215" s="58"/>
      <c r="K215" s="121"/>
      <c r="L215" s="2"/>
      <c r="M215" s="120"/>
      <c r="N215" s="120"/>
      <c r="O215" s="120"/>
      <c r="P215" s="120"/>
      <c r="Q215" s="2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122"/>
      <c r="AJ215" s="122"/>
      <c r="AK215" s="2"/>
      <c r="AL215" s="2"/>
      <c r="AM215" s="2"/>
      <c r="AN215" s="2"/>
      <c r="AO215" s="2"/>
      <c r="AP215" s="2"/>
      <c r="AQ215" s="2"/>
      <c r="AR215" s="15"/>
    </row>
    <row r="216" spans="1:44" ht="11.25" customHeight="1">
      <c r="A216" s="120"/>
      <c r="B216" s="120"/>
      <c r="C216" s="120"/>
      <c r="D216" s="120"/>
      <c r="E216" s="2"/>
      <c r="F216" s="2"/>
      <c r="G216" s="120"/>
      <c r="H216" s="120"/>
      <c r="I216" s="120"/>
      <c r="J216" s="58"/>
      <c r="K216" s="121"/>
      <c r="L216" s="2"/>
      <c r="M216" s="120"/>
      <c r="N216" s="120"/>
      <c r="O216" s="120"/>
      <c r="P216" s="120"/>
      <c r="Q216" s="2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122"/>
      <c r="AJ216" s="122"/>
      <c r="AK216" s="2"/>
      <c r="AL216" s="2"/>
      <c r="AM216" s="2"/>
      <c r="AN216" s="2"/>
      <c r="AO216" s="2"/>
      <c r="AP216" s="2"/>
      <c r="AQ216" s="2"/>
      <c r="AR216" s="15"/>
    </row>
    <row r="217" spans="1:44" ht="11.25" customHeight="1">
      <c r="A217" s="120"/>
      <c r="B217" s="120"/>
      <c r="C217" s="120"/>
      <c r="D217" s="120"/>
      <c r="E217" s="2"/>
      <c r="F217" s="2"/>
      <c r="G217" s="120"/>
      <c r="H217" s="120"/>
      <c r="I217" s="120"/>
      <c r="J217" s="58"/>
      <c r="K217" s="121"/>
      <c r="L217" s="2"/>
      <c r="M217" s="120"/>
      <c r="N217" s="120"/>
      <c r="O217" s="120"/>
      <c r="P217" s="120"/>
      <c r="Q217" s="2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122"/>
      <c r="AJ217" s="122"/>
      <c r="AK217" s="2"/>
      <c r="AL217" s="2"/>
      <c r="AM217" s="2"/>
      <c r="AN217" s="2"/>
      <c r="AO217" s="2"/>
      <c r="AP217" s="2"/>
      <c r="AQ217" s="2"/>
      <c r="AR217" s="15"/>
    </row>
    <row r="218" spans="1:44" ht="11.25" customHeight="1">
      <c r="A218" s="120"/>
      <c r="B218" s="120"/>
      <c r="C218" s="120"/>
      <c r="D218" s="120"/>
      <c r="E218" s="2"/>
      <c r="F218" s="2"/>
      <c r="G218" s="120"/>
      <c r="H218" s="120"/>
      <c r="I218" s="120"/>
      <c r="J218" s="58"/>
      <c r="K218" s="121"/>
      <c r="L218" s="2"/>
      <c r="M218" s="120"/>
      <c r="N218" s="120"/>
      <c r="O218" s="120"/>
      <c r="P218" s="120"/>
      <c r="Q218" s="2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122"/>
      <c r="AJ218" s="122"/>
      <c r="AK218" s="2"/>
      <c r="AL218" s="2"/>
      <c r="AM218" s="2"/>
      <c r="AN218" s="2"/>
      <c r="AO218" s="2"/>
      <c r="AP218" s="2"/>
      <c r="AQ218" s="2"/>
      <c r="AR218" s="15"/>
    </row>
    <row r="219" spans="1:44" ht="11.25" customHeight="1">
      <c r="A219" s="120"/>
      <c r="B219" s="120"/>
      <c r="C219" s="120"/>
      <c r="D219" s="120"/>
      <c r="E219" s="2"/>
      <c r="F219" s="2"/>
      <c r="G219" s="120"/>
      <c r="H219" s="120"/>
      <c r="I219" s="120"/>
      <c r="J219" s="58"/>
      <c r="K219" s="121"/>
      <c r="L219" s="2"/>
      <c r="M219" s="120"/>
      <c r="N219" s="120"/>
      <c r="O219" s="120"/>
      <c r="P219" s="120"/>
      <c r="Q219" s="2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122"/>
      <c r="AJ219" s="122"/>
      <c r="AK219" s="2"/>
      <c r="AL219" s="2"/>
      <c r="AM219" s="2"/>
      <c r="AN219" s="2"/>
      <c r="AO219" s="2"/>
      <c r="AP219" s="2"/>
      <c r="AQ219" s="2"/>
      <c r="AR219" s="15"/>
    </row>
    <row r="220" spans="1:44" ht="11.25" customHeight="1">
      <c r="A220" s="120"/>
      <c r="B220" s="120"/>
      <c r="C220" s="120"/>
      <c r="D220" s="120"/>
      <c r="E220" s="2"/>
      <c r="F220" s="2"/>
      <c r="G220" s="120"/>
      <c r="H220" s="120"/>
      <c r="I220" s="120"/>
      <c r="J220" s="58"/>
      <c r="K220" s="121"/>
      <c r="L220" s="2"/>
      <c r="M220" s="120"/>
      <c r="N220" s="120"/>
      <c r="O220" s="120"/>
      <c r="P220" s="120"/>
      <c r="Q220" s="2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122"/>
      <c r="AJ220" s="122"/>
      <c r="AK220" s="2"/>
      <c r="AL220" s="2"/>
      <c r="AM220" s="2"/>
      <c r="AN220" s="2"/>
      <c r="AO220" s="2"/>
      <c r="AP220" s="2"/>
      <c r="AQ220" s="2"/>
      <c r="AR220" s="15"/>
    </row>
    <row r="221" spans="1:44" ht="11.25" customHeight="1">
      <c r="A221" s="120"/>
      <c r="B221" s="120"/>
      <c r="C221" s="120"/>
      <c r="D221" s="120"/>
      <c r="E221" s="2"/>
      <c r="F221" s="2"/>
      <c r="G221" s="120"/>
      <c r="H221" s="120"/>
      <c r="I221" s="120"/>
      <c r="J221" s="58"/>
      <c r="K221" s="121"/>
      <c r="L221" s="2"/>
      <c r="M221" s="120"/>
      <c r="N221" s="120"/>
      <c r="O221" s="120"/>
      <c r="P221" s="120"/>
      <c r="Q221" s="2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122"/>
      <c r="AJ221" s="122"/>
      <c r="AK221" s="2"/>
      <c r="AL221" s="2"/>
      <c r="AM221" s="2"/>
      <c r="AN221" s="2"/>
      <c r="AO221" s="2"/>
      <c r="AP221" s="2"/>
      <c r="AQ221" s="2"/>
      <c r="AR221" s="15"/>
    </row>
    <row r="222" spans="1:44" ht="11.25" customHeight="1">
      <c r="A222" s="120"/>
      <c r="B222" s="120"/>
      <c r="C222" s="120"/>
      <c r="D222" s="120"/>
      <c r="E222" s="2"/>
      <c r="F222" s="2"/>
      <c r="G222" s="120"/>
      <c r="H222" s="120"/>
      <c r="I222" s="120"/>
      <c r="J222" s="58"/>
      <c r="K222" s="121"/>
      <c r="L222" s="2"/>
      <c r="M222" s="120"/>
      <c r="N222" s="120"/>
      <c r="O222" s="120"/>
      <c r="P222" s="120"/>
      <c r="Q222" s="2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122"/>
      <c r="AJ222" s="122"/>
      <c r="AK222" s="2"/>
      <c r="AL222" s="2"/>
      <c r="AM222" s="2"/>
      <c r="AN222" s="2"/>
      <c r="AO222" s="2"/>
      <c r="AP222" s="2"/>
      <c r="AQ222" s="2"/>
      <c r="AR222" s="15"/>
    </row>
    <row r="223" spans="1:44" ht="11.25" customHeight="1">
      <c r="A223" s="120"/>
      <c r="B223" s="120"/>
      <c r="C223" s="120"/>
      <c r="D223" s="120"/>
      <c r="E223" s="2"/>
      <c r="F223" s="2"/>
      <c r="G223" s="120"/>
      <c r="H223" s="120"/>
      <c r="I223" s="120"/>
      <c r="J223" s="58"/>
      <c r="K223" s="121"/>
      <c r="L223" s="2"/>
      <c r="M223" s="120"/>
      <c r="N223" s="120"/>
      <c r="O223" s="120"/>
      <c r="P223" s="120"/>
      <c r="Q223" s="2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122"/>
      <c r="AJ223" s="122"/>
      <c r="AK223" s="2"/>
      <c r="AL223" s="2"/>
      <c r="AM223" s="2"/>
      <c r="AN223" s="2"/>
      <c r="AO223" s="2"/>
      <c r="AP223" s="2"/>
      <c r="AQ223" s="2"/>
      <c r="AR223" s="15"/>
    </row>
    <row r="224" spans="1:44" ht="11.25" customHeight="1">
      <c r="A224" s="120"/>
      <c r="B224" s="120"/>
      <c r="C224" s="120"/>
      <c r="D224" s="120"/>
      <c r="E224" s="2"/>
      <c r="F224" s="2"/>
      <c r="G224" s="120"/>
      <c r="H224" s="120"/>
      <c r="I224" s="120"/>
      <c r="J224" s="58"/>
      <c r="K224" s="121"/>
      <c r="L224" s="2"/>
      <c r="M224" s="120"/>
      <c r="N224" s="120"/>
      <c r="O224" s="120"/>
      <c r="P224" s="120"/>
      <c r="Q224" s="2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122"/>
      <c r="AJ224" s="122"/>
      <c r="AK224" s="2"/>
      <c r="AL224" s="2"/>
      <c r="AM224" s="2"/>
      <c r="AN224" s="2"/>
      <c r="AO224" s="2"/>
      <c r="AP224" s="2"/>
      <c r="AQ224" s="2"/>
      <c r="AR224" s="15"/>
    </row>
    <row r="225" spans="1:44" ht="11.25" customHeight="1">
      <c r="A225" s="120"/>
      <c r="B225" s="120"/>
      <c r="C225" s="120"/>
      <c r="D225" s="120"/>
      <c r="E225" s="2"/>
      <c r="F225" s="2"/>
      <c r="G225" s="120"/>
      <c r="H225" s="120"/>
      <c r="I225" s="120"/>
      <c r="J225" s="58"/>
      <c r="K225" s="121"/>
      <c r="L225" s="2"/>
      <c r="M225" s="120"/>
      <c r="N225" s="120"/>
      <c r="O225" s="120"/>
      <c r="P225" s="120"/>
      <c r="Q225" s="2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122"/>
      <c r="AJ225" s="122"/>
      <c r="AK225" s="2"/>
      <c r="AL225" s="2"/>
      <c r="AM225" s="2"/>
      <c r="AN225" s="2"/>
      <c r="AO225" s="2"/>
      <c r="AP225" s="2"/>
      <c r="AQ225" s="2"/>
      <c r="AR225" s="15"/>
    </row>
    <row r="226" spans="1:44" ht="11.25" customHeight="1">
      <c r="A226" s="120"/>
      <c r="B226" s="120"/>
      <c r="C226" s="120"/>
      <c r="D226" s="120"/>
      <c r="E226" s="2"/>
      <c r="F226" s="2"/>
      <c r="G226" s="120"/>
      <c r="H226" s="120"/>
      <c r="I226" s="120"/>
      <c r="J226" s="58"/>
      <c r="K226" s="121"/>
      <c r="L226" s="2"/>
      <c r="M226" s="120"/>
      <c r="N226" s="120"/>
      <c r="O226" s="120"/>
      <c r="P226" s="120"/>
      <c r="Q226" s="2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122"/>
      <c r="AJ226" s="122"/>
      <c r="AK226" s="2"/>
      <c r="AL226" s="2"/>
      <c r="AM226" s="2"/>
      <c r="AN226" s="2"/>
      <c r="AO226" s="2"/>
      <c r="AP226" s="2"/>
      <c r="AQ226" s="2"/>
      <c r="AR226" s="15"/>
    </row>
    <row r="227" spans="1:44" ht="11.25" customHeight="1">
      <c r="A227" s="120"/>
      <c r="B227" s="120"/>
      <c r="C227" s="120"/>
      <c r="D227" s="120"/>
      <c r="E227" s="2"/>
      <c r="F227" s="2"/>
      <c r="G227" s="120"/>
      <c r="H227" s="120"/>
      <c r="I227" s="120"/>
      <c r="J227" s="58"/>
      <c r="K227" s="121"/>
      <c r="L227" s="2"/>
      <c r="M227" s="120"/>
      <c r="N227" s="120"/>
      <c r="O227" s="120"/>
      <c r="P227" s="120"/>
      <c r="Q227" s="2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122"/>
      <c r="AJ227" s="122"/>
      <c r="AK227" s="2"/>
      <c r="AL227" s="2"/>
      <c r="AM227" s="2"/>
      <c r="AN227" s="2"/>
      <c r="AO227" s="2"/>
      <c r="AP227" s="2"/>
      <c r="AQ227" s="2"/>
      <c r="AR227" s="15"/>
    </row>
    <row r="228" spans="1:44" ht="11.25" customHeight="1">
      <c r="A228" s="120"/>
      <c r="B228" s="120"/>
      <c r="C228" s="120"/>
      <c r="D228" s="120"/>
      <c r="E228" s="2"/>
      <c r="F228" s="2"/>
      <c r="G228" s="120"/>
      <c r="H228" s="120"/>
      <c r="I228" s="120"/>
      <c r="J228" s="58"/>
      <c r="K228" s="121"/>
      <c r="L228" s="2"/>
      <c r="M228" s="120"/>
      <c r="N228" s="120"/>
      <c r="O228" s="120"/>
      <c r="P228" s="120"/>
      <c r="Q228" s="2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122"/>
      <c r="AJ228" s="122"/>
      <c r="AK228" s="2"/>
      <c r="AL228" s="2"/>
      <c r="AM228" s="2"/>
      <c r="AN228" s="2"/>
      <c r="AO228" s="2"/>
      <c r="AP228" s="2"/>
      <c r="AQ228" s="2"/>
      <c r="AR228" s="15"/>
    </row>
    <row r="229" spans="1:44" ht="11.25" customHeight="1">
      <c r="A229" s="120"/>
      <c r="B229" s="120"/>
      <c r="C229" s="120"/>
      <c r="D229" s="120"/>
      <c r="E229" s="2"/>
      <c r="F229" s="2"/>
      <c r="G229" s="120"/>
      <c r="H229" s="120"/>
      <c r="I229" s="120"/>
      <c r="J229" s="58"/>
      <c r="K229" s="121"/>
      <c r="L229" s="2"/>
      <c r="M229" s="120"/>
      <c r="N229" s="120"/>
      <c r="O229" s="120"/>
      <c r="P229" s="120"/>
      <c r="Q229" s="2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122"/>
      <c r="AJ229" s="122"/>
      <c r="AK229" s="2"/>
      <c r="AL229" s="2"/>
      <c r="AM229" s="2"/>
      <c r="AN229" s="2"/>
      <c r="AO229" s="2"/>
      <c r="AP229" s="2"/>
      <c r="AQ229" s="2"/>
      <c r="AR229" s="15"/>
    </row>
    <row r="230" spans="1:44" ht="11.25" customHeight="1">
      <c r="A230" s="120"/>
      <c r="B230" s="120"/>
      <c r="C230" s="120"/>
      <c r="D230" s="120"/>
      <c r="E230" s="2"/>
      <c r="F230" s="2"/>
      <c r="G230" s="120"/>
      <c r="H230" s="120"/>
      <c r="I230" s="120"/>
      <c r="J230" s="58"/>
      <c r="K230" s="121"/>
      <c r="L230" s="2"/>
      <c r="M230" s="120"/>
      <c r="N230" s="120"/>
      <c r="O230" s="120"/>
      <c r="P230" s="120"/>
      <c r="Q230" s="2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122"/>
      <c r="AJ230" s="122"/>
      <c r="AK230" s="2"/>
      <c r="AL230" s="2"/>
      <c r="AM230" s="2"/>
      <c r="AN230" s="2"/>
      <c r="AO230" s="2"/>
      <c r="AP230" s="2"/>
      <c r="AQ230" s="2"/>
      <c r="AR230" s="15"/>
    </row>
    <row r="231" spans="1:44" ht="11.25" customHeight="1">
      <c r="A231" s="120"/>
      <c r="B231" s="120"/>
      <c r="C231" s="120"/>
      <c r="D231" s="120"/>
      <c r="E231" s="2"/>
      <c r="F231" s="2"/>
      <c r="G231" s="120"/>
      <c r="H231" s="120"/>
      <c r="I231" s="120"/>
      <c r="J231" s="58"/>
      <c r="K231" s="121"/>
      <c r="L231" s="2"/>
      <c r="M231" s="120"/>
      <c r="N231" s="120"/>
      <c r="O231" s="120"/>
      <c r="P231" s="120"/>
      <c r="Q231" s="2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122"/>
      <c r="AJ231" s="122"/>
      <c r="AK231" s="2"/>
      <c r="AL231" s="2"/>
      <c r="AM231" s="2"/>
      <c r="AN231" s="2"/>
      <c r="AO231" s="2"/>
      <c r="AP231" s="2"/>
      <c r="AQ231" s="2"/>
      <c r="AR231" s="15"/>
    </row>
    <row r="232" spans="1:44" ht="11.25" customHeight="1">
      <c r="A232" s="120"/>
      <c r="B232" s="120"/>
      <c r="C232" s="120"/>
      <c r="D232" s="120"/>
      <c r="E232" s="2"/>
      <c r="F232" s="2"/>
      <c r="G232" s="120"/>
      <c r="H232" s="120"/>
      <c r="I232" s="120"/>
      <c r="J232" s="58"/>
      <c r="K232" s="121"/>
      <c r="L232" s="2"/>
      <c r="M232" s="120"/>
      <c r="N232" s="120"/>
      <c r="O232" s="120"/>
      <c r="P232" s="120"/>
      <c r="Q232" s="2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122"/>
      <c r="AJ232" s="122"/>
      <c r="AK232" s="2"/>
      <c r="AL232" s="2"/>
      <c r="AM232" s="2"/>
      <c r="AN232" s="2"/>
      <c r="AO232" s="2"/>
      <c r="AP232" s="2"/>
      <c r="AQ232" s="2"/>
      <c r="AR232" s="15"/>
    </row>
    <row r="233" spans="1:44" ht="11.25" customHeight="1">
      <c r="A233" s="120"/>
      <c r="B233" s="120"/>
      <c r="C233" s="120"/>
      <c r="D233" s="120"/>
      <c r="E233" s="2"/>
      <c r="F233" s="2"/>
      <c r="G233" s="120"/>
      <c r="H233" s="120"/>
      <c r="I233" s="120"/>
      <c r="J233" s="58"/>
      <c r="K233" s="121"/>
      <c r="L233" s="2"/>
      <c r="M233" s="120"/>
      <c r="N233" s="120"/>
      <c r="O233" s="120"/>
      <c r="P233" s="120"/>
      <c r="Q233" s="2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122"/>
      <c r="AJ233" s="122"/>
      <c r="AK233" s="2"/>
      <c r="AL233" s="2"/>
      <c r="AM233" s="2"/>
      <c r="AN233" s="2"/>
      <c r="AO233" s="2"/>
      <c r="AP233" s="2"/>
      <c r="AQ233" s="2"/>
      <c r="AR233" s="15"/>
    </row>
    <row r="234" spans="1:44" ht="11.25" customHeight="1">
      <c r="A234" s="120"/>
      <c r="B234" s="120"/>
      <c r="C234" s="120"/>
      <c r="D234" s="120"/>
      <c r="E234" s="2"/>
      <c r="F234" s="2"/>
      <c r="G234" s="120"/>
      <c r="H234" s="120"/>
      <c r="I234" s="120"/>
      <c r="J234" s="58"/>
      <c r="K234" s="121"/>
      <c r="L234" s="2"/>
      <c r="M234" s="120"/>
      <c r="N234" s="120"/>
      <c r="O234" s="120"/>
      <c r="P234" s="120"/>
      <c r="Q234" s="2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122"/>
      <c r="AJ234" s="122"/>
      <c r="AK234" s="2"/>
      <c r="AL234" s="2"/>
      <c r="AM234" s="2"/>
      <c r="AN234" s="2"/>
      <c r="AO234" s="2"/>
      <c r="AP234" s="2"/>
      <c r="AQ234" s="2"/>
      <c r="AR234" s="15"/>
    </row>
    <row r="235" spans="1:44" ht="11.25" customHeight="1">
      <c r="A235" s="120"/>
      <c r="B235" s="120"/>
      <c r="C235" s="120"/>
      <c r="D235" s="120"/>
      <c r="E235" s="2"/>
      <c r="F235" s="2"/>
      <c r="G235" s="120"/>
      <c r="H235" s="120"/>
      <c r="I235" s="120"/>
      <c r="J235" s="58"/>
      <c r="K235" s="121"/>
      <c r="L235" s="2"/>
      <c r="M235" s="120"/>
      <c r="N235" s="120"/>
      <c r="O235" s="120"/>
      <c r="P235" s="120"/>
      <c r="Q235" s="2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122"/>
      <c r="AJ235" s="122"/>
      <c r="AK235" s="2"/>
      <c r="AL235" s="2"/>
      <c r="AM235" s="2"/>
      <c r="AN235" s="2"/>
      <c r="AO235" s="2"/>
      <c r="AP235" s="2"/>
      <c r="AQ235" s="2"/>
      <c r="AR235" s="15"/>
    </row>
    <row r="236" spans="1:44" ht="11.25" customHeight="1">
      <c r="A236" s="120"/>
      <c r="B236" s="120"/>
      <c r="C236" s="120"/>
      <c r="D236" s="120"/>
      <c r="E236" s="2"/>
      <c r="F236" s="2"/>
      <c r="G236" s="120"/>
      <c r="H236" s="120"/>
      <c r="I236" s="120"/>
      <c r="J236" s="58"/>
      <c r="K236" s="121"/>
      <c r="L236" s="2"/>
      <c r="M236" s="120"/>
      <c r="N236" s="120"/>
      <c r="O236" s="120"/>
      <c r="P236" s="120"/>
      <c r="Q236" s="2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122"/>
      <c r="AJ236" s="122"/>
      <c r="AK236" s="2"/>
      <c r="AL236" s="2"/>
      <c r="AM236" s="2"/>
      <c r="AN236" s="2"/>
      <c r="AO236" s="2"/>
      <c r="AP236" s="2"/>
      <c r="AQ236" s="2"/>
      <c r="AR236" s="15"/>
    </row>
    <row r="237" spans="1:44" ht="11.25" customHeight="1">
      <c r="A237" s="120"/>
      <c r="B237" s="120"/>
      <c r="C237" s="120"/>
      <c r="D237" s="120"/>
      <c r="E237" s="2"/>
      <c r="F237" s="2"/>
      <c r="G237" s="120"/>
      <c r="H237" s="120"/>
      <c r="I237" s="120"/>
      <c r="J237" s="58"/>
      <c r="K237" s="121"/>
      <c r="L237" s="2"/>
      <c r="M237" s="120"/>
      <c r="N237" s="120"/>
      <c r="O237" s="120"/>
      <c r="P237" s="120"/>
      <c r="Q237" s="2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122"/>
      <c r="AJ237" s="122"/>
      <c r="AK237" s="2"/>
      <c r="AL237" s="2"/>
      <c r="AM237" s="2"/>
      <c r="AN237" s="2"/>
      <c r="AO237" s="2"/>
      <c r="AP237" s="2"/>
      <c r="AQ237" s="2"/>
      <c r="AR237" s="15"/>
    </row>
    <row r="238" spans="1:44" ht="11.25" customHeight="1">
      <c r="A238" s="120"/>
      <c r="B238" s="120"/>
      <c r="C238" s="120"/>
      <c r="D238" s="120"/>
      <c r="E238" s="2"/>
      <c r="F238" s="2"/>
      <c r="G238" s="120"/>
      <c r="H238" s="120"/>
      <c r="I238" s="120"/>
      <c r="J238" s="58"/>
      <c r="K238" s="121"/>
      <c r="L238" s="2"/>
      <c r="M238" s="120"/>
      <c r="N238" s="120"/>
      <c r="O238" s="120"/>
      <c r="P238" s="120"/>
      <c r="Q238" s="2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122"/>
      <c r="AJ238" s="122"/>
      <c r="AK238" s="2"/>
      <c r="AL238" s="2"/>
      <c r="AM238" s="2"/>
      <c r="AN238" s="2"/>
      <c r="AO238" s="2"/>
      <c r="AP238" s="2"/>
      <c r="AQ238" s="2"/>
      <c r="AR238" s="15"/>
    </row>
    <row r="239" spans="1:44" ht="11.25" customHeight="1">
      <c r="A239" s="120"/>
      <c r="B239" s="120"/>
      <c r="C239" s="120"/>
      <c r="D239" s="120"/>
      <c r="E239" s="2"/>
      <c r="F239" s="2"/>
      <c r="G239" s="120"/>
      <c r="H239" s="120"/>
      <c r="I239" s="120"/>
      <c r="J239" s="58"/>
      <c r="K239" s="121"/>
      <c r="L239" s="2"/>
      <c r="M239" s="120"/>
      <c r="N239" s="120"/>
      <c r="O239" s="120"/>
      <c r="P239" s="120"/>
      <c r="Q239" s="2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122"/>
      <c r="AJ239" s="122"/>
      <c r="AK239" s="2"/>
      <c r="AL239" s="2"/>
      <c r="AM239" s="2"/>
      <c r="AN239" s="2"/>
      <c r="AO239" s="2"/>
      <c r="AP239" s="2"/>
      <c r="AQ239" s="2"/>
      <c r="AR239" s="15"/>
    </row>
    <row r="240" spans="1:44" ht="11.25" customHeight="1">
      <c r="A240" s="120"/>
      <c r="B240" s="120"/>
      <c r="C240" s="120"/>
      <c r="D240" s="120"/>
      <c r="E240" s="2"/>
      <c r="F240" s="2"/>
      <c r="G240" s="120"/>
      <c r="H240" s="120"/>
      <c r="I240" s="120"/>
      <c r="J240" s="58"/>
      <c r="K240" s="121"/>
      <c r="L240" s="2"/>
      <c r="M240" s="120"/>
      <c r="N240" s="120"/>
      <c r="O240" s="120"/>
      <c r="P240" s="120"/>
      <c r="Q240" s="2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122"/>
      <c r="AJ240" s="122"/>
      <c r="AK240" s="2"/>
      <c r="AL240" s="2"/>
      <c r="AM240" s="2"/>
      <c r="AN240" s="2"/>
      <c r="AO240" s="2"/>
      <c r="AP240" s="2"/>
      <c r="AQ240" s="2"/>
      <c r="AR240" s="15"/>
    </row>
    <row r="241" spans="1:44" ht="11.25" customHeight="1">
      <c r="A241" s="120"/>
      <c r="B241" s="120"/>
      <c r="C241" s="120"/>
      <c r="D241" s="120"/>
      <c r="E241" s="2"/>
      <c r="F241" s="2"/>
      <c r="G241" s="120"/>
      <c r="H241" s="120"/>
      <c r="I241" s="120"/>
      <c r="J241" s="58"/>
      <c r="K241" s="121"/>
      <c r="L241" s="2"/>
      <c r="M241" s="120"/>
      <c r="N241" s="120"/>
      <c r="O241" s="120"/>
      <c r="P241" s="120"/>
      <c r="Q241" s="2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122"/>
      <c r="AJ241" s="122"/>
      <c r="AK241" s="2"/>
      <c r="AL241" s="2"/>
      <c r="AM241" s="2"/>
      <c r="AN241" s="2"/>
      <c r="AO241" s="2"/>
      <c r="AP241" s="2"/>
      <c r="AQ241" s="2"/>
      <c r="AR241" s="15"/>
    </row>
    <row r="242" spans="1:44" ht="11.25" customHeight="1">
      <c r="A242" s="120"/>
      <c r="B242" s="120"/>
      <c r="C242" s="120"/>
      <c r="D242" s="120"/>
      <c r="E242" s="2"/>
      <c r="F242" s="2"/>
      <c r="G242" s="120"/>
      <c r="H242" s="120"/>
      <c r="I242" s="120"/>
      <c r="J242" s="58"/>
      <c r="K242" s="121"/>
      <c r="L242" s="2"/>
      <c r="M242" s="120"/>
      <c r="N242" s="120"/>
      <c r="O242" s="120"/>
      <c r="P242" s="120"/>
      <c r="Q242" s="2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122"/>
      <c r="AJ242" s="122"/>
      <c r="AK242" s="2"/>
      <c r="AL242" s="2"/>
      <c r="AM242" s="2"/>
      <c r="AN242" s="2"/>
      <c r="AO242" s="2"/>
      <c r="AP242" s="2"/>
      <c r="AQ242" s="2"/>
      <c r="AR242" s="15"/>
    </row>
    <row r="243" spans="1:44" ht="11.25" customHeight="1">
      <c r="A243" s="120"/>
      <c r="B243" s="120"/>
      <c r="C243" s="120"/>
      <c r="D243" s="120"/>
      <c r="E243" s="2"/>
      <c r="F243" s="2"/>
      <c r="G243" s="120"/>
      <c r="H243" s="120"/>
      <c r="I243" s="120"/>
      <c r="J243" s="58"/>
      <c r="K243" s="121"/>
      <c r="L243" s="2"/>
      <c r="M243" s="120"/>
      <c r="N243" s="120"/>
      <c r="O243" s="120"/>
      <c r="P243" s="120"/>
      <c r="Q243" s="2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122"/>
      <c r="AJ243" s="122"/>
      <c r="AK243" s="2"/>
      <c r="AL243" s="2"/>
      <c r="AM243" s="2"/>
      <c r="AN243" s="2"/>
      <c r="AO243" s="2"/>
      <c r="AP243" s="2"/>
      <c r="AQ243" s="2"/>
      <c r="AR243" s="15"/>
    </row>
    <row r="244" spans="1:44" ht="11.25" customHeight="1">
      <c r="A244" s="120"/>
      <c r="B244" s="120"/>
      <c r="C244" s="120"/>
      <c r="D244" s="120"/>
      <c r="E244" s="2"/>
      <c r="F244" s="2"/>
      <c r="G244" s="120"/>
      <c r="H244" s="120"/>
      <c r="I244" s="120"/>
      <c r="J244" s="58"/>
      <c r="K244" s="121"/>
      <c r="L244" s="2"/>
      <c r="M244" s="120"/>
      <c r="N244" s="120"/>
      <c r="O244" s="120"/>
      <c r="P244" s="120"/>
      <c r="Q244" s="2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122"/>
      <c r="AJ244" s="122"/>
      <c r="AK244" s="2"/>
      <c r="AL244" s="2"/>
      <c r="AM244" s="2"/>
      <c r="AN244" s="2"/>
      <c r="AO244" s="2"/>
      <c r="AP244" s="2"/>
      <c r="AQ244" s="2"/>
      <c r="AR244" s="15"/>
    </row>
    <row r="245" spans="1:44" ht="11.25" customHeight="1">
      <c r="A245" s="120"/>
      <c r="B245" s="120"/>
      <c r="C245" s="120"/>
      <c r="D245" s="120"/>
      <c r="E245" s="2"/>
      <c r="F245" s="2"/>
      <c r="G245" s="120"/>
      <c r="H245" s="120"/>
      <c r="I245" s="120"/>
      <c r="J245" s="58"/>
      <c r="K245" s="121"/>
      <c r="L245" s="2"/>
      <c r="M245" s="120"/>
      <c r="N245" s="120"/>
      <c r="O245" s="120"/>
      <c r="P245" s="120"/>
      <c r="Q245" s="2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122"/>
      <c r="AJ245" s="122"/>
      <c r="AK245" s="2"/>
      <c r="AL245" s="2"/>
      <c r="AM245" s="2"/>
      <c r="AN245" s="2"/>
      <c r="AO245" s="2"/>
      <c r="AP245" s="2"/>
      <c r="AQ245" s="2"/>
      <c r="AR245" s="15"/>
    </row>
    <row r="246" spans="1:44" ht="11.25" customHeight="1">
      <c r="A246" s="120"/>
      <c r="B246" s="120"/>
      <c r="C246" s="120"/>
      <c r="D246" s="120"/>
      <c r="E246" s="2"/>
      <c r="F246" s="2"/>
      <c r="G246" s="120"/>
      <c r="H246" s="120"/>
      <c r="I246" s="120"/>
      <c r="J246" s="58"/>
      <c r="K246" s="121"/>
      <c r="L246" s="2"/>
      <c r="M246" s="120"/>
      <c r="N246" s="120"/>
      <c r="O246" s="120"/>
      <c r="P246" s="120"/>
      <c r="Q246" s="2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122"/>
      <c r="AJ246" s="122"/>
      <c r="AK246" s="2"/>
      <c r="AL246" s="2"/>
      <c r="AM246" s="2"/>
      <c r="AN246" s="2"/>
      <c r="AO246" s="2"/>
      <c r="AP246" s="2"/>
      <c r="AQ246" s="2"/>
      <c r="AR246" s="15"/>
    </row>
    <row r="247" spans="1:44" ht="11.25" customHeight="1">
      <c r="A247" s="120"/>
      <c r="B247" s="120"/>
      <c r="C247" s="120"/>
      <c r="D247" s="120"/>
      <c r="E247" s="2"/>
      <c r="F247" s="2"/>
      <c r="G247" s="120"/>
      <c r="H247" s="120"/>
      <c r="I247" s="120"/>
      <c r="J247" s="58"/>
      <c r="K247" s="121"/>
      <c r="L247" s="2"/>
      <c r="M247" s="120"/>
      <c r="N247" s="120"/>
      <c r="O247" s="120"/>
      <c r="P247" s="120"/>
      <c r="Q247" s="2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122"/>
      <c r="AJ247" s="122"/>
      <c r="AK247" s="2"/>
      <c r="AL247" s="2"/>
      <c r="AM247" s="2"/>
      <c r="AN247" s="2"/>
      <c r="AO247" s="2"/>
      <c r="AP247" s="2"/>
      <c r="AQ247" s="2"/>
      <c r="AR247" s="15"/>
    </row>
    <row r="248" spans="1:44" ht="11.25" customHeight="1">
      <c r="A248" s="120"/>
      <c r="B248" s="120"/>
      <c r="C248" s="120"/>
      <c r="D248" s="120"/>
      <c r="E248" s="2"/>
      <c r="F248" s="2"/>
      <c r="G248" s="120"/>
      <c r="H248" s="120"/>
      <c r="I248" s="120"/>
      <c r="J248" s="58"/>
      <c r="K248" s="121"/>
      <c r="L248" s="2"/>
      <c r="M248" s="120"/>
      <c r="N248" s="120"/>
      <c r="O248" s="120"/>
      <c r="P248" s="120"/>
      <c r="Q248" s="2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122"/>
      <c r="AJ248" s="122"/>
      <c r="AK248" s="2"/>
      <c r="AL248" s="2"/>
      <c r="AM248" s="2"/>
      <c r="AN248" s="2"/>
      <c r="AO248" s="2"/>
      <c r="AP248" s="2"/>
      <c r="AQ248" s="2"/>
      <c r="AR248" s="15"/>
    </row>
    <row r="249" spans="1:44" ht="11.25" customHeight="1">
      <c r="A249" s="120"/>
      <c r="B249" s="120"/>
      <c r="C249" s="120"/>
      <c r="D249" s="120"/>
      <c r="E249" s="2"/>
      <c r="F249" s="2"/>
      <c r="G249" s="120"/>
      <c r="H249" s="120"/>
      <c r="I249" s="120"/>
      <c r="J249" s="58"/>
      <c r="K249" s="121"/>
      <c r="L249" s="2"/>
      <c r="M249" s="120"/>
      <c r="N249" s="120"/>
      <c r="O249" s="120"/>
      <c r="P249" s="120"/>
      <c r="Q249" s="2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122"/>
      <c r="AJ249" s="122"/>
      <c r="AK249" s="2"/>
      <c r="AL249" s="2"/>
      <c r="AM249" s="2"/>
      <c r="AN249" s="2"/>
      <c r="AO249" s="2"/>
      <c r="AP249" s="2"/>
      <c r="AQ249" s="2"/>
      <c r="AR249" s="15"/>
    </row>
    <row r="250" spans="1:44" ht="11.25" customHeight="1">
      <c r="A250" s="120"/>
      <c r="B250" s="120"/>
      <c r="C250" s="120"/>
      <c r="D250" s="120"/>
      <c r="E250" s="2"/>
      <c r="F250" s="2"/>
      <c r="G250" s="120"/>
      <c r="H250" s="120"/>
      <c r="I250" s="120"/>
      <c r="J250" s="58"/>
      <c r="K250" s="121"/>
      <c r="L250" s="2"/>
      <c r="M250" s="120"/>
      <c r="N250" s="120"/>
      <c r="O250" s="120"/>
      <c r="P250" s="120"/>
      <c r="Q250" s="2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122"/>
      <c r="AJ250" s="122"/>
      <c r="AK250" s="2"/>
      <c r="AL250" s="2"/>
      <c r="AM250" s="2"/>
      <c r="AN250" s="2"/>
      <c r="AO250" s="2"/>
      <c r="AP250" s="2"/>
      <c r="AQ250" s="2"/>
      <c r="AR250" s="15"/>
    </row>
    <row r="251" spans="1:44" ht="11.25" customHeight="1">
      <c r="A251" s="120"/>
      <c r="B251" s="120"/>
      <c r="C251" s="120"/>
      <c r="D251" s="120"/>
      <c r="E251" s="2"/>
      <c r="F251" s="2"/>
      <c r="G251" s="120"/>
      <c r="H251" s="120"/>
      <c r="I251" s="120"/>
      <c r="J251" s="58"/>
      <c r="K251" s="121"/>
      <c r="L251" s="2"/>
      <c r="M251" s="120"/>
      <c r="N251" s="120"/>
      <c r="O251" s="120"/>
      <c r="P251" s="120"/>
      <c r="Q251" s="2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122"/>
      <c r="AJ251" s="122"/>
      <c r="AK251" s="2"/>
      <c r="AL251" s="2"/>
      <c r="AM251" s="2"/>
      <c r="AN251" s="2"/>
      <c r="AO251" s="2"/>
      <c r="AP251" s="2"/>
      <c r="AQ251" s="2"/>
      <c r="AR251" s="15"/>
    </row>
    <row r="252" spans="1:44" ht="11.25" customHeight="1">
      <c r="A252" s="120"/>
      <c r="B252" s="120"/>
      <c r="C252" s="120"/>
      <c r="D252" s="120"/>
      <c r="E252" s="2"/>
      <c r="F252" s="2"/>
      <c r="G252" s="120"/>
      <c r="H252" s="120"/>
      <c r="I252" s="120"/>
      <c r="J252" s="58"/>
      <c r="K252" s="121"/>
      <c r="L252" s="2"/>
      <c r="M252" s="120"/>
      <c r="N252" s="120"/>
      <c r="O252" s="120"/>
      <c r="P252" s="120"/>
      <c r="Q252" s="2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122"/>
      <c r="AJ252" s="122"/>
      <c r="AK252" s="2"/>
      <c r="AL252" s="2"/>
      <c r="AM252" s="2"/>
      <c r="AN252" s="2"/>
      <c r="AO252" s="2"/>
      <c r="AP252" s="2"/>
      <c r="AQ252" s="2"/>
      <c r="AR252" s="15"/>
    </row>
    <row r="253" spans="1:44" ht="11.25" customHeight="1">
      <c r="A253" s="120"/>
      <c r="B253" s="120"/>
      <c r="C253" s="120"/>
      <c r="D253" s="120"/>
      <c r="E253" s="2"/>
      <c r="F253" s="2"/>
      <c r="G253" s="120"/>
      <c r="H253" s="120"/>
      <c r="I253" s="120"/>
      <c r="J253" s="58"/>
      <c r="K253" s="121"/>
      <c r="L253" s="2"/>
      <c r="M253" s="120"/>
      <c r="N253" s="120"/>
      <c r="O253" s="120"/>
      <c r="P253" s="120"/>
      <c r="Q253" s="2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122"/>
      <c r="AJ253" s="122"/>
      <c r="AK253" s="2"/>
      <c r="AL253" s="2"/>
      <c r="AM253" s="2"/>
      <c r="AN253" s="2"/>
      <c r="AO253" s="2"/>
      <c r="AP253" s="2"/>
      <c r="AQ253" s="2"/>
      <c r="AR253" s="15"/>
    </row>
    <row r="254" spans="1:44" ht="11.25" customHeight="1">
      <c r="A254" s="120"/>
      <c r="B254" s="120"/>
      <c r="C254" s="120"/>
      <c r="D254" s="120"/>
      <c r="E254" s="2"/>
      <c r="F254" s="2"/>
      <c r="G254" s="120"/>
      <c r="H254" s="120"/>
      <c r="I254" s="120"/>
      <c r="J254" s="58"/>
      <c r="K254" s="121"/>
      <c r="L254" s="2"/>
      <c r="M254" s="120"/>
      <c r="N254" s="120"/>
      <c r="O254" s="120"/>
      <c r="P254" s="120"/>
      <c r="Q254" s="2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122"/>
      <c r="AJ254" s="122"/>
      <c r="AK254" s="2"/>
      <c r="AL254" s="2"/>
      <c r="AM254" s="2"/>
      <c r="AN254" s="2"/>
      <c r="AO254" s="2"/>
      <c r="AP254" s="2"/>
      <c r="AQ254" s="2"/>
      <c r="AR254" s="15"/>
    </row>
    <row r="255" spans="1:44" ht="11.25" customHeight="1">
      <c r="A255" s="120"/>
      <c r="B255" s="120"/>
      <c r="C255" s="120"/>
      <c r="D255" s="120"/>
      <c r="E255" s="2"/>
      <c r="F255" s="2"/>
      <c r="G255" s="120"/>
      <c r="H255" s="120"/>
      <c r="I255" s="120"/>
      <c r="J255" s="58"/>
      <c r="K255" s="121"/>
      <c r="L255" s="2"/>
      <c r="M255" s="120"/>
      <c r="N255" s="120"/>
      <c r="O255" s="120"/>
      <c r="P255" s="120"/>
      <c r="Q255" s="2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122"/>
      <c r="AJ255" s="122"/>
      <c r="AK255" s="2"/>
      <c r="AL255" s="2"/>
      <c r="AM255" s="2"/>
      <c r="AN255" s="2"/>
      <c r="AO255" s="2"/>
      <c r="AP255" s="2"/>
      <c r="AQ255" s="2"/>
      <c r="AR255" s="15"/>
    </row>
    <row r="256" spans="1:44" ht="11.25" customHeight="1">
      <c r="A256" s="120"/>
      <c r="B256" s="120"/>
      <c r="C256" s="120"/>
      <c r="D256" s="120"/>
      <c r="E256" s="2"/>
      <c r="F256" s="2"/>
      <c r="G256" s="120"/>
      <c r="H256" s="120"/>
      <c r="I256" s="120"/>
      <c r="J256" s="58"/>
      <c r="K256" s="121"/>
      <c r="L256" s="2"/>
      <c r="M256" s="120"/>
      <c r="N256" s="120"/>
      <c r="O256" s="120"/>
      <c r="P256" s="120"/>
      <c r="Q256" s="2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122"/>
      <c r="AJ256" s="122"/>
      <c r="AK256" s="2"/>
      <c r="AL256" s="2"/>
      <c r="AM256" s="2"/>
      <c r="AN256" s="2"/>
      <c r="AO256" s="2"/>
      <c r="AP256" s="2"/>
      <c r="AQ256" s="2"/>
      <c r="AR256" s="15"/>
    </row>
    <row r="257" spans="1:44" ht="11.25" customHeight="1">
      <c r="A257" s="120"/>
      <c r="B257" s="120"/>
      <c r="C257" s="120"/>
      <c r="D257" s="120"/>
      <c r="E257" s="2"/>
      <c r="F257" s="2"/>
      <c r="G257" s="120"/>
      <c r="H257" s="120"/>
      <c r="I257" s="120"/>
      <c r="J257" s="58"/>
      <c r="K257" s="121"/>
      <c r="L257" s="2"/>
      <c r="M257" s="120"/>
      <c r="N257" s="120"/>
      <c r="O257" s="120"/>
      <c r="P257" s="120"/>
      <c r="Q257" s="2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122"/>
      <c r="AJ257" s="122"/>
      <c r="AK257" s="2"/>
      <c r="AL257" s="2"/>
      <c r="AM257" s="2"/>
      <c r="AN257" s="2"/>
      <c r="AO257" s="2"/>
      <c r="AP257" s="2"/>
      <c r="AQ257" s="2"/>
      <c r="AR257" s="15"/>
    </row>
    <row r="258" spans="1:44" ht="11.25" customHeight="1">
      <c r="A258" s="120"/>
      <c r="B258" s="120"/>
      <c r="C258" s="120"/>
      <c r="D258" s="120"/>
      <c r="E258" s="2"/>
      <c r="F258" s="2"/>
      <c r="G258" s="120"/>
      <c r="H258" s="120"/>
      <c r="I258" s="120"/>
      <c r="J258" s="58"/>
      <c r="K258" s="121"/>
      <c r="L258" s="2"/>
      <c r="M258" s="120"/>
      <c r="N258" s="120"/>
      <c r="O258" s="120"/>
      <c r="P258" s="120"/>
      <c r="Q258" s="2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122"/>
      <c r="AJ258" s="122"/>
      <c r="AK258" s="2"/>
      <c r="AL258" s="2"/>
      <c r="AM258" s="2"/>
      <c r="AN258" s="2"/>
      <c r="AO258" s="2"/>
      <c r="AP258" s="2"/>
      <c r="AQ258" s="2"/>
      <c r="AR258" s="15"/>
    </row>
    <row r="259" spans="1:44" ht="11.25" customHeight="1">
      <c r="A259" s="120"/>
      <c r="B259" s="120"/>
      <c r="C259" s="120"/>
      <c r="D259" s="120"/>
      <c r="E259" s="2"/>
      <c r="F259" s="2"/>
      <c r="G259" s="120"/>
      <c r="H259" s="120"/>
      <c r="I259" s="120"/>
      <c r="J259" s="58"/>
      <c r="K259" s="121"/>
      <c r="L259" s="2"/>
      <c r="M259" s="120"/>
      <c r="N259" s="120"/>
      <c r="O259" s="120"/>
      <c r="P259" s="120"/>
      <c r="Q259" s="2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122"/>
      <c r="AJ259" s="122"/>
      <c r="AK259" s="2"/>
      <c r="AL259" s="2"/>
      <c r="AM259" s="2"/>
      <c r="AN259" s="2"/>
      <c r="AO259" s="2"/>
      <c r="AP259" s="2"/>
      <c r="AQ259" s="2"/>
      <c r="AR259" s="15"/>
    </row>
    <row r="260" spans="1:44" ht="11.25" customHeight="1">
      <c r="A260" s="120"/>
      <c r="B260" s="120"/>
      <c r="C260" s="120"/>
      <c r="D260" s="120"/>
      <c r="E260" s="2"/>
      <c r="F260" s="2"/>
      <c r="G260" s="120"/>
      <c r="H260" s="120"/>
      <c r="I260" s="120"/>
      <c r="J260" s="58"/>
      <c r="K260" s="121"/>
      <c r="L260" s="2"/>
      <c r="M260" s="120"/>
      <c r="N260" s="120"/>
      <c r="O260" s="120"/>
      <c r="P260" s="120"/>
      <c r="Q260" s="2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122"/>
      <c r="AJ260" s="122"/>
      <c r="AK260" s="2"/>
      <c r="AL260" s="2"/>
      <c r="AM260" s="2"/>
      <c r="AN260" s="2"/>
      <c r="AO260" s="2"/>
      <c r="AP260" s="2"/>
      <c r="AQ260" s="2"/>
      <c r="AR260" s="15"/>
    </row>
    <row r="261" spans="1:44" ht="11.25" customHeight="1">
      <c r="A261" s="120"/>
      <c r="B261" s="120"/>
      <c r="C261" s="120"/>
      <c r="D261" s="120"/>
      <c r="E261" s="2"/>
      <c r="F261" s="2"/>
      <c r="G261" s="120"/>
      <c r="H261" s="120"/>
      <c r="I261" s="120"/>
      <c r="J261" s="58"/>
      <c r="K261" s="121"/>
      <c r="L261" s="2"/>
      <c r="M261" s="120"/>
      <c r="N261" s="120"/>
      <c r="O261" s="120"/>
      <c r="P261" s="120"/>
      <c r="Q261" s="2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122"/>
      <c r="AJ261" s="122"/>
      <c r="AK261" s="2"/>
      <c r="AL261" s="2"/>
      <c r="AM261" s="2"/>
      <c r="AN261" s="2"/>
      <c r="AO261" s="2"/>
      <c r="AP261" s="2"/>
      <c r="AQ261" s="2"/>
      <c r="AR261" s="15"/>
    </row>
    <row r="262" spans="1:44" ht="11.25" customHeight="1">
      <c r="A262" s="120"/>
      <c r="B262" s="120"/>
      <c r="C262" s="120"/>
      <c r="D262" s="120"/>
      <c r="E262" s="2"/>
      <c r="F262" s="2"/>
      <c r="G262" s="120"/>
      <c r="H262" s="120"/>
      <c r="I262" s="120"/>
      <c r="J262" s="58"/>
      <c r="K262" s="121"/>
      <c r="L262" s="2"/>
      <c r="M262" s="120"/>
      <c r="N262" s="120"/>
      <c r="O262" s="120"/>
      <c r="P262" s="120"/>
      <c r="Q262" s="2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122"/>
      <c r="AJ262" s="122"/>
      <c r="AK262" s="2"/>
      <c r="AL262" s="2"/>
      <c r="AM262" s="2"/>
      <c r="AN262" s="2"/>
      <c r="AO262" s="2"/>
      <c r="AP262" s="2"/>
      <c r="AQ262" s="2"/>
      <c r="AR262" s="15"/>
    </row>
    <row r="263" spans="1:44" ht="11.25" customHeight="1">
      <c r="A263" s="120"/>
      <c r="B263" s="120"/>
      <c r="C263" s="120"/>
      <c r="D263" s="120"/>
      <c r="E263" s="2"/>
      <c r="F263" s="2"/>
      <c r="G263" s="120"/>
      <c r="H263" s="120"/>
      <c r="I263" s="120"/>
      <c r="J263" s="58"/>
      <c r="K263" s="121"/>
      <c r="L263" s="2"/>
      <c r="M263" s="120"/>
      <c r="N263" s="120"/>
      <c r="O263" s="120"/>
      <c r="P263" s="120"/>
      <c r="Q263" s="2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122"/>
      <c r="AJ263" s="122"/>
      <c r="AK263" s="2"/>
      <c r="AL263" s="2"/>
      <c r="AM263" s="2"/>
      <c r="AN263" s="2"/>
      <c r="AO263" s="2"/>
      <c r="AP263" s="2"/>
      <c r="AQ263" s="2"/>
      <c r="AR263" s="15"/>
    </row>
    <row r="264" spans="1:44" ht="11.25" customHeight="1">
      <c r="A264" s="120"/>
      <c r="B264" s="120"/>
      <c r="C264" s="120"/>
      <c r="D264" s="120"/>
      <c r="E264" s="2"/>
      <c r="F264" s="2"/>
      <c r="G264" s="120"/>
      <c r="H264" s="120"/>
      <c r="I264" s="120"/>
      <c r="J264" s="58"/>
      <c r="K264" s="121"/>
      <c r="L264" s="2"/>
      <c r="M264" s="120"/>
      <c r="N264" s="120"/>
      <c r="O264" s="120"/>
      <c r="P264" s="120"/>
      <c r="Q264" s="2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122"/>
      <c r="AJ264" s="122"/>
      <c r="AK264" s="2"/>
      <c r="AL264" s="2"/>
      <c r="AM264" s="2"/>
      <c r="AN264" s="2"/>
      <c r="AO264" s="2"/>
      <c r="AP264" s="2"/>
      <c r="AQ264" s="2"/>
      <c r="AR264" s="15"/>
    </row>
    <row r="265" spans="1:44" ht="11.25" customHeight="1">
      <c r="A265" s="120"/>
      <c r="B265" s="120"/>
      <c r="C265" s="120"/>
      <c r="D265" s="120"/>
      <c r="E265" s="2"/>
      <c r="F265" s="2"/>
      <c r="G265" s="120"/>
      <c r="H265" s="120"/>
      <c r="I265" s="120"/>
      <c r="J265" s="58"/>
      <c r="K265" s="121"/>
      <c r="L265" s="2"/>
      <c r="M265" s="120"/>
      <c r="N265" s="120"/>
      <c r="O265" s="120"/>
      <c r="P265" s="120"/>
      <c r="Q265" s="2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122"/>
      <c r="AJ265" s="122"/>
      <c r="AK265" s="2"/>
      <c r="AL265" s="2"/>
      <c r="AM265" s="2"/>
      <c r="AN265" s="2"/>
      <c r="AO265" s="2"/>
      <c r="AP265" s="2"/>
      <c r="AQ265" s="2"/>
      <c r="AR265" s="15"/>
    </row>
    <row r="266" spans="1:44" ht="11.25" customHeight="1">
      <c r="A266" s="120"/>
      <c r="B266" s="120"/>
      <c r="C266" s="120"/>
      <c r="D266" s="120"/>
      <c r="E266" s="2"/>
      <c r="F266" s="2"/>
      <c r="G266" s="120"/>
      <c r="H266" s="120"/>
      <c r="I266" s="120"/>
      <c r="J266" s="58"/>
      <c r="K266" s="121"/>
      <c r="L266" s="2"/>
      <c r="M266" s="120"/>
      <c r="N266" s="120"/>
      <c r="O266" s="120"/>
      <c r="P266" s="120"/>
      <c r="Q266" s="2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122"/>
      <c r="AJ266" s="122"/>
      <c r="AK266" s="2"/>
      <c r="AL266" s="2"/>
      <c r="AM266" s="2"/>
      <c r="AN266" s="2"/>
      <c r="AO266" s="2"/>
      <c r="AP266" s="2"/>
      <c r="AQ266" s="2"/>
      <c r="AR266" s="15"/>
    </row>
    <row r="267" spans="1:44" ht="11.25" customHeight="1">
      <c r="A267" s="120"/>
      <c r="B267" s="120"/>
      <c r="C267" s="120"/>
      <c r="D267" s="120"/>
      <c r="E267" s="2"/>
      <c r="F267" s="2"/>
      <c r="G267" s="120"/>
      <c r="H267" s="120"/>
      <c r="I267" s="120"/>
      <c r="J267" s="58"/>
      <c r="K267" s="121"/>
      <c r="L267" s="2"/>
      <c r="M267" s="120"/>
      <c r="N267" s="120"/>
      <c r="O267" s="120"/>
      <c r="P267" s="120"/>
      <c r="Q267" s="2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122"/>
      <c r="AJ267" s="122"/>
      <c r="AK267" s="2"/>
      <c r="AL267" s="2"/>
      <c r="AM267" s="2"/>
      <c r="AN267" s="2"/>
      <c r="AO267" s="2"/>
      <c r="AP267" s="2"/>
      <c r="AQ267" s="2"/>
      <c r="AR267" s="15"/>
    </row>
    <row r="268" spans="1:44" ht="11.25" customHeight="1">
      <c r="A268" s="120"/>
      <c r="B268" s="120"/>
      <c r="C268" s="120"/>
      <c r="D268" s="120"/>
      <c r="E268" s="2"/>
      <c r="F268" s="2"/>
      <c r="G268" s="120"/>
      <c r="H268" s="120"/>
      <c r="I268" s="120"/>
      <c r="J268" s="58"/>
      <c r="K268" s="121"/>
      <c r="L268" s="2"/>
      <c r="M268" s="120"/>
      <c r="N268" s="120"/>
      <c r="O268" s="120"/>
      <c r="P268" s="120"/>
      <c r="Q268" s="2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122"/>
      <c r="AJ268" s="122"/>
      <c r="AK268" s="2"/>
      <c r="AL268" s="2"/>
      <c r="AM268" s="2"/>
      <c r="AN268" s="2"/>
      <c r="AO268" s="2"/>
      <c r="AP268" s="2"/>
      <c r="AQ268" s="2"/>
      <c r="AR268" s="15"/>
    </row>
    <row r="269" spans="1:44" ht="11.25" customHeight="1">
      <c r="A269" s="120"/>
      <c r="B269" s="120"/>
      <c r="C269" s="120"/>
      <c r="D269" s="120"/>
      <c r="E269" s="2"/>
      <c r="F269" s="2"/>
      <c r="G269" s="120"/>
      <c r="H269" s="120"/>
      <c r="I269" s="120"/>
      <c r="J269" s="58"/>
      <c r="K269" s="121"/>
      <c r="L269" s="2"/>
      <c r="M269" s="120"/>
      <c r="N269" s="120"/>
      <c r="O269" s="120"/>
      <c r="P269" s="120"/>
      <c r="Q269" s="2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122"/>
      <c r="AJ269" s="122"/>
      <c r="AK269" s="2"/>
      <c r="AL269" s="2"/>
      <c r="AM269" s="2"/>
      <c r="AN269" s="2"/>
      <c r="AO269" s="2"/>
      <c r="AP269" s="2"/>
      <c r="AQ269" s="2"/>
      <c r="AR269" s="15"/>
    </row>
    <row r="270" spans="1:44" ht="11.25" customHeight="1">
      <c r="A270" s="120"/>
      <c r="B270" s="120"/>
      <c r="C270" s="120"/>
      <c r="D270" s="120"/>
      <c r="E270" s="2"/>
      <c r="F270" s="2"/>
      <c r="G270" s="120"/>
      <c r="H270" s="120"/>
      <c r="I270" s="120"/>
      <c r="J270" s="58"/>
      <c r="K270" s="121"/>
      <c r="L270" s="2"/>
      <c r="M270" s="120"/>
      <c r="N270" s="120"/>
      <c r="O270" s="120"/>
      <c r="P270" s="120"/>
      <c r="Q270" s="2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122"/>
      <c r="AJ270" s="122"/>
      <c r="AK270" s="2"/>
      <c r="AL270" s="2"/>
      <c r="AM270" s="2"/>
      <c r="AN270" s="2"/>
      <c r="AO270" s="2"/>
      <c r="AP270" s="2"/>
      <c r="AQ270" s="2"/>
      <c r="AR270" s="15"/>
    </row>
    <row r="271" spans="1:44" ht="11.25" customHeight="1">
      <c r="A271" s="120"/>
      <c r="B271" s="120"/>
      <c r="C271" s="120"/>
      <c r="D271" s="120"/>
      <c r="E271" s="2"/>
      <c r="F271" s="2"/>
      <c r="G271" s="120"/>
      <c r="H271" s="120"/>
      <c r="I271" s="120"/>
      <c r="J271" s="58"/>
      <c r="K271" s="121"/>
      <c r="L271" s="2"/>
      <c r="M271" s="120"/>
      <c r="N271" s="120"/>
      <c r="O271" s="120"/>
      <c r="P271" s="120"/>
      <c r="Q271" s="2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122"/>
      <c r="AJ271" s="122"/>
      <c r="AK271" s="2"/>
      <c r="AL271" s="2"/>
      <c r="AM271" s="2"/>
      <c r="AN271" s="2"/>
      <c r="AO271" s="2"/>
      <c r="AP271" s="2"/>
      <c r="AQ271" s="2"/>
      <c r="AR271" s="15"/>
    </row>
    <row r="272" spans="1:44" ht="11.25" customHeight="1">
      <c r="A272" s="120"/>
      <c r="B272" s="120"/>
      <c r="C272" s="120"/>
      <c r="D272" s="120"/>
      <c r="E272" s="2"/>
      <c r="F272" s="2"/>
      <c r="G272" s="120"/>
      <c r="H272" s="120"/>
      <c r="I272" s="120"/>
      <c r="J272" s="58"/>
      <c r="K272" s="121"/>
      <c r="L272" s="2"/>
      <c r="M272" s="120"/>
      <c r="N272" s="120"/>
      <c r="O272" s="120"/>
      <c r="P272" s="120"/>
      <c r="Q272" s="2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122"/>
      <c r="AJ272" s="122"/>
      <c r="AK272" s="2"/>
      <c r="AL272" s="2"/>
      <c r="AM272" s="2"/>
      <c r="AN272" s="2"/>
      <c r="AO272" s="2"/>
      <c r="AP272" s="2"/>
      <c r="AQ272" s="2"/>
      <c r="AR272" s="15"/>
    </row>
    <row r="273" spans="1:44" ht="11.25" customHeight="1">
      <c r="A273" s="120"/>
      <c r="B273" s="120"/>
      <c r="C273" s="120"/>
      <c r="D273" s="120"/>
      <c r="E273" s="2"/>
      <c r="F273" s="2"/>
      <c r="G273" s="120"/>
      <c r="H273" s="120"/>
      <c r="I273" s="120"/>
      <c r="J273" s="58"/>
      <c r="K273" s="121"/>
      <c r="L273" s="2"/>
      <c r="M273" s="120"/>
      <c r="N273" s="120"/>
      <c r="O273" s="120"/>
      <c r="P273" s="120"/>
      <c r="Q273" s="2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122"/>
      <c r="AJ273" s="122"/>
      <c r="AK273" s="2"/>
      <c r="AL273" s="2"/>
      <c r="AM273" s="2"/>
      <c r="AN273" s="2"/>
      <c r="AO273" s="2"/>
      <c r="AP273" s="2"/>
      <c r="AQ273" s="2"/>
      <c r="AR273" s="15"/>
    </row>
    <row r="274" spans="1:44" ht="11.25" customHeight="1">
      <c r="A274" s="120"/>
      <c r="B274" s="120"/>
      <c r="C274" s="120"/>
      <c r="D274" s="120"/>
      <c r="E274" s="2"/>
      <c r="F274" s="2"/>
      <c r="G274" s="120"/>
      <c r="H274" s="120"/>
      <c r="I274" s="120"/>
      <c r="J274" s="58"/>
      <c r="K274" s="121"/>
      <c r="L274" s="2"/>
      <c r="M274" s="120"/>
      <c r="N274" s="120"/>
      <c r="O274" s="120"/>
      <c r="P274" s="120"/>
      <c r="Q274" s="2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122"/>
      <c r="AJ274" s="122"/>
      <c r="AK274" s="2"/>
      <c r="AL274" s="2"/>
      <c r="AM274" s="2"/>
      <c r="AN274" s="2"/>
      <c r="AO274" s="2"/>
      <c r="AP274" s="2"/>
      <c r="AQ274" s="2"/>
      <c r="AR274" s="15"/>
    </row>
    <row r="275" spans="1:44" ht="11.25" customHeight="1">
      <c r="A275" s="120"/>
      <c r="B275" s="120"/>
      <c r="C275" s="120"/>
      <c r="D275" s="120"/>
      <c r="E275" s="2"/>
      <c r="F275" s="2"/>
      <c r="G275" s="120"/>
      <c r="H275" s="120"/>
      <c r="I275" s="120"/>
      <c r="J275" s="58"/>
      <c r="K275" s="121"/>
      <c r="L275" s="2"/>
      <c r="M275" s="120"/>
      <c r="N275" s="120"/>
      <c r="O275" s="120"/>
      <c r="P275" s="120"/>
      <c r="Q275" s="2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122"/>
      <c r="AJ275" s="122"/>
      <c r="AK275" s="2"/>
      <c r="AL275" s="2"/>
      <c r="AM275" s="2"/>
      <c r="AN275" s="2"/>
      <c r="AO275" s="2"/>
      <c r="AP275" s="2"/>
      <c r="AQ275" s="2"/>
      <c r="AR275" s="15"/>
    </row>
    <row r="276" spans="1:44" ht="11.25" customHeight="1">
      <c r="A276" s="120"/>
      <c r="B276" s="120"/>
      <c r="C276" s="120"/>
      <c r="D276" s="120"/>
      <c r="E276" s="2"/>
      <c r="F276" s="2"/>
      <c r="G276" s="120"/>
      <c r="H276" s="120"/>
      <c r="I276" s="120"/>
      <c r="J276" s="58"/>
      <c r="K276" s="121"/>
      <c r="L276" s="2"/>
      <c r="M276" s="120"/>
      <c r="N276" s="120"/>
      <c r="O276" s="120"/>
      <c r="P276" s="120"/>
      <c r="Q276" s="2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122"/>
      <c r="AJ276" s="122"/>
      <c r="AK276" s="2"/>
      <c r="AL276" s="2"/>
      <c r="AM276" s="2"/>
      <c r="AN276" s="2"/>
      <c r="AO276" s="2"/>
      <c r="AP276" s="2"/>
      <c r="AQ276" s="2"/>
      <c r="AR276" s="15"/>
    </row>
    <row r="277" spans="1:44" ht="11.25" customHeight="1">
      <c r="A277" s="120"/>
      <c r="B277" s="120"/>
      <c r="C277" s="120"/>
      <c r="D277" s="120"/>
      <c r="E277" s="2"/>
      <c r="F277" s="2"/>
      <c r="G277" s="120"/>
      <c r="H277" s="120"/>
      <c r="I277" s="120"/>
      <c r="J277" s="58"/>
      <c r="K277" s="121"/>
      <c r="L277" s="2"/>
      <c r="M277" s="120"/>
      <c r="N277" s="120"/>
      <c r="O277" s="120"/>
      <c r="P277" s="120"/>
      <c r="Q277" s="2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122"/>
      <c r="AJ277" s="122"/>
      <c r="AK277" s="2"/>
      <c r="AL277" s="2"/>
      <c r="AM277" s="2"/>
      <c r="AN277" s="2"/>
      <c r="AO277" s="2"/>
      <c r="AP277" s="2"/>
      <c r="AQ277" s="2"/>
      <c r="AR277" s="15"/>
    </row>
    <row r="278" spans="1:44" ht="11.25" customHeight="1">
      <c r="A278" s="120"/>
      <c r="B278" s="120"/>
      <c r="C278" s="120"/>
      <c r="D278" s="120"/>
      <c r="E278" s="2"/>
      <c r="F278" s="2"/>
      <c r="G278" s="120"/>
      <c r="H278" s="120"/>
      <c r="I278" s="120"/>
      <c r="J278" s="58"/>
      <c r="K278" s="121"/>
      <c r="L278" s="2"/>
      <c r="M278" s="120"/>
      <c r="N278" s="120"/>
      <c r="O278" s="120"/>
      <c r="P278" s="120"/>
      <c r="Q278" s="2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122"/>
      <c r="AJ278" s="122"/>
      <c r="AK278" s="2"/>
      <c r="AL278" s="2"/>
      <c r="AM278" s="2"/>
      <c r="AN278" s="2"/>
      <c r="AO278" s="2"/>
      <c r="AP278" s="2"/>
      <c r="AQ278" s="2"/>
      <c r="AR278" s="15"/>
    </row>
    <row r="279" spans="1:44" ht="11.25" customHeight="1">
      <c r="A279" s="120"/>
      <c r="B279" s="120"/>
      <c r="C279" s="120"/>
      <c r="D279" s="120"/>
      <c r="E279" s="2"/>
      <c r="F279" s="2"/>
      <c r="G279" s="120"/>
      <c r="H279" s="120"/>
      <c r="I279" s="120"/>
      <c r="J279" s="58"/>
      <c r="K279" s="121"/>
      <c r="L279" s="2"/>
      <c r="M279" s="120"/>
      <c r="N279" s="120"/>
      <c r="O279" s="120"/>
      <c r="P279" s="120"/>
      <c r="Q279" s="2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122"/>
      <c r="AJ279" s="122"/>
      <c r="AK279" s="2"/>
      <c r="AL279" s="2"/>
      <c r="AM279" s="2"/>
      <c r="AN279" s="2"/>
      <c r="AO279" s="2"/>
      <c r="AP279" s="2"/>
      <c r="AQ279" s="2"/>
      <c r="AR279" s="15"/>
    </row>
    <row r="280" spans="1:44" ht="11.25" customHeight="1">
      <c r="A280" s="120"/>
      <c r="B280" s="120"/>
      <c r="C280" s="120"/>
      <c r="D280" s="120"/>
      <c r="E280" s="2"/>
      <c r="F280" s="2"/>
      <c r="G280" s="120"/>
      <c r="H280" s="120"/>
      <c r="I280" s="120"/>
      <c r="J280" s="58"/>
      <c r="K280" s="121"/>
      <c r="L280" s="2"/>
      <c r="M280" s="120"/>
      <c r="N280" s="120"/>
      <c r="O280" s="120"/>
      <c r="P280" s="120"/>
      <c r="Q280" s="2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122"/>
      <c r="AJ280" s="122"/>
      <c r="AK280" s="2"/>
      <c r="AL280" s="2"/>
      <c r="AM280" s="2"/>
      <c r="AN280" s="2"/>
      <c r="AO280" s="2"/>
      <c r="AP280" s="2"/>
      <c r="AQ280" s="2"/>
      <c r="AR280" s="15"/>
    </row>
    <row r="281" spans="1:44" ht="11.25" customHeight="1">
      <c r="A281" s="120"/>
      <c r="B281" s="120"/>
      <c r="C281" s="120"/>
      <c r="D281" s="120"/>
      <c r="E281" s="2"/>
      <c r="F281" s="2"/>
      <c r="G281" s="120"/>
      <c r="H281" s="120"/>
      <c r="I281" s="120"/>
      <c r="J281" s="58"/>
      <c r="K281" s="121"/>
      <c r="L281" s="2"/>
      <c r="M281" s="120"/>
      <c r="N281" s="120"/>
      <c r="O281" s="120"/>
      <c r="P281" s="120"/>
      <c r="Q281" s="2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122"/>
      <c r="AJ281" s="122"/>
      <c r="AK281" s="2"/>
      <c r="AL281" s="2"/>
      <c r="AM281" s="2"/>
      <c r="AN281" s="2"/>
      <c r="AO281" s="2"/>
      <c r="AP281" s="2"/>
      <c r="AQ281" s="2"/>
      <c r="AR281" s="15"/>
    </row>
    <row r="282" spans="1:44" ht="11.25" customHeight="1">
      <c r="A282" s="120"/>
      <c r="B282" s="120"/>
      <c r="C282" s="120"/>
      <c r="D282" s="120"/>
      <c r="E282" s="2"/>
      <c r="F282" s="2"/>
      <c r="G282" s="120"/>
      <c r="H282" s="120"/>
      <c r="I282" s="120"/>
      <c r="J282" s="58"/>
      <c r="K282" s="121"/>
      <c r="L282" s="2"/>
      <c r="M282" s="120"/>
      <c r="N282" s="120"/>
      <c r="O282" s="120"/>
      <c r="P282" s="120"/>
      <c r="Q282" s="2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122"/>
      <c r="AJ282" s="122"/>
      <c r="AK282" s="2"/>
      <c r="AL282" s="2"/>
      <c r="AM282" s="2"/>
      <c r="AN282" s="2"/>
      <c r="AO282" s="2"/>
      <c r="AP282" s="2"/>
      <c r="AQ282" s="2"/>
      <c r="AR282" s="15"/>
    </row>
    <row r="283" spans="1:44" ht="11.25" customHeight="1">
      <c r="A283" s="120"/>
      <c r="B283" s="120"/>
      <c r="C283" s="120"/>
      <c r="D283" s="120"/>
      <c r="E283" s="2"/>
      <c r="F283" s="2"/>
      <c r="G283" s="120"/>
      <c r="H283" s="120"/>
      <c r="I283" s="120"/>
      <c r="J283" s="58"/>
      <c r="K283" s="121"/>
      <c r="L283" s="2"/>
      <c r="M283" s="120"/>
      <c r="N283" s="120"/>
      <c r="O283" s="120"/>
      <c r="P283" s="120"/>
      <c r="Q283" s="2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122"/>
      <c r="AJ283" s="122"/>
      <c r="AK283" s="2"/>
      <c r="AL283" s="2"/>
      <c r="AM283" s="2"/>
      <c r="AN283" s="2"/>
      <c r="AO283" s="2"/>
      <c r="AP283" s="2"/>
      <c r="AQ283" s="2"/>
      <c r="AR283" s="15"/>
    </row>
    <row r="284" spans="1:44" ht="11.25" customHeight="1">
      <c r="A284" s="120"/>
      <c r="B284" s="120"/>
      <c r="C284" s="120"/>
      <c r="D284" s="120"/>
      <c r="E284" s="2"/>
      <c r="F284" s="2"/>
      <c r="G284" s="120"/>
      <c r="H284" s="120"/>
      <c r="I284" s="120"/>
      <c r="J284" s="58"/>
      <c r="K284" s="121"/>
      <c r="L284" s="2"/>
      <c r="M284" s="120"/>
      <c r="N284" s="120"/>
      <c r="O284" s="120"/>
      <c r="P284" s="120"/>
      <c r="Q284" s="2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122"/>
      <c r="AJ284" s="122"/>
      <c r="AK284" s="2"/>
      <c r="AL284" s="2"/>
      <c r="AM284" s="2"/>
      <c r="AN284" s="2"/>
      <c r="AO284" s="2"/>
      <c r="AP284" s="2"/>
      <c r="AQ284" s="2"/>
      <c r="AR284" s="15"/>
    </row>
    <row r="285" spans="1:44" ht="11.25" customHeight="1">
      <c r="A285" s="120"/>
      <c r="B285" s="120"/>
      <c r="C285" s="120"/>
      <c r="D285" s="120"/>
      <c r="E285" s="2"/>
      <c r="F285" s="2"/>
      <c r="G285" s="120"/>
      <c r="H285" s="120"/>
      <c r="I285" s="120"/>
      <c r="J285" s="58"/>
      <c r="K285" s="121"/>
      <c r="L285" s="2"/>
      <c r="M285" s="120"/>
      <c r="N285" s="120"/>
      <c r="O285" s="120"/>
      <c r="P285" s="120"/>
      <c r="Q285" s="2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122"/>
      <c r="AJ285" s="122"/>
      <c r="AK285" s="2"/>
      <c r="AL285" s="2"/>
      <c r="AM285" s="2"/>
      <c r="AN285" s="2"/>
      <c r="AO285" s="2"/>
      <c r="AP285" s="2"/>
      <c r="AQ285" s="2"/>
      <c r="AR285" s="15"/>
    </row>
    <row r="286" spans="1:44" ht="11.25" customHeight="1">
      <c r="A286" s="120"/>
      <c r="B286" s="120"/>
      <c r="C286" s="120"/>
      <c r="D286" s="120"/>
      <c r="E286" s="2"/>
      <c r="F286" s="2"/>
      <c r="G286" s="120"/>
      <c r="H286" s="120"/>
      <c r="I286" s="120"/>
      <c r="J286" s="58"/>
      <c r="K286" s="121"/>
      <c r="L286" s="2"/>
      <c r="M286" s="120"/>
      <c r="N286" s="120"/>
      <c r="O286" s="120"/>
      <c r="P286" s="120"/>
      <c r="Q286" s="2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122"/>
      <c r="AJ286" s="122"/>
      <c r="AK286" s="2"/>
      <c r="AL286" s="2"/>
      <c r="AM286" s="2"/>
      <c r="AN286" s="2"/>
      <c r="AO286" s="2"/>
      <c r="AP286" s="2"/>
      <c r="AQ286" s="2"/>
      <c r="AR286" s="15"/>
    </row>
    <row r="287" spans="1:44" ht="11.25" customHeight="1">
      <c r="A287" s="120"/>
      <c r="B287" s="120"/>
      <c r="C287" s="120"/>
      <c r="D287" s="120"/>
      <c r="E287" s="2"/>
      <c r="F287" s="2"/>
      <c r="G287" s="120"/>
      <c r="H287" s="120"/>
      <c r="I287" s="120"/>
      <c r="J287" s="58"/>
      <c r="K287" s="121"/>
      <c r="L287" s="2"/>
      <c r="M287" s="120"/>
      <c r="N287" s="120"/>
      <c r="O287" s="120"/>
      <c r="P287" s="120"/>
      <c r="Q287" s="2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122"/>
      <c r="AJ287" s="122"/>
      <c r="AK287" s="2"/>
      <c r="AL287" s="2"/>
      <c r="AM287" s="2"/>
      <c r="AN287" s="2"/>
      <c r="AO287" s="2"/>
      <c r="AP287" s="2"/>
      <c r="AQ287" s="2"/>
      <c r="AR287" s="15"/>
    </row>
    <row r="288" spans="1:44" ht="11.25" customHeight="1">
      <c r="A288" s="120"/>
      <c r="B288" s="120"/>
      <c r="C288" s="120"/>
      <c r="D288" s="120"/>
      <c r="E288" s="2"/>
      <c r="F288" s="2"/>
      <c r="G288" s="120"/>
      <c r="H288" s="120"/>
      <c r="I288" s="120"/>
      <c r="J288" s="58"/>
      <c r="K288" s="121"/>
      <c r="L288" s="2"/>
      <c r="M288" s="120"/>
      <c r="N288" s="120"/>
      <c r="O288" s="120"/>
      <c r="P288" s="120"/>
      <c r="Q288" s="2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122"/>
      <c r="AJ288" s="122"/>
      <c r="AK288" s="2"/>
      <c r="AL288" s="2"/>
      <c r="AM288" s="2"/>
      <c r="AN288" s="2"/>
      <c r="AO288" s="2"/>
      <c r="AP288" s="2"/>
      <c r="AQ288" s="2"/>
      <c r="AR288" s="15"/>
    </row>
    <row r="289" spans="1:44" ht="11.25" customHeight="1">
      <c r="A289" s="120"/>
      <c r="B289" s="120"/>
      <c r="C289" s="120"/>
      <c r="D289" s="120"/>
      <c r="E289" s="2"/>
      <c r="F289" s="2"/>
      <c r="G289" s="120"/>
      <c r="H289" s="120"/>
      <c r="I289" s="120"/>
      <c r="J289" s="58"/>
      <c r="K289" s="121"/>
      <c r="L289" s="2"/>
      <c r="M289" s="120"/>
      <c r="N289" s="120"/>
      <c r="O289" s="120"/>
      <c r="P289" s="120"/>
      <c r="Q289" s="2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122"/>
      <c r="AJ289" s="122"/>
      <c r="AK289" s="2"/>
      <c r="AL289" s="2"/>
      <c r="AM289" s="2"/>
      <c r="AN289" s="2"/>
      <c r="AO289" s="2"/>
      <c r="AP289" s="2"/>
      <c r="AQ289" s="2"/>
      <c r="AR289" s="15"/>
    </row>
    <row r="290" spans="1:44" ht="11.25" customHeight="1">
      <c r="A290" s="120"/>
      <c r="B290" s="120"/>
      <c r="C290" s="120"/>
      <c r="D290" s="120"/>
      <c r="E290" s="2"/>
      <c r="F290" s="2"/>
      <c r="G290" s="120"/>
      <c r="H290" s="120"/>
      <c r="I290" s="120"/>
      <c r="J290" s="58"/>
      <c r="K290" s="121"/>
      <c r="L290" s="2"/>
      <c r="M290" s="120"/>
      <c r="N290" s="120"/>
      <c r="O290" s="120"/>
      <c r="P290" s="120"/>
      <c r="Q290" s="2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122"/>
      <c r="AJ290" s="122"/>
      <c r="AK290" s="2"/>
      <c r="AL290" s="2"/>
      <c r="AM290" s="2"/>
      <c r="AN290" s="2"/>
      <c r="AO290" s="2"/>
      <c r="AP290" s="2"/>
      <c r="AQ290" s="2"/>
      <c r="AR290" s="15"/>
    </row>
    <row r="291" spans="1:44" ht="11.25" customHeight="1">
      <c r="A291" s="120"/>
      <c r="B291" s="120"/>
      <c r="C291" s="120"/>
      <c r="D291" s="120"/>
      <c r="E291" s="2"/>
      <c r="F291" s="2"/>
      <c r="G291" s="120"/>
      <c r="H291" s="120"/>
      <c r="I291" s="120"/>
      <c r="J291" s="58"/>
      <c r="K291" s="121"/>
      <c r="L291" s="2"/>
      <c r="M291" s="120"/>
      <c r="N291" s="120"/>
      <c r="O291" s="120"/>
      <c r="P291" s="120"/>
      <c r="Q291" s="2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122"/>
      <c r="AJ291" s="122"/>
      <c r="AK291" s="2"/>
      <c r="AL291" s="2"/>
      <c r="AM291" s="2"/>
      <c r="AN291" s="2"/>
      <c r="AO291" s="2"/>
      <c r="AP291" s="2"/>
      <c r="AQ291" s="2"/>
      <c r="AR291" s="15"/>
    </row>
    <row r="292" spans="1:44" ht="11.25" customHeight="1">
      <c r="A292" s="120"/>
      <c r="B292" s="120"/>
      <c r="C292" s="120"/>
      <c r="D292" s="120"/>
      <c r="E292" s="2"/>
      <c r="F292" s="2"/>
      <c r="G292" s="120"/>
      <c r="H292" s="120"/>
      <c r="I292" s="120"/>
      <c r="J292" s="58"/>
      <c r="K292" s="121"/>
      <c r="L292" s="2"/>
      <c r="M292" s="120"/>
      <c r="N292" s="120"/>
      <c r="O292" s="120"/>
      <c r="P292" s="120"/>
      <c r="Q292" s="2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122"/>
      <c r="AJ292" s="122"/>
      <c r="AK292" s="2"/>
      <c r="AL292" s="2"/>
      <c r="AM292" s="2"/>
      <c r="AN292" s="2"/>
      <c r="AO292" s="2"/>
      <c r="AP292" s="2"/>
      <c r="AQ292" s="2"/>
      <c r="AR292" s="15"/>
    </row>
    <row r="293" spans="1:44" ht="11.25" customHeight="1">
      <c r="A293" s="120"/>
      <c r="B293" s="120"/>
      <c r="C293" s="120"/>
      <c r="D293" s="120"/>
      <c r="E293" s="2"/>
      <c r="F293" s="2"/>
      <c r="G293" s="120"/>
      <c r="H293" s="120"/>
      <c r="I293" s="120"/>
      <c r="J293" s="58"/>
      <c r="K293" s="121"/>
      <c r="L293" s="2"/>
      <c r="M293" s="120"/>
      <c r="N293" s="120"/>
      <c r="O293" s="120"/>
      <c r="P293" s="120"/>
      <c r="Q293" s="2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122"/>
      <c r="AJ293" s="122"/>
      <c r="AK293" s="2"/>
      <c r="AL293" s="2"/>
      <c r="AM293" s="2"/>
      <c r="AN293" s="2"/>
      <c r="AO293" s="2"/>
      <c r="AP293" s="2"/>
      <c r="AQ293" s="2"/>
      <c r="AR293" s="15"/>
    </row>
    <row r="294" spans="1:44" ht="11.25" customHeight="1">
      <c r="A294" s="120"/>
      <c r="B294" s="120"/>
      <c r="C294" s="120"/>
      <c r="D294" s="120"/>
      <c r="E294" s="2"/>
      <c r="F294" s="2"/>
      <c r="G294" s="120"/>
      <c r="H294" s="120"/>
      <c r="I294" s="120"/>
      <c r="J294" s="58"/>
      <c r="K294" s="121"/>
      <c r="L294" s="2"/>
      <c r="M294" s="120"/>
      <c r="N294" s="120"/>
      <c r="O294" s="120"/>
      <c r="P294" s="120"/>
      <c r="Q294" s="2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122"/>
      <c r="AJ294" s="122"/>
      <c r="AK294" s="2"/>
      <c r="AL294" s="2"/>
      <c r="AM294" s="2"/>
      <c r="AN294" s="2"/>
      <c r="AO294" s="2"/>
      <c r="AP294" s="2"/>
      <c r="AQ294" s="2"/>
      <c r="AR294" s="15"/>
    </row>
    <row r="295" spans="1:44" ht="11.25" customHeight="1">
      <c r="A295" s="120"/>
      <c r="B295" s="120"/>
      <c r="C295" s="120"/>
      <c r="D295" s="120"/>
      <c r="E295" s="2"/>
      <c r="F295" s="2"/>
      <c r="G295" s="120"/>
      <c r="H295" s="120"/>
      <c r="I295" s="120"/>
      <c r="J295" s="58"/>
      <c r="K295" s="121"/>
      <c r="L295" s="2"/>
      <c r="M295" s="120"/>
      <c r="N295" s="120"/>
      <c r="O295" s="120"/>
      <c r="P295" s="120"/>
      <c r="Q295" s="2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122"/>
      <c r="AJ295" s="122"/>
      <c r="AK295" s="2"/>
      <c r="AL295" s="2"/>
      <c r="AM295" s="2"/>
      <c r="AN295" s="2"/>
      <c r="AO295" s="2"/>
      <c r="AP295" s="2"/>
      <c r="AQ295" s="2"/>
      <c r="AR295" s="15"/>
    </row>
    <row r="296" spans="1:44" ht="11.25" customHeight="1">
      <c r="A296" s="120"/>
      <c r="B296" s="120"/>
      <c r="C296" s="120"/>
      <c r="D296" s="120"/>
      <c r="E296" s="2"/>
      <c r="F296" s="2"/>
      <c r="G296" s="120"/>
      <c r="H296" s="120"/>
      <c r="I296" s="120"/>
      <c r="J296" s="58"/>
      <c r="K296" s="121"/>
      <c r="L296" s="2"/>
      <c r="M296" s="120"/>
      <c r="N296" s="120"/>
      <c r="O296" s="120"/>
      <c r="P296" s="120"/>
      <c r="Q296" s="2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122"/>
      <c r="AJ296" s="122"/>
      <c r="AK296" s="2"/>
      <c r="AL296" s="2"/>
      <c r="AM296" s="2"/>
      <c r="AN296" s="2"/>
      <c r="AO296" s="2"/>
      <c r="AP296" s="2"/>
      <c r="AQ296" s="2"/>
      <c r="AR296" s="15"/>
    </row>
    <row r="297" spans="1:44" ht="11.25" customHeight="1">
      <c r="A297" s="120"/>
      <c r="B297" s="120"/>
      <c r="C297" s="120"/>
      <c r="D297" s="120"/>
      <c r="E297" s="2"/>
      <c r="F297" s="2"/>
      <c r="G297" s="120"/>
      <c r="H297" s="120"/>
      <c r="I297" s="120"/>
      <c r="J297" s="58"/>
      <c r="K297" s="121"/>
      <c r="L297" s="2"/>
      <c r="M297" s="120"/>
      <c r="N297" s="120"/>
      <c r="O297" s="120"/>
      <c r="P297" s="120"/>
      <c r="Q297" s="2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122"/>
      <c r="AJ297" s="122"/>
      <c r="AK297" s="2"/>
      <c r="AL297" s="2"/>
      <c r="AM297" s="2"/>
      <c r="AN297" s="2"/>
      <c r="AO297" s="2"/>
      <c r="AP297" s="2"/>
      <c r="AQ297" s="2"/>
      <c r="AR297" s="15"/>
    </row>
    <row r="298" spans="1:44" ht="11.25" customHeight="1">
      <c r="A298" s="120"/>
      <c r="B298" s="120"/>
      <c r="C298" s="120"/>
      <c r="D298" s="120"/>
      <c r="E298" s="2"/>
      <c r="F298" s="2"/>
      <c r="G298" s="120"/>
      <c r="H298" s="120"/>
      <c r="I298" s="120"/>
      <c r="J298" s="58"/>
      <c r="K298" s="121"/>
      <c r="L298" s="2"/>
      <c r="M298" s="120"/>
      <c r="N298" s="120"/>
      <c r="O298" s="120"/>
      <c r="P298" s="120"/>
      <c r="Q298" s="2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122"/>
      <c r="AJ298" s="122"/>
      <c r="AK298" s="2"/>
      <c r="AL298" s="2"/>
      <c r="AM298" s="2"/>
      <c r="AN298" s="2"/>
      <c r="AO298" s="2"/>
      <c r="AP298" s="2"/>
      <c r="AQ298" s="2"/>
      <c r="AR298" s="15"/>
    </row>
    <row r="299" spans="1:44" ht="11.25" customHeight="1">
      <c r="A299" s="120"/>
      <c r="B299" s="120"/>
      <c r="C299" s="120"/>
      <c r="D299" s="120"/>
      <c r="E299" s="2"/>
      <c r="F299" s="2"/>
      <c r="G299" s="120"/>
      <c r="H299" s="120"/>
      <c r="I299" s="120"/>
      <c r="J299" s="58"/>
      <c r="K299" s="121"/>
      <c r="L299" s="2"/>
      <c r="M299" s="120"/>
      <c r="N299" s="120"/>
      <c r="O299" s="120"/>
      <c r="P299" s="120"/>
      <c r="Q299" s="2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122"/>
      <c r="AJ299" s="122"/>
      <c r="AK299" s="2"/>
      <c r="AL299" s="2"/>
      <c r="AM299" s="2"/>
      <c r="AN299" s="2"/>
      <c r="AO299" s="2"/>
      <c r="AP299" s="2"/>
      <c r="AQ299" s="2"/>
      <c r="AR299" s="15"/>
    </row>
    <row r="300" spans="1:44" ht="11.25" customHeight="1">
      <c r="A300" s="120"/>
      <c r="B300" s="120"/>
      <c r="C300" s="120"/>
      <c r="D300" s="120"/>
      <c r="E300" s="2"/>
      <c r="F300" s="2"/>
      <c r="G300" s="120"/>
      <c r="H300" s="120"/>
      <c r="I300" s="120"/>
      <c r="J300" s="58"/>
      <c r="K300" s="121"/>
      <c r="L300" s="2"/>
      <c r="M300" s="120"/>
      <c r="N300" s="120"/>
      <c r="O300" s="120"/>
      <c r="P300" s="120"/>
      <c r="Q300" s="2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122"/>
      <c r="AJ300" s="122"/>
      <c r="AK300" s="2"/>
      <c r="AL300" s="2"/>
      <c r="AM300" s="2"/>
      <c r="AN300" s="2"/>
      <c r="AO300" s="2"/>
      <c r="AP300" s="2"/>
      <c r="AQ300" s="2"/>
      <c r="AR300" s="15"/>
    </row>
    <row r="301" spans="1:44" ht="11.25" customHeight="1">
      <c r="A301" s="120"/>
      <c r="B301" s="120"/>
      <c r="C301" s="120"/>
      <c r="D301" s="120"/>
      <c r="E301" s="2"/>
      <c r="F301" s="2"/>
      <c r="G301" s="120"/>
      <c r="H301" s="120"/>
      <c r="I301" s="120"/>
      <c r="J301" s="58"/>
      <c r="K301" s="121"/>
      <c r="L301" s="2"/>
      <c r="M301" s="120"/>
      <c r="N301" s="120"/>
      <c r="O301" s="120"/>
      <c r="P301" s="120"/>
      <c r="Q301" s="2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122"/>
      <c r="AJ301" s="122"/>
      <c r="AK301" s="2"/>
      <c r="AL301" s="2"/>
      <c r="AM301" s="2"/>
      <c r="AN301" s="2"/>
      <c r="AO301" s="2"/>
      <c r="AP301" s="2"/>
      <c r="AQ301" s="2"/>
      <c r="AR301" s="15"/>
    </row>
    <row r="302" spans="1:44" ht="11.25" customHeight="1">
      <c r="A302" s="120"/>
      <c r="B302" s="120"/>
      <c r="C302" s="120"/>
      <c r="D302" s="120"/>
      <c r="E302" s="2"/>
      <c r="F302" s="2"/>
      <c r="G302" s="120"/>
      <c r="H302" s="120"/>
      <c r="I302" s="120"/>
      <c r="J302" s="58"/>
      <c r="K302" s="121"/>
      <c r="L302" s="2"/>
      <c r="M302" s="120"/>
      <c r="N302" s="120"/>
      <c r="O302" s="120"/>
      <c r="P302" s="120"/>
      <c r="Q302" s="2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122"/>
      <c r="AJ302" s="122"/>
      <c r="AK302" s="2"/>
      <c r="AL302" s="2"/>
      <c r="AM302" s="2"/>
      <c r="AN302" s="2"/>
      <c r="AO302" s="2"/>
      <c r="AP302" s="2"/>
      <c r="AQ302" s="2"/>
      <c r="AR302" s="15"/>
    </row>
    <row r="303" spans="1:44" ht="11.25" customHeight="1">
      <c r="A303" s="120"/>
      <c r="B303" s="120"/>
      <c r="C303" s="120"/>
      <c r="D303" s="120"/>
      <c r="E303" s="2"/>
      <c r="F303" s="2"/>
      <c r="G303" s="120"/>
      <c r="H303" s="120"/>
      <c r="I303" s="120"/>
      <c r="J303" s="58"/>
      <c r="K303" s="121"/>
      <c r="L303" s="2"/>
      <c r="M303" s="120"/>
      <c r="N303" s="120"/>
      <c r="O303" s="120"/>
      <c r="P303" s="120"/>
      <c r="Q303" s="2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122"/>
      <c r="AJ303" s="122"/>
      <c r="AK303" s="2"/>
      <c r="AL303" s="2"/>
      <c r="AM303" s="2"/>
      <c r="AN303" s="2"/>
      <c r="AO303" s="2"/>
      <c r="AP303" s="2"/>
      <c r="AQ303" s="2"/>
      <c r="AR303" s="15"/>
    </row>
    <row r="304" spans="1:44" ht="11.25" customHeight="1">
      <c r="A304" s="120"/>
      <c r="B304" s="120"/>
      <c r="C304" s="120"/>
      <c r="D304" s="120"/>
      <c r="E304" s="2"/>
      <c r="F304" s="2"/>
      <c r="G304" s="120"/>
      <c r="H304" s="120"/>
      <c r="I304" s="120"/>
      <c r="J304" s="58"/>
      <c r="K304" s="121"/>
      <c r="L304" s="2"/>
      <c r="M304" s="120"/>
      <c r="N304" s="120"/>
      <c r="O304" s="120"/>
      <c r="P304" s="120"/>
      <c r="Q304" s="2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122"/>
      <c r="AJ304" s="122"/>
      <c r="AK304" s="2"/>
      <c r="AL304" s="2"/>
      <c r="AM304" s="2"/>
      <c r="AN304" s="2"/>
      <c r="AO304" s="2"/>
      <c r="AP304" s="2"/>
      <c r="AQ304" s="2"/>
      <c r="AR304" s="15"/>
    </row>
    <row r="305" spans="1:44" ht="11.25" customHeight="1">
      <c r="A305" s="120"/>
      <c r="B305" s="120"/>
      <c r="C305" s="120"/>
      <c r="D305" s="120"/>
      <c r="E305" s="2"/>
      <c r="F305" s="2"/>
      <c r="G305" s="120"/>
      <c r="H305" s="120"/>
      <c r="I305" s="120"/>
      <c r="J305" s="58"/>
      <c r="K305" s="121"/>
      <c r="L305" s="2"/>
      <c r="M305" s="120"/>
      <c r="N305" s="120"/>
      <c r="O305" s="120"/>
      <c r="P305" s="120"/>
      <c r="Q305" s="2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122"/>
      <c r="AJ305" s="122"/>
      <c r="AK305" s="2"/>
      <c r="AL305" s="2"/>
      <c r="AM305" s="2"/>
      <c r="AN305" s="2"/>
      <c r="AO305" s="2"/>
      <c r="AP305" s="2"/>
      <c r="AQ305" s="2"/>
      <c r="AR305" s="15"/>
    </row>
    <row r="306" spans="1:44" ht="11.25" customHeight="1">
      <c r="A306" s="120"/>
      <c r="B306" s="120"/>
      <c r="C306" s="120"/>
      <c r="D306" s="120"/>
      <c r="E306" s="2"/>
      <c r="F306" s="2"/>
      <c r="G306" s="120"/>
      <c r="H306" s="120"/>
      <c r="I306" s="120"/>
      <c r="J306" s="58"/>
      <c r="K306" s="121"/>
      <c r="L306" s="2"/>
      <c r="M306" s="120"/>
      <c r="N306" s="120"/>
      <c r="O306" s="120"/>
      <c r="P306" s="120"/>
      <c r="Q306" s="2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122"/>
      <c r="AJ306" s="122"/>
      <c r="AK306" s="2"/>
      <c r="AL306" s="2"/>
      <c r="AM306" s="2"/>
      <c r="AN306" s="2"/>
      <c r="AO306" s="2"/>
      <c r="AP306" s="2"/>
      <c r="AQ306" s="2"/>
      <c r="AR306" s="15"/>
    </row>
    <row r="307" spans="1:44" ht="11.25" customHeight="1">
      <c r="A307" s="120"/>
      <c r="B307" s="120"/>
      <c r="C307" s="120"/>
      <c r="D307" s="120"/>
      <c r="E307" s="2"/>
      <c r="F307" s="2"/>
      <c r="G307" s="120"/>
      <c r="H307" s="120"/>
      <c r="I307" s="120"/>
      <c r="J307" s="58"/>
      <c r="K307" s="121"/>
      <c r="L307" s="2"/>
      <c r="M307" s="120"/>
      <c r="N307" s="120"/>
      <c r="O307" s="120"/>
      <c r="P307" s="120"/>
      <c r="Q307" s="2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122"/>
      <c r="AJ307" s="122"/>
      <c r="AK307" s="2"/>
      <c r="AL307" s="2"/>
      <c r="AM307" s="2"/>
      <c r="AN307" s="2"/>
      <c r="AO307" s="2"/>
      <c r="AP307" s="2"/>
      <c r="AQ307" s="2"/>
      <c r="AR307" s="15"/>
    </row>
    <row r="308" spans="1:44" ht="11.25" customHeight="1">
      <c r="A308" s="120"/>
      <c r="B308" s="120"/>
      <c r="C308" s="120"/>
      <c r="D308" s="120"/>
      <c r="E308" s="2"/>
      <c r="F308" s="2"/>
      <c r="G308" s="120"/>
      <c r="H308" s="120"/>
      <c r="I308" s="120"/>
      <c r="J308" s="58"/>
      <c r="K308" s="121"/>
      <c r="L308" s="2"/>
      <c r="M308" s="120"/>
      <c r="N308" s="120"/>
      <c r="O308" s="120"/>
      <c r="P308" s="120"/>
      <c r="Q308" s="2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122"/>
      <c r="AJ308" s="122"/>
      <c r="AK308" s="2"/>
      <c r="AL308" s="2"/>
      <c r="AM308" s="2"/>
      <c r="AN308" s="2"/>
      <c r="AO308" s="2"/>
      <c r="AP308" s="2"/>
      <c r="AQ308" s="2"/>
      <c r="AR308" s="15"/>
    </row>
    <row r="309" spans="1:44" ht="11.25" customHeight="1">
      <c r="A309" s="120"/>
      <c r="B309" s="120"/>
      <c r="C309" s="120"/>
      <c r="D309" s="120"/>
      <c r="E309" s="2"/>
      <c r="F309" s="2"/>
      <c r="G309" s="120"/>
      <c r="H309" s="120"/>
      <c r="I309" s="120"/>
      <c r="J309" s="58"/>
      <c r="K309" s="121"/>
      <c r="L309" s="2"/>
      <c r="M309" s="120"/>
      <c r="N309" s="120"/>
      <c r="O309" s="120"/>
      <c r="P309" s="120"/>
      <c r="Q309" s="2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122"/>
      <c r="AJ309" s="122"/>
      <c r="AK309" s="2"/>
      <c r="AL309" s="2"/>
      <c r="AM309" s="2"/>
      <c r="AN309" s="2"/>
      <c r="AO309" s="2"/>
      <c r="AP309" s="2"/>
      <c r="AQ309" s="2"/>
      <c r="AR309" s="15"/>
    </row>
    <row r="310" spans="1:44" ht="11.25" customHeight="1">
      <c r="A310" s="120"/>
      <c r="B310" s="120"/>
      <c r="C310" s="120"/>
      <c r="D310" s="120"/>
      <c r="E310" s="2"/>
      <c r="F310" s="2"/>
      <c r="G310" s="120"/>
      <c r="H310" s="120"/>
      <c r="I310" s="120"/>
      <c r="J310" s="58"/>
      <c r="K310" s="121"/>
      <c r="L310" s="2"/>
      <c r="M310" s="120"/>
      <c r="N310" s="120"/>
      <c r="O310" s="120"/>
      <c r="P310" s="120"/>
      <c r="Q310" s="2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122"/>
      <c r="AJ310" s="122"/>
      <c r="AK310" s="2"/>
      <c r="AL310" s="2"/>
      <c r="AM310" s="2"/>
      <c r="AN310" s="2"/>
      <c r="AO310" s="2"/>
      <c r="AP310" s="2"/>
      <c r="AQ310" s="2"/>
      <c r="AR310" s="15"/>
    </row>
    <row r="311" spans="1:44" ht="11.25" customHeight="1">
      <c r="A311" s="120"/>
      <c r="B311" s="120"/>
      <c r="C311" s="120"/>
      <c r="D311" s="120"/>
      <c r="E311" s="2"/>
      <c r="F311" s="2"/>
      <c r="G311" s="120"/>
      <c r="H311" s="120"/>
      <c r="I311" s="120"/>
      <c r="J311" s="58"/>
      <c r="K311" s="121"/>
      <c r="L311" s="2"/>
      <c r="M311" s="120"/>
      <c r="N311" s="120"/>
      <c r="O311" s="120"/>
      <c r="P311" s="120"/>
      <c r="Q311" s="2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122"/>
      <c r="AJ311" s="122"/>
      <c r="AK311" s="2"/>
      <c r="AL311" s="2"/>
      <c r="AM311" s="2"/>
      <c r="AN311" s="2"/>
      <c r="AO311" s="2"/>
      <c r="AP311" s="2"/>
      <c r="AQ311" s="2"/>
      <c r="AR311" s="15"/>
    </row>
    <row r="312" spans="1:44" ht="11.25" customHeight="1">
      <c r="A312" s="120"/>
      <c r="B312" s="120"/>
      <c r="C312" s="120"/>
      <c r="D312" s="120"/>
      <c r="E312" s="2"/>
      <c r="F312" s="2"/>
      <c r="G312" s="120"/>
      <c r="H312" s="120"/>
      <c r="I312" s="120"/>
      <c r="J312" s="58"/>
      <c r="K312" s="121"/>
      <c r="L312" s="2"/>
      <c r="M312" s="120"/>
      <c r="N312" s="120"/>
      <c r="O312" s="120"/>
      <c r="P312" s="120"/>
      <c r="Q312" s="2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122"/>
      <c r="AJ312" s="122"/>
      <c r="AK312" s="2"/>
      <c r="AL312" s="2"/>
      <c r="AM312" s="2"/>
      <c r="AN312" s="2"/>
      <c r="AO312" s="2"/>
      <c r="AP312" s="2"/>
      <c r="AQ312" s="2"/>
      <c r="AR312" s="15"/>
    </row>
    <row r="313" spans="1:44" ht="11.25" customHeight="1">
      <c r="A313" s="120"/>
      <c r="B313" s="120"/>
      <c r="C313" s="120"/>
      <c r="D313" s="120"/>
      <c r="E313" s="2"/>
      <c r="F313" s="2"/>
      <c r="G313" s="120"/>
      <c r="H313" s="120"/>
      <c r="I313" s="120"/>
      <c r="J313" s="58"/>
      <c r="K313" s="121"/>
      <c r="L313" s="2"/>
      <c r="M313" s="120"/>
      <c r="N313" s="120"/>
      <c r="O313" s="120"/>
      <c r="P313" s="120"/>
      <c r="Q313" s="2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122"/>
      <c r="AJ313" s="122"/>
      <c r="AK313" s="2"/>
      <c r="AL313" s="2"/>
      <c r="AM313" s="2"/>
      <c r="AN313" s="2"/>
      <c r="AO313" s="2"/>
      <c r="AP313" s="2"/>
      <c r="AQ313" s="2"/>
      <c r="AR313" s="15"/>
    </row>
    <row r="314" spans="1:44" ht="11.25" customHeight="1">
      <c r="A314" s="120"/>
      <c r="B314" s="120"/>
      <c r="C314" s="120"/>
      <c r="D314" s="120"/>
      <c r="E314" s="2"/>
      <c r="F314" s="2"/>
      <c r="G314" s="120"/>
      <c r="H314" s="120"/>
      <c r="I314" s="120"/>
      <c r="J314" s="58"/>
      <c r="K314" s="121"/>
      <c r="L314" s="2"/>
      <c r="M314" s="120"/>
      <c r="N314" s="120"/>
      <c r="O314" s="120"/>
      <c r="P314" s="120"/>
      <c r="Q314" s="2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122"/>
      <c r="AJ314" s="122"/>
      <c r="AK314" s="2"/>
      <c r="AL314" s="2"/>
      <c r="AM314" s="2"/>
      <c r="AN314" s="2"/>
      <c r="AO314" s="2"/>
      <c r="AP314" s="2"/>
      <c r="AQ314" s="2"/>
      <c r="AR314" s="15"/>
    </row>
    <row r="315" spans="1:44" ht="11.25" customHeight="1">
      <c r="A315" s="120"/>
      <c r="B315" s="120"/>
      <c r="C315" s="120"/>
      <c r="D315" s="120"/>
      <c r="E315" s="2"/>
      <c r="F315" s="2"/>
      <c r="G315" s="120"/>
      <c r="H315" s="120"/>
      <c r="I315" s="120"/>
      <c r="J315" s="58"/>
      <c r="K315" s="121"/>
      <c r="L315" s="2"/>
      <c r="M315" s="120"/>
      <c r="N315" s="120"/>
      <c r="O315" s="120"/>
      <c r="P315" s="120"/>
      <c r="Q315" s="2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122"/>
      <c r="AJ315" s="122"/>
      <c r="AK315" s="2"/>
      <c r="AL315" s="2"/>
      <c r="AM315" s="2"/>
      <c r="AN315" s="2"/>
      <c r="AO315" s="2"/>
      <c r="AP315" s="2"/>
      <c r="AQ315" s="2"/>
      <c r="AR315" s="15"/>
    </row>
    <row r="316" spans="1:44" ht="11.25" customHeight="1">
      <c r="A316" s="120"/>
      <c r="B316" s="120"/>
      <c r="C316" s="120"/>
      <c r="D316" s="120"/>
      <c r="E316" s="2"/>
      <c r="F316" s="2"/>
      <c r="G316" s="120"/>
      <c r="H316" s="120"/>
      <c r="I316" s="120"/>
      <c r="J316" s="58"/>
      <c r="K316" s="121"/>
      <c r="L316" s="2"/>
      <c r="M316" s="120"/>
      <c r="N316" s="120"/>
      <c r="O316" s="120"/>
      <c r="P316" s="120"/>
      <c r="Q316" s="2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122"/>
      <c r="AJ316" s="122"/>
      <c r="AK316" s="2"/>
      <c r="AL316" s="2"/>
      <c r="AM316" s="2"/>
      <c r="AN316" s="2"/>
      <c r="AO316" s="2"/>
      <c r="AP316" s="2"/>
      <c r="AQ316" s="2"/>
      <c r="AR316" s="15"/>
    </row>
    <row r="317" spans="1:44" ht="11.25" customHeight="1">
      <c r="A317" s="120"/>
      <c r="B317" s="120"/>
      <c r="C317" s="120"/>
      <c r="D317" s="120"/>
      <c r="E317" s="2"/>
      <c r="F317" s="2"/>
      <c r="G317" s="120"/>
      <c r="H317" s="120"/>
      <c r="I317" s="120"/>
      <c r="J317" s="58"/>
      <c r="K317" s="121"/>
      <c r="L317" s="2"/>
      <c r="M317" s="120"/>
      <c r="N317" s="120"/>
      <c r="O317" s="120"/>
      <c r="P317" s="120"/>
      <c r="Q317" s="2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122"/>
      <c r="AJ317" s="122"/>
      <c r="AK317" s="2"/>
      <c r="AL317" s="2"/>
      <c r="AM317" s="2"/>
      <c r="AN317" s="2"/>
      <c r="AO317" s="2"/>
      <c r="AP317" s="2"/>
      <c r="AQ317" s="2"/>
      <c r="AR317" s="15"/>
    </row>
    <row r="318" spans="1:44" ht="11.25" customHeight="1">
      <c r="A318" s="120"/>
      <c r="B318" s="120"/>
      <c r="C318" s="120"/>
      <c r="D318" s="120"/>
      <c r="E318" s="2"/>
      <c r="F318" s="2"/>
      <c r="G318" s="120"/>
      <c r="H318" s="120"/>
      <c r="I318" s="120"/>
      <c r="J318" s="58"/>
      <c r="K318" s="121"/>
      <c r="L318" s="2"/>
      <c r="M318" s="120"/>
      <c r="N318" s="120"/>
      <c r="O318" s="120"/>
      <c r="P318" s="120"/>
      <c r="Q318" s="2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122"/>
      <c r="AJ318" s="122"/>
      <c r="AK318" s="2"/>
      <c r="AL318" s="2"/>
      <c r="AM318" s="2"/>
      <c r="AN318" s="2"/>
      <c r="AO318" s="2"/>
      <c r="AP318" s="2"/>
      <c r="AQ318" s="2"/>
      <c r="AR318" s="15"/>
    </row>
    <row r="319" spans="1:44" ht="11.25" customHeight="1">
      <c r="A319" s="120"/>
      <c r="B319" s="120"/>
      <c r="C319" s="120"/>
      <c r="D319" s="120"/>
      <c r="E319" s="2"/>
      <c r="F319" s="2"/>
      <c r="G319" s="120"/>
      <c r="H319" s="120"/>
      <c r="I319" s="120"/>
      <c r="J319" s="58"/>
      <c r="K319" s="121"/>
      <c r="L319" s="2"/>
      <c r="M319" s="120"/>
      <c r="N319" s="120"/>
      <c r="O319" s="120"/>
      <c r="P319" s="120"/>
      <c r="Q319" s="2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122"/>
      <c r="AJ319" s="122"/>
      <c r="AK319" s="2"/>
      <c r="AL319" s="2"/>
      <c r="AM319" s="2"/>
      <c r="AN319" s="2"/>
      <c r="AO319" s="2"/>
      <c r="AP319" s="2"/>
      <c r="AQ319" s="2"/>
      <c r="AR319" s="15"/>
    </row>
    <row r="320" spans="1:44" ht="11.25" customHeight="1">
      <c r="A320" s="120"/>
      <c r="B320" s="120"/>
      <c r="C320" s="120"/>
      <c r="D320" s="120"/>
      <c r="E320" s="2"/>
      <c r="F320" s="2"/>
      <c r="G320" s="120"/>
      <c r="H320" s="120"/>
      <c r="I320" s="120"/>
      <c r="J320" s="58"/>
      <c r="K320" s="121"/>
      <c r="L320" s="2"/>
      <c r="M320" s="120"/>
      <c r="N320" s="120"/>
      <c r="O320" s="120"/>
      <c r="P320" s="120"/>
      <c r="Q320" s="2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122"/>
      <c r="AJ320" s="122"/>
      <c r="AK320" s="2"/>
      <c r="AL320" s="2"/>
      <c r="AM320" s="2"/>
      <c r="AN320" s="2"/>
      <c r="AO320" s="2"/>
      <c r="AP320" s="2"/>
      <c r="AQ320" s="2"/>
      <c r="AR320" s="15"/>
    </row>
    <row r="321" spans="1:44" ht="11.25" customHeight="1">
      <c r="A321" s="120"/>
      <c r="B321" s="120"/>
      <c r="C321" s="120"/>
      <c r="D321" s="120"/>
      <c r="E321" s="2"/>
      <c r="F321" s="2"/>
      <c r="G321" s="120"/>
      <c r="H321" s="120"/>
      <c r="I321" s="120"/>
      <c r="J321" s="58"/>
      <c r="K321" s="121"/>
      <c r="L321" s="2"/>
      <c r="M321" s="120"/>
      <c r="N321" s="120"/>
      <c r="O321" s="120"/>
      <c r="P321" s="120"/>
      <c r="Q321" s="2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122"/>
      <c r="AJ321" s="122"/>
      <c r="AK321" s="2"/>
      <c r="AL321" s="2"/>
      <c r="AM321" s="2"/>
      <c r="AN321" s="2"/>
      <c r="AO321" s="2"/>
      <c r="AP321" s="2"/>
      <c r="AQ321" s="2"/>
      <c r="AR321" s="15"/>
    </row>
    <row r="322" spans="1:44" ht="11.25" customHeight="1">
      <c r="A322" s="120"/>
      <c r="B322" s="120"/>
      <c r="C322" s="120"/>
      <c r="D322" s="120"/>
      <c r="E322" s="2"/>
      <c r="F322" s="2"/>
      <c r="G322" s="120"/>
      <c r="H322" s="120"/>
      <c r="I322" s="120"/>
      <c r="J322" s="58"/>
      <c r="K322" s="121"/>
      <c r="L322" s="2"/>
      <c r="M322" s="120"/>
      <c r="N322" s="120"/>
      <c r="O322" s="120"/>
      <c r="P322" s="120"/>
      <c r="Q322" s="2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122"/>
      <c r="AJ322" s="122"/>
      <c r="AK322" s="2"/>
      <c r="AL322" s="2"/>
      <c r="AM322" s="2"/>
      <c r="AN322" s="2"/>
      <c r="AO322" s="2"/>
      <c r="AP322" s="2"/>
      <c r="AQ322" s="2"/>
      <c r="AR322" s="15"/>
    </row>
    <row r="323" spans="1:44" ht="11.25" customHeight="1">
      <c r="A323" s="120"/>
      <c r="B323" s="120"/>
      <c r="C323" s="120"/>
      <c r="D323" s="120"/>
      <c r="E323" s="2"/>
      <c r="F323" s="2"/>
      <c r="G323" s="120"/>
      <c r="H323" s="120"/>
      <c r="I323" s="120"/>
      <c r="J323" s="58"/>
      <c r="K323" s="121"/>
      <c r="L323" s="2"/>
      <c r="M323" s="120"/>
      <c r="N323" s="120"/>
      <c r="O323" s="120"/>
      <c r="P323" s="120"/>
      <c r="Q323" s="2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122"/>
      <c r="AJ323" s="122"/>
      <c r="AK323" s="2"/>
      <c r="AL323" s="2"/>
      <c r="AM323" s="2"/>
      <c r="AN323" s="2"/>
      <c r="AO323" s="2"/>
      <c r="AP323" s="2"/>
      <c r="AQ323" s="2"/>
      <c r="AR323" s="15"/>
    </row>
    <row r="324" spans="1:44" ht="11.25" customHeight="1">
      <c r="A324" s="120"/>
      <c r="B324" s="120"/>
      <c r="C324" s="120"/>
      <c r="D324" s="120"/>
      <c r="E324" s="2"/>
      <c r="F324" s="2"/>
      <c r="G324" s="120"/>
      <c r="H324" s="120"/>
      <c r="I324" s="120"/>
      <c r="J324" s="58"/>
      <c r="K324" s="121"/>
      <c r="L324" s="2"/>
      <c r="M324" s="120"/>
      <c r="N324" s="120"/>
      <c r="O324" s="120"/>
      <c r="P324" s="120"/>
      <c r="Q324" s="2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122"/>
      <c r="AJ324" s="122"/>
      <c r="AK324" s="2"/>
      <c r="AL324" s="2"/>
      <c r="AM324" s="2"/>
      <c r="AN324" s="2"/>
      <c r="AO324" s="2"/>
      <c r="AP324" s="2"/>
      <c r="AQ324" s="2"/>
      <c r="AR324" s="15"/>
    </row>
    <row r="325" spans="1:44" ht="11.25" customHeight="1">
      <c r="A325" s="120"/>
      <c r="B325" s="120"/>
      <c r="C325" s="120"/>
      <c r="D325" s="120"/>
      <c r="E325" s="2"/>
      <c r="F325" s="2"/>
      <c r="G325" s="120"/>
      <c r="H325" s="120"/>
      <c r="I325" s="120"/>
      <c r="J325" s="58"/>
      <c r="K325" s="121"/>
      <c r="L325" s="2"/>
      <c r="M325" s="120"/>
      <c r="N325" s="120"/>
      <c r="O325" s="120"/>
      <c r="P325" s="120"/>
      <c r="Q325" s="2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122"/>
      <c r="AJ325" s="122"/>
      <c r="AK325" s="2"/>
      <c r="AL325" s="2"/>
      <c r="AM325" s="2"/>
      <c r="AN325" s="2"/>
      <c r="AO325" s="2"/>
      <c r="AP325" s="2"/>
      <c r="AQ325" s="2"/>
      <c r="AR325" s="15"/>
    </row>
    <row r="326" spans="1:44" ht="11.25" customHeight="1">
      <c r="A326" s="120"/>
      <c r="B326" s="120"/>
      <c r="C326" s="120"/>
      <c r="D326" s="120"/>
      <c r="E326" s="2"/>
      <c r="F326" s="2"/>
      <c r="G326" s="120"/>
      <c r="H326" s="120"/>
      <c r="I326" s="120"/>
      <c r="J326" s="58"/>
      <c r="K326" s="121"/>
      <c r="L326" s="2"/>
      <c r="M326" s="120"/>
      <c r="N326" s="120"/>
      <c r="O326" s="120"/>
      <c r="P326" s="120"/>
      <c r="Q326" s="2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122"/>
      <c r="AJ326" s="122"/>
      <c r="AK326" s="2"/>
      <c r="AL326" s="2"/>
      <c r="AM326" s="2"/>
      <c r="AN326" s="2"/>
      <c r="AO326" s="2"/>
      <c r="AP326" s="2"/>
      <c r="AQ326" s="2"/>
      <c r="AR326" s="15"/>
    </row>
    <row r="327" spans="1:44" ht="11.25" customHeight="1">
      <c r="A327" s="120"/>
      <c r="B327" s="120"/>
      <c r="C327" s="120"/>
      <c r="D327" s="120"/>
      <c r="E327" s="2"/>
      <c r="F327" s="2"/>
      <c r="G327" s="120"/>
      <c r="H327" s="120"/>
      <c r="I327" s="120"/>
      <c r="J327" s="58"/>
      <c r="K327" s="121"/>
      <c r="L327" s="2"/>
      <c r="M327" s="120"/>
      <c r="N327" s="120"/>
      <c r="O327" s="120"/>
      <c r="P327" s="120"/>
      <c r="Q327" s="2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122"/>
      <c r="AJ327" s="122"/>
      <c r="AK327" s="2"/>
      <c r="AL327" s="2"/>
      <c r="AM327" s="2"/>
      <c r="AN327" s="2"/>
      <c r="AO327" s="2"/>
      <c r="AP327" s="2"/>
      <c r="AQ327" s="2"/>
      <c r="AR327" s="15"/>
    </row>
    <row r="328" spans="1:44" ht="11.25" customHeight="1">
      <c r="A328" s="120"/>
      <c r="B328" s="120"/>
      <c r="C328" s="120"/>
      <c r="D328" s="120"/>
      <c r="E328" s="2"/>
      <c r="F328" s="2"/>
      <c r="G328" s="120"/>
      <c r="H328" s="120"/>
      <c r="I328" s="120"/>
      <c r="J328" s="58"/>
      <c r="K328" s="121"/>
      <c r="L328" s="2"/>
      <c r="M328" s="120"/>
      <c r="N328" s="120"/>
      <c r="O328" s="120"/>
      <c r="P328" s="120"/>
      <c r="Q328" s="2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122"/>
      <c r="AJ328" s="122"/>
      <c r="AK328" s="2"/>
      <c r="AL328" s="2"/>
      <c r="AM328" s="2"/>
      <c r="AN328" s="2"/>
      <c r="AO328" s="2"/>
      <c r="AP328" s="2"/>
      <c r="AQ328" s="2"/>
      <c r="AR328" s="15"/>
    </row>
    <row r="329" spans="1:44" ht="11.25" customHeight="1">
      <c r="A329" s="120"/>
      <c r="B329" s="120"/>
      <c r="C329" s="120"/>
      <c r="D329" s="120"/>
      <c r="E329" s="2"/>
      <c r="F329" s="2"/>
      <c r="G329" s="120"/>
      <c r="H329" s="120"/>
      <c r="I329" s="120"/>
      <c r="J329" s="58"/>
      <c r="K329" s="121"/>
      <c r="L329" s="2"/>
      <c r="M329" s="120"/>
      <c r="N329" s="120"/>
      <c r="O329" s="120"/>
      <c r="P329" s="120"/>
      <c r="Q329" s="2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122"/>
      <c r="AJ329" s="122"/>
      <c r="AK329" s="2"/>
      <c r="AL329" s="2"/>
      <c r="AM329" s="2"/>
      <c r="AN329" s="2"/>
      <c r="AO329" s="2"/>
      <c r="AP329" s="2"/>
      <c r="AQ329" s="2"/>
      <c r="AR329" s="15"/>
    </row>
    <row r="330" spans="1:44" ht="11.25" customHeight="1">
      <c r="A330" s="120"/>
      <c r="B330" s="120"/>
      <c r="C330" s="120"/>
      <c r="D330" s="120"/>
      <c r="E330" s="2"/>
      <c r="F330" s="2"/>
      <c r="G330" s="120"/>
      <c r="H330" s="120"/>
      <c r="I330" s="120"/>
      <c r="J330" s="58"/>
      <c r="K330" s="121"/>
      <c r="L330" s="2"/>
      <c r="M330" s="120"/>
      <c r="N330" s="120"/>
      <c r="O330" s="120"/>
      <c r="P330" s="120"/>
      <c r="Q330" s="2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122"/>
      <c r="AJ330" s="122"/>
      <c r="AK330" s="2"/>
      <c r="AL330" s="2"/>
      <c r="AM330" s="2"/>
      <c r="AN330" s="2"/>
      <c r="AO330" s="2"/>
      <c r="AP330" s="2"/>
      <c r="AQ330" s="2"/>
      <c r="AR330" s="15"/>
    </row>
    <row r="331" spans="1:44" ht="11.25" customHeight="1">
      <c r="A331" s="120"/>
      <c r="B331" s="120"/>
      <c r="C331" s="120"/>
      <c r="D331" s="120"/>
      <c r="E331" s="2"/>
      <c r="F331" s="2"/>
      <c r="G331" s="120"/>
      <c r="H331" s="120"/>
      <c r="I331" s="120"/>
      <c r="J331" s="58"/>
      <c r="K331" s="121"/>
      <c r="L331" s="2"/>
      <c r="M331" s="120"/>
      <c r="N331" s="120"/>
      <c r="O331" s="120"/>
      <c r="P331" s="120"/>
      <c r="Q331" s="2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122"/>
      <c r="AJ331" s="122"/>
      <c r="AK331" s="2"/>
      <c r="AL331" s="2"/>
      <c r="AM331" s="2"/>
      <c r="AN331" s="2"/>
      <c r="AO331" s="2"/>
      <c r="AP331" s="2"/>
      <c r="AQ331" s="2"/>
      <c r="AR331" s="15"/>
    </row>
    <row r="332" spans="1:44" ht="11.25" customHeight="1">
      <c r="A332" s="120"/>
      <c r="B332" s="120"/>
      <c r="C332" s="120"/>
      <c r="D332" s="120"/>
      <c r="E332" s="2"/>
      <c r="F332" s="2"/>
      <c r="G332" s="120"/>
      <c r="H332" s="120"/>
      <c r="I332" s="120"/>
      <c r="J332" s="58"/>
      <c r="K332" s="121"/>
      <c r="L332" s="2"/>
      <c r="M332" s="120"/>
      <c r="N332" s="120"/>
      <c r="O332" s="120"/>
      <c r="P332" s="120"/>
      <c r="Q332" s="2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122"/>
      <c r="AJ332" s="122"/>
      <c r="AK332" s="2"/>
      <c r="AL332" s="2"/>
      <c r="AM332" s="2"/>
      <c r="AN332" s="2"/>
      <c r="AO332" s="2"/>
      <c r="AP332" s="2"/>
      <c r="AQ332" s="2"/>
      <c r="AR332" s="15"/>
    </row>
    <row r="333" spans="1:44" ht="11.25" customHeight="1">
      <c r="A333" s="120"/>
      <c r="B333" s="120"/>
      <c r="C333" s="120"/>
      <c r="D333" s="120"/>
      <c r="E333" s="2"/>
      <c r="F333" s="2"/>
      <c r="G333" s="120"/>
      <c r="H333" s="120"/>
      <c r="I333" s="120"/>
      <c r="J333" s="58"/>
      <c r="K333" s="121"/>
      <c r="L333" s="2"/>
      <c r="M333" s="120"/>
      <c r="N333" s="120"/>
      <c r="O333" s="120"/>
      <c r="P333" s="120"/>
      <c r="Q333" s="2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122"/>
      <c r="AJ333" s="122"/>
      <c r="AK333" s="2"/>
      <c r="AL333" s="2"/>
      <c r="AM333" s="2"/>
      <c r="AN333" s="2"/>
      <c r="AO333" s="2"/>
      <c r="AP333" s="2"/>
      <c r="AQ333" s="2"/>
      <c r="AR333" s="15"/>
    </row>
    <row r="334" spans="1:44" ht="11.25" customHeight="1">
      <c r="A334" s="120"/>
      <c r="B334" s="120"/>
      <c r="C334" s="120"/>
      <c r="D334" s="120"/>
      <c r="E334" s="2"/>
      <c r="F334" s="2"/>
      <c r="G334" s="120"/>
      <c r="H334" s="120"/>
      <c r="I334" s="120"/>
      <c r="J334" s="58"/>
      <c r="K334" s="121"/>
      <c r="L334" s="2"/>
      <c r="M334" s="120"/>
      <c r="N334" s="120"/>
      <c r="O334" s="120"/>
      <c r="P334" s="120"/>
      <c r="Q334" s="2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122"/>
      <c r="AJ334" s="122"/>
      <c r="AK334" s="2"/>
      <c r="AL334" s="2"/>
      <c r="AM334" s="2"/>
      <c r="AN334" s="2"/>
      <c r="AO334" s="2"/>
      <c r="AP334" s="2"/>
      <c r="AQ334" s="2"/>
      <c r="AR334" s="15"/>
    </row>
    <row r="335" spans="1:44" ht="11.25" customHeight="1">
      <c r="A335" s="120"/>
      <c r="B335" s="120"/>
      <c r="C335" s="120"/>
      <c r="D335" s="120"/>
      <c r="E335" s="2"/>
      <c r="F335" s="2"/>
      <c r="G335" s="120"/>
      <c r="H335" s="120"/>
      <c r="I335" s="120"/>
      <c r="J335" s="58"/>
      <c r="K335" s="121"/>
      <c r="L335" s="2"/>
      <c r="M335" s="120"/>
      <c r="N335" s="120"/>
      <c r="O335" s="120"/>
      <c r="P335" s="120"/>
      <c r="Q335" s="2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122"/>
      <c r="AJ335" s="122"/>
      <c r="AK335" s="2"/>
      <c r="AL335" s="2"/>
      <c r="AM335" s="2"/>
      <c r="AN335" s="2"/>
      <c r="AO335" s="2"/>
      <c r="AP335" s="2"/>
      <c r="AQ335" s="2"/>
      <c r="AR335" s="15"/>
    </row>
    <row r="336" spans="1:44" ht="11.25" customHeight="1">
      <c r="A336" s="120"/>
      <c r="B336" s="120"/>
      <c r="C336" s="120"/>
      <c r="D336" s="120"/>
      <c r="E336" s="2"/>
      <c r="F336" s="2"/>
      <c r="G336" s="120"/>
      <c r="H336" s="120"/>
      <c r="I336" s="120"/>
      <c r="J336" s="58"/>
      <c r="K336" s="121"/>
      <c r="L336" s="2"/>
      <c r="M336" s="120"/>
      <c r="N336" s="120"/>
      <c r="O336" s="120"/>
      <c r="P336" s="120"/>
      <c r="Q336" s="2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122"/>
      <c r="AJ336" s="122"/>
      <c r="AK336" s="2"/>
      <c r="AL336" s="2"/>
      <c r="AM336" s="2"/>
      <c r="AN336" s="2"/>
      <c r="AO336" s="2"/>
      <c r="AP336" s="2"/>
      <c r="AQ336" s="2"/>
      <c r="AR336" s="15"/>
    </row>
    <row r="337" spans="1:44" ht="11.25" customHeight="1">
      <c r="A337" s="120"/>
      <c r="B337" s="120"/>
      <c r="C337" s="120"/>
      <c r="D337" s="120"/>
      <c r="E337" s="2"/>
      <c r="F337" s="2"/>
      <c r="G337" s="120"/>
      <c r="H337" s="120"/>
      <c r="I337" s="120"/>
      <c r="J337" s="58"/>
      <c r="K337" s="121"/>
      <c r="L337" s="2"/>
      <c r="M337" s="120"/>
      <c r="N337" s="120"/>
      <c r="O337" s="120"/>
      <c r="P337" s="120"/>
      <c r="Q337" s="2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122"/>
      <c r="AJ337" s="122"/>
      <c r="AK337" s="2"/>
      <c r="AL337" s="2"/>
      <c r="AM337" s="2"/>
      <c r="AN337" s="2"/>
      <c r="AO337" s="2"/>
      <c r="AP337" s="2"/>
      <c r="AQ337" s="2"/>
      <c r="AR337" s="15"/>
    </row>
    <row r="338" spans="1:44" ht="11.25" customHeight="1">
      <c r="A338" s="120"/>
      <c r="B338" s="120"/>
      <c r="C338" s="120"/>
      <c r="D338" s="120"/>
      <c r="E338" s="2"/>
      <c r="F338" s="2"/>
      <c r="G338" s="120"/>
      <c r="H338" s="120"/>
      <c r="I338" s="120"/>
      <c r="J338" s="58"/>
      <c r="K338" s="121"/>
      <c r="L338" s="2"/>
      <c r="M338" s="120"/>
      <c r="N338" s="120"/>
      <c r="O338" s="120"/>
      <c r="P338" s="120"/>
      <c r="Q338" s="2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122"/>
      <c r="AJ338" s="122"/>
      <c r="AK338" s="2"/>
      <c r="AL338" s="2"/>
      <c r="AM338" s="2"/>
      <c r="AN338" s="2"/>
      <c r="AO338" s="2"/>
      <c r="AP338" s="2"/>
      <c r="AQ338" s="2"/>
      <c r="AR338" s="15"/>
    </row>
    <row r="339" spans="1:44" ht="11.25" customHeight="1">
      <c r="A339" s="120"/>
      <c r="B339" s="120"/>
      <c r="C339" s="120"/>
      <c r="D339" s="120"/>
      <c r="E339" s="2"/>
      <c r="F339" s="2"/>
      <c r="G339" s="120"/>
      <c r="H339" s="120"/>
      <c r="I339" s="120"/>
      <c r="J339" s="58"/>
      <c r="K339" s="121"/>
      <c r="L339" s="2"/>
      <c r="M339" s="120"/>
      <c r="N339" s="120"/>
      <c r="O339" s="120"/>
      <c r="P339" s="120"/>
      <c r="Q339" s="2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122"/>
      <c r="AJ339" s="122"/>
      <c r="AK339" s="2"/>
      <c r="AL339" s="2"/>
      <c r="AM339" s="2"/>
      <c r="AN339" s="2"/>
      <c r="AO339" s="2"/>
      <c r="AP339" s="2"/>
      <c r="AQ339" s="2"/>
      <c r="AR339" s="15"/>
    </row>
    <row r="340" spans="1:44" ht="11.25" customHeight="1">
      <c r="A340" s="120"/>
      <c r="B340" s="120"/>
      <c r="C340" s="120"/>
      <c r="D340" s="120"/>
      <c r="E340" s="2"/>
      <c r="F340" s="2"/>
      <c r="G340" s="120"/>
      <c r="H340" s="120"/>
      <c r="I340" s="120"/>
      <c r="J340" s="58"/>
      <c r="K340" s="121"/>
      <c r="L340" s="2"/>
      <c r="M340" s="120"/>
      <c r="N340" s="120"/>
      <c r="O340" s="120"/>
      <c r="P340" s="120"/>
      <c r="Q340" s="2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122"/>
      <c r="AJ340" s="122"/>
      <c r="AK340" s="2"/>
      <c r="AL340" s="2"/>
      <c r="AM340" s="2"/>
      <c r="AN340" s="2"/>
      <c r="AO340" s="2"/>
      <c r="AP340" s="2"/>
      <c r="AQ340" s="2"/>
      <c r="AR340" s="15"/>
    </row>
    <row r="341" spans="1:44" ht="11.25" customHeight="1">
      <c r="A341" s="120"/>
      <c r="B341" s="120"/>
      <c r="C341" s="120"/>
      <c r="D341" s="120"/>
      <c r="E341" s="2"/>
      <c r="F341" s="2"/>
      <c r="G341" s="120"/>
      <c r="H341" s="120"/>
      <c r="I341" s="120"/>
      <c r="J341" s="58"/>
      <c r="K341" s="121"/>
      <c r="L341" s="2"/>
      <c r="M341" s="120"/>
      <c r="N341" s="120"/>
      <c r="O341" s="120"/>
      <c r="P341" s="120"/>
      <c r="Q341" s="2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122"/>
      <c r="AJ341" s="122"/>
      <c r="AK341" s="2"/>
      <c r="AL341" s="2"/>
      <c r="AM341" s="2"/>
      <c r="AN341" s="2"/>
      <c r="AO341" s="2"/>
      <c r="AP341" s="2"/>
      <c r="AQ341" s="2"/>
      <c r="AR341" s="15"/>
    </row>
    <row r="342" spans="1:44" ht="11.25" customHeight="1">
      <c r="A342" s="120"/>
      <c r="B342" s="120"/>
      <c r="C342" s="120"/>
      <c r="D342" s="120"/>
      <c r="E342" s="2"/>
      <c r="F342" s="2"/>
      <c r="G342" s="120"/>
      <c r="H342" s="120"/>
      <c r="I342" s="120"/>
      <c r="J342" s="58"/>
      <c r="K342" s="121"/>
      <c r="L342" s="2"/>
      <c r="M342" s="120"/>
      <c r="N342" s="120"/>
      <c r="O342" s="120"/>
      <c r="P342" s="120"/>
      <c r="Q342" s="2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122"/>
      <c r="AJ342" s="122"/>
      <c r="AK342" s="2"/>
      <c r="AL342" s="2"/>
      <c r="AM342" s="2"/>
      <c r="AN342" s="2"/>
      <c r="AO342" s="2"/>
      <c r="AP342" s="2"/>
      <c r="AQ342" s="2"/>
      <c r="AR342" s="15"/>
    </row>
    <row r="343" spans="1:44" ht="11.25" customHeight="1">
      <c r="A343" s="120"/>
      <c r="B343" s="120"/>
      <c r="C343" s="120"/>
      <c r="D343" s="120"/>
      <c r="E343" s="2"/>
      <c r="F343" s="2"/>
      <c r="G343" s="120"/>
      <c r="H343" s="120"/>
      <c r="I343" s="120"/>
      <c r="J343" s="58"/>
      <c r="K343" s="121"/>
      <c r="L343" s="2"/>
      <c r="M343" s="120"/>
      <c r="N343" s="120"/>
      <c r="O343" s="120"/>
      <c r="P343" s="120"/>
      <c r="Q343" s="2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122"/>
      <c r="AJ343" s="122"/>
      <c r="AK343" s="2"/>
      <c r="AL343" s="2"/>
      <c r="AM343" s="2"/>
      <c r="AN343" s="2"/>
      <c r="AO343" s="2"/>
      <c r="AP343" s="2"/>
      <c r="AQ343" s="2"/>
      <c r="AR343" s="15"/>
    </row>
    <row r="344" spans="1:44" ht="11.25" customHeight="1">
      <c r="A344" s="120"/>
      <c r="B344" s="120"/>
      <c r="C344" s="120"/>
      <c r="D344" s="120"/>
      <c r="E344" s="2"/>
      <c r="F344" s="2"/>
      <c r="G344" s="120"/>
      <c r="H344" s="120"/>
      <c r="I344" s="120"/>
      <c r="J344" s="58"/>
      <c r="K344" s="121"/>
      <c r="L344" s="2"/>
      <c r="M344" s="120"/>
      <c r="N344" s="120"/>
      <c r="O344" s="120"/>
      <c r="P344" s="120"/>
      <c r="Q344" s="2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122"/>
      <c r="AJ344" s="122"/>
      <c r="AK344" s="2"/>
      <c r="AL344" s="2"/>
      <c r="AM344" s="2"/>
      <c r="AN344" s="2"/>
      <c r="AO344" s="2"/>
      <c r="AP344" s="2"/>
      <c r="AQ344" s="2"/>
      <c r="AR344" s="15"/>
    </row>
    <row r="345" spans="1:44" ht="11.25" customHeight="1">
      <c r="A345" s="120"/>
      <c r="B345" s="120"/>
      <c r="C345" s="120"/>
      <c r="D345" s="120"/>
      <c r="E345" s="2"/>
      <c r="F345" s="2"/>
      <c r="G345" s="120"/>
      <c r="H345" s="120"/>
      <c r="I345" s="120"/>
      <c r="J345" s="58"/>
      <c r="K345" s="121"/>
      <c r="L345" s="2"/>
      <c r="M345" s="120"/>
      <c r="N345" s="120"/>
      <c r="O345" s="120"/>
      <c r="P345" s="120"/>
      <c r="Q345" s="2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122"/>
      <c r="AJ345" s="122"/>
      <c r="AK345" s="2"/>
      <c r="AL345" s="2"/>
      <c r="AM345" s="2"/>
      <c r="AN345" s="2"/>
      <c r="AO345" s="2"/>
      <c r="AP345" s="2"/>
      <c r="AQ345" s="2"/>
      <c r="AR345" s="15"/>
    </row>
    <row r="346" spans="1:44" ht="11.25" customHeight="1">
      <c r="A346" s="120"/>
      <c r="B346" s="120"/>
      <c r="C346" s="120"/>
      <c r="D346" s="120"/>
      <c r="E346" s="2"/>
      <c r="F346" s="2"/>
      <c r="G346" s="120"/>
      <c r="H346" s="120"/>
      <c r="I346" s="120"/>
      <c r="J346" s="58"/>
      <c r="K346" s="121"/>
      <c r="L346" s="2"/>
      <c r="M346" s="120"/>
      <c r="N346" s="120"/>
      <c r="O346" s="120"/>
      <c r="P346" s="120"/>
      <c r="Q346" s="2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122"/>
      <c r="AJ346" s="122"/>
      <c r="AK346" s="2"/>
      <c r="AL346" s="2"/>
      <c r="AM346" s="2"/>
      <c r="AN346" s="2"/>
      <c r="AO346" s="2"/>
      <c r="AP346" s="2"/>
      <c r="AQ346" s="2"/>
      <c r="AR346" s="15"/>
    </row>
    <row r="347" spans="1:44" ht="11.25" customHeight="1">
      <c r="A347" s="120"/>
      <c r="B347" s="120"/>
      <c r="C347" s="120"/>
      <c r="D347" s="120"/>
      <c r="E347" s="2"/>
      <c r="F347" s="2"/>
      <c r="G347" s="120"/>
      <c r="H347" s="120"/>
      <c r="I347" s="120"/>
      <c r="J347" s="58"/>
      <c r="K347" s="121"/>
      <c r="L347" s="2"/>
      <c r="M347" s="120"/>
      <c r="N347" s="120"/>
      <c r="O347" s="120"/>
      <c r="P347" s="120"/>
      <c r="Q347" s="2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122"/>
      <c r="AJ347" s="122"/>
      <c r="AK347" s="2"/>
      <c r="AL347" s="2"/>
      <c r="AM347" s="2"/>
      <c r="AN347" s="2"/>
      <c r="AO347" s="2"/>
      <c r="AP347" s="2"/>
      <c r="AQ347" s="2"/>
      <c r="AR347" s="15"/>
    </row>
    <row r="348" spans="1:44" ht="11.25" customHeight="1">
      <c r="A348" s="120"/>
      <c r="B348" s="120"/>
      <c r="C348" s="120"/>
      <c r="D348" s="120"/>
      <c r="E348" s="2"/>
      <c r="F348" s="2"/>
      <c r="G348" s="120"/>
      <c r="H348" s="120"/>
      <c r="I348" s="120"/>
      <c r="J348" s="58"/>
      <c r="K348" s="121"/>
      <c r="L348" s="2"/>
      <c r="M348" s="120"/>
      <c r="N348" s="120"/>
      <c r="O348" s="120"/>
      <c r="P348" s="120"/>
      <c r="Q348" s="2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122"/>
      <c r="AJ348" s="122"/>
      <c r="AK348" s="2"/>
      <c r="AL348" s="2"/>
      <c r="AM348" s="2"/>
      <c r="AN348" s="2"/>
      <c r="AO348" s="2"/>
      <c r="AP348" s="2"/>
      <c r="AQ348" s="2"/>
      <c r="AR348" s="15"/>
    </row>
    <row r="349" spans="1:44" ht="11.25" customHeight="1">
      <c r="A349" s="120"/>
      <c r="B349" s="120"/>
      <c r="C349" s="120"/>
      <c r="D349" s="120"/>
      <c r="E349" s="2"/>
      <c r="F349" s="2"/>
      <c r="G349" s="120"/>
      <c r="H349" s="120"/>
      <c r="I349" s="120"/>
      <c r="J349" s="58"/>
      <c r="K349" s="121"/>
      <c r="L349" s="2"/>
      <c r="M349" s="120"/>
      <c r="N349" s="120"/>
      <c r="O349" s="120"/>
      <c r="P349" s="120"/>
      <c r="Q349" s="2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122"/>
      <c r="AJ349" s="122"/>
      <c r="AK349" s="2"/>
      <c r="AL349" s="2"/>
      <c r="AM349" s="2"/>
      <c r="AN349" s="2"/>
      <c r="AO349" s="2"/>
      <c r="AP349" s="2"/>
      <c r="AQ349" s="2"/>
      <c r="AR349" s="15"/>
    </row>
    <row r="350" spans="1:44" ht="11.25" customHeight="1">
      <c r="A350" s="120"/>
      <c r="B350" s="120"/>
      <c r="C350" s="120"/>
      <c r="D350" s="120"/>
      <c r="E350" s="2"/>
      <c r="F350" s="2"/>
      <c r="G350" s="120"/>
      <c r="H350" s="120"/>
      <c r="I350" s="120"/>
      <c r="J350" s="58"/>
      <c r="K350" s="121"/>
      <c r="L350" s="2"/>
      <c r="M350" s="120"/>
      <c r="N350" s="120"/>
      <c r="O350" s="120"/>
      <c r="P350" s="120"/>
      <c r="Q350" s="2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122"/>
      <c r="AJ350" s="122"/>
      <c r="AK350" s="2"/>
      <c r="AL350" s="2"/>
      <c r="AM350" s="2"/>
      <c r="AN350" s="2"/>
      <c r="AO350" s="2"/>
      <c r="AP350" s="2"/>
      <c r="AQ350" s="2"/>
      <c r="AR350" s="15"/>
    </row>
    <row r="351" spans="1:44" ht="11.25" customHeight="1">
      <c r="A351" s="120"/>
      <c r="B351" s="120"/>
      <c r="C351" s="120"/>
      <c r="D351" s="120"/>
      <c r="E351" s="2"/>
      <c r="F351" s="2"/>
      <c r="G351" s="120"/>
      <c r="H351" s="120"/>
      <c r="I351" s="120"/>
      <c r="J351" s="58"/>
      <c r="K351" s="121"/>
      <c r="L351" s="2"/>
      <c r="M351" s="120"/>
      <c r="N351" s="120"/>
      <c r="O351" s="120"/>
      <c r="P351" s="120"/>
      <c r="Q351" s="2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122"/>
      <c r="AJ351" s="122"/>
      <c r="AK351" s="2"/>
      <c r="AL351" s="2"/>
      <c r="AM351" s="2"/>
      <c r="AN351" s="2"/>
      <c r="AO351" s="2"/>
      <c r="AP351" s="2"/>
      <c r="AQ351" s="2"/>
      <c r="AR351" s="15"/>
    </row>
    <row r="352" spans="1:44" ht="11.25" customHeight="1">
      <c r="A352" s="120"/>
      <c r="B352" s="120"/>
      <c r="C352" s="120"/>
      <c r="D352" s="120"/>
      <c r="E352" s="2"/>
      <c r="F352" s="2"/>
      <c r="G352" s="120"/>
      <c r="H352" s="120"/>
      <c r="I352" s="120"/>
      <c r="J352" s="58"/>
      <c r="K352" s="121"/>
      <c r="L352" s="2"/>
      <c r="M352" s="120"/>
      <c r="N352" s="120"/>
      <c r="O352" s="120"/>
      <c r="P352" s="120"/>
      <c r="Q352" s="2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122"/>
      <c r="AJ352" s="122"/>
      <c r="AK352" s="2"/>
      <c r="AL352" s="2"/>
      <c r="AM352" s="2"/>
      <c r="AN352" s="2"/>
      <c r="AO352" s="2"/>
      <c r="AP352" s="2"/>
      <c r="AQ352" s="2"/>
      <c r="AR352" s="15"/>
    </row>
    <row r="353" spans="1:44" ht="11.25" customHeight="1">
      <c r="A353" s="120"/>
      <c r="B353" s="120"/>
      <c r="C353" s="120"/>
      <c r="D353" s="120"/>
      <c r="E353" s="2"/>
      <c r="F353" s="2"/>
      <c r="G353" s="120"/>
      <c r="H353" s="120"/>
      <c r="I353" s="120"/>
      <c r="J353" s="58"/>
      <c r="K353" s="121"/>
      <c r="L353" s="2"/>
      <c r="M353" s="120"/>
      <c r="N353" s="120"/>
      <c r="O353" s="120"/>
      <c r="P353" s="120"/>
      <c r="Q353" s="2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122"/>
      <c r="AJ353" s="122"/>
      <c r="AK353" s="2"/>
      <c r="AL353" s="2"/>
      <c r="AM353" s="2"/>
      <c r="AN353" s="2"/>
      <c r="AO353" s="2"/>
      <c r="AP353" s="2"/>
      <c r="AQ353" s="2"/>
      <c r="AR353" s="15"/>
    </row>
    <row r="354" spans="1:44" ht="11.25" customHeight="1">
      <c r="A354" s="120"/>
      <c r="B354" s="120"/>
      <c r="C354" s="120"/>
      <c r="D354" s="120"/>
      <c r="E354" s="2"/>
      <c r="F354" s="2"/>
      <c r="G354" s="120"/>
      <c r="H354" s="120"/>
      <c r="I354" s="120"/>
      <c r="J354" s="58"/>
      <c r="K354" s="121"/>
      <c r="L354" s="2"/>
      <c r="M354" s="120"/>
      <c r="N354" s="120"/>
      <c r="O354" s="120"/>
      <c r="P354" s="120"/>
      <c r="Q354" s="2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122"/>
      <c r="AJ354" s="122"/>
      <c r="AK354" s="2"/>
      <c r="AL354" s="2"/>
      <c r="AM354" s="2"/>
      <c r="AN354" s="2"/>
      <c r="AO354" s="2"/>
      <c r="AP354" s="2"/>
      <c r="AQ354" s="2"/>
      <c r="AR354" s="15"/>
    </row>
    <row r="355" spans="1:44" ht="11.25" customHeight="1">
      <c r="A355" s="120"/>
      <c r="B355" s="120"/>
      <c r="C355" s="120"/>
      <c r="D355" s="120"/>
      <c r="E355" s="2"/>
      <c r="F355" s="2"/>
      <c r="G355" s="120"/>
      <c r="H355" s="120"/>
      <c r="I355" s="120"/>
      <c r="J355" s="58"/>
      <c r="K355" s="121"/>
      <c r="L355" s="2"/>
      <c r="M355" s="120"/>
      <c r="N355" s="120"/>
      <c r="O355" s="120"/>
      <c r="P355" s="120"/>
      <c r="Q355" s="2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122"/>
      <c r="AJ355" s="122"/>
      <c r="AK355" s="2"/>
      <c r="AL355" s="2"/>
      <c r="AM355" s="2"/>
      <c r="AN355" s="2"/>
      <c r="AO355" s="2"/>
      <c r="AP355" s="2"/>
      <c r="AQ355" s="2"/>
      <c r="AR355" s="15"/>
    </row>
    <row r="356" spans="1:44" ht="11.25" customHeight="1">
      <c r="A356" s="120"/>
      <c r="B356" s="120"/>
      <c r="C356" s="120"/>
      <c r="D356" s="120"/>
      <c r="E356" s="2"/>
      <c r="F356" s="2"/>
      <c r="G356" s="120"/>
      <c r="H356" s="120"/>
      <c r="I356" s="120"/>
      <c r="J356" s="58"/>
      <c r="K356" s="121"/>
      <c r="L356" s="2"/>
      <c r="M356" s="120"/>
      <c r="N356" s="120"/>
      <c r="O356" s="120"/>
      <c r="P356" s="120"/>
      <c r="Q356" s="2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122"/>
      <c r="AJ356" s="122"/>
      <c r="AK356" s="2"/>
      <c r="AL356" s="2"/>
      <c r="AM356" s="2"/>
      <c r="AN356" s="2"/>
      <c r="AO356" s="2"/>
      <c r="AP356" s="2"/>
      <c r="AQ356" s="2"/>
      <c r="AR356" s="15"/>
    </row>
    <row r="357" spans="1:44" ht="11.25" customHeight="1">
      <c r="A357" s="120"/>
      <c r="B357" s="120"/>
      <c r="C357" s="120"/>
      <c r="D357" s="120"/>
      <c r="E357" s="2"/>
      <c r="F357" s="2"/>
      <c r="G357" s="120"/>
      <c r="H357" s="120"/>
      <c r="I357" s="120"/>
      <c r="J357" s="58"/>
      <c r="K357" s="121"/>
      <c r="L357" s="2"/>
      <c r="M357" s="120"/>
      <c r="N357" s="120"/>
      <c r="O357" s="120"/>
      <c r="P357" s="120"/>
      <c r="Q357" s="2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122"/>
      <c r="AJ357" s="122"/>
      <c r="AK357" s="2"/>
      <c r="AL357" s="2"/>
      <c r="AM357" s="2"/>
      <c r="AN357" s="2"/>
      <c r="AO357" s="2"/>
      <c r="AP357" s="2"/>
      <c r="AQ357" s="2"/>
      <c r="AR357" s="15"/>
    </row>
    <row r="358" spans="1:44" ht="11.25" customHeight="1">
      <c r="A358" s="120"/>
      <c r="B358" s="120"/>
      <c r="C358" s="120"/>
      <c r="D358" s="120"/>
      <c r="E358" s="2"/>
      <c r="F358" s="2"/>
      <c r="G358" s="120"/>
      <c r="H358" s="120"/>
      <c r="I358" s="120"/>
      <c r="J358" s="58"/>
      <c r="K358" s="121"/>
      <c r="L358" s="2"/>
      <c r="M358" s="120"/>
      <c r="N358" s="120"/>
      <c r="O358" s="120"/>
      <c r="P358" s="120"/>
      <c r="Q358" s="2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122"/>
      <c r="AJ358" s="122"/>
      <c r="AK358" s="2"/>
      <c r="AL358" s="2"/>
      <c r="AM358" s="2"/>
      <c r="AN358" s="2"/>
      <c r="AO358" s="2"/>
      <c r="AP358" s="2"/>
      <c r="AQ358" s="2"/>
      <c r="AR358" s="15"/>
    </row>
    <row r="359" spans="1:44" ht="11.25" customHeight="1">
      <c r="A359" s="120"/>
      <c r="B359" s="120"/>
      <c r="C359" s="120"/>
      <c r="D359" s="120"/>
      <c r="E359" s="2"/>
      <c r="F359" s="2"/>
      <c r="G359" s="120"/>
      <c r="H359" s="120"/>
      <c r="I359" s="120"/>
      <c r="J359" s="58"/>
      <c r="K359" s="121"/>
      <c r="L359" s="2"/>
      <c r="M359" s="120"/>
      <c r="N359" s="120"/>
      <c r="O359" s="120"/>
      <c r="P359" s="120"/>
      <c r="Q359" s="2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122"/>
      <c r="AJ359" s="122"/>
      <c r="AK359" s="2"/>
      <c r="AL359" s="2"/>
      <c r="AM359" s="2"/>
      <c r="AN359" s="2"/>
      <c r="AO359" s="2"/>
      <c r="AP359" s="2"/>
      <c r="AQ359" s="2"/>
      <c r="AR359" s="15"/>
    </row>
    <row r="360" spans="1:44" ht="11.25" customHeight="1">
      <c r="A360" s="120"/>
      <c r="B360" s="120"/>
      <c r="C360" s="120"/>
      <c r="D360" s="120"/>
      <c r="E360" s="2"/>
      <c r="F360" s="2"/>
      <c r="G360" s="120"/>
      <c r="H360" s="120"/>
      <c r="I360" s="120"/>
      <c r="J360" s="58"/>
      <c r="K360" s="121"/>
      <c r="L360" s="2"/>
      <c r="M360" s="120"/>
      <c r="N360" s="120"/>
      <c r="O360" s="120"/>
      <c r="P360" s="120"/>
      <c r="Q360" s="2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122"/>
      <c r="AJ360" s="122"/>
      <c r="AK360" s="2"/>
      <c r="AL360" s="2"/>
      <c r="AM360" s="2"/>
      <c r="AN360" s="2"/>
      <c r="AO360" s="2"/>
      <c r="AP360" s="2"/>
      <c r="AQ360" s="2"/>
      <c r="AR360" s="15"/>
    </row>
    <row r="361" spans="1:44" ht="11.25" customHeight="1">
      <c r="A361" s="120"/>
      <c r="B361" s="120"/>
      <c r="C361" s="120"/>
      <c r="D361" s="120"/>
      <c r="E361" s="2"/>
      <c r="F361" s="2"/>
      <c r="G361" s="120"/>
      <c r="H361" s="120"/>
      <c r="I361" s="120"/>
      <c r="J361" s="58"/>
      <c r="K361" s="121"/>
      <c r="L361" s="2"/>
      <c r="M361" s="120"/>
      <c r="N361" s="120"/>
      <c r="O361" s="120"/>
      <c r="P361" s="120"/>
      <c r="Q361" s="2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122"/>
      <c r="AJ361" s="122"/>
      <c r="AK361" s="2"/>
      <c r="AL361" s="2"/>
      <c r="AM361" s="2"/>
      <c r="AN361" s="2"/>
      <c r="AO361" s="2"/>
      <c r="AP361" s="2"/>
      <c r="AQ361" s="2"/>
      <c r="AR361" s="15"/>
    </row>
    <row r="362" spans="1:44" ht="11.25" customHeight="1">
      <c r="A362" s="120"/>
      <c r="B362" s="120"/>
      <c r="C362" s="120"/>
      <c r="D362" s="120"/>
      <c r="E362" s="2"/>
      <c r="F362" s="2"/>
      <c r="G362" s="120"/>
      <c r="H362" s="120"/>
      <c r="I362" s="120"/>
      <c r="J362" s="58"/>
      <c r="K362" s="121"/>
      <c r="L362" s="2"/>
      <c r="M362" s="120"/>
      <c r="N362" s="120"/>
      <c r="O362" s="120"/>
      <c r="P362" s="120"/>
      <c r="Q362" s="2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122"/>
      <c r="AJ362" s="122"/>
      <c r="AK362" s="2"/>
      <c r="AL362" s="2"/>
      <c r="AM362" s="2"/>
      <c r="AN362" s="2"/>
      <c r="AO362" s="2"/>
      <c r="AP362" s="2"/>
      <c r="AQ362" s="2"/>
      <c r="AR362" s="15"/>
    </row>
    <row r="363" spans="1:44" ht="11.25" customHeight="1">
      <c r="A363" s="120"/>
      <c r="B363" s="120"/>
      <c r="C363" s="120"/>
      <c r="D363" s="120"/>
      <c r="E363" s="2"/>
      <c r="F363" s="2"/>
      <c r="G363" s="120"/>
      <c r="H363" s="120"/>
      <c r="I363" s="120"/>
      <c r="J363" s="58"/>
      <c r="K363" s="121"/>
      <c r="L363" s="2"/>
      <c r="M363" s="120"/>
      <c r="N363" s="120"/>
      <c r="O363" s="120"/>
      <c r="P363" s="120"/>
      <c r="Q363" s="2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122"/>
      <c r="AJ363" s="122"/>
      <c r="AK363" s="2"/>
      <c r="AL363" s="2"/>
      <c r="AM363" s="2"/>
      <c r="AN363" s="2"/>
      <c r="AO363" s="2"/>
      <c r="AP363" s="2"/>
      <c r="AQ363" s="2"/>
      <c r="AR363" s="15"/>
    </row>
    <row r="364" spans="1:44" ht="11.25" customHeight="1">
      <c r="A364" s="120"/>
      <c r="B364" s="120"/>
      <c r="C364" s="120"/>
      <c r="D364" s="120"/>
      <c r="E364" s="2"/>
      <c r="F364" s="2"/>
      <c r="G364" s="120"/>
      <c r="H364" s="120"/>
      <c r="I364" s="120"/>
      <c r="J364" s="58"/>
      <c r="K364" s="121"/>
      <c r="L364" s="2"/>
      <c r="M364" s="120"/>
      <c r="N364" s="120"/>
      <c r="O364" s="120"/>
      <c r="P364" s="120"/>
      <c r="Q364" s="2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122"/>
      <c r="AJ364" s="122"/>
      <c r="AK364" s="2"/>
      <c r="AL364" s="2"/>
      <c r="AM364" s="2"/>
      <c r="AN364" s="2"/>
      <c r="AO364" s="2"/>
      <c r="AP364" s="2"/>
      <c r="AQ364" s="2"/>
      <c r="AR364" s="15"/>
    </row>
    <row r="365" spans="1:44" ht="11.25" customHeight="1">
      <c r="A365" s="120"/>
      <c r="B365" s="120"/>
      <c r="C365" s="120"/>
      <c r="D365" s="120"/>
      <c r="E365" s="2"/>
      <c r="F365" s="2"/>
      <c r="G365" s="120"/>
      <c r="H365" s="120"/>
      <c r="I365" s="120"/>
      <c r="J365" s="58"/>
      <c r="K365" s="121"/>
      <c r="L365" s="2"/>
      <c r="M365" s="120"/>
      <c r="N365" s="120"/>
      <c r="O365" s="120"/>
      <c r="P365" s="120"/>
      <c r="Q365" s="2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122"/>
      <c r="AJ365" s="122"/>
      <c r="AK365" s="2"/>
      <c r="AL365" s="2"/>
      <c r="AM365" s="2"/>
      <c r="AN365" s="2"/>
      <c r="AO365" s="2"/>
      <c r="AP365" s="2"/>
      <c r="AQ365" s="2"/>
      <c r="AR365" s="15"/>
    </row>
    <row r="366" spans="1:44" ht="11.25" customHeight="1">
      <c r="A366" s="120"/>
      <c r="B366" s="120"/>
      <c r="C366" s="120"/>
      <c r="D366" s="120"/>
      <c r="E366" s="2"/>
      <c r="F366" s="2"/>
      <c r="G366" s="120"/>
      <c r="H366" s="120"/>
      <c r="I366" s="120"/>
      <c r="J366" s="58"/>
      <c r="K366" s="121"/>
      <c r="L366" s="2"/>
      <c r="M366" s="120"/>
      <c r="N366" s="120"/>
      <c r="O366" s="120"/>
      <c r="P366" s="120"/>
      <c r="Q366" s="2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122"/>
      <c r="AJ366" s="122"/>
      <c r="AK366" s="2"/>
      <c r="AL366" s="2"/>
      <c r="AM366" s="2"/>
      <c r="AN366" s="2"/>
      <c r="AO366" s="2"/>
      <c r="AP366" s="2"/>
      <c r="AQ366" s="2"/>
      <c r="AR366" s="15"/>
    </row>
    <row r="367" spans="1:44" ht="11.25" customHeight="1">
      <c r="A367" s="120"/>
      <c r="B367" s="120"/>
      <c r="C367" s="120"/>
      <c r="D367" s="120"/>
      <c r="E367" s="2"/>
      <c r="F367" s="2"/>
      <c r="G367" s="120"/>
      <c r="H367" s="120"/>
      <c r="I367" s="120"/>
      <c r="J367" s="58"/>
      <c r="K367" s="121"/>
      <c r="L367" s="2"/>
      <c r="M367" s="120"/>
      <c r="N367" s="120"/>
      <c r="O367" s="120"/>
      <c r="P367" s="120"/>
      <c r="Q367" s="2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122"/>
      <c r="AJ367" s="122"/>
      <c r="AK367" s="2"/>
      <c r="AL367" s="2"/>
      <c r="AM367" s="2"/>
      <c r="AN367" s="2"/>
      <c r="AO367" s="2"/>
      <c r="AP367" s="2"/>
      <c r="AQ367" s="2"/>
      <c r="AR367" s="15"/>
    </row>
    <row r="368" spans="1:44" ht="11.25" customHeight="1">
      <c r="A368" s="120"/>
      <c r="B368" s="120"/>
      <c r="C368" s="120"/>
      <c r="D368" s="120"/>
      <c r="E368" s="2"/>
      <c r="F368" s="2"/>
      <c r="G368" s="120"/>
      <c r="H368" s="120"/>
      <c r="I368" s="120"/>
      <c r="J368" s="58"/>
      <c r="K368" s="121"/>
      <c r="L368" s="2"/>
      <c r="M368" s="120"/>
      <c r="N368" s="120"/>
      <c r="O368" s="120"/>
      <c r="P368" s="120"/>
      <c r="Q368" s="2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122"/>
      <c r="AJ368" s="122"/>
      <c r="AK368" s="2"/>
      <c r="AL368" s="2"/>
      <c r="AM368" s="2"/>
      <c r="AN368" s="2"/>
      <c r="AO368" s="2"/>
      <c r="AP368" s="2"/>
      <c r="AQ368" s="2"/>
      <c r="AR368" s="15"/>
    </row>
    <row r="369" spans="1:44" ht="11.25" customHeight="1">
      <c r="A369" s="120"/>
      <c r="B369" s="120"/>
      <c r="C369" s="120"/>
      <c r="D369" s="120"/>
      <c r="E369" s="2"/>
      <c r="F369" s="2"/>
      <c r="G369" s="120"/>
      <c r="H369" s="120"/>
      <c r="I369" s="120"/>
      <c r="J369" s="58"/>
      <c r="K369" s="121"/>
      <c r="L369" s="2"/>
      <c r="M369" s="120"/>
      <c r="N369" s="120"/>
      <c r="O369" s="120"/>
      <c r="P369" s="120"/>
      <c r="Q369" s="2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122"/>
      <c r="AJ369" s="122"/>
      <c r="AK369" s="2"/>
      <c r="AL369" s="2"/>
      <c r="AM369" s="2"/>
      <c r="AN369" s="2"/>
      <c r="AO369" s="2"/>
      <c r="AP369" s="2"/>
      <c r="AQ369" s="2"/>
      <c r="AR369" s="15"/>
    </row>
    <row r="370" spans="1:44" ht="11.25" customHeight="1">
      <c r="A370" s="120"/>
      <c r="B370" s="120"/>
      <c r="C370" s="120"/>
      <c r="D370" s="120"/>
      <c r="E370" s="2"/>
      <c r="F370" s="2"/>
      <c r="G370" s="120"/>
      <c r="H370" s="120"/>
      <c r="I370" s="120"/>
      <c r="J370" s="58"/>
      <c r="K370" s="121"/>
      <c r="L370" s="2"/>
      <c r="M370" s="120"/>
      <c r="N370" s="120"/>
      <c r="O370" s="120"/>
      <c r="P370" s="120"/>
      <c r="Q370" s="2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122"/>
      <c r="AJ370" s="122"/>
      <c r="AK370" s="2"/>
      <c r="AL370" s="2"/>
      <c r="AM370" s="2"/>
      <c r="AN370" s="2"/>
      <c r="AO370" s="2"/>
      <c r="AP370" s="2"/>
      <c r="AQ370" s="2"/>
      <c r="AR370" s="15"/>
    </row>
    <row r="371" spans="1:44" ht="11.25" customHeight="1">
      <c r="A371" s="120"/>
      <c r="B371" s="120"/>
      <c r="C371" s="120"/>
      <c r="D371" s="120"/>
      <c r="E371" s="2"/>
      <c r="F371" s="2"/>
      <c r="G371" s="120"/>
      <c r="H371" s="120"/>
      <c r="I371" s="120"/>
      <c r="J371" s="58"/>
      <c r="K371" s="121"/>
      <c r="L371" s="2"/>
      <c r="M371" s="120"/>
      <c r="N371" s="120"/>
      <c r="O371" s="120"/>
      <c r="P371" s="120"/>
      <c r="Q371" s="2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122"/>
      <c r="AJ371" s="122"/>
      <c r="AK371" s="2"/>
      <c r="AL371" s="2"/>
      <c r="AM371" s="2"/>
      <c r="AN371" s="2"/>
      <c r="AO371" s="2"/>
      <c r="AP371" s="2"/>
      <c r="AQ371" s="2"/>
      <c r="AR371" s="15"/>
    </row>
    <row r="372" spans="1:44" ht="11.25" customHeight="1">
      <c r="A372" s="120"/>
      <c r="B372" s="120"/>
      <c r="C372" s="120"/>
      <c r="D372" s="120"/>
      <c r="E372" s="2"/>
      <c r="F372" s="2"/>
      <c r="G372" s="120"/>
      <c r="H372" s="120"/>
      <c r="I372" s="120"/>
      <c r="J372" s="58"/>
      <c r="K372" s="121"/>
      <c r="L372" s="2"/>
      <c r="M372" s="120"/>
      <c r="N372" s="120"/>
      <c r="O372" s="120"/>
      <c r="P372" s="120"/>
      <c r="Q372" s="2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122"/>
      <c r="AJ372" s="122"/>
      <c r="AK372" s="2"/>
      <c r="AL372" s="2"/>
      <c r="AM372" s="2"/>
      <c r="AN372" s="2"/>
      <c r="AO372" s="2"/>
      <c r="AP372" s="2"/>
      <c r="AQ372" s="2"/>
      <c r="AR372" s="15"/>
    </row>
    <row r="373" spans="1:44" ht="11.25" customHeight="1">
      <c r="A373" s="120"/>
      <c r="B373" s="120"/>
      <c r="C373" s="120"/>
      <c r="D373" s="120"/>
      <c r="E373" s="2"/>
      <c r="F373" s="2"/>
      <c r="G373" s="120"/>
      <c r="H373" s="120"/>
      <c r="I373" s="120"/>
      <c r="J373" s="58"/>
      <c r="K373" s="121"/>
      <c r="L373" s="2"/>
      <c r="M373" s="120"/>
      <c r="N373" s="120"/>
      <c r="O373" s="120"/>
      <c r="P373" s="120"/>
      <c r="Q373" s="2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122"/>
      <c r="AJ373" s="122"/>
      <c r="AK373" s="2"/>
      <c r="AL373" s="2"/>
      <c r="AM373" s="2"/>
      <c r="AN373" s="2"/>
      <c r="AO373" s="2"/>
      <c r="AP373" s="2"/>
      <c r="AQ373" s="2"/>
      <c r="AR373" s="15"/>
    </row>
    <row r="374" spans="1:44" ht="11.25" customHeight="1">
      <c r="A374" s="120"/>
      <c r="B374" s="120"/>
      <c r="C374" s="120"/>
      <c r="D374" s="120"/>
      <c r="E374" s="2"/>
      <c r="F374" s="2"/>
      <c r="G374" s="120"/>
      <c r="H374" s="120"/>
      <c r="I374" s="120"/>
      <c r="J374" s="58"/>
      <c r="K374" s="121"/>
      <c r="L374" s="2"/>
      <c r="M374" s="120"/>
      <c r="N374" s="120"/>
      <c r="O374" s="120"/>
      <c r="P374" s="120"/>
      <c r="Q374" s="2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122"/>
      <c r="AJ374" s="122"/>
      <c r="AK374" s="2"/>
      <c r="AL374" s="2"/>
      <c r="AM374" s="2"/>
      <c r="AN374" s="2"/>
      <c r="AO374" s="2"/>
      <c r="AP374" s="2"/>
      <c r="AQ374" s="2"/>
      <c r="AR374" s="15"/>
    </row>
    <row r="375" spans="1:44" ht="11.25" customHeight="1">
      <c r="A375" s="120"/>
      <c r="B375" s="120"/>
      <c r="C375" s="120"/>
      <c r="D375" s="120"/>
      <c r="E375" s="2"/>
      <c r="F375" s="2"/>
      <c r="G375" s="120"/>
      <c r="H375" s="120"/>
      <c r="I375" s="120"/>
      <c r="J375" s="58"/>
      <c r="K375" s="121"/>
      <c r="L375" s="2"/>
      <c r="M375" s="120"/>
      <c r="N375" s="120"/>
      <c r="O375" s="120"/>
      <c r="P375" s="120"/>
      <c r="Q375" s="2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122"/>
      <c r="AJ375" s="122"/>
      <c r="AK375" s="2"/>
      <c r="AL375" s="2"/>
      <c r="AM375" s="2"/>
      <c r="AN375" s="2"/>
      <c r="AO375" s="2"/>
      <c r="AP375" s="2"/>
      <c r="AQ375" s="2"/>
      <c r="AR375" s="15"/>
    </row>
    <row r="376" spans="1:44" ht="11.25" customHeight="1">
      <c r="A376" s="120"/>
      <c r="B376" s="120"/>
      <c r="C376" s="120"/>
      <c r="D376" s="120"/>
      <c r="E376" s="2"/>
      <c r="F376" s="2"/>
      <c r="G376" s="120"/>
      <c r="H376" s="120"/>
      <c r="I376" s="120"/>
      <c r="J376" s="58"/>
      <c r="K376" s="121"/>
      <c r="L376" s="2"/>
      <c r="M376" s="120"/>
      <c r="N376" s="120"/>
      <c r="O376" s="120"/>
      <c r="P376" s="120"/>
      <c r="Q376" s="2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122"/>
      <c r="AJ376" s="122"/>
      <c r="AK376" s="2"/>
      <c r="AL376" s="2"/>
      <c r="AM376" s="2"/>
      <c r="AN376" s="2"/>
      <c r="AO376" s="2"/>
      <c r="AP376" s="2"/>
      <c r="AQ376" s="2"/>
      <c r="AR376" s="15"/>
    </row>
    <row r="377" spans="1:44" ht="11.25" customHeight="1">
      <c r="A377" s="120"/>
      <c r="B377" s="120"/>
      <c r="C377" s="120"/>
      <c r="D377" s="120"/>
      <c r="E377" s="2"/>
      <c r="F377" s="2"/>
      <c r="G377" s="120"/>
      <c r="H377" s="120"/>
      <c r="I377" s="120"/>
      <c r="J377" s="58"/>
      <c r="K377" s="121"/>
      <c r="L377" s="2"/>
      <c r="M377" s="120"/>
      <c r="N377" s="120"/>
      <c r="O377" s="120"/>
      <c r="P377" s="120"/>
      <c r="Q377" s="2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122"/>
      <c r="AJ377" s="122"/>
      <c r="AK377" s="2"/>
      <c r="AL377" s="2"/>
      <c r="AM377" s="2"/>
      <c r="AN377" s="2"/>
      <c r="AO377" s="2"/>
      <c r="AP377" s="2"/>
      <c r="AQ377" s="2"/>
      <c r="AR377" s="15"/>
    </row>
    <row r="378" spans="1:44" ht="11.25" customHeight="1">
      <c r="A378" s="120"/>
      <c r="B378" s="120"/>
      <c r="C378" s="120"/>
      <c r="D378" s="120"/>
      <c r="E378" s="2"/>
      <c r="F378" s="2"/>
      <c r="G378" s="120"/>
      <c r="H378" s="120"/>
      <c r="I378" s="120"/>
      <c r="J378" s="58"/>
      <c r="K378" s="121"/>
      <c r="L378" s="2"/>
      <c r="M378" s="120"/>
      <c r="N378" s="120"/>
      <c r="O378" s="120"/>
      <c r="P378" s="120"/>
      <c r="Q378" s="2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122"/>
      <c r="AJ378" s="122"/>
      <c r="AK378" s="2"/>
      <c r="AL378" s="2"/>
      <c r="AM378" s="2"/>
      <c r="AN378" s="2"/>
      <c r="AO378" s="2"/>
      <c r="AP378" s="2"/>
      <c r="AQ378" s="2"/>
      <c r="AR378" s="15"/>
    </row>
    <row r="379" spans="1:44" ht="11.25" customHeight="1">
      <c r="A379" s="120"/>
      <c r="B379" s="120"/>
      <c r="C379" s="120"/>
      <c r="D379" s="120"/>
      <c r="E379" s="2"/>
      <c r="F379" s="2"/>
      <c r="G379" s="120"/>
      <c r="H379" s="120"/>
      <c r="I379" s="120"/>
      <c r="J379" s="58"/>
      <c r="K379" s="121"/>
      <c r="L379" s="2"/>
      <c r="M379" s="120"/>
      <c r="N379" s="120"/>
      <c r="O379" s="120"/>
      <c r="P379" s="120"/>
      <c r="Q379" s="2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122"/>
      <c r="AJ379" s="122"/>
      <c r="AK379" s="2"/>
      <c r="AL379" s="2"/>
      <c r="AM379" s="2"/>
      <c r="AN379" s="2"/>
      <c r="AO379" s="2"/>
      <c r="AP379" s="2"/>
      <c r="AQ379" s="2"/>
      <c r="AR379" s="15"/>
    </row>
    <row r="380" spans="1:44" ht="11.25" customHeight="1">
      <c r="A380" s="120"/>
      <c r="B380" s="120"/>
      <c r="C380" s="120"/>
      <c r="D380" s="120"/>
      <c r="E380" s="2"/>
      <c r="F380" s="2"/>
      <c r="G380" s="120"/>
      <c r="H380" s="120"/>
      <c r="I380" s="120"/>
      <c r="J380" s="58"/>
      <c r="K380" s="121"/>
      <c r="L380" s="2"/>
      <c r="M380" s="120"/>
      <c r="N380" s="120"/>
      <c r="O380" s="120"/>
      <c r="P380" s="120"/>
      <c r="Q380" s="2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122"/>
      <c r="AJ380" s="122"/>
      <c r="AK380" s="2"/>
      <c r="AL380" s="2"/>
      <c r="AM380" s="2"/>
      <c r="AN380" s="2"/>
      <c r="AO380" s="2"/>
      <c r="AP380" s="2"/>
      <c r="AQ380" s="2"/>
      <c r="AR380" s="15"/>
    </row>
    <row r="381" spans="1:44" ht="11.25" customHeight="1">
      <c r="A381" s="120"/>
      <c r="B381" s="120"/>
      <c r="C381" s="120"/>
      <c r="D381" s="120"/>
      <c r="E381" s="2"/>
      <c r="F381" s="2"/>
      <c r="G381" s="120"/>
      <c r="H381" s="120"/>
      <c r="I381" s="120"/>
      <c r="J381" s="58"/>
      <c r="K381" s="121"/>
      <c r="L381" s="2"/>
      <c r="M381" s="120"/>
      <c r="N381" s="120"/>
      <c r="O381" s="120"/>
      <c r="P381" s="120"/>
      <c r="Q381" s="2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122"/>
      <c r="AJ381" s="122"/>
      <c r="AK381" s="2"/>
      <c r="AL381" s="2"/>
      <c r="AM381" s="2"/>
      <c r="AN381" s="2"/>
      <c r="AO381" s="2"/>
      <c r="AP381" s="2"/>
      <c r="AQ381" s="2"/>
      <c r="AR381" s="15"/>
    </row>
    <row r="382" spans="1:44" ht="11.25" customHeight="1">
      <c r="A382" s="120"/>
      <c r="B382" s="120"/>
      <c r="C382" s="120"/>
      <c r="D382" s="120"/>
      <c r="E382" s="2"/>
      <c r="F382" s="2"/>
      <c r="G382" s="120"/>
      <c r="H382" s="120"/>
      <c r="I382" s="120"/>
      <c r="J382" s="58"/>
      <c r="K382" s="121"/>
      <c r="L382" s="2"/>
      <c r="M382" s="120"/>
      <c r="N382" s="120"/>
      <c r="O382" s="120"/>
      <c r="P382" s="120"/>
      <c r="Q382" s="2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122"/>
      <c r="AJ382" s="122"/>
      <c r="AK382" s="2"/>
      <c r="AL382" s="2"/>
      <c r="AM382" s="2"/>
      <c r="AN382" s="2"/>
      <c r="AO382" s="2"/>
      <c r="AP382" s="2"/>
      <c r="AQ382" s="2"/>
      <c r="AR382" s="15"/>
    </row>
    <row r="383" spans="1:44" ht="11.25" customHeight="1">
      <c r="A383" s="120"/>
      <c r="B383" s="120"/>
      <c r="C383" s="120"/>
      <c r="D383" s="120"/>
      <c r="E383" s="2"/>
      <c r="F383" s="2"/>
      <c r="G383" s="120"/>
      <c r="H383" s="120"/>
      <c r="I383" s="120"/>
      <c r="J383" s="58"/>
      <c r="K383" s="121"/>
      <c r="L383" s="2"/>
      <c r="M383" s="120"/>
      <c r="N383" s="120"/>
      <c r="O383" s="120"/>
      <c r="P383" s="120"/>
      <c r="Q383" s="2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122"/>
      <c r="AJ383" s="122"/>
      <c r="AK383" s="2"/>
      <c r="AL383" s="2"/>
      <c r="AM383" s="2"/>
      <c r="AN383" s="2"/>
      <c r="AO383" s="2"/>
      <c r="AP383" s="2"/>
      <c r="AQ383" s="2"/>
      <c r="AR383" s="15"/>
    </row>
    <row r="384" spans="1:44" ht="11.25" customHeight="1">
      <c r="A384" s="120"/>
      <c r="B384" s="120"/>
      <c r="C384" s="120"/>
      <c r="D384" s="120"/>
      <c r="E384" s="2"/>
      <c r="F384" s="2"/>
      <c r="G384" s="120"/>
      <c r="H384" s="120"/>
      <c r="I384" s="120"/>
      <c r="J384" s="58"/>
      <c r="K384" s="121"/>
      <c r="L384" s="2"/>
      <c r="M384" s="120"/>
      <c r="N384" s="120"/>
      <c r="O384" s="120"/>
      <c r="P384" s="120"/>
      <c r="Q384" s="2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122"/>
      <c r="AJ384" s="122"/>
      <c r="AK384" s="2"/>
      <c r="AL384" s="2"/>
      <c r="AM384" s="2"/>
      <c r="AN384" s="2"/>
      <c r="AO384" s="2"/>
      <c r="AP384" s="2"/>
      <c r="AQ384" s="2"/>
      <c r="AR384" s="15"/>
    </row>
    <row r="385" spans="1:44" ht="11.25" customHeight="1">
      <c r="A385" s="120"/>
      <c r="B385" s="120"/>
      <c r="C385" s="120"/>
      <c r="D385" s="120"/>
      <c r="E385" s="2"/>
      <c r="F385" s="2"/>
      <c r="G385" s="120"/>
      <c r="H385" s="120"/>
      <c r="I385" s="120"/>
      <c r="J385" s="58"/>
      <c r="K385" s="121"/>
      <c r="L385" s="2"/>
      <c r="M385" s="120"/>
      <c r="N385" s="120"/>
      <c r="O385" s="120"/>
      <c r="P385" s="120"/>
      <c r="Q385" s="2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122"/>
      <c r="AJ385" s="122"/>
      <c r="AK385" s="2"/>
      <c r="AL385" s="2"/>
      <c r="AM385" s="2"/>
      <c r="AN385" s="2"/>
      <c r="AO385" s="2"/>
      <c r="AP385" s="2"/>
      <c r="AQ385" s="2"/>
      <c r="AR385" s="15"/>
    </row>
    <row r="386" spans="1:44" ht="11.25" customHeight="1">
      <c r="A386" s="120"/>
      <c r="B386" s="120"/>
      <c r="C386" s="120"/>
      <c r="D386" s="120"/>
      <c r="E386" s="2"/>
      <c r="F386" s="2"/>
      <c r="G386" s="120"/>
      <c r="H386" s="120"/>
      <c r="I386" s="120"/>
      <c r="J386" s="58"/>
      <c r="K386" s="121"/>
      <c r="L386" s="2"/>
      <c r="M386" s="120"/>
      <c r="N386" s="120"/>
      <c r="O386" s="120"/>
      <c r="P386" s="120"/>
      <c r="Q386" s="2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122"/>
      <c r="AJ386" s="122"/>
      <c r="AK386" s="2"/>
      <c r="AL386" s="2"/>
      <c r="AM386" s="2"/>
      <c r="AN386" s="2"/>
      <c r="AO386" s="2"/>
      <c r="AP386" s="2"/>
      <c r="AQ386" s="2"/>
      <c r="AR386" s="15"/>
    </row>
    <row r="387" spans="1:44" ht="11.25" customHeight="1">
      <c r="A387" s="120"/>
      <c r="B387" s="120"/>
      <c r="C387" s="120"/>
      <c r="D387" s="120"/>
      <c r="E387" s="2"/>
      <c r="F387" s="2"/>
      <c r="G387" s="120"/>
      <c r="H387" s="120"/>
      <c r="I387" s="120"/>
      <c r="J387" s="58"/>
      <c r="K387" s="121"/>
      <c r="L387" s="2"/>
      <c r="M387" s="120"/>
      <c r="N387" s="120"/>
      <c r="O387" s="120"/>
      <c r="P387" s="120"/>
      <c r="Q387" s="2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122"/>
      <c r="AJ387" s="122"/>
      <c r="AK387" s="2"/>
      <c r="AL387" s="2"/>
      <c r="AM387" s="2"/>
      <c r="AN387" s="2"/>
      <c r="AO387" s="2"/>
      <c r="AP387" s="2"/>
      <c r="AQ387" s="2"/>
      <c r="AR387" s="15"/>
    </row>
    <row r="388" spans="1:44" ht="11.25" customHeight="1">
      <c r="A388" s="120"/>
      <c r="B388" s="120"/>
      <c r="C388" s="120"/>
      <c r="D388" s="120"/>
      <c r="E388" s="2"/>
      <c r="F388" s="2"/>
      <c r="G388" s="120"/>
      <c r="H388" s="120"/>
      <c r="I388" s="120"/>
      <c r="J388" s="58"/>
      <c r="K388" s="121"/>
      <c r="L388" s="2"/>
      <c r="M388" s="120"/>
      <c r="N388" s="120"/>
      <c r="O388" s="120"/>
      <c r="P388" s="120"/>
      <c r="Q388" s="2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122"/>
      <c r="AJ388" s="122"/>
      <c r="AK388" s="2"/>
      <c r="AL388" s="2"/>
      <c r="AM388" s="2"/>
      <c r="AN388" s="2"/>
      <c r="AO388" s="2"/>
      <c r="AP388" s="2"/>
      <c r="AQ388" s="2"/>
      <c r="AR388" s="15"/>
    </row>
    <row r="389" spans="1:44" ht="11.25" customHeight="1">
      <c r="A389" s="120"/>
      <c r="B389" s="120"/>
      <c r="C389" s="120"/>
      <c r="D389" s="120"/>
      <c r="E389" s="2"/>
      <c r="F389" s="2"/>
      <c r="G389" s="120"/>
      <c r="H389" s="120"/>
      <c r="I389" s="120"/>
      <c r="J389" s="58"/>
      <c r="K389" s="121"/>
      <c r="L389" s="2"/>
      <c r="M389" s="120"/>
      <c r="N389" s="120"/>
      <c r="O389" s="120"/>
      <c r="P389" s="120"/>
      <c r="Q389" s="2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122"/>
      <c r="AJ389" s="122"/>
      <c r="AK389" s="2"/>
      <c r="AL389" s="2"/>
      <c r="AM389" s="2"/>
      <c r="AN389" s="2"/>
      <c r="AO389" s="2"/>
      <c r="AP389" s="2"/>
      <c r="AQ389" s="2"/>
      <c r="AR389" s="15"/>
    </row>
    <row r="390" spans="1:44" ht="11.25" customHeight="1">
      <c r="A390" s="120"/>
      <c r="B390" s="120"/>
      <c r="C390" s="120"/>
      <c r="D390" s="120"/>
      <c r="E390" s="2"/>
      <c r="F390" s="2"/>
      <c r="G390" s="120"/>
      <c r="H390" s="120"/>
      <c r="I390" s="120"/>
      <c r="J390" s="58"/>
      <c r="K390" s="121"/>
      <c r="L390" s="2"/>
      <c r="M390" s="120"/>
      <c r="N390" s="120"/>
      <c r="O390" s="120"/>
      <c r="P390" s="120"/>
      <c r="Q390" s="2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122"/>
      <c r="AJ390" s="122"/>
      <c r="AK390" s="2"/>
      <c r="AL390" s="2"/>
      <c r="AM390" s="2"/>
      <c r="AN390" s="2"/>
      <c r="AO390" s="2"/>
      <c r="AP390" s="2"/>
      <c r="AQ390" s="2"/>
      <c r="AR390" s="15"/>
    </row>
    <row r="391" spans="1:44" ht="11.25" customHeight="1">
      <c r="A391" s="120"/>
      <c r="B391" s="120"/>
      <c r="C391" s="120"/>
      <c r="D391" s="120"/>
      <c r="E391" s="2"/>
      <c r="F391" s="2"/>
      <c r="G391" s="120"/>
      <c r="H391" s="120"/>
      <c r="I391" s="120"/>
      <c r="J391" s="58"/>
      <c r="K391" s="121"/>
      <c r="L391" s="2"/>
      <c r="M391" s="120"/>
      <c r="N391" s="120"/>
      <c r="O391" s="120"/>
      <c r="P391" s="120"/>
      <c r="Q391" s="2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122"/>
      <c r="AJ391" s="122"/>
      <c r="AK391" s="2"/>
      <c r="AL391" s="2"/>
      <c r="AM391" s="2"/>
      <c r="AN391" s="2"/>
      <c r="AO391" s="2"/>
      <c r="AP391" s="2"/>
      <c r="AQ391" s="2"/>
      <c r="AR391" s="15"/>
    </row>
    <row r="392" spans="1:44" ht="11.25" customHeight="1">
      <c r="A392" s="120"/>
      <c r="B392" s="120"/>
      <c r="C392" s="120"/>
      <c r="D392" s="120"/>
      <c r="E392" s="2"/>
      <c r="F392" s="2"/>
      <c r="G392" s="120"/>
      <c r="H392" s="120"/>
      <c r="I392" s="120"/>
      <c r="J392" s="58"/>
      <c r="K392" s="121"/>
      <c r="L392" s="2"/>
      <c r="M392" s="120"/>
      <c r="N392" s="120"/>
      <c r="O392" s="120"/>
      <c r="P392" s="120"/>
      <c r="Q392" s="2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122"/>
      <c r="AJ392" s="122"/>
      <c r="AK392" s="2"/>
      <c r="AL392" s="2"/>
      <c r="AM392" s="2"/>
      <c r="AN392" s="2"/>
      <c r="AO392" s="2"/>
      <c r="AP392" s="2"/>
      <c r="AQ392" s="2"/>
      <c r="AR392" s="15"/>
    </row>
    <row r="393" spans="1:44" ht="11.25" customHeight="1">
      <c r="A393" s="120"/>
      <c r="B393" s="120"/>
      <c r="C393" s="120"/>
      <c r="D393" s="120"/>
      <c r="E393" s="2"/>
      <c r="F393" s="2"/>
      <c r="G393" s="120"/>
      <c r="H393" s="120"/>
      <c r="I393" s="120"/>
      <c r="J393" s="58"/>
      <c r="K393" s="121"/>
      <c r="L393" s="2"/>
      <c r="M393" s="120"/>
      <c r="N393" s="120"/>
      <c r="O393" s="120"/>
      <c r="P393" s="120"/>
      <c r="Q393" s="2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122"/>
      <c r="AJ393" s="122"/>
      <c r="AK393" s="2"/>
      <c r="AL393" s="2"/>
      <c r="AM393" s="2"/>
      <c r="AN393" s="2"/>
      <c r="AO393" s="2"/>
      <c r="AP393" s="2"/>
      <c r="AQ393" s="2"/>
      <c r="AR393" s="15"/>
    </row>
    <row r="394" spans="1:44" ht="11.25" customHeight="1">
      <c r="A394" s="120"/>
      <c r="B394" s="120"/>
      <c r="C394" s="120"/>
      <c r="D394" s="120"/>
      <c r="E394" s="2"/>
      <c r="F394" s="2"/>
      <c r="G394" s="120"/>
      <c r="H394" s="120"/>
      <c r="I394" s="120"/>
      <c r="J394" s="58"/>
      <c r="K394" s="121"/>
      <c r="L394" s="2"/>
      <c r="M394" s="120"/>
      <c r="N394" s="120"/>
      <c r="O394" s="120"/>
      <c r="P394" s="120"/>
      <c r="Q394" s="2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122"/>
      <c r="AJ394" s="122"/>
      <c r="AK394" s="2"/>
      <c r="AL394" s="2"/>
      <c r="AM394" s="2"/>
      <c r="AN394" s="2"/>
      <c r="AO394" s="2"/>
      <c r="AP394" s="2"/>
      <c r="AQ394" s="2"/>
      <c r="AR394" s="15"/>
    </row>
    <row r="395" spans="1:44" ht="11.25" customHeight="1">
      <c r="A395" s="120"/>
      <c r="B395" s="120"/>
      <c r="C395" s="120"/>
      <c r="D395" s="120"/>
      <c r="E395" s="2"/>
      <c r="F395" s="2"/>
      <c r="G395" s="120"/>
      <c r="H395" s="120"/>
      <c r="I395" s="120"/>
      <c r="J395" s="58"/>
      <c r="K395" s="121"/>
      <c r="L395" s="2"/>
      <c r="M395" s="120"/>
      <c r="N395" s="120"/>
      <c r="O395" s="120"/>
      <c r="P395" s="120"/>
      <c r="Q395" s="2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122"/>
      <c r="AJ395" s="122"/>
      <c r="AK395" s="2"/>
      <c r="AL395" s="2"/>
      <c r="AM395" s="2"/>
      <c r="AN395" s="2"/>
      <c r="AO395" s="2"/>
      <c r="AP395" s="2"/>
      <c r="AQ395" s="2"/>
      <c r="AR395" s="15"/>
    </row>
    <row r="396" spans="1:44" ht="11.25" customHeight="1">
      <c r="A396" s="120"/>
      <c r="B396" s="120"/>
      <c r="C396" s="120"/>
      <c r="D396" s="120"/>
      <c r="E396" s="2"/>
      <c r="F396" s="2"/>
      <c r="G396" s="120"/>
      <c r="H396" s="120"/>
      <c r="I396" s="120"/>
      <c r="J396" s="58"/>
      <c r="K396" s="121"/>
      <c r="L396" s="2"/>
      <c r="M396" s="120"/>
      <c r="N396" s="120"/>
      <c r="O396" s="120"/>
      <c r="P396" s="120"/>
      <c r="Q396" s="2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122"/>
      <c r="AJ396" s="122"/>
      <c r="AK396" s="2"/>
      <c r="AL396" s="2"/>
      <c r="AM396" s="2"/>
      <c r="AN396" s="2"/>
      <c r="AO396" s="2"/>
      <c r="AP396" s="2"/>
      <c r="AQ396" s="2"/>
      <c r="AR396" s="15"/>
    </row>
    <row r="397" spans="1:44" ht="11.25" customHeight="1">
      <c r="A397" s="120"/>
      <c r="B397" s="120"/>
      <c r="C397" s="120"/>
      <c r="D397" s="120"/>
      <c r="E397" s="2"/>
      <c r="F397" s="2"/>
      <c r="G397" s="120"/>
      <c r="H397" s="120"/>
      <c r="I397" s="120"/>
      <c r="J397" s="58"/>
      <c r="K397" s="121"/>
      <c r="L397" s="2"/>
      <c r="M397" s="120"/>
      <c r="N397" s="120"/>
      <c r="O397" s="120"/>
      <c r="P397" s="120"/>
      <c r="Q397" s="2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122"/>
      <c r="AJ397" s="122"/>
      <c r="AK397" s="2"/>
      <c r="AL397" s="2"/>
      <c r="AM397" s="2"/>
      <c r="AN397" s="2"/>
      <c r="AO397" s="2"/>
      <c r="AP397" s="2"/>
      <c r="AQ397" s="2"/>
      <c r="AR397" s="15"/>
    </row>
    <row r="398" spans="1:44" ht="11.25" customHeight="1">
      <c r="A398" s="120"/>
      <c r="B398" s="120"/>
      <c r="C398" s="120"/>
      <c r="D398" s="120"/>
      <c r="E398" s="2"/>
      <c r="F398" s="2"/>
      <c r="G398" s="120"/>
      <c r="H398" s="120"/>
      <c r="I398" s="120"/>
      <c r="J398" s="58"/>
      <c r="K398" s="121"/>
      <c r="L398" s="2"/>
      <c r="M398" s="120"/>
      <c r="N398" s="120"/>
      <c r="O398" s="120"/>
      <c r="P398" s="120"/>
      <c r="Q398" s="2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122"/>
      <c r="AJ398" s="122"/>
      <c r="AK398" s="2"/>
      <c r="AL398" s="2"/>
      <c r="AM398" s="2"/>
      <c r="AN398" s="2"/>
      <c r="AO398" s="2"/>
      <c r="AP398" s="2"/>
      <c r="AQ398" s="2"/>
      <c r="AR398" s="15"/>
    </row>
    <row r="399" spans="1:44" ht="11.25" customHeight="1">
      <c r="A399" s="120"/>
      <c r="B399" s="120"/>
      <c r="C399" s="120"/>
      <c r="D399" s="120"/>
      <c r="E399" s="2"/>
      <c r="F399" s="2"/>
      <c r="G399" s="120"/>
      <c r="H399" s="120"/>
      <c r="I399" s="120"/>
      <c r="J399" s="58"/>
      <c r="K399" s="121"/>
      <c r="L399" s="2"/>
      <c r="M399" s="120"/>
      <c r="N399" s="120"/>
      <c r="O399" s="120"/>
      <c r="P399" s="120"/>
      <c r="Q399" s="2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122"/>
      <c r="AJ399" s="122"/>
      <c r="AK399" s="2"/>
      <c r="AL399" s="2"/>
      <c r="AM399" s="2"/>
      <c r="AN399" s="2"/>
      <c r="AO399" s="2"/>
      <c r="AP399" s="2"/>
      <c r="AQ399" s="2"/>
      <c r="AR399" s="15"/>
    </row>
    <row r="400" spans="1:44" ht="11.25" customHeight="1">
      <c r="A400" s="120"/>
      <c r="B400" s="120"/>
      <c r="C400" s="120"/>
      <c r="D400" s="120"/>
      <c r="E400" s="2"/>
      <c r="F400" s="2"/>
      <c r="G400" s="120"/>
      <c r="H400" s="120"/>
      <c r="I400" s="120"/>
      <c r="J400" s="58"/>
      <c r="K400" s="121"/>
      <c r="L400" s="2"/>
      <c r="M400" s="120"/>
      <c r="N400" s="120"/>
      <c r="O400" s="120"/>
      <c r="P400" s="120"/>
      <c r="Q400" s="2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122"/>
      <c r="AJ400" s="122"/>
      <c r="AK400" s="2"/>
      <c r="AL400" s="2"/>
      <c r="AM400" s="2"/>
      <c r="AN400" s="2"/>
      <c r="AO400" s="2"/>
      <c r="AP400" s="2"/>
      <c r="AQ400" s="2"/>
      <c r="AR400" s="15"/>
    </row>
    <row r="401" spans="1:44" ht="11.25" customHeight="1">
      <c r="A401" s="120"/>
      <c r="B401" s="120"/>
      <c r="C401" s="120"/>
      <c r="D401" s="120"/>
      <c r="E401" s="2"/>
      <c r="F401" s="2"/>
      <c r="G401" s="120"/>
      <c r="H401" s="120"/>
      <c r="I401" s="120"/>
      <c r="J401" s="58"/>
      <c r="K401" s="121"/>
      <c r="L401" s="2"/>
      <c r="M401" s="120"/>
      <c r="N401" s="120"/>
      <c r="O401" s="120"/>
      <c r="P401" s="120"/>
      <c r="Q401" s="2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122"/>
      <c r="AJ401" s="122"/>
      <c r="AK401" s="2"/>
      <c r="AL401" s="2"/>
      <c r="AM401" s="2"/>
      <c r="AN401" s="2"/>
      <c r="AO401" s="2"/>
      <c r="AP401" s="2"/>
      <c r="AQ401" s="2"/>
      <c r="AR401" s="15"/>
    </row>
    <row r="402" spans="1:44" ht="11.25" customHeight="1">
      <c r="A402" s="120"/>
      <c r="B402" s="120"/>
      <c r="C402" s="120"/>
      <c r="D402" s="120"/>
      <c r="E402" s="2"/>
      <c r="F402" s="2"/>
      <c r="G402" s="120"/>
      <c r="H402" s="120"/>
      <c r="I402" s="120"/>
      <c r="J402" s="58"/>
      <c r="K402" s="121"/>
      <c r="L402" s="2"/>
      <c r="M402" s="120"/>
      <c r="N402" s="120"/>
      <c r="O402" s="120"/>
      <c r="P402" s="120"/>
      <c r="Q402" s="2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122"/>
      <c r="AJ402" s="122"/>
      <c r="AK402" s="2"/>
      <c r="AL402" s="2"/>
      <c r="AM402" s="2"/>
      <c r="AN402" s="2"/>
      <c r="AO402" s="2"/>
      <c r="AP402" s="2"/>
      <c r="AQ402" s="2"/>
      <c r="AR402" s="15"/>
    </row>
    <row r="403" spans="1:44" ht="11.25" customHeight="1">
      <c r="A403" s="120"/>
      <c r="B403" s="120"/>
      <c r="C403" s="120"/>
      <c r="D403" s="120"/>
      <c r="E403" s="2"/>
      <c r="F403" s="2"/>
      <c r="G403" s="120"/>
      <c r="H403" s="120"/>
      <c r="I403" s="120"/>
      <c r="J403" s="58"/>
      <c r="K403" s="121"/>
      <c r="L403" s="2"/>
      <c r="M403" s="120"/>
      <c r="N403" s="120"/>
      <c r="O403" s="120"/>
      <c r="P403" s="120"/>
      <c r="Q403" s="2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122"/>
      <c r="AJ403" s="122"/>
      <c r="AK403" s="2"/>
      <c r="AL403" s="2"/>
      <c r="AM403" s="2"/>
      <c r="AN403" s="2"/>
      <c r="AO403" s="2"/>
      <c r="AP403" s="2"/>
      <c r="AQ403" s="2"/>
      <c r="AR403" s="15"/>
    </row>
    <row r="404" spans="1:44" ht="11.25" customHeight="1">
      <c r="A404" s="120"/>
      <c r="B404" s="120"/>
      <c r="C404" s="120"/>
      <c r="D404" s="120"/>
      <c r="E404" s="2"/>
      <c r="F404" s="2"/>
      <c r="G404" s="120"/>
      <c r="H404" s="120"/>
      <c r="I404" s="120"/>
      <c r="J404" s="58"/>
      <c r="K404" s="121"/>
      <c r="L404" s="2"/>
      <c r="M404" s="120"/>
      <c r="N404" s="120"/>
      <c r="O404" s="120"/>
      <c r="P404" s="120"/>
      <c r="Q404" s="2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122"/>
      <c r="AJ404" s="122"/>
      <c r="AK404" s="2"/>
      <c r="AL404" s="2"/>
      <c r="AM404" s="2"/>
      <c r="AN404" s="2"/>
      <c r="AO404" s="2"/>
      <c r="AP404" s="2"/>
      <c r="AQ404" s="2"/>
      <c r="AR404" s="15"/>
    </row>
    <row r="405" spans="1:44" ht="11.25" customHeight="1">
      <c r="A405" s="120"/>
      <c r="B405" s="120"/>
      <c r="C405" s="120"/>
      <c r="D405" s="120"/>
      <c r="E405" s="2"/>
      <c r="F405" s="2"/>
      <c r="G405" s="120"/>
      <c r="H405" s="120"/>
      <c r="I405" s="120"/>
      <c r="J405" s="58"/>
      <c r="K405" s="121"/>
      <c r="L405" s="2"/>
      <c r="M405" s="120"/>
      <c r="N405" s="120"/>
      <c r="O405" s="120"/>
      <c r="P405" s="120"/>
      <c r="Q405" s="2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122"/>
      <c r="AJ405" s="122"/>
      <c r="AK405" s="2"/>
      <c r="AL405" s="2"/>
      <c r="AM405" s="2"/>
      <c r="AN405" s="2"/>
      <c r="AO405" s="2"/>
      <c r="AP405" s="2"/>
      <c r="AQ405" s="2"/>
      <c r="AR405" s="15"/>
    </row>
    <row r="406" spans="1:44" ht="11.25" customHeight="1">
      <c r="A406" s="120"/>
      <c r="B406" s="120"/>
      <c r="C406" s="120"/>
      <c r="D406" s="120"/>
      <c r="E406" s="2"/>
      <c r="F406" s="2"/>
      <c r="G406" s="120"/>
      <c r="H406" s="120"/>
      <c r="I406" s="120"/>
      <c r="J406" s="58"/>
      <c r="K406" s="121"/>
      <c r="L406" s="2"/>
      <c r="M406" s="120"/>
      <c r="N406" s="120"/>
      <c r="O406" s="120"/>
      <c r="P406" s="120"/>
      <c r="Q406" s="2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122"/>
      <c r="AJ406" s="122"/>
      <c r="AK406" s="2"/>
      <c r="AL406" s="2"/>
      <c r="AM406" s="2"/>
      <c r="AN406" s="2"/>
      <c r="AO406" s="2"/>
      <c r="AP406" s="2"/>
      <c r="AQ406" s="2"/>
      <c r="AR406" s="15"/>
    </row>
    <row r="407" spans="1:44" ht="11.25" customHeight="1">
      <c r="A407" s="120"/>
      <c r="B407" s="120"/>
      <c r="C407" s="120"/>
      <c r="D407" s="120"/>
      <c r="E407" s="2"/>
      <c r="F407" s="2"/>
      <c r="G407" s="120"/>
      <c r="H407" s="120"/>
      <c r="I407" s="120"/>
      <c r="J407" s="58"/>
      <c r="K407" s="121"/>
      <c r="L407" s="2"/>
      <c r="M407" s="120"/>
      <c r="N407" s="120"/>
      <c r="O407" s="120"/>
      <c r="P407" s="120"/>
      <c r="Q407" s="2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122"/>
      <c r="AJ407" s="122"/>
      <c r="AK407" s="2"/>
      <c r="AL407" s="2"/>
      <c r="AM407" s="2"/>
      <c r="AN407" s="2"/>
      <c r="AO407" s="2"/>
      <c r="AP407" s="2"/>
      <c r="AQ407" s="2"/>
      <c r="AR407" s="15"/>
    </row>
    <row r="408" spans="1:44" ht="11.25" customHeight="1">
      <c r="A408" s="120"/>
      <c r="B408" s="120"/>
      <c r="C408" s="120"/>
      <c r="D408" s="120"/>
      <c r="E408" s="2"/>
      <c r="F408" s="2"/>
      <c r="G408" s="120"/>
      <c r="H408" s="120"/>
      <c r="I408" s="120"/>
      <c r="J408" s="58"/>
      <c r="K408" s="121"/>
      <c r="L408" s="2"/>
      <c r="M408" s="120"/>
      <c r="N408" s="120"/>
      <c r="O408" s="120"/>
      <c r="P408" s="120"/>
      <c r="Q408" s="2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122"/>
      <c r="AJ408" s="122"/>
      <c r="AK408" s="2"/>
      <c r="AL408" s="2"/>
      <c r="AM408" s="2"/>
      <c r="AN408" s="2"/>
      <c r="AO408" s="2"/>
      <c r="AP408" s="2"/>
      <c r="AQ408" s="2"/>
      <c r="AR408" s="15"/>
    </row>
    <row r="409" spans="1:44" ht="11.25" customHeight="1">
      <c r="A409" s="120"/>
      <c r="B409" s="120"/>
      <c r="C409" s="120"/>
      <c r="D409" s="120"/>
      <c r="E409" s="2"/>
      <c r="F409" s="2"/>
      <c r="G409" s="120"/>
      <c r="H409" s="120"/>
      <c r="I409" s="120"/>
      <c r="J409" s="58"/>
      <c r="K409" s="121"/>
      <c r="L409" s="2"/>
      <c r="M409" s="120"/>
      <c r="N409" s="120"/>
      <c r="O409" s="120"/>
      <c r="P409" s="120"/>
      <c r="Q409" s="2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122"/>
      <c r="AJ409" s="122"/>
      <c r="AK409" s="2"/>
      <c r="AL409" s="2"/>
      <c r="AM409" s="2"/>
      <c r="AN409" s="2"/>
      <c r="AO409" s="2"/>
      <c r="AP409" s="2"/>
      <c r="AQ409" s="2"/>
      <c r="AR409" s="15"/>
    </row>
    <row r="410" spans="1:44" ht="11.25" customHeight="1">
      <c r="A410" s="120"/>
      <c r="B410" s="120"/>
      <c r="C410" s="120"/>
      <c r="D410" s="120"/>
      <c r="E410" s="2"/>
      <c r="F410" s="2"/>
      <c r="G410" s="120"/>
      <c r="H410" s="120"/>
      <c r="I410" s="120"/>
      <c r="J410" s="58"/>
      <c r="K410" s="121"/>
      <c r="L410" s="2"/>
      <c r="M410" s="120"/>
      <c r="N410" s="120"/>
      <c r="O410" s="120"/>
      <c r="P410" s="120"/>
      <c r="Q410" s="2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122"/>
      <c r="AJ410" s="122"/>
      <c r="AK410" s="2"/>
      <c r="AL410" s="2"/>
      <c r="AM410" s="2"/>
      <c r="AN410" s="2"/>
      <c r="AO410" s="2"/>
      <c r="AP410" s="2"/>
      <c r="AQ410" s="2"/>
      <c r="AR410" s="15"/>
    </row>
    <row r="411" spans="1:44" ht="11.25" customHeight="1">
      <c r="A411" s="120"/>
      <c r="B411" s="120"/>
      <c r="C411" s="120"/>
      <c r="D411" s="120"/>
      <c r="E411" s="2"/>
      <c r="F411" s="2"/>
      <c r="G411" s="120"/>
      <c r="H411" s="120"/>
      <c r="I411" s="120"/>
      <c r="J411" s="58"/>
      <c r="K411" s="121"/>
      <c r="L411" s="2"/>
      <c r="M411" s="120"/>
      <c r="N411" s="120"/>
      <c r="O411" s="120"/>
      <c r="P411" s="120"/>
      <c r="Q411" s="2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122"/>
      <c r="AJ411" s="122"/>
      <c r="AK411" s="2"/>
      <c r="AL411" s="2"/>
      <c r="AM411" s="2"/>
      <c r="AN411" s="2"/>
      <c r="AO411" s="2"/>
      <c r="AP411" s="2"/>
      <c r="AQ411" s="2"/>
      <c r="AR411" s="15"/>
    </row>
    <row r="412" spans="1:44" ht="11.25" customHeight="1">
      <c r="A412" s="120"/>
      <c r="B412" s="120"/>
      <c r="C412" s="120"/>
      <c r="D412" s="120"/>
      <c r="E412" s="2"/>
      <c r="F412" s="2"/>
      <c r="G412" s="120"/>
      <c r="H412" s="120"/>
      <c r="I412" s="120"/>
      <c r="J412" s="58"/>
      <c r="K412" s="121"/>
      <c r="L412" s="2"/>
      <c r="M412" s="120"/>
      <c r="N412" s="120"/>
      <c r="O412" s="120"/>
      <c r="P412" s="120"/>
      <c r="Q412" s="2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122"/>
      <c r="AJ412" s="122"/>
      <c r="AK412" s="2"/>
      <c r="AL412" s="2"/>
      <c r="AM412" s="2"/>
      <c r="AN412" s="2"/>
      <c r="AO412" s="2"/>
      <c r="AP412" s="2"/>
      <c r="AQ412" s="2"/>
      <c r="AR412" s="15"/>
    </row>
    <row r="413" spans="1:44" ht="11.25" customHeight="1">
      <c r="A413" s="120"/>
      <c r="B413" s="120"/>
      <c r="C413" s="120"/>
      <c r="D413" s="120"/>
      <c r="E413" s="2"/>
      <c r="F413" s="2"/>
      <c r="G413" s="120"/>
      <c r="H413" s="120"/>
      <c r="I413" s="120"/>
      <c r="J413" s="58"/>
      <c r="K413" s="121"/>
      <c r="L413" s="2"/>
      <c r="M413" s="120"/>
      <c r="N413" s="120"/>
      <c r="O413" s="120"/>
      <c r="P413" s="120"/>
      <c r="Q413" s="2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122"/>
      <c r="AJ413" s="122"/>
      <c r="AK413" s="2"/>
      <c r="AL413" s="2"/>
      <c r="AM413" s="2"/>
      <c r="AN413" s="2"/>
      <c r="AO413" s="2"/>
      <c r="AP413" s="2"/>
      <c r="AQ413" s="2"/>
      <c r="AR413" s="15"/>
    </row>
    <row r="414" spans="1:44" ht="11.25" customHeight="1">
      <c r="A414" s="120"/>
      <c r="B414" s="120"/>
      <c r="C414" s="120"/>
      <c r="D414" s="120"/>
      <c r="E414" s="2"/>
      <c r="F414" s="2"/>
      <c r="G414" s="120"/>
      <c r="H414" s="120"/>
      <c r="I414" s="120"/>
      <c r="J414" s="58"/>
      <c r="K414" s="121"/>
      <c r="L414" s="2"/>
      <c r="M414" s="120"/>
      <c r="N414" s="120"/>
      <c r="O414" s="120"/>
      <c r="P414" s="120"/>
      <c r="Q414" s="2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122"/>
      <c r="AJ414" s="122"/>
      <c r="AK414" s="2"/>
      <c r="AL414" s="2"/>
      <c r="AM414" s="2"/>
      <c r="AN414" s="2"/>
      <c r="AO414" s="2"/>
      <c r="AP414" s="2"/>
      <c r="AQ414" s="2"/>
      <c r="AR414" s="15"/>
    </row>
    <row r="415" spans="1:44" ht="11.25" customHeight="1">
      <c r="A415" s="120"/>
      <c r="B415" s="120"/>
      <c r="C415" s="120"/>
      <c r="D415" s="120"/>
      <c r="E415" s="2"/>
      <c r="F415" s="2"/>
      <c r="G415" s="120"/>
      <c r="H415" s="120"/>
      <c r="I415" s="120"/>
      <c r="J415" s="58"/>
      <c r="K415" s="121"/>
      <c r="L415" s="2"/>
      <c r="M415" s="120"/>
      <c r="N415" s="120"/>
      <c r="O415" s="120"/>
      <c r="P415" s="120"/>
      <c r="Q415" s="2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122"/>
      <c r="AJ415" s="122"/>
      <c r="AK415" s="2"/>
      <c r="AL415" s="2"/>
      <c r="AM415" s="2"/>
      <c r="AN415" s="2"/>
      <c r="AO415" s="2"/>
      <c r="AP415" s="2"/>
      <c r="AQ415" s="2"/>
      <c r="AR415" s="15"/>
    </row>
    <row r="416" spans="1:44" ht="11.25" customHeight="1">
      <c r="A416" s="120"/>
      <c r="B416" s="120"/>
      <c r="C416" s="120"/>
      <c r="D416" s="120"/>
      <c r="E416" s="2"/>
      <c r="F416" s="2"/>
      <c r="G416" s="120"/>
      <c r="H416" s="120"/>
      <c r="I416" s="120"/>
      <c r="J416" s="58"/>
      <c r="K416" s="121"/>
      <c r="L416" s="2"/>
      <c r="M416" s="120"/>
      <c r="N416" s="120"/>
      <c r="O416" s="120"/>
      <c r="P416" s="120"/>
      <c r="Q416" s="2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122"/>
      <c r="AJ416" s="122"/>
      <c r="AK416" s="2"/>
      <c r="AL416" s="2"/>
      <c r="AM416" s="2"/>
      <c r="AN416" s="2"/>
      <c r="AO416" s="2"/>
      <c r="AP416" s="2"/>
      <c r="AQ416" s="2"/>
      <c r="AR416" s="15"/>
    </row>
    <row r="417" spans="1:44" ht="11.25" customHeight="1">
      <c r="A417" s="120"/>
      <c r="B417" s="120"/>
      <c r="C417" s="120"/>
      <c r="D417" s="120"/>
      <c r="E417" s="2"/>
      <c r="F417" s="2"/>
      <c r="G417" s="120"/>
      <c r="H417" s="120"/>
      <c r="I417" s="120"/>
      <c r="J417" s="58"/>
      <c r="K417" s="121"/>
      <c r="L417" s="2"/>
      <c r="M417" s="120"/>
      <c r="N417" s="120"/>
      <c r="O417" s="120"/>
      <c r="P417" s="120"/>
      <c r="Q417" s="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122"/>
      <c r="AJ417" s="122"/>
      <c r="AK417" s="2"/>
      <c r="AL417" s="2"/>
      <c r="AM417" s="2"/>
      <c r="AN417" s="2"/>
      <c r="AO417" s="2"/>
      <c r="AP417" s="2"/>
      <c r="AQ417" s="2"/>
      <c r="AR417" s="15"/>
    </row>
    <row r="418" spans="1:44" ht="11.25" customHeight="1">
      <c r="A418" s="120"/>
      <c r="B418" s="120"/>
      <c r="C418" s="120"/>
      <c r="D418" s="120"/>
      <c r="E418" s="2"/>
      <c r="F418" s="2"/>
      <c r="G418" s="120"/>
      <c r="H418" s="120"/>
      <c r="I418" s="120"/>
      <c r="J418" s="58"/>
      <c r="K418" s="121"/>
      <c r="L418" s="2"/>
      <c r="M418" s="120"/>
      <c r="N418" s="120"/>
      <c r="O418" s="120"/>
      <c r="P418" s="120"/>
      <c r="Q418" s="2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122"/>
      <c r="AJ418" s="122"/>
      <c r="AK418" s="2"/>
      <c r="AL418" s="2"/>
      <c r="AM418" s="2"/>
      <c r="AN418" s="2"/>
      <c r="AO418" s="2"/>
      <c r="AP418" s="2"/>
      <c r="AQ418" s="2"/>
      <c r="AR418" s="15"/>
    </row>
    <row r="419" spans="1:44" ht="11.25" customHeight="1">
      <c r="A419" s="120"/>
      <c r="B419" s="120"/>
      <c r="C419" s="120"/>
      <c r="D419" s="120"/>
      <c r="E419" s="2"/>
      <c r="F419" s="2"/>
      <c r="G419" s="120"/>
      <c r="H419" s="120"/>
      <c r="I419" s="120"/>
      <c r="J419" s="58"/>
      <c r="K419" s="121"/>
      <c r="L419" s="2"/>
      <c r="M419" s="120"/>
      <c r="N419" s="120"/>
      <c r="O419" s="120"/>
      <c r="P419" s="120"/>
      <c r="Q419" s="2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122"/>
      <c r="AJ419" s="122"/>
      <c r="AK419" s="2"/>
      <c r="AL419" s="2"/>
      <c r="AM419" s="2"/>
      <c r="AN419" s="2"/>
      <c r="AO419" s="2"/>
      <c r="AP419" s="2"/>
      <c r="AQ419" s="2"/>
      <c r="AR419" s="15"/>
    </row>
    <row r="420" spans="1:44" ht="11.25" customHeight="1">
      <c r="A420" s="120"/>
      <c r="B420" s="120"/>
      <c r="C420" s="120"/>
      <c r="D420" s="120"/>
      <c r="E420" s="2"/>
      <c r="F420" s="2"/>
      <c r="G420" s="120"/>
      <c r="H420" s="120"/>
      <c r="I420" s="120"/>
      <c r="J420" s="58"/>
      <c r="K420" s="121"/>
      <c r="L420" s="2"/>
      <c r="M420" s="120"/>
      <c r="N420" s="120"/>
      <c r="O420" s="120"/>
      <c r="P420" s="120"/>
      <c r="Q420" s="2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122"/>
      <c r="AJ420" s="122"/>
      <c r="AK420" s="2"/>
      <c r="AL420" s="2"/>
      <c r="AM420" s="2"/>
      <c r="AN420" s="2"/>
      <c r="AO420" s="2"/>
      <c r="AP420" s="2"/>
      <c r="AQ420" s="2"/>
      <c r="AR420" s="15"/>
    </row>
    <row r="421" spans="1:44" ht="11.25" customHeight="1">
      <c r="A421" s="120"/>
      <c r="B421" s="120"/>
      <c r="C421" s="120"/>
      <c r="D421" s="120"/>
      <c r="E421" s="2"/>
      <c r="F421" s="2"/>
      <c r="G421" s="120"/>
      <c r="H421" s="120"/>
      <c r="I421" s="120"/>
      <c r="J421" s="58"/>
      <c r="K421" s="121"/>
      <c r="L421" s="2"/>
      <c r="M421" s="120"/>
      <c r="N421" s="120"/>
      <c r="O421" s="120"/>
      <c r="P421" s="120"/>
      <c r="Q421" s="2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122"/>
      <c r="AJ421" s="122"/>
      <c r="AK421" s="2"/>
      <c r="AL421" s="2"/>
      <c r="AM421" s="2"/>
      <c r="AN421" s="2"/>
      <c r="AO421" s="2"/>
      <c r="AP421" s="2"/>
      <c r="AQ421" s="2"/>
      <c r="AR421" s="15"/>
    </row>
    <row r="422" spans="1:44" ht="11.25" customHeight="1">
      <c r="A422" s="120"/>
      <c r="B422" s="120"/>
      <c r="C422" s="120"/>
      <c r="D422" s="120"/>
      <c r="E422" s="2"/>
      <c r="F422" s="2"/>
      <c r="G422" s="120"/>
      <c r="H422" s="120"/>
      <c r="I422" s="120"/>
      <c r="J422" s="58"/>
      <c r="K422" s="121"/>
      <c r="L422" s="2"/>
      <c r="M422" s="120"/>
      <c r="N422" s="120"/>
      <c r="O422" s="120"/>
      <c r="P422" s="120"/>
      <c r="Q422" s="2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122"/>
      <c r="AJ422" s="122"/>
      <c r="AK422" s="2"/>
      <c r="AL422" s="2"/>
      <c r="AM422" s="2"/>
      <c r="AN422" s="2"/>
      <c r="AO422" s="2"/>
      <c r="AP422" s="2"/>
      <c r="AQ422" s="2"/>
      <c r="AR422" s="15"/>
    </row>
    <row r="423" spans="1:44" ht="11.25" customHeight="1">
      <c r="A423" s="120"/>
      <c r="B423" s="120"/>
      <c r="C423" s="120"/>
      <c r="D423" s="120"/>
      <c r="E423" s="2"/>
      <c r="F423" s="2"/>
      <c r="G423" s="120"/>
      <c r="H423" s="120"/>
      <c r="I423" s="120"/>
      <c r="J423" s="58"/>
      <c r="K423" s="121"/>
      <c r="L423" s="2"/>
      <c r="M423" s="120"/>
      <c r="N423" s="120"/>
      <c r="O423" s="120"/>
      <c r="P423" s="120"/>
      <c r="Q423" s="2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122"/>
      <c r="AJ423" s="122"/>
      <c r="AK423" s="2"/>
      <c r="AL423" s="2"/>
      <c r="AM423" s="2"/>
      <c r="AN423" s="2"/>
      <c r="AO423" s="2"/>
      <c r="AP423" s="2"/>
      <c r="AQ423" s="2"/>
      <c r="AR423" s="15"/>
    </row>
    <row r="424" spans="1:44" ht="11.25" customHeight="1">
      <c r="A424" s="120"/>
      <c r="B424" s="120"/>
      <c r="C424" s="120"/>
      <c r="D424" s="120"/>
      <c r="E424" s="2"/>
      <c r="F424" s="2"/>
      <c r="G424" s="120"/>
      <c r="H424" s="120"/>
      <c r="I424" s="120"/>
      <c r="J424" s="58"/>
      <c r="K424" s="121"/>
      <c r="L424" s="2"/>
      <c r="M424" s="120"/>
      <c r="N424" s="120"/>
      <c r="O424" s="120"/>
      <c r="P424" s="120"/>
      <c r="Q424" s="2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122"/>
      <c r="AJ424" s="122"/>
      <c r="AK424" s="2"/>
      <c r="AL424" s="2"/>
      <c r="AM424" s="2"/>
      <c r="AN424" s="2"/>
      <c r="AO424" s="2"/>
      <c r="AP424" s="2"/>
      <c r="AQ424" s="2"/>
      <c r="AR424" s="15"/>
    </row>
    <row r="425" spans="1:44" ht="11.25" customHeight="1">
      <c r="A425" s="120"/>
      <c r="B425" s="120"/>
      <c r="C425" s="120"/>
      <c r="D425" s="120"/>
      <c r="E425" s="2"/>
      <c r="F425" s="2"/>
      <c r="G425" s="120"/>
      <c r="H425" s="120"/>
      <c r="I425" s="120"/>
      <c r="J425" s="58"/>
      <c r="K425" s="121"/>
      <c r="L425" s="2"/>
      <c r="M425" s="120"/>
      <c r="N425" s="120"/>
      <c r="O425" s="120"/>
      <c r="P425" s="120"/>
      <c r="Q425" s="2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122"/>
      <c r="AJ425" s="122"/>
      <c r="AK425" s="2"/>
      <c r="AL425" s="2"/>
      <c r="AM425" s="2"/>
      <c r="AN425" s="2"/>
      <c r="AO425" s="2"/>
      <c r="AP425" s="2"/>
      <c r="AQ425" s="2"/>
      <c r="AR425" s="15"/>
    </row>
    <row r="426" spans="1:44" ht="11.25" customHeight="1">
      <c r="A426" s="120"/>
      <c r="B426" s="120"/>
      <c r="C426" s="120"/>
      <c r="D426" s="120"/>
      <c r="E426" s="2"/>
      <c r="F426" s="2"/>
      <c r="G426" s="120"/>
      <c r="H426" s="120"/>
      <c r="I426" s="120"/>
      <c r="J426" s="58"/>
      <c r="K426" s="121"/>
      <c r="L426" s="2"/>
      <c r="M426" s="120"/>
      <c r="N426" s="120"/>
      <c r="O426" s="120"/>
      <c r="P426" s="120"/>
      <c r="Q426" s="2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122"/>
      <c r="AJ426" s="122"/>
      <c r="AK426" s="2"/>
      <c r="AL426" s="2"/>
      <c r="AM426" s="2"/>
      <c r="AN426" s="2"/>
      <c r="AO426" s="2"/>
      <c r="AP426" s="2"/>
      <c r="AQ426" s="2"/>
      <c r="AR426" s="15"/>
    </row>
    <row r="427" spans="1:44" ht="11.25" customHeight="1">
      <c r="A427" s="120"/>
      <c r="B427" s="120"/>
      <c r="C427" s="120"/>
      <c r="D427" s="120"/>
      <c r="E427" s="2"/>
      <c r="F427" s="2"/>
      <c r="G427" s="120"/>
      <c r="H427" s="120"/>
      <c r="I427" s="120"/>
      <c r="J427" s="58"/>
      <c r="K427" s="121"/>
      <c r="L427" s="2"/>
      <c r="M427" s="120"/>
      <c r="N427" s="120"/>
      <c r="O427" s="120"/>
      <c r="P427" s="120"/>
      <c r="Q427" s="2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122"/>
      <c r="AJ427" s="122"/>
      <c r="AK427" s="2"/>
      <c r="AL427" s="2"/>
      <c r="AM427" s="2"/>
      <c r="AN427" s="2"/>
      <c r="AO427" s="2"/>
      <c r="AP427" s="2"/>
      <c r="AQ427" s="2"/>
      <c r="AR427" s="15"/>
    </row>
    <row r="428" spans="1:44" ht="11.25" customHeight="1">
      <c r="A428" s="120"/>
      <c r="B428" s="120"/>
      <c r="C428" s="120"/>
      <c r="D428" s="120"/>
      <c r="E428" s="2"/>
      <c r="F428" s="2"/>
      <c r="G428" s="120"/>
      <c r="H428" s="120"/>
      <c r="I428" s="120"/>
      <c r="J428" s="58"/>
      <c r="K428" s="121"/>
      <c r="L428" s="2"/>
      <c r="M428" s="120"/>
      <c r="N428" s="120"/>
      <c r="O428" s="120"/>
      <c r="P428" s="120"/>
      <c r="Q428" s="2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122"/>
      <c r="AJ428" s="122"/>
      <c r="AK428" s="2"/>
      <c r="AL428" s="2"/>
      <c r="AM428" s="2"/>
      <c r="AN428" s="2"/>
      <c r="AO428" s="2"/>
      <c r="AP428" s="2"/>
      <c r="AQ428" s="2"/>
      <c r="AR428" s="15"/>
    </row>
    <row r="429" spans="1:44" ht="11.25" customHeight="1">
      <c r="A429" s="120"/>
      <c r="B429" s="120"/>
      <c r="C429" s="120"/>
      <c r="D429" s="120"/>
      <c r="E429" s="2"/>
      <c r="F429" s="2"/>
      <c r="G429" s="120"/>
      <c r="H429" s="120"/>
      <c r="I429" s="120"/>
      <c r="J429" s="58"/>
      <c r="K429" s="121"/>
      <c r="L429" s="2"/>
      <c r="M429" s="120"/>
      <c r="N429" s="120"/>
      <c r="O429" s="120"/>
      <c r="P429" s="120"/>
      <c r="Q429" s="2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122"/>
      <c r="AJ429" s="122"/>
      <c r="AK429" s="2"/>
      <c r="AL429" s="2"/>
      <c r="AM429" s="2"/>
      <c r="AN429" s="2"/>
      <c r="AO429" s="2"/>
      <c r="AP429" s="2"/>
      <c r="AQ429" s="2"/>
      <c r="AR429" s="15"/>
    </row>
    <row r="430" spans="1:44" ht="11.25" customHeight="1">
      <c r="A430" s="120"/>
      <c r="B430" s="120"/>
      <c r="C430" s="120"/>
      <c r="D430" s="120"/>
      <c r="E430" s="2"/>
      <c r="F430" s="2"/>
      <c r="G430" s="120"/>
      <c r="H430" s="120"/>
      <c r="I430" s="120"/>
      <c r="J430" s="58"/>
      <c r="K430" s="121"/>
      <c r="L430" s="2"/>
      <c r="M430" s="120"/>
      <c r="N430" s="120"/>
      <c r="O430" s="120"/>
      <c r="P430" s="120"/>
      <c r="Q430" s="2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122"/>
      <c r="AJ430" s="122"/>
      <c r="AK430" s="2"/>
      <c r="AL430" s="2"/>
      <c r="AM430" s="2"/>
      <c r="AN430" s="2"/>
      <c r="AO430" s="2"/>
      <c r="AP430" s="2"/>
      <c r="AQ430" s="2"/>
      <c r="AR430" s="15"/>
    </row>
    <row r="431" spans="1:44" ht="11.25" customHeight="1">
      <c r="A431" s="120"/>
      <c r="B431" s="120"/>
      <c r="C431" s="120"/>
      <c r="D431" s="120"/>
      <c r="E431" s="2"/>
      <c r="F431" s="2"/>
      <c r="G431" s="120"/>
      <c r="H431" s="120"/>
      <c r="I431" s="120"/>
      <c r="J431" s="58"/>
      <c r="K431" s="121"/>
      <c r="L431" s="2"/>
      <c r="M431" s="120"/>
      <c r="N431" s="120"/>
      <c r="O431" s="120"/>
      <c r="P431" s="120"/>
      <c r="Q431" s="2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122"/>
      <c r="AJ431" s="122"/>
      <c r="AK431" s="2"/>
      <c r="AL431" s="2"/>
      <c r="AM431" s="2"/>
      <c r="AN431" s="2"/>
      <c r="AO431" s="2"/>
      <c r="AP431" s="2"/>
      <c r="AQ431" s="2"/>
      <c r="AR431" s="15"/>
    </row>
    <row r="432" spans="1:44" ht="11.25" customHeight="1">
      <c r="A432" s="120"/>
      <c r="B432" s="120"/>
      <c r="C432" s="120"/>
      <c r="D432" s="120"/>
      <c r="E432" s="2"/>
      <c r="F432" s="2"/>
      <c r="G432" s="120"/>
      <c r="H432" s="120"/>
      <c r="I432" s="120"/>
      <c r="J432" s="58"/>
      <c r="K432" s="121"/>
      <c r="L432" s="2"/>
      <c r="M432" s="120"/>
      <c r="N432" s="120"/>
      <c r="O432" s="120"/>
      <c r="P432" s="120"/>
      <c r="Q432" s="2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122"/>
      <c r="AJ432" s="122"/>
      <c r="AK432" s="2"/>
      <c r="AL432" s="2"/>
      <c r="AM432" s="2"/>
      <c r="AN432" s="2"/>
      <c r="AO432" s="2"/>
      <c r="AP432" s="2"/>
      <c r="AQ432" s="2"/>
      <c r="AR432" s="15"/>
    </row>
    <row r="433" spans="1:44" ht="11.25" customHeight="1">
      <c r="A433" s="120"/>
      <c r="B433" s="120"/>
      <c r="C433" s="120"/>
      <c r="D433" s="120"/>
      <c r="E433" s="2"/>
      <c r="F433" s="2"/>
      <c r="G433" s="120"/>
      <c r="H433" s="120"/>
      <c r="I433" s="120"/>
      <c r="J433" s="58"/>
      <c r="K433" s="121"/>
      <c r="L433" s="2"/>
      <c r="M433" s="120"/>
      <c r="N433" s="120"/>
      <c r="O433" s="120"/>
      <c r="P433" s="120"/>
      <c r="Q433" s="2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122"/>
      <c r="AJ433" s="122"/>
      <c r="AK433" s="2"/>
      <c r="AL433" s="2"/>
      <c r="AM433" s="2"/>
      <c r="AN433" s="2"/>
      <c r="AO433" s="2"/>
      <c r="AP433" s="2"/>
      <c r="AQ433" s="2"/>
      <c r="AR433" s="15"/>
    </row>
    <row r="434" spans="1:44" ht="11.25" customHeight="1">
      <c r="A434" s="120"/>
      <c r="B434" s="120"/>
      <c r="C434" s="120"/>
      <c r="D434" s="120"/>
      <c r="E434" s="2"/>
      <c r="F434" s="2"/>
      <c r="G434" s="120"/>
      <c r="H434" s="120"/>
      <c r="I434" s="120"/>
      <c r="J434" s="58"/>
      <c r="K434" s="121"/>
      <c r="L434" s="2"/>
      <c r="M434" s="120"/>
      <c r="N434" s="120"/>
      <c r="O434" s="120"/>
      <c r="P434" s="120"/>
      <c r="Q434" s="2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122"/>
      <c r="AJ434" s="122"/>
      <c r="AK434" s="2"/>
      <c r="AL434" s="2"/>
      <c r="AM434" s="2"/>
      <c r="AN434" s="2"/>
      <c r="AO434" s="2"/>
      <c r="AP434" s="2"/>
      <c r="AQ434" s="2"/>
      <c r="AR434" s="15"/>
    </row>
    <row r="435" spans="1:44" ht="11.25" customHeight="1">
      <c r="A435" s="120"/>
      <c r="B435" s="120"/>
      <c r="C435" s="120"/>
      <c r="D435" s="120"/>
      <c r="E435" s="2"/>
      <c r="F435" s="2"/>
      <c r="G435" s="120"/>
      <c r="H435" s="120"/>
      <c r="I435" s="120"/>
      <c r="J435" s="58"/>
      <c r="K435" s="121"/>
      <c r="L435" s="2"/>
      <c r="M435" s="120"/>
      <c r="N435" s="120"/>
      <c r="O435" s="120"/>
      <c r="P435" s="120"/>
      <c r="Q435" s="2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122"/>
      <c r="AJ435" s="122"/>
      <c r="AK435" s="2"/>
      <c r="AL435" s="2"/>
      <c r="AM435" s="2"/>
      <c r="AN435" s="2"/>
      <c r="AO435" s="2"/>
      <c r="AP435" s="2"/>
      <c r="AQ435" s="2"/>
      <c r="AR435" s="15"/>
    </row>
    <row r="436" spans="1:44" ht="11.25" customHeight="1">
      <c r="A436" s="120"/>
      <c r="B436" s="120"/>
      <c r="C436" s="120"/>
      <c r="D436" s="120"/>
      <c r="E436" s="2"/>
      <c r="F436" s="2"/>
      <c r="G436" s="120"/>
      <c r="H436" s="120"/>
      <c r="I436" s="120"/>
      <c r="J436" s="58"/>
      <c r="K436" s="121"/>
      <c r="L436" s="2"/>
      <c r="M436" s="120"/>
      <c r="N436" s="120"/>
      <c r="O436" s="120"/>
      <c r="P436" s="120"/>
      <c r="Q436" s="2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122"/>
      <c r="AJ436" s="122"/>
      <c r="AK436" s="2"/>
      <c r="AL436" s="2"/>
      <c r="AM436" s="2"/>
      <c r="AN436" s="2"/>
      <c r="AO436" s="2"/>
      <c r="AP436" s="2"/>
      <c r="AQ436" s="2"/>
      <c r="AR436" s="15"/>
    </row>
    <row r="437" spans="1:44" ht="11.25" customHeight="1">
      <c r="A437" s="120"/>
      <c r="B437" s="120"/>
      <c r="C437" s="120"/>
      <c r="D437" s="120"/>
      <c r="E437" s="2"/>
      <c r="F437" s="2"/>
      <c r="G437" s="120"/>
      <c r="H437" s="120"/>
      <c r="I437" s="120"/>
      <c r="J437" s="58"/>
      <c r="K437" s="121"/>
      <c r="L437" s="2"/>
      <c r="M437" s="120"/>
      <c r="N437" s="120"/>
      <c r="O437" s="120"/>
      <c r="P437" s="120"/>
      <c r="Q437" s="2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122"/>
      <c r="AJ437" s="122"/>
      <c r="AK437" s="2"/>
      <c r="AL437" s="2"/>
      <c r="AM437" s="2"/>
      <c r="AN437" s="2"/>
      <c r="AO437" s="2"/>
      <c r="AP437" s="2"/>
      <c r="AQ437" s="2"/>
      <c r="AR437" s="15"/>
    </row>
    <row r="438" spans="1:44" ht="11.25" customHeight="1">
      <c r="A438" s="120"/>
      <c r="B438" s="120"/>
      <c r="C438" s="120"/>
      <c r="D438" s="120"/>
      <c r="E438" s="2"/>
      <c r="F438" s="2"/>
      <c r="G438" s="120"/>
      <c r="H438" s="120"/>
      <c r="I438" s="120"/>
      <c r="J438" s="58"/>
      <c r="K438" s="121"/>
      <c r="L438" s="2"/>
      <c r="M438" s="120"/>
      <c r="N438" s="120"/>
      <c r="O438" s="120"/>
      <c r="P438" s="120"/>
      <c r="Q438" s="2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122"/>
      <c r="AJ438" s="122"/>
      <c r="AK438" s="2"/>
      <c r="AL438" s="2"/>
      <c r="AM438" s="2"/>
      <c r="AN438" s="2"/>
      <c r="AO438" s="2"/>
      <c r="AP438" s="2"/>
      <c r="AQ438" s="2"/>
      <c r="AR438" s="15"/>
    </row>
    <row r="439" spans="1:44" ht="11.25" customHeight="1">
      <c r="A439" s="120"/>
      <c r="B439" s="120"/>
      <c r="C439" s="120"/>
      <c r="D439" s="120"/>
      <c r="E439" s="2"/>
      <c r="F439" s="2"/>
      <c r="G439" s="120"/>
      <c r="H439" s="120"/>
      <c r="I439" s="120"/>
      <c r="J439" s="58"/>
      <c r="K439" s="121"/>
      <c r="L439" s="2"/>
      <c r="M439" s="120"/>
      <c r="N439" s="120"/>
      <c r="O439" s="120"/>
      <c r="P439" s="120"/>
      <c r="Q439" s="2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122"/>
      <c r="AJ439" s="122"/>
      <c r="AK439" s="2"/>
      <c r="AL439" s="2"/>
      <c r="AM439" s="2"/>
      <c r="AN439" s="2"/>
      <c r="AO439" s="2"/>
      <c r="AP439" s="2"/>
      <c r="AQ439" s="2"/>
      <c r="AR439" s="15"/>
    </row>
    <row r="440" spans="1:44" ht="11.25" customHeight="1">
      <c r="A440" s="120"/>
      <c r="B440" s="120"/>
      <c r="C440" s="120"/>
      <c r="D440" s="120"/>
      <c r="E440" s="2"/>
      <c r="F440" s="2"/>
      <c r="G440" s="120"/>
      <c r="H440" s="120"/>
      <c r="I440" s="120"/>
      <c r="J440" s="58"/>
      <c r="K440" s="121"/>
      <c r="L440" s="2"/>
      <c r="M440" s="120"/>
      <c r="N440" s="120"/>
      <c r="O440" s="120"/>
      <c r="P440" s="120"/>
      <c r="Q440" s="2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122"/>
      <c r="AJ440" s="122"/>
      <c r="AK440" s="2"/>
      <c r="AL440" s="2"/>
      <c r="AM440" s="2"/>
      <c r="AN440" s="2"/>
      <c r="AO440" s="2"/>
      <c r="AP440" s="2"/>
      <c r="AQ440" s="2"/>
      <c r="AR440" s="15"/>
    </row>
    <row r="441" spans="1:44" ht="11.25" customHeight="1">
      <c r="A441" s="120"/>
      <c r="B441" s="120"/>
      <c r="C441" s="120"/>
      <c r="D441" s="120"/>
      <c r="E441" s="2"/>
      <c r="F441" s="2"/>
      <c r="G441" s="120"/>
      <c r="H441" s="120"/>
      <c r="I441" s="120"/>
      <c r="J441" s="58"/>
      <c r="K441" s="121"/>
      <c r="L441" s="2"/>
      <c r="M441" s="120"/>
      <c r="N441" s="120"/>
      <c r="O441" s="120"/>
      <c r="P441" s="120"/>
      <c r="Q441" s="2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122"/>
      <c r="AJ441" s="122"/>
      <c r="AK441" s="2"/>
      <c r="AL441" s="2"/>
      <c r="AM441" s="2"/>
      <c r="AN441" s="2"/>
      <c r="AO441" s="2"/>
      <c r="AP441" s="2"/>
      <c r="AQ441" s="2"/>
      <c r="AR441" s="15"/>
    </row>
    <row r="442" spans="1:44" ht="11.25" customHeight="1">
      <c r="A442" s="120"/>
      <c r="B442" s="120"/>
      <c r="C442" s="120"/>
      <c r="D442" s="120"/>
      <c r="E442" s="2"/>
      <c r="F442" s="2"/>
      <c r="G442" s="120"/>
      <c r="H442" s="120"/>
      <c r="I442" s="120"/>
      <c r="J442" s="58"/>
      <c r="K442" s="121"/>
      <c r="L442" s="2"/>
      <c r="M442" s="120"/>
      <c r="N442" s="120"/>
      <c r="O442" s="120"/>
      <c r="P442" s="120"/>
      <c r="Q442" s="2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122"/>
      <c r="AJ442" s="122"/>
      <c r="AK442" s="2"/>
      <c r="AL442" s="2"/>
      <c r="AM442" s="2"/>
      <c r="AN442" s="2"/>
      <c r="AO442" s="2"/>
      <c r="AP442" s="2"/>
      <c r="AQ442" s="2"/>
      <c r="AR442" s="15"/>
    </row>
    <row r="443" spans="1:44" ht="11.25" customHeight="1">
      <c r="A443" s="120"/>
      <c r="B443" s="120"/>
      <c r="C443" s="120"/>
      <c r="D443" s="120"/>
      <c r="E443" s="2"/>
      <c r="F443" s="2"/>
      <c r="G443" s="120"/>
      <c r="H443" s="120"/>
      <c r="I443" s="120"/>
      <c r="J443" s="58"/>
      <c r="K443" s="121"/>
      <c r="L443" s="2"/>
      <c r="M443" s="120"/>
      <c r="N443" s="120"/>
      <c r="O443" s="120"/>
      <c r="P443" s="120"/>
      <c r="Q443" s="2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122"/>
      <c r="AJ443" s="122"/>
      <c r="AK443" s="2"/>
      <c r="AL443" s="2"/>
      <c r="AM443" s="2"/>
      <c r="AN443" s="2"/>
      <c r="AO443" s="2"/>
      <c r="AP443" s="2"/>
      <c r="AQ443" s="2"/>
      <c r="AR443" s="15"/>
    </row>
    <row r="444" spans="1:44" ht="11.25" customHeight="1">
      <c r="A444" s="120"/>
      <c r="B444" s="120"/>
      <c r="C444" s="120"/>
      <c r="D444" s="120"/>
      <c r="E444" s="2"/>
      <c r="F444" s="2"/>
      <c r="G444" s="120"/>
      <c r="H444" s="120"/>
      <c r="I444" s="120"/>
      <c r="J444" s="58"/>
      <c r="K444" s="121"/>
      <c r="L444" s="2"/>
      <c r="M444" s="120"/>
      <c r="N444" s="120"/>
      <c r="O444" s="120"/>
      <c r="P444" s="120"/>
      <c r="Q444" s="2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122"/>
      <c r="AJ444" s="122"/>
      <c r="AK444" s="2"/>
      <c r="AL444" s="2"/>
      <c r="AM444" s="2"/>
      <c r="AN444" s="2"/>
      <c r="AO444" s="2"/>
      <c r="AP444" s="2"/>
      <c r="AQ444" s="2"/>
      <c r="AR444" s="15"/>
    </row>
    <row r="445" spans="1:44" ht="11.25" customHeight="1">
      <c r="A445" s="120"/>
      <c r="B445" s="120"/>
      <c r="C445" s="120"/>
      <c r="D445" s="120"/>
      <c r="E445" s="2"/>
      <c r="F445" s="2"/>
      <c r="G445" s="120"/>
      <c r="H445" s="120"/>
      <c r="I445" s="120"/>
      <c r="J445" s="58"/>
      <c r="K445" s="121"/>
      <c r="L445" s="2"/>
      <c r="M445" s="120"/>
      <c r="N445" s="120"/>
      <c r="O445" s="120"/>
      <c r="P445" s="120"/>
      <c r="Q445" s="2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122"/>
      <c r="AJ445" s="122"/>
      <c r="AK445" s="2"/>
      <c r="AL445" s="2"/>
      <c r="AM445" s="2"/>
      <c r="AN445" s="2"/>
      <c r="AO445" s="2"/>
      <c r="AP445" s="2"/>
      <c r="AQ445" s="2"/>
      <c r="AR445" s="15"/>
    </row>
    <row r="446" spans="1:44" ht="11.25" customHeight="1">
      <c r="A446" s="120"/>
      <c r="B446" s="120"/>
      <c r="C446" s="120"/>
      <c r="D446" s="120"/>
      <c r="E446" s="2"/>
      <c r="F446" s="2"/>
      <c r="G446" s="120"/>
      <c r="H446" s="120"/>
      <c r="I446" s="120"/>
      <c r="J446" s="58"/>
      <c r="K446" s="121"/>
      <c r="L446" s="2"/>
      <c r="M446" s="120"/>
      <c r="N446" s="120"/>
      <c r="O446" s="120"/>
      <c r="P446" s="120"/>
      <c r="Q446" s="2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122"/>
      <c r="AJ446" s="122"/>
      <c r="AK446" s="2"/>
      <c r="AL446" s="2"/>
      <c r="AM446" s="2"/>
      <c r="AN446" s="2"/>
      <c r="AO446" s="2"/>
      <c r="AP446" s="2"/>
      <c r="AQ446" s="2"/>
      <c r="AR446" s="15"/>
    </row>
    <row r="447" spans="1:44" ht="11.25" customHeight="1">
      <c r="A447" s="120"/>
      <c r="B447" s="120"/>
      <c r="C447" s="120"/>
      <c r="D447" s="120"/>
      <c r="E447" s="2"/>
      <c r="F447" s="2"/>
      <c r="G447" s="120"/>
      <c r="H447" s="120"/>
      <c r="I447" s="120"/>
      <c r="J447" s="58"/>
      <c r="K447" s="121"/>
      <c r="L447" s="2"/>
      <c r="M447" s="120"/>
      <c r="N447" s="120"/>
      <c r="O447" s="120"/>
      <c r="P447" s="120"/>
      <c r="Q447" s="2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122"/>
      <c r="AJ447" s="122"/>
      <c r="AK447" s="2"/>
      <c r="AL447" s="2"/>
      <c r="AM447" s="2"/>
      <c r="AN447" s="2"/>
      <c r="AO447" s="2"/>
      <c r="AP447" s="2"/>
      <c r="AQ447" s="2"/>
      <c r="AR447" s="15"/>
    </row>
    <row r="448" spans="1:44" ht="11.25" customHeight="1">
      <c r="A448" s="120"/>
      <c r="B448" s="120"/>
      <c r="C448" s="120"/>
      <c r="D448" s="120"/>
      <c r="E448" s="2"/>
      <c r="F448" s="2"/>
      <c r="G448" s="120"/>
      <c r="H448" s="120"/>
      <c r="I448" s="120"/>
      <c r="J448" s="58"/>
      <c r="K448" s="121"/>
      <c r="L448" s="2"/>
      <c r="M448" s="120"/>
      <c r="N448" s="120"/>
      <c r="O448" s="120"/>
      <c r="P448" s="120"/>
      <c r="Q448" s="2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122"/>
      <c r="AJ448" s="122"/>
      <c r="AK448" s="2"/>
      <c r="AL448" s="2"/>
      <c r="AM448" s="2"/>
      <c r="AN448" s="2"/>
      <c r="AO448" s="2"/>
      <c r="AP448" s="2"/>
      <c r="AQ448" s="2"/>
      <c r="AR448" s="15"/>
    </row>
    <row r="449" spans="1:44" ht="11.25" customHeight="1">
      <c r="A449" s="120"/>
      <c r="B449" s="120"/>
      <c r="C449" s="120"/>
      <c r="D449" s="120"/>
      <c r="E449" s="2"/>
      <c r="F449" s="2"/>
      <c r="G449" s="120"/>
      <c r="H449" s="120"/>
      <c r="I449" s="120"/>
      <c r="J449" s="58"/>
      <c r="K449" s="121"/>
      <c r="L449" s="2"/>
      <c r="M449" s="120"/>
      <c r="N449" s="120"/>
      <c r="O449" s="120"/>
      <c r="P449" s="120"/>
      <c r="Q449" s="2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122"/>
      <c r="AJ449" s="122"/>
      <c r="AK449" s="2"/>
      <c r="AL449" s="2"/>
      <c r="AM449" s="2"/>
      <c r="AN449" s="2"/>
      <c r="AO449" s="2"/>
      <c r="AP449" s="2"/>
      <c r="AQ449" s="2"/>
      <c r="AR449" s="15"/>
    </row>
    <row r="450" spans="1:44" ht="11.25" customHeight="1">
      <c r="A450" s="120"/>
      <c r="B450" s="120"/>
      <c r="C450" s="120"/>
      <c r="D450" s="120"/>
      <c r="E450" s="2"/>
      <c r="F450" s="2"/>
      <c r="G450" s="120"/>
      <c r="H450" s="120"/>
      <c r="I450" s="120"/>
      <c r="J450" s="58"/>
      <c r="K450" s="121"/>
      <c r="L450" s="2"/>
      <c r="M450" s="120"/>
      <c r="N450" s="120"/>
      <c r="O450" s="120"/>
      <c r="P450" s="120"/>
      <c r="Q450" s="2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122"/>
      <c r="AJ450" s="122"/>
      <c r="AK450" s="2"/>
      <c r="AL450" s="2"/>
      <c r="AM450" s="2"/>
      <c r="AN450" s="2"/>
      <c r="AO450" s="2"/>
      <c r="AP450" s="2"/>
      <c r="AQ450" s="2"/>
      <c r="AR450" s="15"/>
    </row>
    <row r="451" spans="1:44" ht="11.25" customHeight="1">
      <c r="A451" s="120"/>
      <c r="B451" s="120"/>
      <c r="C451" s="120"/>
      <c r="D451" s="120"/>
      <c r="E451" s="2"/>
      <c r="F451" s="2"/>
      <c r="G451" s="120"/>
      <c r="H451" s="120"/>
      <c r="I451" s="120"/>
      <c r="J451" s="58"/>
      <c r="K451" s="121"/>
      <c r="L451" s="2"/>
      <c r="M451" s="120"/>
      <c r="N451" s="120"/>
      <c r="O451" s="120"/>
      <c r="P451" s="120"/>
      <c r="Q451" s="2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122"/>
      <c r="AJ451" s="122"/>
      <c r="AK451" s="2"/>
      <c r="AL451" s="2"/>
      <c r="AM451" s="2"/>
      <c r="AN451" s="2"/>
      <c r="AO451" s="2"/>
      <c r="AP451" s="2"/>
      <c r="AQ451" s="2"/>
      <c r="AR451" s="15"/>
    </row>
    <row r="452" spans="1:44" ht="11.25" customHeight="1">
      <c r="A452" s="120"/>
      <c r="B452" s="120"/>
      <c r="C452" s="120"/>
      <c r="D452" s="120"/>
      <c r="E452" s="2"/>
      <c r="F452" s="2"/>
      <c r="G452" s="120"/>
      <c r="H452" s="120"/>
      <c r="I452" s="120"/>
      <c r="J452" s="58"/>
      <c r="K452" s="121"/>
      <c r="L452" s="2"/>
      <c r="M452" s="120"/>
      <c r="N452" s="120"/>
      <c r="O452" s="120"/>
      <c r="P452" s="120"/>
      <c r="Q452" s="2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122"/>
      <c r="AJ452" s="122"/>
      <c r="AK452" s="2"/>
      <c r="AL452" s="2"/>
      <c r="AM452" s="2"/>
      <c r="AN452" s="2"/>
      <c r="AO452" s="2"/>
      <c r="AP452" s="2"/>
      <c r="AQ452" s="2"/>
      <c r="AR452" s="15"/>
    </row>
    <row r="453" spans="1:44" ht="11.25" customHeight="1">
      <c r="A453" s="120"/>
      <c r="B453" s="120"/>
      <c r="C453" s="120"/>
      <c r="D453" s="120"/>
      <c r="E453" s="2"/>
      <c r="F453" s="2"/>
      <c r="G453" s="120"/>
      <c r="H453" s="120"/>
      <c r="I453" s="120"/>
      <c r="J453" s="58"/>
      <c r="K453" s="121"/>
      <c r="L453" s="2"/>
      <c r="M453" s="120"/>
      <c r="N453" s="120"/>
      <c r="O453" s="120"/>
      <c r="P453" s="120"/>
      <c r="Q453" s="2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122"/>
      <c r="AJ453" s="122"/>
      <c r="AK453" s="2"/>
      <c r="AL453" s="2"/>
      <c r="AM453" s="2"/>
      <c r="AN453" s="2"/>
      <c r="AO453" s="2"/>
      <c r="AP453" s="2"/>
      <c r="AQ453" s="2"/>
      <c r="AR453" s="15"/>
    </row>
    <row r="454" spans="1:44" ht="11.25" customHeight="1">
      <c r="A454" s="120"/>
      <c r="B454" s="120"/>
      <c r="C454" s="120"/>
      <c r="D454" s="120"/>
      <c r="E454" s="2"/>
      <c r="F454" s="2"/>
      <c r="G454" s="120"/>
      <c r="H454" s="120"/>
      <c r="I454" s="120"/>
      <c r="J454" s="58"/>
      <c r="K454" s="121"/>
      <c r="L454" s="2"/>
      <c r="M454" s="120"/>
      <c r="N454" s="120"/>
      <c r="O454" s="120"/>
      <c r="P454" s="120"/>
      <c r="Q454" s="2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122"/>
      <c r="AJ454" s="122"/>
      <c r="AK454" s="2"/>
      <c r="AL454" s="2"/>
      <c r="AM454" s="2"/>
      <c r="AN454" s="2"/>
      <c r="AO454" s="2"/>
      <c r="AP454" s="2"/>
      <c r="AQ454" s="2"/>
      <c r="AR454" s="15"/>
    </row>
    <row r="455" spans="1:44" ht="11.25" customHeight="1">
      <c r="A455" s="120"/>
      <c r="B455" s="120"/>
      <c r="C455" s="120"/>
      <c r="D455" s="120"/>
      <c r="E455" s="2"/>
      <c r="F455" s="2"/>
      <c r="G455" s="120"/>
      <c r="H455" s="120"/>
      <c r="I455" s="120"/>
      <c r="J455" s="58"/>
      <c r="K455" s="121"/>
      <c r="L455" s="2"/>
      <c r="M455" s="120"/>
      <c r="N455" s="120"/>
      <c r="O455" s="120"/>
      <c r="P455" s="120"/>
      <c r="Q455" s="2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122"/>
      <c r="AJ455" s="122"/>
      <c r="AK455" s="2"/>
      <c r="AL455" s="2"/>
      <c r="AM455" s="2"/>
      <c r="AN455" s="2"/>
      <c r="AO455" s="2"/>
      <c r="AP455" s="2"/>
      <c r="AQ455" s="2"/>
      <c r="AR455" s="15"/>
    </row>
    <row r="456" spans="1:44" ht="11.25" customHeight="1">
      <c r="A456" s="120"/>
      <c r="B456" s="120"/>
      <c r="C456" s="120"/>
      <c r="D456" s="120"/>
      <c r="E456" s="2"/>
      <c r="F456" s="2"/>
      <c r="G456" s="120"/>
      <c r="H456" s="120"/>
      <c r="I456" s="120"/>
      <c r="J456" s="58"/>
      <c r="K456" s="121"/>
      <c r="L456" s="2"/>
      <c r="M456" s="120"/>
      <c r="N456" s="120"/>
      <c r="O456" s="120"/>
      <c r="P456" s="120"/>
      <c r="Q456" s="2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122"/>
      <c r="AJ456" s="122"/>
      <c r="AK456" s="2"/>
      <c r="AL456" s="2"/>
      <c r="AM456" s="2"/>
      <c r="AN456" s="2"/>
      <c r="AO456" s="2"/>
      <c r="AP456" s="2"/>
      <c r="AQ456" s="2"/>
      <c r="AR456" s="15"/>
    </row>
    <row r="457" spans="1:44" ht="11.25" customHeight="1">
      <c r="A457" s="120"/>
      <c r="B457" s="120"/>
      <c r="C457" s="120"/>
      <c r="D457" s="120"/>
      <c r="E457" s="2"/>
      <c r="F457" s="2"/>
      <c r="G457" s="120"/>
      <c r="H457" s="120"/>
      <c r="I457" s="120"/>
      <c r="J457" s="58"/>
      <c r="K457" s="121"/>
      <c r="L457" s="2"/>
      <c r="M457" s="120"/>
      <c r="N457" s="120"/>
      <c r="O457" s="120"/>
      <c r="P457" s="120"/>
      <c r="Q457" s="2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122"/>
      <c r="AJ457" s="122"/>
      <c r="AK457" s="2"/>
      <c r="AL457" s="2"/>
      <c r="AM457" s="2"/>
      <c r="AN457" s="2"/>
      <c r="AO457" s="2"/>
      <c r="AP457" s="2"/>
      <c r="AQ457" s="2"/>
      <c r="AR457" s="15"/>
    </row>
    <row r="458" spans="1:44" ht="11.25" customHeight="1">
      <c r="A458" s="120"/>
      <c r="B458" s="120"/>
      <c r="C458" s="120"/>
      <c r="D458" s="120"/>
      <c r="E458" s="2"/>
      <c r="F458" s="2"/>
      <c r="G458" s="120"/>
      <c r="H458" s="120"/>
      <c r="I458" s="120"/>
      <c r="J458" s="58"/>
      <c r="K458" s="121"/>
      <c r="L458" s="2"/>
      <c r="M458" s="120"/>
      <c r="N458" s="120"/>
      <c r="O458" s="120"/>
      <c r="P458" s="120"/>
      <c r="Q458" s="2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122"/>
      <c r="AJ458" s="122"/>
      <c r="AK458" s="2"/>
      <c r="AL458" s="2"/>
      <c r="AM458" s="2"/>
      <c r="AN458" s="2"/>
      <c r="AO458" s="2"/>
      <c r="AP458" s="2"/>
      <c r="AQ458" s="2"/>
      <c r="AR458" s="15"/>
    </row>
    <row r="459" spans="1:44" ht="11.25" customHeight="1">
      <c r="A459" s="120"/>
      <c r="B459" s="120"/>
      <c r="C459" s="120"/>
      <c r="D459" s="120"/>
      <c r="E459" s="2"/>
      <c r="F459" s="2"/>
      <c r="G459" s="120"/>
      <c r="H459" s="120"/>
      <c r="I459" s="120"/>
      <c r="J459" s="58"/>
      <c r="K459" s="121"/>
      <c r="L459" s="2"/>
      <c r="M459" s="120"/>
      <c r="N459" s="120"/>
      <c r="O459" s="120"/>
      <c r="P459" s="120"/>
      <c r="Q459" s="2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122"/>
      <c r="AJ459" s="122"/>
      <c r="AK459" s="2"/>
      <c r="AL459" s="2"/>
      <c r="AM459" s="2"/>
      <c r="AN459" s="2"/>
      <c r="AO459" s="2"/>
      <c r="AP459" s="2"/>
      <c r="AQ459" s="2"/>
      <c r="AR459" s="15"/>
    </row>
    <row r="460" spans="1:44" ht="11.25" customHeight="1">
      <c r="A460" s="120"/>
      <c r="B460" s="120"/>
      <c r="C460" s="120"/>
      <c r="D460" s="120"/>
      <c r="E460" s="2"/>
      <c r="F460" s="2"/>
      <c r="G460" s="120"/>
      <c r="H460" s="120"/>
      <c r="I460" s="120"/>
      <c r="J460" s="58"/>
      <c r="K460" s="121"/>
      <c r="L460" s="2"/>
      <c r="M460" s="120"/>
      <c r="N460" s="120"/>
      <c r="O460" s="120"/>
      <c r="P460" s="120"/>
      <c r="Q460" s="2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122"/>
      <c r="AJ460" s="122"/>
      <c r="AK460" s="2"/>
      <c r="AL460" s="2"/>
      <c r="AM460" s="2"/>
      <c r="AN460" s="2"/>
      <c r="AO460" s="2"/>
      <c r="AP460" s="2"/>
      <c r="AQ460" s="2"/>
      <c r="AR460" s="15"/>
    </row>
    <row r="461" spans="1:44" ht="11.25" customHeight="1">
      <c r="A461" s="120"/>
      <c r="B461" s="120"/>
      <c r="C461" s="120"/>
      <c r="D461" s="120"/>
      <c r="E461" s="2"/>
      <c r="F461" s="2"/>
      <c r="G461" s="120"/>
      <c r="H461" s="120"/>
      <c r="I461" s="120"/>
      <c r="J461" s="58"/>
      <c r="K461" s="121"/>
      <c r="L461" s="2"/>
      <c r="M461" s="120"/>
      <c r="N461" s="120"/>
      <c r="O461" s="120"/>
      <c r="P461" s="120"/>
      <c r="Q461" s="2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122"/>
      <c r="AJ461" s="122"/>
      <c r="AK461" s="2"/>
      <c r="AL461" s="2"/>
      <c r="AM461" s="2"/>
      <c r="AN461" s="2"/>
      <c r="AO461" s="2"/>
      <c r="AP461" s="2"/>
      <c r="AQ461" s="2"/>
      <c r="AR461" s="15"/>
    </row>
    <row r="462" spans="1:44" ht="11.25" customHeight="1">
      <c r="A462" s="120"/>
      <c r="B462" s="120"/>
      <c r="C462" s="120"/>
      <c r="D462" s="120"/>
      <c r="E462" s="2"/>
      <c r="F462" s="2"/>
      <c r="G462" s="120"/>
      <c r="H462" s="120"/>
      <c r="I462" s="120"/>
      <c r="J462" s="58"/>
      <c r="K462" s="121"/>
      <c r="L462" s="2"/>
      <c r="M462" s="120"/>
      <c r="N462" s="120"/>
      <c r="O462" s="120"/>
      <c r="P462" s="120"/>
      <c r="Q462" s="2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122"/>
      <c r="AJ462" s="122"/>
      <c r="AK462" s="2"/>
      <c r="AL462" s="2"/>
      <c r="AM462" s="2"/>
      <c r="AN462" s="2"/>
      <c r="AO462" s="2"/>
      <c r="AP462" s="2"/>
      <c r="AQ462" s="2"/>
      <c r="AR462" s="15"/>
    </row>
    <row r="463" spans="1:44" ht="11.25" customHeight="1">
      <c r="A463" s="120"/>
      <c r="B463" s="120"/>
      <c r="C463" s="120"/>
      <c r="D463" s="120"/>
      <c r="E463" s="2"/>
      <c r="F463" s="2"/>
      <c r="G463" s="120"/>
      <c r="H463" s="120"/>
      <c r="I463" s="120"/>
      <c r="J463" s="58"/>
      <c r="K463" s="121"/>
      <c r="L463" s="2"/>
      <c r="M463" s="120"/>
      <c r="N463" s="120"/>
      <c r="O463" s="120"/>
      <c r="P463" s="120"/>
      <c r="Q463" s="2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122"/>
      <c r="AJ463" s="122"/>
      <c r="AK463" s="2"/>
      <c r="AL463" s="2"/>
      <c r="AM463" s="2"/>
      <c r="AN463" s="2"/>
      <c r="AO463" s="2"/>
      <c r="AP463" s="2"/>
      <c r="AQ463" s="2"/>
      <c r="AR463" s="15"/>
    </row>
    <row r="464" spans="1:44" ht="11.25" customHeight="1">
      <c r="A464" s="120"/>
      <c r="B464" s="120"/>
      <c r="C464" s="120"/>
      <c r="D464" s="120"/>
      <c r="E464" s="2"/>
      <c r="F464" s="2"/>
      <c r="G464" s="120"/>
      <c r="H464" s="120"/>
      <c r="I464" s="120"/>
      <c r="J464" s="58"/>
      <c r="K464" s="121"/>
      <c r="L464" s="2"/>
      <c r="M464" s="120"/>
      <c r="N464" s="120"/>
      <c r="O464" s="120"/>
      <c r="P464" s="120"/>
      <c r="Q464" s="2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122"/>
      <c r="AJ464" s="122"/>
      <c r="AK464" s="2"/>
      <c r="AL464" s="2"/>
      <c r="AM464" s="2"/>
      <c r="AN464" s="2"/>
      <c r="AO464" s="2"/>
      <c r="AP464" s="2"/>
      <c r="AQ464" s="2"/>
      <c r="AR464" s="15"/>
    </row>
    <row r="465" spans="1:44" ht="11.25" customHeight="1">
      <c r="A465" s="120"/>
      <c r="B465" s="120"/>
      <c r="C465" s="120"/>
      <c r="D465" s="120"/>
      <c r="E465" s="2"/>
      <c r="F465" s="2"/>
      <c r="G465" s="120"/>
      <c r="H465" s="120"/>
      <c r="I465" s="120"/>
      <c r="J465" s="58"/>
      <c r="K465" s="121"/>
      <c r="L465" s="2"/>
      <c r="M465" s="120"/>
      <c r="N465" s="120"/>
      <c r="O465" s="120"/>
      <c r="P465" s="120"/>
      <c r="Q465" s="2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122"/>
      <c r="AJ465" s="122"/>
      <c r="AK465" s="2"/>
      <c r="AL465" s="2"/>
      <c r="AM465" s="2"/>
      <c r="AN465" s="2"/>
      <c r="AO465" s="2"/>
      <c r="AP465" s="2"/>
      <c r="AQ465" s="2"/>
      <c r="AR465" s="15"/>
    </row>
    <row r="466" spans="1:44" ht="11.25" customHeight="1">
      <c r="A466" s="120"/>
      <c r="B466" s="120"/>
      <c r="C466" s="120"/>
      <c r="D466" s="120"/>
      <c r="E466" s="2"/>
      <c r="F466" s="2"/>
      <c r="G466" s="120"/>
      <c r="H466" s="120"/>
      <c r="I466" s="120"/>
      <c r="J466" s="58"/>
      <c r="K466" s="121"/>
      <c r="L466" s="2"/>
      <c r="M466" s="120"/>
      <c r="N466" s="120"/>
      <c r="O466" s="120"/>
      <c r="P466" s="120"/>
      <c r="Q466" s="2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122"/>
      <c r="AJ466" s="122"/>
      <c r="AK466" s="2"/>
      <c r="AL466" s="2"/>
      <c r="AM466" s="2"/>
      <c r="AN466" s="2"/>
      <c r="AO466" s="2"/>
      <c r="AP466" s="2"/>
      <c r="AQ466" s="2"/>
      <c r="AR466" s="15"/>
    </row>
    <row r="467" spans="1:44" ht="11.25" customHeight="1">
      <c r="A467" s="120"/>
      <c r="B467" s="120"/>
      <c r="C467" s="120"/>
      <c r="D467" s="120"/>
      <c r="E467" s="2"/>
      <c r="F467" s="2"/>
      <c r="G467" s="120"/>
      <c r="H467" s="120"/>
      <c r="I467" s="120"/>
      <c r="J467" s="58"/>
      <c r="K467" s="121"/>
      <c r="L467" s="2"/>
      <c r="M467" s="120"/>
      <c r="N467" s="120"/>
      <c r="O467" s="120"/>
      <c r="P467" s="120"/>
      <c r="Q467" s="2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122"/>
      <c r="AJ467" s="122"/>
      <c r="AK467" s="2"/>
      <c r="AL467" s="2"/>
      <c r="AM467" s="2"/>
      <c r="AN467" s="2"/>
      <c r="AO467" s="2"/>
      <c r="AP467" s="2"/>
      <c r="AQ467" s="2"/>
      <c r="AR467" s="15"/>
    </row>
    <row r="468" spans="1:44" ht="11.25" customHeight="1">
      <c r="A468" s="120"/>
      <c r="B468" s="120"/>
      <c r="C468" s="120"/>
      <c r="D468" s="120"/>
      <c r="E468" s="2"/>
      <c r="F468" s="2"/>
      <c r="G468" s="120"/>
      <c r="H468" s="120"/>
      <c r="I468" s="120"/>
      <c r="J468" s="58"/>
      <c r="K468" s="121"/>
      <c r="L468" s="2"/>
      <c r="M468" s="120"/>
      <c r="N468" s="120"/>
      <c r="O468" s="120"/>
      <c r="P468" s="120"/>
      <c r="Q468" s="2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122"/>
      <c r="AJ468" s="122"/>
      <c r="AK468" s="2"/>
      <c r="AL468" s="2"/>
      <c r="AM468" s="2"/>
      <c r="AN468" s="2"/>
      <c r="AO468" s="2"/>
      <c r="AP468" s="2"/>
      <c r="AQ468" s="2"/>
      <c r="AR468" s="15"/>
    </row>
    <row r="469" spans="1:44" ht="11.25" customHeight="1">
      <c r="A469" s="120"/>
      <c r="B469" s="120"/>
      <c r="C469" s="120"/>
      <c r="D469" s="120"/>
      <c r="E469" s="2"/>
      <c r="F469" s="2"/>
      <c r="G469" s="120"/>
      <c r="H469" s="120"/>
      <c r="I469" s="120"/>
      <c r="J469" s="58"/>
      <c r="K469" s="121"/>
      <c r="L469" s="2"/>
      <c r="M469" s="120"/>
      <c r="N469" s="120"/>
      <c r="O469" s="120"/>
      <c r="P469" s="120"/>
      <c r="Q469" s="2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122"/>
      <c r="AJ469" s="122"/>
      <c r="AK469" s="2"/>
      <c r="AL469" s="2"/>
      <c r="AM469" s="2"/>
      <c r="AN469" s="2"/>
      <c r="AO469" s="2"/>
      <c r="AP469" s="2"/>
      <c r="AQ469" s="2"/>
      <c r="AR469" s="15"/>
    </row>
    <row r="470" spans="1:44" ht="11.25" customHeight="1">
      <c r="A470" s="120"/>
      <c r="B470" s="120"/>
      <c r="C470" s="120"/>
      <c r="D470" s="120"/>
      <c r="E470" s="2"/>
      <c r="F470" s="2"/>
      <c r="G470" s="120"/>
      <c r="H470" s="120"/>
      <c r="I470" s="120"/>
      <c r="J470" s="58"/>
      <c r="K470" s="121"/>
      <c r="L470" s="2"/>
      <c r="M470" s="120"/>
      <c r="N470" s="120"/>
      <c r="O470" s="120"/>
      <c r="P470" s="120"/>
      <c r="Q470" s="2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122"/>
      <c r="AJ470" s="122"/>
      <c r="AK470" s="2"/>
      <c r="AL470" s="2"/>
      <c r="AM470" s="2"/>
      <c r="AN470" s="2"/>
      <c r="AO470" s="2"/>
      <c r="AP470" s="2"/>
      <c r="AQ470" s="2"/>
      <c r="AR470" s="15"/>
    </row>
    <row r="471" spans="1:44" ht="11.25" customHeight="1">
      <c r="A471" s="120"/>
      <c r="B471" s="120"/>
      <c r="C471" s="120"/>
      <c r="D471" s="120"/>
      <c r="E471" s="2"/>
      <c r="F471" s="2"/>
      <c r="G471" s="120"/>
      <c r="H471" s="120"/>
      <c r="I471" s="120"/>
      <c r="J471" s="58"/>
      <c r="K471" s="121"/>
      <c r="L471" s="2"/>
      <c r="M471" s="120"/>
      <c r="N471" s="120"/>
      <c r="O471" s="120"/>
      <c r="P471" s="120"/>
      <c r="Q471" s="2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122"/>
      <c r="AJ471" s="122"/>
      <c r="AK471" s="2"/>
      <c r="AL471" s="2"/>
      <c r="AM471" s="2"/>
      <c r="AN471" s="2"/>
      <c r="AO471" s="2"/>
      <c r="AP471" s="2"/>
      <c r="AQ471" s="2"/>
      <c r="AR471" s="15"/>
    </row>
    <row r="472" spans="1:44" ht="11.25" customHeight="1">
      <c r="A472" s="120"/>
      <c r="B472" s="120"/>
      <c r="C472" s="120"/>
      <c r="D472" s="120"/>
      <c r="E472" s="2"/>
      <c r="F472" s="2"/>
      <c r="G472" s="120"/>
      <c r="H472" s="120"/>
      <c r="I472" s="120"/>
      <c r="J472" s="58"/>
      <c r="K472" s="121"/>
      <c r="L472" s="2"/>
      <c r="M472" s="120"/>
      <c r="N472" s="120"/>
      <c r="O472" s="120"/>
      <c r="P472" s="120"/>
      <c r="Q472" s="2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122"/>
      <c r="AJ472" s="122"/>
      <c r="AK472" s="2"/>
      <c r="AL472" s="2"/>
      <c r="AM472" s="2"/>
      <c r="AN472" s="2"/>
      <c r="AO472" s="2"/>
      <c r="AP472" s="2"/>
      <c r="AQ472" s="2"/>
      <c r="AR472" s="15"/>
    </row>
    <row r="473" spans="1:44" ht="11.25" customHeight="1">
      <c r="A473" s="120"/>
      <c r="B473" s="120"/>
      <c r="C473" s="120"/>
      <c r="D473" s="120"/>
      <c r="E473" s="2"/>
      <c r="F473" s="2"/>
      <c r="G473" s="120"/>
      <c r="H473" s="120"/>
      <c r="I473" s="120"/>
      <c r="J473" s="58"/>
      <c r="K473" s="121"/>
      <c r="L473" s="2"/>
      <c r="M473" s="120"/>
      <c r="N473" s="120"/>
      <c r="O473" s="120"/>
      <c r="P473" s="120"/>
      <c r="Q473" s="2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122"/>
      <c r="AJ473" s="122"/>
      <c r="AK473" s="2"/>
      <c r="AL473" s="2"/>
      <c r="AM473" s="2"/>
      <c r="AN473" s="2"/>
      <c r="AO473" s="2"/>
      <c r="AP473" s="2"/>
      <c r="AQ473" s="2"/>
      <c r="AR473" s="15"/>
    </row>
    <row r="474" spans="1:44" ht="11.25" customHeight="1">
      <c r="A474" s="120"/>
      <c r="B474" s="120"/>
      <c r="C474" s="120"/>
      <c r="D474" s="120"/>
      <c r="E474" s="2"/>
      <c r="F474" s="2"/>
      <c r="G474" s="120"/>
      <c r="H474" s="120"/>
      <c r="I474" s="120"/>
      <c r="J474" s="58"/>
      <c r="K474" s="121"/>
      <c r="L474" s="2"/>
      <c r="M474" s="120"/>
      <c r="N474" s="120"/>
      <c r="O474" s="120"/>
      <c r="P474" s="120"/>
      <c r="Q474" s="2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122"/>
      <c r="AJ474" s="122"/>
      <c r="AK474" s="2"/>
      <c r="AL474" s="2"/>
      <c r="AM474" s="2"/>
      <c r="AN474" s="2"/>
      <c r="AO474" s="2"/>
      <c r="AP474" s="2"/>
      <c r="AQ474" s="2"/>
      <c r="AR474" s="15"/>
    </row>
    <row r="475" spans="1:44" ht="11.25" customHeight="1">
      <c r="A475" s="120"/>
      <c r="B475" s="120"/>
      <c r="C475" s="120"/>
      <c r="D475" s="120"/>
      <c r="E475" s="2"/>
      <c r="F475" s="2"/>
      <c r="G475" s="120"/>
      <c r="H475" s="120"/>
      <c r="I475" s="120"/>
      <c r="J475" s="58"/>
      <c r="K475" s="121"/>
      <c r="L475" s="2"/>
      <c r="M475" s="120"/>
      <c r="N475" s="120"/>
      <c r="O475" s="120"/>
      <c r="P475" s="120"/>
      <c r="Q475" s="2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122"/>
      <c r="AJ475" s="122"/>
      <c r="AK475" s="2"/>
      <c r="AL475" s="2"/>
      <c r="AM475" s="2"/>
      <c r="AN475" s="2"/>
      <c r="AO475" s="2"/>
      <c r="AP475" s="2"/>
      <c r="AQ475" s="2"/>
      <c r="AR475" s="15"/>
    </row>
    <row r="476" spans="1:44" ht="11.25" customHeight="1">
      <c r="A476" s="120"/>
      <c r="B476" s="120"/>
      <c r="C476" s="120"/>
      <c r="D476" s="120"/>
      <c r="E476" s="2"/>
      <c r="F476" s="2"/>
      <c r="G476" s="120"/>
      <c r="H476" s="120"/>
      <c r="I476" s="120"/>
      <c r="J476" s="58"/>
      <c r="K476" s="121"/>
      <c r="L476" s="2"/>
      <c r="M476" s="120"/>
      <c r="N476" s="120"/>
      <c r="O476" s="120"/>
      <c r="P476" s="120"/>
      <c r="Q476" s="2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122"/>
      <c r="AJ476" s="122"/>
      <c r="AK476" s="2"/>
      <c r="AL476" s="2"/>
      <c r="AM476" s="2"/>
      <c r="AN476" s="2"/>
      <c r="AO476" s="2"/>
      <c r="AP476" s="2"/>
      <c r="AQ476" s="2"/>
      <c r="AR476" s="15"/>
    </row>
    <row r="477" spans="1:44" ht="11.25" customHeight="1">
      <c r="A477" s="120"/>
      <c r="B477" s="120"/>
      <c r="C477" s="120"/>
      <c r="D477" s="120"/>
      <c r="E477" s="2"/>
      <c r="F477" s="2"/>
      <c r="G477" s="120"/>
      <c r="H477" s="120"/>
      <c r="I477" s="120"/>
      <c r="J477" s="58"/>
      <c r="K477" s="121"/>
      <c r="L477" s="2"/>
      <c r="M477" s="120"/>
      <c r="N477" s="120"/>
      <c r="O477" s="120"/>
      <c r="P477" s="120"/>
      <c r="Q477" s="2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122"/>
      <c r="AJ477" s="122"/>
      <c r="AK477" s="2"/>
      <c r="AL477" s="2"/>
      <c r="AM477" s="2"/>
      <c r="AN477" s="2"/>
      <c r="AO477" s="2"/>
      <c r="AP477" s="2"/>
      <c r="AQ477" s="2"/>
      <c r="AR477" s="15"/>
    </row>
    <row r="478" spans="1:44" ht="11.25" customHeight="1">
      <c r="A478" s="120"/>
      <c r="B478" s="120"/>
      <c r="C478" s="120"/>
      <c r="D478" s="120"/>
      <c r="E478" s="2"/>
      <c r="F478" s="2"/>
      <c r="G478" s="120"/>
      <c r="H478" s="120"/>
      <c r="I478" s="120"/>
      <c r="J478" s="58"/>
      <c r="K478" s="121"/>
      <c r="L478" s="2"/>
      <c r="M478" s="120"/>
      <c r="N478" s="120"/>
      <c r="O478" s="120"/>
      <c r="P478" s="120"/>
      <c r="Q478" s="2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122"/>
      <c r="AJ478" s="122"/>
      <c r="AK478" s="2"/>
      <c r="AL478" s="2"/>
      <c r="AM478" s="2"/>
      <c r="AN478" s="2"/>
      <c r="AO478" s="2"/>
      <c r="AP478" s="2"/>
      <c r="AQ478" s="2"/>
      <c r="AR478" s="15"/>
    </row>
    <row r="479" spans="1:44" ht="11.25" customHeight="1">
      <c r="A479" s="120"/>
      <c r="B479" s="120"/>
      <c r="C479" s="120"/>
      <c r="D479" s="120"/>
      <c r="E479" s="2"/>
      <c r="F479" s="2"/>
      <c r="G479" s="120"/>
      <c r="H479" s="120"/>
      <c r="I479" s="120"/>
      <c r="J479" s="58"/>
      <c r="K479" s="121"/>
      <c r="L479" s="2"/>
      <c r="M479" s="120"/>
      <c r="N479" s="120"/>
      <c r="O479" s="120"/>
      <c r="P479" s="120"/>
      <c r="Q479" s="2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122"/>
      <c r="AJ479" s="122"/>
      <c r="AK479" s="2"/>
      <c r="AL479" s="2"/>
      <c r="AM479" s="2"/>
      <c r="AN479" s="2"/>
      <c r="AO479" s="2"/>
      <c r="AP479" s="2"/>
      <c r="AQ479" s="2"/>
      <c r="AR479" s="15"/>
    </row>
    <row r="480" spans="1:44" ht="11.25" customHeight="1">
      <c r="A480" s="120"/>
      <c r="B480" s="120"/>
      <c r="C480" s="120"/>
      <c r="D480" s="120"/>
      <c r="E480" s="2"/>
      <c r="F480" s="2"/>
      <c r="G480" s="120"/>
      <c r="H480" s="120"/>
      <c r="I480" s="120"/>
      <c r="J480" s="58"/>
      <c r="K480" s="121"/>
      <c r="L480" s="2"/>
      <c r="M480" s="120"/>
      <c r="N480" s="120"/>
      <c r="O480" s="120"/>
      <c r="P480" s="120"/>
      <c r="Q480" s="2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122"/>
      <c r="AJ480" s="122"/>
      <c r="AK480" s="2"/>
      <c r="AL480" s="2"/>
      <c r="AM480" s="2"/>
      <c r="AN480" s="2"/>
      <c r="AO480" s="2"/>
      <c r="AP480" s="2"/>
      <c r="AQ480" s="2"/>
      <c r="AR480" s="15"/>
    </row>
    <row r="481" spans="1:44" ht="11.25" customHeight="1">
      <c r="A481" s="120"/>
      <c r="B481" s="120"/>
      <c r="C481" s="120"/>
      <c r="D481" s="120"/>
      <c r="E481" s="2"/>
      <c r="F481" s="2"/>
      <c r="G481" s="120"/>
      <c r="H481" s="120"/>
      <c r="I481" s="120"/>
      <c r="J481" s="58"/>
      <c r="K481" s="121"/>
      <c r="L481" s="2"/>
      <c r="M481" s="120"/>
      <c r="N481" s="120"/>
      <c r="O481" s="120"/>
      <c r="P481" s="120"/>
      <c r="Q481" s="2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122"/>
      <c r="AJ481" s="122"/>
      <c r="AK481" s="2"/>
      <c r="AL481" s="2"/>
      <c r="AM481" s="2"/>
      <c r="AN481" s="2"/>
      <c r="AO481" s="2"/>
      <c r="AP481" s="2"/>
      <c r="AQ481" s="2"/>
      <c r="AR481" s="15"/>
    </row>
    <row r="482" spans="1:44" ht="11.25" customHeight="1">
      <c r="A482" s="120"/>
      <c r="B482" s="120"/>
      <c r="C482" s="120"/>
      <c r="D482" s="120"/>
      <c r="E482" s="2"/>
      <c r="F482" s="2"/>
      <c r="G482" s="120"/>
      <c r="H482" s="120"/>
      <c r="I482" s="120"/>
      <c r="J482" s="58"/>
      <c r="K482" s="121"/>
      <c r="L482" s="2"/>
      <c r="M482" s="120"/>
      <c r="N482" s="120"/>
      <c r="O482" s="120"/>
      <c r="P482" s="120"/>
      <c r="Q482" s="2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122"/>
      <c r="AJ482" s="122"/>
      <c r="AK482" s="2"/>
      <c r="AL482" s="2"/>
      <c r="AM482" s="2"/>
      <c r="AN482" s="2"/>
      <c r="AO482" s="2"/>
      <c r="AP482" s="2"/>
      <c r="AQ482" s="2"/>
      <c r="AR482" s="15"/>
    </row>
    <row r="483" spans="1:44" ht="11.25" customHeight="1">
      <c r="A483" s="120"/>
      <c r="B483" s="120"/>
      <c r="C483" s="120"/>
      <c r="D483" s="120"/>
      <c r="E483" s="2"/>
      <c r="F483" s="2"/>
      <c r="G483" s="120"/>
      <c r="H483" s="120"/>
      <c r="I483" s="120"/>
      <c r="J483" s="58"/>
      <c r="K483" s="121"/>
      <c r="L483" s="2"/>
      <c r="M483" s="120"/>
      <c r="N483" s="120"/>
      <c r="O483" s="120"/>
      <c r="P483" s="120"/>
      <c r="Q483" s="2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122"/>
      <c r="AJ483" s="122"/>
      <c r="AK483" s="2"/>
      <c r="AL483" s="2"/>
      <c r="AM483" s="2"/>
      <c r="AN483" s="2"/>
      <c r="AO483" s="2"/>
      <c r="AP483" s="2"/>
      <c r="AQ483" s="2"/>
      <c r="AR483" s="15"/>
    </row>
    <row r="484" spans="1:44" ht="11.25" customHeight="1">
      <c r="A484" s="120"/>
      <c r="B484" s="120"/>
      <c r="C484" s="120"/>
      <c r="D484" s="120"/>
      <c r="E484" s="2"/>
      <c r="F484" s="2"/>
      <c r="G484" s="120"/>
      <c r="H484" s="120"/>
      <c r="I484" s="120"/>
      <c r="J484" s="58"/>
      <c r="K484" s="121"/>
      <c r="L484" s="2"/>
      <c r="M484" s="120"/>
      <c r="N484" s="120"/>
      <c r="O484" s="120"/>
      <c r="P484" s="120"/>
      <c r="Q484" s="2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122"/>
      <c r="AJ484" s="122"/>
      <c r="AK484" s="2"/>
      <c r="AL484" s="2"/>
      <c r="AM484" s="2"/>
      <c r="AN484" s="2"/>
      <c r="AO484" s="2"/>
      <c r="AP484" s="2"/>
      <c r="AQ484" s="2"/>
      <c r="AR484" s="15"/>
    </row>
    <row r="485" spans="1:44" ht="11.25" customHeight="1">
      <c r="A485" s="120"/>
      <c r="B485" s="120"/>
      <c r="C485" s="120"/>
      <c r="D485" s="120"/>
      <c r="E485" s="2"/>
      <c r="F485" s="2"/>
      <c r="G485" s="120"/>
      <c r="H485" s="120"/>
      <c r="I485" s="120"/>
      <c r="J485" s="58"/>
      <c r="K485" s="121"/>
      <c r="L485" s="2"/>
      <c r="M485" s="120"/>
      <c r="N485" s="120"/>
      <c r="O485" s="120"/>
      <c r="P485" s="120"/>
      <c r="Q485" s="2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122"/>
      <c r="AJ485" s="122"/>
      <c r="AK485" s="2"/>
      <c r="AL485" s="2"/>
      <c r="AM485" s="2"/>
      <c r="AN485" s="2"/>
      <c r="AO485" s="2"/>
      <c r="AP485" s="2"/>
      <c r="AQ485" s="2"/>
      <c r="AR485" s="15"/>
    </row>
    <row r="486" spans="1:44" ht="11.25" customHeight="1">
      <c r="A486" s="120"/>
      <c r="B486" s="120"/>
      <c r="C486" s="120"/>
      <c r="D486" s="120"/>
      <c r="E486" s="2"/>
      <c r="F486" s="2"/>
      <c r="G486" s="120"/>
      <c r="H486" s="120"/>
      <c r="I486" s="120"/>
      <c r="J486" s="58"/>
      <c r="K486" s="121"/>
      <c r="L486" s="2"/>
      <c r="M486" s="120"/>
      <c r="N486" s="120"/>
      <c r="O486" s="120"/>
      <c r="P486" s="120"/>
      <c r="Q486" s="2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122"/>
      <c r="AJ486" s="122"/>
      <c r="AK486" s="2"/>
      <c r="AL486" s="2"/>
      <c r="AM486" s="2"/>
      <c r="AN486" s="2"/>
      <c r="AO486" s="2"/>
      <c r="AP486" s="2"/>
      <c r="AQ486" s="2"/>
      <c r="AR486" s="15"/>
    </row>
    <row r="487" spans="1:44" ht="11.25" customHeight="1">
      <c r="A487" s="120"/>
      <c r="B487" s="120"/>
      <c r="C487" s="120"/>
      <c r="D487" s="120"/>
      <c r="E487" s="2"/>
      <c r="F487" s="2"/>
      <c r="G487" s="120"/>
      <c r="H487" s="120"/>
      <c r="I487" s="120"/>
      <c r="J487" s="58"/>
      <c r="K487" s="121"/>
      <c r="L487" s="2"/>
      <c r="M487" s="120"/>
      <c r="N487" s="120"/>
      <c r="O487" s="120"/>
      <c r="P487" s="120"/>
      <c r="Q487" s="2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122"/>
      <c r="AJ487" s="122"/>
      <c r="AK487" s="2"/>
      <c r="AL487" s="2"/>
      <c r="AM487" s="2"/>
      <c r="AN487" s="2"/>
      <c r="AO487" s="2"/>
      <c r="AP487" s="2"/>
      <c r="AQ487" s="2"/>
      <c r="AR487" s="15"/>
    </row>
    <row r="488" spans="1:44" ht="11.25" customHeight="1">
      <c r="A488" s="120"/>
      <c r="B488" s="120"/>
      <c r="C488" s="120"/>
      <c r="D488" s="120"/>
      <c r="E488" s="2"/>
      <c r="F488" s="2"/>
      <c r="G488" s="120"/>
      <c r="H488" s="120"/>
      <c r="I488" s="120"/>
      <c r="J488" s="58"/>
      <c r="K488" s="121"/>
      <c r="L488" s="2"/>
      <c r="M488" s="120"/>
      <c r="N488" s="120"/>
      <c r="O488" s="120"/>
      <c r="P488" s="120"/>
      <c r="Q488" s="2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122"/>
      <c r="AJ488" s="122"/>
      <c r="AK488" s="2"/>
      <c r="AL488" s="2"/>
      <c r="AM488" s="2"/>
      <c r="AN488" s="2"/>
      <c r="AO488" s="2"/>
      <c r="AP488" s="2"/>
      <c r="AQ488" s="2"/>
      <c r="AR488" s="15"/>
    </row>
    <row r="489" spans="1:44" ht="11.25" customHeight="1">
      <c r="A489" s="120"/>
      <c r="B489" s="120"/>
      <c r="C489" s="120"/>
      <c r="D489" s="120"/>
      <c r="E489" s="2"/>
      <c r="F489" s="2"/>
      <c r="G489" s="120"/>
      <c r="H489" s="120"/>
      <c r="I489" s="120"/>
      <c r="J489" s="58"/>
      <c r="K489" s="121"/>
      <c r="L489" s="2"/>
      <c r="M489" s="120"/>
      <c r="N489" s="120"/>
      <c r="O489" s="120"/>
      <c r="P489" s="120"/>
      <c r="Q489" s="2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122"/>
      <c r="AJ489" s="122"/>
      <c r="AK489" s="2"/>
      <c r="AL489" s="2"/>
      <c r="AM489" s="2"/>
      <c r="AN489" s="2"/>
      <c r="AO489" s="2"/>
      <c r="AP489" s="2"/>
      <c r="AQ489" s="2"/>
      <c r="AR489" s="15"/>
    </row>
    <row r="490" spans="1:44" ht="11.25" customHeight="1">
      <c r="A490" s="120"/>
      <c r="B490" s="120"/>
      <c r="C490" s="120"/>
      <c r="D490" s="120"/>
      <c r="E490" s="2"/>
      <c r="F490" s="2"/>
      <c r="G490" s="120"/>
      <c r="H490" s="120"/>
      <c r="I490" s="120"/>
      <c r="J490" s="58"/>
      <c r="K490" s="121"/>
      <c r="L490" s="2"/>
      <c r="M490" s="120"/>
      <c r="N490" s="120"/>
      <c r="O490" s="120"/>
      <c r="P490" s="120"/>
      <c r="Q490" s="2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122"/>
      <c r="AJ490" s="122"/>
      <c r="AK490" s="2"/>
      <c r="AL490" s="2"/>
      <c r="AM490" s="2"/>
      <c r="AN490" s="2"/>
      <c r="AO490" s="2"/>
      <c r="AP490" s="2"/>
      <c r="AQ490" s="2"/>
      <c r="AR490" s="15"/>
    </row>
    <row r="491" spans="1:44" ht="11.25" customHeight="1">
      <c r="A491" s="120"/>
      <c r="B491" s="120"/>
      <c r="C491" s="120"/>
      <c r="D491" s="120"/>
      <c r="E491" s="2"/>
      <c r="F491" s="2"/>
      <c r="G491" s="120"/>
      <c r="H491" s="120"/>
      <c r="I491" s="120"/>
      <c r="J491" s="58"/>
      <c r="K491" s="121"/>
      <c r="L491" s="2"/>
      <c r="M491" s="120"/>
      <c r="N491" s="120"/>
      <c r="O491" s="120"/>
      <c r="P491" s="120"/>
      <c r="Q491" s="2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122"/>
      <c r="AJ491" s="122"/>
      <c r="AK491" s="2"/>
      <c r="AL491" s="2"/>
      <c r="AM491" s="2"/>
      <c r="AN491" s="2"/>
      <c r="AO491" s="2"/>
      <c r="AP491" s="2"/>
      <c r="AQ491" s="2"/>
      <c r="AR491" s="15"/>
    </row>
    <row r="492" spans="1:44" ht="11.25" customHeight="1">
      <c r="A492" s="120"/>
      <c r="B492" s="120"/>
      <c r="C492" s="120"/>
      <c r="D492" s="120"/>
      <c r="E492" s="2"/>
      <c r="F492" s="2"/>
      <c r="G492" s="120"/>
      <c r="H492" s="120"/>
      <c r="I492" s="120"/>
      <c r="J492" s="58"/>
      <c r="K492" s="121"/>
      <c r="L492" s="2"/>
      <c r="M492" s="120"/>
      <c r="N492" s="120"/>
      <c r="O492" s="120"/>
      <c r="P492" s="120"/>
      <c r="Q492" s="2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122"/>
      <c r="AJ492" s="122"/>
      <c r="AK492" s="2"/>
      <c r="AL492" s="2"/>
      <c r="AM492" s="2"/>
      <c r="AN492" s="2"/>
      <c r="AO492" s="2"/>
      <c r="AP492" s="2"/>
      <c r="AQ492" s="2"/>
      <c r="AR492" s="15"/>
    </row>
    <row r="493" spans="1:44" ht="11.25" customHeight="1">
      <c r="A493" s="120"/>
      <c r="B493" s="120"/>
      <c r="C493" s="120"/>
      <c r="D493" s="120"/>
      <c r="E493" s="2"/>
      <c r="F493" s="2"/>
      <c r="G493" s="120"/>
      <c r="H493" s="120"/>
      <c r="I493" s="120"/>
      <c r="J493" s="58"/>
      <c r="K493" s="121"/>
      <c r="L493" s="2"/>
      <c r="M493" s="120"/>
      <c r="N493" s="120"/>
      <c r="O493" s="120"/>
      <c r="P493" s="120"/>
      <c r="Q493" s="2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122"/>
      <c r="AJ493" s="122"/>
      <c r="AK493" s="2"/>
      <c r="AL493" s="2"/>
      <c r="AM493" s="2"/>
      <c r="AN493" s="2"/>
      <c r="AO493" s="2"/>
      <c r="AP493" s="2"/>
      <c r="AQ493" s="2"/>
      <c r="AR493" s="15"/>
    </row>
    <row r="494" spans="1:44" ht="11.25" customHeight="1">
      <c r="A494" s="120"/>
      <c r="B494" s="120"/>
      <c r="C494" s="120"/>
      <c r="D494" s="120"/>
      <c r="E494" s="2"/>
      <c r="F494" s="2"/>
      <c r="G494" s="120"/>
      <c r="H494" s="120"/>
      <c r="I494" s="120"/>
      <c r="J494" s="58"/>
      <c r="K494" s="121"/>
      <c r="L494" s="2"/>
      <c r="M494" s="120"/>
      <c r="N494" s="120"/>
      <c r="O494" s="120"/>
      <c r="P494" s="120"/>
      <c r="Q494" s="2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122"/>
      <c r="AJ494" s="122"/>
      <c r="AK494" s="2"/>
      <c r="AL494" s="2"/>
      <c r="AM494" s="2"/>
      <c r="AN494" s="2"/>
      <c r="AO494" s="2"/>
      <c r="AP494" s="2"/>
      <c r="AQ494" s="2"/>
      <c r="AR494" s="15"/>
    </row>
    <row r="495" spans="1:44" ht="11.25" customHeight="1">
      <c r="A495" s="120"/>
      <c r="B495" s="120"/>
      <c r="C495" s="120"/>
      <c r="D495" s="120"/>
      <c r="E495" s="2"/>
      <c r="F495" s="2"/>
      <c r="G495" s="120"/>
      <c r="H495" s="120"/>
      <c r="I495" s="120"/>
      <c r="J495" s="58"/>
      <c r="K495" s="121"/>
      <c r="L495" s="2"/>
      <c r="M495" s="120"/>
      <c r="N495" s="120"/>
      <c r="O495" s="120"/>
      <c r="P495" s="120"/>
      <c r="Q495" s="2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122"/>
      <c r="AJ495" s="122"/>
      <c r="AK495" s="2"/>
      <c r="AL495" s="2"/>
      <c r="AM495" s="2"/>
      <c r="AN495" s="2"/>
      <c r="AO495" s="2"/>
      <c r="AP495" s="2"/>
      <c r="AQ495" s="2"/>
      <c r="AR495" s="15"/>
    </row>
    <row r="496" spans="1:44" ht="11.25" customHeight="1">
      <c r="A496" s="120"/>
      <c r="B496" s="120"/>
      <c r="C496" s="120"/>
      <c r="D496" s="120"/>
      <c r="E496" s="2"/>
      <c r="F496" s="2"/>
      <c r="G496" s="120"/>
      <c r="H496" s="120"/>
      <c r="I496" s="120"/>
      <c r="J496" s="58"/>
      <c r="K496" s="121"/>
      <c r="L496" s="2"/>
      <c r="M496" s="120"/>
      <c r="N496" s="120"/>
      <c r="O496" s="120"/>
      <c r="P496" s="120"/>
      <c r="Q496" s="2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122"/>
      <c r="AJ496" s="122"/>
      <c r="AK496" s="2"/>
      <c r="AL496" s="2"/>
      <c r="AM496" s="2"/>
      <c r="AN496" s="2"/>
      <c r="AO496" s="2"/>
      <c r="AP496" s="2"/>
      <c r="AQ496" s="2"/>
      <c r="AR496" s="15"/>
    </row>
    <row r="497" spans="1:44" ht="11.25" customHeight="1">
      <c r="A497" s="120"/>
      <c r="B497" s="120"/>
      <c r="C497" s="120"/>
      <c r="D497" s="120"/>
      <c r="E497" s="2"/>
      <c r="F497" s="2"/>
      <c r="G497" s="120"/>
      <c r="H497" s="120"/>
      <c r="I497" s="120"/>
      <c r="J497" s="58"/>
      <c r="K497" s="121"/>
      <c r="L497" s="2"/>
      <c r="M497" s="120"/>
      <c r="N497" s="120"/>
      <c r="O497" s="120"/>
      <c r="P497" s="120"/>
      <c r="Q497" s="2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122"/>
      <c r="AJ497" s="122"/>
      <c r="AK497" s="2"/>
      <c r="AL497" s="2"/>
      <c r="AM497" s="2"/>
      <c r="AN497" s="2"/>
      <c r="AO497" s="2"/>
      <c r="AP497" s="2"/>
      <c r="AQ497" s="2"/>
      <c r="AR497" s="15"/>
    </row>
    <row r="498" spans="1:44" ht="11.25" customHeight="1">
      <c r="A498" s="120"/>
      <c r="B498" s="120"/>
      <c r="C498" s="120"/>
      <c r="D498" s="120"/>
      <c r="E498" s="2"/>
      <c r="F498" s="2"/>
      <c r="G498" s="120"/>
      <c r="H498" s="120"/>
      <c r="I498" s="120"/>
      <c r="J498" s="58"/>
      <c r="K498" s="121"/>
      <c r="L498" s="2"/>
      <c r="M498" s="120"/>
      <c r="N498" s="120"/>
      <c r="O498" s="120"/>
      <c r="P498" s="120"/>
      <c r="Q498" s="2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122"/>
      <c r="AJ498" s="122"/>
      <c r="AK498" s="2"/>
      <c r="AL498" s="2"/>
      <c r="AM498" s="2"/>
      <c r="AN498" s="2"/>
      <c r="AO498" s="2"/>
      <c r="AP498" s="2"/>
      <c r="AQ498" s="2"/>
      <c r="AR498" s="15"/>
    </row>
    <row r="499" spans="1:44" ht="11.25" customHeight="1">
      <c r="A499" s="120"/>
      <c r="B499" s="120"/>
      <c r="C499" s="120"/>
      <c r="D499" s="120"/>
      <c r="E499" s="2"/>
      <c r="F499" s="2"/>
      <c r="G499" s="120"/>
      <c r="H499" s="120"/>
      <c r="I499" s="120"/>
      <c r="J499" s="58"/>
      <c r="K499" s="121"/>
      <c r="L499" s="2"/>
      <c r="M499" s="120"/>
      <c r="N499" s="120"/>
      <c r="O499" s="120"/>
      <c r="P499" s="120"/>
      <c r="Q499" s="2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122"/>
      <c r="AJ499" s="122"/>
      <c r="AK499" s="2"/>
      <c r="AL499" s="2"/>
      <c r="AM499" s="2"/>
      <c r="AN499" s="2"/>
      <c r="AO499" s="2"/>
      <c r="AP499" s="2"/>
      <c r="AQ499" s="2"/>
      <c r="AR499" s="15"/>
    </row>
    <row r="500" spans="1:44" ht="11.25" customHeight="1">
      <c r="A500" s="120"/>
      <c r="B500" s="120"/>
      <c r="C500" s="120"/>
      <c r="D500" s="120"/>
      <c r="E500" s="2"/>
      <c r="F500" s="2"/>
      <c r="G500" s="120"/>
      <c r="H500" s="120"/>
      <c r="I500" s="120"/>
      <c r="J500" s="58"/>
      <c r="K500" s="121"/>
      <c r="L500" s="2"/>
      <c r="M500" s="120"/>
      <c r="N500" s="120"/>
      <c r="O500" s="120"/>
      <c r="P500" s="120"/>
      <c r="Q500" s="2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122"/>
      <c r="AJ500" s="122"/>
      <c r="AK500" s="2"/>
      <c r="AL500" s="2"/>
      <c r="AM500" s="2"/>
      <c r="AN500" s="2"/>
      <c r="AO500" s="2"/>
      <c r="AP500" s="2"/>
      <c r="AQ500" s="2"/>
      <c r="AR500" s="15"/>
    </row>
    <row r="501" spans="1:44" ht="11.25" customHeight="1">
      <c r="A501" s="120"/>
      <c r="B501" s="120"/>
      <c r="C501" s="120"/>
      <c r="D501" s="120"/>
      <c r="E501" s="2"/>
      <c r="F501" s="2"/>
      <c r="G501" s="120"/>
      <c r="H501" s="120"/>
      <c r="I501" s="120"/>
      <c r="J501" s="58"/>
      <c r="K501" s="121"/>
      <c r="L501" s="2"/>
      <c r="M501" s="120"/>
      <c r="N501" s="120"/>
      <c r="O501" s="120"/>
      <c r="P501" s="120"/>
      <c r="Q501" s="2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122"/>
      <c r="AJ501" s="122"/>
      <c r="AK501" s="2"/>
      <c r="AL501" s="2"/>
      <c r="AM501" s="2"/>
      <c r="AN501" s="2"/>
      <c r="AO501" s="2"/>
      <c r="AP501" s="2"/>
      <c r="AQ501" s="2"/>
      <c r="AR501" s="15"/>
    </row>
    <row r="502" spans="1:44" ht="11.25" customHeight="1">
      <c r="A502" s="120"/>
      <c r="B502" s="120"/>
      <c r="C502" s="120"/>
      <c r="D502" s="120"/>
      <c r="E502" s="2"/>
      <c r="F502" s="2"/>
      <c r="G502" s="120"/>
      <c r="H502" s="120"/>
      <c r="I502" s="120"/>
      <c r="J502" s="58"/>
      <c r="K502" s="121"/>
      <c r="L502" s="2"/>
      <c r="M502" s="120"/>
      <c r="N502" s="120"/>
      <c r="O502" s="120"/>
      <c r="P502" s="120"/>
      <c r="Q502" s="2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122"/>
      <c r="AJ502" s="122"/>
      <c r="AK502" s="2"/>
      <c r="AL502" s="2"/>
      <c r="AM502" s="2"/>
      <c r="AN502" s="2"/>
      <c r="AO502" s="2"/>
      <c r="AP502" s="2"/>
      <c r="AQ502" s="2"/>
      <c r="AR502" s="15"/>
    </row>
    <row r="503" spans="1:44" ht="11.25" customHeight="1">
      <c r="A503" s="120"/>
      <c r="B503" s="120"/>
      <c r="C503" s="120"/>
      <c r="D503" s="120"/>
      <c r="E503" s="2"/>
      <c r="F503" s="2"/>
      <c r="G503" s="120"/>
      <c r="H503" s="120"/>
      <c r="I503" s="120"/>
      <c r="J503" s="58"/>
      <c r="K503" s="121"/>
      <c r="L503" s="2"/>
      <c r="M503" s="120"/>
      <c r="N503" s="120"/>
      <c r="O503" s="120"/>
      <c r="P503" s="120"/>
      <c r="Q503" s="2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122"/>
      <c r="AJ503" s="122"/>
      <c r="AK503" s="2"/>
      <c r="AL503" s="2"/>
      <c r="AM503" s="2"/>
      <c r="AN503" s="2"/>
      <c r="AO503" s="2"/>
      <c r="AP503" s="2"/>
      <c r="AQ503" s="2"/>
      <c r="AR503" s="15"/>
    </row>
    <row r="504" spans="1:44" ht="11.25" customHeight="1">
      <c r="A504" s="120"/>
      <c r="B504" s="120"/>
      <c r="C504" s="120"/>
      <c r="D504" s="120"/>
      <c r="E504" s="2"/>
      <c r="F504" s="2"/>
      <c r="G504" s="120"/>
      <c r="H504" s="120"/>
      <c r="I504" s="120"/>
      <c r="J504" s="58"/>
      <c r="K504" s="121"/>
      <c r="L504" s="2"/>
      <c r="M504" s="120"/>
      <c r="N504" s="120"/>
      <c r="O504" s="120"/>
      <c r="P504" s="120"/>
      <c r="Q504" s="2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122"/>
      <c r="AJ504" s="122"/>
      <c r="AK504" s="2"/>
      <c r="AL504" s="2"/>
      <c r="AM504" s="2"/>
      <c r="AN504" s="2"/>
      <c r="AO504" s="2"/>
      <c r="AP504" s="2"/>
      <c r="AQ504" s="2"/>
      <c r="AR504" s="15"/>
    </row>
    <row r="505" spans="1:44" ht="11.25" customHeight="1">
      <c r="A505" s="120"/>
      <c r="B505" s="120"/>
      <c r="C505" s="120"/>
      <c r="D505" s="120"/>
      <c r="E505" s="2"/>
      <c r="F505" s="2"/>
      <c r="G505" s="120"/>
      <c r="H505" s="120"/>
      <c r="I505" s="120"/>
      <c r="J505" s="58"/>
      <c r="K505" s="121"/>
      <c r="L505" s="2"/>
      <c r="M505" s="120"/>
      <c r="N505" s="120"/>
      <c r="O505" s="120"/>
      <c r="P505" s="120"/>
      <c r="Q505" s="2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122"/>
      <c r="AJ505" s="122"/>
      <c r="AK505" s="2"/>
      <c r="AL505" s="2"/>
      <c r="AM505" s="2"/>
      <c r="AN505" s="2"/>
      <c r="AO505" s="2"/>
      <c r="AP505" s="2"/>
      <c r="AQ505" s="2"/>
      <c r="AR505" s="15"/>
    </row>
    <row r="506" spans="1:44" ht="11.25" customHeight="1">
      <c r="A506" s="120"/>
      <c r="B506" s="120"/>
      <c r="C506" s="120"/>
      <c r="D506" s="120"/>
      <c r="E506" s="2"/>
      <c r="F506" s="2"/>
      <c r="G506" s="120"/>
      <c r="H506" s="120"/>
      <c r="I506" s="120"/>
      <c r="J506" s="58"/>
      <c r="K506" s="121"/>
      <c r="L506" s="2"/>
      <c r="M506" s="120"/>
      <c r="N506" s="120"/>
      <c r="O506" s="120"/>
      <c r="P506" s="120"/>
      <c r="Q506" s="2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122"/>
      <c r="AJ506" s="122"/>
      <c r="AK506" s="2"/>
      <c r="AL506" s="2"/>
      <c r="AM506" s="2"/>
      <c r="AN506" s="2"/>
      <c r="AO506" s="2"/>
      <c r="AP506" s="2"/>
      <c r="AQ506" s="2"/>
      <c r="AR506" s="15"/>
    </row>
    <row r="507" spans="1:44" ht="11.25" customHeight="1">
      <c r="A507" s="120"/>
      <c r="B507" s="120"/>
      <c r="C507" s="120"/>
      <c r="D507" s="120"/>
      <c r="E507" s="2"/>
      <c r="F507" s="2"/>
      <c r="G507" s="120"/>
      <c r="H507" s="120"/>
      <c r="I507" s="120"/>
      <c r="J507" s="58"/>
      <c r="K507" s="121"/>
      <c r="L507" s="2"/>
      <c r="M507" s="120"/>
      <c r="N507" s="120"/>
      <c r="O507" s="120"/>
      <c r="P507" s="120"/>
      <c r="Q507" s="2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122"/>
      <c r="AJ507" s="122"/>
      <c r="AK507" s="2"/>
      <c r="AL507" s="2"/>
      <c r="AM507" s="2"/>
      <c r="AN507" s="2"/>
      <c r="AO507" s="2"/>
      <c r="AP507" s="2"/>
      <c r="AQ507" s="2"/>
      <c r="AR507" s="15"/>
    </row>
    <row r="508" spans="1:44" ht="11.25" customHeight="1">
      <c r="A508" s="120"/>
      <c r="B508" s="120"/>
      <c r="C508" s="120"/>
      <c r="D508" s="120"/>
      <c r="E508" s="2"/>
      <c r="F508" s="2"/>
      <c r="G508" s="120"/>
      <c r="H508" s="120"/>
      <c r="I508" s="120"/>
      <c r="J508" s="58"/>
      <c r="K508" s="121"/>
      <c r="L508" s="2"/>
      <c r="M508" s="120"/>
      <c r="N508" s="120"/>
      <c r="O508" s="120"/>
      <c r="P508" s="120"/>
      <c r="Q508" s="2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122"/>
      <c r="AJ508" s="122"/>
      <c r="AK508" s="2"/>
      <c r="AL508" s="2"/>
      <c r="AM508" s="2"/>
      <c r="AN508" s="2"/>
      <c r="AO508" s="2"/>
      <c r="AP508" s="2"/>
      <c r="AQ508" s="2"/>
      <c r="AR508" s="15"/>
    </row>
    <row r="509" spans="1:44" ht="11.25" customHeight="1">
      <c r="A509" s="120"/>
      <c r="B509" s="120"/>
      <c r="C509" s="120"/>
      <c r="D509" s="120"/>
      <c r="E509" s="2"/>
      <c r="F509" s="2"/>
      <c r="G509" s="120"/>
      <c r="H509" s="120"/>
      <c r="I509" s="120"/>
      <c r="J509" s="58"/>
      <c r="K509" s="121"/>
      <c r="L509" s="2"/>
      <c r="M509" s="120"/>
      <c r="N509" s="120"/>
      <c r="O509" s="120"/>
      <c r="P509" s="120"/>
      <c r="Q509" s="2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122"/>
      <c r="AJ509" s="122"/>
      <c r="AK509" s="2"/>
      <c r="AL509" s="2"/>
      <c r="AM509" s="2"/>
      <c r="AN509" s="2"/>
      <c r="AO509" s="2"/>
      <c r="AP509" s="2"/>
      <c r="AQ509" s="2"/>
      <c r="AR509" s="15"/>
    </row>
    <row r="510" spans="1:44" ht="11.25" customHeight="1">
      <c r="A510" s="120"/>
      <c r="B510" s="120"/>
      <c r="C510" s="120"/>
      <c r="D510" s="120"/>
      <c r="E510" s="2"/>
      <c r="F510" s="2"/>
      <c r="G510" s="120"/>
      <c r="H510" s="120"/>
      <c r="I510" s="120"/>
      <c r="J510" s="58"/>
      <c r="K510" s="121"/>
      <c r="L510" s="2"/>
      <c r="M510" s="120"/>
      <c r="N510" s="120"/>
      <c r="O510" s="120"/>
      <c r="P510" s="120"/>
      <c r="Q510" s="2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122"/>
      <c r="AJ510" s="122"/>
      <c r="AK510" s="2"/>
      <c r="AL510" s="2"/>
      <c r="AM510" s="2"/>
      <c r="AN510" s="2"/>
      <c r="AO510" s="2"/>
      <c r="AP510" s="2"/>
      <c r="AQ510" s="2"/>
      <c r="AR510" s="15"/>
    </row>
    <row r="511" spans="1:44" ht="11.25" customHeight="1">
      <c r="A511" s="120"/>
      <c r="B511" s="120"/>
      <c r="C511" s="120"/>
      <c r="D511" s="120"/>
      <c r="E511" s="2"/>
      <c r="F511" s="2"/>
      <c r="G511" s="120"/>
      <c r="H511" s="120"/>
      <c r="I511" s="120"/>
      <c r="J511" s="58"/>
      <c r="K511" s="121"/>
      <c r="L511" s="2"/>
      <c r="M511" s="120"/>
      <c r="N511" s="120"/>
      <c r="O511" s="120"/>
      <c r="P511" s="120"/>
      <c r="Q511" s="2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122"/>
      <c r="AJ511" s="122"/>
      <c r="AK511" s="2"/>
      <c r="AL511" s="2"/>
      <c r="AM511" s="2"/>
      <c r="AN511" s="2"/>
      <c r="AO511" s="2"/>
      <c r="AP511" s="2"/>
      <c r="AQ511" s="2"/>
      <c r="AR511" s="15"/>
    </row>
    <row r="512" spans="1:44" ht="11.25" customHeight="1">
      <c r="A512" s="120"/>
      <c r="B512" s="120"/>
      <c r="C512" s="120"/>
      <c r="D512" s="120"/>
      <c r="E512" s="2"/>
      <c r="F512" s="2"/>
      <c r="G512" s="120"/>
      <c r="H512" s="120"/>
      <c r="I512" s="120"/>
      <c r="J512" s="58"/>
      <c r="K512" s="121"/>
      <c r="L512" s="2"/>
      <c r="M512" s="120"/>
      <c r="N512" s="120"/>
      <c r="O512" s="120"/>
      <c r="P512" s="120"/>
      <c r="Q512" s="2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122"/>
      <c r="AJ512" s="122"/>
      <c r="AK512" s="2"/>
      <c r="AL512" s="2"/>
      <c r="AM512" s="2"/>
      <c r="AN512" s="2"/>
      <c r="AO512" s="2"/>
      <c r="AP512" s="2"/>
      <c r="AQ512" s="2"/>
      <c r="AR512" s="15"/>
    </row>
    <row r="513" spans="1:44" ht="11.25" customHeight="1">
      <c r="A513" s="120"/>
      <c r="B513" s="120"/>
      <c r="C513" s="120"/>
      <c r="D513" s="120"/>
      <c r="E513" s="2"/>
      <c r="F513" s="2"/>
      <c r="G513" s="120"/>
      <c r="H513" s="120"/>
      <c r="I513" s="120"/>
      <c r="J513" s="58"/>
      <c r="K513" s="121"/>
      <c r="L513" s="2"/>
      <c r="M513" s="120"/>
      <c r="N513" s="120"/>
      <c r="O513" s="120"/>
      <c r="P513" s="120"/>
      <c r="Q513" s="2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122"/>
      <c r="AJ513" s="122"/>
      <c r="AK513" s="2"/>
      <c r="AL513" s="2"/>
      <c r="AM513" s="2"/>
      <c r="AN513" s="2"/>
      <c r="AO513" s="2"/>
      <c r="AP513" s="2"/>
      <c r="AQ513" s="2"/>
      <c r="AR513" s="15"/>
    </row>
    <row r="514" spans="1:44" ht="11.25" customHeight="1">
      <c r="A514" s="120"/>
      <c r="B514" s="120"/>
      <c r="C514" s="120"/>
      <c r="D514" s="120"/>
      <c r="E514" s="2"/>
      <c r="F514" s="2"/>
      <c r="G514" s="120"/>
      <c r="H514" s="120"/>
      <c r="I514" s="120"/>
      <c r="J514" s="58"/>
      <c r="K514" s="121"/>
      <c r="L514" s="2"/>
      <c r="M514" s="120"/>
      <c r="N514" s="120"/>
      <c r="O514" s="120"/>
      <c r="P514" s="120"/>
      <c r="Q514" s="2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122"/>
      <c r="AJ514" s="122"/>
      <c r="AK514" s="2"/>
      <c r="AL514" s="2"/>
      <c r="AM514" s="2"/>
      <c r="AN514" s="2"/>
      <c r="AO514" s="2"/>
      <c r="AP514" s="2"/>
      <c r="AQ514" s="2"/>
      <c r="AR514" s="15"/>
    </row>
    <row r="515" spans="1:44" ht="11.25" customHeight="1">
      <c r="A515" s="120"/>
      <c r="B515" s="120"/>
      <c r="C515" s="120"/>
      <c r="D515" s="120"/>
      <c r="E515" s="2"/>
      <c r="F515" s="2"/>
      <c r="G515" s="120"/>
      <c r="H515" s="120"/>
      <c r="I515" s="120"/>
      <c r="J515" s="58"/>
      <c r="K515" s="121"/>
      <c r="L515" s="2"/>
      <c r="M515" s="120"/>
      <c r="N515" s="120"/>
      <c r="O515" s="120"/>
      <c r="P515" s="120"/>
      <c r="Q515" s="2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122"/>
      <c r="AJ515" s="122"/>
      <c r="AK515" s="2"/>
      <c r="AL515" s="2"/>
      <c r="AM515" s="2"/>
      <c r="AN515" s="2"/>
      <c r="AO515" s="2"/>
      <c r="AP515" s="2"/>
      <c r="AQ515" s="2"/>
      <c r="AR515" s="15"/>
    </row>
    <row r="516" spans="1:44" ht="11.25" customHeight="1">
      <c r="A516" s="120"/>
      <c r="B516" s="120"/>
      <c r="C516" s="120"/>
      <c r="D516" s="120"/>
      <c r="E516" s="2"/>
      <c r="F516" s="2"/>
      <c r="G516" s="120"/>
      <c r="H516" s="120"/>
      <c r="I516" s="120"/>
      <c r="J516" s="58"/>
      <c r="K516" s="121"/>
      <c r="L516" s="2"/>
      <c r="M516" s="120"/>
      <c r="N516" s="120"/>
      <c r="O516" s="120"/>
      <c r="P516" s="120"/>
      <c r="Q516" s="2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122"/>
      <c r="AJ516" s="122"/>
      <c r="AK516" s="2"/>
      <c r="AL516" s="2"/>
      <c r="AM516" s="2"/>
      <c r="AN516" s="2"/>
      <c r="AO516" s="2"/>
      <c r="AP516" s="2"/>
      <c r="AQ516" s="2"/>
      <c r="AR516" s="15"/>
    </row>
    <row r="517" spans="1:44" ht="11.25" customHeight="1">
      <c r="A517" s="120"/>
      <c r="B517" s="120"/>
      <c r="C517" s="120"/>
      <c r="D517" s="120"/>
      <c r="E517" s="2"/>
      <c r="F517" s="2"/>
      <c r="G517" s="120"/>
      <c r="H517" s="120"/>
      <c r="I517" s="120"/>
      <c r="J517" s="58"/>
      <c r="K517" s="121"/>
      <c r="L517" s="2"/>
      <c r="M517" s="120"/>
      <c r="N517" s="120"/>
      <c r="O517" s="120"/>
      <c r="P517" s="120"/>
      <c r="Q517" s="2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122"/>
      <c r="AJ517" s="122"/>
      <c r="AK517" s="2"/>
      <c r="AL517" s="2"/>
      <c r="AM517" s="2"/>
      <c r="AN517" s="2"/>
      <c r="AO517" s="2"/>
      <c r="AP517" s="2"/>
      <c r="AQ517" s="2"/>
      <c r="AR517" s="15"/>
    </row>
    <row r="518" spans="1:44" ht="11.25" customHeight="1">
      <c r="A518" s="120"/>
      <c r="B518" s="120"/>
      <c r="C518" s="120"/>
      <c r="D518" s="120"/>
      <c r="E518" s="2"/>
      <c r="F518" s="2"/>
      <c r="G518" s="120"/>
      <c r="H518" s="120"/>
      <c r="I518" s="120"/>
      <c r="J518" s="58"/>
      <c r="K518" s="121"/>
      <c r="L518" s="2"/>
      <c r="M518" s="120"/>
      <c r="N518" s="120"/>
      <c r="O518" s="120"/>
      <c r="P518" s="120"/>
      <c r="Q518" s="2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122"/>
      <c r="AJ518" s="122"/>
      <c r="AK518" s="2"/>
      <c r="AL518" s="2"/>
      <c r="AM518" s="2"/>
      <c r="AN518" s="2"/>
      <c r="AO518" s="2"/>
      <c r="AP518" s="2"/>
      <c r="AQ518" s="2"/>
      <c r="AR518" s="15"/>
    </row>
    <row r="519" spans="1:44" ht="11.25" customHeight="1">
      <c r="A519" s="120"/>
      <c r="B519" s="120"/>
      <c r="C519" s="120"/>
      <c r="D519" s="120"/>
      <c r="E519" s="2"/>
      <c r="F519" s="2"/>
      <c r="G519" s="120"/>
      <c r="H519" s="120"/>
      <c r="I519" s="120"/>
      <c r="J519" s="58"/>
      <c r="K519" s="121"/>
      <c r="L519" s="2"/>
      <c r="M519" s="120"/>
      <c r="N519" s="120"/>
      <c r="O519" s="120"/>
      <c r="P519" s="120"/>
      <c r="Q519" s="2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122"/>
      <c r="AJ519" s="122"/>
      <c r="AK519" s="2"/>
      <c r="AL519" s="2"/>
      <c r="AM519" s="2"/>
      <c r="AN519" s="2"/>
      <c r="AO519" s="2"/>
      <c r="AP519" s="2"/>
      <c r="AQ519" s="2"/>
      <c r="AR519" s="15"/>
    </row>
    <row r="520" spans="1:44" ht="11.25" customHeight="1">
      <c r="A520" s="120"/>
      <c r="B520" s="120"/>
      <c r="C520" s="120"/>
      <c r="D520" s="120"/>
      <c r="E520" s="2"/>
      <c r="F520" s="2"/>
      <c r="G520" s="120"/>
      <c r="H520" s="120"/>
      <c r="I520" s="120"/>
      <c r="J520" s="58"/>
      <c r="K520" s="121"/>
      <c r="L520" s="2"/>
      <c r="M520" s="120"/>
      <c r="N520" s="120"/>
      <c r="O520" s="120"/>
      <c r="P520" s="120"/>
      <c r="Q520" s="2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122"/>
      <c r="AJ520" s="122"/>
      <c r="AK520" s="2"/>
      <c r="AL520" s="2"/>
      <c r="AM520" s="2"/>
      <c r="AN520" s="2"/>
      <c r="AO520" s="2"/>
      <c r="AP520" s="2"/>
      <c r="AQ520" s="2"/>
      <c r="AR520" s="15"/>
    </row>
    <row r="521" spans="1:44" ht="11.25" customHeight="1">
      <c r="A521" s="120"/>
      <c r="B521" s="120"/>
      <c r="C521" s="120"/>
      <c r="D521" s="120"/>
      <c r="E521" s="2"/>
      <c r="F521" s="2"/>
      <c r="G521" s="120"/>
      <c r="H521" s="120"/>
      <c r="I521" s="120"/>
      <c r="J521" s="58"/>
      <c r="K521" s="121"/>
      <c r="L521" s="2"/>
      <c r="M521" s="120"/>
      <c r="N521" s="120"/>
      <c r="O521" s="120"/>
      <c r="P521" s="120"/>
      <c r="Q521" s="2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122"/>
      <c r="AJ521" s="122"/>
      <c r="AK521" s="2"/>
      <c r="AL521" s="2"/>
      <c r="AM521" s="2"/>
      <c r="AN521" s="2"/>
      <c r="AO521" s="2"/>
      <c r="AP521" s="2"/>
      <c r="AQ521" s="2"/>
      <c r="AR521" s="15"/>
    </row>
    <row r="522" spans="1:44" ht="11.25" customHeight="1">
      <c r="A522" s="120"/>
      <c r="B522" s="120"/>
      <c r="C522" s="120"/>
      <c r="D522" s="120"/>
      <c r="E522" s="2"/>
      <c r="F522" s="2"/>
      <c r="G522" s="120"/>
      <c r="H522" s="120"/>
      <c r="I522" s="120"/>
      <c r="J522" s="58"/>
      <c r="K522" s="121"/>
      <c r="L522" s="2"/>
      <c r="M522" s="120"/>
      <c r="N522" s="120"/>
      <c r="O522" s="120"/>
      <c r="P522" s="120"/>
      <c r="Q522" s="2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122"/>
      <c r="AJ522" s="122"/>
      <c r="AK522" s="2"/>
      <c r="AL522" s="2"/>
      <c r="AM522" s="2"/>
      <c r="AN522" s="2"/>
      <c r="AO522" s="2"/>
      <c r="AP522" s="2"/>
      <c r="AQ522" s="2"/>
      <c r="AR522" s="15"/>
    </row>
    <row r="523" spans="1:44" ht="11.25" customHeight="1">
      <c r="A523" s="120"/>
      <c r="B523" s="120"/>
      <c r="C523" s="120"/>
      <c r="D523" s="120"/>
      <c r="E523" s="2"/>
      <c r="F523" s="2"/>
      <c r="G523" s="120"/>
      <c r="H523" s="120"/>
      <c r="I523" s="120"/>
      <c r="J523" s="58"/>
      <c r="K523" s="121"/>
      <c r="L523" s="2"/>
      <c r="M523" s="120"/>
      <c r="N523" s="120"/>
      <c r="O523" s="120"/>
      <c r="P523" s="120"/>
      <c r="Q523" s="2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122"/>
      <c r="AJ523" s="122"/>
      <c r="AK523" s="2"/>
      <c r="AL523" s="2"/>
      <c r="AM523" s="2"/>
      <c r="AN523" s="2"/>
      <c r="AO523" s="2"/>
      <c r="AP523" s="2"/>
      <c r="AQ523" s="2"/>
      <c r="AR523" s="15"/>
    </row>
    <row r="524" spans="1:44" ht="11.25" customHeight="1">
      <c r="A524" s="120"/>
      <c r="B524" s="120"/>
      <c r="C524" s="120"/>
      <c r="D524" s="120"/>
      <c r="E524" s="2"/>
      <c r="F524" s="2"/>
      <c r="G524" s="120"/>
      <c r="H524" s="120"/>
      <c r="I524" s="120"/>
      <c r="J524" s="58"/>
      <c r="K524" s="121"/>
      <c r="L524" s="2"/>
      <c r="M524" s="120"/>
      <c r="N524" s="120"/>
      <c r="O524" s="120"/>
      <c r="P524" s="120"/>
      <c r="Q524" s="2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122"/>
      <c r="AJ524" s="122"/>
      <c r="AK524" s="2"/>
      <c r="AL524" s="2"/>
      <c r="AM524" s="2"/>
      <c r="AN524" s="2"/>
      <c r="AO524" s="2"/>
      <c r="AP524" s="2"/>
      <c r="AQ524" s="2"/>
      <c r="AR524" s="15"/>
    </row>
    <row r="525" spans="1:44" ht="11.25" customHeight="1">
      <c r="A525" s="120"/>
      <c r="B525" s="120"/>
      <c r="C525" s="120"/>
      <c r="D525" s="120"/>
      <c r="E525" s="2"/>
      <c r="F525" s="2"/>
      <c r="G525" s="120"/>
      <c r="H525" s="120"/>
      <c r="I525" s="120"/>
      <c r="J525" s="58"/>
      <c r="K525" s="121"/>
      <c r="L525" s="2"/>
      <c r="M525" s="120"/>
      <c r="N525" s="120"/>
      <c r="O525" s="120"/>
      <c r="P525" s="120"/>
      <c r="Q525" s="2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122"/>
      <c r="AJ525" s="122"/>
      <c r="AK525" s="2"/>
      <c r="AL525" s="2"/>
      <c r="AM525" s="2"/>
      <c r="AN525" s="2"/>
      <c r="AO525" s="2"/>
      <c r="AP525" s="2"/>
      <c r="AQ525" s="2"/>
      <c r="AR525" s="15"/>
    </row>
    <row r="526" spans="1:44" ht="11.25" customHeight="1">
      <c r="A526" s="120"/>
      <c r="B526" s="120"/>
      <c r="C526" s="120"/>
      <c r="D526" s="120"/>
      <c r="E526" s="2"/>
      <c r="F526" s="2"/>
      <c r="G526" s="120"/>
      <c r="H526" s="120"/>
      <c r="I526" s="120"/>
      <c r="J526" s="58"/>
      <c r="K526" s="121"/>
      <c r="L526" s="2"/>
      <c r="M526" s="120"/>
      <c r="N526" s="120"/>
      <c r="O526" s="120"/>
      <c r="P526" s="120"/>
      <c r="Q526" s="2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122"/>
      <c r="AJ526" s="122"/>
      <c r="AK526" s="2"/>
      <c r="AL526" s="2"/>
      <c r="AM526" s="2"/>
      <c r="AN526" s="2"/>
      <c r="AO526" s="2"/>
      <c r="AP526" s="2"/>
      <c r="AQ526" s="2"/>
      <c r="AR526" s="15"/>
    </row>
    <row r="527" spans="1:44" ht="11.25" customHeight="1">
      <c r="A527" s="120"/>
      <c r="B527" s="120"/>
      <c r="C527" s="120"/>
      <c r="D527" s="120"/>
      <c r="E527" s="2"/>
      <c r="F527" s="2"/>
      <c r="G527" s="120"/>
      <c r="H527" s="120"/>
      <c r="I527" s="120"/>
      <c r="J527" s="58"/>
      <c r="K527" s="121"/>
      <c r="L527" s="2"/>
      <c r="M527" s="120"/>
      <c r="N527" s="120"/>
      <c r="O527" s="120"/>
      <c r="P527" s="120"/>
      <c r="Q527" s="2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122"/>
      <c r="AJ527" s="122"/>
      <c r="AK527" s="2"/>
      <c r="AL527" s="2"/>
      <c r="AM527" s="2"/>
      <c r="AN527" s="2"/>
      <c r="AO527" s="2"/>
      <c r="AP527" s="2"/>
      <c r="AQ527" s="2"/>
      <c r="AR527" s="15"/>
    </row>
    <row r="528" spans="1:44" ht="11.25" customHeight="1">
      <c r="A528" s="120"/>
      <c r="B528" s="120"/>
      <c r="C528" s="120"/>
      <c r="D528" s="120"/>
      <c r="E528" s="2"/>
      <c r="F528" s="2"/>
      <c r="G528" s="120"/>
      <c r="H528" s="120"/>
      <c r="I528" s="120"/>
      <c r="J528" s="58"/>
      <c r="K528" s="121"/>
      <c r="L528" s="2"/>
      <c r="M528" s="120"/>
      <c r="N528" s="120"/>
      <c r="O528" s="120"/>
      <c r="P528" s="120"/>
      <c r="Q528" s="2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122"/>
      <c r="AJ528" s="122"/>
      <c r="AK528" s="2"/>
      <c r="AL528" s="2"/>
      <c r="AM528" s="2"/>
      <c r="AN528" s="2"/>
      <c r="AO528" s="2"/>
      <c r="AP528" s="2"/>
      <c r="AQ528" s="2"/>
      <c r="AR528" s="15"/>
    </row>
    <row r="529" spans="1:44" ht="11.25" customHeight="1">
      <c r="A529" s="120"/>
      <c r="B529" s="120"/>
      <c r="C529" s="120"/>
      <c r="D529" s="120"/>
      <c r="E529" s="2"/>
      <c r="F529" s="2"/>
      <c r="G529" s="120"/>
      <c r="H529" s="120"/>
      <c r="I529" s="120"/>
      <c r="J529" s="58"/>
      <c r="K529" s="121"/>
      <c r="L529" s="2"/>
      <c r="M529" s="120"/>
      <c r="N529" s="120"/>
      <c r="O529" s="120"/>
      <c r="P529" s="120"/>
      <c r="Q529" s="2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122"/>
      <c r="AJ529" s="122"/>
      <c r="AK529" s="2"/>
      <c r="AL529" s="2"/>
      <c r="AM529" s="2"/>
      <c r="AN529" s="2"/>
      <c r="AO529" s="2"/>
      <c r="AP529" s="2"/>
      <c r="AQ529" s="2"/>
      <c r="AR529" s="15"/>
    </row>
    <row r="530" spans="1:44" ht="11.25" customHeight="1">
      <c r="A530" s="120"/>
      <c r="B530" s="120"/>
      <c r="C530" s="120"/>
      <c r="D530" s="120"/>
      <c r="E530" s="2"/>
      <c r="F530" s="2"/>
      <c r="G530" s="120"/>
      <c r="H530" s="120"/>
      <c r="I530" s="120"/>
      <c r="J530" s="58"/>
      <c r="K530" s="121"/>
      <c r="L530" s="2"/>
      <c r="M530" s="120"/>
      <c r="N530" s="120"/>
      <c r="O530" s="120"/>
      <c r="P530" s="120"/>
      <c r="Q530" s="2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122"/>
      <c r="AJ530" s="122"/>
      <c r="AK530" s="2"/>
      <c r="AL530" s="2"/>
      <c r="AM530" s="2"/>
      <c r="AN530" s="2"/>
      <c r="AO530" s="2"/>
      <c r="AP530" s="2"/>
      <c r="AQ530" s="2"/>
      <c r="AR530" s="15"/>
    </row>
    <row r="531" spans="1:44" ht="11.25" customHeight="1">
      <c r="A531" s="120"/>
      <c r="B531" s="120"/>
      <c r="C531" s="120"/>
      <c r="D531" s="120"/>
      <c r="E531" s="2"/>
      <c r="F531" s="2"/>
      <c r="G531" s="120"/>
      <c r="H531" s="120"/>
      <c r="I531" s="120"/>
      <c r="J531" s="58"/>
      <c r="K531" s="121"/>
      <c r="L531" s="2"/>
      <c r="M531" s="120"/>
      <c r="N531" s="120"/>
      <c r="O531" s="120"/>
      <c r="P531" s="120"/>
      <c r="Q531" s="2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122"/>
      <c r="AJ531" s="122"/>
      <c r="AK531" s="2"/>
      <c r="AL531" s="2"/>
      <c r="AM531" s="2"/>
      <c r="AN531" s="2"/>
      <c r="AO531" s="2"/>
      <c r="AP531" s="2"/>
      <c r="AQ531" s="2"/>
      <c r="AR531" s="15"/>
    </row>
    <row r="532" spans="1:44" ht="11.25" customHeight="1">
      <c r="A532" s="120"/>
      <c r="B532" s="120"/>
      <c r="C532" s="120"/>
      <c r="D532" s="120"/>
      <c r="E532" s="2"/>
      <c r="F532" s="2"/>
      <c r="G532" s="120"/>
      <c r="H532" s="120"/>
      <c r="I532" s="120"/>
      <c r="J532" s="58"/>
      <c r="K532" s="121"/>
      <c r="L532" s="2"/>
      <c r="M532" s="120"/>
      <c r="N532" s="120"/>
      <c r="O532" s="120"/>
      <c r="P532" s="120"/>
      <c r="Q532" s="2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122"/>
      <c r="AJ532" s="122"/>
      <c r="AK532" s="2"/>
      <c r="AL532" s="2"/>
      <c r="AM532" s="2"/>
      <c r="AN532" s="2"/>
      <c r="AO532" s="2"/>
      <c r="AP532" s="2"/>
      <c r="AQ532" s="2"/>
      <c r="AR532" s="15"/>
    </row>
    <row r="533" spans="1:44" ht="11.25" customHeight="1">
      <c r="A533" s="120"/>
      <c r="B533" s="120"/>
      <c r="C533" s="120"/>
      <c r="D533" s="120"/>
      <c r="E533" s="2"/>
      <c r="F533" s="2"/>
      <c r="G533" s="120"/>
      <c r="H533" s="120"/>
      <c r="I533" s="120"/>
      <c r="J533" s="58"/>
      <c r="K533" s="121"/>
      <c r="L533" s="2"/>
      <c r="M533" s="120"/>
      <c r="N533" s="120"/>
      <c r="O533" s="120"/>
      <c r="P533" s="120"/>
      <c r="Q533" s="2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122"/>
      <c r="AJ533" s="122"/>
      <c r="AK533" s="2"/>
      <c r="AL533" s="2"/>
      <c r="AM533" s="2"/>
      <c r="AN533" s="2"/>
      <c r="AO533" s="2"/>
      <c r="AP533" s="2"/>
      <c r="AQ533" s="2"/>
      <c r="AR533" s="15"/>
    </row>
    <row r="534" spans="1:44" ht="11.25" customHeight="1">
      <c r="A534" s="120"/>
      <c r="B534" s="120"/>
      <c r="C534" s="120"/>
      <c r="D534" s="120"/>
      <c r="E534" s="2"/>
      <c r="F534" s="2"/>
      <c r="G534" s="120"/>
      <c r="H534" s="120"/>
      <c r="I534" s="120"/>
      <c r="J534" s="58"/>
      <c r="K534" s="121"/>
      <c r="L534" s="2"/>
      <c r="M534" s="120"/>
      <c r="N534" s="120"/>
      <c r="O534" s="120"/>
      <c r="P534" s="120"/>
      <c r="Q534" s="2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122"/>
      <c r="AJ534" s="122"/>
      <c r="AK534" s="2"/>
      <c r="AL534" s="2"/>
      <c r="AM534" s="2"/>
      <c r="AN534" s="2"/>
      <c r="AO534" s="2"/>
      <c r="AP534" s="2"/>
      <c r="AQ534" s="2"/>
      <c r="AR534" s="15"/>
    </row>
    <row r="535" spans="1:44" ht="11.25" customHeight="1">
      <c r="A535" s="120"/>
      <c r="B535" s="120"/>
      <c r="C535" s="120"/>
      <c r="D535" s="120"/>
      <c r="E535" s="2"/>
      <c r="F535" s="2"/>
      <c r="G535" s="120"/>
      <c r="H535" s="120"/>
      <c r="I535" s="120"/>
      <c r="J535" s="58"/>
      <c r="K535" s="121"/>
      <c r="L535" s="2"/>
      <c r="M535" s="120"/>
      <c r="N535" s="120"/>
      <c r="O535" s="120"/>
      <c r="P535" s="120"/>
      <c r="Q535" s="2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122"/>
      <c r="AJ535" s="122"/>
      <c r="AK535" s="2"/>
      <c r="AL535" s="2"/>
      <c r="AM535" s="2"/>
      <c r="AN535" s="2"/>
      <c r="AO535" s="2"/>
      <c r="AP535" s="2"/>
      <c r="AQ535" s="2"/>
      <c r="AR535" s="15"/>
    </row>
    <row r="536" spans="1:44" ht="11.25" customHeight="1">
      <c r="A536" s="120"/>
      <c r="B536" s="120"/>
      <c r="C536" s="120"/>
      <c r="D536" s="120"/>
      <c r="E536" s="2"/>
      <c r="F536" s="2"/>
      <c r="G536" s="120"/>
      <c r="H536" s="120"/>
      <c r="I536" s="120"/>
      <c r="J536" s="58"/>
      <c r="K536" s="121"/>
      <c r="L536" s="2"/>
      <c r="M536" s="120"/>
      <c r="N536" s="120"/>
      <c r="O536" s="120"/>
      <c r="P536" s="120"/>
      <c r="Q536" s="2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122"/>
      <c r="AJ536" s="122"/>
      <c r="AK536" s="2"/>
      <c r="AL536" s="2"/>
      <c r="AM536" s="2"/>
      <c r="AN536" s="2"/>
      <c r="AO536" s="2"/>
      <c r="AP536" s="2"/>
      <c r="AQ536" s="2"/>
      <c r="AR536" s="15"/>
    </row>
    <row r="537" spans="1:44" ht="11.25" customHeight="1">
      <c r="A537" s="120"/>
      <c r="B537" s="120"/>
      <c r="C537" s="120"/>
      <c r="D537" s="120"/>
      <c r="E537" s="2"/>
      <c r="F537" s="2"/>
      <c r="G537" s="120"/>
      <c r="H537" s="120"/>
      <c r="I537" s="120"/>
      <c r="J537" s="58"/>
      <c r="K537" s="121"/>
      <c r="L537" s="2"/>
      <c r="M537" s="120"/>
      <c r="N537" s="120"/>
      <c r="O537" s="120"/>
      <c r="P537" s="120"/>
      <c r="Q537" s="2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122"/>
      <c r="AJ537" s="122"/>
      <c r="AK537" s="2"/>
      <c r="AL537" s="2"/>
      <c r="AM537" s="2"/>
      <c r="AN537" s="2"/>
      <c r="AO537" s="2"/>
      <c r="AP537" s="2"/>
      <c r="AQ537" s="2"/>
      <c r="AR537" s="15"/>
    </row>
    <row r="538" spans="1:44" ht="11.25" customHeight="1">
      <c r="A538" s="120"/>
      <c r="B538" s="120"/>
      <c r="C538" s="120"/>
      <c r="D538" s="120"/>
      <c r="E538" s="2"/>
      <c r="F538" s="2"/>
      <c r="G538" s="120"/>
      <c r="H538" s="120"/>
      <c r="I538" s="120"/>
      <c r="J538" s="58"/>
      <c r="K538" s="121"/>
      <c r="L538" s="2"/>
      <c r="M538" s="120"/>
      <c r="N538" s="120"/>
      <c r="O538" s="120"/>
      <c r="P538" s="120"/>
      <c r="Q538" s="2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122"/>
      <c r="AJ538" s="122"/>
      <c r="AK538" s="2"/>
      <c r="AL538" s="2"/>
      <c r="AM538" s="2"/>
      <c r="AN538" s="2"/>
      <c r="AO538" s="2"/>
      <c r="AP538" s="2"/>
      <c r="AQ538" s="2"/>
      <c r="AR538" s="15"/>
    </row>
    <row r="539" spans="1:44" ht="11.25" customHeight="1">
      <c r="A539" s="120"/>
      <c r="B539" s="120"/>
      <c r="C539" s="120"/>
      <c r="D539" s="120"/>
      <c r="E539" s="2"/>
      <c r="F539" s="2"/>
      <c r="G539" s="120"/>
      <c r="H539" s="120"/>
      <c r="I539" s="120"/>
      <c r="J539" s="58"/>
      <c r="K539" s="121"/>
      <c r="L539" s="2"/>
      <c r="M539" s="120"/>
      <c r="N539" s="120"/>
      <c r="O539" s="120"/>
      <c r="P539" s="120"/>
      <c r="Q539" s="2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122"/>
      <c r="AJ539" s="122"/>
      <c r="AK539" s="2"/>
      <c r="AL539" s="2"/>
      <c r="AM539" s="2"/>
      <c r="AN539" s="2"/>
      <c r="AO539" s="2"/>
      <c r="AP539" s="2"/>
      <c r="AQ539" s="2"/>
      <c r="AR539" s="15"/>
    </row>
    <row r="540" spans="1:44" ht="11.25" customHeight="1">
      <c r="A540" s="120"/>
      <c r="B540" s="120"/>
      <c r="C540" s="120"/>
      <c r="D540" s="120"/>
      <c r="E540" s="2"/>
      <c r="F540" s="2"/>
      <c r="G540" s="120"/>
      <c r="H540" s="120"/>
      <c r="I540" s="120"/>
      <c r="J540" s="58"/>
      <c r="K540" s="121"/>
      <c r="L540" s="2"/>
      <c r="M540" s="120"/>
      <c r="N540" s="120"/>
      <c r="O540" s="120"/>
      <c r="P540" s="120"/>
      <c r="Q540" s="2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122"/>
      <c r="AJ540" s="122"/>
      <c r="AK540" s="2"/>
      <c r="AL540" s="2"/>
      <c r="AM540" s="2"/>
      <c r="AN540" s="2"/>
      <c r="AO540" s="2"/>
      <c r="AP540" s="2"/>
      <c r="AQ540" s="2"/>
      <c r="AR540" s="15"/>
    </row>
    <row r="541" spans="1:44" ht="11.25" customHeight="1">
      <c r="A541" s="120"/>
      <c r="B541" s="120"/>
      <c r="C541" s="120"/>
      <c r="D541" s="120"/>
      <c r="E541" s="2"/>
      <c r="F541" s="2"/>
      <c r="G541" s="120"/>
      <c r="H541" s="120"/>
      <c r="I541" s="120"/>
      <c r="J541" s="58"/>
      <c r="K541" s="121"/>
      <c r="L541" s="2"/>
      <c r="M541" s="120"/>
      <c r="N541" s="120"/>
      <c r="O541" s="120"/>
      <c r="P541" s="120"/>
      <c r="Q541" s="2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122"/>
      <c r="AJ541" s="122"/>
      <c r="AK541" s="2"/>
      <c r="AL541" s="2"/>
      <c r="AM541" s="2"/>
      <c r="AN541" s="2"/>
      <c r="AO541" s="2"/>
      <c r="AP541" s="2"/>
      <c r="AQ541" s="2"/>
      <c r="AR541" s="15"/>
    </row>
    <row r="542" spans="1:44" ht="11.25" customHeight="1">
      <c r="A542" s="120"/>
      <c r="B542" s="120"/>
      <c r="C542" s="120"/>
      <c r="D542" s="120"/>
      <c r="E542" s="2"/>
      <c r="F542" s="2"/>
      <c r="G542" s="120"/>
      <c r="H542" s="120"/>
      <c r="I542" s="120"/>
      <c r="J542" s="58"/>
      <c r="K542" s="121"/>
      <c r="L542" s="2"/>
      <c r="M542" s="120"/>
      <c r="N542" s="120"/>
      <c r="O542" s="120"/>
      <c r="P542" s="120"/>
      <c r="Q542" s="2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122"/>
      <c r="AJ542" s="122"/>
      <c r="AK542" s="2"/>
      <c r="AL542" s="2"/>
      <c r="AM542" s="2"/>
      <c r="AN542" s="2"/>
      <c r="AO542" s="2"/>
      <c r="AP542" s="2"/>
      <c r="AQ542" s="2"/>
      <c r="AR542" s="15"/>
    </row>
    <row r="543" spans="1:44" ht="11.25" customHeight="1">
      <c r="A543" s="120"/>
      <c r="B543" s="120"/>
      <c r="C543" s="120"/>
      <c r="D543" s="120"/>
      <c r="E543" s="2"/>
      <c r="F543" s="2"/>
      <c r="G543" s="120"/>
      <c r="H543" s="120"/>
      <c r="I543" s="120"/>
      <c r="J543" s="58"/>
      <c r="K543" s="121"/>
      <c r="L543" s="2"/>
      <c r="M543" s="120"/>
      <c r="N543" s="120"/>
      <c r="O543" s="120"/>
      <c r="P543" s="120"/>
      <c r="Q543" s="2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122"/>
      <c r="AJ543" s="122"/>
      <c r="AK543" s="2"/>
      <c r="AL543" s="2"/>
      <c r="AM543" s="2"/>
      <c r="AN543" s="2"/>
      <c r="AO543" s="2"/>
      <c r="AP543" s="2"/>
      <c r="AQ543" s="2"/>
      <c r="AR543" s="15"/>
    </row>
    <row r="544" spans="1:44" ht="11.25" customHeight="1">
      <c r="A544" s="120"/>
      <c r="B544" s="120"/>
      <c r="C544" s="120"/>
      <c r="D544" s="120"/>
      <c r="E544" s="2"/>
      <c r="F544" s="2"/>
      <c r="G544" s="120"/>
      <c r="H544" s="120"/>
      <c r="I544" s="120"/>
      <c r="J544" s="58"/>
      <c r="K544" s="121"/>
      <c r="L544" s="2"/>
      <c r="M544" s="120"/>
      <c r="N544" s="120"/>
      <c r="O544" s="120"/>
      <c r="P544" s="120"/>
      <c r="Q544" s="2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122"/>
      <c r="AJ544" s="122"/>
      <c r="AK544" s="2"/>
      <c r="AL544" s="2"/>
      <c r="AM544" s="2"/>
      <c r="AN544" s="2"/>
      <c r="AO544" s="2"/>
      <c r="AP544" s="2"/>
      <c r="AQ544" s="2"/>
      <c r="AR544" s="15"/>
    </row>
    <row r="545" spans="1:44" ht="11.25" customHeight="1">
      <c r="A545" s="120"/>
      <c r="B545" s="120"/>
      <c r="C545" s="120"/>
      <c r="D545" s="120"/>
      <c r="E545" s="2"/>
      <c r="F545" s="2"/>
      <c r="G545" s="120"/>
      <c r="H545" s="120"/>
      <c r="I545" s="120"/>
      <c r="J545" s="58"/>
      <c r="K545" s="121"/>
      <c r="L545" s="2"/>
      <c r="M545" s="120"/>
      <c r="N545" s="120"/>
      <c r="O545" s="120"/>
      <c r="P545" s="120"/>
      <c r="Q545" s="2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122"/>
      <c r="AJ545" s="122"/>
      <c r="AK545" s="2"/>
      <c r="AL545" s="2"/>
      <c r="AM545" s="2"/>
      <c r="AN545" s="2"/>
      <c r="AO545" s="2"/>
      <c r="AP545" s="2"/>
      <c r="AQ545" s="2"/>
      <c r="AR545" s="15"/>
    </row>
    <row r="546" spans="1:44" ht="11.25" customHeight="1">
      <c r="A546" s="120"/>
      <c r="B546" s="120"/>
      <c r="C546" s="120"/>
      <c r="D546" s="120"/>
      <c r="E546" s="2"/>
      <c r="F546" s="2"/>
      <c r="G546" s="120"/>
      <c r="H546" s="120"/>
      <c r="I546" s="120"/>
      <c r="J546" s="58"/>
      <c r="K546" s="121"/>
      <c r="L546" s="2"/>
      <c r="M546" s="120"/>
      <c r="N546" s="120"/>
      <c r="O546" s="120"/>
      <c r="P546" s="120"/>
      <c r="Q546" s="2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122"/>
      <c r="AJ546" s="122"/>
      <c r="AK546" s="2"/>
      <c r="AL546" s="2"/>
      <c r="AM546" s="2"/>
      <c r="AN546" s="2"/>
      <c r="AO546" s="2"/>
      <c r="AP546" s="2"/>
      <c r="AQ546" s="2"/>
      <c r="AR546" s="15"/>
    </row>
    <row r="547" spans="1:44" ht="11.25" customHeight="1">
      <c r="A547" s="120"/>
      <c r="B547" s="120"/>
      <c r="C547" s="120"/>
      <c r="D547" s="120"/>
      <c r="E547" s="2"/>
      <c r="F547" s="2"/>
      <c r="G547" s="120"/>
      <c r="H547" s="120"/>
      <c r="I547" s="120"/>
      <c r="J547" s="58"/>
      <c r="K547" s="121"/>
      <c r="L547" s="2"/>
      <c r="M547" s="120"/>
      <c r="N547" s="120"/>
      <c r="O547" s="120"/>
      <c r="P547" s="120"/>
      <c r="Q547" s="2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122"/>
      <c r="AJ547" s="122"/>
      <c r="AK547" s="2"/>
      <c r="AL547" s="2"/>
      <c r="AM547" s="2"/>
      <c r="AN547" s="2"/>
      <c r="AO547" s="2"/>
      <c r="AP547" s="2"/>
      <c r="AQ547" s="2"/>
      <c r="AR547" s="15"/>
    </row>
    <row r="548" spans="1:44" ht="11.25" customHeight="1">
      <c r="A548" s="120"/>
      <c r="B548" s="120"/>
      <c r="C548" s="120"/>
      <c r="D548" s="120"/>
      <c r="E548" s="2"/>
      <c r="F548" s="2"/>
      <c r="G548" s="120"/>
      <c r="H548" s="120"/>
      <c r="I548" s="120"/>
      <c r="J548" s="58"/>
      <c r="K548" s="121"/>
      <c r="L548" s="2"/>
      <c r="M548" s="120"/>
      <c r="N548" s="120"/>
      <c r="O548" s="120"/>
      <c r="P548" s="120"/>
      <c r="Q548" s="2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122"/>
      <c r="AJ548" s="122"/>
      <c r="AK548" s="2"/>
      <c r="AL548" s="2"/>
      <c r="AM548" s="2"/>
      <c r="AN548" s="2"/>
      <c r="AO548" s="2"/>
      <c r="AP548" s="2"/>
      <c r="AQ548" s="2"/>
      <c r="AR548" s="15"/>
    </row>
    <row r="549" spans="1:44" ht="11.25" customHeight="1">
      <c r="A549" s="120"/>
      <c r="B549" s="120"/>
      <c r="C549" s="120"/>
      <c r="D549" s="120"/>
      <c r="E549" s="2"/>
      <c r="F549" s="2"/>
      <c r="G549" s="120"/>
      <c r="H549" s="120"/>
      <c r="I549" s="120"/>
      <c r="J549" s="58"/>
      <c r="K549" s="121"/>
      <c r="L549" s="2"/>
      <c r="M549" s="120"/>
      <c r="N549" s="120"/>
      <c r="O549" s="120"/>
      <c r="P549" s="120"/>
      <c r="Q549" s="2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122"/>
      <c r="AJ549" s="122"/>
      <c r="AK549" s="2"/>
      <c r="AL549" s="2"/>
      <c r="AM549" s="2"/>
      <c r="AN549" s="2"/>
      <c r="AO549" s="2"/>
      <c r="AP549" s="2"/>
      <c r="AQ549" s="2"/>
      <c r="AR549" s="15"/>
    </row>
    <row r="550" spans="1:44" ht="11.25" customHeight="1">
      <c r="A550" s="120"/>
      <c r="B550" s="120"/>
      <c r="C550" s="120"/>
      <c r="D550" s="120"/>
      <c r="E550" s="2"/>
      <c r="F550" s="2"/>
      <c r="G550" s="120"/>
      <c r="H550" s="120"/>
      <c r="I550" s="120"/>
      <c r="J550" s="58"/>
      <c r="K550" s="121"/>
      <c r="L550" s="2"/>
      <c r="M550" s="120"/>
      <c r="N550" s="120"/>
      <c r="O550" s="120"/>
      <c r="P550" s="120"/>
      <c r="Q550" s="2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122"/>
      <c r="AJ550" s="122"/>
      <c r="AK550" s="2"/>
      <c r="AL550" s="2"/>
      <c r="AM550" s="2"/>
      <c r="AN550" s="2"/>
      <c r="AO550" s="2"/>
      <c r="AP550" s="2"/>
      <c r="AQ550" s="2"/>
      <c r="AR550" s="15"/>
    </row>
    <row r="551" spans="1:44" ht="11.25" customHeight="1">
      <c r="A551" s="120"/>
      <c r="B551" s="120"/>
      <c r="C551" s="120"/>
      <c r="D551" s="120"/>
      <c r="E551" s="2"/>
      <c r="F551" s="2"/>
      <c r="G551" s="120"/>
      <c r="H551" s="120"/>
      <c r="I551" s="120"/>
      <c r="J551" s="58"/>
      <c r="K551" s="121"/>
      <c r="L551" s="2"/>
      <c r="M551" s="120"/>
      <c r="N551" s="120"/>
      <c r="O551" s="120"/>
      <c r="P551" s="120"/>
      <c r="Q551" s="2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122"/>
      <c r="AJ551" s="122"/>
      <c r="AK551" s="2"/>
      <c r="AL551" s="2"/>
      <c r="AM551" s="2"/>
      <c r="AN551" s="2"/>
      <c r="AO551" s="2"/>
      <c r="AP551" s="2"/>
      <c r="AQ551" s="2"/>
      <c r="AR551" s="15"/>
    </row>
    <row r="552" spans="1:44" ht="11.25" customHeight="1">
      <c r="A552" s="120"/>
      <c r="B552" s="120"/>
      <c r="C552" s="120"/>
      <c r="D552" s="120"/>
      <c r="E552" s="2"/>
      <c r="F552" s="2"/>
      <c r="G552" s="120"/>
      <c r="H552" s="120"/>
      <c r="I552" s="120"/>
      <c r="J552" s="58"/>
      <c r="K552" s="121"/>
      <c r="L552" s="2"/>
      <c r="M552" s="120"/>
      <c r="N552" s="120"/>
      <c r="O552" s="120"/>
      <c r="P552" s="120"/>
      <c r="Q552" s="2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122"/>
      <c r="AJ552" s="122"/>
      <c r="AK552" s="2"/>
      <c r="AL552" s="2"/>
      <c r="AM552" s="2"/>
      <c r="AN552" s="2"/>
      <c r="AO552" s="2"/>
      <c r="AP552" s="2"/>
      <c r="AQ552" s="2"/>
      <c r="AR552" s="15"/>
    </row>
    <row r="553" spans="1:44" ht="11.25" customHeight="1">
      <c r="A553" s="120"/>
      <c r="B553" s="120"/>
      <c r="C553" s="120"/>
      <c r="D553" s="120"/>
      <c r="E553" s="2"/>
      <c r="F553" s="2"/>
      <c r="G553" s="120"/>
      <c r="H553" s="120"/>
      <c r="I553" s="120"/>
      <c r="J553" s="58"/>
      <c r="K553" s="121"/>
      <c r="L553" s="2"/>
      <c r="M553" s="120"/>
      <c r="N553" s="120"/>
      <c r="O553" s="120"/>
      <c r="P553" s="120"/>
      <c r="Q553" s="2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122"/>
      <c r="AJ553" s="122"/>
      <c r="AK553" s="2"/>
      <c r="AL553" s="2"/>
      <c r="AM553" s="2"/>
      <c r="AN553" s="2"/>
      <c r="AO553" s="2"/>
      <c r="AP553" s="2"/>
      <c r="AQ553" s="2"/>
      <c r="AR553" s="15"/>
    </row>
    <row r="554" spans="1:44" ht="11.25" customHeight="1">
      <c r="A554" s="120"/>
      <c r="B554" s="120"/>
      <c r="C554" s="120"/>
      <c r="D554" s="120"/>
      <c r="E554" s="2"/>
      <c r="F554" s="2"/>
      <c r="G554" s="120"/>
      <c r="H554" s="120"/>
      <c r="I554" s="120"/>
      <c r="J554" s="58"/>
      <c r="K554" s="121"/>
      <c r="L554" s="2"/>
      <c r="M554" s="120"/>
      <c r="N554" s="120"/>
      <c r="O554" s="120"/>
      <c r="P554" s="120"/>
      <c r="Q554" s="2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122"/>
      <c r="AJ554" s="122"/>
      <c r="AK554" s="2"/>
      <c r="AL554" s="2"/>
      <c r="AM554" s="2"/>
      <c r="AN554" s="2"/>
      <c r="AO554" s="2"/>
      <c r="AP554" s="2"/>
      <c r="AQ554" s="2"/>
      <c r="AR554" s="15"/>
    </row>
    <row r="555" spans="1:44" ht="11.25" customHeight="1">
      <c r="A555" s="120"/>
      <c r="B555" s="120"/>
      <c r="C555" s="120"/>
      <c r="D555" s="120"/>
      <c r="E555" s="2"/>
      <c r="F555" s="2"/>
      <c r="G555" s="120"/>
      <c r="H555" s="120"/>
      <c r="I555" s="120"/>
      <c r="J555" s="58"/>
      <c r="K555" s="121"/>
      <c r="L555" s="2"/>
      <c r="M555" s="120"/>
      <c r="N555" s="120"/>
      <c r="O555" s="120"/>
      <c r="P555" s="120"/>
      <c r="Q555" s="2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122"/>
      <c r="AJ555" s="122"/>
      <c r="AK555" s="2"/>
      <c r="AL555" s="2"/>
      <c r="AM555" s="2"/>
      <c r="AN555" s="2"/>
      <c r="AO555" s="2"/>
      <c r="AP555" s="2"/>
      <c r="AQ555" s="2"/>
      <c r="AR555" s="15"/>
    </row>
    <row r="556" spans="1:44" ht="11.25" customHeight="1">
      <c r="A556" s="120"/>
      <c r="B556" s="120"/>
      <c r="C556" s="120"/>
      <c r="D556" s="120"/>
      <c r="E556" s="2"/>
      <c r="F556" s="2"/>
      <c r="G556" s="120"/>
      <c r="H556" s="120"/>
      <c r="I556" s="120"/>
      <c r="J556" s="58"/>
      <c r="K556" s="121"/>
      <c r="L556" s="2"/>
      <c r="M556" s="120"/>
      <c r="N556" s="120"/>
      <c r="O556" s="120"/>
      <c r="P556" s="120"/>
      <c r="Q556" s="2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122"/>
      <c r="AJ556" s="122"/>
      <c r="AK556" s="2"/>
      <c r="AL556" s="2"/>
      <c r="AM556" s="2"/>
      <c r="AN556" s="2"/>
      <c r="AO556" s="2"/>
      <c r="AP556" s="2"/>
      <c r="AQ556" s="2"/>
      <c r="AR556" s="15"/>
    </row>
    <row r="557" spans="1:44" ht="11.25" customHeight="1">
      <c r="A557" s="120"/>
      <c r="B557" s="120"/>
      <c r="C557" s="120"/>
      <c r="D557" s="120"/>
      <c r="E557" s="2"/>
      <c r="F557" s="2"/>
      <c r="G557" s="120"/>
      <c r="H557" s="120"/>
      <c r="I557" s="120"/>
      <c r="J557" s="58"/>
      <c r="K557" s="121"/>
      <c r="L557" s="2"/>
      <c r="M557" s="120"/>
      <c r="N557" s="120"/>
      <c r="O557" s="120"/>
      <c r="P557" s="120"/>
      <c r="Q557" s="2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122"/>
      <c r="AJ557" s="122"/>
      <c r="AK557" s="2"/>
      <c r="AL557" s="2"/>
      <c r="AM557" s="2"/>
      <c r="AN557" s="2"/>
      <c r="AO557" s="2"/>
      <c r="AP557" s="2"/>
      <c r="AQ557" s="2"/>
      <c r="AR557" s="15"/>
    </row>
    <row r="558" spans="1:44" ht="11.25" customHeight="1">
      <c r="A558" s="120"/>
      <c r="B558" s="120"/>
      <c r="C558" s="120"/>
      <c r="D558" s="120"/>
      <c r="E558" s="2"/>
      <c r="F558" s="2"/>
      <c r="G558" s="120"/>
      <c r="H558" s="120"/>
      <c r="I558" s="120"/>
      <c r="J558" s="58"/>
      <c r="K558" s="121"/>
      <c r="L558" s="2"/>
      <c r="M558" s="120"/>
      <c r="N558" s="120"/>
      <c r="O558" s="120"/>
      <c r="P558" s="120"/>
      <c r="Q558" s="2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122"/>
      <c r="AJ558" s="122"/>
      <c r="AK558" s="2"/>
      <c r="AL558" s="2"/>
      <c r="AM558" s="2"/>
      <c r="AN558" s="2"/>
      <c r="AO558" s="2"/>
      <c r="AP558" s="2"/>
      <c r="AQ558" s="2"/>
      <c r="AR558" s="15"/>
    </row>
    <row r="559" spans="1:44" ht="11.25" customHeight="1">
      <c r="A559" s="120"/>
      <c r="B559" s="120"/>
      <c r="C559" s="120"/>
      <c r="D559" s="120"/>
      <c r="E559" s="2"/>
      <c r="F559" s="2"/>
      <c r="G559" s="120"/>
      <c r="H559" s="120"/>
      <c r="I559" s="120"/>
      <c r="J559" s="58"/>
      <c r="K559" s="121"/>
      <c r="L559" s="2"/>
      <c r="M559" s="120"/>
      <c r="N559" s="120"/>
      <c r="O559" s="120"/>
      <c r="P559" s="120"/>
      <c r="Q559" s="2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122"/>
      <c r="AJ559" s="122"/>
      <c r="AK559" s="2"/>
      <c r="AL559" s="2"/>
      <c r="AM559" s="2"/>
      <c r="AN559" s="2"/>
      <c r="AO559" s="2"/>
      <c r="AP559" s="2"/>
      <c r="AQ559" s="2"/>
      <c r="AR559" s="15"/>
    </row>
    <row r="560" spans="1:44" ht="11.25" customHeight="1">
      <c r="A560" s="120"/>
      <c r="B560" s="120"/>
      <c r="C560" s="120"/>
      <c r="D560" s="120"/>
      <c r="E560" s="2"/>
      <c r="F560" s="2"/>
      <c r="G560" s="120"/>
      <c r="H560" s="120"/>
      <c r="I560" s="120"/>
      <c r="J560" s="58"/>
      <c r="K560" s="121"/>
      <c r="L560" s="2"/>
      <c r="M560" s="120"/>
      <c r="N560" s="120"/>
      <c r="O560" s="120"/>
      <c r="P560" s="120"/>
      <c r="Q560" s="2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122"/>
      <c r="AJ560" s="122"/>
      <c r="AK560" s="2"/>
      <c r="AL560" s="2"/>
      <c r="AM560" s="2"/>
      <c r="AN560" s="2"/>
      <c r="AO560" s="2"/>
      <c r="AP560" s="2"/>
      <c r="AQ560" s="2"/>
      <c r="AR560" s="15"/>
    </row>
    <row r="561" spans="1:44" ht="11.25" customHeight="1">
      <c r="A561" s="120"/>
      <c r="B561" s="120"/>
      <c r="C561" s="120"/>
      <c r="D561" s="120"/>
      <c r="E561" s="2"/>
      <c r="F561" s="2"/>
      <c r="G561" s="120"/>
      <c r="H561" s="120"/>
      <c r="I561" s="120"/>
      <c r="J561" s="58"/>
      <c r="K561" s="121"/>
      <c r="L561" s="2"/>
      <c r="M561" s="120"/>
      <c r="N561" s="120"/>
      <c r="O561" s="120"/>
      <c r="P561" s="120"/>
      <c r="Q561" s="2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122"/>
      <c r="AJ561" s="122"/>
      <c r="AK561" s="2"/>
      <c r="AL561" s="2"/>
      <c r="AM561" s="2"/>
      <c r="AN561" s="2"/>
      <c r="AO561" s="2"/>
      <c r="AP561" s="2"/>
      <c r="AQ561" s="2"/>
      <c r="AR561" s="15"/>
    </row>
    <row r="562" spans="1:44" ht="11.25" customHeight="1">
      <c r="A562" s="120"/>
      <c r="B562" s="120"/>
      <c r="C562" s="120"/>
      <c r="D562" s="120"/>
      <c r="E562" s="2"/>
      <c r="F562" s="2"/>
      <c r="G562" s="120"/>
      <c r="H562" s="120"/>
      <c r="I562" s="120"/>
      <c r="J562" s="58"/>
      <c r="K562" s="121"/>
      <c r="L562" s="2"/>
      <c r="M562" s="120"/>
      <c r="N562" s="120"/>
      <c r="O562" s="120"/>
      <c r="P562" s="120"/>
      <c r="Q562" s="2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122"/>
      <c r="AJ562" s="122"/>
      <c r="AK562" s="2"/>
      <c r="AL562" s="2"/>
      <c r="AM562" s="2"/>
      <c r="AN562" s="2"/>
      <c r="AO562" s="2"/>
      <c r="AP562" s="2"/>
      <c r="AQ562" s="2"/>
      <c r="AR562" s="15"/>
    </row>
    <row r="563" spans="1:44" ht="11.25" customHeight="1">
      <c r="A563" s="120"/>
      <c r="B563" s="120"/>
      <c r="C563" s="120"/>
      <c r="D563" s="120"/>
      <c r="E563" s="2"/>
      <c r="F563" s="2"/>
      <c r="G563" s="120"/>
      <c r="H563" s="120"/>
      <c r="I563" s="120"/>
      <c r="J563" s="58"/>
      <c r="K563" s="121"/>
      <c r="L563" s="2"/>
      <c r="M563" s="120"/>
      <c r="N563" s="120"/>
      <c r="O563" s="120"/>
      <c r="P563" s="120"/>
      <c r="Q563" s="2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122"/>
      <c r="AJ563" s="122"/>
      <c r="AK563" s="2"/>
      <c r="AL563" s="2"/>
      <c r="AM563" s="2"/>
      <c r="AN563" s="2"/>
      <c r="AO563" s="2"/>
      <c r="AP563" s="2"/>
      <c r="AQ563" s="2"/>
      <c r="AR563" s="15"/>
    </row>
    <row r="564" spans="1:44" ht="11.25" customHeight="1">
      <c r="A564" s="120"/>
      <c r="B564" s="120"/>
      <c r="C564" s="120"/>
      <c r="D564" s="120"/>
      <c r="E564" s="2"/>
      <c r="F564" s="2"/>
      <c r="G564" s="120"/>
      <c r="H564" s="120"/>
      <c r="I564" s="120"/>
      <c r="J564" s="58"/>
      <c r="K564" s="121"/>
      <c r="L564" s="2"/>
      <c r="M564" s="120"/>
      <c r="N564" s="120"/>
      <c r="O564" s="120"/>
      <c r="P564" s="120"/>
      <c r="Q564" s="2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122"/>
      <c r="AJ564" s="122"/>
      <c r="AK564" s="2"/>
      <c r="AL564" s="2"/>
      <c r="AM564" s="2"/>
      <c r="AN564" s="2"/>
      <c r="AO564" s="2"/>
      <c r="AP564" s="2"/>
      <c r="AQ564" s="2"/>
      <c r="AR564" s="15"/>
    </row>
    <row r="565" spans="1:44" ht="11.25" customHeight="1">
      <c r="A565" s="120"/>
      <c r="B565" s="120"/>
      <c r="C565" s="120"/>
      <c r="D565" s="120"/>
      <c r="E565" s="2"/>
      <c r="F565" s="2"/>
      <c r="G565" s="120"/>
      <c r="H565" s="120"/>
      <c r="I565" s="120"/>
      <c r="J565" s="58"/>
      <c r="K565" s="121"/>
      <c r="L565" s="2"/>
      <c r="M565" s="120"/>
      <c r="N565" s="120"/>
      <c r="O565" s="120"/>
      <c r="P565" s="120"/>
      <c r="Q565" s="2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122"/>
      <c r="AJ565" s="122"/>
      <c r="AK565" s="2"/>
      <c r="AL565" s="2"/>
      <c r="AM565" s="2"/>
      <c r="AN565" s="2"/>
      <c r="AO565" s="2"/>
      <c r="AP565" s="2"/>
      <c r="AQ565" s="2"/>
      <c r="AR565" s="15"/>
    </row>
    <row r="566" spans="1:44" ht="11.25" customHeight="1">
      <c r="A566" s="120"/>
      <c r="B566" s="120"/>
      <c r="C566" s="120"/>
      <c r="D566" s="120"/>
      <c r="E566" s="2"/>
      <c r="F566" s="2"/>
      <c r="G566" s="120"/>
      <c r="H566" s="120"/>
      <c r="I566" s="120"/>
      <c r="J566" s="58"/>
      <c r="K566" s="121"/>
      <c r="L566" s="2"/>
      <c r="M566" s="120"/>
      <c r="N566" s="120"/>
      <c r="O566" s="120"/>
      <c r="P566" s="120"/>
      <c r="Q566" s="2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122"/>
      <c r="AJ566" s="122"/>
      <c r="AK566" s="2"/>
      <c r="AL566" s="2"/>
      <c r="AM566" s="2"/>
      <c r="AN566" s="2"/>
      <c r="AO566" s="2"/>
      <c r="AP566" s="2"/>
      <c r="AQ566" s="2"/>
      <c r="AR566" s="15"/>
    </row>
    <row r="567" spans="1:44" ht="11.25" customHeight="1">
      <c r="A567" s="120"/>
      <c r="B567" s="120"/>
      <c r="C567" s="120"/>
      <c r="D567" s="120"/>
      <c r="E567" s="2"/>
      <c r="F567" s="2"/>
      <c r="G567" s="120"/>
      <c r="H567" s="120"/>
      <c r="I567" s="120"/>
      <c r="J567" s="58"/>
      <c r="K567" s="121"/>
      <c r="L567" s="2"/>
      <c r="M567" s="120"/>
      <c r="N567" s="120"/>
      <c r="O567" s="120"/>
      <c r="P567" s="120"/>
      <c r="Q567" s="2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122"/>
      <c r="AJ567" s="122"/>
      <c r="AK567" s="2"/>
      <c r="AL567" s="2"/>
      <c r="AM567" s="2"/>
      <c r="AN567" s="2"/>
      <c r="AO567" s="2"/>
      <c r="AP567" s="2"/>
      <c r="AQ567" s="2"/>
      <c r="AR567" s="15"/>
    </row>
    <row r="568" spans="1:44" ht="11.25" customHeight="1">
      <c r="A568" s="120"/>
      <c r="B568" s="120"/>
      <c r="C568" s="120"/>
      <c r="D568" s="120"/>
      <c r="E568" s="2"/>
      <c r="F568" s="2"/>
      <c r="G568" s="120"/>
      <c r="H568" s="120"/>
      <c r="I568" s="120"/>
      <c r="J568" s="58"/>
      <c r="K568" s="121"/>
      <c r="L568" s="2"/>
      <c r="M568" s="120"/>
      <c r="N568" s="120"/>
      <c r="O568" s="120"/>
      <c r="P568" s="120"/>
      <c r="Q568" s="2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122"/>
      <c r="AJ568" s="122"/>
      <c r="AK568" s="2"/>
      <c r="AL568" s="2"/>
      <c r="AM568" s="2"/>
      <c r="AN568" s="2"/>
      <c r="AO568" s="2"/>
      <c r="AP568" s="2"/>
      <c r="AQ568" s="2"/>
      <c r="AR568" s="15"/>
    </row>
    <row r="569" spans="1:44" ht="11.25" customHeight="1">
      <c r="A569" s="120"/>
      <c r="B569" s="120"/>
      <c r="C569" s="120"/>
      <c r="D569" s="120"/>
      <c r="E569" s="2"/>
      <c r="F569" s="2"/>
      <c r="G569" s="120"/>
      <c r="H569" s="120"/>
      <c r="I569" s="120"/>
      <c r="J569" s="58"/>
      <c r="K569" s="121"/>
      <c r="L569" s="2"/>
      <c r="M569" s="120"/>
      <c r="N569" s="120"/>
      <c r="O569" s="120"/>
      <c r="P569" s="120"/>
      <c r="Q569" s="2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122"/>
      <c r="AJ569" s="122"/>
      <c r="AK569" s="2"/>
      <c r="AL569" s="2"/>
      <c r="AM569" s="2"/>
      <c r="AN569" s="2"/>
      <c r="AO569" s="2"/>
      <c r="AP569" s="2"/>
      <c r="AQ569" s="2"/>
      <c r="AR569" s="15"/>
    </row>
    <row r="570" spans="1:44" ht="11.25" customHeight="1">
      <c r="A570" s="120"/>
      <c r="B570" s="120"/>
      <c r="C570" s="120"/>
      <c r="D570" s="120"/>
      <c r="E570" s="2"/>
      <c r="F570" s="2"/>
      <c r="G570" s="120"/>
      <c r="H570" s="120"/>
      <c r="I570" s="120"/>
      <c r="J570" s="58"/>
      <c r="K570" s="121"/>
      <c r="L570" s="2"/>
      <c r="M570" s="120"/>
      <c r="N570" s="120"/>
      <c r="O570" s="120"/>
      <c r="P570" s="120"/>
      <c r="Q570" s="2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122"/>
      <c r="AJ570" s="122"/>
      <c r="AK570" s="2"/>
      <c r="AL570" s="2"/>
      <c r="AM570" s="2"/>
      <c r="AN570" s="2"/>
      <c r="AO570" s="2"/>
      <c r="AP570" s="2"/>
      <c r="AQ570" s="2"/>
      <c r="AR570" s="15"/>
    </row>
    <row r="571" spans="1:44" ht="11.25" customHeight="1">
      <c r="A571" s="120"/>
      <c r="B571" s="120"/>
      <c r="C571" s="120"/>
      <c r="D571" s="120"/>
      <c r="E571" s="2"/>
      <c r="F571" s="2"/>
      <c r="G571" s="120"/>
      <c r="H571" s="120"/>
      <c r="I571" s="120"/>
      <c r="J571" s="58"/>
      <c r="K571" s="121"/>
      <c r="L571" s="2"/>
      <c r="M571" s="120"/>
      <c r="N571" s="120"/>
      <c r="O571" s="120"/>
      <c r="P571" s="120"/>
      <c r="Q571" s="2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122"/>
      <c r="AJ571" s="122"/>
      <c r="AK571" s="2"/>
      <c r="AL571" s="2"/>
      <c r="AM571" s="2"/>
      <c r="AN571" s="2"/>
      <c r="AO571" s="2"/>
      <c r="AP571" s="2"/>
      <c r="AQ571" s="2"/>
      <c r="AR571" s="15"/>
    </row>
    <row r="572" spans="1:44" ht="11.25" customHeight="1">
      <c r="A572" s="120"/>
      <c r="B572" s="120"/>
      <c r="C572" s="120"/>
      <c r="D572" s="120"/>
      <c r="E572" s="2"/>
      <c r="F572" s="2"/>
      <c r="G572" s="120"/>
      <c r="H572" s="120"/>
      <c r="I572" s="120"/>
      <c r="J572" s="58"/>
      <c r="K572" s="121"/>
      <c r="L572" s="2"/>
      <c r="M572" s="120"/>
      <c r="N572" s="120"/>
      <c r="O572" s="120"/>
      <c r="P572" s="120"/>
      <c r="Q572" s="2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122"/>
      <c r="AJ572" s="122"/>
      <c r="AK572" s="2"/>
      <c r="AL572" s="2"/>
      <c r="AM572" s="2"/>
      <c r="AN572" s="2"/>
      <c r="AO572" s="2"/>
      <c r="AP572" s="2"/>
      <c r="AQ572" s="2"/>
      <c r="AR572" s="15"/>
    </row>
    <row r="573" spans="1:44" ht="11.25" customHeight="1">
      <c r="A573" s="120"/>
      <c r="B573" s="120"/>
      <c r="C573" s="120"/>
      <c r="D573" s="120"/>
      <c r="E573" s="2"/>
      <c r="F573" s="2"/>
      <c r="G573" s="120"/>
      <c r="H573" s="120"/>
      <c r="I573" s="120"/>
      <c r="J573" s="58"/>
      <c r="K573" s="121"/>
      <c r="L573" s="2"/>
      <c r="M573" s="120"/>
      <c r="N573" s="120"/>
      <c r="O573" s="120"/>
      <c r="P573" s="120"/>
      <c r="Q573" s="2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122"/>
      <c r="AJ573" s="122"/>
      <c r="AK573" s="2"/>
      <c r="AL573" s="2"/>
      <c r="AM573" s="2"/>
      <c r="AN573" s="2"/>
      <c r="AO573" s="2"/>
      <c r="AP573" s="2"/>
      <c r="AQ573" s="2"/>
      <c r="AR573" s="15"/>
    </row>
    <row r="574" spans="1:44" ht="11.25" customHeight="1">
      <c r="A574" s="120"/>
      <c r="B574" s="120"/>
      <c r="C574" s="120"/>
      <c r="D574" s="120"/>
      <c r="E574" s="2"/>
      <c r="F574" s="2"/>
      <c r="G574" s="120"/>
      <c r="H574" s="120"/>
      <c r="I574" s="120"/>
      <c r="J574" s="58"/>
      <c r="K574" s="121"/>
      <c r="L574" s="2"/>
      <c r="M574" s="120"/>
      <c r="N574" s="120"/>
      <c r="O574" s="120"/>
      <c r="P574" s="120"/>
      <c r="Q574" s="2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122"/>
      <c r="AJ574" s="122"/>
      <c r="AK574" s="2"/>
      <c r="AL574" s="2"/>
      <c r="AM574" s="2"/>
      <c r="AN574" s="2"/>
      <c r="AO574" s="2"/>
      <c r="AP574" s="2"/>
      <c r="AQ574" s="2"/>
      <c r="AR574" s="15"/>
    </row>
    <row r="575" spans="1:44" ht="11.25" customHeight="1">
      <c r="A575" s="120"/>
      <c r="B575" s="120"/>
      <c r="C575" s="120"/>
      <c r="D575" s="120"/>
      <c r="E575" s="2"/>
      <c r="F575" s="2"/>
      <c r="G575" s="120"/>
      <c r="H575" s="120"/>
      <c r="I575" s="120"/>
      <c r="J575" s="58"/>
      <c r="K575" s="121"/>
      <c r="L575" s="2"/>
      <c r="M575" s="120"/>
      <c r="N575" s="120"/>
      <c r="O575" s="120"/>
      <c r="P575" s="120"/>
      <c r="Q575" s="2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122"/>
      <c r="AJ575" s="122"/>
      <c r="AK575" s="2"/>
      <c r="AL575" s="2"/>
      <c r="AM575" s="2"/>
      <c r="AN575" s="2"/>
      <c r="AO575" s="2"/>
      <c r="AP575" s="2"/>
      <c r="AQ575" s="2"/>
      <c r="AR575" s="15"/>
    </row>
    <row r="576" spans="1:44" ht="11.25" customHeight="1">
      <c r="A576" s="120"/>
      <c r="B576" s="120"/>
      <c r="C576" s="120"/>
      <c r="D576" s="120"/>
      <c r="E576" s="2"/>
      <c r="F576" s="2"/>
      <c r="G576" s="120"/>
      <c r="H576" s="120"/>
      <c r="I576" s="120"/>
      <c r="J576" s="58"/>
      <c r="K576" s="121"/>
      <c r="L576" s="2"/>
      <c r="M576" s="120"/>
      <c r="N576" s="120"/>
      <c r="O576" s="120"/>
      <c r="P576" s="120"/>
      <c r="Q576" s="2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122"/>
      <c r="AJ576" s="122"/>
      <c r="AK576" s="2"/>
      <c r="AL576" s="2"/>
      <c r="AM576" s="2"/>
      <c r="AN576" s="2"/>
      <c r="AO576" s="2"/>
      <c r="AP576" s="2"/>
      <c r="AQ576" s="2"/>
      <c r="AR576" s="15"/>
    </row>
    <row r="577" spans="1:44" ht="11.25" customHeight="1">
      <c r="A577" s="120"/>
      <c r="B577" s="120"/>
      <c r="C577" s="120"/>
      <c r="D577" s="120"/>
      <c r="E577" s="2"/>
      <c r="F577" s="2"/>
      <c r="G577" s="120"/>
      <c r="H577" s="120"/>
      <c r="I577" s="120"/>
      <c r="J577" s="58"/>
      <c r="K577" s="121"/>
      <c r="L577" s="2"/>
      <c r="M577" s="120"/>
      <c r="N577" s="120"/>
      <c r="O577" s="120"/>
      <c r="P577" s="120"/>
      <c r="Q577" s="2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122"/>
      <c r="AJ577" s="122"/>
      <c r="AK577" s="2"/>
      <c r="AL577" s="2"/>
      <c r="AM577" s="2"/>
      <c r="AN577" s="2"/>
      <c r="AO577" s="2"/>
      <c r="AP577" s="2"/>
      <c r="AQ577" s="2"/>
      <c r="AR577" s="15"/>
    </row>
    <row r="578" spans="1:44" ht="11.25" customHeight="1">
      <c r="A578" s="120"/>
      <c r="B578" s="120"/>
      <c r="C578" s="120"/>
      <c r="D578" s="120"/>
      <c r="E578" s="2"/>
      <c r="F578" s="2"/>
      <c r="G578" s="120"/>
      <c r="H578" s="120"/>
      <c r="I578" s="120"/>
      <c r="J578" s="58"/>
      <c r="K578" s="121"/>
      <c r="L578" s="2"/>
      <c r="M578" s="120"/>
      <c r="N578" s="120"/>
      <c r="O578" s="120"/>
      <c r="P578" s="120"/>
      <c r="Q578" s="2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122"/>
      <c r="AJ578" s="122"/>
      <c r="AK578" s="2"/>
      <c r="AL578" s="2"/>
      <c r="AM578" s="2"/>
      <c r="AN578" s="2"/>
      <c r="AO578" s="2"/>
      <c r="AP578" s="2"/>
      <c r="AQ578" s="2"/>
      <c r="AR578" s="15"/>
    </row>
    <row r="579" spans="1:44" ht="11.25" customHeight="1">
      <c r="A579" s="120"/>
      <c r="B579" s="120"/>
      <c r="C579" s="120"/>
      <c r="D579" s="120"/>
      <c r="E579" s="2"/>
      <c r="F579" s="2"/>
      <c r="G579" s="120"/>
      <c r="H579" s="120"/>
      <c r="I579" s="120"/>
      <c r="J579" s="58"/>
      <c r="K579" s="121"/>
      <c r="L579" s="2"/>
      <c r="M579" s="120"/>
      <c r="N579" s="120"/>
      <c r="O579" s="120"/>
      <c r="P579" s="120"/>
      <c r="Q579" s="2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122"/>
      <c r="AJ579" s="122"/>
      <c r="AK579" s="2"/>
      <c r="AL579" s="2"/>
      <c r="AM579" s="2"/>
      <c r="AN579" s="2"/>
      <c r="AO579" s="2"/>
      <c r="AP579" s="2"/>
      <c r="AQ579" s="2"/>
      <c r="AR579" s="15"/>
    </row>
    <row r="580" spans="1:44" ht="11.25" customHeight="1">
      <c r="A580" s="120"/>
      <c r="B580" s="120"/>
      <c r="C580" s="120"/>
      <c r="D580" s="120"/>
      <c r="E580" s="2"/>
      <c r="F580" s="2"/>
      <c r="G580" s="120"/>
      <c r="H580" s="120"/>
      <c r="I580" s="120"/>
      <c r="J580" s="58"/>
      <c r="K580" s="121"/>
      <c r="L580" s="2"/>
      <c r="M580" s="120"/>
      <c r="N580" s="120"/>
      <c r="O580" s="120"/>
      <c r="P580" s="120"/>
      <c r="Q580" s="2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122"/>
      <c r="AJ580" s="122"/>
      <c r="AK580" s="2"/>
      <c r="AL580" s="2"/>
      <c r="AM580" s="2"/>
      <c r="AN580" s="2"/>
      <c r="AO580" s="2"/>
      <c r="AP580" s="2"/>
      <c r="AQ580" s="2"/>
      <c r="AR580" s="15"/>
    </row>
    <row r="581" spans="1:44" ht="11.25" customHeight="1">
      <c r="A581" s="120"/>
      <c r="B581" s="120"/>
      <c r="C581" s="120"/>
      <c r="D581" s="120"/>
      <c r="E581" s="2"/>
      <c r="F581" s="2"/>
      <c r="G581" s="120"/>
      <c r="H581" s="120"/>
      <c r="I581" s="120"/>
      <c r="J581" s="58"/>
      <c r="K581" s="121"/>
      <c r="L581" s="2"/>
      <c r="M581" s="120"/>
      <c r="N581" s="120"/>
      <c r="O581" s="120"/>
      <c r="P581" s="120"/>
      <c r="Q581" s="2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122"/>
      <c r="AJ581" s="122"/>
      <c r="AK581" s="2"/>
      <c r="AL581" s="2"/>
      <c r="AM581" s="2"/>
      <c r="AN581" s="2"/>
      <c r="AO581" s="2"/>
      <c r="AP581" s="2"/>
      <c r="AQ581" s="2"/>
      <c r="AR581" s="15"/>
    </row>
    <row r="582" spans="1:44" ht="11.25" customHeight="1">
      <c r="A582" s="120"/>
      <c r="B582" s="120"/>
      <c r="C582" s="120"/>
      <c r="D582" s="120"/>
      <c r="E582" s="2"/>
      <c r="F582" s="2"/>
      <c r="G582" s="120"/>
      <c r="H582" s="120"/>
      <c r="I582" s="120"/>
      <c r="J582" s="58"/>
      <c r="K582" s="121"/>
      <c r="L582" s="2"/>
      <c r="M582" s="120"/>
      <c r="N582" s="120"/>
      <c r="O582" s="120"/>
      <c r="P582" s="120"/>
      <c r="Q582" s="2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122"/>
      <c r="AJ582" s="122"/>
      <c r="AK582" s="2"/>
      <c r="AL582" s="2"/>
      <c r="AM582" s="2"/>
      <c r="AN582" s="2"/>
      <c r="AO582" s="2"/>
      <c r="AP582" s="2"/>
      <c r="AQ582" s="2"/>
      <c r="AR582" s="15"/>
    </row>
    <row r="583" spans="1:44" ht="11.25" customHeight="1">
      <c r="A583" s="120"/>
      <c r="B583" s="120"/>
      <c r="C583" s="120"/>
      <c r="D583" s="120"/>
      <c r="E583" s="2"/>
      <c r="F583" s="2"/>
      <c r="G583" s="120"/>
      <c r="H583" s="120"/>
      <c r="I583" s="120"/>
      <c r="J583" s="58"/>
      <c r="K583" s="121"/>
      <c r="L583" s="2"/>
      <c r="M583" s="120"/>
      <c r="N583" s="120"/>
      <c r="O583" s="120"/>
      <c r="P583" s="120"/>
      <c r="Q583" s="2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122"/>
      <c r="AJ583" s="122"/>
      <c r="AK583" s="2"/>
      <c r="AL583" s="2"/>
      <c r="AM583" s="2"/>
      <c r="AN583" s="2"/>
      <c r="AO583" s="2"/>
      <c r="AP583" s="2"/>
      <c r="AQ583" s="2"/>
      <c r="AR583" s="15"/>
    </row>
    <row r="584" spans="1:44" ht="11.25" customHeight="1">
      <c r="A584" s="120"/>
      <c r="B584" s="120"/>
      <c r="C584" s="120"/>
      <c r="D584" s="120"/>
      <c r="E584" s="2"/>
      <c r="F584" s="2"/>
      <c r="G584" s="120"/>
      <c r="H584" s="120"/>
      <c r="I584" s="120"/>
      <c r="J584" s="58"/>
      <c r="K584" s="121"/>
      <c r="L584" s="2"/>
      <c r="M584" s="120"/>
      <c r="N584" s="120"/>
      <c r="O584" s="120"/>
      <c r="P584" s="120"/>
      <c r="Q584" s="2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122"/>
      <c r="AJ584" s="122"/>
      <c r="AK584" s="2"/>
      <c r="AL584" s="2"/>
      <c r="AM584" s="2"/>
      <c r="AN584" s="2"/>
      <c r="AO584" s="2"/>
      <c r="AP584" s="2"/>
      <c r="AQ584" s="2"/>
      <c r="AR584" s="15"/>
    </row>
    <row r="585" spans="1:44" ht="11.25" customHeight="1">
      <c r="A585" s="120"/>
      <c r="B585" s="120"/>
      <c r="C585" s="120"/>
      <c r="D585" s="120"/>
      <c r="E585" s="2"/>
      <c r="F585" s="2"/>
      <c r="G585" s="120"/>
      <c r="H585" s="120"/>
      <c r="I585" s="120"/>
      <c r="J585" s="58"/>
      <c r="K585" s="121"/>
      <c r="L585" s="2"/>
      <c r="M585" s="120"/>
      <c r="N585" s="120"/>
      <c r="O585" s="120"/>
      <c r="P585" s="120"/>
      <c r="Q585" s="2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122"/>
      <c r="AJ585" s="122"/>
      <c r="AK585" s="2"/>
      <c r="AL585" s="2"/>
      <c r="AM585" s="2"/>
      <c r="AN585" s="2"/>
      <c r="AO585" s="2"/>
      <c r="AP585" s="2"/>
      <c r="AQ585" s="2"/>
      <c r="AR585" s="15"/>
    </row>
    <row r="586" spans="1:44" ht="11.25" customHeight="1">
      <c r="A586" s="120"/>
      <c r="B586" s="120"/>
      <c r="C586" s="120"/>
      <c r="D586" s="120"/>
      <c r="E586" s="2"/>
      <c r="F586" s="2"/>
      <c r="G586" s="120"/>
      <c r="H586" s="120"/>
      <c r="I586" s="120"/>
      <c r="J586" s="58"/>
      <c r="K586" s="121"/>
      <c r="L586" s="2"/>
      <c r="M586" s="120"/>
      <c r="N586" s="120"/>
      <c r="O586" s="120"/>
      <c r="P586" s="120"/>
      <c r="Q586" s="2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122"/>
      <c r="AJ586" s="122"/>
      <c r="AK586" s="2"/>
      <c r="AL586" s="2"/>
      <c r="AM586" s="2"/>
      <c r="AN586" s="2"/>
      <c r="AO586" s="2"/>
      <c r="AP586" s="2"/>
      <c r="AQ586" s="2"/>
      <c r="AR586" s="15"/>
    </row>
    <row r="587" spans="1:44" ht="11.25" customHeight="1">
      <c r="A587" s="120"/>
      <c r="B587" s="120"/>
      <c r="C587" s="120"/>
      <c r="D587" s="120"/>
      <c r="E587" s="2"/>
      <c r="F587" s="2"/>
      <c r="G587" s="120"/>
      <c r="H587" s="120"/>
      <c r="I587" s="120"/>
      <c r="J587" s="58"/>
      <c r="K587" s="121"/>
      <c r="L587" s="2"/>
      <c r="M587" s="120"/>
      <c r="N587" s="120"/>
      <c r="O587" s="120"/>
      <c r="P587" s="120"/>
      <c r="Q587" s="2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122"/>
      <c r="AJ587" s="122"/>
      <c r="AK587" s="2"/>
      <c r="AL587" s="2"/>
      <c r="AM587" s="2"/>
      <c r="AN587" s="2"/>
      <c r="AO587" s="2"/>
      <c r="AP587" s="2"/>
      <c r="AQ587" s="2"/>
      <c r="AR587" s="15"/>
    </row>
    <row r="588" spans="1:44" ht="11.25" customHeight="1">
      <c r="A588" s="120"/>
      <c r="B588" s="120"/>
      <c r="C588" s="120"/>
      <c r="D588" s="120"/>
      <c r="E588" s="2"/>
      <c r="F588" s="2"/>
      <c r="G588" s="120"/>
      <c r="H588" s="120"/>
      <c r="I588" s="120"/>
      <c r="J588" s="58"/>
      <c r="K588" s="121"/>
      <c r="L588" s="2"/>
      <c r="M588" s="120"/>
      <c r="N588" s="120"/>
      <c r="O588" s="120"/>
      <c r="P588" s="120"/>
      <c r="Q588" s="2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122"/>
      <c r="AJ588" s="122"/>
      <c r="AK588" s="2"/>
      <c r="AL588" s="2"/>
      <c r="AM588" s="2"/>
      <c r="AN588" s="2"/>
      <c r="AO588" s="2"/>
      <c r="AP588" s="2"/>
      <c r="AQ588" s="2"/>
      <c r="AR588" s="15"/>
    </row>
    <row r="589" spans="1:44" ht="11.25" customHeight="1">
      <c r="A589" s="120"/>
      <c r="B589" s="120"/>
      <c r="C589" s="120"/>
      <c r="D589" s="120"/>
      <c r="E589" s="2"/>
      <c r="F589" s="2"/>
      <c r="G589" s="120"/>
      <c r="H589" s="120"/>
      <c r="I589" s="120"/>
      <c r="J589" s="58"/>
      <c r="K589" s="121"/>
      <c r="L589" s="2"/>
      <c r="M589" s="120"/>
      <c r="N589" s="120"/>
      <c r="O589" s="120"/>
      <c r="P589" s="120"/>
      <c r="Q589" s="2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122"/>
      <c r="AJ589" s="122"/>
      <c r="AK589" s="2"/>
      <c r="AL589" s="2"/>
      <c r="AM589" s="2"/>
      <c r="AN589" s="2"/>
      <c r="AO589" s="2"/>
      <c r="AP589" s="2"/>
      <c r="AQ589" s="2"/>
      <c r="AR589" s="15"/>
    </row>
    <row r="590" spans="1:44" ht="11.25" customHeight="1">
      <c r="A590" s="120"/>
      <c r="B590" s="120"/>
      <c r="C590" s="120"/>
      <c r="D590" s="120"/>
      <c r="E590" s="2"/>
      <c r="F590" s="2"/>
      <c r="G590" s="120"/>
      <c r="H590" s="120"/>
      <c r="I590" s="120"/>
      <c r="J590" s="58"/>
      <c r="K590" s="121"/>
      <c r="L590" s="2"/>
      <c r="M590" s="120"/>
      <c r="N590" s="120"/>
      <c r="O590" s="120"/>
      <c r="P590" s="120"/>
      <c r="Q590" s="2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122"/>
      <c r="AJ590" s="122"/>
      <c r="AK590" s="2"/>
      <c r="AL590" s="2"/>
      <c r="AM590" s="2"/>
      <c r="AN590" s="2"/>
      <c r="AO590" s="2"/>
      <c r="AP590" s="2"/>
      <c r="AQ590" s="2"/>
      <c r="AR590" s="15"/>
    </row>
    <row r="591" spans="1:44" ht="11.25" customHeight="1">
      <c r="A591" s="120"/>
      <c r="B591" s="120"/>
      <c r="C591" s="120"/>
      <c r="D591" s="120"/>
      <c r="E591" s="2"/>
      <c r="F591" s="2"/>
      <c r="G591" s="120"/>
      <c r="H591" s="120"/>
      <c r="I591" s="120"/>
      <c r="J591" s="58"/>
      <c r="K591" s="121"/>
      <c r="L591" s="2"/>
      <c r="M591" s="120"/>
      <c r="N591" s="120"/>
      <c r="O591" s="120"/>
      <c r="P591" s="120"/>
      <c r="Q591" s="2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122"/>
      <c r="AJ591" s="122"/>
      <c r="AK591" s="2"/>
      <c r="AL591" s="2"/>
      <c r="AM591" s="2"/>
      <c r="AN591" s="2"/>
      <c r="AO591" s="2"/>
      <c r="AP591" s="2"/>
      <c r="AQ591" s="2"/>
      <c r="AR591" s="15"/>
    </row>
    <row r="592" spans="1:44" ht="11.25" customHeight="1">
      <c r="A592" s="120"/>
      <c r="B592" s="120"/>
      <c r="C592" s="120"/>
      <c r="D592" s="120"/>
      <c r="E592" s="2"/>
      <c r="F592" s="2"/>
      <c r="G592" s="120"/>
      <c r="H592" s="120"/>
      <c r="I592" s="120"/>
      <c r="J592" s="58"/>
      <c r="K592" s="121"/>
      <c r="L592" s="2"/>
      <c r="M592" s="120"/>
      <c r="N592" s="120"/>
      <c r="O592" s="120"/>
      <c r="P592" s="120"/>
      <c r="Q592" s="2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122"/>
      <c r="AJ592" s="122"/>
      <c r="AK592" s="2"/>
      <c r="AL592" s="2"/>
      <c r="AM592" s="2"/>
      <c r="AN592" s="2"/>
      <c r="AO592" s="2"/>
      <c r="AP592" s="2"/>
      <c r="AQ592" s="2"/>
      <c r="AR592" s="15"/>
    </row>
    <row r="593" spans="1:44" ht="11.25" customHeight="1">
      <c r="A593" s="120"/>
      <c r="B593" s="120"/>
      <c r="C593" s="120"/>
      <c r="D593" s="120"/>
      <c r="E593" s="2"/>
      <c r="F593" s="2"/>
      <c r="G593" s="120"/>
      <c r="H593" s="120"/>
      <c r="I593" s="120"/>
      <c r="J593" s="58"/>
      <c r="K593" s="121"/>
      <c r="L593" s="2"/>
      <c r="M593" s="120"/>
      <c r="N593" s="120"/>
      <c r="O593" s="120"/>
      <c r="P593" s="120"/>
      <c r="Q593" s="2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122"/>
      <c r="AJ593" s="122"/>
      <c r="AK593" s="2"/>
      <c r="AL593" s="2"/>
      <c r="AM593" s="2"/>
      <c r="AN593" s="2"/>
      <c r="AO593" s="2"/>
      <c r="AP593" s="2"/>
      <c r="AQ593" s="2"/>
      <c r="AR593" s="15"/>
    </row>
    <row r="594" spans="1:44" ht="11.25" customHeight="1">
      <c r="A594" s="120"/>
      <c r="B594" s="120"/>
      <c r="C594" s="120"/>
      <c r="D594" s="120"/>
      <c r="E594" s="2"/>
      <c r="F594" s="2"/>
      <c r="G594" s="120"/>
      <c r="H594" s="120"/>
      <c r="I594" s="120"/>
      <c r="J594" s="58"/>
      <c r="K594" s="121"/>
      <c r="L594" s="2"/>
      <c r="M594" s="120"/>
      <c r="N594" s="120"/>
      <c r="O594" s="120"/>
      <c r="P594" s="120"/>
      <c r="Q594" s="2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122"/>
      <c r="AJ594" s="122"/>
      <c r="AK594" s="2"/>
      <c r="AL594" s="2"/>
      <c r="AM594" s="2"/>
      <c r="AN594" s="2"/>
      <c r="AO594" s="2"/>
      <c r="AP594" s="2"/>
      <c r="AQ594" s="2"/>
      <c r="AR594" s="15"/>
    </row>
    <row r="595" spans="1:44" ht="11.25" customHeight="1">
      <c r="A595" s="120"/>
      <c r="B595" s="120"/>
      <c r="C595" s="120"/>
      <c r="D595" s="120"/>
      <c r="E595" s="2"/>
      <c r="F595" s="2"/>
      <c r="G595" s="120"/>
      <c r="H595" s="120"/>
      <c r="I595" s="120"/>
      <c r="J595" s="58"/>
      <c r="K595" s="121"/>
      <c r="L595" s="2"/>
      <c r="M595" s="120"/>
      <c r="N595" s="120"/>
      <c r="O595" s="120"/>
      <c r="P595" s="120"/>
      <c r="Q595" s="2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122"/>
      <c r="AJ595" s="122"/>
      <c r="AK595" s="2"/>
      <c r="AL595" s="2"/>
      <c r="AM595" s="2"/>
      <c r="AN595" s="2"/>
      <c r="AO595" s="2"/>
      <c r="AP595" s="2"/>
      <c r="AQ595" s="2"/>
      <c r="AR595" s="15"/>
    </row>
    <row r="596" spans="1:44" ht="11.25" customHeight="1">
      <c r="A596" s="120"/>
      <c r="B596" s="120"/>
      <c r="C596" s="120"/>
      <c r="D596" s="120"/>
      <c r="E596" s="2"/>
      <c r="F596" s="2"/>
      <c r="G596" s="120"/>
      <c r="H596" s="120"/>
      <c r="I596" s="120"/>
      <c r="J596" s="58"/>
      <c r="K596" s="121"/>
      <c r="L596" s="2"/>
      <c r="M596" s="120"/>
      <c r="N596" s="120"/>
      <c r="O596" s="120"/>
      <c r="P596" s="120"/>
      <c r="Q596" s="2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122"/>
      <c r="AJ596" s="122"/>
      <c r="AK596" s="2"/>
      <c r="AL596" s="2"/>
      <c r="AM596" s="2"/>
      <c r="AN596" s="2"/>
      <c r="AO596" s="2"/>
      <c r="AP596" s="2"/>
      <c r="AQ596" s="2"/>
      <c r="AR596" s="15"/>
    </row>
    <row r="597" spans="1:44" ht="11.25" customHeight="1">
      <c r="A597" s="120"/>
      <c r="B597" s="120"/>
      <c r="C597" s="120"/>
      <c r="D597" s="120"/>
      <c r="E597" s="2"/>
      <c r="F597" s="2"/>
      <c r="G597" s="120"/>
      <c r="H597" s="120"/>
      <c r="I597" s="120"/>
      <c r="J597" s="58"/>
      <c r="K597" s="121"/>
      <c r="L597" s="2"/>
      <c r="M597" s="120"/>
      <c r="N597" s="120"/>
      <c r="O597" s="120"/>
      <c r="P597" s="120"/>
      <c r="Q597" s="2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122"/>
      <c r="AJ597" s="122"/>
      <c r="AK597" s="2"/>
      <c r="AL597" s="2"/>
      <c r="AM597" s="2"/>
      <c r="AN597" s="2"/>
      <c r="AO597" s="2"/>
      <c r="AP597" s="2"/>
      <c r="AQ597" s="2"/>
      <c r="AR597" s="15"/>
    </row>
    <row r="598" spans="1:44" ht="11.25" customHeight="1">
      <c r="A598" s="120"/>
      <c r="B598" s="120"/>
      <c r="C598" s="120"/>
      <c r="D598" s="120"/>
      <c r="E598" s="2"/>
      <c r="F598" s="2"/>
      <c r="G598" s="120"/>
      <c r="H598" s="120"/>
      <c r="I598" s="120"/>
      <c r="J598" s="58"/>
      <c r="K598" s="121"/>
      <c r="L598" s="2"/>
      <c r="M598" s="120"/>
      <c r="N598" s="120"/>
      <c r="O598" s="120"/>
      <c r="P598" s="120"/>
      <c r="Q598" s="2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122"/>
      <c r="AJ598" s="122"/>
      <c r="AK598" s="2"/>
      <c r="AL598" s="2"/>
      <c r="AM598" s="2"/>
      <c r="AN598" s="2"/>
      <c r="AO598" s="2"/>
      <c r="AP598" s="2"/>
      <c r="AQ598" s="2"/>
      <c r="AR598" s="15"/>
    </row>
    <row r="599" spans="1:44" ht="11.25" customHeight="1">
      <c r="A599" s="120"/>
      <c r="B599" s="120"/>
      <c r="C599" s="120"/>
      <c r="D599" s="120"/>
      <c r="E599" s="2"/>
      <c r="F599" s="2"/>
      <c r="G599" s="120"/>
      <c r="H599" s="120"/>
      <c r="I599" s="120"/>
      <c r="J599" s="58"/>
      <c r="K599" s="121"/>
      <c r="L599" s="2"/>
      <c r="M599" s="120"/>
      <c r="N599" s="120"/>
      <c r="O599" s="120"/>
      <c r="P599" s="120"/>
      <c r="Q599" s="2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122"/>
      <c r="AJ599" s="122"/>
      <c r="AK599" s="2"/>
      <c r="AL599" s="2"/>
      <c r="AM599" s="2"/>
      <c r="AN599" s="2"/>
      <c r="AO599" s="2"/>
      <c r="AP599" s="2"/>
      <c r="AQ599" s="2"/>
      <c r="AR599" s="15"/>
    </row>
    <row r="600" spans="1:44" ht="11.25" customHeight="1">
      <c r="A600" s="120"/>
      <c r="B600" s="120"/>
      <c r="C600" s="120"/>
      <c r="D600" s="120"/>
      <c r="E600" s="2"/>
      <c r="F600" s="2"/>
      <c r="G600" s="120"/>
      <c r="H600" s="120"/>
      <c r="I600" s="120"/>
      <c r="J600" s="58"/>
      <c r="K600" s="121"/>
      <c r="L600" s="2"/>
      <c r="M600" s="120"/>
      <c r="N600" s="120"/>
      <c r="O600" s="120"/>
      <c r="P600" s="120"/>
      <c r="Q600" s="2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122"/>
      <c r="AJ600" s="122"/>
      <c r="AK600" s="2"/>
      <c r="AL600" s="2"/>
      <c r="AM600" s="2"/>
      <c r="AN600" s="2"/>
      <c r="AO600" s="2"/>
      <c r="AP600" s="2"/>
      <c r="AQ600" s="2"/>
      <c r="AR600" s="15"/>
    </row>
    <row r="601" spans="1:44" ht="11.25" customHeight="1">
      <c r="A601" s="120"/>
      <c r="B601" s="120"/>
      <c r="C601" s="120"/>
      <c r="D601" s="120"/>
      <c r="E601" s="2"/>
      <c r="F601" s="2"/>
      <c r="G601" s="120"/>
      <c r="H601" s="120"/>
      <c r="I601" s="120"/>
      <c r="J601" s="58"/>
      <c r="K601" s="121"/>
      <c r="L601" s="2"/>
      <c r="M601" s="120"/>
      <c r="N601" s="120"/>
      <c r="O601" s="120"/>
      <c r="P601" s="120"/>
      <c r="Q601" s="2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122"/>
      <c r="AJ601" s="122"/>
      <c r="AK601" s="2"/>
      <c r="AL601" s="2"/>
      <c r="AM601" s="2"/>
      <c r="AN601" s="2"/>
      <c r="AO601" s="2"/>
      <c r="AP601" s="2"/>
      <c r="AQ601" s="2"/>
      <c r="AR601" s="15"/>
    </row>
    <row r="602" spans="1:44" ht="11.25" customHeight="1">
      <c r="A602" s="120"/>
      <c r="B602" s="120"/>
      <c r="C602" s="120"/>
      <c r="D602" s="120"/>
      <c r="E602" s="2"/>
      <c r="F602" s="2"/>
      <c r="G602" s="120"/>
      <c r="H602" s="120"/>
      <c r="I602" s="120"/>
      <c r="J602" s="58"/>
      <c r="K602" s="121"/>
      <c r="L602" s="2"/>
      <c r="M602" s="120"/>
      <c r="N602" s="120"/>
      <c r="O602" s="120"/>
      <c r="P602" s="120"/>
      <c r="Q602" s="2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122"/>
      <c r="AJ602" s="122"/>
      <c r="AK602" s="2"/>
      <c r="AL602" s="2"/>
      <c r="AM602" s="2"/>
      <c r="AN602" s="2"/>
      <c r="AO602" s="2"/>
      <c r="AP602" s="2"/>
      <c r="AQ602" s="2"/>
      <c r="AR602" s="15"/>
    </row>
    <row r="603" spans="1:44" ht="11.25" customHeight="1">
      <c r="A603" s="120"/>
      <c r="B603" s="120"/>
      <c r="C603" s="120"/>
      <c r="D603" s="120"/>
      <c r="E603" s="2"/>
      <c r="F603" s="2"/>
      <c r="G603" s="120"/>
      <c r="H603" s="120"/>
      <c r="I603" s="120"/>
      <c r="J603" s="58"/>
      <c r="K603" s="121"/>
      <c r="L603" s="2"/>
      <c r="M603" s="120"/>
      <c r="N603" s="120"/>
      <c r="O603" s="120"/>
      <c r="P603" s="120"/>
      <c r="Q603" s="2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122"/>
      <c r="AJ603" s="122"/>
      <c r="AK603" s="2"/>
      <c r="AL603" s="2"/>
      <c r="AM603" s="2"/>
      <c r="AN603" s="2"/>
      <c r="AO603" s="2"/>
      <c r="AP603" s="2"/>
      <c r="AQ603" s="2"/>
      <c r="AR603" s="15"/>
    </row>
    <row r="604" spans="1:44" ht="11.25" customHeight="1">
      <c r="A604" s="120"/>
      <c r="B604" s="120"/>
      <c r="C604" s="120"/>
      <c r="D604" s="120"/>
      <c r="E604" s="2"/>
      <c r="F604" s="2"/>
      <c r="G604" s="120"/>
      <c r="H604" s="120"/>
      <c r="I604" s="120"/>
      <c r="J604" s="58"/>
      <c r="K604" s="121"/>
      <c r="L604" s="2"/>
      <c r="M604" s="120"/>
      <c r="N604" s="120"/>
      <c r="O604" s="120"/>
      <c r="P604" s="120"/>
      <c r="Q604" s="2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122"/>
      <c r="AJ604" s="122"/>
      <c r="AK604" s="2"/>
      <c r="AL604" s="2"/>
      <c r="AM604" s="2"/>
      <c r="AN604" s="2"/>
      <c r="AO604" s="2"/>
      <c r="AP604" s="2"/>
      <c r="AQ604" s="2"/>
      <c r="AR604" s="15"/>
    </row>
    <row r="605" spans="1:44" ht="11.25" customHeight="1">
      <c r="A605" s="120"/>
      <c r="B605" s="120"/>
      <c r="C605" s="120"/>
      <c r="D605" s="120"/>
      <c r="E605" s="2"/>
      <c r="F605" s="2"/>
      <c r="G605" s="120"/>
      <c r="H605" s="120"/>
      <c r="I605" s="120"/>
      <c r="J605" s="58"/>
      <c r="K605" s="121"/>
      <c r="L605" s="2"/>
      <c r="M605" s="120"/>
      <c r="N605" s="120"/>
      <c r="O605" s="120"/>
      <c r="P605" s="120"/>
      <c r="Q605" s="2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122"/>
      <c r="AJ605" s="122"/>
      <c r="AK605" s="2"/>
      <c r="AL605" s="2"/>
      <c r="AM605" s="2"/>
      <c r="AN605" s="2"/>
      <c r="AO605" s="2"/>
      <c r="AP605" s="2"/>
      <c r="AQ605" s="2"/>
      <c r="AR605" s="15"/>
    </row>
    <row r="606" spans="1:44" ht="11.25" customHeight="1">
      <c r="A606" s="120"/>
      <c r="B606" s="120"/>
      <c r="C606" s="120"/>
      <c r="D606" s="120"/>
      <c r="E606" s="2"/>
      <c r="F606" s="2"/>
      <c r="G606" s="120"/>
      <c r="H606" s="120"/>
      <c r="I606" s="120"/>
      <c r="J606" s="58"/>
      <c r="K606" s="121"/>
      <c r="L606" s="2"/>
      <c r="M606" s="120"/>
      <c r="N606" s="120"/>
      <c r="O606" s="120"/>
      <c r="P606" s="120"/>
      <c r="Q606" s="2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122"/>
      <c r="AJ606" s="122"/>
      <c r="AK606" s="2"/>
      <c r="AL606" s="2"/>
      <c r="AM606" s="2"/>
      <c r="AN606" s="2"/>
      <c r="AO606" s="2"/>
      <c r="AP606" s="2"/>
      <c r="AQ606" s="2"/>
      <c r="AR606" s="15"/>
    </row>
    <row r="607" spans="1:44" ht="11.25" customHeight="1">
      <c r="A607" s="120"/>
      <c r="B607" s="120"/>
      <c r="C607" s="120"/>
      <c r="D607" s="120"/>
      <c r="E607" s="2"/>
      <c r="F607" s="2"/>
      <c r="G607" s="120"/>
      <c r="H607" s="120"/>
      <c r="I607" s="120"/>
      <c r="J607" s="58"/>
      <c r="K607" s="121"/>
      <c r="L607" s="2"/>
      <c r="M607" s="120"/>
      <c r="N607" s="120"/>
      <c r="O607" s="120"/>
      <c r="P607" s="120"/>
      <c r="Q607" s="2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122"/>
      <c r="AJ607" s="122"/>
      <c r="AK607" s="2"/>
      <c r="AL607" s="2"/>
      <c r="AM607" s="2"/>
      <c r="AN607" s="2"/>
      <c r="AO607" s="2"/>
      <c r="AP607" s="2"/>
      <c r="AQ607" s="2"/>
      <c r="AR607" s="15"/>
    </row>
    <row r="608" spans="1:44" ht="11.25" customHeight="1">
      <c r="A608" s="120"/>
      <c r="B608" s="120"/>
      <c r="C608" s="120"/>
      <c r="D608" s="120"/>
      <c r="E608" s="2"/>
      <c r="F608" s="2"/>
      <c r="G608" s="120"/>
      <c r="H608" s="120"/>
      <c r="I608" s="120"/>
      <c r="J608" s="58"/>
      <c r="K608" s="121"/>
      <c r="L608" s="2"/>
      <c r="M608" s="120"/>
      <c r="N608" s="120"/>
      <c r="O608" s="120"/>
      <c r="P608" s="120"/>
      <c r="Q608" s="2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122"/>
      <c r="AJ608" s="122"/>
      <c r="AK608" s="2"/>
      <c r="AL608" s="2"/>
      <c r="AM608" s="2"/>
      <c r="AN608" s="2"/>
      <c r="AO608" s="2"/>
      <c r="AP608" s="2"/>
      <c r="AQ608" s="2"/>
      <c r="AR608" s="15"/>
    </row>
    <row r="609" spans="1:44" ht="11.25" customHeight="1">
      <c r="A609" s="120"/>
      <c r="B609" s="120"/>
      <c r="C609" s="120"/>
      <c r="D609" s="120"/>
      <c r="E609" s="2"/>
      <c r="F609" s="2"/>
      <c r="G609" s="120"/>
      <c r="H609" s="120"/>
      <c r="I609" s="120"/>
      <c r="J609" s="58"/>
      <c r="K609" s="121"/>
      <c r="L609" s="2"/>
      <c r="M609" s="120"/>
      <c r="N609" s="120"/>
      <c r="O609" s="120"/>
      <c r="P609" s="120"/>
      <c r="Q609" s="2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122"/>
      <c r="AJ609" s="122"/>
      <c r="AK609" s="2"/>
      <c r="AL609" s="2"/>
      <c r="AM609" s="2"/>
      <c r="AN609" s="2"/>
      <c r="AO609" s="2"/>
      <c r="AP609" s="2"/>
      <c r="AQ609" s="2"/>
      <c r="AR609" s="15"/>
    </row>
    <row r="610" spans="1:44" ht="11.25" customHeight="1">
      <c r="A610" s="120"/>
      <c r="B610" s="120"/>
      <c r="C610" s="120"/>
      <c r="D610" s="120"/>
      <c r="E610" s="2"/>
      <c r="F610" s="2"/>
      <c r="G610" s="120"/>
      <c r="H610" s="120"/>
      <c r="I610" s="120"/>
      <c r="J610" s="58"/>
      <c r="K610" s="121"/>
      <c r="L610" s="2"/>
      <c r="M610" s="120"/>
      <c r="N610" s="120"/>
      <c r="O610" s="120"/>
      <c r="P610" s="120"/>
      <c r="Q610" s="2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122"/>
      <c r="AJ610" s="122"/>
      <c r="AK610" s="2"/>
      <c r="AL610" s="2"/>
      <c r="AM610" s="2"/>
      <c r="AN610" s="2"/>
      <c r="AO610" s="2"/>
      <c r="AP610" s="2"/>
      <c r="AQ610" s="2"/>
      <c r="AR610" s="15"/>
    </row>
    <row r="611" spans="1:44" ht="11.25" customHeight="1">
      <c r="A611" s="120"/>
      <c r="B611" s="120"/>
      <c r="C611" s="120"/>
      <c r="D611" s="120"/>
      <c r="E611" s="2"/>
      <c r="F611" s="2"/>
      <c r="G611" s="120"/>
      <c r="H611" s="120"/>
      <c r="I611" s="120"/>
      <c r="J611" s="58"/>
      <c r="K611" s="121"/>
      <c r="L611" s="2"/>
      <c r="M611" s="120"/>
      <c r="N611" s="120"/>
      <c r="O611" s="120"/>
      <c r="P611" s="120"/>
      <c r="Q611" s="2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122"/>
      <c r="AJ611" s="122"/>
      <c r="AK611" s="2"/>
      <c r="AL611" s="2"/>
      <c r="AM611" s="2"/>
      <c r="AN611" s="2"/>
      <c r="AO611" s="2"/>
      <c r="AP611" s="2"/>
      <c r="AQ611" s="2"/>
      <c r="AR611" s="15"/>
    </row>
    <row r="612" spans="1:44" ht="11.25" customHeight="1">
      <c r="A612" s="120"/>
      <c r="B612" s="120"/>
      <c r="C612" s="120"/>
      <c r="D612" s="120"/>
      <c r="E612" s="2"/>
      <c r="F612" s="2"/>
      <c r="G612" s="120"/>
      <c r="H612" s="120"/>
      <c r="I612" s="120"/>
      <c r="J612" s="58"/>
      <c r="K612" s="121"/>
      <c r="L612" s="2"/>
      <c r="M612" s="120"/>
      <c r="N612" s="120"/>
      <c r="O612" s="120"/>
      <c r="P612" s="120"/>
      <c r="Q612" s="2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122"/>
      <c r="AJ612" s="122"/>
      <c r="AK612" s="2"/>
      <c r="AL612" s="2"/>
      <c r="AM612" s="2"/>
      <c r="AN612" s="2"/>
      <c r="AO612" s="2"/>
      <c r="AP612" s="2"/>
      <c r="AQ612" s="2"/>
      <c r="AR612" s="15"/>
    </row>
    <row r="613" spans="1:44" ht="11.25" customHeight="1">
      <c r="A613" s="120"/>
      <c r="B613" s="120"/>
      <c r="C613" s="120"/>
      <c r="D613" s="120"/>
      <c r="E613" s="2"/>
      <c r="F613" s="2"/>
      <c r="G613" s="120"/>
      <c r="H613" s="120"/>
      <c r="I613" s="120"/>
      <c r="J613" s="58"/>
      <c r="K613" s="121"/>
      <c r="L613" s="2"/>
      <c r="M613" s="120"/>
      <c r="N613" s="120"/>
      <c r="O613" s="120"/>
      <c r="P613" s="120"/>
      <c r="Q613" s="2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122"/>
      <c r="AJ613" s="122"/>
      <c r="AK613" s="2"/>
      <c r="AL613" s="2"/>
      <c r="AM613" s="2"/>
      <c r="AN613" s="2"/>
      <c r="AO613" s="2"/>
      <c r="AP613" s="2"/>
      <c r="AQ613" s="2"/>
      <c r="AR613" s="15"/>
    </row>
    <row r="614" spans="1:44" ht="11.25" customHeight="1">
      <c r="A614" s="120"/>
      <c r="B614" s="120"/>
      <c r="C614" s="120"/>
      <c r="D614" s="120"/>
      <c r="E614" s="2"/>
      <c r="F614" s="2"/>
      <c r="G614" s="120"/>
      <c r="H614" s="120"/>
      <c r="I614" s="120"/>
      <c r="J614" s="58"/>
      <c r="K614" s="121"/>
      <c r="L614" s="2"/>
      <c r="M614" s="120"/>
      <c r="N614" s="120"/>
      <c r="O614" s="120"/>
      <c r="P614" s="120"/>
      <c r="Q614" s="2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122"/>
      <c r="AJ614" s="122"/>
      <c r="AK614" s="2"/>
      <c r="AL614" s="2"/>
      <c r="AM614" s="2"/>
      <c r="AN614" s="2"/>
      <c r="AO614" s="2"/>
      <c r="AP614" s="2"/>
      <c r="AQ614" s="2"/>
      <c r="AR614" s="15"/>
    </row>
    <row r="615" spans="1:44" ht="11.25" customHeight="1">
      <c r="A615" s="120"/>
      <c r="B615" s="120"/>
      <c r="C615" s="120"/>
      <c r="D615" s="120"/>
      <c r="E615" s="2"/>
      <c r="F615" s="2"/>
      <c r="G615" s="120"/>
      <c r="H615" s="120"/>
      <c r="I615" s="120"/>
      <c r="J615" s="58"/>
      <c r="K615" s="121"/>
      <c r="L615" s="2"/>
      <c r="M615" s="120"/>
      <c r="N615" s="120"/>
      <c r="O615" s="120"/>
      <c r="P615" s="120"/>
      <c r="Q615" s="2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122"/>
      <c r="AJ615" s="122"/>
      <c r="AK615" s="2"/>
      <c r="AL615" s="2"/>
      <c r="AM615" s="2"/>
      <c r="AN615" s="2"/>
      <c r="AO615" s="2"/>
      <c r="AP615" s="2"/>
      <c r="AQ615" s="2"/>
      <c r="AR615" s="15"/>
    </row>
    <row r="616" spans="1:44" ht="11.25" customHeight="1">
      <c r="A616" s="120"/>
      <c r="B616" s="120"/>
      <c r="C616" s="120"/>
      <c r="D616" s="120"/>
      <c r="E616" s="2"/>
      <c r="F616" s="2"/>
      <c r="G616" s="120"/>
      <c r="H616" s="120"/>
      <c r="I616" s="120"/>
      <c r="J616" s="58"/>
      <c r="K616" s="121"/>
      <c r="L616" s="2"/>
      <c r="M616" s="120"/>
      <c r="N616" s="120"/>
      <c r="O616" s="120"/>
      <c r="P616" s="120"/>
      <c r="Q616" s="2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122"/>
      <c r="AJ616" s="122"/>
      <c r="AK616" s="2"/>
      <c r="AL616" s="2"/>
      <c r="AM616" s="2"/>
      <c r="AN616" s="2"/>
      <c r="AO616" s="2"/>
      <c r="AP616" s="2"/>
      <c r="AQ616" s="2"/>
      <c r="AR616" s="15"/>
    </row>
    <row r="617" spans="1:44" ht="11.25" customHeight="1">
      <c r="A617" s="120"/>
      <c r="B617" s="120"/>
      <c r="C617" s="120"/>
      <c r="D617" s="120"/>
      <c r="E617" s="2"/>
      <c r="F617" s="2"/>
      <c r="G617" s="120"/>
      <c r="H617" s="120"/>
      <c r="I617" s="120"/>
      <c r="J617" s="58"/>
      <c r="K617" s="121"/>
      <c r="L617" s="2"/>
      <c r="M617" s="120"/>
      <c r="N617" s="120"/>
      <c r="O617" s="120"/>
      <c r="P617" s="120"/>
      <c r="Q617" s="2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122"/>
      <c r="AJ617" s="122"/>
      <c r="AK617" s="2"/>
      <c r="AL617" s="2"/>
      <c r="AM617" s="2"/>
      <c r="AN617" s="2"/>
      <c r="AO617" s="2"/>
      <c r="AP617" s="2"/>
      <c r="AQ617" s="2"/>
      <c r="AR617" s="15"/>
    </row>
    <row r="618" spans="1:44" ht="11.25" customHeight="1">
      <c r="A618" s="120"/>
      <c r="B618" s="120"/>
      <c r="C618" s="120"/>
      <c r="D618" s="120"/>
      <c r="E618" s="2"/>
      <c r="F618" s="2"/>
      <c r="G618" s="120"/>
      <c r="H618" s="120"/>
      <c r="I618" s="120"/>
      <c r="J618" s="58"/>
      <c r="K618" s="121"/>
      <c r="L618" s="2"/>
      <c r="M618" s="120"/>
      <c r="N618" s="120"/>
      <c r="O618" s="120"/>
      <c r="P618" s="120"/>
      <c r="Q618" s="2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122"/>
      <c r="AJ618" s="122"/>
      <c r="AK618" s="2"/>
      <c r="AL618" s="2"/>
      <c r="AM618" s="2"/>
      <c r="AN618" s="2"/>
      <c r="AO618" s="2"/>
      <c r="AP618" s="2"/>
      <c r="AQ618" s="2"/>
      <c r="AR618" s="15"/>
    </row>
    <row r="619" spans="1:44" ht="11.25" customHeight="1">
      <c r="A619" s="120"/>
      <c r="B619" s="120"/>
      <c r="C619" s="120"/>
      <c r="D619" s="120"/>
      <c r="E619" s="2"/>
      <c r="F619" s="2"/>
      <c r="G619" s="120"/>
      <c r="H619" s="120"/>
      <c r="I619" s="120"/>
      <c r="J619" s="58"/>
      <c r="K619" s="121"/>
      <c r="L619" s="2"/>
      <c r="M619" s="120"/>
      <c r="N619" s="120"/>
      <c r="O619" s="120"/>
      <c r="P619" s="120"/>
      <c r="Q619" s="2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122"/>
      <c r="AJ619" s="122"/>
      <c r="AK619" s="2"/>
      <c r="AL619" s="2"/>
      <c r="AM619" s="2"/>
      <c r="AN619" s="2"/>
      <c r="AO619" s="2"/>
      <c r="AP619" s="2"/>
      <c r="AQ619" s="2"/>
      <c r="AR619" s="15"/>
    </row>
    <row r="620" spans="1:44" ht="11.25" customHeight="1">
      <c r="A620" s="120"/>
      <c r="B620" s="120"/>
      <c r="C620" s="120"/>
      <c r="D620" s="120"/>
      <c r="E620" s="2"/>
      <c r="F620" s="2"/>
      <c r="G620" s="120"/>
      <c r="H620" s="120"/>
      <c r="I620" s="120"/>
      <c r="J620" s="58"/>
      <c r="K620" s="121"/>
      <c r="L620" s="2"/>
      <c r="M620" s="120"/>
      <c r="N620" s="120"/>
      <c r="O620" s="120"/>
      <c r="P620" s="120"/>
      <c r="Q620" s="2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122"/>
      <c r="AJ620" s="122"/>
      <c r="AK620" s="2"/>
      <c r="AL620" s="2"/>
      <c r="AM620" s="2"/>
      <c r="AN620" s="2"/>
      <c r="AO620" s="2"/>
      <c r="AP620" s="2"/>
      <c r="AQ620" s="2"/>
      <c r="AR620" s="15"/>
    </row>
    <row r="621" spans="1:44" ht="11.25" customHeight="1">
      <c r="A621" s="120"/>
      <c r="B621" s="120"/>
      <c r="C621" s="120"/>
      <c r="D621" s="120"/>
      <c r="E621" s="2"/>
      <c r="F621" s="2"/>
      <c r="G621" s="120"/>
      <c r="H621" s="120"/>
      <c r="I621" s="120"/>
      <c r="J621" s="58"/>
      <c r="K621" s="121"/>
      <c r="L621" s="2"/>
      <c r="M621" s="120"/>
      <c r="N621" s="120"/>
      <c r="O621" s="120"/>
      <c r="P621" s="120"/>
      <c r="Q621" s="2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122"/>
      <c r="AJ621" s="122"/>
      <c r="AK621" s="2"/>
      <c r="AL621" s="2"/>
      <c r="AM621" s="2"/>
      <c r="AN621" s="2"/>
      <c r="AO621" s="2"/>
      <c r="AP621" s="2"/>
      <c r="AQ621" s="2"/>
      <c r="AR621" s="15"/>
    </row>
    <row r="622" spans="1:44" ht="11.25" customHeight="1">
      <c r="A622" s="120"/>
      <c r="B622" s="120"/>
      <c r="C622" s="120"/>
      <c r="D622" s="120"/>
      <c r="E622" s="2"/>
      <c r="F622" s="2"/>
      <c r="G622" s="120"/>
      <c r="H622" s="120"/>
      <c r="I622" s="120"/>
      <c r="J622" s="58"/>
      <c r="K622" s="121"/>
      <c r="L622" s="2"/>
      <c r="M622" s="120"/>
      <c r="N622" s="120"/>
      <c r="O622" s="120"/>
      <c r="P622" s="120"/>
      <c r="Q622" s="2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122"/>
      <c r="AJ622" s="122"/>
      <c r="AK622" s="2"/>
      <c r="AL622" s="2"/>
      <c r="AM622" s="2"/>
      <c r="AN622" s="2"/>
      <c r="AO622" s="2"/>
      <c r="AP622" s="2"/>
      <c r="AQ622" s="2"/>
      <c r="AR622" s="15"/>
    </row>
    <row r="623" spans="1:44" ht="11.25" customHeight="1">
      <c r="A623" s="120"/>
      <c r="B623" s="120"/>
      <c r="C623" s="120"/>
      <c r="D623" s="120"/>
      <c r="E623" s="2"/>
      <c r="F623" s="2"/>
      <c r="G623" s="120"/>
      <c r="H623" s="120"/>
      <c r="I623" s="120"/>
      <c r="J623" s="58"/>
      <c r="K623" s="121"/>
      <c r="L623" s="2"/>
      <c r="M623" s="120"/>
      <c r="N623" s="120"/>
      <c r="O623" s="120"/>
      <c r="P623" s="120"/>
      <c r="Q623" s="2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122"/>
      <c r="AJ623" s="122"/>
      <c r="AK623" s="2"/>
      <c r="AL623" s="2"/>
      <c r="AM623" s="2"/>
      <c r="AN623" s="2"/>
      <c r="AO623" s="2"/>
      <c r="AP623" s="2"/>
      <c r="AQ623" s="2"/>
      <c r="AR623" s="15"/>
    </row>
    <row r="624" spans="1:44" ht="11.25" customHeight="1">
      <c r="A624" s="120"/>
      <c r="B624" s="120"/>
      <c r="C624" s="120"/>
      <c r="D624" s="120"/>
      <c r="E624" s="2"/>
      <c r="F624" s="2"/>
      <c r="G624" s="120"/>
      <c r="H624" s="120"/>
      <c r="I624" s="120"/>
      <c r="J624" s="58"/>
      <c r="K624" s="121"/>
      <c r="L624" s="2"/>
      <c r="M624" s="120"/>
      <c r="N624" s="120"/>
      <c r="O624" s="120"/>
      <c r="P624" s="120"/>
      <c r="Q624" s="2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122"/>
      <c r="AJ624" s="122"/>
      <c r="AK624" s="2"/>
      <c r="AL624" s="2"/>
      <c r="AM624" s="2"/>
      <c r="AN624" s="2"/>
      <c r="AO624" s="2"/>
      <c r="AP624" s="2"/>
      <c r="AQ624" s="2"/>
      <c r="AR624" s="15"/>
    </row>
    <row r="625" spans="1:44" ht="11.25" customHeight="1">
      <c r="A625" s="120"/>
      <c r="B625" s="120"/>
      <c r="C625" s="120"/>
      <c r="D625" s="120"/>
      <c r="E625" s="2"/>
      <c r="F625" s="2"/>
      <c r="G625" s="120"/>
      <c r="H625" s="120"/>
      <c r="I625" s="120"/>
      <c r="J625" s="58"/>
      <c r="K625" s="121"/>
      <c r="L625" s="2"/>
      <c r="M625" s="120"/>
      <c r="N625" s="120"/>
      <c r="O625" s="120"/>
      <c r="P625" s="120"/>
      <c r="Q625" s="2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122"/>
      <c r="AJ625" s="122"/>
      <c r="AK625" s="2"/>
      <c r="AL625" s="2"/>
      <c r="AM625" s="2"/>
      <c r="AN625" s="2"/>
      <c r="AO625" s="2"/>
      <c r="AP625" s="2"/>
      <c r="AQ625" s="2"/>
      <c r="AR625" s="15"/>
    </row>
    <row r="626" spans="1:44" ht="11.25" customHeight="1">
      <c r="A626" s="120"/>
      <c r="B626" s="120"/>
      <c r="C626" s="120"/>
      <c r="D626" s="120"/>
      <c r="E626" s="2"/>
      <c r="F626" s="2"/>
      <c r="G626" s="120"/>
      <c r="H626" s="120"/>
      <c r="I626" s="120"/>
      <c r="J626" s="58"/>
      <c r="K626" s="121"/>
      <c r="L626" s="2"/>
      <c r="M626" s="120"/>
      <c r="N626" s="120"/>
      <c r="O626" s="120"/>
      <c r="P626" s="120"/>
      <c r="Q626" s="2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122"/>
      <c r="AJ626" s="122"/>
      <c r="AK626" s="2"/>
      <c r="AL626" s="2"/>
      <c r="AM626" s="2"/>
      <c r="AN626" s="2"/>
      <c r="AO626" s="2"/>
      <c r="AP626" s="2"/>
      <c r="AQ626" s="2"/>
      <c r="AR626" s="15"/>
    </row>
    <row r="627" spans="1:44" ht="11.25" customHeight="1">
      <c r="A627" s="120"/>
      <c r="B627" s="120"/>
      <c r="C627" s="120"/>
      <c r="D627" s="120"/>
      <c r="E627" s="2"/>
      <c r="F627" s="2"/>
      <c r="G627" s="120"/>
      <c r="H627" s="120"/>
      <c r="I627" s="120"/>
      <c r="J627" s="58"/>
      <c r="K627" s="121"/>
      <c r="L627" s="2"/>
      <c r="M627" s="120"/>
      <c r="N627" s="120"/>
      <c r="O627" s="120"/>
      <c r="P627" s="120"/>
      <c r="Q627" s="2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122"/>
      <c r="AJ627" s="122"/>
      <c r="AK627" s="2"/>
      <c r="AL627" s="2"/>
      <c r="AM627" s="2"/>
      <c r="AN627" s="2"/>
      <c r="AO627" s="2"/>
      <c r="AP627" s="2"/>
      <c r="AQ627" s="2"/>
      <c r="AR627" s="15"/>
    </row>
    <row r="628" spans="1:44" ht="11.25" customHeight="1">
      <c r="A628" s="120"/>
      <c r="B628" s="120"/>
      <c r="C628" s="120"/>
      <c r="D628" s="120"/>
      <c r="E628" s="2"/>
      <c r="F628" s="2"/>
      <c r="G628" s="120"/>
      <c r="H628" s="120"/>
      <c r="I628" s="120"/>
      <c r="J628" s="58"/>
      <c r="K628" s="121"/>
      <c r="L628" s="2"/>
      <c r="M628" s="120"/>
      <c r="N628" s="120"/>
      <c r="O628" s="120"/>
      <c r="P628" s="120"/>
      <c r="Q628" s="2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122"/>
      <c r="AJ628" s="122"/>
      <c r="AK628" s="2"/>
      <c r="AL628" s="2"/>
      <c r="AM628" s="2"/>
      <c r="AN628" s="2"/>
      <c r="AO628" s="2"/>
      <c r="AP628" s="2"/>
      <c r="AQ628" s="2"/>
      <c r="AR628" s="15"/>
    </row>
    <row r="629" spans="1:44" ht="11.25" customHeight="1">
      <c r="A629" s="120"/>
      <c r="B629" s="120"/>
      <c r="C629" s="120"/>
      <c r="D629" s="120"/>
      <c r="E629" s="2"/>
      <c r="F629" s="2"/>
      <c r="G629" s="120"/>
      <c r="H629" s="120"/>
      <c r="I629" s="120"/>
      <c r="J629" s="58"/>
      <c r="K629" s="121"/>
      <c r="L629" s="2"/>
      <c r="M629" s="120"/>
      <c r="N629" s="120"/>
      <c r="O629" s="120"/>
      <c r="P629" s="120"/>
      <c r="Q629" s="2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122"/>
      <c r="AJ629" s="122"/>
      <c r="AK629" s="2"/>
      <c r="AL629" s="2"/>
      <c r="AM629" s="2"/>
      <c r="AN629" s="2"/>
      <c r="AO629" s="2"/>
      <c r="AP629" s="2"/>
      <c r="AQ629" s="2"/>
      <c r="AR629" s="15"/>
    </row>
    <row r="630" spans="1:44" ht="11.25" customHeight="1">
      <c r="A630" s="120"/>
      <c r="B630" s="120"/>
      <c r="C630" s="120"/>
      <c r="D630" s="120"/>
      <c r="E630" s="2"/>
      <c r="F630" s="2"/>
      <c r="G630" s="120"/>
      <c r="H630" s="120"/>
      <c r="I630" s="120"/>
      <c r="J630" s="58"/>
      <c r="K630" s="121"/>
      <c r="L630" s="2"/>
      <c r="M630" s="120"/>
      <c r="N630" s="120"/>
      <c r="O630" s="120"/>
      <c r="P630" s="120"/>
      <c r="Q630" s="2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122"/>
      <c r="AJ630" s="122"/>
      <c r="AK630" s="2"/>
      <c r="AL630" s="2"/>
      <c r="AM630" s="2"/>
      <c r="AN630" s="2"/>
      <c r="AO630" s="2"/>
      <c r="AP630" s="2"/>
      <c r="AQ630" s="2"/>
      <c r="AR630" s="15"/>
    </row>
    <row r="631" spans="1:44" ht="11.25" customHeight="1">
      <c r="A631" s="120"/>
      <c r="B631" s="120"/>
      <c r="C631" s="120"/>
      <c r="D631" s="120"/>
      <c r="E631" s="2"/>
      <c r="F631" s="2"/>
      <c r="G631" s="120"/>
      <c r="H631" s="120"/>
      <c r="I631" s="120"/>
      <c r="J631" s="58"/>
      <c r="K631" s="121"/>
      <c r="L631" s="2"/>
      <c r="M631" s="120"/>
      <c r="N631" s="120"/>
      <c r="O631" s="120"/>
      <c r="P631" s="120"/>
      <c r="Q631" s="2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122"/>
      <c r="AJ631" s="122"/>
      <c r="AK631" s="2"/>
      <c r="AL631" s="2"/>
      <c r="AM631" s="2"/>
      <c r="AN631" s="2"/>
      <c r="AO631" s="2"/>
      <c r="AP631" s="2"/>
      <c r="AQ631" s="2"/>
      <c r="AR631" s="15"/>
    </row>
    <row r="632" spans="1:44" ht="11.25" customHeight="1">
      <c r="A632" s="120"/>
      <c r="B632" s="120"/>
      <c r="C632" s="120"/>
      <c r="D632" s="120"/>
      <c r="E632" s="2"/>
      <c r="F632" s="2"/>
      <c r="G632" s="120"/>
      <c r="H632" s="120"/>
      <c r="I632" s="120"/>
      <c r="J632" s="58"/>
      <c r="K632" s="121"/>
      <c r="L632" s="2"/>
      <c r="M632" s="120"/>
      <c r="N632" s="120"/>
      <c r="O632" s="120"/>
      <c r="P632" s="120"/>
      <c r="Q632" s="2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122"/>
      <c r="AJ632" s="122"/>
      <c r="AK632" s="2"/>
      <c r="AL632" s="2"/>
      <c r="AM632" s="2"/>
      <c r="AN632" s="2"/>
      <c r="AO632" s="2"/>
      <c r="AP632" s="2"/>
      <c r="AQ632" s="2"/>
      <c r="AR632" s="15"/>
    </row>
    <row r="633" spans="1:44" ht="11.25" customHeight="1">
      <c r="A633" s="120"/>
      <c r="B633" s="120"/>
      <c r="C633" s="120"/>
      <c r="D633" s="120"/>
      <c r="E633" s="2"/>
      <c r="F633" s="2"/>
      <c r="G633" s="120"/>
      <c r="H633" s="120"/>
      <c r="I633" s="120"/>
      <c r="J633" s="58"/>
      <c r="K633" s="121"/>
      <c r="L633" s="2"/>
      <c r="M633" s="120"/>
      <c r="N633" s="120"/>
      <c r="O633" s="120"/>
      <c r="P633" s="120"/>
      <c r="Q633" s="2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122"/>
      <c r="AJ633" s="122"/>
      <c r="AK633" s="2"/>
      <c r="AL633" s="2"/>
      <c r="AM633" s="2"/>
      <c r="AN633" s="2"/>
      <c r="AO633" s="2"/>
      <c r="AP633" s="2"/>
      <c r="AQ633" s="2"/>
      <c r="AR633" s="15"/>
    </row>
    <row r="634" spans="1:44" ht="11.25" customHeight="1">
      <c r="A634" s="120"/>
      <c r="B634" s="120"/>
      <c r="C634" s="120"/>
      <c r="D634" s="120"/>
      <c r="E634" s="2"/>
      <c r="F634" s="2"/>
      <c r="G634" s="120"/>
      <c r="H634" s="120"/>
      <c r="I634" s="120"/>
      <c r="J634" s="58"/>
      <c r="K634" s="121"/>
      <c r="L634" s="2"/>
      <c r="M634" s="120"/>
      <c r="N634" s="120"/>
      <c r="O634" s="120"/>
      <c r="P634" s="120"/>
      <c r="Q634" s="2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122"/>
      <c r="AJ634" s="122"/>
      <c r="AK634" s="2"/>
      <c r="AL634" s="2"/>
      <c r="AM634" s="2"/>
      <c r="AN634" s="2"/>
      <c r="AO634" s="2"/>
      <c r="AP634" s="2"/>
      <c r="AQ634" s="2"/>
      <c r="AR634" s="15"/>
    </row>
    <row r="635" spans="1:44" ht="11.25" customHeight="1">
      <c r="A635" s="120"/>
      <c r="B635" s="120"/>
      <c r="C635" s="120"/>
      <c r="D635" s="120"/>
      <c r="E635" s="2"/>
      <c r="F635" s="2"/>
      <c r="G635" s="120"/>
      <c r="H635" s="120"/>
      <c r="I635" s="120"/>
      <c r="J635" s="58"/>
      <c r="K635" s="121"/>
      <c r="L635" s="2"/>
      <c r="M635" s="120"/>
      <c r="N635" s="120"/>
      <c r="O635" s="120"/>
      <c r="P635" s="120"/>
      <c r="Q635" s="2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122"/>
      <c r="AJ635" s="122"/>
      <c r="AK635" s="2"/>
      <c r="AL635" s="2"/>
      <c r="AM635" s="2"/>
      <c r="AN635" s="2"/>
      <c r="AO635" s="2"/>
      <c r="AP635" s="2"/>
      <c r="AQ635" s="2"/>
      <c r="AR635" s="15"/>
    </row>
    <row r="636" spans="1:44" ht="11.25" customHeight="1">
      <c r="A636" s="120"/>
      <c r="B636" s="120"/>
      <c r="C636" s="120"/>
      <c r="D636" s="120"/>
      <c r="E636" s="2"/>
      <c r="F636" s="2"/>
      <c r="G636" s="120"/>
      <c r="H636" s="120"/>
      <c r="I636" s="120"/>
      <c r="J636" s="58"/>
      <c r="K636" s="121"/>
      <c r="L636" s="2"/>
      <c r="M636" s="120"/>
      <c r="N636" s="120"/>
      <c r="O636" s="120"/>
      <c r="P636" s="120"/>
      <c r="Q636" s="2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122"/>
      <c r="AJ636" s="122"/>
      <c r="AK636" s="2"/>
      <c r="AL636" s="2"/>
      <c r="AM636" s="2"/>
      <c r="AN636" s="2"/>
      <c r="AO636" s="2"/>
      <c r="AP636" s="2"/>
      <c r="AQ636" s="2"/>
      <c r="AR636" s="15"/>
    </row>
    <row r="637" spans="1:44" ht="11.25" customHeight="1">
      <c r="A637" s="120"/>
      <c r="B637" s="120"/>
      <c r="C637" s="120"/>
      <c r="D637" s="120"/>
      <c r="E637" s="2"/>
      <c r="F637" s="2"/>
      <c r="G637" s="120"/>
      <c r="H637" s="120"/>
      <c r="I637" s="120"/>
      <c r="J637" s="58"/>
      <c r="K637" s="121"/>
      <c r="L637" s="2"/>
      <c r="M637" s="120"/>
      <c r="N637" s="120"/>
      <c r="O637" s="120"/>
      <c r="P637" s="120"/>
      <c r="Q637" s="2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122"/>
      <c r="AJ637" s="122"/>
      <c r="AK637" s="2"/>
      <c r="AL637" s="2"/>
      <c r="AM637" s="2"/>
      <c r="AN637" s="2"/>
      <c r="AO637" s="2"/>
      <c r="AP637" s="2"/>
      <c r="AQ637" s="2"/>
      <c r="AR637" s="15"/>
    </row>
    <row r="638" spans="1:44" ht="11.25" customHeight="1">
      <c r="A638" s="120"/>
      <c r="B638" s="120"/>
      <c r="C638" s="120"/>
      <c r="D638" s="120"/>
      <c r="E638" s="2"/>
      <c r="F638" s="2"/>
      <c r="G638" s="120"/>
      <c r="H638" s="120"/>
      <c r="I638" s="120"/>
      <c r="J638" s="58"/>
      <c r="K638" s="121"/>
      <c r="L638" s="2"/>
      <c r="M638" s="120"/>
      <c r="N638" s="120"/>
      <c r="O638" s="120"/>
      <c r="P638" s="120"/>
      <c r="Q638" s="2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122"/>
      <c r="AJ638" s="122"/>
      <c r="AK638" s="2"/>
      <c r="AL638" s="2"/>
      <c r="AM638" s="2"/>
      <c r="AN638" s="2"/>
      <c r="AO638" s="2"/>
      <c r="AP638" s="2"/>
      <c r="AQ638" s="2"/>
      <c r="AR638" s="15"/>
    </row>
    <row r="639" spans="1:44" ht="11.25" customHeight="1">
      <c r="A639" s="120"/>
      <c r="B639" s="120"/>
      <c r="C639" s="120"/>
      <c r="D639" s="120"/>
      <c r="E639" s="2"/>
      <c r="F639" s="2"/>
      <c r="G639" s="120"/>
      <c r="H639" s="120"/>
      <c r="I639" s="120"/>
      <c r="J639" s="58"/>
      <c r="K639" s="121"/>
      <c r="L639" s="2"/>
      <c r="M639" s="120"/>
      <c r="N639" s="120"/>
      <c r="O639" s="120"/>
      <c r="P639" s="120"/>
      <c r="Q639" s="2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122"/>
      <c r="AJ639" s="122"/>
      <c r="AK639" s="2"/>
      <c r="AL639" s="2"/>
      <c r="AM639" s="2"/>
      <c r="AN639" s="2"/>
      <c r="AO639" s="2"/>
      <c r="AP639" s="2"/>
      <c r="AQ639" s="2"/>
      <c r="AR639" s="15"/>
    </row>
    <row r="640" spans="1:44" ht="11.25" customHeight="1">
      <c r="A640" s="120"/>
      <c r="B640" s="120"/>
      <c r="C640" s="120"/>
      <c r="D640" s="120"/>
      <c r="E640" s="2"/>
      <c r="F640" s="2"/>
      <c r="G640" s="120"/>
      <c r="H640" s="120"/>
      <c r="I640" s="120"/>
      <c r="J640" s="58"/>
      <c r="K640" s="121"/>
      <c r="L640" s="2"/>
      <c r="M640" s="120"/>
      <c r="N640" s="120"/>
      <c r="O640" s="120"/>
      <c r="P640" s="120"/>
      <c r="Q640" s="2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122"/>
      <c r="AJ640" s="122"/>
      <c r="AK640" s="2"/>
      <c r="AL640" s="2"/>
      <c r="AM640" s="2"/>
      <c r="AN640" s="2"/>
      <c r="AO640" s="2"/>
      <c r="AP640" s="2"/>
      <c r="AQ640" s="2"/>
      <c r="AR640" s="15"/>
    </row>
    <row r="641" spans="1:44" ht="11.25" customHeight="1">
      <c r="A641" s="120"/>
      <c r="B641" s="120"/>
      <c r="C641" s="120"/>
      <c r="D641" s="120"/>
      <c r="E641" s="2"/>
      <c r="F641" s="2"/>
      <c r="G641" s="120"/>
      <c r="H641" s="120"/>
      <c r="I641" s="120"/>
      <c r="J641" s="58"/>
      <c r="K641" s="121"/>
      <c r="L641" s="2"/>
      <c r="M641" s="120"/>
      <c r="N641" s="120"/>
      <c r="O641" s="120"/>
      <c r="P641" s="120"/>
      <c r="Q641" s="2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122"/>
      <c r="AJ641" s="122"/>
      <c r="AK641" s="2"/>
      <c r="AL641" s="2"/>
      <c r="AM641" s="2"/>
      <c r="AN641" s="2"/>
      <c r="AO641" s="2"/>
      <c r="AP641" s="2"/>
      <c r="AQ641" s="2"/>
      <c r="AR641" s="15"/>
    </row>
    <row r="642" spans="1:44" ht="11.25" customHeight="1">
      <c r="A642" s="120"/>
      <c r="B642" s="120"/>
      <c r="C642" s="120"/>
      <c r="D642" s="120"/>
      <c r="E642" s="2"/>
      <c r="F642" s="2"/>
      <c r="G642" s="120"/>
      <c r="H642" s="120"/>
      <c r="I642" s="120"/>
      <c r="J642" s="58"/>
      <c r="K642" s="121"/>
      <c r="L642" s="2"/>
      <c r="M642" s="120"/>
      <c r="N642" s="120"/>
      <c r="O642" s="120"/>
      <c r="P642" s="120"/>
      <c r="Q642" s="2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122"/>
      <c r="AJ642" s="122"/>
      <c r="AK642" s="2"/>
      <c r="AL642" s="2"/>
      <c r="AM642" s="2"/>
      <c r="AN642" s="2"/>
      <c r="AO642" s="2"/>
      <c r="AP642" s="2"/>
      <c r="AQ642" s="2"/>
      <c r="AR642" s="15"/>
    </row>
    <row r="643" spans="1:44" ht="11.25" customHeight="1">
      <c r="A643" s="120"/>
      <c r="B643" s="120"/>
      <c r="C643" s="120"/>
      <c r="D643" s="120"/>
      <c r="E643" s="2"/>
      <c r="F643" s="2"/>
      <c r="G643" s="120"/>
      <c r="H643" s="120"/>
      <c r="I643" s="120"/>
      <c r="J643" s="58"/>
      <c r="K643" s="121"/>
      <c r="L643" s="2"/>
      <c r="M643" s="120"/>
      <c r="N643" s="120"/>
      <c r="O643" s="120"/>
      <c r="P643" s="120"/>
      <c r="Q643" s="2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122"/>
      <c r="AJ643" s="122"/>
      <c r="AK643" s="2"/>
      <c r="AL643" s="2"/>
      <c r="AM643" s="2"/>
      <c r="AN643" s="2"/>
      <c r="AO643" s="2"/>
      <c r="AP643" s="2"/>
      <c r="AQ643" s="2"/>
      <c r="AR643" s="15"/>
    </row>
    <row r="644" spans="1:44" ht="11.25" customHeight="1">
      <c r="A644" s="120"/>
      <c r="B644" s="120"/>
      <c r="C644" s="120"/>
      <c r="D644" s="120"/>
      <c r="E644" s="2"/>
      <c r="F644" s="2"/>
      <c r="G644" s="120"/>
      <c r="H644" s="120"/>
      <c r="I644" s="120"/>
      <c r="J644" s="58"/>
      <c r="K644" s="121"/>
      <c r="L644" s="2"/>
      <c r="M644" s="120"/>
      <c r="N644" s="120"/>
      <c r="O644" s="120"/>
      <c r="P644" s="120"/>
      <c r="Q644" s="2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122"/>
      <c r="AJ644" s="122"/>
      <c r="AK644" s="2"/>
      <c r="AL644" s="2"/>
      <c r="AM644" s="2"/>
      <c r="AN644" s="2"/>
      <c r="AO644" s="2"/>
      <c r="AP644" s="2"/>
      <c r="AQ644" s="2"/>
      <c r="AR644" s="15"/>
    </row>
    <row r="645" spans="1:44" ht="11.25" customHeight="1">
      <c r="A645" s="120"/>
      <c r="B645" s="120"/>
      <c r="C645" s="120"/>
      <c r="D645" s="120"/>
      <c r="E645" s="2"/>
      <c r="F645" s="2"/>
      <c r="G645" s="120"/>
      <c r="H645" s="120"/>
      <c r="I645" s="120"/>
      <c r="J645" s="58"/>
      <c r="K645" s="121"/>
      <c r="L645" s="2"/>
      <c r="M645" s="120"/>
      <c r="N645" s="120"/>
      <c r="O645" s="120"/>
      <c r="P645" s="120"/>
      <c r="Q645" s="2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122"/>
      <c r="AJ645" s="122"/>
      <c r="AK645" s="2"/>
      <c r="AL645" s="2"/>
      <c r="AM645" s="2"/>
      <c r="AN645" s="2"/>
      <c r="AO645" s="2"/>
      <c r="AP645" s="2"/>
      <c r="AQ645" s="2"/>
      <c r="AR645" s="15"/>
    </row>
    <row r="646" spans="1:44" ht="11.25" customHeight="1">
      <c r="A646" s="120"/>
      <c r="B646" s="120"/>
      <c r="C646" s="120"/>
      <c r="D646" s="120"/>
      <c r="E646" s="2"/>
      <c r="F646" s="2"/>
      <c r="G646" s="120"/>
      <c r="H646" s="120"/>
      <c r="I646" s="120"/>
      <c r="J646" s="58"/>
      <c r="K646" s="121"/>
      <c r="L646" s="2"/>
      <c r="M646" s="120"/>
      <c r="N646" s="120"/>
      <c r="O646" s="120"/>
      <c r="P646" s="120"/>
      <c r="Q646" s="2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122"/>
      <c r="AJ646" s="122"/>
      <c r="AK646" s="2"/>
      <c r="AL646" s="2"/>
      <c r="AM646" s="2"/>
      <c r="AN646" s="2"/>
      <c r="AO646" s="2"/>
      <c r="AP646" s="2"/>
      <c r="AQ646" s="2"/>
      <c r="AR646" s="15"/>
    </row>
    <row r="647" spans="1:44" ht="11.25" customHeight="1">
      <c r="A647" s="120"/>
      <c r="B647" s="120"/>
      <c r="C647" s="120"/>
      <c r="D647" s="120"/>
      <c r="E647" s="2"/>
      <c r="F647" s="2"/>
      <c r="G647" s="120"/>
      <c r="H647" s="120"/>
      <c r="I647" s="120"/>
      <c r="J647" s="58"/>
      <c r="K647" s="121"/>
      <c r="L647" s="2"/>
      <c r="M647" s="120"/>
      <c r="N647" s="120"/>
      <c r="O647" s="120"/>
      <c r="P647" s="120"/>
      <c r="Q647" s="2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122"/>
      <c r="AJ647" s="122"/>
      <c r="AK647" s="2"/>
      <c r="AL647" s="2"/>
      <c r="AM647" s="2"/>
      <c r="AN647" s="2"/>
      <c r="AO647" s="2"/>
      <c r="AP647" s="2"/>
      <c r="AQ647" s="2"/>
      <c r="AR647" s="15"/>
    </row>
    <row r="648" spans="1:44" ht="11.25" customHeight="1">
      <c r="A648" s="120"/>
      <c r="B648" s="120"/>
      <c r="C648" s="120"/>
      <c r="D648" s="120"/>
      <c r="E648" s="2"/>
      <c r="F648" s="2"/>
      <c r="G648" s="120"/>
      <c r="H648" s="120"/>
      <c r="I648" s="120"/>
      <c r="J648" s="58"/>
      <c r="K648" s="121"/>
      <c r="L648" s="2"/>
      <c r="M648" s="120"/>
      <c r="N648" s="120"/>
      <c r="O648" s="120"/>
      <c r="P648" s="120"/>
      <c r="Q648" s="2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122"/>
      <c r="AJ648" s="122"/>
      <c r="AK648" s="2"/>
      <c r="AL648" s="2"/>
      <c r="AM648" s="2"/>
      <c r="AN648" s="2"/>
      <c r="AO648" s="2"/>
      <c r="AP648" s="2"/>
      <c r="AQ648" s="2"/>
      <c r="AR648" s="15"/>
    </row>
    <row r="649" spans="1:44" ht="11.25" customHeight="1">
      <c r="A649" s="120"/>
      <c r="B649" s="120"/>
      <c r="C649" s="120"/>
      <c r="D649" s="120"/>
      <c r="E649" s="2"/>
      <c r="F649" s="2"/>
      <c r="G649" s="120"/>
      <c r="H649" s="120"/>
      <c r="I649" s="120"/>
      <c r="J649" s="58"/>
      <c r="K649" s="121"/>
      <c r="L649" s="2"/>
      <c r="M649" s="120"/>
      <c r="N649" s="120"/>
      <c r="O649" s="120"/>
      <c r="P649" s="120"/>
      <c r="Q649" s="2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122"/>
      <c r="AJ649" s="122"/>
      <c r="AK649" s="2"/>
      <c r="AL649" s="2"/>
      <c r="AM649" s="2"/>
      <c r="AN649" s="2"/>
      <c r="AO649" s="2"/>
      <c r="AP649" s="2"/>
      <c r="AQ649" s="2"/>
      <c r="AR649" s="15"/>
    </row>
    <row r="650" spans="1:44" ht="11.25" customHeight="1">
      <c r="A650" s="120"/>
      <c r="B650" s="120"/>
      <c r="C650" s="120"/>
      <c r="D650" s="120"/>
      <c r="E650" s="2"/>
      <c r="F650" s="2"/>
      <c r="G650" s="120"/>
      <c r="H650" s="120"/>
      <c r="I650" s="120"/>
      <c r="J650" s="58"/>
      <c r="K650" s="121"/>
      <c r="L650" s="2"/>
      <c r="M650" s="120"/>
      <c r="N650" s="120"/>
      <c r="O650" s="120"/>
      <c r="P650" s="120"/>
      <c r="Q650" s="2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122"/>
      <c r="AJ650" s="122"/>
      <c r="AK650" s="2"/>
      <c r="AL650" s="2"/>
      <c r="AM650" s="2"/>
      <c r="AN650" s="2"/>
      <c r="AO650" s="2"/>
      <c r="AP650" s="2"/>
      <c r="AQ650" s="2"/>
      <c r="AR650" s="15"/>
    </row>
    <row r="651" spans="1:44" ht="11.25" customHeight="1">
      <c r="A651" s="120"/>
      <c r="B651" s="120"/>
      <c r="C651" s="120"/>
      <c r="D651" s="120"/>
      <c r="E651" s="2"/>
      <c r="F651" s="2"/>
      <c r="G651" s="120"/>
      <c r="H651" s="120"/>
      <c r="I651" s="120"/>
      <c r="J651" s="58"/>
      <c r="K651" s="121"/>
      <c r="L651" s="2"/>
      <c r="M651" s="120"/>
      <c r="N651" s="120"/>
      <c r="O651" s="120"/>
      <c r="P651" s="120"/>
      <c r="Q651" s="2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122"/>
      <c r="AJ651" s="122"/>
      <c r="AK651" s="2"/>
      <c r="AL651" s="2"/>
      <c r="AM651" s="2"/>
      <c r="AN651" s="2"/>
      <c r="AO651" s="2"/>
      <c r="AP651" s="2"/>
      <c r="AQ651" s="2"/>
      <c r="AR651" s="15"/>
    </row>
    <row r="652" spans="1:44" ht="11.25" customHeight="1">
      <c r="A652" s="120"/>
      <c r="B652" s="120"/>
      <c r="C652" s="120"/>
      <c r="D652" s="120"/>
      <c r="E652" s="2"/>
      <c r="F652" s="2"/>
      <c r="G652" s="120"/>
      <c r="H652" s="120"/>
      <c r="I652" s="120"/>
      <c r="J652" s="58"/>
      <c r="K652" s="121"/>
      <c r="L652" s="2"/>
      <c r="M652" s="120"/>
      <c r="N652" s="120"/>
      <c r="O652" s="120"/>
      <c r="P652" s="120"/>
      <c r="Q652" s="2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122"/>
      <c r="AJ652" s="122"/>
      <c r="AK652" s="2"/>
      <c r="AL652" s="2"/>
      <c r="AM652" s="2"/>
      <c r="AN652" s="2"/>
      <c r="AO652" s="2"/>
      <c r="AP652" s="2"/>
      <c r="AQ652" s="2"/>
      <c r="AR652" s="15"/>
    </row>
    <row r="653" spans="1:44" ht="11.25" customHeight="1">
      <c r="A653" s="120"/>
      <c r="B653" s="120"/>
      <c r="C653" s="120"/>
      <c r="D653" s="120"/>
      <c r="E653" s="2"/>
      <c r="F653" s="2"/>
      <c r="G653" s="120"/>
      <c r="H653" s="120"/>
      <c r="I653" s="120"/>
      <c r="J653" s="58"/>
      <c r="K653" s="121"/>
      <c r="L653" s="2"/>
      <c r="M653" s="120"/>
      <c r="N653" s="120"/>
      <c r="O653" s="120"/>
      <c r="P653" s="120"/>
      <c r="Q653" s="2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122"/>
      <c r="AJ653" s="122"/>
      <c r="AK653" s="2"/>
      <c r="AL653" s="2"/>
      <c r="AM653" s="2"/>
      <c r="AN653" s="2"/>
      <c r="AO653" s="2"/>
      <c r="AP653" s="2"/>
      <c r="AQ653" s="2"/>
      <c r="AR653" s="15"/>
    </row>
    <row r="654" spans="1:44" ht="11.25" customHeight="1">
      <c r="A654" s="120"/>
      <c r="B654" s="120"/>
      <c r="C654" s="120"/>
      <c r="D654" s="120"/>
      <c r="E654" s="2"/>
      <c r="F654" s="2"/>
      <c r="G654" s="120"/>
      <c r="H654" s="120"/>
      <c r="I654" s="120"/>
      <c r="J654" s="58"/>
      <c r="K654" s="121"/>
      <c r="L654" s="2"/>
      <c r="M654" s="120"/>
      <c r="N654" s="120"/>
      <c r="O654" s="120"/>
      <c r="P654" s="120"/>
      <c r="Q654" s="2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122"/>
      <c r="AJ654" s="122"/>
      <c r="AK654" s="2"/>
      <c r="AL654" s="2"/>
      <c r="AM654" s="2"/>
      <c r="AN654" s="2"/>
      <c r="AO654" s="2"/>
      <c r="AP654" s="2"/>
      <c r="AQ654" s="2"/>
      <c r="AR654" s="15"/>
    </row>
    <row r="655" spans="1:44" ht="11.25" customHeight="1">
      <c r="A655" s="120"/>
      <c r="B655" s="120"/>
      <c r="C655" s="120"/>
      <c r="D655" s="120"/>
      <c r="E655" s="2"/>
      <c r="F655" s="2"/>
      <c r="G655" s="120"/>
      <c r="H655" s="120"/>
      <c r="I655" s="120"/>
      <c r="J655" s="58"/>
      <c r="K655" s="121"/>
      <c r="L655" s="2"/>
      <c r="M655" s="120"/>
      <c r="N655" s="120"/>
      <c r="O655" s="120"/>
      <c r="P655" s="120"/>
      <c r="Q655" s="2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122"/>
      <c r="AJ655" s="122"/>
      <c r="AK655" s="2"/>
      <c r="AL655" s="2"/>
      <c r="AM655" s="2"/>
      <c r="AN655" s="2"/>
      <c r="AO655" s="2"/>
      <c r="AP655" s="2"/>
      <c r="AQ655" s="2"/>
      <c r="AR655" s="15"/>
    </row>
    <row r="656" spans="1:44" ht="11.25" customHeight="1">
      <c r="A656" s="120"/>
      <c r="B656" s="120"/>
      <c r="C656" s="120"/>
      <c r="D656" s="120"/>
      <c r="E656" s="2"/>
      <c r="F656" s="2"/>
      <c r="G656" s="120"/>
      <c r="H656" s="120"/>
      <c r="I656" s="120"/>
      <c r="J656" s="58"/>
      <c r="K656" s="121"/>
      <c r="L656" s="2"/>
      <c r="M656" s="120"/>
      <c r="N656" s="120"/>
      <c r="O656" s="120"/>
      <c r="P656" s="120"/>
      <c r="Q656" s="2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122"/>
      <c r="AJ656" s="122"/>
      <c r="AK656" s="2"/>
      <c r="AL656" s="2"/>
      <c r="AM656" s="2"/>
      <c r="AN656" s="2"/>
      <c r="AO656" s="2"/>
      <c r="AP656" s="2"/>
      <c r="AQ656" s="2"/>
      <c r="AR656" s="15"/>
    </row>
    <row r="657" spans="1:44" ht="11.25" customHeight="1">
      <c r="A657" s="120"/>
      <c r="B657" s="120"/>
      <c r="C657" s="120"/>
      <c r="D657" s="120"/>
      <c r="E657" s="2"/>
      <c r="F657" s="2"/>
      <c r="G657" s="120"/>
      <c r="H657" s="120"/>
      <c r="I657" s="120"/>
      <c r="J657" s="58"/>
      <c r="K657" s="121"/>
      <c r="L657" s="2"/>
      <c r="M657" s="120"/>
      <c r="N657" s="120"/>
      <c r="O657" s="120"/>
      <c r="P657" s="120"/>
      <c r="Q657" s="2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122"/>
      <c r="AJ657" s="122"/>
      <c r="AK657" s="2"/>
      <c r="AL657" s="2"/>
      <c r="AM657" s="2"/>
      <c r="AN657" s="2"/>
      <c r="AO657" s="2"/>
      <c r="AP657" s="2"/>
      <c r="AQ657" s="2"/>
      <c r="AR657" s="15"/>
    </row>
    <row r="658" spans="1:44" ht="11.25" customHeight="1">
      <c r="A658" s="120"/>
      <c r="B658" s="120"/>
      <c r="C658" s="120"/>
      <c r="D658" s="120"/>
      <c r="E658" s="2"/>
      <c r="F658" s="2"/>
      <c r="G658" s="120"/>
      <c r="H658" s="120"/>
      <c r="I658" s="120"/>
      <c r="J658" s="58"/>
      <c r="K658" s="121"/>
      <c r="L658" s="2"/>
      <c r="M658" s="120"/>
      <c r="N658" s="120"/>
      <c r="O658" s="120"/>
      <c r="P658" s="120"/>
      <c r="Q658" s="2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122"/>
      <c r="AJ658" s="122"/>
      <c r="AK658" s="2"/>
      <c r="AL658" s="2"/>
      <c r="AM658" s="2"/>
      <c r="AN658" s="2"/>
      <c r="AO658" s="2"/>
      <c r="AP658" s="2"/>
      <c r="AQ658" s="2"/>
      <c r="AR658" s="15"/>
    </row>
    <row r="659" spans="1:44" ht="11.25" customHeight="1">
      <c r="A659" s="120"/>
      <c r="B659" s="120"/>
      <c r="C659" s="120"/>
      <c r="D659" s="120"/>
      <c r="E659" s="2"/>
      <c r="F659" s="2"/>
      <c r="G659" s="120"/>
      <c r="H659" s="120"/>
      <c r="I659" s="120"/>
      <c r="J659" s="58"/>
      <c r="K659" s="121"/>
      <c r="L659" s="2"/>
      <c r="M659" s="120"/>
      <c r="N659" s="120"/>
      <c r="O659" s="120"/>
      <c r="P659" s="120"/>
      <c r="Q659" s="2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122"/>
      <c r="AJ659" s="122"/>
      <c r="AK659" s="2"/>
      <c r="AL659" s="2"/>
      <c r="AM659" s="2"/>
      <c r="AN659" s="2"/>
      <c r="AO659" s="2"/>
      <c r="AP659" s="2"/>
      <c r="AQ659" s="2"/>
      <c r="AR659" s="15"/>
    </row>
    <row r="660" spans="1:44" ht="11.25" customHeight="1">
      <c r="A660" s="120"/>
      <c r="B660" s="120"/>
      <c r="C660" s="120"/>
      <c r="D660" s="120"/>
      <c r="E660" s="2"/>
      <c r="F660" s="2"/>
      <c r="G660" s="120"/>
      <c r="H660" s="120"/>
      <c r="I660" s="120"/>
      <c r="J660" s="58"/>
      <c r="K660" s="121"/>
      <c r="L660" s="2"/>
      <c r="M660" s="120"/>
      <c r="N660" s="120"/>
      <c r="O660" s="120"/>
      <c r="P660" s="120"/>
      <c r="Q660" s="2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122"/>
      <c r="AJ660" s="122"/>
      <c r="AK660" s="2"/>
      <c r="AL660" s="2"/>
      <c r="AM660" s="2"/>
      <c r="AN660" s="2"/>
      <c r="AO660" s="2"/>
      <c r="AP660" s="2"/>
      <c r="AQ660" s="2"/>
      <c r="AR660" s="15"/>
    </row>
    <row r="661" spans="1:44" ht="11.25" customHeight="1">
      <c r="A661" s="120"/>
      <c r="B661" s="120"/>
      <c r="C661" s="120"/>
      <c r="D661" s="120"/>
      <c r="E661" s="2"/>
      <c r="F661" s="2"/>
      <c r="G661" s="120"/>
      <c r="H661" s="120"/>
      <c r="I661" s="120"/>
      <c r="J661" s="58"/>
      <c r="K661" s="121"/>
      <c r="L661" s="2"/>
      <c r="M661" s="120"/>
      <c r="N661" s="120"/>
      <c r="O661" s="120"/>
      <c r="P661" s="120"/>
      <c r="Q661" s="2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122"/>
      <c r="AJ661" s="122"/>
      <c r="AK661" s="2"/>
      <c r="AL661" s="2"/>
      <c r="AM661" s="2"/>
      <c r="AN661" s="2"/>
      <c r="AO661" s="2"/>
      <c r="AP661" s="2"/>
      <c r="AQ661" s="2"/>
      <c r="AR661" s="15"/>
    </row>
    <row r="662" spans="1:44" ht="11.25" customHeight="1">
      <c r="A662" s="120"/>
      <c r="B662" s="120"/>
      <c r="C662" s="120"/>
      <c r="D662" s="120"/>
      <c r="E662" s="2"/>
      <c r="F662" s="2"/>
      <c r="G662" s="120"/>
      <c r="H662" s="120"/>
      <c r="I662" s="120"/>
      <c r="J662" s="58"/>
      <c r="K662" s="121"/>
      <c r="L662" s="2"/>
      <c r="M662" s="120"/>
      <c r="N662" s="120"/>
      <c r="O662" s="120"/>
      <c r="P662" s="120"/>
      <c r="Q662" s="2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122"/>
      <c r="AJ662" s="122"/>
      <c r="AK662" s="2"/>
      <c r="AL662" s="2"/>
      <c r="AM662" s="2"/>
      <c r="AN662" s="2"/>
      <c r="AO662" s="2"/>
      <c r="AP662" s="2"/>
      <c r="AQ662" s="2"/>
      <c r="AR662" s="15"/>
    </row>
    <row r="663" spans="1:44" ht="11.25" customHeight="1">
      <c r="A663" s="120"/>
      <c r="B663" s="120"/>
      <c r="C663" s="120"/>
      <c r="D663" s="120"/>
      <c r="E663" s="2"/>
      <c r="F663" s="2"/>
      <c r="G663" s="120"/>
      <c r="H663" s="120"/>
      <c r="I663" s="120"/>
      <c r="J663" s="58"/>
      <c r="K663" s="121"/>
      <c r="L663" s="2"/>
      <c r="M663" s="120"/>
      <c r="N663" s="120"/>
      <c r="O663" s="120"/>
      <c r="P663" s="120"/>
      <c r="Q663" s="2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122"/>
      <c r="AJ663" s="122"/>
      <c r="AK663" s="2"/>
      <c r="AL663" s="2"/>
      <c r="AM663" s="2"/>
      <c r="AN663" s="2"/>
      <c r="AO663" s="2"/>
      <c r="AP663" s="2"/>
      <c r="AQ663" s="2"/>
      <c r="AR663" s="15"/>
    </row>
    <row r="664" spans="1:44" ht="11.25" customHeight="1">
      <c r="A664" s="120"/>
      <c r="B664" s="120"/>
      <c r="C664" s="120"/>
      <c r="D664" s="120"/>
      <c r="E664" s="2"/>
      <c r="F664" s="2"/>
      <c r="G664" s="120"/>
      <c r="H664" s="120"/>
      <c r="I664" s="120"/>
      <c r="J664" s="58"/>
      <c r="K664" s="121"/>
      <c r="L664" s="2"/>
      <c r="M664" s="120"/>
      <c r="N664" s="120"/>
      <c r="O664" s="120"/>
      <c r="P664" s="120"/>
      <c r="Q664" s="2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122"/>
      <c r="AJ664" s="122"/>
      <c r="AK664" s="2"/>
      <c r="AL664" s="2"/>
      <c r="AM664" s="2"/>
      <c r="AN664" s="2"/>
      <c r="AO664" s="2"/>
      <c r="AP664" s="2"/>
      <c r="AQ664" s="2"/>
      <c r="AR664" s="15"/>
    </row>
    <row r="665" spans="1:44" ht="11.25" customHeight="1">
      <c r="A665" s="120"/>
      <c r="B665" s="120"/>
      <c r="C665" s="120"/>
      <c r="D665" s="120"/>
      <c r="E665" s="2"/>
      <c r="F665" s="2"/>
      <c r="G665" s="120"/>
      <c r="H665" s="120"/>
      <c r="I665" s="120"/>
      <c r="J665" s="58"/>
      <c r="K665" s="121"/>
      <c r="L665" s="2"/>
      <c r="M665" s="120"/>
      <c r="N665" s="120"/>
      <c r="O665" s="120"/>
      <c r="P665" s="120"/>
      <c r="Q665" s="2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122"/>
      <c r="AJ665" s="122"/>
      <c r="AK665" s="2"/>
      <c r="AL665" s="2"/>
      <c r="AM665" s="2"/>
      <c r="AN665" s="2"/>
      <c r="AO665" s="2"/>
      <c r="AP665" s="2"/>
      <c r="AQ665" s="2"/>
      <c r="AR665" s="15"/>
    </row>
    <row r="666" spans="1:44" ht="11.25" customHeight="1">
      <c r="A666" s="120"/>
      <c r="B666" s="120"/>
      <c r="C666" s="120"/>
      <c r="D666" s="120"/>
      <c r="E666" s="2"/>
      <c r="F666" s="2"/>
      <c r="G666" s="120"/>
      <c r="H666" s="120"/>
      <c r="I666" s="120"/>
      <c r="J666" s="58"/>
      <c r="K666" s="121"/>
      <c r="L666" s="2"/>
      <c r="M666" s="120"/>
      <c r="N666" s="120"/>
      <c r="O666" s="120"/>
      <c r="P666" s="120"/>
      <c r="Q666" s="2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122"/>
      <c r="AJ666" s="122"/>
      <c r="AK666" s="2"/>
      <c r="AL666" s="2"/>
      <c r="AM666" s="2"/>
      <c r="AN666" s="2"/>
      <c r="AO666" s="2"/>
      <c r="AP666" s="2"/>
      <c r="AQ666" s="2"/>
      <c r="AR666" s="15"/>
    </row>
    <row r="667" spans="1:44" ht="11.25" customHeight="1">
      <c r="A667" s="120"/>
      <c r="B667" s="120"/>
      <c r="C667" s="120"/>
      <c r="D667" s="120"/>
      <c r="E667" s="2"/>
      <c r="F667" s="2"/>
      <c r="G667" s="120"/>
      <c r="H667" s="120"/>
      <c r="I667" s="120"/>
      <c r="J667" s="58"/>
      <c r="K667" s="121"/>
      <c r="L667" s="2"/>
      <c r="M667" s="120"/>
      <c r="N667" s="120"/>
      <c r="O667" s="120"/>
      <c r="P667" s="120"/>
      <c r="Q667" s="2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122"/>
      <c r="AJ667" s="122"/>
      <c r="AK667" s="2"/>
      <c r="AL667" s="2"/>
      <c r="AM667" s="2"/>
      <c r="AN667" s="2"/>
      <c r="AO667" s="2"/>
      <c r="AP667" s="2"/>
      <c r="AQ667" s="2"/>
      <c r="AR667" s="15"/>
    </row>
    <row r="668" spans="1:44" ht="11.25" customHeight="1">
      <c r="A668" s="120"/>
      <c r="B668" s="120"/>
      <c r="C668" s="120"/>
      <c r="D668" s="120"/>
      <c r="E668" s="2"/>
      <c r="F668" s="2"/>
      <c r="G668" s="120"/>
      <c r="H668" s="120"/>
      <c r="I668" s="120"/>
      <c r="J668" s="58"/>
      <c r="K668" s="121"/>
      <c r="L668" s="2"/>
      <c r="M668" s="120"/>
      <c r="N668" s="120"/>
      <c r="O668" s="120"/>
      <c r="P668" s="120"/>
      <c r="Q668" s="2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122"/>
      <c r="AJ668" s="122"/>
      <c r="AK668" s="2"/>
      <c r="AL668" s="2"/>
      <c r="AM668" s="2"/>
      <c r="AN668" s="2"/>
      <c r="AO668" s="2"/>
      <c r="AP668" s="2"/>
      <c r="AQ668" s="2"/>
      <c r="AR668" s="15"/>
    </row>
    <row r="669" spans="1:44" ht="11.25" customHeight="1">
      <c r="A669" s="120"/>
      <c r="B669" s="120"/>
      <c r="C669" s="120"/>
      <c r="D669" s="120"/>
      <c r="E669" s="2"/>
      <c r="F669" s="2"/>
      <c r="G669" s="120"/>
      <c r="H669" s="120"/>
      <c r="I669" s="120"/>
      <c r="J669" s="58"/>
      <c r="K669" s="121"/>
      <c r="L669" s="2"/>
      <c r="M669" s="120"/>
      <c r="N669" s="120"/>
      <c r="O669" s="120"/>
      <c r="P669" s="120"/>
      <c r="Q669" s="2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122"/>
      <c r="AJ669" s="122"/>
      <c r="AK669" s="2"/>
      <c r="AL669" s="2"/>
      <c r="AM669" s="2"/>
      <c r="AN669" s="2"/>
      <c r="AO669" s="2"/>
      <c r="AP669" s="2"/>
      <c r="AQ669" s="2"/>
      <c r="AR669" s="15"/>
    </row>
    <row r="670" spans="1:44" ht="11.25" customHeight="1">
      <c r="A670" s="120"/>
      <c r="B670" s="120"/>
      <c r="C670" s="120"/>
      <c r="D670" s="120"/>
      <c r="E670" s="2"/>
      <c r="F670" s="2"/>
      <c r="G670" s="120"/>
      <c r="H670" s="120"/>
      <c r="I670" s="120"/>
      <c r="J670" s="58"/>
      <c r="K670" s="121"/>
      <c r="L670" s="2"/>
      <c r="M670" s="120"/>
      <c r="N670" s="120"/>
      <c r="O670" s="120"/>
      <c r="P670" s="120"/>
      <c r="Q670" s="2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122"/>
      <c r="AJ670" s="122"/>
      <c r="AK670" s="2"/>
      <c r="AL670" s="2"/>
      <c r="AM670" s="2"/>
      <c r="AN670" s="2"/>
      <c r="AO670" s="2"/>
      <c r="AP670" s="2"/>
      <c r="AQ670" s="2"/>
      <c r="AR670" s="15"/>
    </row>
    <row r="671" spans="1:44" ht="11.25" customHeight="1">
      <c r="A671" s="120"/>
      <c r="B671" s="120"/>
      <c r="C671" s="120"/>
      <c r="D671" s="120"/>
      <c r="E671" s="2"/>
      <c r="F671" s="2"/>
      <c r="G671" s="120"/>
      <c r="H671" s="120"/>
      <c r="I671" s="120"/>
      <c r="J671" s="58"/>
      <c r="K671" s="121"/>
      <c r="L671" s="2"/>
      <c r="M671" s="120"/>
      <c r="N671" s="120"/>
      <c r="O671" s="120"/>
      <c r="P671" s="120"/>
      <c r="Q671" s="2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122"/>
      <c r="AJ671" s="122"/>
      <c r="AK671" s="2"/>
      <c r="AL671" s="2"/>
      <c r="AM671" s="2"/>
      <c r="AN671" s="2"/>
      <c r="AO671" s="2"/>
      <c r="AP671" s="2"/>
      <c r="AQ671" s="2"/>
      <c r="AR671" s="15"/>
    </row>
    <row r="672" spans="1:44" ht="11.25" customHeight="1">
      <c r="A672" s="120"/>
      <c r="B672" s="120"/>
      <c r="C672" s="120"/>
      <c r="D672" s="120"/>
      <c r="E672" s="2"/>
      <c r="F672" s="2"/>
      <c r="G672" s="120"/>
      <c r="H672" s="120"/>
      <c r="I672" s="120"/>
      <c r="J672" s="58"/>
      <c r="K672" s="121"/>
      <c r="L672" s="2"/>
      <c r="M672" s="120"/>
      <c r="N672" s="120"/>
      <c r="O672" s="120"/>
      <c r="P672" s="120"/>
      <c r="Q672" s="2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122"/>
      <c r="AJ672" s="122"/>
      <c r="AK672" s="2"/>
      <c r="AL672" s="2"/>
      <c r="AM672" s="2"/>
      <c r="AN672" s="2"/>
      <c r="AO672" s="2"/>
      <c r="AP672" s="2"/>
      <c r="AQ672" s="2"/>
      <c r="AR672" s="15"/>
    </row>
    <row r="673" spans="1:44" ht="11.25" customHeight="1">
      <c r="A673" s="120"/>
      <c r="B673" s="120"/>
      <c r="C673" s="120"/>
      <c r="D673" s="120"/>
      <c r="E673" s="2"/>
      <c r="F673" s="2"/>
      <c r="G673" s="120"/>
      <c r="H673" s="120"/>
      <c r="I673" s="120"/>
      <c r="J673" s="58"/>
      <c r="K673" s="121"/>
      <c r="L673" s="2"/>
      <c r="M673" s="120"/>
      <c r="N673" s="120"/>
      <c r="O673" s="120"/>
      <c r="P673" s="120"/>
      <c r="Q673" s="2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122"/>
      <c r="AJ673" s="122"/>
      <c r="AK673" s="2"/>
      <c r="AL673" s="2"/>
      <c r="AM673" s="2"/>
      <c r="AN673" s="2"/>
      <c r="AO673" s="2"/>
      <c r="AP673" s="2"/>
      <c r="AQ673" s="2"/>
      <c r="AR673" s="15"/>
    </row>
    <row r="674" spans="1:44" ht="11.25" customHeight="1">
      <c r="A674" s="120"/>
      <c r="B674" s="120"/>
      <c r="C674" s="120"/>
      <c r="D674" s="120"/>
      <c r="E674" s="2"/>
      <c r="F674" s="2"/>
      <c r="G674" s="120"/>
      <c r="H674" s="120"/>
      <c r="I674" s="120"/>
      <c r="J674" s="58"/>
      <c r="K674" s="121"/>
      <c r="L674" s="2"/>
      <c r="M674" s="120"/>
      <c r="N674" s="120"/>
      <c r="O674" s="120"/>
      <c r="P674" s="120"/>
      <c r="Q674" s="2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122"/>
      <c r="AJ674" s="122"/>
      <c r="AK674" s="2"/>
      <c r="AL674" s="2"/>
      <c r="AM674" s="2"/>
      <c r="AN674" s="2"/>
      <c r="AO674" s="2"/>
      <c r="AP674" s="2"/>
      <c r="AQ674" s="2"/>
      <c r="AR674" s="15"/>
    </row>
    <row r="675" spans="1:44" ht="11.25" customHeight="1">
      <c r="A675" s="120"/>
      <c r="B675" s="120"/>
      <c r="C675" s="120"/>
      <c r="D675" s="120"/>
      <c r="E675" s="2"/>
      <c r="F675" s="2"/>
      <c r="G675" s="120"/>
      <c r="H675" s="120"/>
      <c r="I675" s="120"/>
      <c r="J675" s="58"/>
      <c r="K675" s="121"/>
      <c r="L675" s="2"/>
      <c r="M675" s="120"/>
      <c r="N675" s="120"/>
      <c r="O675" s="120"/>
      <c r="P675" s="120"/>
      <c r="Q675" s="2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122"/>
      <c r="AJ675" s="122"/>
      <c r="AK675" s="2"/>
      <c r="AL675" s="2"/>
      <c r="AM675" s="2"/>
      <c r="AN675" s="2"/>
      <c r="AO675" s="2"/>
      <c r="AP675" s="2"/>
      <c r="AQ675" s="2"/>
      <c r="AR675" s="15"/>
    </row>
    <row r="676" spans="1:44" ht="11.25" customHeight="1">
      <c r="A676" s="120"/>
      <c r="B676" s="120"/>
      <c r="C676" s="120"/>
      <c r="D676" s="120"/>
      <c r="E676" s="2"/>
      <c r="F676" s="2"/>
      <c r="G676" s="120"/>
      <c r="H676" s="120"/>
      <c r="I676" s="120"/>
      <c r="J676" s="58"/>
      <c r="K676" s="121"/>
      <c r="L676" s="2"/>
      <c r="M676" s="120"/>
      <c r="N676" s="120"/>
      <c r="O676" s="120"/>
      <c r="P676" s="120"/>
      <c r="Q676" s="2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122"/>
      <c r="AJ676" s="122"/>
      <c r="AK676" s="2"/>
      <c r="AL676" s="2"/>
      <c r="AM676" s="2"/>
      <c r="AN676" s="2"/>
      <c r="AO676" s="2"/>
      <c r="AP676" s="2"/>
      <c r="AQ676" s="2"/>
      <c r="AR676" s="15"/>
    </row>
    <row r="677" spans="1:44" ht="11.25" customHeight="1">
      <c r="A677" s="120"/>
      <c r="B677" s="120"/>
      <c r="C677" s="120"/>
      <c r="D677" s="120"/>
      <c r="E677" s="2"/>
      <c r="F677" s="2"/>
      <c r="G677" s="120"/>
      <c r="H677" s="120"/>
      <c r="I677" s="120"/>
      <c r="J677" s="58"/>
      <c r="K677" s="121"/>
      <c r="L677" s="2"/>
      <c r="M677" s="120"/>
      <c r="N677" s="120"/>
      <c r="O677" s="120"/>
      <c r="P677" s="120"/>
      <c r="Q677" s="2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122"/>
      <c r="AJ677" s="122"/>
      <c r="AK677" s="2"/>
      <c r="AL677" s="2"/>
      <c r="AM677" s="2"/>
      <c r="AN677" s="2"/>
      <c r="AO677" s="2"/>
      <c r="AP677" s="2"/>
      <c r="AQ677" s="2"/>
      <c r="AR677" s="15"/>
    </row>
    <row r="678" spans="1:44" ht="11.25" customHeight="1">
      <c r="A678" s="120"/>
      <c r="B678" s="120"/>
      <c r="C678" s="120"/>
      <c r="D678" s="120"/>
      <c r="E678" s="2"/>
      <c r="F678" s="2"/>
      <c r="G678" s="120"/>
      <c r="H678" s="120"/>
      <c r="I678" s="120"/>
      <c r="J678" s="58"/>
      <c r="K678" s="121"/>
      <c r="L678" s="2"/>
      <c r="M678" s="120"/>
      <c r="N678" s="120"/>
      <c r="O678" s="120"/>
      <c r="P678" s="120"/>
      <c r="Q678" s="2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122"/>
      <c r="AJ678" s="122"/>
      <c r="AK678" s="2"/>
      <c r="AL678" s="2"/>
      <c r="AM678" s="2"/>
      <c r="AN678" s="2"/>
      <c r="AO678" s="2"/>
      <c r="AP678" s="2"/>
      <c r="AQ678" s="2"/>
      <c r="AR678" s="15"/>
    </row>
    <row r="679" spans="1:44" ht="11.25" customHeight="1">
      <c r="A679" s="120"/>
      <c r="B679" s="120"/>
      <c r="C679" s="120"/>
      <c r="D679" s="120"/>
      <c r="E679" s="2"/>
      <c r="F679" s="2"/>
      <c r="G679" s="120"/>
      <c r="H679" s="120"/>
      <c r="I679" s="120"/>
      <c r="J679" s="58"/>
      <c r="K679" s="121"/>
      <c r="L679" s="2"/>
      <c r="M679" s="120"/>
      <c r="N679" s="120"/>
      <c r="O679" s="120"/>
      <c r="P679" s="120"/>
      <c r="Q679" s="2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122"/>
      <c r="AJ679" s="122"/>
      <c r="AK679" s="2"/>
      <c r="AL679" s="2"/>
      <c r="AM679" s="2"/>
      <c r="AN679" s="2"/>
      <c r="AO679" s="2"/>
      <c r="AP679" s="2"/>
      <c r="AQ679" s="2"/>
      <c r="AR679" s="15"/>
    </row>
    <row r="680" spans="1:44" ht="11.25" customHeight="1">
      <c r="A680" s="120"/>
      <c r="B680" s="120"/>
      <c r="C680" s="120"/>
      <c r="D680" s="120"/>
      <c r="E680" s="2"/>
      <c r="F680" s="2"/>
      <c r="G680" s="120"/>
      <c r="H680" s="120"/>
      <c r="I680" s="120"/>
      <c r="J680" s="58"/>
      <c r="K680" s="121"/>
      <c r="L680" s="2"/>
      <c r="M680" s="120"/>
      <c r="N680" s="120"/>
      <c r="O680" s="120"/>
      <c r="P680" s="120"/>
      <c r="Q680" s="2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122"/>
      <c r="AJ680" s="122"/>
      <c r="AK680" s="2"/>
      <c r="AL680" s="2"/>
      <c r="AM680" s="2"/>
      <c r="AN680" s="2"/>
      <c r="AO680" s="2"/>
      <c r="AP680" s="2"/>
      <c r="AQ680" s="2"/>
      <c r="AR680" s="15"/>
    </row>
    <row r="681" spans="1:44" ht="11.25" customHeight="1">
      <c r="A681" s="120"/>
      <c r="B681" s="120"/>
      <c r="C681" s="120"/>
      <c r="D681" s="120"/>
      <c r="E681" s="2"/>
      <c r="F681" s="2"/>
      <c r="G681" s="120"/>
      <c r="H681" s="120"/>
      <c r="I681" s="120"/>
      <c r="J681" s="58"/>
      <c r="K681" s="121"/>
      <c r="L681" s="2"/>
      <c r="M681" s="120"/>
      <c r="N681" s="120"/>
      <c r="O681" s="120"/>
      <c r="P681" s="120"/>
      <c r="Q681" s="2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122"/>
      <c r="AJ681" s="122"/>
      <c r="AK681" s="2"/>
      <c r="AL681" s="2"/>
      <c r="AM681" s="2"/>
      <c r="AN681" s="2"/>
      <c r="AO681" s="2"/>
      <c r="AP681" s="2"/>
      <c r="AQ681" s="2"/>
      <c r="AR681" s="15"/>
    </row>
    <row r="682" spans="1:44" ht="11.25" customHeight="1">
      <c r="A682" s="120"/>
      <c r="B682" s="120"/>
      <c r="C682" s="120"/>
      <c r="D682" s="120"/>
      <c r="E682" s="2"/>
      <c r="F682" s="2"/>
      <c r="G682" s="120"/>
      <c r="H682" s="120"/>
      <c r="I682" s="120"/>
      <c r="J682" s="58"/>
      <c r="K682" s="121"/>
      <c r="L682" s="2"/>
      <c r="M682" s="120"/>
      <c r="N682" s="120"/>
      <c r="O682" s="120"/>
      <c r="P682" s="120"/>
      <c r="Q682" s="2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122"/>
      <c r="AJ682" s="122"/>
      <c r="AK682" s="2"/>
      <c r="AL682" s="2"/>
      <c r="AM682" s="2"/>
      <c r="AN682" s="2"/>
      <c r="AO682" s="2"/>
      <c r="AP682" s="2"/>
      <c r="AQ682" s="2"/>
      <c r="AR682" s="15"/>
    </row>
    <row r="683" spans="1:44" ht="11.25" customHeight="1">
      <c r="A683" s="120"/>
      <c r="B683" s="120"/>
      <c r="C683" s="120"/>
      <c r="D683" s="120"/>
      <c r="E683" s="2"/>
      <c r="F683" s="2"/>
      <c r="G683" s="120"/>
      <c r="H683" s="120"/>
      <c r="I683" s="120"/>
      <c r="J683" s="58"/>
      <c r="K683" s="121"/>
      <c r="L683" s="2"/>
      <c r="M683" s="120"/>
      <c r="N683" s="120"/>
      <c r="O683" s="120"/>
      <c r="P683" s="120"/>
      <c r="Q683" s="2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122"/>
      <c r="AJ683" s="122"/>
      <c r="AK683" s="2"/>
      <c r="AL683" s="2"/>
      <c r="AM683" s="2"/>
      <c r="AN683" s="2"/>
      <c r="AO683" s="2"/>
      <c r="AP683" s="2"/>
      <c r="AQ683" s="2"/>
      <c r="AR683" s="15"/>
    </row>
    <row r="684" spans="1:44" ht="11.25" customHeight="1">
      <c r="A684" s="120"/>
      <c r="B684" s="120"/>
      <c r="C684" s="120"/>
      <c r="D684" s="120"/>
      <c r="E684" s="2"/>
      <c r="F684" s="2"/>
      <c r="G684" s="120"/>
      <c r="H684" s="120"/>
      <c r="I684" s="120"/>
      <c r="J684" s="58"/>
      <c r="K684" s="121"/>
      <c r="L684" s="2"/>
      <c r="M684" s="120"/>
      <c r="N684" s="120"/>
      <c r="O684" s="120"/>
      <c r="P684" s="120"/>
      <c r="Q684" s="2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122"/>
      <c r="AJ684" s="122"/>
      <c r="AK684" s="2"/>
      <c r="AL684" s="2"/>
      <c r="AM684" s="2"/>
      <c r="AN684" s="2"/>
      <c r="AO684" s="2"/>
      <c r="AP684" s="2"/>
      <c r="AQ684" s="2"/>
      <c r="AR684" s="15"/>
    </row>
    <row r="685" spans="1:44" ht="11.25" customHeight="1">
      <c r="A685" s="120"/>
      <c r="B685" s="120"/>
      <c r="C685" s="120"/>
      <c r="D685" s="120"/>
      <c r="E685" s="2"/>
      <c r="F685" s="2"/>
      <c r="G685" s="120"/>
      <c r="H685" s="120"/>
      <c r="I685" s="120"/>
      <c r="J685" s="58"/>
      <c r="K685" s="121"/>
      <c r="L685" s="2"/>
      <c r="M685" s="120"/>
      <c r="N685" s="120"/>
      <c r="O685" s="120"/>
      <c r="P685" s="120"/>
      <c r="Q685" s="2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122"/>
      <c r="AJ685" s="122"/>
      <c r="AK685" s="2"/>
      <c r="AL685" s="2"/>
      <c r="AM685" s="2"/>
      <c r="AN685" s="2"/>
      <c r="AO685" s="2"/>
      <c r="AP685" s="2"/>
      <c r="AQ685" s="2"/>
      <c r="AR685" s="15"/>
    </row>
    <row r="686" spans="1:44" ht="11.25" customHeight="1">
      <c r="A686" s="120"/>
      <c r="B686" s="120"/>
      <c r="C686" s="120"/>
      <c r="D686" s="120"/>
      <c r="E686" s="2"/>
      <c r="F686" s="2"/>
      <c r="G686" s="120"/>
      <c r="H686" s="120"/>
      <c r="I686" s="120"/>
      <c r="J686" s="58"/>
      <c r="K686" s="121"/>
      <c r="L686" s="2"/>
      <c r="M686" s="120"/>
      <c r="N686" s="120"/>
      <c r="O686" s="120"/>
      <c r="P686" s="120"/>
      <c r="Q686" s="2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122"/>
      <c r="AJ686" s="122"/>
      <c r="AK686" s="2"/>
      <c r="AL686" s="2"/>
      <c r="AM686" s="2"/>
      <c r="AN686" s="2"/>
      <c r="AO686" s="2"/>
      <c r="AP686" s="2"/>
      <c r="AQ686" s="2"/>
      <c r="AR686" s="15"/>
    </row>
    <row r="687" spans="1:44" ht="11.25" customHeight="1">
      <c r="A687" s="120"/>
      <c r="B687" s="120"/>
      <c r="C687" s="120"/>
      <c r="D687" s="120"/>
      <c r="E687" s="2"/>
      <c r="F687" s="2"/>
      <c r="G687" s="120"/>
      <c r="H687" s="120"/>
      <c r="I687" s="120"/>
      <c r="J687" s="58"/>
      <c r="K687" s="121"/>
      <c r="L687" s="2"/>
      <c r="M687" s="120"/>
      <c r="N687" s="120"/>
      <c r="O687" s="120"/>
      <c r="P687" s="120"/>
      <c r="Q687" s="2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122"/>
      <c r="AJ687" s="122"/>
      <c r="AK687" s="2"/>
      <c r="AL687" s="2"/>
      <c r="AM687" s="2"/>
      <c r="AN687" s="2"/>
      <c r="AO687" s="2"/>
      <c r="AP687" s="2"/>
      <c r="AQ687" s="2"/>
      <c r="AR687" s="15"/>
    </row>
    <row r="688" spans="1:44" ht="11.25" customHeight="1">
      <c r="A688" s="120"/>
      <c r="B688" s="120"/>
      <c r="C688" s="120"/>
      <c r="D688" s="120"/>
      <c r="E688" s="2"/>
      <c r="F688" s="2"/>
      <c r="G688" s="120"/>
      <c r="H688" s="120"/>
      <c r="I688" s="120"/>
      <c r="J688" s="58"/>
      <c r="K688" s="121"/>
      <c r="L688" s="2"/>
      <c r="M688" s="120"/>
      <c r="N688" s="120"/>
      <c r="O688" s="120"/>
      <c r="P688" s="120"/>
      <c r="Q688" s="2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122"/>
      <c r="AJ688" s="122"/>
      <c r="AK688" s="2"/>
      <c r="AL688" s="2"/>
      <c r="AM688" s="2"/>
      <c r="AN688" s="2"/>
      <c r="AO688" s="2"/>
      <c r="AP688" s="2"/>
      <c r="AQ688" s="2"/>
      <c r="AR688" s="15"/>
    </row>
    <row r="689" spans="1:44" ht="11.25" customHeight="1">
      <c r="A689" s="120"/>
      <c r="B689" s="120"/>
      <c r="C689" s="120"/>
      <c r="D689" s="120"/>
      <c r="E689" s="2"/>
      <c r="F689" s="2"/>
      <c r="G689" s="120"/>
      <c r="H689" s="120"/>
      <c r="I689" s="120"/>
      <c r="J689" s="58"/>
      <c r="K689" s="121"/>
      <c r="L689" s="2"/>
      <c r="M689" s="120"/>
      <c r="N689" s="120"/>
      <c r="O689" s="120"/>
      <c r="P689" s="120"/>
      <c r="Q689" s="2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122"/>
      <c r="AJ689" s="122"/>
      <c r="AK689" s="2"/>
      <c r="AL689" s="2"/>
      <c r="AM689" s="2"/>
      <c r="AN689" s="2"/>
      <c r="AO689" s="2"/>
      <c r="AP689" s="2"/>
      <c r="AQ689" s="2"/>
      <c r="AR689" s="15"/>
    </row>
    <row r="690" spans="1:44" ht="11.25" customHeight="1">
      <c r="A690" s="120"/>
      <c r="B690" s="120"/>
      <c r="C690" s="120"/>
      <c r="D690" s="120"/>
      <c r="E690" s="2"/>
      <c r="F690" s="2"/>
      <c r="G690" s="120"/>
      <c r="H690" s="120"/>
      <c r="I690" s="120"/>
      <c r="J690" s="58"/>
      <c r="K690" s="121"/>
      <c r="L690" s="2"/>
      <c r="M690" s="120"/>
      <c r="N690" s="120"/>
      <c r="O690" s="120"/>
      <c r="P690" s="120"/>
      <c r="Q690" s="2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122"/>
      <c r="AJ690" s="122"/>
      <c r="AK690" s="2"/>
      <c r="AL690" s="2"/>
      <c r="AM690" s="2"/>
      <c r="AN690" s="2"/>
      <c r="AO690" s="2"/>
      <c r="AP690" s="2"/>
      <c r="AQ690" s="2"/>
      <c r="AR690" s="15"/>
    </row>
    <row r="691" spans="1:44" ht="11.25" customHeight="1">
      <c r="A691" s="120"/>
      <c r="B691" s="120"/>
      <c r="C691" s="120"/>
      <c r="D691" s="120"/>
      <c r="E691" s="2"/>
      <c r="F691" s="2"/>
      <c r="G691" s="120"/>
      <c r="H691" s="120"/>
      <c r="I691" s="120"/>
      <c r="J691" s="58"/>
      <c r="K691" s="121"/>
      <c r="L691" s="2"/>
      <c r="M691" s="120"/>
      <c r="N691" s="120"/>
      <c r="O691" s="120"/>
      <c r="P691" s="120"/>
      <c r="Q691" s="2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122"/>
      <c r="AJ691" s="122"/>
      <c r="AK691" s="2"/>
      <c r="AL691" s="2"/>
      <c r="AM691" s="2"/>
      <c r="AN691" s="2"/>
      <c r="AO691" s="2"/>
      <c r="AP691" s="2"/>
      <c r="AQ691" s="2"/>
      <c r="AR691" s="15"/>
    </row>
    <row r="692" spans="1:44" ht="11.25" customHeight="1">
      <c r="A692" s="120"/>
      <c r="B692" s="120"/>
      <c r="C692" s="120"/>
      <c r="D692" s="120"/>
      <c r="E692" s="2"/>
      <c r="F692" s="2"/>
      <c r="G692" s="120"/>
      <c r="H692" s="120"/>
      <c r="I692" s="120"/>
      <c r="J692" s="58"/>
      <c r="K692" s="121"/>
      <c r="L692" s="2"/>
      <c r="M692" s="120"/>
      <c r="N692" s="120"/>
      <c r="O692" s="120"/>
      <c r="P692" s="120"/>
      <c r="Q692" s="2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122"/>
      <c r="AJ692" s="122"/>
      <c r="AK692" s="2"/>
      <c r="AL692" s="2"/>
      <c r="AM692" s="2"/>
      <c r="AN692" s="2"/>
      <c r="AO692" s="2"/>
      <c r="AP692" s="2"/>
      <c r="AQ692" s="2"/>
      <c r="AR692" s="15"/>
    </row>
    <row r="693" spans="1:44" ht="11.25" customHeight="1">
      <c r="A693" s="120"/>
      <c r="B693" s="120"/>
      <c r="C693" s="120"/>
      <c r="D693" s="120"/>
      <c r="E693" s="2"/>
      <c r="F693" s="2"/>
      <c r="G693" s="120"/>
      <c r="H693" s="120"/>
      <c r="I693" s="120"/>
      <c r="J693" s="58"/>
      <c r="K693" s="121"/>
      <c r="L693" s="2"/>
      <c r="M693" s="120"/>
      <c r="N693" s="120"/>
      <c r="O693" s="120"/>
      <c r="P693" s="120"/>
      <c r="Q693" s="2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122"/>
      <c r="AJ693" s="122"/>
      <c r="AK693" s="2"/>
      <c r="AL693" s="2"/>
      <c r="AM693" s="2"/>
      <c r="AN693" s="2"/>
      <c r="AO693" s="2"/>
      <c r="AP693" s="2"/>
      <c r="AQ693" s="2"/>
      <c r="AR693" s="15"/>
    </row>
    <row r="694" spans="1:44" ht="11.25" customHeight="1">
      <c r="A694" s="120"/>
      <c r="B694" s="120"/>
      <c r="C694" s="120"/>
      <c r="D694" s="120"/>
      <c r="E694" s="2"/>
      <c r="F694" s="2"/>
      <c r="G694" s="120"/>
      <c r="H694" s="120"/>
      <c r="I694" s="120"/>
      <c r="J694" s="58"/>
      <c r="K694" s="121"/>
      <c r="L694" s="2"/>
      <c r="M694" s="120"/>
      <c r="N694" s="120"/>
      <c r="O694" s="120"/>
      <c r="P694" s="120"/>
      <c r="Q694" s="2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122"/>
      <c r="AJ694" s="122"/>
      <c r="AK694" s="2"/>
      <c r="AL694" s="2"/>
      <c r="AM694" s="2"/>
      <c r="AN694" s="2"/>
      <c r="AO694" s="2"/>
      <c r="AP694" s="2"/>
      <c r="AQ694" s="2"/>
      <c r="AR694" s="15"/>
    </row>
    <row r="695" spans="1:44" ht="11.25" customHeight="1">
      <c r="A695" s="120"/>
      <c r="B695" s="120"/>
      <c r="C695" s="120"/>
      <c r="D695" s="120"/>
      <c r="E695" s="2"/>
      <c r="F695" s="2"/>
      <c r="G695" s="120"/>
      <c r="H695" s="120"/>
      <c r="I695" s="120"/>
      <c r="J695" s="58"/>
      <c r="K695" s="121"/>
      <c r="L695" s="2"/>
      <c r="M695" s="120"/>
      <c r="N695" s="120"/>
      <c r="O695" s="120"/>
      <c r="P695" s="120"/>
      <c r="Q695" s="2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122"/>
      <c r="AJ695" s="122"/>
      <c r="AK695" s="2"/>
      <c r="AL695" s="2"/>
      <c r="AM695" s="2"/>
      <c r="AN695" s="2"/>
      <c r="AO695" s="2"/>
      <c r="AP695" s="2"/>
      <c r="AQ695" s="2"/>
      <c r="AR695" s="15"/>
    </row>
    <row r="696" spans="1:44" ht="11.25" customHeight="1">
      <c r="A696" s="120"/>
      <c r="B696" s="120"/>
      <c r="C696" s="120"/>
      <c r="D696" s="120"/>
      <c r="E696" s="2"/>
      <c r="F696" s="2"/>
      <c r="G696" s="120"/>
      <c r="H696" s="120"/>
      <c r="I696" s="120"/>
      <c r="J696" s="58"/>
      <c r="K696" s="121"/>
      <c r="L696" s="2"/>
      <c r="M696" s="120"/>
      <c r="N696" s="120"/>
      <c r="O696" s="120"/>
      <c r="P696" s="120"/>
      <c r="Q696" s="2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122"/>
      <c r="AJ696" s="122"/>
      <c r="AK696" s="2"/>
      <c r="AL696" s="2"/>
      <c r="AM696" s="2"/>
      <c r="AN696" s="2"/>
      <c r="AO696" s="2"/>
      <c r="AP696" s="2"/>
      <c r="AQ696" s="2"/>
      <c r="AR696" s="15"/>
    </row>
    <row r="697" spans="1:44" ht="11.25" customHeight="1">
      <c r="A697" s="120"/>
      <c r="B697" s="120"/>
      <c r="C697" s="120"/>
      <c r="D697" s="120"/>
      <c r="E697" s="2"/>
      <c r="F697" s="2"/>
      <c r="G697" s="120"/>
      <c r="H697" s="120"/>
      <c r="I697" s="120"/>
      <c r="J697" s="58"/>
      <c r="K697" s="121"/>
      <c r="L697" s="2"/>
      <c r="M697" s="120"/>
      <c r="N697" s="120"/>
      <c r="O697" s="120"/>
      <c r="P697" s="120"/>
      <c r="Q697" s="2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122"/>
      <c r="AJ697" s="122"/>
      <c r="AK697" s="2"/>
      <c r="AL697" s="2"/>
      <c r="AM697" s="2"/>
      <c r="AN697" s="2"/>
      <c r="AO697" s="2"/>
      <c r="AP697" s="2"/>
      <c r="AQ697" s="2"/>
      <c r="AR697" s="15"/>
    </row>
    <row r="698" spans="1:44" ht="11.25" customHeight="1">
      <c r="A698" s="120"/>
      <c r="B698" s="120"/>
      <c r="C698" s="120"/>
      <c r="D698" s="120"/>
      <c r="E698" s="2"/>
      <c r="F698" s="2"/>
      <c r="G698" s="120"/>
      <c r="H698" s="120"/>
      <c r="I698" s="120"/>
      <c r="J698" s="58"/>
      <c r="K698" s="121"/>
      <c r="L698" s="2"/>
      <c r="M698" s="120"/>
      <c r="N698" s="120"/>
      <c r="O698" s="120"/>
      <c r="P698" s="120"/>
      <c r="Q698" s="2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122"/>
      <c r="AJ698" s="122"/>
      <c r="AK698" s="2"/>
      <c r="AL698" s="2"/>
      <c r="AM698" s="2"/>
      <c r="AN698" s="2"/>
      <c r="AO698" s="2"/>
      <c r="AP698" s="2"/>
      <c r="AQ698" s="2"/>
      <c r="AR698" s="15"/>
    </row>
    <row r="699" spans="1:44" ht="11.25" customHeight="1">
      <c r="A699" s="120"/>
      <c r="B699" s="120"/>
      <c r="C699" s="120"/>
      <c r="D699" s="120"/>
      <c r="E699" s="2"/>
      <c r="F699" s="2"/>
      <c r="G699" s="120"/>
      <c r="H699" s="120"/>
      <c r="I699" s="120"/>
      <c r="J699" s="58"/>
      <c r="K699" s="121"/>
      <c r="L699" s="2"/>
      <c r="M699" s="120"/>
      <c r="N699" s="120"/>
      <c r="O699" s="120"/>
      <c r="P699" s="120"/>
      <c r="Q699" s="2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122"/>
      <c r="AJ699" s="122"/>
      <c r="AK699" s="2"/>
      <c r="AL699" s="2"/>
      <c r="AM699" s="2"/>
      <c r="AN699" s="2"/>
      <c r="AO699" s="2"/>
      <c r="AP699" s="2"/>
      <c r="AQ699" s="2"/>
      <c r="AR699" s="15"/>
    </row>
    <row r="700" spans="1:44" ht="11.25" customHeight="1">
      <c r="A700" s="120"/>
      <c r="B700" s="120"/>
      <c r="C700" s="120"/>
      <c r="D700" s="120"/>
      <c r="E700" s="2"/>
      <c r="F700" s="2"/>
      <c r="G700" s="120"/>
      <c r="H700" s="120"/>
      <c r="I700" s="120"/>
      <c r="J700" s="58"/>
      <c r="K700" s="121"/>
      <c r="L700" s="2"/>
      <c r="M700" s="120"/>
      <c r="N700" s="120"/>
      <c r="O700" s="120"/>
      <c r="P700" s="120"/>
      <c r="Q700" s="2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122"/>
      <c r="AJ700" s="122"/>
      <c r="AK700" s="2"/>
      <c r="AL700" s="2"/>
      <c r="AM700" s="2"/>
      <c r="AN700" s="2"/>
      <c r="AO700" s="2"/>
      <c r="AP700" s="2"/>
      <c r="AQ700" s="2"/>
      <c r="AR700" s="15"/>
    </row>
    <row r="701" spans="1:44" ht="11.25" customHeight="1">
      <c r="A701" s="120"/>
      <c r="B701" s="120"/>
      <c r="C701" s="120"/>
      <c r="D701" s="120"/>
      <c r="E701" s="2"/>
      <c r="F701" s="2"/>
      <c r="G701" s="120"/>
      <c r="H701" s="120"/>
      <c r="I701" s="120"/>
      <c r="J701" s="58"/>
      <c r="K701" s="121"/>
      <c r="L701" s="2"/>
      <c r="M701" s="120"/>
      <c r="N701" s="120"/>
      <c r="O701" s="120"/>
      <c r="P701" s="120"/>
      <c r="Q701" s="2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122"/>
      <c r="AJ701" s="122"/>
      <c r="AK701" s="2"/>
      <c r="AL701" s="2"/>
      <c r="AM701" s="2"/>
      <c r="AN701" s="2"/>
      <c r="AO701" s="2"/>
      <c r="AP701" s="2"/>
      <c r="AQ701" s="2"/>
      <c r="AR701" s="15"/>
    </row>
    <row r="702" spans="1:44" ht="11.25" customHeight="1">
      <c r="A702" s="120"/>
      <c r="B702" s="120"/>
      <c r="C702" s="120"/>
      <c r="D702" s="120"/>
      <c r="E702" s="2"/>
      <c r="F702" s="2"/>
      <c r="G702" s="120"/>
      <c r="H702" s="120"/>
      <c r="I702" s="120"/>
      <c r="J702" s="58"/>
      <c r="K702" s="121"/>
      <c r="L702" s="2"/>
      <c r="M702" s="120"/>
      <c r="N702" s="120"/>
      <c r="O702" s="120"/>
      <c r="P702" s="120"/>
      <c r="Q702" s="2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122"/>
      <c r="AJ702" s="122"/>
      <c r="AK702" s="2"/>
      <c r="AL702" s="2"/>
      <c r="AM702" s="2"/>
      <c r="AN702" s="2"/>
      <c r="AO702" s="2"/>
      <c r="AP702" s="2"/>
      <c r="AQ702" s="2"/>
      <c r="AR702" s="15"/>
    </row>
    <row r="703" spans="1:44" ht="11.25" customHeight="1">
      <c r="A703" s="120"/>
      <c r="B703" s="120"/>
      <c r="C703" s="120"/>
      <c r="D703" s="120"/>
      <c r="E703" s="2"/>
      <c r="F703" s="2"/>
      <c r="G703" s="120"/>
      <c r="H703" s="120"/>
      <c r="I703" s="120"/>
      <c r="J703" s="58"/>
      <c r="K703" s="121"/>
      <c r="L703" s="2"/>
      <c r="M703" s="120"/>
      <c r="N703" s="120"/>
      <c r="O703" s="120"/>
      <c r="P703" s="120"/>
      <c r="Q703" s="2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122"/>
      <c r="AJ703" s="122"/>
      <c r="AK703" s="2"/>
      <c r="AL703" s="2"/>
      <c r="AM703" s="2"/>
      <c r="AN703" s="2"/>
      <c r="AO703" s="2"/>
      <c r="AP703" s="2"/>
      <c r="AQ703" s="2"/>
      <c r="AR703" s="15"/>
    </row>
    <row r="704" spans="1:44" ht="11.25" customHeight="1">
      <c r="A704" s="120"/>
      <c r="B704" s="120"/>
      <c r="C704" s="120"/>
      <c r="D704" s="120"/>
      <c r="E704" s="2"/>
      <c r="F704" s="2"/>
      <c r="G704" s="120"/>
      <c r="H704" s="120"/>
      <c r="I704" s="120"/>
      <c r="J704" s="58"/>
      <c r="K704" s="121"/>
      <c r="L704" s="2"/>
      <c r="M704" s="120"/>
      <c r="N704" s="120"/>
      <c r="O704" s="120"/>
      <c r="P704" s="120"/>
      <c r="Q704" s="2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122"/>
      <c r="AJ704" s="122"/>
      <c r="AK704" s="2"/>
      <c r="AL704" s="2"/>
      <c r="AM704" s="2"/>
      <c r="AN704" s="2"/>
      <c r="AO704" s="2"/>
      <c r="AP704" s="2"/>
      <c r="AQ704" s="2"/>
      <c r="AR704" s="15"/>
    </row>
    <row r="705" spans="1:44" ht="11.25" customHeight="1">
      <c r="A705" s="120"/>
      <c r="B705" s="120"/>
      <c r="C705" s="120"/>
      <c r="D705" s="120"/>
      <c r="E705" s="2"/>
      <c r="F705" s="2"/>
      <c r="G705" s="120"/>
      <c r="H705" s="120"/>
      <c r="I705" s="120"/>
      <c r="J705" s="58"/>
      <c r="K705" s="121"/>
      <c r="L705" s="2"/>
      <c r="M705" s="120"/>
      <c r="N705" s="120"/>
      <c r="O705" s="120"/>
      <c r="P705" s="120"/>
      <c r="Q705" s="2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122"/>
      <c r="AJ705" s="122"/>
      <c r="AK705" s="2"/>
      <c r="AL705" s="2"/>
      <c r="AM705" s="2"/>
      <c r="AN705" s="2"/>
      <c r="AO705" s="2"/>
      <c r="AP705" s="2"/>
      <c r="AQ705" s="2"/>
      <c r="AR705" s="15"/>
    </row>
    <row r="706" spans="1:44" ht="11.25" customHeight="1">
      <c r="A706" s="120"/>
      <c r="B706" s="120"/>
      <c r="C706" s="120"/>
      <c r="D706" s="120"/>
      <c r="E706" s="2"/>
      <c r="F706" s="2"/>
      <c r="G706" s="120"/>
      <c r="H706" s="120"/>
      <c r="I706" s="120"/>
      <c r="J706" s="58"/>
      <c r="K706" s="121"/>
      <c r="L706" s="2"/>
      <c r="M706" s="120"/>
      <c r="N706" s="120"/>
      <c r="O706" s="120"/>
      <c r="P706" s="120"/>
      <c r="Q706" s="2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122"/>
      <c r="AJ706" s="122"/>
      <c r="AK706" s="2"/>
      <c r="AL706" s="2"/>
      <c r="AM706" s="2"/>
      <c r="AN706" s="2"/>
      <c r="AO706" s="2"/>
      <c r="AP706" s="2"/>
      <c r="AQ706" s="2"/>
      <c r="AR706" s="15"/>
    </row>
    <row r="707" spans="1:44" ht="11.25" customHeight="1">
      <c r="A707" s="120"/>
      <c r="B707" s="120"/>
      <c r="C707" s="120"/>
      <c r="D707" s="120"/>
      <c r="E707" s="2"/>
      <c r="F707" s="2"/>
      <c r="G707" s="120"/>
      <c r="H707" s="120"/>
      <c r="I707" s="120"/>
      <c r="J707" s="58"/>
      <c r="K707" s="121"/>
      <c r="L707" s="2"/>
      <c r="M707" s="120"/>
      <c r="N707" s="120"/>
      <c r="O707" s="120"/>
      <c r="P707" s="120"/>
      <c r="Q707" s="2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122"/>
      <c r="AJ707" s="122"/>
      <c r="AK707" s="2"/>
      <c r="AL707" s="2"/>
      <c r="AM707" s="2"/>
      <c r="AN707" s="2"/>
      <c r="AO707" s="2"/>
      <c r="AP707" s="2"/>
      <c r="AQ707" s="2"/>
      <c r="AR707" s="15"/>
    </row>
    <row r="708" spans="1:44" ht="11.25" customHeight="1">
      <c r="A708" s="120"/>
      <c r="B708" s="120"/>
      <c r="C708" s="120"/>
      <c r="D708" s="120"/>
      <c r="E708" s="2"/>
      <c r="F708" s="2"/>
      <c r="G708" s="120"/>
      <c r="H708" s="120"/>
      <c r="I708" s="120"/>
      <c r="J708" s="58"/>
      <c r="K708" s="121"/>
      <c r="L708" s="2"/>
      <c r="M708" s="120"/>
      <c r="N708" s="120"/>
      <c r="O708" s="120"/>
      <c r="P708" s="120"/>
      <c r="Q708" s="2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122"/>
      <c r="AJ708" s="122"/>
      <c r="AK708" s="2"/>
      <c r="AL708" s="2"/>
      <c r="AM708" s="2"/>
      <c r="AN708" s="2"/>
      <c r="AO708" s="2"/>
      <c r="AP708" s="2"/>
      <c r="AQ708" s="2"/>
      <c r="AR708" s="15"/>
    </row>
    <row r="709" spans="1:44" ht="11.25" customHeight="1">
      <c r="A709" s="120"/>
      <c r="B709" s="120"/>
      <c r="C709" s="120"/>
      <c r="D709" s="120"/>
      <c r="E709" s="2"/>
      <c r="F709" s="2"/>
      <c r="G709" s="120"/>
      <c r="H709" s="120"/>
      <c r="I709" s="120"/>
      <c r="J709" s="58"/>
      <c r="K709" s="121"/>
      <c r="L709" s="2"/>
      <c r="M709" s="120"/>
      <c r="N709" s="120"/>
      <c r="O709" s="120"/>
      <c r="P709" s="120"/>
      <c r="Q709" s="2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122"/>
      <c r="AJ709" s="122"/>
      <c r="AK709" s="2"/>
      <c r="AL709" s="2"/>
      <c r="AM709" s="2"/>
      <c r="AN709" s="2"/>
      <c r="AO709" s="2"/>
      <c r="AP709" s="2"/>
      <c r="AQ709" s="2"/>
      <c r="AR709" s="15"/>
    </row>
    <row r="710" spans="1:44" ht="11.25" customHeight="1">
      <c r="A710" s="120"/>
      <c r="B710" s="120"/>
      <c r="C710" s="120"/>
      <c r="D710" s="120"/>
      <c r="E710" s="2"/>
      <c r="F710" s="2"/>
      <c r="G710" s="120"/>
      <c r="H710" s="120"/>
      <c r="I710" s="120"/>
      <c r="J710" s="58"/>
      <c r="K710" s="121"/>
      <c r="L710" s="2"/>
      <c r="M710" s="120"/>
      <c r="N710" s="120"/>
      <c r="O710" s="120"/>
      <c r="P710" s="120"/>
      <c r="Q710" s="2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122"/>
      <c r="AJ710" s="122"/>
      <c r="AK710" s="2"/>
      <c r="AL710" s="2"/>
      <c r="AM710" s="2"/>
      <c r="AN710" s="2"/>
      <c r="AO710" s="2"/>
      <c r="AP710" s="2"/>
      <c r="AQ710" s="2"/>
      <c r="AR710" s="15"/>
    </row>
    <row r="711" spans="1:44" ht="11.25" customHeight="1">
      <c r="A711" s="120"/>
      <c r="B711" s="120"/>
      <c r="C711" s="120"/>
      <c r="D711" s="120"/>
      <c r="E711" s="2"/>
      <c r="F711" s="2"/>
      <c r="G711" s="120"/>
      <c r="H711" s="120"/>
      <c r="I711" s="120"/>
      <c r="J711" s="58"/>
      <c r="K711" s="121"/>
      <c r="L711" s="2"/>
      <c r="M711" s="120"/>
      <c r="N711" s="120"/>
      <c r="O711" s="120"/>
      <c r="P711" s="120"/>
      <c r="Q711" s="2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122"/>
      <c r="AJ711" s="122"/>
      <c r="AK711" s="2"/>
      <c r="AL711" s="2"/>
      <c r="AM711" s="2"/>
      <c r="AN711" s="2"/>
      <c r="AO711" s="2"/>
      <c r="AP711" s="2"/>
      <c r="AQ711" s="2"/>
      <c r="AR711" s="15"/>
    </row>
    <row r="712" spans="1:44" ht="11.25" customHeight="1">
      <c r="A712" s="120"/>
      <c r="B712" s="120"/>
      <c r="C712" s="120"/>
      <c r="D712" s="120"/>
      <c r="E712" s="2"/>
      <c r="F712" s="2"/>
      <c r="G712" s="120"/>
      <c r="H712" s="120"/>
      <c r="I712" s="120"/>
      <c r="J712" s="58"/>
      <c r="K712" s="121"/>
      <c r="L712" s="2"/>
      <c r="M712" s="120"/>
      <c r="N712" s="120"/>
      <c r="O712" s="120"/>
      <c r="P712" s="120"/>
      <c r="Q712" s="2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122"/>
      <c r="AJ712" s="122"/>
      <c r="AK712" s="2"/>
      <c r="AL712" s="2"/>
      <c r="AM712" s="2"/>
      <c r="AN712" s="2"/>
      <c r="AO712" s="2"/>
      <c r="AP712" s="2"/>
      <c r="AQ712" s="2"/>
      <c r="AR712" s="15"/>
    </row>
    <row r="713" spans="1:44" ht="11.25" customHeight="1">
      <c r="A713" s="120"/>
      <c r="B713" s="120"/>
      <c r="C713" s="120"/>
      <c r="D713" s="120"/>
      <c r="E713" s="2"/>
      <c r="F713" s="2"/>
      <c r="G713" s="120"/>
      <c r="H713" s="120"/>
      <c r="I713" s="120"/>
      <c r="J713" s="58"/>
      <c r="K713" s="121"/>
      <c r="L713" s="2"/>
      <c r="M713" s="120"/>
      <c r="N713" s="120"/>
      <c r="O713" s="120"/>
      <c r="P713" s="120"/>
      <c r="Q713" s="2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122"/>
      <c r="AJ713" s="122"/>
      <c r="AK713" s="2"/>
      <c r="AL713" s="2"/>
      <c r="AM713" s="2"/>
      <c r="AN713" s="2"/>
      <c r="AO713" s="2"/>
      <c r="AP713" s="2"/>
      <c r="AQ713" s="2"/>
      <c r="AR713" s="15"/>
    </row>
    <row r="714" spans="1:44" ht="11.25" customHeight="1">
      <c r="A714" s="120"/>
      <c r="B714" s="120"/>
      <c r="C714" s="120"/>
      <c r="D714" s="120"/>
      <c r="E714" s="2"/>
      <c r="F714" s="2"/>
      <c r="G714" s="120"/>
      <c r="H714" s="120"/>
      <c r="I714" s="120"/>
      <c r="J714" s="58"/>
      <c r="K714" s="121"/>
      <c r="L714" s="2"/>
      <c r="M714" s="120"/>
      <c r="N714" s="120"/>
      <c r="O714" s="120"/>
      <c r="P714" s="120"/>
      <c r="Q714" s="2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122"/>
      <c r="AJ714" s="122"/>
      <c r="AK714" s="2"/>
      <c r="AL714" s="2"/>
      <c r="AM714" s="2"/>
      <c r="AN714" s="2"/>
      <c r="AO714" s="2"/>
      <c r="AP714" s="2"/>
      <c r="AQ714" s="2"/>
      <c r="AR714" s="15"/>
    </row>
    <row r="715" spans="1:44" ht="11.25" customHeight="1">
      <c r="A715" s="120"/>
      <c r="B715" s="120"/>
      <c r="C715" s="120"/>
      <c r="D715" s="120"/>
      <c r="E715" s="2"/>
      <c r="F715" s="2"/>
      <c r="G715" s="120"/>
      <c r="H715" s="120"/>
      <c r="I715" s="120"/>
      <c r="J715" s="58"/>
      <c r="K715" s="121"/>
      <c r="L715" s="2"/>
      <c r="M715" s="120"/>
      <c r="N715" s="120"/>
      <c r="O715" s="120"/>
      <c r="P715" s="120"/>
      <c r="Q715" s="2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122"/>
      <c r="AJ715" s="122"/>
      <c r="AK715" s="2"/>
      <c r="AL715" s="2"/>
      <c r="AM715" s="2"/>
      <c r="AN715" s="2"/>
      <c r="AO715" s="2"/>
      <c r="AP715" s="2"/>
      <c r="AQ715" s="2"/>
      <c r="AR715" s="15"/>
    </row>
    <row r="716" spans="1:44" ht="11.25" customHeight="1">
      <c r="A716" s="120"/>
      <c r="B716" s="120"/>
      <c r="C716" s="120"/>
      <c r="D716" s="120"/>
      <c r="E716" s="2"/>
      <c r="F716" s="2"/>
      <c r="G716" s="120"/>
      <c r="H716" s="120"/>
      <c r="I716" s="120"/>
      <c r="J716" s="58"/>
      <c r="K716" s="121"/>
      <c r="L716" s="2"/>
      <c r="M716" s="120"/>
      <c r="N716" s="120"/>
      <c r="O716" s="120"/>
      <c r="P716" s="120"/>
      <c r="Q716" s="2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122"/>
      <c r="AJ716" s="122"/>
      <c r="AK716" s="2"/>
      <c r="AL716" s="2"/>
      <c r="AM716" s="2"/>
      <c r="AN716" s="2"/>
      <c r="AO716" s="2"/>
      <c r="AP716" s="2"/>
      <c r="AQ716" s="2"/>
      <c r="AR716" s="15"/>
    </row>
    <row r="717" spans="1:44" ht="11.25" customHeight="1">
      <c r="A717" s="120"/>
      <c r="B717" s="120"/>
      <c r="C717" s="120"/>
      <c r="D717" s="120"/>
      <c r="E717" s="2"/>
      <c r="F717" s="2"/>
      <c r="G717" s="120"/>
      <c r="H717" s="120"/>
      <c r="I717" s="120"/>
      <c r="J717" s="58"/>
      <c r="K717" s="121"/>
      <c r="L717" s="2"/>
      <c r="M717" s="120"/>
      <c r="N717" s="120"/>
      <c r="O717" s="120"/>
      <c r="P717" s="120"/>
      <c r="Q717" s="2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122"/>
      <c r="AJ717" s="122"/>
      <c r="AK717" s="2"/>
      <c r="AL717" s="2"/>
      <c r="AM717" s="2"/>
      <c r="AN717" s="2"/>
      <c r="AO717" s="2"/>
      <c r="AP717" s="2"/>
      <c r="AQ717" s="2"/>
      <c r="AR717" s="15"/>
    </row>
    <row r="718" spans="1:44" ht="11.25" customHeight="1">
      <c r="A718" s="120"/>
      <c r="B718" s="120"/>
      <c r="C718" s="120"/>
      <c r="D718" s="120"/>
      <c r="E718" s="2"/>
      <c r="F718" s="2"/>
      <c r="G718" s="120"/>
      <c r="H718" s="120"/>
      <c r="I718" s="120"/>
      <c r="J718" s="58"/>
      <c r="K718" s="121"/>
      <c r="L718" s="2"/>
      <c r="M718" s="120"/>
      <c r="N718" s="120"/>
      <c r="O718" s="120"/>
      <c r="P718" s="120"/>
      <c r="Q718" s="2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122"/>
      <c r="AJ718" s="122"/>
      <c r="AK718" s="2"/>
      <c r="AL718" s="2"/>
      <c r="AM718" s="2"/>
      <c r="AN718" s="2"/>
      <c r="AO718" s="2"/>
      <c r="AP718" s="2"/>
      <c r="AQ718" s="2"/>
      <c r="AR718" s="15"/>
    </row>
    <row r="719" spans="1:44" ht="11.25" customHeight="1">
      <c r="A719" s="120"/>
      <c r="B719" s="120"/>
      <c r="C719" s="120"/>
      <c r="D719" s="120"/>
      <c r="E719" s="2"/>
      <c r="F719" s="2"/>
      <c r="G719" s="120"/>
      <c r="H719" s="120"/>
      <c r="I719" s="120"/>
      <c r="J719" s="58"/>
      <c r="K719" s="121"/>
      <c r="L719" s="2"/>
      <c r="M719" s="120"/>
      <c r="N719" s="120"/>
      <c r="O719" s="120"/>
      <c r="P719" s="120"/>
      <c r="Q719" s="2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122"/>
      <c r="AJ719" s="122"/>
      <c r="AK719" s="2"/>
      <c r="AL719" s="2"/>
      <c r="AM719" s="2"/>
      <c r="AN719" s="2"/>
      <c r="AO719" s="2"/>
      <c r="AP719" s="2"/>
      <c r="AQ719" s="2"/>
      <c r="AR719" s="15"/>
    </row>
    <row r="720" spans="1:44" ht="11.25" customHeight="1">
      <c r="A720" s="120"/>
      <c r="B720" s="120"/>
      <c r="C720" s="120"/>
      <c r="D720" s="120"/>
      <c r="E720" s="2"/>
      <c r="F720" s="2"/>
      <c r="G720" s="120"/>
      <c r="H720" s="120"/>
      <c r="I720" s="120"/>
      <c r="J720" s="58"/>
      <c r="K720" s="121"/>
      <c r="L720" s="2"/>
      <c r="M720" s="120"/>
      <c r="N720" s="120"/>
      <c r="O720" s="120"/>
      <c r="P720" s="120"/>
      <c r="Q720" s="2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122"/>
      <c r="AJ720" s="122"/>
      <c r="AK720" s="2"/>
      <c r="AL720" s="2"/>
      <c r="AM720" s="2"/>
      <c r="AN720" s="2"/>
      <c r="AO720" s="2"/>
      <c r="AP720" s="2"/>
      <c r="AQ720" s="2"/>
      <c r="AR720" s="15"/>
    </row>
    <row r="721" spans="1:44" ht="11.25" customHeight="1">
      <c r="A721" s="120"/>
      <c r="B721" s="120"/>
      <c r="C721" s="120"/>
      <c r="D721" s="120"/>
      <c r="E721" s="2"/>
      <c r="F721" s="2"/>
      <c r="G721" s="120"/>
      <c r="H721" s="120"/>
      <c r="I721" s="120"/>
      <c r="J721" s="58"/>
      <c r="K721" s="121"/>
      <c r="L721" s="2"/>
      <c r="M721" s="120"/>
      <c r="N721" s="120"/>
      <c r="O721" s="120"/>
      <c r="P721" s="120"/>
      <c r="Q721" s="2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122"/>
      <c r="AJ721" s="122"/>
      <c r="AK721" s="2"/>
      <c r="AL721" s="2"/>
      <c r="AM721" s="2"/>
      <c r="AN721" s="2"/>
      <c r="AO721" s="2"/>
      <c r="AP721" s="2"/>
      <c r="AQ721" s="2"/>
      <c r="AR721" s="15"/>
    </row>
    <row r="722" spans="1:44" ht="11.25" customHeight="1">
      <c r="A722" s="120"/>
      <c r="B722" s="120"/>
      <c r="C722" s="120"/>
      <c r="D722" s="120"/>
      <c r="E722" s="2"/>
      <c r="F722" s="2"/>
      <c r="G722" s="120"/>
      <c r="H722" s="120"/>
      <c r="I722" s="120"/>
      <c r="J722" s="58"/>
      <c r="K722" s="121"/>
      <c r="L722" s="2"/>
      <c r="M722" s="120"/>
      <c r="N722" s="120"/>
      <c r="O722" s="120"/>
      <c r="P722" s="120"/>
      <c r="Q722" s="2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122"/>
      <c r="AJ722" s="122"/>
      <c r="AK722" s="2"/>
      <c r="AL722" s="2"/>
      <c r="AM722" s="2"/>
      <c r="AN722" s="2"/>
      <c r="AO722" s="2"/>
      <c r="AP722" s="2"/>
      <c r="AQ722" s="2"/>
      <c r="AR722" s="15"/>
    </row>
    <row r="723" spans="1:44" ht="11.25" customHeight="1">
      <c r="A723" s="120"/>
      <c r="B723" s="120"/>
      <c r="C723" s="120"/>
      <c r="D723" s="120"/>
      <c r="E723" s="2"/>
      <c r="F723" s="2"/>
      <c r="G723" s="120"/>
      <c r="H723" s="120"/>
      <c r="I723" s="120"/>
      <c r="J723" s="58"/>
      <c r="K723" s="121"/>
      <c r="L723" s="2"/>
      <c r="M723" s="120"/>
      <c r="N723" s="120"/>
      <c r="O723" s="120"/>
      <c r="P723" s="120"/>
      <c r="Q723" s="2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122"/>
      <c r="AJ723" s="122"/>
      <c r="AK723" s="2"/>
      <c r="AL723" s="2"/>
      <c r="AM723" s="2"/>
      <c r="AN723" s="2"/>
      <c r="AO723" s="2"/>
      <c r="AP723" s="2"/>
      <c r="AQ723" s="2"/>
      <c r="AR723" s="15"/>
    </row>
    <row r="724" spans="1:44" ht="11.25" customHeight="1">
      <c r="A724" s="120"/>
      <c r="B724" s="120"/>
      <c r="C724" s="120"/>
      <c r="D724" s="120"/>
      <c r="E724" s="2"/>
      <c r="F724" s="2"/>
      <c r="G724" s="120"/>
      <c r="H724" s="120"/>
      <c r="I724" s="120"/>
      <c r="J724" s="58"/>
      <c r="K724" s="121"/>
      <c r="L724" s="2"/>
      <c r="M724" s="120"/>
      <c r="N724" s="120"/>
      <c r="O724" s="120"/>
      <c r="P724" s="120"/>
      <c r="Q724" s="2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122"/>
      <c r="AJ724" s="122"/>
      <c r="AK724" s="2"/>
      <c r="AL724" s="2"/>
      <c r="AM724" s="2"/>
      <c r="AN724" s="2"/>
      <c r="AO724" s="2"/>
      <c r="AP724" s="2"/>
      <c r="AQ724" s="2"/>
      <c r="AR724" s="15"/>
    </row>
    <row r="725" spans="1:44" ht="11.25" customHeight="1">
      <c r="A725" s="120"/>
      <c r="B725" s="120"/>
      <c r="C725" s="120"/>
      <c r="D725" s="120"/>
      <c r="E725" s="2"/>
      <c r="F725" s="2"/>
      <c r="G725" s="120"/>
      <c r="H725" s="120"/>
      <c r="I725" s="120"/>
      <c r="J725" s="58"/>
      <c r="K725" s="121"/>
      <c r="L725" s="2"/>
      <c r="M725" s="120"/>
      <c r="N725" s="120"/>
      <c r="O725" s="120"/>
      <c r="P725" s="120"/>
      <c r="Q725" s="2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122"/>
      <c r="AJ725" s="122"/>
      <c r="AK725" s="2"/>
      <c r="AL725" s="2"/>
      <c r="AM725" s="2"/>
      <c r="AN725" s="2"/>
      <c r="AO725" s="2"/>
      <c r="AP725" s="2"/>
      <c r="AQ725" s="2"/>
      <c r="AR725" s="15"/>
    </row>
    <row r="726" spans="1:44" ht="11.25" customHeight="1">
      <c r="A726" s="120"/>
      <c r="B726" s="120"/>
      <c r="C726" s="120"/>
      <c r="D726" s="120"/>
      <c r="E726" s="2"/>
      <c r="F726" s="2"/>
      <c r="G726" s="120"/>
      <c r="H726" s="120"/>
      <c r="I726" s="120"/>
      <c r="J726" s="58"/>
      <c r="K726" s="121"/>
      <c r="L726" s="2"/>
      <c r="M726" s="120"/>
      <c r="N726" s="120"/>
      <c r="O726" s="120"/>
      <c r="P726" s="120"/>
      <c r="Q726" s="2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122"/>
      <c r="AJ726" s="122"/>
      <c r="AK726" s="2"/>
      <c r="AL726" s="2"/>
      <c r="AM726" s="2"/>
      <c r="AN726" s="2"/>
      <c r="AO726" s="2"/>
      <c r="AP726" s="2"/>
      <c r="AQ726" s="2"/>
      <c r="AR726" s="15"/>
    </row>
    <row r="727" spans="1:44" ht="11.25" customHeight="1">
      <c r="A727" s="120"/>
      <c r="B727" s="120"/>
      <c r="C727" s="120"/>
      <c r="D727" s="120"/>
      <c r="E727" s="2"/>
      <c r="F727" s="2"/>
      <c r="G727" s="120"/>
      <c r="H727" s="120"/>
      <c r="I727" s="120"/>
      <c r="J727" s="58"/>
      <c r="K727" s="121"/>
      <c r="L727" s="2"/>
      <c r="M727" s="120"/>
      <c r="N727" s="120"/>
      <c r="O727" s="120"/>
      <c r="P727" s="120"/>
      <c r="Q727" s="2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122"/>
      <c r="AJ727" s="122"/>
      <c r="AK727" s="2"/>
      <c r="AL727" s="2"/>
      <c r="AM727" s="2"/>
      <c r="AN727" s="2"/>
      <c r="AO727" s="2"/>
      <c r="AP727" s="2"/>
      <c r="AQ727" s="2"/>
      <c r="AR727" s="15"/>
    </row>
    <row r="728" spans="1:44" ht="11.25" customHeight="1">
      <c r="A728" s="120"/>
      <c r="B728" s="120"/>
      <c r="C728" s="120"/>
      <c r="D728" s="120"/>
      <c r="E728" s="2"/>
      <c r="F728" s="2"/>
      <c r="G728" s="120"/>
      <c r="H728" s="120"/>
      <c r="I728" s="120"/>
      <c r="J728" s="58"/>
      <c r="K728" s="121"/>
      <c r="L728" s="2"/>
      <c r="M728" s="120"/>
      <c r="N728" s="120"/>
      <c r="O728" s="120"/>
      <c r="P728" s="120"/>
      <c r="Q728" s="2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122"/>
      <c r="AJ728" s="122"/>
      <c r="AK728" s="2"/>
      <c r="AL728" s="2"/>
      <c r="AM728" s="2"/>
      <c r="AN728" s="2"/>
      <c r="AO728" s="2"/>
      <c r="AP728" s="2"/>
      <c r="AQ728" s="2"/>
      <c r="AR728" s="15"/>
    </row>
    <row r="729" spans="1:44" ht="11.25" customHeight="1">
      <c r="A729" s="120"/>
      <c r="B729" s="120"/>
      <c r="C729" s="120"/>
      <c r="D729" s="120"/>
      <c r="E729" s="2"/>
      <c r="F729" s="2"/>
      <c r="G729" s="120"/>
      <c r="H729" s="120"/>
      <c r="I729" s="120"/>
      <c r="J729" s="58"/>
      <c r="K729" s="121"/>
      <c r="L729" s="2"/>
      <c r="M729" s="120"/>
      <c r="N729" s="120"/>
      <c r="O729" s="120"/>
      <c r="P729" s="120"/>
      <c r="Q729" s="2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122"/>
      <c r="AJ729" s="122"/>
      <c r="AK729" s="2"/>
      <c r="AL729" s="2"/>
      <c r="AM729" s="2"/>
      <c r="AN729" s="2"/>
      <c r="AO729" s="2"/>
      <c r="AP729" s="2"/>
      <c r="AQ729" s="2"/>
      <c r="AR729" s="15"/>
    </row>
    <row r="730" spans="1:44" ht="11.25" customHeight="1">
      <c r="A730" s="120"/>
      <c r="B730" s="120"/>
      <c r="C730" s="120"/>
      <c r="D730" s="120"/>
      <c r="E730" s="2"/>
      <c r="F730" s="2"/>
      <c r="G730" s="120"/>
      <c r="H730" s="120"/>
      <c r="I730" s="120"/>
      <c r="J730" s="58"/>
      <c r="K730" s="121"/>
      <c r="L730" s="2"/>
      <c r="M730" s="120"/>
      <c r="N730" s="120"/>
      <c r="O730" s="120"/>
      <c r="P730" s="120"/>
      <c r="Q730" s="2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122"/>
      <c r="AJ730" s="122"/>
      <c r="AK730" s="2"/>
      <c r="AL730" s="2"/>
      <c r="AM730" s="2"/>
      <c r="AN730" s="2"/>
      <c r="AO730" s="2"/>
      <c r="AP730" s="2"/>
      <c r="AQ730" s="2"/>
      <c r="AR730" s="15"/>
    </row>
    <row r="731" spans="1:44" ht="11.25" customHeight="1">
      <c r="A731" s="120"/>
      <c r="B731" s="120"/>
      <c r="C731" s="120"/>
      <c r="D731" s="120"/>
      <c r="E731" s="2"/>
      <c r="F731" s="2"/>
      <c r="G731" s="120"/>
      <c r="H731" s="120"/>
      <c r="I731" s="120"/>
      <c r="J731" s="58"/>
      <c r="K731" s="121"/>
      <c r="L731" s="2"/>
      <c r="M731" s="120"/>
      <c r="N731" s="120"/>
      <c r="O731" s="120"/>
      <c r="P731" s="120"/>
      <c r="Q731" s="2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122"/>
      <c r="AJ731" s="122"/>
      <c r="AK731" s="2"/>
      <c r="AL731" s="2"/>
      <c r="AM731" s="2"/>
      <c r="AN731" s="2"/>
      <c r="AO731" s="2"/>
      <c r="AP731" s="2"/>
      <c r="AQ731" s="2"/>
      <c r="AR731" s="15"/>
    </row>
    <row r="732" spans="1:44" ht="11.25" customHeight="1">
      <c r="A732" s="120"/>
      <c r="B732" s="120"/>
      <c r="C732" s="120"/>
      <c r="D732" s="120"/>
      <c r="E732" s="2"/>
      <c r="F732" s="2"/>
      <c r="G732" s="120"/>
      <c r="H732" s="120"/>
      <c r="I732" s="120"/>
      <c r="J732" s="58"/>
      <c r="K732" s="121"/>
      <c r="L732" s="2"/>
      <c r="M732" s="120"/>
      <c r="N732" s="120"/>
      <c r="O732" s="120"/>
      <c r="P732" s="120"/>
      <c r="Q732" s="2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122"/>
      <c r="AJ732" s="122"/>
      <c r="AK732" s="2"/>
      <c r="AL732" s="2"/>
      <c r="AM732" s="2"/>
      <c r="AN732" s="2"/>
      <c r="AO732" s="2"/>
      <c r="AP732" s="2"/>
      <c r="AQ732" s="2"/>
      <c r="AR732" s="15"/>
    </row>
    <row r="733" spans="1:44" ht="11.25" customHeight="1">
      <c r="A733" s="120"/>
      <c r="B733" s="120"/>
      <c r="C733" s="120"/>
      <c r="D733" s="120"/>
      <c r="E733" s="2"/>
      <c r="F733" s="2"/>
      <c r="G733" s="120"/>
      <c r="H733" s="120"/>
      <c r="I733" s="120"/>
      <c r="J733" s="58"/>
      <c r="K733" s="121"/>
      <c r="L733" s="2"/>
      <c r="M733" s="120"/>
      <c r="N733" s="120"/>
      <c r="O733" s="120"/>
      <c r="P733" s="120"/>
      <c r="Q733" s="2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122"/>
      <c r="AJ733" s="122"/>
      <c r="AK733" s="2"/>
      <c r="AL733" s="2"/>
      <c r="AM733" s="2"/>
      <c r="AN733" s="2"/>
      <c r="AO733" s="2"/>
      <c r="AP733" s="2"/>
      <c r="AQ733" s="2"/>
      <c r="AR733" s="15"/>
    </row>
    <row r="734" spans="1:44" ht="11.25" customHeight="1">
      <c r="A734" s="120"/>
      <c r="B734" s="120"/>
      <c r="C734" s="120"/>
      <c r="D734" s="120"/>
      <c r="E734" s="2"/>
      <c r="F734" s="2"/>
      <c r="G734" s="120"/>
      <c r="H734" s="120"/>
      <c r="I734" s="120"/>
      <c r="J734" s="58"/>
      <c r="K734" s="121"/>
      <c r="L734" s="2"/>
      <c r="M734" s="120"/>
      <c r="N734" s="120"/>
      <c r="O734" s="120"/>
      <c r="P734" s="120"/>
      <c r="Q734" s="2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122"/>
      <c r="AJ734" s="122"/>
      <c r="AK734" s="2"/>
      <c r="AL734" s="2"/>
      <c r="AM734" s="2"/>
      <c r="AN734" s="2"/>
      <c r="AO734" s="2"/>
      <c r="AP734" s="2"/>
      <c r="AQ734" s="2"/>
      <c r="AR734" s="15"/>
    </row>
    <row r="735" spans="1:44" ht="11.25" customHeight="1">
      <c r="A735" s="120"/>
      <c r="B735" s="120"/>
      <c r="C735" s="120"/>
      <c r="D735" s="120"/>
      <c r="E735" s="2"/>
      <c r="F735" s="2"/>
      <c r="G735" s="120"/>
      <c r="H735" s="120"/>
      <c r="I735" s="120"/>
      <c r="J735" s="58"/>
      <c r="K735" s="121"/>
      <c r="L735" s="2"/>
      <c r="M735" s="120"/>
      <c r="N735" s="120"/>
      <c r="O735" s="120"/>
      <c r="P735" s="120"/>
      <c r="Q735" s="2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122"/>
      <c r="AJ735" s="122"/>
      <c r="AK735" s="2"/>
      <c r="AL735" s="2"/>
      <c r="AM735" s="2"/>
      <c r="AN735" s="2"/>
      <c r="AO735" s="2"/>
      <c r="AP735" s="2"/>
      <c r="AQ735" s="2"/>
      <c r="AR735" s="15"/>
    </row>
    <row r="736" spans="1:44" ht="11.25" customHeight="1">
      <c r="A736" s="120"/>
      <c r="B736" s="120"/>
      <c r="C736" s="120"/>
      <c r="D736" s="120"/>
      <c r="E736" s="2"/>
      <c r="F736" s="2"/>
      <c r="G736" s="120"/>
      <c r="H736" s="120"/>
      <c r="I736" s="120"/>
      <c r="J736" s="58"/>
      <c r="K736" s="121"/>
      <c r="L736" s="2"/>
      <c r="M736" s="120"/>
      <c r="N736" s="120"/>
      <c r="O736" s="120"/>
      <c r="P736" s="120"/>
      <c r="Q736" s="2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122"/>
      <c r="AJ736" s="122"/>
      <c r="AK736" s="2"/>
      <c r="AL736" s="2"/>
      <c r="AM736" s="2"/>
      <c r="AN736" s="2"/>
      <c r="AO736" s="2"/>
      <c r="AP736" s="2"/>
      <c r="AQ736" s="2"/>
      <c r="AR736" s="15"/>
    </row>
    <row r="737" spans="1:44" ht="11.25" customHeight="1">
      <c r="A737" s="120"/>
      <c r="B737" s="120"/>
      <c r="C737" s="120"/>
      <c r="D737" s="120"/>
      <c r="E737" s="2"/>
      <c r="F737" s="2"/>
      <c r="G737" s="120"/>
      <c r="H737" s="120"/>
      <c r="I737" s="120"/>
      <c r="J737" s="58"/>
      <c r="K737" s="121"/>
      <c r="L737" s="2"/>
      <c r="M737" s="120"/>
      <c r="N737" s="120"/>
      <c r="O737" s="120"/>
      <c r="P737" s="120"/>
      <c r="Q737" s="2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122"/>
      <c r="AJ737" s="122"/>
      <c r="AK737" s="2"/>
      <c r="AL737" s="2"/>
      <c r="AM737" s="2"/>
      <c r="AN737" s="2"/>
      <c r="AO737" s="2"/>
      <c r="AP737" s="2"/>
      <c r="AQ737" s="2"/>
      <c r="AR737" s="15"/>
    </row>
    <row r="738" spans="1:44" ht="11.25" customHeight="1">
      <c r="A738" s="120"/>
      <c r="B738" s="120"/>
      <c r="C738" s="120"/>
      <c r="D738" s="120"/>
      <c r="E738" s="2"/>
      <c r="F738" s="2"/>
      <c r="G738" s="120"/>
      <c r="H738" s="120"/>
      <c r="I738" s="120"/>
      <c r="J738" s="58"/>
      <c r="K738" s="121"/>
      <c r="L738" s="2"/>
      <c r="M738" s="120"/>
      <c r="N738" s="120"/>
      <c r="O738" s="120"/>
      <c r="P738" s="120"/>
      <c r="Q738" s="2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122"/>
      <c r="AJ738" s="122"/>
      <c r="AK738" s="2"/>
      <c r="AL738" s="2"/>
      <c r="AM738" s="2"/>
      <c r="AN738" s="2"/>
      <c r="AO738" s="2"/>
      <c r="AP738" s="2"/>
      <c r="AQ738" s="2"/>
      <c r="AR738" s="15"/>
    </row>
    <row r="739" spans="1:44" ht="11.25" customHeight="1">
      <c r="A739" s="120"/>
      <c r="B739" s="120"/>
      <c r="C739" s="120"/>
      <c r="D739" s="120"/>
      <c r="E739" s="2"/>
      <c r="F739" s="2"/>
      <c r="G739" s="120"/>
      <c r="H739" s="120"/>
      <c r="I739" s="120"/>
      <c r="J739" s="58"/>
      <c r="K739" s="121"/>
      <c r="L739" s="2"/>
      <c r="M739" s="120"/>
      <c r="N739" s="120"/>
      <c r="O739" s="120"/>
      <c r="P739" s="120"/>
      <c r="Q739" s="2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122"/>
      <c r="AJ739" s="122"/>
      <c r="AK739" s="2"/>
      <c r="AL739" s="2"/>
      <c r="AM739" s="2"/>
      <c r="AN739" s="2"/>
      <c r="AO739" s="2"/>
      <c r="AP739" s="2"/>
      <c r="AQ739" s="2"/>
      <c r="AR739" s="15"/>
    </row>
    <row r="740" spans="1:44" ht="11.25" customHeight="1">
      <c r="A740" s="120"/>
      <c r="B740" s="120"/>
      <c r="C740" s="120"/>
      <c r="D740" s="120"/>
      <c r="E740" s="2"/>
      <c r="F740" s="2"/>
      <c r="G740" s="120"/>
      <c r="H740" s="120"/>
      <c r="I740" s="120"/>
      <c r="J740" s="58"/>
      <c r="K740" s="121"/>
      <c r="L740" s="2"/>
      <c r="M740" s="120"/>
      <c r="N740" s="120"/>
      <c r="O740" s="120"/>
      <c r="P740" s="120"/>
      <c r="Q740" s="2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122"/>
      <c r="AJ740" s="122"/>
      <c r="AK740" s="2"/>
      <c r="AL740" s="2"/>
      <c r="AM740" s="2"/>
      <c r="AN740" s="2"/>
      <c r="AO740" s="2"/>
      <c r="AP740" s="2"/>
      <c r="AQ740" s="2"/>
      <c r="AR740" s="15"/>
    </row>
    <row r="741" spans="1:44" ht="11.25" customHeight="1">
      <c r="A741" s="120"/>
      <c r="B741" s="120"/>
      <c r="C741" s="120"/>
      <c r="D741" s="120"/>
      <c r="E741" s="2"/>
      <c r="F741" s="2"/>
      <c r="G741" s="120"/>
      <c r="H741" s="120"/>
      <c r="I741" s="120"/>
      <c r="J741" s="58"/>
      <c r="K741" s="121"/>
      <c r="L741" s="2"/>
      <c r="M741" s="120"/>
      <c r="N741" s="120"/>
      <c r="O741" s="120"/>
      <c r="P741" s="120"/>
      <c r="Q741" s="2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122"/>
      <c r="AJ741" s="122"/>
      <c r="AK741" s="2"/>
      <c r="AL741" s="2"/>
      <c r="AM741" s="2"/>
      <c r="AN741" s="2"/>
      <c r="AO741" s="2"/>
      <c r="AP741" s="2"/>
      <c r="AQ741" s="2"/>
      <c r="AR741" s="15"/>
    </row>
    <row r="742" spans="1:44" ht="11.25" customHeight="1">
      <c r="A742" s="120"/>
      <c r="B742" s="120"/>
      <c r="C742" s="120"/>
      <c r="D742" s="120"/>
      <c r="E742" s="2"/>
      <c r="F742" s="2"/>
      <c r="G742" s="120"/>
      <c r="H742" s="120"/>
      <c r="I742" s="120"/>
      <c r="J742" s="58"/>
      <c r="K742" s="121"/>
      <c r="L742" s="2"/>
      <c r="M742" s="120"/>
      <c r="N742" s="120"/>
      <c r="O742" s="120"/>
      <c r="P742" s="120"/>
      <c r="Q742" s="2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122"/>
      <c r="AJ742" s="122"/>
      <c r="AK742" s="2"/>
      <c r="AL742" s="2"/>
      <c r="AM742" s="2"/>
      <c r="AN742" s="2"/>
      <c r="AO742" s="2"/>
      <c r="AP742" s="2"/>
      <c r="AQ742" s="2"/>
      <c r="AR742" s="15"/>
    </row>
    <row r="743" spans="1:44" ht="11.25" customHeight="1">
      <c r="A743" s="120"/>
      <c r="B743" s="120"/>
      <c r="C743" s="120"/>
      <c r="D743" s="120"/>
      <c r="E743" s="2"/>
      <c r="F743" s="2"/>
      <c r="G743" s="120"/>
      <c r="H743" s="120"/>
      <c r="I743" s="120"/>
      <c r="J743" s="58"/>
      <c r="K743" s="121"/>
      <c r="L743" s="2"/>
      <c r="M743" s="120"/>
      <c r="N743" s="120"/>
      <c r="O743" s="120"/>
      <c r="P743" s="120"/>
      <c r="Q743" s="2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122"/>
      <c r="AJ743" s="122"/>
      <c r="AK743" s="2"/>
      <c r="AL743" s="2"/>
      <c r="AM743" s="2"/>
      <c r="AN743" s="2"/>
      <c r="AO743" s="2"/>
      <c r="AP743" s="2"/>
      <c r="AQ743" s="2"/>
      <c r="AR743" s="15"/>
    </row>
    <row r="744" spans="1:44" ht="11.25" customHeight="1">
      <c r="A744" s="120"/>
      <c r="B744" s="120"/>
      <c r="C744" s="120"/>
      <c r="D744" s="120"/>
      <c r="E744" s="2"/>
      <c r="F744" s="2"/>
      <c r="G744" s="120"/>
      <c r="H744" s="120"/>
      <c r="I744" s="120"/>
      <c r="J744" s="58"/>
      <c r="K744" s="121"/>
      <c r="L744" s="2"/>
      <c r="M744" s="120"/>
      <c r="N744" s="120"/>
      <c r="O744" s="120"/>
      <c r="P744" s="120"/>
      <c r="Q744" s="2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122"/>
      <c r="AJ744" s="122"/>
      <c r="AK744" s="2"/>
      <c r="AL744" s="2"/>
      <c r="AM744" s="2"/>
      <c r="AN744" s="2"/>
      <c r="AO744" s="2"/>
      <c r="AP744" s="2"/>
      <c r="AQ744" s="2"/>
      <c r="AR744" s="15"/>
    </row>
    <row r="745" spans="1:44" ht="11.25" customHeight="1">
      <c r="A745" s="120"/>
      <c r="B745" s="120"/>
      <c r="C745" s="120"/>
      <c r="D745" s="120"/>
      <c r="E745" s="2"/>
      <c r="F745" s="2"/>
      <c r="G745" s="120"/>
      <c r="H745" s="120"/>
      <c r="I745" s="120"/>
      <c r="J745" s="58"/>
      <c r="K745" s="121"/>
      <c r="L745" s="2"/>
      <c r="M745" s="120"/>
      <c r="N745" s="120"/>
      <c r="O745" s="120"/>
      <c r="P745" s="120"/>
      <c r="Q745" s="2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122"/>
      <c r="AJ745" s="122"/>
      <c r="AK745" s="2"/>
      <c r="AL745" s="2"/>
      <c r="AM745" s="2"/>
      <c r="AN745" s="2"/>
      <c r="AO745" s="2"/>
      <c r="AP745" s="2"/>
      <c r="AQ745" s="2"/>
      <c r="AR745" s="15"/>
    </row>
    <row r="746" spans="1:44" ht="11.25" customHeight="1">
      <c r="A746" s="120"/>
      <c r="B746" s="120"/>
      <c r="C746" s="120"/>
      <c r="D746" s="120"/>
      <c r="E746" s="2"/>
      <c r="F746" s="2"/>
      <c r="G746" s="120"/>
      <c r="H746" s="120"/>
      <c r="I746" s="120"/>
      <c r="J746" s="58"/>
      <c r="K746" s="121"/>
      <c r="L746" s="2"/>
      <c r="M746" s="120"/>
      <c r="N746" s="120"/>
      <c r="O746" s="120"/>
      <c r="P746" s="120"/>
      <c r="Q746" s="2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122"/>
      <c r="AJ746" s="122"/>
      <c r="AK746" s="2"/>
      <c r="AL746" s="2"/>
      <c r="AM746" s="2"/>
      <c r="AN746" s="2"/>
      <c r="AO746" s="2"/>
      <c r="AP746" s="2"/>
      <c r="AQ746" s="2"/>
      <c r="AR746" s="15"/>
    </row>
    <row r="747" spans="1:44" ht="11.25" customHeight="1">
      <c r="A747" s="120"/>
      <c r="B747" s="120"/>
      <c r="C747" s="120"/>
      <c r="D747" s="120"/>
      <c r="E747" s="2"/>
      <c r="F747" s="2"/>
      <c r="G747" s="120"/>
      <c r="H747" s="120"/>
      <c r="I747" s="120"/>
      <c r="J747" s="58"/>
      <c r="K747" s="121"/>
      <c r="L747" s="2"/>
      <c r="M747" s="120"/>
      <c r="N747" s="120"/>
      <c r="O747" s="120"/>
      <c r="P747" s="120"/>
      <c r="Q747" s="2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122"/>
      <c r="AJ747" s="122"/>
      <c r="AK747" s="2"/>
      <c r="AL747" s="2"/>
      <c r="AM747" s="2"/>
      <c r="AN747" s="2"/>
      <c r="AO747" s="2"/>
      <c r="AP747" s="2"/>
      <c r="AQ747" s="2"/>
      <c r="AR747" s="15"/>
    </row>
    <row r="748" spans="1:44" ht="11.25" customHeight="1">
      <c r="A748" s="120"/>
      <c r="B748" s="120"/>
      <c r="C748" s="120"/>
      <c r="D748" s="120"/>
      <c r="E748" s="2"/>
      <c r="F748" s="2"/>
      <c r="G748" s="120"/>
      <c r="H748" s="120"/>
      <c r="I748" s="120"/>
      <c r="J748" s="58"/>
      <c r="K748" s="121"/>
      <c r="L748" s="2"/>
      <c r="M748" s="120"/>
      <c r="N748" s="120"/>
      <c r="O748" s="120"/>
      <c r="P748" s="120"/>
      <c r="Q748" s="2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122"/>
      <c r="AJ748" s="122"/>
      <c r="AK748" s="2"/>
      <c r="AL748" s="2"/>
      <c r="AM748" s="2"/>
      <c r="AN748" s="2"/>
      <c r="AO748" s="2"/>
      <c r="AP748" s="2"/>
      <c r="AQ748" s="2"/>
      <c r="AR748" s="15"/>
    </row>
    <row r="749" spans="1:44" ht="11.25" customHeight="1">
      <c r="A749" s="120"/>
      <c r="B749" s="120"/>
      <c r="C749" s="120"/>
      <c r="D749" s="120"/>
      <c r="E749" s="2"/>
      <c r="F749" s="2"/>
      <c r="G749" s="120"/>
      <c r="H749" s="120"/>
      <c r="I749" s="120"/>
      <c r="J749" s="58"/>
      <c r="K749" s="121"/>
      <c r="L749" s="2"/>
      <c r="M749" s="120"/>
      <c r="N749" s="120"/>
      <c r="O749" s="120"/>
      <c r="P749" s="120"/>
      <c r="Q749" s="2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122"/>
      <c r="AJ749" s="122"/>
      <c r="AK749" s="2"/>
      <c r="AL749" s="2"/>
      <c r="AM749" s="2"/>
      <c r="AN749" s="2"/>
      <c r="AO749" s="2"/>
      <c r="AP749" s="2"/>
      <c r="AQ749" s="2"/>
      <c r="AR749" s="15"/>
    </row>
    <row r="750" spans="1:44" ht="11.25" customHeight="1">
      <c r="A750" s="120"/>
      <c r="B750" s="120"/>
      <c r="C750" s="120"/>
      <c r="D750" s="120"/>
      <c r="E750" s="2"/>
      <c r="F750" s="2"/>
      <c r="G750" s="120"/>
      <c r="H750" s="120"/>
      <c r="I750" s="120"/>
      <c r="J750" s="58"/>
      <c r="K750" s="121"/>
      <c r="L750" s="2"/>
      <c r="M750" s="120"/>
      <c r="N750" s="120"/>
      <c r="O750" s="120"/>
      <c r="P750" s="120"/>
      <c r="Q750" s="2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122"/>
      <c r="AJ750" s="122"/>
      <c r="AK750" s="2"/>
      <c r="AL750" s="2"/>
      <c r="AM750" s="2"/>
      <c r="AN750" s="2"/>
      <c r="AO750" s="2"/>
      <c r="AP750" s="2"/>
      <c r="AQ750" s="2"/>
      <c r="AR750" s="15"/>
    </row>
    <row r="751" spans="1:44" ht="11.25" customHeight="1">
      <c r="A751" s="120"/>
      <c r="B751" s="120"/>
      <c r="C751" s="120"/>
      <c r="D751" s="120"/>
      <c r="E751" s="2"/>
      <c r="F751" s="2"/>
      <c r="G751" s="120"/>
      <c r="H751" s="120"/>
      <c r="I751" s="120"/>
      <c r="J751" s="58"/>
      <c r="K751" s="121"/>
      <c r="L751" s="2"/>
      <c r="M751" s="120"/>
      <c r="N751" s="120"/>
      <c r="O751" s="120"/>
      <c r="P751" s="120"/>
      <c r="Q751" s="2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122"/>
      <c r="AJ751" s="122"/>
      <c r="AK751" s="2"/>
      <c r="AL751" s="2"/>
      <c r="AM751" s="2"/>
      <c r="AN751" s="2"/>
      <c r="AO751" s="2"/>
      <c r="AP751" s="2"/>
      <c r="AQ751" s="2"/>
      <c r="AR751" s="15"/>
    </row>
    <row r="752" spans="1:44" ht="11.25" customHeight="1">
      <c r="A752" s="120"/>
      <c r="B752" s="120"/>
      <c r="C752" s="120"/>
      <c r="D752" s="120"/>
      <c r="E752" s="2"/>
      <c r="F752" s="2"/>
      <c r="G752" s="120"/>
      <c r="H752" s="120"/>
      <c r="I752" s="120"/>
      <c r="J752" s="58"/>
      <c r="K752" s="121"/>
      <c r="L752" s="2"/>
      <c r="M752" s="120"/>
      <c r="N752" s="120"/>
      <c r="O752" s="120"/>
      <c r="P752" s="120"/>
      <c r="Q752" s="2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122"/>
      <c r="AJ752" s="122"/>
      <c r="AK752" s="2"/>
      <c r="AL752" s="2"/>
      <c r="AM752" s="2"/>
      <c r="AN752" s="2"/>
      <c r="AO752" s="2"/>
      <c r="AP752" s="2"/>
      <c r="AQ752" s="2"/>
      <c r="AR752" s="15"/>
    </row>
    <row r="753" spans="1:44" ht="11.25" customHeight="1">
      <c r="A753" s="120"/>
      <c r="B753" s="120"/>
      <c r="C753" s="120"/>
      <c r="D753" s="120"/>
      <c r="E753" s="2"/>
      <c r="F753" s="2"/>
      <c r="G753" s="120"/>
      <c r="H753" s="120"/>
      <c r="I753" s="120"/>
      <c r="J753" s="58"/>
      <c r="K753" s="121"/>
      <c r="L753" s="2"/>
      <c r="M753" s="120"/>
      <c r="N753" s="120"/>
      <c r="O753" s="120"/>
      <c r="P753" s="120"/>
      <c r="Q753" s="2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122"/>
      <c r="AJ753" s="122"/>
      <c r="AK753" s="2"/>
      <c r="AL753" s="2"/>
      <c r="AM753" s="2"/>
      <c r="AN753" s="2"/>
      <c r="AO753" s="2"/>
      <c r="AP753" s="2"/>
      <c r="AQ753" s="2"/>
      <c r="AR753" s="15"/>
    </row>
    <row r="754" spans="1:44" ht="11.25" customHeight="1">
      <c r="A754" s="120"/>
      <c r="B754" s="120"/>
      <c r="C754" s="120"/>
      <c r="D754" s="120"/>
      <c r="E754" s="2"/>
      <c r="F754" s="2"/>
      <c r="G754" s="120"/>
      <c r="H754" s="120"/>
      <c r="I754" s="120"/>
      <c r="J754" s="58"/>
      <c r="K754" s="121"/>
      <c r="L754" s="2"/>
      <c r="M754" s="120"/>
      <c r="N754" s="120"/>
      <c r="O754" s="120"/>
      <c r="P754" s="120"/>
      <c r="Q754" s="2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122"/>
      <c r="AJ754" s="122"/>
      <c r="AK754" s="2"/>
      <c r="AL754" s="2"/>
      <c r="AM754" s="2"/>
      <c r="AN754" s="2"/>
      <c r="AO754" s="2"/>
      <c r="AP754" s="2"/>
      <c r="AQ754" s="2"/>
      <c r="AR754" s="15"/>
    </row>
    <row r="755" spans="1:44" ht="11.25" customHeight="1">
      <c r="A755" s="120"/>
      <c r="B755" s="120"/>
      <c r="C755" s="120"/>
      <c r="D755" s="120"/>
      <c r="E755" s="2"/>
      <c r="F755" s="2"/>
      <c r="G755" s="120"/>
      <c r="H755" s="120"/>
      <c r="I755" s="120"/>
      <c r="J755" s="58"/>
      <c r="K755" s="121"/>
      <c r="L755" s="2"/>
      <c r="M755" s="120"/>
      <c r="N755" s="120"/>
      <c r="O755" s="120"/>
      <c r="P755" s="120"/>
      <c r="Q755" s="2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122"/>
      <c r="AJ755" s="122"/>
      <c r="AK755" s="2"/>
      <c r="AL755" s="2"/>
      <c r="AM755" s="2"/>
      <c r="AN755" s="2"/>
      <c r="AO755" s="2"/>
      <c r="AP755" s="2"/>
      <c r="AQ755" s="2"/>
      <c r="AR755" s="15"/>
    </row>
    <row r="756" spans="1:44" ht="11.25" customHeight="1">
      <c r="A756" s="120"/>
      <c r="B756" s="120"/>
      <c r="C756" s="120"/>
      <c r="D756" s="120"/>
      <c r="E756" s="2"/>
      <c r="F756" s="2"/>
      <c r="G756" s="120"/>
      <c r="H756" s="120"/>
      <c r="I756" s="120"/>
      <c r="J756" s="58"/>
      <c r="K756" s="121"/>
      <c r="L756" s="2"/>
      <c r="M756" s="120"/>
      <c r="N756" s="120"/>
      <c r="O756" s="120"/>
      <c r="P756" s="120"/>
      <c r="Q756" s="2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122"/>
      <c r="AJ756" s="122"/>
      <c r="AK756" s="2"/>
      <c r="AL756" s="2"/>
      <c r="AM756" s="2"/>
      <c r="AN756" s="2"/>
      <c r="AO756" s="2"/>
      <c r="AP756" s="2"/>
      <c r="AQ756" s="2"/>
      <c r="AR756" s="15"/>
    </row>
    <row r="757" spans="1:44" ht="11.25" customHeight="1">
      <c r="A757" s="120"/>
      <c r="B757" s="120"/>
      <c r="C757" s="120"/>
      <c r="D757" s="120"/>
      <c r="E757" s="2"/>
      <c r="F757" s="2"/>
      <c r="G757" s="120"/>
      <c r="H757" s="120"/>
      <c r="I757" s="120"/>
      <c r="J757" s="58"/>
      <c r="K757" s="121"/>
      <c r="L757" s="2"/>
      <c r="M757" s="120"/>
      <c r="N757" s="120"/>
      <c r="O757" s="120"/>
      <c r="P757" s="120"/>
      <c r="Q757" s="2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122"/>
      <c r="AJ757" s="122"/>
      <c r="AK757" s="2"/>
      <c r="AL757" s="2"/>
      <c r="AM757" s="2"/>
      <c r="AN757" s="2"/>
      <c r="AO757" s="2"/>
      <c r="AP757" s="2"/>
      <c r="AQ757" s="2"/>
      <c r="AR757" s="15"/>
    </row>
    <row r="758" spans="1:44" ht="11.25" customHeight="1">
      <c r="A758" s="120"/>
      <c r="B758" s="120"/>
      <c r="C758" s="120"/>
      <c r="D758" s="120"/>
      <c r="E758" s="2"/>
      <c r="F758" s="2"/>
      <c r="G758" s="120"/>
      <c r="H758" s="120"/>
      <c r="I758" s="120"/>
      <c r="J758" s="58"/>
      <c r="K758" s="121"/>
      <c r="L758" s="2"/>
      <c r="M758" s="120"/>
      <c r="N758" s="120"/>
      <c r="O758" s="120"/>
      <c r="P758" s="120"/>
      <c r="Q758" s="2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122"/>
      <c r="AJ758" s="122"/>
      <c r="AK758" s="2"/>
      <c r="AL758" s="2"/>
      <c r="AM758" s="2"/>
      <c r="AN758" s="2"/>
      <c r="AO758" s="2"/>
      <c r="AP758" s="2"/>
      <c r="AQ758" s="2"/>
      <c r="AR758" s="15"/>
    </row>
    <row r="759" spans="1:44" ht="11.25" customHeight="1">
      <c r="A759" s="120"/>
      <c r="B759" s="120"/>
      <c r="C759" s="120"/>
      <c r="D759" s="120"/>
      <c r="E759" s="2"/>
      <c r="F759" s="2"/>
      <c r="G759" s="120"/>
      <c r="H759" s="120"/>
      <c r="I759" s="120"/>
      <c r="J759" s="58"/>
      <c r="K759" s="121"/>
      <c r="L759" s="2"/>
      <c r="M759" s="120"/>
      <c r="N759" s="120"/>
      <c r="O759" s="120"/>
      <c r="P759" s="120"/>
      <c r="Q759" s="2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122"/>
      <c r="AJ759" s="122"/>
      <c r="AK759" s="2"/>
      <c r="AL759" s="2"/>
      <c r="AM759" s="2"/>
      <c r="AN759" s="2"/>
      <c r="AO759" s="2"/>
      <c r="AP759" s="2"/>
      <c r="AQ759" s="2"/>
      <c r="AR759" s="15"/>
    </row>
    <row r="760" spans="1:44" ht="11.25" customHeight="1">
      <c r="A760" s="120"/>
      <c r="B760" s="120"/>
      <c r="C760" s="120"/>
      <c r="D760" s="120"/>
      <c r="E760" s="2"/>
      <c r="F760" s="2"/>
      <c r="G760" s="120"/>
      <c r="H760" s="120"/>
      <c r="I760" s="120"/>
      <c r="J760" s="58"/>
      <c r="K760" s="121"/>
      <c r="L760" s="2"/>
      <c r="M760" s="120"/>
      <c r="N760" s="120"/>
      <c r="O760" s="120"/>
      <c r="P760" s="120"/>
      <c r="Q760" s="2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122"/>
      <c r="AJ760" s="122"/>
      <c r="AK760" s="2"/>
      <c r="AL760" s="2"/>
      <c r="AM760" s="2"/>
      <c r="AN760" s="2"/>
      <c r="AO760" s="2"/>
      <c r="AP760" s="2"/>
      <c r="AQ760" s="2"/>
      <c r="AR760" s="15"/>
    </row>
    <row r="761" spans="1:44" ht="11.25" customHeight="1">
      <c r="A761" s="120"/>
      <c r="B761" s="120"/>
      <c r="C761" s="120"/>
      <c r="D761" s="120"/>
      <c r="E761" s="2"/>
      <c r="F761" s="2"/>
      <c r="G761" s="120"/>
      <c r="H761" s="120"/>
      <c r="I761" s="120"/>
      <c r="J761" s="58"/>
      <c r="K761" s="121"/>
      <c r="L761" s="2"/>
      <c r="M761" s="120"/>
      <c r="N761" s="120"/>
      <c r="O761" s="120"/>
      <c r="P761" s="120"/>
      <c r="Q761" s="2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122"/>
      <c r="AJ761" s="122"/>
      <c r="AK761" s="2"/>
      <c r="AL761" s="2"/>
      <c r="AM761" s="2"/>
      <c r="AN761" s="2"/>
      <c r="AO761" s="2"/>
      <c r="AP761" s="2"/>
      <c r="AQ761" s="2"/>
      <c r="AR761" s="15"/>
    </row>
    <row r="762" spans="1:44" ht="11.25" customHeight="1">
      <c r="A762" s="120"/>
      <c r="B762" s="120"/>
      <c r="C762" s="120"/>
      <c r="D762" s="120"/>
      <c r="E762" s="2"/>
      <c r="F762" s="2"/>
      <c r="G762" s="120"/>
      <c r="H762" s="120"/>
      <c r="I762" s="120"/>
      <c r="J762" s="58"/>
      <c r="K762" s="121"/>
      <c r="L762" s="2"/>
      <c r="M762" s="120"/>
      <c r="N762" s="120"/>
      <c r="O762" s="120"/>
      <c r="P762" s="120"/>
      <c r="Q762" s="2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122"/>
      <c r="AJ762" s="122"/>
      <c r="AK762" s="2"/>
      <c r="AL762" s="2"/>
      <c r="AM762" s="2"/>
      <c r="AN762" s="2"/>
      <c r="AO762" s="2"/>
      <c r="AP762" s="2"/>
      <c r="AQ762" s="2"/>
      <c r="AR762" s="15"/>
    </row>
    <row r="763" spans="1:44" ht="11.25" customHeight="1">
      <c r="A763" s="120"/>
      <c r="B763" s="120"/>
      <c r="C763" s="120"/>
      <c r="D763" s="120"/>
      <c r="E763" s="2"/>
      <c r="F763" s="2"/>
      <c r="G763" s="120"/>
      <c r="H763" s="120"/>
      <c r="I763" s="120"/>
      <c r="J763" s="58"/>
      <c r="K763" s="121"/>
      <c r="L763" s="2"/>
      <c r="M763" s="120"/>
      <c r="N763" s="120"/>
      <c r="O763" s="120"/>
      <c r="P763" s="120"/>
      <c r="Q763" s="2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122"/>
      <c r="AJ763" s="122"/>
      <c r="AK763" s="2"/>
      <c r="AL763" s="2"/>
      <c r="AM763" s="2"/>
      <c r="AN763" s="2"/>
      <c r="AO763" s="2"/>
      <c r="AP763" s="2"/>
      <c r="AQ763" s="2"/>
      <c r="AR763" s="15"/>
    </row>
    <row r="764" spans="1:44" ht="11.25" customHeight="1">
      <c r="A764" s="120"/>
      <c r="B764" s="120"/>
      <c r="C764" s="120"/>
      <c r="D764" s="120"/>
      <c r="E764" s="2"/>
      <c r="F764" s="2"/>
      <c r="G764" s="120"/>
      <c r="H764" s="120"/>
      <c r="I764" s="120"/>
      <c r="J764" s="58"/>
      <c r="K764" s="121"/>
      <c r="L764" s="2"/>
      <c r="M764" s="120"/>
      <c r="N764" s="120"/>
      <c r="O764" s="120"/>
      <c r="P764" s="120"/>
      <c r="Q764" s="2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122"/>
      <c r="AJ764" s="122"/>
      <c r="AK764" s="2"/>
      <c r="AL764" s="2"/>
      <c r="AM764" s="2"/>
      <c r="AN764" s="2"/>
      <c r="AO764" s="2"/>
      <c r="AP764" s="2"/>
      <c r="AQ764" s="2"/>
      <c r="AR764" s="15"/>
    </row>
    <row r="765" spans="1:44" ht="11.25" customHeight="1">
      <c r="A765" s="120"/>
      <c r="B765" s="120"/>
      <c r="C765" s="120"/>
      <c r="D765" s="120"/>
      <c r="E765" s="2"/>
      <c r="F765" s="2"/>
      <c r="G765" s="120"/>
      <c r="H765" s="120"/>
      <c r="I765" s="120"/>
      <c r="J765" s="58"/>
      <c r="K765" s="121"/>
      <c r="L765" s="2"/>
      <c r="M765" s="120"/>
      <c r="N765" s="120"/>
      <c r="O765" s="120"/>
      <c r="P765" s="120"/>
      <c r="Q765" s="2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122"/>
      <c r="AJ765" s="122"/>
      <c r="AK765" s="2"/>
      <c r="AL765" s="2"/>
      <c r="AM765" s="2"/>
      <c r="AN765" s="2"/>
      <c r="AO765" s="2"/>
      <c r="AP765" s="2"/>
      <c r="AQ765" s="2"/>
      <c r="AR765" s="15"/>
    </row>
    <row r="766" spans="1:44" ht="11.25" customHeight="1">
      <c r="A766" s="120"/>
      <c r="B766" s="120"/>
      <c r="C766" s="120"/>
      <c r="D766" s="120"/>
      <c r="E766" s="2"/>
      <c r="F766" s="2"/>
      <c r="G766" s="120"/>
      <c r="H766" s="120"/>
      <c r="I766" s="120"/>
      <c r="J766" s="58"/>
      <c r="K766" s="121"/>
      <c r="L766" s="2"/>
      <c r="M766" s="120"/>
      <c r="N766" s="120"/>
      <c r="O766" s="120"/>
      <c r="P766" s="120"/>
      <c r="Q766" s="2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122"/>
      <c r="AJ766" s="122"/>
      <c r="AK766" s="2"/>
      <c r="AL766" s="2"/>
      <c r="AM766" s="2"/>
      <c r="AN766" s="2"/>
      <c r="AO766" s="2"/>
      <c r="AP766" s="2"/>
      <c r="AQ766" s="2"/>
      <c r="AR766" s="15"/>
    </row>
    <row r="767" spans="1:44" ht="11.25" customHeight="1">
      <c r="A767" s="120"/>
      <c r="B767" s="120"/>
      <c r="C767" s="120"/>
      <c r="D767" s="120"/>
      <c r="E767" s="2"/>
      <c r="F767" s="2"/>
      <c r="G767" s="120"/>
      <c r="H767" s="120"/>
      <c r="I767" s="120"/>
      <c r="J767" s="58"/>
      <c r="K767" s="121"/>
      <c r="L767" s="2"/>
      <c r="M767" s="120"/>
      <c r="N767" s="120"/>
      <c r="O767" s="120"/>
      <c r="P767" s="120"/>
      <c r="Q767" s="2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122"/>
      <c r="AJ767" s="122"/>
      <c r="AK767" s="2"/>
      <c r="AL767" s="2"/>
      <c r="AM767" s="2"/>
      <c r="AN767" s="2"/>
      <c r="AO767" s="2"/>
      <c r="AP767" s="2"/>
      <c r="AQ767" s="2"/>
      <c r="AR767" s="15"/>
    </row>
    <row r="768" spans="1:44" ht="11.25" customHeight="1">
      <c r="A768" s="120"/>
      <c r="B768" s="120"/>
      <c r="C768" s="120"/>
      <c r="D768" s="120"/>
      <c r="E768" s="2"/>
      <c r="F768" s="2"/>
      <c r="G768" s="120"/>
      <c r="H768" s="120"/>
      <c r="I768" s="120"/>
      <c r="J768" s="58"/>
      <c r="K768" s="121"/>
      <c r="L768" s="2"/>
      <c r="M768" s="120"/>
      <c r="N768" s="120"/>
      <c r="O768" s="120"/>
      <c r="P768" s="120"/>
      <c r="Q768" s="2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122"/>
      <c r="AJ768" s="122"/>
      <c r="AK768" s="2"/>
      <c r="AL768" s="2"/>
      <c r="AM768" s="2"/>
      <c r="AN768" s="2"/>
      <c r="AO768" s="2"/>
      <c r="AP768" s="2"/>
      <c r="AQ768" s="2"/>
      <c r="AR768" s="15"/>
    </row>
    <row r="769" spans="1:44" ht="11.25" customHeight="1">
      <c r="A769" s="120"/>
      <c r="B769" s="120"/>
      <c r="C769" s="120"/>
      <c r="D769" s="120"/>
      <c r="E769" s="2"/>
      <c r="F769" s="2"/>
      <c r="G769" s="120"/>
      <c r="H769" s="120"/>
      <c r="I769" s="120"/>
      <c r="J769" s="58"/>
      <c r="K769" s="121"/>
      <c r="L769" s="2"/>
      <c r="M769" s="120"/>
      <c r="N769" s="120"/>
      <c r="O769" s="120"/>
      <c r="P769" s="120"/>
      <c r="Q769" s="2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122"/>
      <c r="AJ769" s="122"/>
      <c r="AK769" s="2"/>
      <c r="AL769" s="2"/>
      <c r="AM769" s="2"/>
      <c r="AN769" s="2"/>
      <c r="AO769" s="2"/>
      <c r="AP769" s="2"/>
      <c r="AQ769" s="2"/>
      <c r="AR769" s="15"/>
    </row>
    <row r="770" spans="1:44" ht="11.25" customHeight="1">
      <c r="A770" s="120"/>
      <c r="B770" s="120"/>
      <c r="C770" s="120"/>
      <c r="D770" s="120"/>
      <c r="E770" s="2"/>
      <c r="F770" s="2"/>
      <c r="G770" s="120"/>
      <c r="H770" s="120"/>
      <c r="I770" s="120"/>
      <c r="J770" s="58"/>
      <c r="K770" s="121"/>
      <c r="L770" s="2"/>
      <c r="M770" s="120"/>
      <c r="N770" s="120"/>
      <c r="O770" s="120"/>
      <c r="P770" s="120"/>
      <c r="Q770" s="2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122"/>
      <c r="AJ770" s="122"/>
      <c r="AK770" s="2"/>
      <c r="AL770" s="2"/>
      <c r="AM770" s="2"/>
      <c r="AN770" s="2"/>
      <c r="AO770" s="2"/>
      <c r="AP770" s="2"/>
      <c r="AQ770" s="2"/>
      <c r="AR770" s="15"/>
    </row>
    <row r="771" spans="1:44" ht="11.25" customHeight="1">
      <c r="A771" s="120"/>
      <c r="B771" s="120"/>
      <c r="C771" s="120"/>
      <c r="D771" s="120"/>
      <c r="E771" s="2"/>
      <c r="F771" s="2"/>
      <c r="G771" s="120"/>
      <c r="H771" s="120"/>
      <c r="I771" s="120"/>
      <c r="J771" s="58"/>
      <c r="K771" s="121"/>
      <c r="L771" s="2"/>
      <c r="M771" s="120"/>
      <c r="N771" s="120"/>
      <c r="O771" s="120"/>
      <c r="P771" s="120"/>
      <c r="Q771" s="2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122"/>
      <c r="AJ771" s="122"/>
      <c r="AK771" s="2"/>
      <c r="AL771" s="2"/>
      <c r="AM771" s="2"/>
      <c r="AN771" s="2"/>
      <c r="AO771" s="2"/>
      <c r="AP771" s="2"/>
      <c r="AQ771" s="2"/>
      <c r="AR771" s="15"/>
    </row>
    <row r="772" spans="1:44" ht="11.25" customHeight="1">
      <c r="A772" s="120"/>
      <c r="B772" s="120"/>
      <c r="C772" s="120"/>
      <c r="D772" s="120"/>
      <c r="E772" s="2"/>
      <c r="F772" s="2"/>
      <c r="G772" s="120"/>
      <c r="H772" s="120"/>
      <c r="I772" s="120"/>
      <c r="J772" s="58"/>
      <c r="K772" s="121"/>
      <c r="L772" s="2"/>
      <c r="M772" s="120"/>
      <c r="N772" s="120"/>
      <c r="O772" s="120"/>
      <c r="P772" s="120"/>
      <c r="Q772" s="2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122"/>
      <c r="AJ772" s="122"/>
      <c r="AK772" s="2"/>
      <c r="AL772" s="2"/>
      <c r="AM772" s="2"/>
      <c r="AN772" s="2"/>
      <c r="AO772" s="2"/>
      <c r="AP772" s="2"/>
      <c r="AQ772" s="2"/>
      <c r="AR772" s="15"/>
    </row>
    <row r="773" spans="1:44" ht="11.25" customHeight="1">
      <c r="A773" s="120"/>
      <c r="B773" s="120"/>
      <c r="C773" s="120"/>
      <c r="D773" s="120"/>
      <c r="E773" s="2"/>
      <c r="F773" s="2"/>
      <c r="G773" s="120"/>
      <c r="H773" s="120"/>
      <c r="I773" s="120"/>
      <c r="J773" s="58"/>
      <c r="K773" s="121"/>
      <c r="L773" s="2"/>
      <c r="M773" s="120"/>
      <c r="N773" s="120"/>
      <c r="O773" s="120"/>
      <c r="P773" s="120"/>
      <c r="Q773" s="2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122"/>
      <c r="AJ773" s="122"/>
      <c r="AK773" s="2"/>
      <c r="AL773" s="2"/>
      <c r="AM773" s="2"/>
      <c r="AN773" s="2"/>
      <c r="AO773" s="2"/>
      <c r="AP773" s="2"/>
      <c r="AQ773" s="2"/>
      <c r="AR773" s="15"/>
    </row>
    <row r="774" spans="1:44" ht="11.25" customHeight="1">
      <c r="A774" s="120"/>
      <c r="B774" s="120"/>
      <c r="C774" s="120"/>
      <c r="D774" s="120"/>
      <c r="E774" s="2"/>
      <c r="F774" s="2"/>
      <c r="G774" s="120"/>
      <c r="H774" s="120"/>
      <c r="I774" s="120"/>
      <c r="J774" s="58"/>
      <c r="K774" s="121"/>
      <c r="L774" s="2"/>
      <c r="M774" s="120"/>
      <c r="N774" s="120"/>
      <c r="O774" s="120"/>
      <c r="P774" s="120"/>
      <c r="Q774" s="2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122"/>
      <c r="AJ774" s="122"/>
      <c r="AK774" s="2"/>
      <c r="AL774" s="2"/>
      <c r="AM774" s="2"/>
      <c r="AN774" s="2"/>
      <c r="AO774" s="2"/>
      <c r="AP774" s="2"/>
      <c r="AQ774" s="2"/>
      <c r="AR774" s="15"/>
    </row>
    <row r="775" spans="1:44" ht="11.25" customHeight="1">
      <c r="A775" s="120"/>
      <c r="B775" s="120"/>
      <c r="C775" s="120"/>
      <c r="D775" s="120"/>
      <c r="E775" s="2"/>
      <c r="F775" s="2"/>
      <c r="G775" s="120"/>
      <c r="H775" s="120"/>
      <c r="I775" s="120"/>
      <c r="J775" s="58"/>
      <c r="K775" s="121"/>
      <c r="L775" s="2"/>
      <c r="M775" s="120"/>
      <c r="N775" s="120"/>
      <c r="O775" s="120"/>
      <c r="P775" s="120"/>
      <c r="Q775" s="2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122"/>
      <c r="AJ775" s="122"/>
      <c r="AK775" s="2"/>
      <c r="AL775" s="2"/>
      <c r="AM775" s="2"/>
      <c r="AN775" s="2"/>
      <c r="AO775" s="2"/>
      <c r="AP775" s="2"/>
      <c r="AQ775" s="2"/>
      <c r="AR775" s="15"/>
    </row>
    <row r="776" spans="1:44" ht="11.25" customHeight="1">
      <c r="A776" s="120"/>
      <c r="B776" s="120"/>
      <c r="C776" s="120"/>
      <c r="D776" s="120"/>
      <c r="E776" s="2"/>
      <c r="F776" s="2"/>
      <c r="G776" s="120"/>
      <c r="H776" s="120"/>
      <c r="I776" s="120"/>
      <c r="J776" s="58"/>
      <c r="K776" s="121"/>
      <c r="L776" s="2"/>
      <c r="M776" s="120"/>
      <c r="N776" s="120"/>
      <c r="O776" s="120"/>
      <c r="P776" s="120"/>
      <c r="Q776" s="2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122"/>
      <c r="AJ776" s="122"/>
      <c r="AK776" s="2"/>
      <c r="AL776" s="2"/>
      <c r="AM776" s="2"/>
      <c r="AN776" s="2"/>
      <c r="AO776" s="2"/>
      <c r="AP776" s="2"/>
      <c r="AQ776" s="2"/>
      <c r="AR776" s="15"/>
    </row>
    <row r="777" spans="1:44" ht="11.25" customHeight="1">
      <c r="A777" s="120"/>
      <c r="B777" s="120"/>
      <c r="C777" s="120"/>
      <c r="D777" s="120"/>
      <c r="E777" s="2"/>
      <c r="F777" s="2"/>
      <c r="G777" s="120"/>
      <c r="H777" s="120"/>
      <c r="I777" s="120"/>
      <c r="J777" s="58"/>
      <c r="K777" s="121"/>
      <c r="L777" s="2"/>
      <c r="M777" s="120"/>
      <c r="N777" s="120"/>
      <c r="O777" s="120"/>
      <c r="P777" s="120"/>
      <c r="Q777" s="2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122"/>
      <c r="AJ777" s="122"/>
      <c r="AK777" s="2"/>
      <c r="AL777" s="2"/>
      <c r="AM777" s="2"/>
      <c r="AN777" s="2"/>
      <c r="AO777" s="2"/>
      <c r="AP777" s="2"/>
      <c r="AQ777" s="2"/>
      <c r="AR777" s="15"/>
    </row>
    <row r="778" spans="1:44" ht="11.25" customHeight="1">
      <c r="A778" s="120"/>
      <c r="B778" s="120"/>
      <c r="C778" s="120"/>
      <c r="D778" s="120"/>
      <c r="E778" s="2"/>
      <c r="F778" s="2"/>
      <c r="G778" s="120"/>
      <c r="H778" s="120"/>
      <c r="I778" s="120"/>
      <c r="J778" s="58"/>
      <c r="K778" s="121"/>
      <c r="L778" s="2"/>
      <c r="M778" s="120"/>
      <c r="N778" s="120"/>
      <c r="O778" s="120"/>
      <c r="P778" s="120"/>
      <c r="Q778" s="2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122"/>
      <c r="AJ778" s="122"/>
      <c r="AK778" s="2"/>
      <c r="AL778" s="2"/>
      <c r="AM778" s="2"/>
      <c r="AN778" s="2"/>
      <c r="AO778" s="2"/>
      <c r="AP778" s="2"/>
      <c r="AQ778" s="2"/>
      <c r="AR778" s="15"/>
    </row>
    <row r="779" spans="1:44" ht="11.25" customHeight="1">
      <c r="A779" s="120"/>
      <c r="B779" s="120"/>
      <c r="C779" s="120"/>
      <c r="D779" s="120"/>
      <c r="E779" s="2"/>
      <c r="F779" s="2"/>
      <c r="G779" s="120"/>
      <c r="H779" s="120"/>
      <c r="I779" s="120"/>
      <c r="J779" s="58"/>
      <c r="K779" s="121"/>
      <c r="L779" s="2"/>
      <c r="M779" s="120"/>
      <c r="N779" s="120"/>
      <c r="O779" s="120"/>
      <c r="P779" s="120"/>
      <c r="Q779" s="2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122"/>
      <c r="AJ779" s="122"/>
      <c r="AK779" s="2"/>
      <c r="AL779" s="2"/>
      <c r="AM779" s="2"/>
      <c r="AN779" s="2"/>
      <c r="AO779" s="2"/>
      <c r="AP779" s="2"/>
      <c r="AQ779" s="2"/>
      <c r="AR779" s="15"/>
    </row>
    <row r="780" spans="1:44" ht="11.25" customHeight="1">
      <c r="A780" s="120"/>
      <c r="B780" s="120"/>
      <c r="C780" s="120"/>
      <c r="D780" s="120"/>
      <c r="E780" s="2"/>
      <c r="F780" s="2"/>
      <c r="G780" s="120"/>
      <c r="H780" s="120"/>
      <c r="I780" s="120"/>
      <c r="J780" s="58"/>
      <c r="K780" s="121"/>
      <c r="L780" s="2"/>
      <c r="M780" s="120"/>
      <c r="N780" s="120"/>
      <c r="O780" s="120"/>
      <c r="P780" s="120"/>
      <c r="Q780" s="2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122"/>
      <c r="AJ780" s="122"/>
      <c r="AK780" s="2"/>
      <c r="AL780" s="2"/>
      <c r="AM780" s="2"/>
      <c r="AN780" s="2"/>
      <c r="AO780" s="2"/>
      <c r="AP780" s="2"/>
      <c r="AQ780" s="2"/>
      <c r="AR780" s="15"/>
    </row>
    <row r="781" spans="1:44" ht="11.25" customHeight="1">
      <c r="A781" s="120"/>
      <c r="B781" s="120"/>
      <c r="C781" s="120"/>
      <c r="D781" s="120"/>
      <c r="E781" s="2"/>
      <c r="F781" s="2"/>
      <c r="G781" s="120"/>
      <c r="H781" s="120"/>
      <c r="I781" s="120"/>
      <c r="J781" s="58"/>
      <c r="K781" s="121"/>
      <c r="L781" s="2"/>
      <c r="M781" s="120"/>
      <c r="N781" s="120"/>
      <c r="O781" s="120"/>
      <c r="P781" s="120"/>
      <c r="Q781" s="2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122"/>
      <c r="AJ781" s="122"/>
      <c r="AK781" s="2"/>
      <c r="AL781" s="2"/>
      <c r="AM781" s="2"/>
      <c r="AN781" s="2"/>
      <c r="AO781" s="2"/>
      <c r="AP781" s="2"/>
      <c r="AQ781" s="2"/>
      <c r="AR781" s="15"/>
    </row>
    <row r="782" spans="1:44" ht="11.25" customHeight="1">
      <c r="A782" s="120"/>
      <c r="B782" s="120"/>
      <c r="C782" s="120"/>
      <c r="D782" s="120"/>
      <c r="E782" s="2"/>
      <c r="F782" s="2"/>
      <c r="G782" s="120"/>
      <c r="H782" s="120"/>
      <c r="I782" s="120"/>
      <c r="J782" s="58"/>
      <c r="K782" s="121"/>
      <c r="L782" s="2"/>
      <c r="M782" s="120"/>
      <c r="N782" s="120"/>
      <c r="O782" s="120"/>
      <c r="P782" s="120"/>
      <c r="Q782" s="2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122"/>
      <c r="AJ782" s="122"/>
      <c r="AK782" s="2"/>
      <c r="AL782" s="2"/>
      <c r="AM782" s="2"/>
      <c r="AN782" s="2"/>
      <c r="AO782" s="2"/>
      <c r="AP782" s="2"/>
      <c r="AQ782" s="2"/>
      <c r="AR782" s="15"/>
    </row>
    <row r="783" spans="1:44" ht="11.25" customHeight="1">
      <c r="A783" s="120"/>
      <c r="B783" s="120"/>
      <c r="C783" s="120"/>
      <c r="D783" s="120"/>
      <c r="E783" s="2"/>
      <c r="F783" s="2"/>
      <c r="G783" s="120"/>
      <c r="H783" s="120"/>
      <c r="I783" s="120"/>
      <c r="J783" s="58"/>
      <c r="K783" s="121"/>
      <c r="L783" s="2"/>
      <c r="M783" s="120"/>
      <c r="N783" s="120"/>
      <c r="O783" s="120"/>
      <c r="P783" s="120"/>
      <c r="Q783" s="2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122"/>
      <c r="AJ783" s="122"/>
      <c r="AK783" s="2"/>
      <c r="AL783" s="2"/>
      <c r="AM783" s="2"/>
      <c r="AN783" s="2"/>
      <c r="AO783" s="2"/>
      <c r="AP783" s="2"/>
      <c r="AQ783" s="2"/>
      <c r="AR783" s="15"/>
    </row>
    <row r="784" spans="1:44" ht="11.25" customHeight="1">
      <c r="A784" s="120"/>
      <c r="B784" s="120"/>
      <c r="C784" s="120"/>
      <c r="D784" s="120"/>
      <c r="E784" s="2"/>
      <c r="F784" s="2"/>
      <c r="G784" s="120"/>
      <c r="H784" s="120"/>
      <c r="I784" s="120"/>
      <c r="J784" s="58"/>
      <c r="K784" s="121"/>
      <c r="L784" s="2"/>
      <c r="M784" s="120"/>
      <c r="N784" s="120"/>
      <c r="O784" s="120"/>
      <c r="P784" s="120"/>
      <c r="Q784" s="2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122"/>
      <c r="AJ784" s="122"/>
      <c r="AK784" s="2"/>
      <c r="AL784" s="2"/>
      <c r="AM784" s="2"/>
      <c r="AN784" s="2"/>
      <c r="AO784" s="2"/>
      <c r="AP784" s="2"/>
      <c r="AQ784" s="2"/>
      <c r="AR784" s="15"/>
    </row>
    <row r="785" spans="1:44" ht="11.25" customHeight="1">
      <c r="A785" s="120"/>
      <c r="B785" s="120"/>
      <c r="C785" s="120"/>
      <c r="D785" s="120"/>
      <c r="E785" s="2"/>
      <c r="F785" s="2"/>
      <c r="G785" s="120"/>
      <c r="H785" s="120"/>
      <c r="I785" s="120"/>
      <c r="J785" s="58"/>
      <c r="K785" s="121"/>
      <c r="L785" s="2"/>
      <c r="M785" s="120"/>
      <c r="N785" s="120"/>
      <c r="O785" s="120"/>
      <c r="P785" s="120"/>
      <c r="Q785" s="2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122"/>
      <c r="AJ785" s="122"/>
      <c r="AK785" s="2"/>
      <c r="AL785" s="2"/>
      <c r="AM785" s="2"/>
      <c r="AN785" s="2"/>
      <c r="AO785" s="2"/>
      <c r="AP785" s="2"/>
      <c r="AQ785" s="2"/>
      <c r="AR785" s="15"/>
    </row>
    <row r="786" spans="1:44" ht="11.25" customHeight="1">
      <c r="A786" s="120"/>
      <c r="B786" s="120"/>
      <c r="C786" s="120"/>
      <c r="D786" s="120"/>
      <c r="E786" s="2"/>
      <c r="F786" s="2"/>
      <c r="G786" s="120"/>
      <c r="H786" s="120"/>
      <c r="I786" s="120"/>
      <c r="J786" s="58"/>
      <c r="K786" s="121"/>
      <c r="L786" s="2"/>
      <c r="M786" s="120"/>
      <c r="N786" s="120"/>
      <c r="O786" s="120"/>
      <c r="P786" s="120"/>
      <c r="Q786" s="2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122"/>
      <c r="AJ786" s="122"/>
      <c r="AK786" s="2"/>
      <c r="AL786" s="2"/>
      <c r="AM786" s="2"/>
      <c r="AN786" s="2"/>
      <c r="AO786" s="2"/>
      <c r="AP786" s="2"/>
      <c r="AQ786" s="2"/>
      <c r="AR786" s="15"/>
    </row>
    <row r="787" spans="1:44" ht="11.25" customHeight="1">
      <c r="A787" s="120"/>
      <c r="B787" s="120"/>
      <c r="C787" s="120"/>
      <c r="D787" s="120"/>
      <c r="E787" s="2"/>
      <c r="F787" s="2"/>
      <c r="G787" s="120"/>
      <c r="H787" s="120"/>
      <c r="I787" s="120"/>
      <c r="J787" s="58"/>
      <c r="K787" s="121"/>
      <c r="L787" s="2"/>
      <c r="M787" s="120"/>
      <c r="N787" s="120"/>
      <c r="O787" s="120"/>
      <c r="P787" s="120"/>
      <c r="Q787" s="2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122"/>
      <c r="AJ787" s="122"/>
      <c r="AK787" s="2"/>
      <c r="AL787" s="2"/>
      <c r="AM787" s="2"/>
      <c r="AN787" s="2"/>
      <c r="AO787" s="2"/>
      <c r="AP787" s="2"/>
      <c r="AQ787" s="2"/>
      <c r="AR787" s="15"/>
    </row>
    <row r="788" spans="1:44" ht="11.25" customHeight="1">
      <c r="A788" s="120"/>
      <c r="B788" s="120"/>
      <c r="C788" s="120"/>
      <c r="D788" s="120"/>
      <c r="E788" s="2"/>
      <c r="F788" s="2"/>
      <c r="G788" s="120"/>
      <c r="H788" s="120"/>
      <c r="I788" s="120"/>
      <c r="J788" s="58"/>
      <c r="K788" s="121"/>
      <c r="L788" s="2"/>
      <c r="M788" s="120"/>
      <c r="N788" s="120"/>
      <c r="O788" s="120"/>
      <c r="P788" s="120"/>
      <c r="Q788" s="2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122"/>
      <c r="AJ788" s="122"/>
      <c r="AK788" s="2"/>
      <c r="AL788" s="2"/>
      <c r="AM788" s="2"/>
      <c r="AN788" s="2"/>
      <c r="AO788" s="2"/>
      <c r="AP788" s="2"/>
      <c r="AQ788" s="2"/>
      <c r="AR788" s="15"/>
    </row>
    <row r="789" spans="1:44" ht="11.25" customHeight="1">
      <c r="A789" s="120"/>
      <c r="B789" s="120"/>
      <c r="C789" s="120"/>
      <c r="D789" s="120"/>
      <c r="E789" s="2"/>
      <c r="F789" s="2"/>
      <c r="G789" s="120"/>
      <c r="H789" s="120"/>
      <c r="I789" s="120"/>
      <c r="J789" s="58"/>
      <c r="K789" s="121"/>
      <c r="L789" s="2"/>
      <c r="M789" s="120"/>
      <c r="N789" s="120"/>
      <c r="O789" s="120"/>
      <c r="P789" s="120"/>
      <c r="Q789" s="2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122"/>
      <c r="AJ789" s="122"/>
      <c r="AK789" s="2"/>
      <c r="AL789" s="2"/>
      <c r="AM789" s="2"/>
      <c r="AN789" s="2"/>
      <c r="AO789" s="2"/>
      <c r="AP789" s="2"/>
      <c r="AQ789" s="2"/>
      <c r="AR789" s="15"/>
    </row>
    <row r="790" spans="1:44" ht="11.25" customHeight="1">
      <c r="A790" s="120"/>
      <c r="B790" s="120"/>
      <c r="C790" s="120"/>
      <c r="D790" s="120"/>
      <c r="E790" s="2"/>
      <c r="F790" s="2"/>
      <c r="G790" s="120"/>
      <c r="H790" s="120"/>
      <c r="I790" s="120"/>
      <c r="J790" s="58"/>
      <c r="K790" s="121"/>
      <c r="L790" s="2"/>
      <c r="M790" s="120"/>
      <c r="N790" s="120"/>
      <c r="O790" s="120"/>
      <c r="P790" s="120"/>
      <c r="Q790" s="2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122"/>
      <c r="AJ790" s="122"/>
      <c r="AK790" s="2"/>
      <c r="AL790" s="2"/>
      <c r="AM790" s="2"/>
      <c r="AN790" s="2"/>
      <c r="AO790" s="2"/>
      <c r="AP790" s="2"/>
      <c r="AQ790" s="2"/>
      <c r="AR790" s="15"/>
    </row>
    <row r="791" spans="1:44" ht="11.25" customHeight="1">
      <c r="A791" s="120"/>
      <c r="B791" s="120"/>
      <c r="C791" s="120"/>
      <c r="D791" s="120"/>
      <c r="E791" s="2"/>
      <c r="F791" s="2"/>
      <c r="G791" s="120"/>
      <c r="H791" s="120"/>
      <c r="I791" s="120"/>
      <c r="J791" s="58"/>
      <c r="K791" s="121"/>
      <c r="L791" s="2"/>
      <c r="M791" s="120"/>
      <c r="N791" s="120"/>
      <c r="O791" s="120"/>
      <c r="P791" s="120"/>
      <c r="Q791" s="2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122"/>
      <c r="AJ791" s="122"/>
      <c r="AK791" s="2"/>
      <c r="AL791" s="2"/>
      <c r="AM791" s="2"/>
      <c r="AN791" s="2"/>
      <c r="AO791" s="2"/>
      <c r="AP791" s="2"/>
      <c r="AQ791" s="2"/>
      <c r="AR791" s="15"/>
    </row>
    <row r="792" spans="1:44" ht="11.25" customHeight="1">
      <c r="A792" s="120"/>
      <c r="B792" s="120"/>
      <c r="C792" s="120"/>
      <c r="D792" s="120"/>
      <c r="E792" s="2"/>
      <c r="F792" s="2"/>
      <c r="G792" s="120"/>
      <c r="H792" s="120"/>
      <c r="I792" s="120"/>
      <c r="J792" s="58"/>
      <c r="K792" s="121"/>
      <c r="L792" s="2"/>
      <c r="M792" s="120"/>
      <c r="N792" s="120"/>
      <c r="O792" s="120"/>
      <c r="P792" s="120"/>
      <c r="Q792" s="2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122"/>
      <c r="AJ792" s="122"/>
      <c r="AK792" s="2"/>
      <c r="AL792" s="2"/>
      <c r="AM792" s="2"/>
      <c r="AN792" s="2"/>
      <c r="AO792" s="2"/>
      <c r="AP792" s="2"/>
      <c r="AQ792" s="2"/>
      <c r="AR792" s="15"/>
    </row>
    <row r="793" spans="1:44" ht="11.25" customHeight="1">
      <c r="A793" s="120"/>
      <c r="B793" s="120"/>
      <c r="C793" s="120"/>
      <c r="D793" s="120"/>
      <c r="E793" s="2"/>
      <c r="F793" s="2"/>
      <c r="G793" s="120"/>
      <c r="H793" s="120"/>
      <c r="I793" s="120"/>
      <c r="J793" s="58"/>
      <c r="K793" s="121"/>
      <c r="L793" s="2"/>
      <c r="M793" s="120"/>
      <c r="N793" s="120"/>
      <c r="O793" s="120"/>
      <c r="P793" s="120"/>
      <c r="Q793" s="2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122"/>
      <c r="AJ793" s="122"/>
      <c r="AK793" s="2"/>
      <c r="AL793" s="2"/>
      <c r="AM793" s="2"/>
      <c r="AN793" s="2"/>
      <c r="AO793" s="2"/>
      <c r="AP793" s="2"/>
      <c r="AQ793" s="2"/>
      <c r="AR793" s="15"/>
    </row>
    <row r="794" spans="1:44" ht="11.25" customHeight="1">
      <c r="A794" s="120"/>
      <c r="B794" s="120"/>
      <c r="C794" s="120"/>
      <c r="D794" s="120"/>
      <c r="E794" s="2"/>
      <c r="F794" s="2"/>
      <c r="G794" s="120"/>
      <c r="H794" s="120"/>
      <c r="I794" s="120"/>
      <c r="J794" s="58"/>
      <c r="K794" s="121"/>
      <c r="L794" s="2"/>
      <c r="M794" s="120"/>
      <c r="N794" s="120"/>
      <c r="O794" s="120"/>
      <c r="P794" s="120"/>
      <c r="Q794" s="2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122"/>
      <c r="AJ794" s="122"/>
      <c r="AK794" s="2"/>
      <c r="AL794" s="2"/>
      <c r="AM794" s="2"/>
      <c r="AN794" s="2"/>
      <c r="AO794" s="2"/>
      <c r="AP794" s="2"/>
      <c r="AQ794" s="2"/>
      <c r="AR794" s="15"/>
    </row>
    <row r="795" spans="1:44" ht="11.25" customHeight="1">
      <c r="A795" s="120"/>
      <c r="B795" s="120"/>
      <c r="C795" s="120"/>
      <c r="D795" s="120"/>
      <c r="E795" s="2"/>
      <c r="F795" s="2"/>
      <c r="G795" s="120"/>
      <c r="H795" s="120"/>
      <c r="I795" s="120"/>
      <c r="J795" s="58"/>
      <c r="K795" s="121"/>
      <c r="L795" s="2"/>
      <c r="M795" s="120"/>
      <c r="N795" s="120"/>
      <c r="O795" s="120"/>
      <c r="P795" s="120"/>
      <c r="Q795" s="2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122"/>
      <c r="AJ795" s="122"/>
      <c r="AK795" s="2"/>
      <c r="AL795" s="2"/>
      <c r="AM795" s="2"/>
      <c r="AN795" s="2"/>
      <c r="AO795" s="2"/>
      <c r="AP795" s="2"/>
      <c r="AQ795" s="2"/>
      <c r="AR795" s="15"/>
    </row>
    <row r="796" spans="1:44" ht="11.25" customHeight="1">
      <c r="A796" s="120"/>
      <c r="B796" s="120"/>
      <c r="C796" s="120"/>
      <c r="D796" s="120"/>
      <c r="E796" s="2"/>
      <c r="F796" s="2"/>
      <c r="G796" s="120"/>
      <c r="H796" s="120"/>
      <c r="I796" s="120"/>
      <c r="J796" s="58"/>
      <c r="K796" s="121"/>
      <c r="L796" s="2"/>
      <c r="M796" s="120"/>
      <c r="N796" s="120"/>
      <c r="O796" s="120"/>
      <c r="P796" s="120"/>
      <c r="Q796" s="2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122"/>
      <c r="AJ796" s="122"/>
      <c r="AK796" s="2"/>
      <c r="AL796" s="2"/>
      <c r="AM796" s="2"/>
      <c r="AN796" s="2"/>
      <c r="AO796" s="2"/>
      <c r="AP796" s="2"/>
      <c r="AQ796" s="2"/>
      <c r="AR796" s="15"/>
    </row>
    <row r="797" spans="1:44" ht="11.25" customHeight="1">
      <c r="A797" s="120"/>
      <c r="B797" s="120"/>
      <c r="C797" s="120"/>
      <c r="D797" s="120"/>
      <c r="E797" s="2"/>
      <c r="F797" s="2"/>
      <c r="G797" s="120"/>
      <c r="H797" s="120"/>
      <c r="I797" s="120"/>
      <c r="J797" s="58"/>
      <c r="K797" s="121"/>
      <c r="L797" s="2"/>
      <c r="M797" s="120"/>
      <c r="N797" s="120"/>
      <c r="O797" s="120"/>
      <c r="P797" s="120"/>
      <c r="Q797" s="2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122"/>
      <c r="AJ797" s="122"/>
      <c r="AK797" s="2"/>
      <c r="AL797" s="2"/>
      <c r="AM797" s="2"/>
      <c r="AN797" s="2"/>
      <c r="AO797" s="2"/>
      <c r="AP797" s="2"/>
      <c r="AQ797" s="2"/>
      <c r="AR797" s="15"/>
    </row>
    <row r="798" spans="1:44" ht="11.25" customHeight="1">
      <c r="A798" s="120"/>
      <c r="B798" s="120"/>
      <c r="C798" s="120"/>
      <c r="D798" s="120"/>
      <c r="E798" s="2"/>
      <c r="F798" s="2"/>
      <c r="G798" s="120"/>
      <c r="H798" s="120"/>
      <c r="I798" s="120"/>
      <c r="J798" s="58"/>
      <c r="K798" s="121"/>
      <c r="L798" s="2"/>
      <c r="M798" s="120"/>
      <c r="N798" s="120"/>
      <c r="O798" s="120"/>
      <c r="P798" s="120"/>
      <c r="Q798" s="2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122"/>
      <c r="AJ798" s="122"/>
      <c r="AK798" s="2"/>
      <c r="AL798" s="2"/>
      <c r="AM798" s="2"/>
      <c r="AN798" s="2"/>
      <c r="AO798" s="2"/>
      <c r="AP798" s="2"/>
      <c r="AQ798" s="2"/>
      <c r="AR798" s="15"/>
    </row>
    <row r="799" spans="1:44" ht="11.25" customHeight="1">
      <c r="A799" s="120"/>
      <c r="B799" s="120"/>
      <c r="C799" s="120"/>
      <c r="D799" s="120"/>
      <c r="E799" s="2"/>
      <c r="F799" s="2"/>
      <c r="G799" s="120"/>
      <c r="H799" s="120"/>
      <c r="I799" s="120"/>
      <c r="J799" s="58"/>
      <c r="K799" s="121"/>
      <c r="L799" s="2"/>
      <c r="M799" s="120"/>
      <c r="N799" s="120"/>
      <c r="O799" s="120"/>
      <c r="P799" s="120"/>
      <c r="Q799" s="2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122"/>
      <c r="AJ799" s="122"/>
      <c r="AK799" s="2"/>
      <c r="AL799" s="2"/>
      <c r="AM799" s="2"/>
      <c r="AN799" s="2"/>
      <c r="AO799" s="2"/>
      <c r="AP799" s="2"/>
      <c r="AQ799" s="2"/>
      <c r="AR799" s="15"/>
    </row>
    <row r="800" spans="1:44" ht="11.25" customHeight="1">
      <c r="A800" s="120"/>
      <c r="B800" s="120"/>
      <c r="C800" s="120"/>
      <c r="D800" s="120"/>
      <c r="E800" s="2"/>
      <c r="F800" s="2"/>
      <c r="G800" s="120"/>
      <c r="H800" s="120"/>
      <c r="I800" s="120"/>
      <c r="J800" s="58"/>
      <c r="K800" s="121"/>
      <c r="L800" s="2"/>
      <c r="M800" s="120"/>
      <c r="N800" s="120"/>
      <c r="O800" s="120"/>
      <c r="P800" s="120"/>
      <c r="Q800" s="2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122"/>
      <c r="AJ800" s="122"/>
      <c r="AK800" s="2"/>
      <c r="AL800" s="2"/>
      <c r="AM800" s="2"/>
      <c r="AN800" s="2"/>
      <c r="AO800" s="2"/>
      <c r="AP800" s="2"/>
      <c r="AQ800" s="2"/>
      <c r="AR800" s="15"/>
    </row>
    <row r="801" spans="1:44" ht="11.25" customHeight="1">
      <c r="A801" s="120"/>
      <c r="B801" s="120"/>
      <c r="C801" s="120"/>
      <c r="D801" s="120"/>
      <c r="E801" s="2"/>
      <c r="F801" s="2"/>
      <c r="G801" s="120"/>
      <c r="H801" s="120"/>
      <c r="I801" s="120"/>
      <c r="J801" s="58"/>
      <c r="K801" s="121"/>
      <c r="L801" s="2"/>
      <c r="M801" s="120"/>
      <c r="N801" s="120"/>
      <c r="O801" s="120"/>
      <c r="P801" s="120"/>
      <c r="Q801" s="2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122"/>
      <c r="AJ801" s="122"/>
      <c r="AK801" s="2"/>
      <c r="AL801" s="2"/>
      <c r="AM801" s="2"/>
      <c r="AN801" s="2"/>
      <c r="AO801" s="2"/>
      <c r="AP801" s="2"/>
      <c r="AQ801" s="2"/>
      <c r="AR801" s="15"/>
    </row>
    <row r="802" spans="1:44" ht="11.25" customHeight="1">
      <c r="A802" s="120"/>
      <c r="B802" s="120"/>
      <c r="C802" s="120"/>
      <c r="D802" s="120"/>
      <c r="E802" s="2"/>
      <c r="F802" s="2"/>
      <c r="G802" s="120"/>
      <c r="H802" s="120"/>
      <c r="I802" s="120"/>
      <c r="J802" s="58"/>
      <c r="K802" s="121"/>
      <c r="L802" s="2"/>
      <c r="M802" s="120"/>
      <c r="N802" s="120"/>
      <c r="O802" s="120"/>
      <c r="P802" s="120"/>
      <c r="Q802" s="2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122"/>
      <c r="AJ802" s="122"/>
      <c r="AK802" s="2"/>
      <c r="AL802" s="2"/>
      <c r="AM802" s="2"/>
      <c r="AN802" s="2"/>
      <c r="AO802" s="2"/>
      <c r="AP802" s="2"/>
      <c r="AQ802" s="2"/>
      <c r="AR802" s="15"/>
    </row>
    <row r="803" spans="1:44" ht="11.25" customHeight="1">
      <c r="A803" s="120"/>
      <c r="B803" s="120"/>
      <c r="C803" s="120"/>
      <c r="D803" s="120"/>
      <c r="E803" s="2"/>
      <c r="F803" s="2"/>
      <c r="G803" s="120"/>
      <c r="H803" s="120"/>
      <c r="I803" s="120"/>
      <c r="J803" s="58"/>
      <c r="K803" s="121"/>
      <c r="L803" s="2"/>
      <c r="M803" s="120"/>
      <c r="N803" s="120"/>
      <c r="O803" s="120"/>
      <c r="P803" s="120"/>
      <c r="Q803" s="2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122"/>
      <c r="AJ803" s="122"/>
      <c r="AK803" s="2"/>
      <c r="AL803" s="2"/>
      <c r="AM803" s="2"/>
      <c r="AN803" s="2"/>
      <c r="AO803" s="2"/>
      <c r="AP803" s="2"/>
      <c r="AQ803" s="2"/>
      <c r="AR803" s="15"/>
    </row>
    <row r="804" spans="1:44" ht="11.25" customHeight="1">
      <c r="A804" s="120"/>
      <c r="B804" s="120"/>
      <c r="C804" s="120"/>
      <c r="D804" s="120"/>
      <c r="E804" s="2"/>
      <c r="F804" s="2"/>
      <c r="G804" s="120"/>
      <c r="H804" s="120"/>
      <c r="I804" s="120"/>
      <c r="J804" s="58"/>
      <c r="K804" s="121"/>
      <c r="L804" s="2"/>
      <c r="M804" s="120"/>
      <c r="N804" s="120"/>
      <c r="O804" s="120"/>
      <c r="P804" s="120"/>
      <c r="Q804" s="2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122"/>
      <c r="AJ804" s="122"/>
      <c r="AK804" s="2"/>
      <c r="AL804" s="2"/>
      <c r="AM804" s="2"/>
      <c r="AN804" s="2"/>
      <c r="AO804" s="2"/>
      <c r="AP804" s="2"/>
      <c r="AQ804" s="2"/>
      <c r="AR804" s="15"/>
    </row>
    <row r="805" spans="1:44" ht="11.25" customHeight="1">
      <c r="A805" s="120"/>
      <c r="B805" s="120"/>
      <c r="C805" s="120"/>
      <c r="D805" s="120"/>
      <c r="E805" s="2"/>
      <c r="F805" s="2"/>
      <c r="G805" s="120"/>
      <c r="H805" s="120"/>
      <c r="I805" s="120"/>
      <c r="J805" s="58"/>
      <c r="K805" s="121"/>
      <c r="L805" s="2"/>
      <c r="M805" s="120"/>
      <c r="N805" s="120"/>
      <c r="O805" s="120"/>
      <c r="P805" s="120"/>
      <c r="Q805" s="2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122"/>
      <c r="AJ805" s="122"/>
      <c r="AK805" s="2"/>
      <c r="AL805" s="2"/>
      <c r="AM805" s="2"/>
      <c r="AN805" s="2"/>
      <c r="AO805" s="2"/>
      <c r="AP805" s="2"/>
      <c r="AQ805" s="2"/>
      <c r="AR805" s="15"/>
    </row>
    <row r="806" spans="1:44" ht="11.25" customHeight="1">
      <c r="A806" s="120"/>
      <c r="B806" s="120"/>
      <c r="C806" s="120"/>
      <c r="D806" s="120"/>
      <c r="E806" s="2"/>
      <c r="F806" s="2"/>
      <c r="G806" s="120"/>
      <c r="H806" s="120"/>
      <c r="I806" s="120"/>
      <c r="J806" s="58"/>
      <c r="K806" s="121"/>
      <c r="L806" s="2"/>
      <c r="M806" s="120"/>
      <c r="N806" s="120"/>
      <c r="O806" s="120"/>
      <c r="P806" s="120"/>
      <c r="Q806" s="2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122"/>
      <c r="AJ806" s="122"/>
      <c r="AK806" s="2"/>
      <c r="AL806" s="2"/>
      <c r="AM806" s="2"/>
      <c r="AN806" s="2"/>
      <c r="AO806" s="2"/>
      <c r="AP806" s="2"/>
      <c r="AQ806" s="2"/>
      <c r="AR806" s="15"/>
    </row>
    <row r="807" spans="1:44" ht="11.25" customHeight="1">
      <c r="A807" s="120"/>
      <c r="B807" s="120"/>
      <c r="C807" s="120"/>
      <c r="D807" s="120"/>
      <c r="E807" s="2"/>
      <c r="F807" s="2"/>
      <c r="G807" s="120"/>
      <c r="H807" s="120"/>
      <c r="I807" s="120"/>
      <c r="J807" s="58"/>
      <c r="K807" s="121"/>
      <c r="L807" s="2"/>
      <c r="M807" s="120"/>
      <c r="N807" s="120"/>
      <c r="O807" s="120"/>
      <c r="P807" s="120"/>
      <c r="Q807" s="2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122"/>
      <c r="AJ807" s="122"/>
      <c r="AK807" s="2"/>
      <c r="AL807" s="2"/>
      <c r="AM807" s="2"/>
      <c r="AN807" s="2"/>
      <c r="AO807" s="2"/>
      <c r="AP807" s="2"/>
      <c r="AQ807" s="2"/>
      <c r="AR807" s="15"/>
    </row>
    <row r="808" spans="1:44" ht="11.25" customHeight="1">
      <c r="A808" s="120"/>
      <c r="B808" s="120"/>
      <c r="C808" s="120"/>
      <c r="D808" s="120"/>
      <c r="E808" s="2"/>
      <c r="F808" s="2"/>
      <c r="G808" s="120"/>
      <c r="H808" s="120"/>
      <c r="I808" s="120"/>
      <c r="J808" s="58"/>
      <c r="K808" s="121"/>
      <c r="L808" s="2"/>
      <c r="M808" s="120"/>
      <c r="N808" s="120"/>
      <c r="O808" s="120"/>
      <c r="P808" s="120"/>
      <c r="Q808" s="2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122"/>
      <c r="AJ808" s="122"/>
      <c r="AK808" s="2"/>
      <c r="AL808" s="2"/>
      <c r="AM808" s="2"/>
      <c r="AN808" s="2"/>
      <c r="AO808" s="2"/>
      <c r="AP808" s="2"/>
      <c r="AQ808" s="2"/>
      <c r="AR808" s="15"/>
    </row>
    <row r="809" spans="1:44" ht="11.25" customHeight="1">
      <c r="A809" s="120"/>
      <c r="B809" s="120"/>
      <c r="C809" s="120"/>
      <c r="D809" s="120"/>
      <c r="E809" s="2"/>
      <c r="F809" s="2"/>
      <c r="G809" s="120"/>
      <c r="H809" s="120"/>
      <c r="I809" s="120"/>
      <c r="J809" s="58"/>
      <c r="K809" s="121"/>
      <c r="L809" s="2"/>
      <c r="M809" s="120"/>
      <c r="N809" s="120"/>
      <c r="O809" s="120"/>
      <c r="P809" s="120"/>
      <c r="Q809" s="2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122"/>
      <c r="AJ809" s="122"/>
      <c r="AK809" s="2"/>
      <c r="AL809" s="2"/>
      <c r="AM809" s="2"/>
      <c r="AN809" s="2"/>
      <c r="AO809" s="2"/>
      <c r="AP809" s="2"/>
      <c r="AQ809" s="2"/>
      <c r="AR809" s="15"/>
    </row>
    <row r="810" spans="1:44" ht="11.25" customHeight="1">
      <c r="A810" s="120"/>
      <c r="B810" s="120"/>
      <c r="C810" s="120"/>
      <c r="D810" s="120"/>
      <c r="E810" s="2"/>
      <c r="F810" s="2"/>
      <c r="G810" s="120"/>
      <c r="H810" s="120"/>
      <c r="I810" s="120"/>
      <c r="J810" s="58"/>
      <c r="K810" s="121"/>
      <c r="L810" s="2"/>
      <c r="M810" s="120"/>
      <c r="N810" s="120"/>
      <c r="O810" s="120"/>
      <c r="P810" s="120"/>
      <c r="Q810" s="2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122"/>
      <c r="AJ810" s="122"/>
      <c r="AK810" s="2"/>
      <c r="AL810" s="2"/>
      <c r="AM810" s="2"/>
      <c r="AN810" s="2"/>
      <c r="AO810" s="2"/>
      <c r="AP810" s="2"/>
      <c r="AQ810" s="2"/>
      <c r="AR810" s="15"/>
    </row>
    <row r="811" spans="1:44" ht="11.25" customHeight="1">
      <c r="A811" s="120"/>
      <c r="B811" s="120"/>
      <c r="C811" s="120"/>
      <c r="D811" s="120"/>
      <c r="E811" s="2"/>
      <c r="F811" s="2"/>
      <c r="G811" s="120"/>
      <c r="H811" s="120"/>
      <c r="I811" s="120"/>
      <c r="J811" s="58"/>
      <c r="K811" s="121"/>
      <c r="L811" s="2"/>
      <c r="M811" s="120"/>
      <c r="N811" s="120"/>
      <c r="O811" s="120"/>
      <c r="P811" s="120"/>
      <c r="Q811" s="2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122"/>
      <c r="AJ811" s="122"/>
      <c r="AK811" s="2"/>
      <c r="AL811" s="2"/>
      <c r="AM811" s="2"/>
      <c r="AN811" s="2"/>
      <c r="AO811" s="2"/>
      <c r="AP811" s="2"/>
      <c r="AQ811" s="2"/>
      <c r="AR811" s="15"/>
    </row>
    <row r="812" spans="1:44" ht="11.25" customHeight="1">
      <c r="A812" s="120"/>
      <c r="B812" s="120"/>
      <c r="C812" s="120"/>
      <c r="D812" s="120"/>
      <c r="E812" s="2"/>
      <c r="F812" s="2"/>
      <c r="G812" s="120"/>
      <c r="H812" s="120"/>
      <c r="I812" s="120"/>
      <c r="J812" s="58"/>
      <c r="K812" s="121"/>
      <c r="L812" s="2"/>
      <c r="M812" s="120"/>
      <c r="N812" s="120"/>
      <c r="O812" s="120"/>
      <c r="P812" s="120"/>
      <c r="Q812" s="2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122"/>
      <c r="AJ812" s="122"/>
      <c r="AK812" s="2"/>
      <c r="AL812" s="2"/>
      <c r="AM812" s="2"/>
      <c r="AN812" s="2"/>
      <c r="AO812" s="2"/>
      <c r="AP812" s="2"/>
      <c r="AQ812" s="2"/>
      <c r="AR812" s="15"/>
    </row>
    <row r="813" spans="1:44" ht="11.25" customHeight="1">
      <c r="A813" s="120"/>
      <c r="B813" s="120"/>
      <c r="C813" s="120"/>
      <c r="D813" s="120"/>
      <c r="E813" s="2"/>
      <c r="F813" s="2"/>
      <c r="G813" s="120"/>
      <c r="H813" s="120"/>
      <c r="I813" s="120"/>
      <c r="J813" s="58"/>
      <c r="K813" s="121"/>
      <c r="L813" s="2"/>
      <c r="M813" s="120"/>
      <c r="N813" s="120"/>
      <c r="O813" s="120"/>
      <c r="P813" s="120"/>
      <c r="Q813" s="2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122"/>
      <c r="AJ813" s="122"/>
      <c r="AK813" s="2"/>
      <c r="AL813" s="2"/>
      <c r="AM813" s="2"/>
      <c r="AN813" s="2"/>
      <c r="AO813" s="2"/>
      <c r="AP813" s="2"/>
      <c r="AQ813" s="2"/>
      <c r="AR813" s="15"/>
    </row>
    <row r="814" spans="1:44" ht="11.25" customHeight="1">
      <c r="A814" s="120"/>
      <c r="B814" s="120"/>
      <c r="C814" s="120"/>
      <c r="D814" s="120"/>
      <c r="E814" s="2"/>
      <c r="F814" s="2"/>
      <c r="G814" s="120"/>
      <c r="H814" s="120"/>
      <c r="I814" s="120"/>
      <c r="J814" s="58"/>
      <c r="K814" s="121"/>
      <c r="L814" s="2"/>
      <c r="M814" s="120"/>
      <c r="N814" s="120"/>
      <c r="O814" s="120"/>
      <c r="P814" s="120"/>
      <c r="Q814" s="2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122"/>
      <c r="AJ814" s="122"/>
      <c r="AK814" s="2"/>
      <c r="AL814" s="2"/>
      <c r="AM814" s="2"/>
      <c r="AN814" s="2"/>
      <c r="AO814" s="2"/>
      <c r="AP814" s="2"/>
      <c r="AQ814" s="2"/>
      <c r="AR814" s="15"/>
    </row>
    <row r="815" spans="1:44" ht="11.25" customHeight="1">
      <c r="A815" s="120"/>
      <c r="B815" s="120"/>
      <c r="C815" s="120"/>
      <c r="D815" s="120"/>
      <c r="E815" s="2"/>
      <c r="F815" s="2"/>
      <c r="G815" s="120"/>
      <c r="H815" s="120"/>
      <c r="I815" s="120"/>
      <c r="J815" s="58"/>
      <c r="K815" s="121"/>
      <c r="L815" s="2"/>
      <c r="M815" s="120"/>
      <c r="N815" s="120"/>
      <c r="O815" s="120"/>
      <c r="P815" s="120"/>
      <c r="Q815" s="2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122"/>
      <c r="AJ815" s="122"/>
      <c r="AK815" s="2"/>
      <c r="AL815" s="2"/>
      <c r="AM815" s="2"/>
      <c r="AN815" s="2"/>
      <c r="AO815" s="2"/>
      <c r="AP815" s="2"/>
      <c r="AQ815" s="2"/>
      <c r="AR815" s="15"/>
    </row>
    <row r="816" spans="1:44" ht="11.25" customHeight="1">
      <c r="A816" s="120"/>
      <c r="B816" s="120"/>
      <c r="C816" s="120"/>
      <c r="D816" s="120"/>
      <c r="E816" s="2"/>
      <c r="F816" s="2"/>
      <c r="G816" s="120"/>
      <c r="H816" s="120"/>
      <c r="I816" s="120"/>
      <c r="J816" s="58"/>
      <c r="K816" s="121"/>
      <c r="L816" s="2"/>
      <c r="M816" s="120"/>
      <c r="N816" s="120"/>
      <c r="O816" s="120"/>
      <c r="P816" s="120"/>
      <c r="Q816" s="2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122"/>
      <c r="AJ816" s="122"/>
      <c r="AK816" s="2"/>
      <c r="AL816" s="2"/>
      <c r="AM816" s="2"/>
      <c r="AN816" s="2"/>
      <c r="AO816" s="2"/>
      <c r="AP816" s="2"/>
      <c r="AQ816" s="2"/>
      <c r="AR816" s="15"/>
    </row>
    <row r="817" spans="1:44" ht="11.25" customHeight="1">
      <c r="A817" s="120"/>
      <c r="B817" s="120"/>
      <c r="C817" s="120"/>
      <c r="D817" s="120"/>
      <c r="E817" s="2"/>
      <c r="F817" s="2"/>
      <c r="G817" s="120"/>
      <c r="H817" s="120"/>
      <c r="I817" s="120"/>
      <c r="J817" s="58"/>
      <c r="K817" s="121"/>
      <c r="L817" s="2"/>
      <c r="M817" s="120"/>
      <c r="N817" s="120"/>
      <c r="O817" s="120"/>
      <c r="P817" s="120"/>
      <c r="Q817" s="2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122"/>
      <c r="AJ817" s="122"/>
      <c r="AK817" s="2"/>
      <c r="AL817" s="2"/>
      <c r="AM817" s="2"/>
      <c r="AN817" s="2"/>
      <c r="AO817" s="2"/>
      <c r="AP817" s="2"/>
      <c r="AQ817" s="2"/>
      <c r="AR817" s="15"/>
    </row>
    <row r="818" spans="1:44" ht="11.25" customHeight="1">
      <c r="A818" s="120"/>
      <c r="B818" s="120"/>
      <c r="C818" s="120"/>
      <c r="D818" s="120"/>
      <c r="E818" s="2"/>
      <c r="F818" s="2"/>
      <c r="G818" s="120"/>
      <c r="H818" s="120"/>
      <c r="I818" s="120"/>
      <c r="J818" s="58"/>
      <c r="K818" s="121"/>
      <c r="L818" s="2"/>
      <c r="M818" s="120"/>
      <c r="N818" s="120"/>
      <c r="O818" s="120"/>
      <c r="P818" s="120"/>
      <c r="Q818" s="2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122"/>
      <c r="AJ818" s="122"/>
      <c r="AK818" s="2"/>
      <c r="AL818" s="2"/>
      <c r="AM818" s="2"/>
      <c r="AN818" s="2"/>
      <c r="AO818" s="2"/>
      <c r="AP818" s="2"/>
      <c r="AQ818" s="2"/>
      <c r="AR818" s="15"/>
    </row>
    <row r="819" spans="1:44" ht="11.25" customHeight="1">
      <c r="A819" s="120"/>
      <c r="B819" s="120"/>
      <c r="C819" s="120"/>
      <c r="D819" s="120"/>
      <c r="E819" s="2"/>
      <c r="F819" s="2"/>
      <c r="G819" s="120"/>
      <c r="H819" s="120"/>
      <c r="I819" s="120"/>
      <c r="J819" s="58"/>
      <c r="K819" s="121"/>
      <c r="L819" s="2"/>
      <c r="M819" s="120"/>
      <c r="N819" s="120"/>
      <c r="O819" s="120"/>
      <c r="P819" s="120"/>
      <c r="Q819" s="2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122"/>
      <c r="AJ819" s="122"/>
      <c r="AK819" s="2"/>
      <c r="AL819" s="2"/>
      <c r="AM819" s="2"/>
      <c r="AN819" s="2"/>
      <c r="AO819" s="2"/>
      <c r="AP819" s="2"/>
      <c r="AQ819" s="2"/>
      <c r="AR819" s="15"/>
    </row>
    <row r="820" spans="1:44" ht="11.25" customHeight="1">
      <c r="A820" s="120"/>
      <c r="B820" s="120"/>
      <c r="C820" s="120"/>
      <c r="D820" s="120"/>
      <c r="E820" s="2"/>
      <c r="F820" s="2"/>
      <c r="G820" s="120"/>
      <c r="H820" s="120"/>
      <c r="I820" s="120"/>
      <c r="J820" s="58"/>
      <c r="K820" s="121"/>
      <c r="L820" s="2"/>
      <c r="M820" s="120"/>
      <c r="N820" s="120"/>
      <c r="O820" s="120"/>
      <c r="P820" s="120"/>
      <c r="Q820" s="2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122"/>
      <c r="AJ820" s="122"/>
      <c r="AK820" s="2"/>
      <c r="AL820" s="2"/>
      <c r="AM820" s="2"/>
      <c r="AN820" s="2"/>
      <c r="AO820" s="2"/>
      <c r="AP820" s="2"/>
      <c r="AQ820" s="2"/>
      <c r="AR820" s="15"/>
    </row>
    <row r="821" spans="1:44" ht="11.25" customHeight="1">
      <c r="A821" s="120"/>
      <c r="B821" s="120"/>
      <c r="C821" s="120"/>
      <c r="D821" s="120"/>
      <c r="E821" s="2"/>
      <c r="F821" s="2"/>
      <c r="G821" s="120"/>
      <c r="H821" s="120"/>
      <c r="I821" s="120"/>
      <c r="J821" s="58"/>
      <c r="K821" s="121"/>
      <c r="L821" s="2"/>
      <c r="M821" s="120"/>
      <c r="N821" s="120"/>
      <c r="O821" s="120"/>
      <c r="P821" s="120"/>
      <c r="Q821" s="2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122"/>
      <c r="AJ821" s="122"/>
      <c r="AK821" s="2"/>
      <c r="AL821" s="2"/>
      <c r="AM821" s="2"/>
      <c r="AN821" s="2"/>
      <c r="AO821" s="2"/>
      <c r="AP821" s="2"/>
      <c r="AQ821" s="2"/>
      <c r="AR821" s="15"/>
    </row>
    <row r="822" spans="1:44" ht="11.25" customHeight="1">
      <c r="A822" s="120"/>
      <c r="B822" s="120"/>
      <c r="C822" s="120"/>
      <c r="D822" s="120"/>
      <c r="E822" s="2"/>
      <c r="F822" s="2"/>
      <c r="G822" s="120"/>
      <c r="H822" s="120"/>
      <c r="I822" s="120"/>
      <c r="J822" s="58"/>
      <c r="K822" s="121"/>
      <c r="L822" s="2"/>
      <c r="M822" s="120"/>
      <c r="N822" s="120"/>
      <c r="O822" s="120"/>
      <c r="P822" s="120"/>
      <c r="Q822" s="2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122"/>
      <c r="AJ822" s="122"/>
      <c r="AK822" s="2"/>
      <c r="AL822" s="2"/>
      <c r="AM822" s="2"/>
      <c r="AN822" s="2"/>
      <c r="AO822" s="2"/>
      <c r="AP822" s="2"/>
      <c r="AQ822" s="2"/>
      <c r="AR822" s="15"/>
    </row>
    <row r="823" spans="1:44" ht="11.25" customHeight="1">
      <c r="A823" s="120"/>
      <c r="B823" s="120"/>
      <c r="C823" s="120"/>
      <c r="D823" s="120"/>
      <c r="E823" s="2"/>
      <c r="F823" s="2"/>
      <c r="G823" s="120"/>
      <c r="H823" s="120"/>
      <c r="I823" s="120"/>
      <c r="J823" s="58"/>
      <c r="K823" s="121"/>
      <c r="L823" s="2"/>
      <c r="M823" s="120"/>
      <c r="N823" s="120"/>
      <c r="O823" s="120"/>
      <c r="P823" s="120"/>
      <c r="Q823" s="2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122"/>
      <c r="AJ823" s="122"/>
      <c r="AK823" s="2"/>
      <c r="AL823" s="2"/>
      <c r="AM823" s="2"/>
      <c r="AN823" s="2"/>
      <c r="AO823" s="2"/>
      <c r="AP823" s="2"/>
      <c r="AQ823" s="2"/>
      <c r="AR823" s="15"/>
    </row>
    <row r="824" spans="1:44" ht="11.25" customHeight="1">
      <c r="A824" s="120"/>
      <c r="B824" s="120"/>
      <c r="C824" s="120"/>
      <c r="D824" s="120"/>
      <c r="E824" s="2"/>
      <c r="F824" s="2"/>
      <c r="G824" s="120"/>
      <c r="H824" s="120"/>
      <c r="I824" s="120"/>
      <c r="J824" s="58"/>
      <c r="K824" s="121"/>
      <c r="L824" s="2"/>
      <c r="M824" s="120"/>
      <c r="N824" s="120"/>
      <c r="O824" s="120"/>
      <c r="P824" s="120"/>
      <c r="Q824" s="2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122"/>
      <c r="AJ824" s="122"/>
      <c r="AK824" s="2"/>
      <c r="AL824" s="2"/>
      <c r="AM824" s="2"/>
      <c r="AN824" s="2"/>
      <c r="AO824" s="2"/>
      <c r="AP824" s="2"/>
      <c r="AQ824" s="2"/>
      <c r="AR824" s="15"/>
    </row>
    <row r="825" spans="1:44" ht="11.25" customHeight="1">
      <c r="A825" s="120"/>
      <c r="B825" s="120"/>
      <c r="C825" s="120"/>
      <c r="D825" s="120"/>
      <c r="E825" s="2"/>
      <c r="F825" s="2"/>
      <c r="G825" s="120"/>
      <c r="H825" s="120"/>
      <c r="I825" s="120"/>
      <c r="J825" s="58"/>
      <c r="K825" s="121"/>
      <c r="L825" s="2"/>
      <c r="M825" s="120"/>
      <c r="N825" s="120"/>
      <c r="O825" s="120"/>
      <c r="P825" s="120"/>
      <c r="Q825" s="2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122"/>
      <c r="AJ825" s="122"/>
      <c r="AK825" s="2"/>
      <c r="AL825" s="2"/>
      <c r="AM825" s="2"/>
      <c r="AN825" s="2"/>
      <c r="AO825" s="2"/>
      <c r="AP825" s="2"/>
      <c r="AQ825" s="2"/>
      <c r="AR825" s="15"/>
    </row>
    <row r="826" spans="1:44" ht="11.25" customHeight="1">
      <c r="A826" s="120"/>
      <c r="B826" s="120"/>
      <c r="C826" s="120"/>
      <c r="D826" s="120"/>
      <c r="E826" s="2"/>
      <c r="F826" s="2"/>
      <c r="G826" s="120"/>
      <c r="H826" s="120"/>
      <c r="I826" s="120"/>
      <c r="J826" s="58"/>
      <c r="K826" s="121"/>
      <c r="L826" s="2"/>
      <c r="M826" s="120"/>
      <c r="N826" s="120"/>
      <c r="O826" s="120"/>
      <c r="P826" s="120"/>
      <c r="Q826" s="2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122"/>
      <c r="AJ826" s="122"/>
      <c r="AK826" s="2"/>
      <c r="AL826" s="2"/>
      <c r="AM826" s="2"/>
      <c r="AN826" s="2"/>
      <c r="AO826" s="2"/>
      <c r="AP826" s="2"/>
      <c r="AQ826" s="2"/>
      <c r="AR826" s="15"/>
    </row>
    <row r="827" spans="1:44" ht="11.25" customHeight="1">
      <c r="A827" s="120"/>
      <c r="B827" s="120"/>
      <c r="C827" s="120"/>
      <c r="D827" s="120"/>
      <c r="E827" s="2"/>
      <c r="F827" s="2"/>
      <c r="G827" s="120"/>
      <c r="H827" s="120"/>
      <c r="I827" s="120"/>
      <c r="J827" s="58"/>
      <c r="K827" s="121"/>
      <c r="L827" s="2"/>
      <c r="M827" s="120"/>
      <c r="N827" s="120"/>
      <c r="O827" s="120"/>
      <c r="P827" s="120"/>
      <c r="Q827" s="2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122"/>
      <c r="AJ827" s="122"/>
      <c r="AK827" s="2"/>
      <c r="AL827" s="2"/>
      <c r="AM827" s="2"/>
      <c r="AN827" s="2"/>
      <c r="AO827" s="2"/>
      <c r="AP827" s="2"/>
      <c r="AQ827" s="2"/>
      <c r="AR827" s="15"/>
    </row>
    <row r="828" spans="1:44" ht="11.25" customHeight="1">
      <c r="A828" s="120"/>
      <c r="B828" s="120"/>
      <c r="C828" s="120"/>
      <c r="D828" s="120"/>
      <c r="E828" s="2"/>
      <c r="F828" s="2"/>
      <c r="G828" s="120"/>
      <c r="H828" s="120"/>
      <c r="I828" s="120"/>
      <c r="J828" s="58"/>
      <c r="K828" s="121"/>
      <c r="L828" s="2"/>
      <c r="M828" s="120"/>
      <c r="N828" s="120"/>
      <c r="O828" s="120"/>
      <c r="P828" s="120"/>
      <c r="Q828" s="2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122"/>
      <c r="AJ828" s="122"/>
      <c r="AK828" s="2"/>
      <c r="AL828" s="2"/>
      <c r="AM828" s="2"/>
      <c r="AN828" s="2"/>
      <c r="AO828" s="2"/>
      <c r="AP828" s="2"/>
      <c r="AQ828" s="2"/>
      <c r="AR828" s="15"/>
    </row>
    <row r="829" spans="1:44" ht="11.25" customHeight="1">
      <c r="A829" s="120"/>
      <c r="B829" s="120"/>
      <c r="C829" s="120"/>
      <c r="D829" s="120"/>
      <c r="E829" s="2"/>
      <c r="F829" s="2"/>
      <c r="G829" s="120"/>
      <c r="H829" s="120"/>
      <c r="I829" s="120"/>
      <c r="J829" s="58"/>
      <c r="K829" s="121"/>
      <c r="L829" s="2"/>
      <c r="M829" s="120"/>
      <c r="N829" s="120"/>
      <c r="O829" s="120"/>
      <c r="P829" s="120"/>
      <c r="Q829" s="2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122"/>
      <c r="AJ829" s="122"/>
      <c r="AK829" s="2"/>
      <c r="AL829" s="2"/>
      <c r="AM829" s="2"/>
      <c r="AN829" s="2"/>
      <c r="AO829" s="2"/>
      <c r="AP829" s="2"/>
      <c r="AQ829" s="2"/>
      <c r="AR829" s="15"/>
    </row>
    <row r="830" spans="1:44" ht="11.25" customHeight="1">
      <c r="A830" s="120"/>
      <c r="B830" s="120"/>
      <c r="C830" s="120"/>
      <c r="D830" s="120"/>
      <c r="E830" s="2"/>
      <c r="F830" s="2"/>
      <c r="G830" s="120"/>
      <c r="H830" s="120"/>
      <c r="I830" s="120"/>
      <c r="J830" s="58"/>
      <c r="K830" s="121"/>
      <c r="L830" s="2"/>
      <c r="M830" s="120"/>
      <c r="N830" s="120"/>
      <c r="O830" s="120"/>
      <c r="P830" s="120"/>
      <c r="Q830" s="2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122"/>
      <c r="AJ830" s="122"/>
      <c r="AK830" s="2"/>
      <c r="AL830" s="2"/>
      <c r="AM830" s="2"/>
      <c r="AN830" s="2"/>
      <c r="AO830" s="2"/>
      <c r="AP830" s="2"/>
      <c r="AQ830" s="2"/>
      <c r="AR830" s="15"/>
    </row>
    <row r="831" spans="1:44" ht="11.25" customHeight="1">
      <c r="A831" s="120"/>
      <c r="B831" s="120"/>
      <c r="C831" s="120"/>
      <c r="D831" s="120"/>
      <c r="E831" s="2"/>
      <c r="F831" s="2"/>
      <c r="G831" s="120"/>
      <c r="H831" s="120"/>
      <c r="I831" s="120"/>
      <c r="J831" s="58"/>
      <c r="K831" s="121"/>
      <c r="L831" s="2"/>
      <c r="M831" s="120"/>
      <c r="N831" s="120"/>
      <c r="O831" s="120"/>
      <c r="P831" s="120"/>
      <c r="Q831" s="2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122"/>
      <c r="AJ831" s="122"/>
      <c r="AK831" s="2"/>
      <c r="AL831" s="2"/>
      <c r="AM831" s="2"/>
      <c r="AN831" s="2"/>
      <c r="AO831" s="2"/>
      <c r="AP831" s="2"/>
      <c r="AQ831" s="2"/>
      <c r="AR831" s="15"/>
    </row>
    <row r="832" spans="1:44" ht="11.25" customHeight="1">
      <c r="A832" s="120"/>
      <c r="B832" s="120"/>
      <c r="C832" s="120"/>
      <c r="D832" s="120"/>
      <c r="E832" s="2"/>
      <c r="F832" s="2"/>
      <c r="G832" s="120"/>
      <c r="H832" s="120"/>
      <c r="I832" s="120"/>
      <c r="J832" s="58"/>
      <c r="K832" s="121"/>
      <c r="L832" s="2"/>
      <c r="M832" s="120"/>
      <c r="N832" s="120"/>
      <c r="O832" s="120"/>
      <c r="P832" s="120"/>
      <c r="Q832" s="2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122"/>
      <c r="AJ832" s="122"/>
      <c r="AK832" s="2"/>
      <c r="AL832" s="2"/>
      <c r="AM832" s="2"/>
      <c r="AN832" s="2"/>
      <c r="AO832" s="2"/>
      <c r="AP832" s="2"/>
      <c r="AQ832" s="2"/>
      <c r="AR832" s="15"/>
    </row>
    <row r="833" spans="1:44" ht="11.25" customHeight="1">
      <c r="A833" s="120"/>
      <c r="B833" s="120"/>
      <c r="C833" s="120"/>
      <c r="D833" s="120"/>
      <c r="E833" s="2"/>
      <c r="F833" s="2"/>
      <c r="G833" s="120"/>
      <c r="H833" s="120"/>
      <c r="I833" s="120"/>
      <c r="J833" s="58"/>
      <c r="K833" s="121"/>
      <c r="L833" s="2"/>
      <c r="M833" s="120"/>
      <c r="N833" s="120"/>
      <c r="O833" s="120"/>
      <c r="P833" s="120"/>
      <c r="Q833" s="2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122"/>
      <c r="AJ833" s="122"/>
      <c r="AK833" s="2"/>
      <c r="AL833" s="2"/>
      <c r="AM833" s="2"/>
      <c r="AN833" s="2"/>
      <c r="AO833" s="2"/>
      <c r="AP833" s="2"/>
      <c r="AQ833" s="2"/>
      <c r="AR833" s="15"/>
    </row>
    <row r="834" spans="1:44" ht="11.25" customHeight="1">
      <c r="A834" s="120"/>
      <c r="B834" s="120"/>
      <c r="C834" s="120"/>
      <c r="D834" s="120"/>
      <c r="E834" s="2"/>
      <c r="F834" s="2"/>
      <c r="G834" s="120"/>
      <c r="H834" s="120"/>
      <c r="I834" s="120"/>
      <c r="J834" s="58"/>
      <c r="K834" s="121"/>
      <c r="L834" s="2"/>
      <c r="M834" s="120"/>
      <c r="N834" s="120"/>
      <c r="O834" s="120"/>
      <c r="P834" s="120"/>
      <c r="Q834" s="2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122"/>
      <c r="AJ834" s="122"/>
      <c r="AK834" s="2"/>
      <c r="AL834" s="2"/>
      <c r="AM834" s="2"/>
      <c r="AN834" s="2"/>
      <c r="AO834" s="2"/>
      <c r="AP834" s="2"/>
      <c r="AQ834" s="2"/>
      <c r="AR834" s="15"/>
    </row>
    <row r="835" spans="1:44" ht="11.25" customHeight="1">
      <c r="A835" s="120"/>
      <c r="B835" s="120"/>
      <c r="C835" s="120"/>
      <c r="D835" s="120"/>
      <c r="E835" s="2"/>
      <c r="F835" s="2"/>
      <c r="G835" s="120"/>
      <c r="H835" s="120"/>
      <c r="I835" s="120"/>
      <c r="J835" s="58"/>
      <c r="K835" s="121"/>
      <c r="L835" s="2"/>
      <c r="M835" s="120"/>
      <c r="N835" s="120"/>
      <c r="O835" s="120"/>
      <c r="P835" s="120"/>
      <c r="Q835" s="2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122"/>
      <c r="AJ835" s="122"/>
      <c r="AK835" s="2"/>
      <c r="AL835" s="2"/>
      <c r="AM835" s="2"/>
      <c r="AN835" s="2"/>
      <c r="AO835" s="2"/>
      <c r="AP835" s="2"/>
      <c r="AQ835" s="2"/>
      <c r="AR835" s="15"/>
    </row>
    <row r="836" spans="1:44" ht="11.25" customHeight="1">
      <c r="A836" s="120"/>
      <c r="B836" s="120"/>
      <c r="C836" s="120"/>
      <c r="D836" s="120"/>
      <c r="E836" s="2"/>
      <c r="F836" s="2"/>
      <c r="G836" s="120"/>
      <c r="H836" s="120"/>
      <c r="I836" s="120"/>
      <c r="J836" s="58"/>
      <c r="K836" s="121"/>
      <c r="L836" s="2"/>
      <c r="M836" s="120"/>
      <c r="N836" s="120"/>
      <c r="O836" s="120"/>
      <c r="P836" s="120"/>
      <c r="Q836" s="2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122"/>
      <c r="AJ836" s="122"/>
      <c r="AK836" s="2"/>
      <c r="AL836" s="2"/>
      <c r="AM836" s="2"/>
      <c r="AN836" s="2"/>
      <c r="AO836" s="2"/>
      <c r="AP836" s="2"/>
      <c r="AQ836" s="2"/>
      <c r="AR836" s="15"/>
    </row>
    <row r="837" spans="1:44" ht="11.25" customHeight="1">
      <c r="A837" s="120"/>
      <c r="B837" s="120"/>
      <c r="C837" s="120"/>
      <c r="D837" s="120"/>
      <c r="E837" s="2"/>
      <c r="F837" s="2"/>
      <c r="G837" s="120"/>
      <c r="H837" s="120"/>
      <c r="I837" s="120"/>
      <c r="J837" s="58"/>
      <c r="K837" s="121"/>
      <c r="L837" s="2"/>
      <c r="M837" s="120"/>
      <c r="N837" s="120"/>
      <c r="O837" s="120"/>
      <c r="P837" s="120"/>
      <c r="Q837" s="2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122"/>
      <c r="AJ837" s="122"/>
      <c r="AK837" s="2"/>
      <c r="AL837" s="2"/>
      <c r="AM837" s="2"/>
      <c r="AN837" s="2"/>
      <c r="AO837" s="2"/>
      <c r="AP837" s="2"/>
      <c r="AQ837" s="2"/>
      <c r="AR837" s="15"/>
    </row>
    <row r="838" spans="1:44" ht="11.25" customHeight="1">
      <c r="A838" s="120"/>
      <c r="B838" s="120"/>
      <c r="C838" s="120"/>
      <c r="D838" s="120"/>
      <c r="E838" s="2"/>
      <c r="F838" s="2"/>
      <c r="G838" s="120"/>
      <c r="H838" s="120"/>
      <c r="I838" s="120"/>
      <c r="J838" s="58"/>
      <c r="K838" s="121"/>
      <c r="L838" s="2"/>
      <c r="M838" s="120"/>
      <c r="N838" s="120"/>
      <c r="O838" s="120"/>
      <c r="P838" s="120"/>
      <c r="Q838" s="2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122"/>
      <c r="AJ838" s="122"/>
      <c r="AK838" s="2"/>
      <c r="AL838" s="2"/>
      <c r="AM838" s="2"/>
      <c r="AN838" s="2"/>
      <c r="AO838" s="2"/>
      <c r="AP838" s="2"/>
      <c r="AQ838" s="2"/>
      <c r="AR838" s="15"/>
    </row>
    <row r="839" spans="1:44" ht="11.25" customHeight="1">
      <c r="A839" s="120"/>
      <c r="B839" s="120"/>
      <c r="C839" s="120"/>
      <c r="D839" s="120"/>
      <c r="E839" s="2"/>
      <c r="F839" s="2"/>
      <c r="G839" s="120"/>
      <c r="H839" s="120"/>
      <c r="I839" s="120"/>
      <c r="J839" s="58"/>
      <c r="K839" s="121"/>
      <c r="L839" s="2"/>
      <c r="M839" s="120"/>
      <c r="N839" s="120"/>
      <c r="O839" s="120"/>
      <c r="P839" s="120"/>
      <c r="Q839" s="2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122"/>
      <c r="AJ839" s="122"/>
      <c r="AK839" s="2"/>
      <c r="AL839" s="2"/>
      <c r="AM839" s="2"/>
      <c r="AN839" s="2"/>
      <c r="AO839" s="2"/>
      <c r="AP839" s="2"/>
      <c r="AQ839" s="2"/>
      <c r="AR839" s="15"/>
    </row>
    <row r="840" spans="1:44" ht="11.25" customHeight="1">
      <c r="A840" s="120"/>
      <c r="B840" s="120"/>
      <c r="C840" s="120"/>
      <c r="D840" s="120"/>
      <c r="E840" s="2"/>
      <c r="F840" s="2"/>
      <c r="G840" s="120"/>
      <c r="H840" s="120"/>
      <c r="I840" s="120"/>
      <c r="J840" s="58"/>
      <c r="K840" s="121"/>
      <c r="L840" s="2"/>
      <c r="M840" s="120"/>
      <c r="N840" s="120"/>
      <c r="O840" s="120"/>
      <c r="P840" s="120"/>
      <c r="Q840" s="2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122"/>
      <c r="AJ840" s="122"/>
      <c r="AK840" s="2"/>
      <c r="AL840" s="2"/>
      <c r="AM840" s="2"/>
      <c r="AN840" s="2"/>
      <c r="AO840" s="2"/>
      <c r="AP840" s="2"/>
      <c r="AQ840" s="2"/>
      <c r="AR840" s="15"/>
    </row>
    <row r="841" spans="1:44" ht="11.25" customHeight="1">
      <c r="A841" s="120"/>
      <c r="B841" s="120"/>
      <c r="C841" s="120"/>
      <c r="D841" s="120"/>
      <c r="E841" s="2"/>
      <c r="F841" s="2"/>
      <c r="G841" s="120"/>
      <c r="H841" s="120"/>
      <c r="I841" s="120"/>
      <c r="J841" s="58"/>
      <c r="K841" s="121"/>
      <c r="L841" s="2"/>
      <c r="M841" s="120"/>
      <c r="N841" s="120"/>
      <c r="O841" s="120"/>
      <c r="P841" s="120"/>
      <c r="Q841" s="2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122"/>
      <c r="AJ841" s="122"/>
      <c r="AK841" s="2"/>
      <c r="AL841" s="2"/>
      <c r="AM841" s="2"/>
      <c r="AN841" s="2"/>
      <c r="AO841" s="2"/>
      <c r="AP841" s="2"/>
      <c r="AQ841" s="2"/>
      <c r="AR841" s="15"/>
    </row>
    <row r="842" spans="1:44" ht="11.25" customHeight="1">
      <c r="A842" s="120"/>
      <c r="B842" s="120"/>
      <c r="C842" s="120"/>
      <c r="D842" s="120"/>
      <c r="E842" s="2"/>
      <c r="F842" s="2"/>
      <c r="G842" s="120"/>
      <c r="H842" s="120"/>
      <c r="I842" s="120"/>
      <c r="J842" s="58"/>
      <c r="K842" s="121"/>
      <c r="L842" s="2"/>
      <c r="M842" s="120"/>
      <c r="N842" s="120"/>
      <c r="O842" s="120"/>
      <c r="P842" s="120"/>
      <c r="Q842" s="2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122"/>
      <c r="AJ842" s="122"/>
      <c r="AK842" s="2"/>
      <c r="AL842" s="2"/>
      <c r="AM842" s="2"/>
      <c r="AN842" s="2"/>
      <c r="AO842" s="2"/>
      <c r="AP842" s="2"/>
      <c r="AQ842" s="2"/>
      <c r="AR842" s="15"/>
    </row>
    <row r="843" spans="1:44" ht="11.25" customHeight="1">
      <c r="A843" s="120"/>
      <c r="B843" s="120"/>
      <c r="C843" s="120"/>
      <c r="D843" s="120"/>
      <c r="E843" s="2"/>
      <c r="F843" s="2"/>
      <c r="G843" s="120"/>
      <c r="H843" s="120"/>
      <c r="I843" s="120"/>
      <c r="J843" s="58"/>
      <c r="K843" s="121"/>
      <c r="L843" s="2"/>
      <c r="M843" s="120"/>
      <c r="N843" s="120"/>
      <c r="O843" s="120"/>
      <c r="P843" s="120"/>
      <c r="Q843" s="2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122"/>
      <c r="AJ843" s="122"/>
      <c r="AK843" s="2"/>
      <c r="AL843" s="2"/>
      <c r="AM843" s="2"/>
      <c r="AN843" s="2"/>
      <c r="AO843" s="2"/>
      <c r="AP843" s="2"/>
      <c r="AQ843" s="2"/>
      <c r="AR843" s="15"/>
    </row>
    <row r="844" spans="1:44" ht="11.25" customHeight="1">
      <c r="A844" s="120"/>
      <c r="B844" s="120"/>
      <c r="C844" s="120"/>
      <c r="D844" s="120"/>
      <c r="E844" s="2"/>
      <c r="F844" s="2"/>
      <c r="G844" s="120"/>
      <c r="H844" s="120"/>
      <c r="I844" s="120"/>
      <c r="J844" s="58"/>
      <c r="K844" s="121"/>
      <c r="L844" s="2"/>
      <c r="M844" s="120"/>
      <c r="N844" s="120"/>
      <c r="O844" s="120"/>
      <c r="P844" s="120"/>
      <c r="Q844" s="2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122"/>
      <c r="AJ844" s="122"/>
      <c r="AK844" s="2"/>
      <c r="AL844" s="2"/>
      <c r="AM844" s="2"/>
      <c r="AN844" s="2"/>
      <c r="AO844" s="2"/>
      <c r="AP844" s="2"/>
      <c r="AQ844" s="2"/>
      <c r="AR844" s="15"/>
    </row>
    <row r="845" spans="1:44" ht="11.25" customHeight="1">
      <c r="A845" s="120"/>
      <c r="B845" s="120"/>
      <c r="C845" s="120"/>
      <c r="D845" s="120"/>
      <c r="E845" s="2"/>
      <c r="F845" s="2"/>
      <c r="G845" s="120"/>
      <c r="H845" s="120"/>
      <c r="I845" s="120"/>
      <c r="J845" s="58"/>
      <c r="K845" s="121"/>
      <c r="L845" s="2"/>
      <c r="M845" s="120"/>
      <c r="N845" s="120"/>
      <c r="O845" s="120"/>
      <c r="P845" s="120"/>
      <c r="Q845" s="2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122"/>
      <c r="AJ845" s="122"/>
      <c r="AK845" s="2"/>
      <c r="AL845" s="2"/>
      <c r="AM845" s="2"/>
      <c r="AN845" s="2"/>
      <c r="AO845" s="2"/>
      <c r="AP845" s="2"/>
      <c r="AQ845" s="2"/>
      <c r="AR845" s="15"/>
    </row>
    <row r="846" spans="1:44" ht="11.25" customHeight="1">
      <c r="A846" s="120"/>
      <c r="B846" s="120"/>
      <c r="C846" s="120"/>
      <c r="D846" s="120"/>
      <c r="E846" s="2"/>
      <c r="F846" s="2"/>
      <c r="G846" s="120"/>
      <c r="H846" s="120"/>
      <c r="I846" s="120"/>
      <c r="J846" s="58"/>
      <c r="K846" s="121"/>
      <c r="L846" s="2"/>
      <c r="M846" s="120"/>
      <c r="N846" s="120"/>
      <c r="O846" s="120"/>
      <c r="P846" s="120"/>
      <c r="Q846" s="2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122"/>
      <c r="AJ846" s="122"/>
      <c r="AK846" s="2"/>
      <c r="AL846" s="2"/>
      <c r="AM846" s="2"/>
      <c r="AN846" s="2"/>
      <c r="AO846" s="2"/>
      <c r="AP846" s="2"/>
      <c r="AQ846" s="2"/>
      <c r="AR846" s="15"/>
    </row>
    <row r="847" spans="1:44" ht="11.25" customHeight="1">
      <c r="A847" s="120"/>
      <c r="B847" s="120"/>
      <c r="C847" s="120"/>
      <c r="D847" s="120"/>
      <c r="E847" s="2"/>
      <c r="F847" s="2"/>
      <c r="G847" s="120"/>
      <c r="H847" s="120"/>
      <c r="I847" s="120"/>
      <c r="J847" s="58"/>
      <c r="K847" s="121"/>
      <c r="L847" s="2"/>
      <c r="M847" s="120"/>
      <c r="N847" s="120"/>
      <c r="O847" s="120"/>
      <c r="P847" s="120"/>
      <c r="Q847" s="2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122"/>
      <c r="AJ847" s="122"/>
      <c r="AK847" s="2"/>
      <c r="AL847" s="2"/>
      <c r="AM847" s="2"/>
      <c r="AN847" s="2"/>
      <c r="AO847" s="2"/>
      <c r="AP847" s="2"/>
      <c r="AQ847" s="2"/>
      <c r="AR847" s="15"/>
    </row>
    <row r="848" spans="1:44" ht="11.25" customHeight="1">
      <c r="A848" s="120"/>
      <c r="B848" s="120"/>
      <c r="C848" s="120"/>
      <c r="D848" s="120"/>
      <c r="E848" s="2"/>
      <c r="F848" s="2"/>
      <c r="G848" s="120"/>
      <c r="H848" s="120"/>
      <c r="I848" s="120"/>
      <c r="J848" s="58"/>
      <c r="K848" s="121"/>
      <c r="L848" s="2"/>
      <c r="M848" s="120"/>
      <c r="N848" s="120"/>
      <c r="O848" s="120"/>
      <c r="P848" s="120"/>
      <c r="Q848" s="2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122"/>
      <c r="AJ848" s="122"/>
      <c r="AK848" s="2"/>
      <c r="AL848" s="2"/>
      <c r="AM848" s="2"/>
      <c r="AN848" s="2"/>
      <c r="AO848" s="2"/>
      <c r="AP848" s="2"/>
      <c r="AQ848" s="2"/>
      <c r="AR848" s="15"/>
    </row>
    <row r="849" spans="1:44" ht="11.25" customHeight="1">
      <c r="A849" s="120"/>
      <c r="B849" s="120"/>
      <c r="C849" s="120"/>
      <c r="D849" s="120"/>
      <c r="E849" s="2"/>
      <c r="F849" s="2"/>
      <c r="G849" s="120"/>
      <c r="H849" s="120"/>
      <c r="I849" s="120"/>
      <c r="J849" s="58"/>
      <c r="K849" s="121"/>
      <c r="L849" s="2"/>
      <c r="M849" s="120"/>
      <c r="N849" s="120"/>
      <c r="O849" s="120"/>
      <c r="P849" s="120"/>
      <c r="Q849" s="2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122"/>
      <c r="AJ849" s="122"/>
      <c r="AK849" s="2"/>
      <c r="AL849" s="2"/>
      <c r="AM849" s="2"/>
      <c r="AN849" s="2"/>
      <c r="AO849" s="2"/>
      <c r="AP849" s="2"/>
      <c r="AQ849" s="2"/>
      <c r="AR849" s="15"/>
    </row>
    <row r="850" spans="1:44" ht="11.25" customHeight="1">
      <c r="A850" s="120"/>
      <c r="B850" s="120"/>
      <c r="C850" s="120"/>
      <c r="D850" s="120"/>
      <c r="E850" s="2"/>
      <c r="F850" s="2"/>
      <c r="G850" s="120"/>
      <c r="H850" s="120"/>
      <c r="I850" s="120"/>
      <c r="J850" s="58"/>
      <c r="K850" s="121"/>
      <c r="L850" s="2"/>
      <c r="M850" s="120"/>
      <c r="N850" s="120"/>
      <c r="O850" s="120"/>
      <c r="P850" s="120"/>
      <c r="Q850" s="2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122"/>
      <c r="AJ850" s="122"/>
      <c r="AK850" s="2"/>
      <c r="AL850" s="2"/>
      <c r="AM850" s="2"/>
      <c r="AN850" s="2"/>
      <c r="AO850" s="2"/>
      <c r="AP850" s="2"/>
      <c r="AQ850" s="2"/>
      <c r="AR850" s="15"/>
    </row>
    <row r="851" spans="1:44" ht="11.25" customHeight="1">
      <c r="A851" s="120"/>
      <c r="B851" s="120"/>
      <c r="C851" s="120"/>
      <c r="D851" s="120"/>
      <c r="E851" s="2"/>
      <c r="F851" s="2"/>
      <c r="G851" s="120"/>
      <c r="H851" s="120"/>
      <c r="I851" s="120"/>
      <c r="J851" s="58"/>
      <c r="K851" s="121"/>
      <c r="L851" s="2"/>
      <c r="M851" s="120"/>
      <c r="N851" s="120"/>
      <c r="O851" s="120"/>
      <c r="P851" s="120"/>
      <c r="Q851" s="2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122"/>
      <c r="AJ851" s="122"/>
      <c r="AK851" s="2"/>
      <c r="AL851" s="2"/>
      <c r="AM851" s="2"/>
      <c r="AN851" s="2"/>
      <c r="AO851" s="2"/>
      <c r="AP851" s="2"/>
      <c r="AQ851" s="2"/>
      <c r="AR851" s="15"/>
    </row>
    <row r="852" spans="1:44" ht="11.25" customHeight="1">
      <c r="A852" s="120"/>
      <c r="B852" s="120"/>
      <c r="C852" s="120"/>
      <c r="D852" s="120"/>
      <c r="E852" s="2"/>
      <c r="F852" s="2"/>
      <c r="G852" s="120"/>
      <c r="H852" s="120"/>
      <c r="I852" s="120"/>
      <c r="J852" s="58"/>
      <c r="K852" s="121"/>
      <c r="L852" s="2"/>
      <c r="M852" s="120"/>
      <c r="N852" s="120"/>
      <c r="O852" s="120"/>
      <c r="P852" s="120"/>
      <c r="Q852" s="2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122"/>
      <c r="AJ852" s="122"/>
      <c r="AK852" s="2"/>
      <c r="AL852" s="2"/>
      <c r="AM852" s="2"/>
      <c r="AN852" s="2"/>
      <c r="AO852" s="2"/>
      <c r="AP852" s="2"/>
      <c r="AQ852" s="2"/>
      <c r="AR852" s="15"/>
    </row>
    <row r="853" spans="1:44" ht="11.25" customHeight="1">
      <c r="A853" s="120"/>
      <c r="B853" s="120"/>
      <c r="C853" s="120"/>
      <c r="D853" s="120"/>
      <c r="E853" s="2"/>
      <c r="F853" s="2"/>
      <c r="G853" s="120"/>
      <c r="H853" s="120"/>
      <c r="I853" s="120"/>
      <c r="J853" s="58"/>
      <c r="K853" s="121"/>
      <c r="L853" s="2"/>
      <c r="M853" s="120"/>
      <c r="N853" s="120"/>
      <c r="O853" s="120"/>
      <c r="P853" s="120"/>
      <c r="Q853" s="2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122"/>
      <c r="AJ853" s="122"/>
      <c r="AK853" s="2"/>
      <c r="AL853" s="2"/>
      <c r="AM853" s="2"/>
      <c r="AN853" s="2"/>
      <c r="AO853" s="2"/>
      <c r="AP853" s="2"/>
      <c r="AQ853" s="2"/>
      <c r="AR853" s="15"/>
    </row>
    <row r="854" spans="1:44" ht="11.25" customHeight="1">
      <c r="A854" s="120"/>
      <c r="B854" s="120"/>
      <c r="C854" s="120"/>
      <c r="D854" s="120"/>
      <c r="E854" s="2"/>
      <c r="F854" s="2"/>
      <c r="G854" s="120"/>
      <c r="H854" s="120"/>
      <c r="I854" s="120"/>
      <c r="J854" s="58"/>
      <c r="K854" s="121"/>
      <c r="L854" s="2"/>
      <c r="M854" s="120"/>
      <c r="N854" s="120"/>
      <c r="O854" s="120"/>
      <c r="P854" s="120"/>
      <c r="Q854" s="2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122"/>
      <c r="AJ854" s="122"/>
      <c r="AK854" s="2"/>
      <c r="AL854" s="2"/>
      <c r="AM854" s="2"/>
      <c r="AN854" s="2"/>
      <c r="AO854" s="2"/>
      <c r="AP854" s="2"/>
      <c r="AQ854" s="2"/>
      <c r="AR854" s="15"/>
    </row>
    <row r="855" spans="1:44" ht="11.25" customHeight="1">
      <c r="A855" s="120"/>
      <c r="B855" s="120"/>
      <c r="C855" s="120"/>
      <c r="D855" s="120"/>
      <c r="E855" s="2"/>
      <c r="F855" s="2"/>
      <c r="G855" s="120"/>
      <c r="H855" s="120"/>
      <c r="I855" s="120"/>
      <c r="J855" s="58"/>
      <c r="K855" s="121"/>
      <c r="L855" s="2"/>
      <c r="M855" s="120"/>
      <c r="N855" s="120"/>
      <c r="O855" s="120"/>
      <c r="P855" s="120"/>
      <c r="Q855" s="2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122"/>
      <c r="AJ855" s="122"/>
      <c r="AK855" s="2"/>
      <c r="AL855" s="2"/>
      <c r="AM855" s="2"/>
      <c r="AN855" s="2"/>
      <c r="AO855" s="2"/>
      <c r="AP855" s="2"/>
      <c r="AQ855" s="2"/>
      <c r="AR855" s="15"/>
    </row>
    <row r="856" spans="1:44" ht="11.25" customHeight="1">
      <c r="A856" s="120"/>
      <c r="B856" s="120"/>
      <c r="C856" s="120"/>
      <c r="D856" s="120"/>
      <c r="E856" s="2"/>
      <c r="F856" s="2"/>
      <c r="G856" s="120"/>
      <c r="H856" s="120"/>
      <c r="I856" s="120"/>
      <c r="J856" s="58"/>
      <c r="K856" s="121"/>
      <c r="L856" s="2"/>
      <c r="M856" s="120"/>
      <c r="N856" s="120"/>
      <c r="O856" s="120"/>
      <c r="P856" s="120"/>
      <c r="Q856" s="2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122"/>
      <c r="AJ856" s="122"/>
      <c r="AK856" s="2"/>
      <c r="AL856" s="2"/>
      <c r="AM856" s="2"/>
      <c r="AN856" s="2"/>
      <c r="AO856" s="2"/>
      <c r="AP856" s="2"/>
      <c r="AQ856" s="2"/>
      <c r="AR856" s="15"/>
    </row>
    <row r="857" spans="1:44" ht="11.25" customHeight="1">
      <c r="A857" s="120"/>
      <c r="B857" s="120"/>
      <c r="C857" s="120"/>
      <c r="D857" s="120"/>
      <c r="E857" s="2"/>
      <c r="F857" s="2"/>
      <c r="G857" s="120"/>
      <c r="H857" s="120"/>
      <c r="I857" s="120"/>
      <c r="J857" s="58"/>
      <c r="K857" s="121"/>
      <c r="L857" s="2"/>
      <c r="M857" s="120"/>
      <c r="N857" s="120"/>
      <c r="O857" s="120"/>
      <c r="P857" s="120"/>
      <c r="Q857" s="2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122"/>
      <c r="AJ857" s="122"/>
      <c r="AK857" s="2"/>
      <c r="AL857" s="2"/>
      <c r="AM857" s="2"/>
      <c r="AN857" s="2"/>
      <c r="AO857" s="2"/>
      <c r="AP857" s="2"/>
      <c r="AQ857" s="2"/>
      <c r="AR857" s="15"/>
    </row>
    <row r="858" spans="1:44" ht="11.25" customHeight="1">
      <c r="A858" s="120"/>
      <c r="B858" s="120"/>
      <c r="C858" s="120"/>
      <c r="D858" s="120"/>
      <c r="E858" s="2"/>
      <c r="F858" s="2"/>
      <c r="G858" s="120"/>
      <c r="H858" s="120"/>
      <c r="I858" s="120"/>
      <c r="J858" s="58"/>
      <c r="K858" s="121"/>
      <c r="L858" s="2"/>
      <c r="M858" s="120"/>
      <c r="N858" s="120"/>
      <c r="O858" s="120"/>
      <c r="P858" s="120"/>
      <c r="Q858" s="2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122"/>
      <c r="AJ858" s="122"/>
      <c r="AK858" s="2"/>
      <c r="AL858" s="2"/>
      <c r="AM858" s="2"/>
      <c r="AN858" s="2"/>
      <c r="AO858" s="2"/>
      <c r="AP858" s="2"/>
      <c r="AQ858" s="2"/>
      <c r="AR858" s="15"/>
    </row>
    <row r="859" spans="1:44" ht="11.25" customHeight="1">
      <c r="A859" s="120"/>
      <c r="B859" s="120"/>
      <c r="C859" s="120"/>
      <c r="D859" s="120"/>
      <c r="E859" s="2"/>
      <c r="F859" s="2"/>
      <c r="G859" s="120"/>
      <c r="H859" s="120"/>
      <c r="I859" s="120"/>
      <c r="J859" s="58"/>
      <c r="K859" s="121"/>
      <c r="L859" s="2"/>
      <c r="M859" s="120"/>
      <c r="N859" s="120"/>
      <c r="O859" s="120"/>
      <c r="P859" s="120"/>
      <c r="Q859" s="2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122"/>
      <c r="AJ859" s="122"/>
      <c r="AK859" s="2"/>
      <c r="AL859" s="2"/>
      <c r="AM859" s="2"/>
      <c r="AN859" s="2"/>
      <c r="AO859" s="2"/>
      <c r="AP859" s="2"/>
      <c r="AQ859" s="2"/>
      <c r="AR859" s="15"/>
    </row>
    <row r="860" spans="1:44" ht="11.25" customHeight="1">
      <c r="A860" s="120"/>
      <c r="B860" s="120"/>
      <c r="C860" s="120"/>
      <c r="D860" s="120"/>
      <c r="E860" s="2"/>
      <c r="F860" s="2"/>
      <c r="G860" s="120"/>
      <c r="H860" s="120"/>
      <c r="I860" s="120"/>
      <c r="J860" s="58"/>
      <c r="K860" s="121"/>
      <c r="L860" s="2"/>
      <c r="M860" s="120"/>
      <c r="N860" s="120"/>
      <c r="O860" s="120"/>
      <c r="P860" s="120"/>
      <c r="Q860" s="2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122"/>
      <c r="AJ860" s="122"/>
      <c r="AK860" s="2"/>
      <c r="AL860" s="2"/>
      <c r="AM860" s="2"/>
      <c r="AN860" s="2"/>
      <c r="AO860" s="2"/>
      <c r="AP860" s="2"/>
      <c r="AQ860" s="2"/>
      <c r="AR860" s="15"/>
    </row>
    <row r="861" spans="1:44" ht="11.25" customHeight="1">
      <c r="A861" s="120"/>
      <c r="B861" s="120"/>
      <c r="C861" s="120"/>
      <c r="D861" s="120"/>
      <c r="E861" s="2"/>
      <c r="F861" s="2"/>
      <c r="G861" s="120"/>
      <c r="H861" s="120"/>
      <c r="I861" s="120"/>
      <c r="J861" s="58"/>
      <c r="K861" s="121"/>
      <c r="L861" s="2"/>
      <c r="M861" s="120"/>
      <c r="N861" s="120"/>
      <c r="O861" s="120"/>
      <c r="P861" s="120"/>
      <c r="Q861" s="2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122"/>
      <c r="AJ861" s="122"/>
      <c r="AK861" s="2"/>
      <c r="AL861" s="2"/>
      <c r="AM861" s="2"/>
      <c r="AN861" s="2"/>
      <c r="AO861" s="2"/>
      <c r="AP861" s="2"/>
      <c r="AQ861" s="2"/>
      <c r="AR861" s="15"/>
    </row>
    <row r="862" spans="1:44" ht="11.25" customHeight="1">
      <c r="A862" s="120"/>
      <c r="B862" s="120"/>
      <c r="C862" s="120"/>
      <c r="D862" s="120"/>
      <c r="E862" s="2"/>
      <c r="F862" s="2"/>
      <c r="G862" s="120"/>
      <c r="H862" s="120"/>
      <c r="I862" s="120"/>
      <c r="J862" s="58"/>
      <c r="K862" s="121"/>
      <c r="L862" s="2"/>
      <c r="M862" s="120"/>
      <c r="N862" s="120"/>
      <c r="O862" s="120"/>
      <c r="P862" s="120"/>
      <c r="Q862" s="2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122"/>
      <c r="AJ862" s="122"/>
      <c r="AK862" s="2"/>
      <c r="AL862" s="2"/>
      <c r="AM862" s="2"/>
      <c r="AN862" s="2"/>
      <c r="AO862" s="2"/>
      <c r="AP862" s="2"/>
      <c r="AQ862" s="2"/>
      <c r="AR862" s="15"/>
    </row>
    <row r="863" spans="1:44" ht="11.25" customHeight="1">
      <c r="A863" s="120"/>
      <c r="B863" s="120"/>
      <c r="C863" s="120"/>
      <c r="D863" s="120"/>
      <c r="E863" s="2"/>
      <c r="F863" s="2"/>
      <c r="G863" s="120"/>
      <c r="H863" s="120"/>
      <c r="I863" s="120"/>
      <c r="J863" s="58"/>
      <c r="K863" s="121"/>
      <c r="L863" s="2"/>
      <c r="M863" s="120"/>
      <c r="N863" s="120"/>
      <c r="O863" s="120"/>
      <c r="P863" s="120"/>
      <c r="Q863" s="2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122"/>
      <c r="AJ863" s="122"/>
      <c r="AK863" s="2"/>
      <c r="AL863" s="2"/>
      <c r="AM863" s="2"/>
      <c r="AN863" s="2"/>
      <c r="AO863" s="2"/>
      <c r="AP863" s="2"/>
      <c r="AQ863" s="2"/>
      <c r="AR863" s="15"/>
    </row>
    <row r="864" spans="1:44" ht="11.25" customHeight="1">
      <c r="A864" s="120"/>
      <c r="B864" s="120"/>
      <c r="C864" s="120"/>
      <c r="D864" s="120"/>
      <c r="E864" s="2"/>
      <c r="F864" s="2"/>
      <c r="G864" s="120"/>
      <c r="H864" s="120"/>
      <c r="I864" s="120"/>
      <c r="J864" s="58"/>
      <c r="K864" s="121"/>
      <c r="L864" s="2"/>
      <c r="M864" s="120"/>
      <c r="N864" s="120"/>
      <c r="O864" s="120"/>
      <c r="P864" s="120"/>
      <c r="Q864" s="2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122"/>
      <c r="AJ864" s="122"/>
      <c r="AK864" s="2"/>
      <c r="AL864" s="2"/>
      <c r="AM864" s="2"/>
      <c r="AN864" s="2"/>
      <c r="AO864" s="2"/>
      <c r="AP864" s="2"/>
      <c r="AQ864" s="2"/>
      <c r="AR864" s="15"/>
    </row>
    <row r="865" spans="1:44" ht="11.25" customHeight="1">
      <c r="A865" s="120"/>
      <c r="B865" s="120"/>
      <c r="C865" s="120"/>
      <c r="D865" s="120"/>
      <c r="E865" s="2"/>
      <c r="F865" s="2"/>
      <c r="G865" s="120"/>
      <c r="H865" s="120"/>
      <c r="I865" s="120"/>
      <c r="J865" s="58"/>
      <c r="K865" s="121"/>
      <c r="L865" s="2"/>
      <c r="M865" s="120"/>
      <c r="N865" s="120"/>
      <c r="O865" s="120"/>
      <c r="P865" s="120"/>
      <c r="Q865" s="2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122"/>
      <c r="AJ865" s="122"/>
      <c r="AK865" s="2"/>
      <c r="AL865" s="2"/>
      <c r="AM865" s="2"/>
      <c r="AN865" s="2"/>
      <c r="AO865" s="2"/>
      <c r="AP865" s="2"/>
      <c r="AQ865" s="2"/>
      <c r="AR865" s="15"/>
    </row>
    <row r="866" spans="1:44" ht="11.25" customHeight="1">
      <c r="A866" s="120"/>
      <c r="B866" s="120"/>
      <c r="C866" s="120"/>
      <c r="D866" s="120"/>
      <c r="E866" s="2"/>
      <c r="F866" s="2"/>
      <c r="G866" s="120"/>
      <c r="H866" s="120"/>
      <c r="I866" s="120"/>
      <c r="J866" s="58"/>
      <c r="K866" s="121"/>
      <c r="L866" s="2"/>
      <c r="M866" s="120"/>
      <c r="N866" s="120"/>
      <c r="O866" s="120"/>
      <c r="P866" s="120"/>
      <c r="Q866" s="2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122"/>
      <c r="AJ866" s="122"/>
      <c r="AK866" s="2"/>
      <c r="AL866" s="2"/>
      <c r="AM866" s="2"/>
      <c r="AN866" s="2"/>
      <c r="AO866" s="2"/>
      <c r="AP866" s="2"/>
      <c r="AQ866" s="2"/>
      <c r="AR866" s="15"/>
    </row>
    <row r="867" spans="1:44" ht="11.25" customHeight="1">
      <c r="A867" s="120"/>
      <c r="B867" s="120"/>
      <c r="C867" s="120"/>
      <c r="D867" s="120"/>
      <c r="E867" s="2"/>
      <c r="F867" s="2"/>
      <c r="G867" s="120"/>
      <c r="H867" s="120"/>
      <c r="I867" s="120"/>
      <c r="J867" s="58"/>
      <c r="K867" s="121"/>
      <c r="L867" s="2"/>
      <c r="M867" s="120"/>
      <c r="N867" s="120"/>
      <c r="O867" s="120"/>
      <c r="P867" s="120"/>
      <c r="Q867" s="2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122"/>
      <c r="AJ867" s="122"/>
      <c r="AK867" s="2"/>
      <c r="AL867" s="2"/>
      <c r="AM867" s="2"/>
      <c r="AN867" s="2"/>
      <c r="AO867" s="2"/>
      <c r="AP867" s="2"/>
      <c r="AQ867" s="2"/>
      <c r="AR867" s="15"/>
    </row>
    <row r="868" spans="1:44" ht="11.25" customHeight="1">
      <c r="A868" s="120"/>
      <c r="B868" s="120"/>
      <c r="C868" s="120"/>
      <c r="D868" s="120"/>
      <c r="E868" s="2"/>
      <c r="F868" s="2"/>
      <c r="G868" s="120"/>
      <c r="H868" s="120"/>
      <c r="I868" s="120"/>
      <c r="J868" s="58"/>
      <c r="K868" s="121"/>
      <c r="L868" s="2"/>
      <c r="M868" s="120"/>
      <c r="N868" s="120"/>
      <c r="O868" s="120"/>
      <c r="P868" s="120"/>
      <c r="Q868" s="2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122"/>
      <c r="AJ868" s="122"/>
      <c r="AK868" s="2"/>
      <c r="AL868" s="2"/>
      <c r="AM868" s="2"/>
      <c r="AN868" s="2"/>
      <c r="AO868" s="2"/>
      <c r="AP868" s="2"/>
      <c r="AQ868" s="2"/>
      <c r="AR868" s="15"/>
    </row>
    <row r="869" spans="1:44" ht="11.25" customHeight="1">
      <c r="A869" s="120"/>
      <c r="B869" s="120"/>
      <c r="C869" s="120"/>
      <c r="D869" s="120"/>
      <c r="E869" s="2"/>
      <c r="F869" s="2"/>
      <c r="G869" s="120"/>
      <c r="H869" s="120"/>
      <c r="I869" s="120"/>
      <c r="J869" s="58"/>
      <c r="K869" s="121"/>
      <c r="L869" s="2"/>
      <c r="M869" s="120"/>
      <c r="N869" s="120"/>
      <c r="O869" s="120"/>
      <c r="P869" s="120"/>
      <c r="Q869" s="2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122"/>
      <c r="AJ869" s="122"/>
      <c r="AK869" s="2"/>
      <c r="AL869" s="2"/>
      <c r="AM869" s="2"/>
      <c r="AN869" s="2"/>
      <c r="AO869" s="2"/>
      <c r="AP869" s="2"/>
      <c r="AQ869" s="2"/>
      <c r="AR869" s="15"/>
    </row>
    <row r="870" spans="1:44" ht="11.25" customHeight="1">
      <c r="A870" s="120"/>
      <c r="B870" s="120"/>
      <c r="C870" s="120"/>
      <c r="D870" s="120"/>
      <c r="E870" s="2"/>
      <c r="F870" s="2"/>
      <c r="G870" s="120"/>
      <c r="H870" s="120"/>
      <c r="I870" s="120"/>
      <c r="J870" s="58"/>
      <c r="K870" s="121"/>
      <c r="L870" s="2"/>
      <c r="M870" s="120"/>
      <c r="N870" s="120"/>
      <c r="O870" s="120"/>
      <c r="P870" s="120"/>
      <c r="Q870" s="2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122"/>
      <c r="AJ870" s="122"/>
      <c r="AK870" s="2"/>
      <c r="AL870" s="2"/>
      <c r="AM870" s="2"/>
      <c r="AN870" s="2"/>
      <c r="AO870" s="2"/>
      <c r="AP870" s="2"/>
      <c r="AQ870" s="2"/>
      <c r="AR870" s="15"/>
    </row>
    <row r="871" spans="1:44" ht="11.25" customHeight="1">
      <c r="A871" s="120"/>
      <c r="B871" s="120"/>
      <c r="C871" s="120"/>
      <c r="D871" s="120"/>
      <c r="E871" s="2"/>
      <c r="F871" s="2"/>
      <c r="G871" s="120"/>
      <c r="H871" s="120"/>
      <c r="I871" s="120"/>
      <c r="J871" s="58"/>
      <c r="K871" s="121"/>
      <c r="L871" s="2"/>
      <c r="M871" s="120"/>
      <c r="N871" s="120"/>
      <c r="O871" s="120"/>
      <c r="P871" s="120"/>
      <c r="Q871" s="2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122"/>
      <c r="AJ871" s="122"/>
      <c r="AK871" s="2"/>
      <c r="AL871" s="2"/>
      <c r="AM871" s="2"/>
      <c r="AN871" s="2"/>
      <c r="AO871" s="2"/>
      <c r="AP871" s="2"/>
      <c r="AQ871" s="2"/>
      <c r="AR871" s="15"/>
    </row>
    <row r="872" spans="1:44" ht="11.25" customHeight="1">
      <c r="A872" s="120"/>
      <c r="B872" s="120"/>
      <c r="C872" s="120"/>
      <c r="D872" s="120"/>
      <c r="E872" s="2"/>
      <c r="F872" s="2"/>
      <c r="G872" s="120"/>
      <c r="H872" s="120"/>
      <c r="I872" s="120"/>
      <c r="J872" s="58"/>
      <c r="K872" s="121"/>
      <c r="L872" s="2"/>
      <c r="M872" s="120"/>
      <c r="N872" s="120"/>
      <c r="O872" s="120"/>
      <c r="P872" s="120"/>
      <c r="Q872" s="2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122"/>
      <c r="AJ872" s="122"/>
      <c r="AK872" s="2"/>
      <c r="AL872" s="2"/>
      <c r="AM872" s="2"/>
      <c r="AN872" s="2"/>
      <c r="AO872" s="2"/>
      <c r="AP872" s="2"/>
      <c r="AQ872" s="2"/>
      <c r="AR872" s="15"/>
    </row>
    <row r="873" spans="1:44" ht="11.25" customHeight="1">
      <c r="A873" s="120"/>
      <c r="B873" s="120"/>
      <c r="C873" s="120"/>
      <c r="D873" s="120"/>
      <c r="E873" s="2"/>
      <c r="F873" s="2"/>
      <c r="G873" s="120"/>
      <c r="H873" s="120"/>
      <c r="I873" s="120"/>
      <c r="J873" s="58"/>
      <c r="K873" s="121"/>
      <c r="L873" s="2"/>
      <c r="M873" s="120"/>
      <c r="N873" s="120"/>
      <c r="O873" s="120"/>
      <c r="P873" s="120"/>
      <c r="Q873" s="2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122"/>
      <c r="AJ873" s="122"/>
      <c r="AK873" s="2"/>
      <c r="AL873" s="2"/>
      <c r="AM873" s="2"/>
      <c r="AN873" s="2"/>
      <c r="AO873" s="2"/>
      <c r="AP873" s="2"/>
      <c r="AQ873" s="2"/>
      <c r="AR873" s="15"/>
    </row>
    <row r="874" spans="1:44" ht="11.25" customHeight="1">
      <c r="A874" s="120"/>
      <c r="B874" s="120"/>
      <c r="C874" s="120"/>
      <c r="D874" s="120"/>
      <c r="E874" s="2"/>
      <c r="F874" s="2"/>
      <c r="G874" s="120"/>
      <c r="H874" s="120"/>
      <c r="I874" s="120"/>
      <c r="J874" s="58"/>
      <c r="K874" s="121"/>
      <c r="L874" s="2"/>
      <c r="M874" s="120"/>
      <c r="N874" s="120"/>
      <c r="O874" s="120"/>
      <c r="P874" s="120"/>
      <c r="Q874" s="2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122"/>
      <c r="AJ874" s="122"/>
      <c r="AK874" s="2"/>
      <c r="AL874" s="2"/>
      <c r="AM874" s="2"/>
      <c r="AN874" s="2"/>
      <c r="AO874" s="2"/>
      <c r="AP874" s="2"/>
      <c r="AQ874" s="2"/>
      <c r="AR874" s="15"/>
    </row>
    <row r="875" spans="1:44" ht="11.25" customHeight="1">
      <c r="A875" s="120"/>
      <c r="B875" s="120"/>
      <c r="C875" s="120"/>
      <c r="D875" s="120"/>
      <c r="E875" s="2"/>
      <c r="F875" s="2"/>
      <c r="G875" s="120"/>
      <c r="H875" s="120"/>
      <c r="I875" s="120"/>
      <c r="J875" s="58"/>
      <c r="K875" s="121"/>
      <c r="L875" s="2"/>
      <c r="M875" s="120"/>
      <c r="N875" s="120"/>
      <c r="O875" s="120"/>
      <c r="P875" s="120"/>
      <c r="Q875" s="2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122"/>
      <c r="AJ875" s="122"/>
      <c r="AK875" s="2"/>
      <c r="AL875" s="2"/>
      <c r="AM875" s="2"/>
      <c r="AN875" s="2"/>
      <c r="AO875" s="2"/>
      <c r="AP875" s="2"/>
      <c r="AQ875" s="2"/>
      <c r="AR875" s="15"/>
    </row>
    <row r="876" spans="1:44" ht="11.25" customHeight="1">
      <c r="A876" s="120"/>
      <c r="B876" s="120"/>
      <c r="C876" s="120"/>
      <c r="D876" s="120"/>
      <c r="E876" s="2"/>
      <c r="F876" s="2"/>
      <c r="G876" s="120"/>
      <c r="H876" s="120"/>
      <c r="I876" s="120"/>
      <c r="J876" s="58"/>
      <c r="K876" s="121"/>
      <c r="L876" s="2"/>
      <c r="M876" s="120"/>
      <c r="N876" s="120"/>
      <c r="O876" s="120"/>
      <c r="P876" s="120"/>
      <c r="Q876" s="2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122"/>
      <c r="AJ876" s="122"/>
      <c r="AK876" s="2"/>
      <c r="AL876" s="2"/>
      <c r="AM876" s="2"/>
      <c r="AN876" s="2"/>
      <c r="AO876" s="2"/>
      <c r="AP876" s="2"/>
      <c r="AQ876" s="2"/>
      <c r="AR876" s="15"/>
    </row>
    <row r="877" spans="1:44" ht="11.25" customHeight="1">
      <c r="A877" s="120"/>
      <c r="B877" s="120"/>
      <c r="C877" s="120"/>
      <c r="D877" s="120"/>
      <c r="E877" s="2"/>
      <c r="F877" s="2"/>
      <c r="G877" s="120"/>
      <c r="H877" s="120"/>
      <c r="I877" s="120"/>
      <c r="J877" s="58"/>
      <c r="K877" s="121"/>
      <c r="L877" s="2"/>
      <c r="M877" s="120"/>
      <c r="N877" s="120"/>
      <c r="O877" s="120"/>
      <c r="P877" s="120"/>
      <c r="Q877" s="2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122"/>
      <c r="AJ877" s="122"/>
      <c r="AK877" s="2"/>
      <c r="AL877" s="2"/>
      <c r="AM877" s="2"/>
      <c r="AN877" s="2"/>
      <c r="AO877" s="2"/>
      <c r="AP877" s="2"/>
      <c r="AQ877" s="2"/>
      <c r="AR877" s="15"/>
    </row>
    <row r="878" spans="1:44" ht="11.25" customHeight="1">
      <c r="A878" s="120"/>
      <c r="B878" s="120"/>
      <c r="C878" s="120"/>
      <c r="D878" s="120"/>
      <c r="E878" s="2"/>
      <c r="F878" s="2"/>
      <c r="G878" s="120"/>
      <c r="H878" s="120"/>
      <c r="I878" s="120"/>
      <c r="J878" s="58"/>
      <c r="K878" s="121"/>
      <c r="L878" s="2"/>
      <c r="M878" s="120"/>
      <c r="N878" s="120"/>
      <c r="O878" s="120"/>
      <c r="P878" s="120"/>
      <c r="Q878" s="2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122"/>
      <c r="AJ878" s="122"/>
      <c r="AK878" s="2"/>
      <c r="AL878" s="2"/>
      <c r="AM878" s="2"/>
      <c r="AN878" s="2"/>
      <c r="AO878" s="2"/>
      <c r="AP878" s="2"/>
      <c r="AQ878" s="2"/>
      <c r="AR878" s="15"/>
    </row>
    <row r="879" spans="1:44" ht="11.25" customHeight="1">
      <c r="A879" s="120"/>
      <c r="B879" s="120"/>
      <c r="C879" s="120"/>
      <c r="D879" s="120"/>
      <c r="E879" s="2"/>
      <c r="F879" s="2"/>
      <c r="G879" s="120"/>
      <c r="H879" s="120"/>
      <c r="I879" s="120"/>
      <c r="J879" s="58"/>
      <c r="K879" s="121"/>
      <c r="L879" s="2"/>
      <c r="M879" s="120"/>
      <c r="N879" s="120"/>
      <c r="O879" s="120"/>
      <c r="P879" s="120"/>
      <c r="Q879" s="2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122"/>
      <c r="AJ879" s="122"/>
      <c r="AK879" s="2"/>
      <c r="AL879" s="2"/>
      <c r="AM879" s="2"/>
      <c r="AN879" s="2"/>
      <c r="AO879" s="2"/>
      <c r="AP879" s="2"/>
      <c r="AQ879" s="2"/>
      <c r="AR879" s="15"/>
    </row>
    <row r="880" spans="1:44" ht="11.25" customHeight="1">
      <c r="A880" s="120"/>
      <c r="B880" s="120"/>
      <c r="C880" s="120"/>
      <c r="D880" s="120"/>
      <c r="E880" s="2"/>
      <c r="F880" s="2"/>
      <c r="G880" s="120"/>
      <c r="H880" s="120"/>
      <c r="I880" s="120"/>
      <c r="J880" s="58"/>
      <c r="K880" s="121"/>
      <c r="L880" s="2"/>
      <c r="M880" s="120"/>
      <c r="N880" s="120"/>
      <c r="O880" s="120"/>
      <c r="P880" s="120"/>
      <c r="Q880" s="2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122"/>
      <c r="AJ880" s="122"/>
      <c r="AK880" s="2"/>
      <c r="AL880" s="2"/>
      <c r="AM880" s="2"/>
      <c r="AN880" s="2"/>
      <c r="AO880" s="2"/>
      <c r="AP880" s="2"/>
      <c r="AQ880" s="2"/>
      <c r="AR880" s="15"/>
    </row>
    <row r="881" spans="1:44" ht="11.25" customHeight="1">
      <c r="A881" s="120"/>
      <c r="B881" s="120"/>
      <c r="C881" s="120"/>
      <c r="D881" s="120"/>
      <c r="E881" s="2"/>
      <c r="F881" s="2"/>
      <c r="G881" s="120"/>
      <c r="H881" s="120"/>
      <c r="I881" s="120"/>
      <c r="J881" s="58"/>
      <c r="K881" s="121"/>
      <c r="L881" s="2"/>
      <c r="M881" s="120"/>
      <c r="N881" s="120"/>
      <c r="O881" s="120"/>
      <c r="P881" s="120"/>
      <c r="Q881" s="2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122"/>
      <c r="AJ881" s="122"/>
      <c r="AK881" s="2"/>
      <c r="AL881" s="2"/>
      <c r="AM881" s="2"/>
      <c r="AN881" s="2"/>
      <c r="AO881" s="2"/>
      <c r="AP881" s="2"/>
      <c r="AQ881" s="2"/>
      <c r="AR881" s="15"/>
    </row>
    <row r="882" spans="1:44" ht="11.25" customHeight="1">
      <c r="A882" s="120"/>
      <c r="B882" s="120"/>
      <c r="C882" s="120"/>
      <c r="D882" s="120"/>
      <c r="E882" s="2"/>
      <c r="F882" s="2"/>
      <c r="G882" s="120"/>
      <c r="H882" s="120"/>
      <c r="I882" s="120"/>
      <c r="J882" s="58"/>
      <c r="K882" s="121"/>
      <c r="L882" s="2"/>
      <c r="M882" s="120"/>
      <c r="N882" s="120"/>
      <c r="O882" s="120"/>
      <c r="P882" s="120"/>
      <c r="Q882" s="2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122"/>
      <c r="AJ882" s="122"/>
      <c r="AK882" s="2"/>
      <c r="AL882" s="2"/>
      <c r="AM882" s="2"/>
      <c r="AN882" s="2"/>
      <c r="AO882" s="2"/>
      <c r="AP882" s="2"/>
      <c r="AQ882" s="2"/>
      <c r="AR882" s="15"/>
    </row>
    <row r="883" spans="1:44" ht="11.25" customHeight="1">
      <c r="A883" s="120"/>
      <c r="B883" s="120"/>
      <c r="C883" s="120"/>
      <c r="D883" s="120"/>
      <c r="E883" s="2"/>
      <c r="F883" s="2"/>
      <c r="G883" s="120"/>
      <c r="H883" s="120"/>
      <c r="I883" s="120"/>
      <c r="J883" s="58"/>
      <c r="K883" s="121"/>
      <c r="L883" s="2"/>
      <c r="M883" s="120"/>
      <c r="N883" s="120"/>
      <c r="O883" s="120"/>
      <c r="P883" s="120"/>
      <c r="Q883" s="2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122"/>
      <c r="AJ883" s="122"/>
      <c r="AK883" s="2"/>
      <c r="AL883" s="2"/>
      <c r="AM883" s="2"/>
      <c r="AN883" s="2"/>
      <c r="AO883" s="2"/>
      <c r="AP883" s="2"/>
      <c r="AQ883" s="2"/>
      <c r="AR883" s="15"/>
    </row>
    <row r="884" spans="1:44" ht="11.25" customHeight="1">
      <c r="A884" s="120"/>
      <c r="B884" s="120"/>
      <c r="C884" s="120"/>
      <c r="D884" s="120"/>
      <c r="E884" s="2"/>
      <c r="F884" s="2"/>
      <c r="G884" s="120"/>
      <c r="H884" s="120"/>
      <c r="I884" s="120"/>
      <c r="J884" s="58"/>
      <c r="K884" s="121"/>
      <c r="L884" s="2"/>
      <c r="M884" s="120"/>
      <c r="N884" s="120"/>
      <c r="O884" s="120"/>
      <c r="P884" s="120"/>
      <c r="Q884" s="2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122"/>
      <c r="AJ884" s="122"/>
      <c r="AK884" s="2"/>
      <c r="AL884" s="2"/>
      <c r="AM884" s="2"/>
      <c r="AN884" s="2"/>
      <c r="AO884" s="2"/>
      <c r="AP884" s="2"/>
      <c r="AQ884" s="2"/>
      <c r="AR884" s="15"/>
    </row>
    <row r="885" spans="1:44" ht="11.25" customHeight="1">
      <c r="A885" s="120"/>
      <c r="B885" s="120"/>
      <c r="C885" s="120"/>
      <c r="D885" s="120"/>
      <c r="E885" s="2"/>
      <c r="F885" s="2"/>
      <c r="G885" s="120"/>
      <c r="H885" s="120"/>
      <c r="I885" s="120"/>
      <c r="J885" s="58"/>
      <c r="K885" s="121"/>
      <c r="L885" s="2"/>
      <c r="M885" s="120"/>
      <c r="N885" s="120"/>
      <c r="O885" s="120"/>
      <c r="P885" s="120"/>
      <c r="Q885" s="2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122"/>
      <c r="AJ885" s="122"/>
      <c r="AK885" s="2"/>
      <c r="AL885" s="2"/>
      <c r="AM885" s="2"/>
      <c r="AN885" s="2"/>
      <c r="AO885" s="2"/>
      <c r="AP885" s="2"/>
      <c r="AQ885" s="2"/>
      <c r="AR885" s="15"/>
    </row>
    <row r="886" spans="1:44" ht="11.25" customHeight="1">
      <c r="A886" s="120"/>
      <c r="B886" s="120"/>
      <c r="C886" s="120"/>
      <c r="D886" s="120"/>
      <c r="E886" s="2"/>
      <c r="F886" s="2"/>
      <c r="G886" s="120"/>
      <c r="H886" s="120"/>
      <c r="I886" s="120"/>
      <c r="J886" s="58"/>
      <c r="K886" s="121"/>
      <c r="L886" s="2"/>
      <c r="M886" s="120"/>
      <c r="N886" s="120"/>
      <c r="O886" s="120"/>
      <c r="P886" s="120"/>
      <c r="Q886" s="2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122"/>
      <c r="AJ886" s="122"/>
      <c r="AK886" s="2"/>
      <c r="AL886" s="2"/>
      <c r="AM886" s="2"/>
      <c r="AN886" s="2"/>
      <c r="AO886" s="2"/>
      <c r="AP886" s="2"/>
      <c r="AQ886" s="2"/>
      <c r="AR886" s="15"/>
    </row>
    <row r="887" spans="1:44" ht="11.25" customHeight="1">
      <c r="A887" s="120"/>
      <c r="B887" s="120"/>
      <c r="C887" s="120"/>
      <c r="D887" s="120"/>
      <c r="E887" s="2"/>
      <c r="F887" s="2"/>
      <c r="G887" s="120"/>
      <c r="H887" s="120"/>
      <c r="I887" s="120"/>
      <c r="J887" s="58"/>
      <c r="K887" s="121"/>
      <c r="L887" s="2"/>
      <c r="M887" s="120"/>
      <c r="N887" s="120"/>
      <c r="O887" s="120"/>
      <c r="P887" s="120"/>
      <c r="Q887" s="2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122"/>
      <c r="AJ887" s="122"/>
      <c r="AK887" s="2"/>
      <c r="AL887" s="2"/>
      <c r="AM887" s="2"/>
      <c r="AN887" s="2"/>
      <c r="AO887" s="2"/>
      <c r="AP887" s="2"/>
      <c r="AQ887" s="2"/>
      <c r="AR887" s="15"/>
    </row>
    <row r="888" spans="1:44" ht="11.25" customHeight="1">
      <c r="A888" s="120"/>
      <c r="B888" s="120"/>
      <c r="C888" s="120"/>
      <c r="D888" s="120"/>
      <c r="E888" s="2"/>
      <c r="F888" s="2"/>
      <c r="G888" s="120"/>
      <c r="H888" s="120"/>
      <c r="I888" s="120"/>
      <c r="J888" s="58"/>
      <c r="K888" s="121"/>
      <c r="L888" s="2"/>
      <c r="M888" s="120"/>
      <c r="N888" s="120"/>
      <c r="O888" s="120"/>
      <c r="P888" s="120"/>
      <c r="Q888" s="2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122"/>
      <c r="AJ888" s="122"/>
      <c r="AK888" s="2"/>
      <c r="AL888" s="2"/>
      <c r="AM888" s="2"/>
      <c r="AN888" s="2"/>
      <c r="AO888" s="2"/>
      <c r="AP888" s="2"/>
      <c r="AQ888" s="2"/>
      <c r="AR888" s="15"/>
    </row>
    <row r="889" spans="1:44" ht="11.25" customHeight="1">
      <c r="A889" s="120"/>
      <c r="B889" s="120"/>
      <c r="C889" s="120"/>
      <c r="D889" s="120"/>
      <c r="E889" s="2"/>
      <c r="F889" s="2"/>
      <c r="G889" s="120"/>
      <c r="H889" s="120"/>
      <c r="I889" s="120"/>
      <c r="J889" s="58"/>
      <c r="K889" s="121"/>
      <c r="L889" s="2"/>
      <c r="M889" s="120"/>
      <c r="N889" s="120"/>
      <c r="O889" s="120"/>
      <c r="P889" s="120"/>
      <c r="Q889" s="2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122"/>
      <c r="AJ889" s="122"/>
      <c r="AK889" s="2"/>
      <c r="AL889" s="2"/>
      <c r="AM889" s="2"/>
      <c r="AN889" s="2"/>
      <c r="AO889" s="2"/>
      <c r="AP889" s="2"/>
      <c r="AQ889" s="2"/>
      <c r="AR889" s="15"/>
    </row>
    <row r="890" spans="1:44" ht="11.25" customHeight="1">
      <c r="A890" s="120"/>
      <c r="B890" s="120"/>
      <c r="C890" s="120"/>
      <c r="D890" s="120"/>
      <c r="E890" s="2"/>
      <c r="F890" s="2"/>
      <c r="G890" s="120"/>
      <c r="H890" s="120"/>
      <c r="I890" s="120"/>
      <c r="J890" s="58"/>
      <c r="K890" s="121"/>
      <c r="L890" s="2"/>
      <c r="M890" s="120"/>
      <c r="N890" s="120"/>
      <c r="O890" s="120"/>
      <c r="P890" s="120"/>
      <c r="Q890" s="2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122"/>
      <c r="AJ890" s="122"/>
      <c r="AK890" s="2"/>
      <c r="AL890" s="2"/>
      <c r="AM890" s="2"/>
      <c r="AN890" s="2"/>
      <c r="AO890" s="2"/>
      <c r="AP890" s="2"/>
      <c r="AQ890" s="2"/>
      <c r="AR890" s="15"/>
    </row>
    <row r="891" spans="1:44" ht="11.25" customHeight="1">
      <c r="A891" s="120"/>
      <c r="B891" s="120"/>
      <c r="C891" s="120"/>
      <c r="D891" s="120"/>
      <c r="E891" s="2"/>
      <c r="F891" s="2"/>
      <c r="G891" s="120"/>
      <c r="H891" s="120"/>
      <c r="I891" s="120"/>
      <c r="J891" s="58"/>
      <c r="K891" s="121"/>
      <c r="L891" s="2"/>
      <c r="M891" s="120"/>
      <c r="N891" s="120"/>
      <c r="O891" s="120"/>
      <c r="P891" s="120"/>
      <c r="Q891" s="2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122"/>
      <c r="AJ891" s="122"/>
      <c r="AK891" s="2"/>
      <c r="AL891" s="2"/>
      <c r="AM891" s="2"/>
      <c r="AN891" s="2"/>
      <c r="AO891" s="2"/>
      <c r="AP891" s="2"/>
      <c r="AQ891" s="2"/>
      <c r="AR891" s="15"/>
    </row>
    <row r="892" spans="1:44" ht="11.25" customHeight="1">
      <c r="A892" s="120"/>
      <c r="B892" s="120"/>
      <c r="C892" s="120"/>
      <c r="D892" s="120"/>
      <c r="E892" s="2"/>
      <c r="F892" s="2"/>
      <c r="G892" s="120"/>
      <c r="H892" s="120"/>
      <c r="I892" s="120"/>
      <c r="J892" s="58"/>
      <c r="K892" s="121"/>
      <c r="L892" s="2"/>
      <c r="M892" s="120"/>
      <c r="N892" s="120"/>
      <c r="O892" s="120"/>
      <c r="P892" s="120"/>
      <c r="Q892" s="2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122"/>
      <c r="AJ892" s="122"/>
      <c r="AK892" s="2"/>
      <c r="AL892" s="2"/>
      <c r="AM892" s="2"/>
      <c r="AN892" s="2"/>
      <c r="AO892" s="2"/>
      <c r="AP892" s="2"/>
      <c r="AQ892" s="2"/>
      <c r="AR892" s="15"/>
    </row>
    <row r="893" spans="1:44" ht="11.25" customHeight="1">
      <c r="A893" s="120"/>
      <c r="B893" s="120"/>
      <c r="C893" s="120"/>
      <c r="D893" s="120"/>
      <c r="E893" s="2"/>
      <c r="F893" s="2"/>
      <c r="G893" s="120"/>
      <c r="H893" s="120"/>
      <c r="I893" s="120"/>
      <c r="J893" s="58"/>
      <c r="K893" s="121"/>
      <c r="L893" s="2"/>
      <c r="M893" s="120"/>
      <c r="N893" s="120"/>
      <c r="O893" s="120"/>
      <c r="P893" s="120"/>
      <c r="Q893" s="2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122"/>
      <c r="AJ893" s="122"/>
      <c r="AK893" s="2"/>
      <c r="AL893" s="2"/>
      <c r="AM893" s="2"/>
      <c r="AN893" s="2"/>
      <c r="AO893" s="2"/>
      <c r="AP893" s="2"/>
      <c r="AQ893" s="2"/>
      <c r="AR893" s="15"/>
    </row>
    <row r="894" spans="1:44" ht="11.25" customHeight="1">
      <c r="A894" s="120"/>
      <c r="B894" s="120"/>
      <c r="C894" s="120"/>
      <c r="D894" s="120"/>
      <c r="E894" s="2"/>
      <c r="F894" s="2"/>
      <c r="G894" s="120"/>
      <c r="H894" s="120"/>
      <c r="I894" s="120"/>
      <c r="J894" s="58"/>
      <c r="K894" s="121"/>
      <c r="L894" s="2"/>
      <c r="M894" s="120"/>
      <c r="N894" s="120"/>
      <c r="O894" s="120"/>
      <c r="P894" s="120"/>
      <c r="Q894" s="2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122"/>
      <c r="AJ894" s="122"/>
      <c r="AK894" s="2"/>
      <c r="AL894" s="2"/>
      <c r="AM894" s="2"/>
      <c r="AN894" s="2"/>
      <c r="AO894" s="2"/>
      <c r="AP894" s="2"/>
      <c r="AQ894" s="2"/>
      <c r="AR894" s="15"/>
    </row>
    <row r="895" spans="1:44" ht="11.25" customHeight="1">
      <c r="A895" s="120"/>
      <c r="B895" s="120"/>
      <c r="C895" s="120"/>
      <c r="D895" s="120"/>
      <c r="E895" s="2"/>
      <c r="F895" s="2"/>
      <c r="G895" s="120"/>
      <c r="H895" s="120"/>
      <c r="I895" s="120"/>
      <c r="J895" s="58"/>
      <c r="K895" s="121"/>
      <c r="L895" s="2"/>
      <c r="M895" s="120"/>
      <c r="N895" s="120"/>
      <c r="O895" s="120"/>
      <c r="P895" s="120"/>
      <c r="Q895" s="2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122"/>
      <c r="AJ895" s="122"/>
      <c r="AK895" s="2"/>
      <c r="AL895" s="2"/>
      <c r="AM895" s="2"/>
      <c r="AN895" s="2"/>
      <c r="AO895" s="2"/>
      <c r="AP895" s="2"/>
      <c r="AQ895" s="2"/>
      <c r="AR895" s="15"/>
    </row>
    <row r="896" spans="1:44" ht="11.25" customHeight="1">
      <c r="A896" s="120"/>
      <c r="B896" s="120"/>
      <c r="C896" s="120"/>
      <c r="D896" s="120"/>
      <c r="E896" s="2"/>
      <c r="F896" s="2"/>
      <c r="G896" s="120"/>
      <c r="H896" s="120"/>
      <c r="I896" s="120"/>
      <c r="J896" s="58"/>
      <c r="K896" s="121"/>
      <c r="L896" s="2"/>
      <c r="M896" s="120"/>
      <c r="N896" s="120"/>
      <c r="O896" s="120"/>
      <c r="P896" s="120"/>
      <c r="Q896" s="2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122"/>
      <c r="AJ896" s="122"/>
      <c r="AK896" s="2"/>
      <c r="AL896" s="2"/>
      <c r="AM896" s="2"/>
      <c r="AN896" s="2"/>
      <c r="AO896" s="2"/>
      <c r="AP896" s="2"/>
      <c r="AQ896" s="2"/>
      <c r="AR896" s="15"/>
    </row>
    <row r="897" spans="1:44" ht="11.25" customHeight="1">
      <c r="A897" s="120"/>
      <c r="B897" s="120"/>
      <c r="C897" s="120"/>
      <c r="D897" s="120"/>
      <c r="E897" s="2"/>
      <c r="F897" s="2"/>
      <c r="G897" s="120"/>
      <c r="H897" s="120"/>
      <c r="I897" s="120"/>
      <c r="J897" s="58"/>
      <c r="K897" s="121"/>
      <c r="L897" s="2"/>
      <c r="M897" s="120"/>
      <c r="N897" s="120"/>
      <c r="O897" s="120"/>
      <c r="P897" s="120"/>
      <c r="Q897" s="2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122"/>
      <c r="AJ897" s="122"/>
      <c r="AK897" s="2"/>
      <c r="AL897" s="2"/>
      <c r="AM897" s="2"/>
      <c r="AN897" s="2"/>
      <c r="AO897" s="2"/>
      <c r="AP897" s="2"/>
      <c r="AQ897" s="2"/>
      <c r="AR897" s="15"/>
    </row>
    <row r="898" spans="1:44" ht="11.25" customHeight="1">
      <c r="A898" s="120"/>
      <c r="B898" s="120"/>
      <c r="C898" s="120"/>
      <c r="D898" s="120"/>
      <c r="E898" s="2"/>
      <c r="F898" s="2"/>
      <c r="G898" s="120"/>
      <c r="H898" s="120"/>
      <c r="I898" s="120"/>
      <c r="J898" s="58"/>
      <c r="K898" s="121"/>
      <c r="L898" s="2"/>
      <c r="M898" s="120"/>
      <c r="N898" s="120"/>
      <c r="O898" s="120"/>
      <c r="P898" s="120"/>
      <c r="Q898" s="2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122"/>
      <c r="AJ898" s="122"/>
      <c r="AK898" s="2"/>
      <c r="AL898" s="2"/>
      <c r="AM898" s="2"/>
      <c r="AN898" s="2"/>
      <c r="AO898" s="2"/>
      <c r="AP898" s="2"/>
      <c r="AQ898" s="2"/>
      <c r="AR898" s="15"/>
    </row>
    <row r="899" spans="1:44" ht="11.25" customHeight="1">
      <c r="A899" s="120"/>
      <c r="B899" s="120"/>
      <c r="C899" s="120"/>
      <c r="D899" s="120"/>
      <c r="E899" s="2"/>
      <c r="F899" s="2"/>
      <c r="G899" s="120"/>
      <c r="H899" s="120"/>
      <c r="I899" s="120"/>
      <c r="J899" s="58"/>
      <c r="K899" s="121"/>
      <c r="L899" s="2"/>
      <c r="M899" s="120"/>
      <c r="N899" s="120"/>
      <c r="O899" s="120"/>
      <c r="P899" s="120"/>
      <c r="Q899" s="2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122"/>
      <c r="AJ899" s="122"/>
      <c r="AK899" s="2"/>
      <c r="AL899" s="2"/>
      <c r="AM899" s="2"/>
      <c r="AN899" s="2"/>
      <c r="AO899" s="2"/>
      <c r="AP899" s="2"/>
      <c r="AQ899" s="2"/>
      <c r="AR899" s="15"/>
    </row>
    <row r="900" spans="1:44" ht="11.25" customHeight="1">
      <c r="A900" s="120"/>
      <c r="B900" s="120"/>
      <c r="C900" s="120"/>
      <c r="D900" s="120"/>
      <c r="E900" s="2"/>
      <c r="F900" s="2"/>
      <c r="G900" s="120"/>
      <c r="H900" s="120"/>
      <c r="I900" s="120"/>
      <c r="J900" s="58"/>
      <c r="K900" s="121"/>
      <c r="L900" s="2"/>
      <c r="M900" s="120"/>
      <c r="N900" s="120"/>
      <c r="O900" s="120"/>
      <c r="P900" s="120"/>
      <c r="Q900" s="2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122"/>
      <c r="AJ900" s="122"/>
      <c r="AK900" s="2"/>
      <c r="AL900" s="2"/>
      <c r="AM900" s="2"/>
      <c r="AN900" s="2"/>
      <c r="AO900" s="2"/>
      <c r="AP900" s="2"/>
      <c r="AQ900" s="2"/>
      <c r="AR900" s="15"/>
    </row>
    <row r="901" spans="1:44" ht="11.25" customHeight="1">
      <c r="A901" s="120"/>
      <c r="B901" s="120"/>
      <c r="C901" s="120"/>
      <c r="D901" s="120"/>
      <c r="E901" s="2"/>
      <c r="F901" s="2"/>
      <c r="G901" s="120"/>
      <c r="H901" s="120"/>
      <c r="I901" s="120"/>
      <c r="J901" s="58"/>
      <c r="K901" s="121"/>
      <c r="L901" s="2"/>
      <c r="M901" s="120"/>
      <c r="N901" s="120"/>
      <c r="O901" s="120"/>
      <c r="P901" s="120"/>
      <c r="Q901" s="2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122"/>
      <c r="AJ901" s="122"/>
      <c r="AK901" s="2"/>
      <c r="AL901" s="2"/>
      <c r="AM901" s="2"/>
      <c r="AN901" s="2"/>
      <c r="AO901" s="2"/>
      <c r="AP901" s="2"/>
      <c r="AQ901" s="2"/>
      <c r="AR901" s="15"/>
    </row>
    <row r="902" spans="1:44" ht="11.25" customHeight="1">
      <c r="A902" s="120"/>
      <c r="B902" s="120"/>
      <c r="C902" s="120"/>
      <c r="D902" s="120"/>
      <c r="E902" s="2"/>
      <c r="F902" s="2"/>
      <c r="G902" s="120"/>
      <c r="H902" s="120"/>
      <c r="I902" s="120"/>
      <c r="J902" s="58"/>
      <c r="K902" s="121"/>
      <c r="L902" s="2"/>
      <c r="M902" s="120"/>
      <c r="N902" s="120"/>
      <c r="O902" s="120"/>
      <c r="P902" s="120"/>
      <c r="Q902" s="2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122"/>
      <c r="AJ902" s="122"/>
      <c r="AK902" s="2"/>
      <c r="AL902" s="2"/>
      <c r="AM902" s="2"/>
      <c r="AN902" s="2"/>
      <c r="AO902" s="2"/>
      <c r="AP902" s="2"/>
      <c r="AQ902" s="2"/>
      <c r="AR902" s="15"/>
    </row>
    <row r="903" spans="1:44" ht="11.25" customHeight="1">
      <c r="A903" s="120"/>
      <c r="B903" s="120"/>
      <c r="C903" s="120"/>
      <c r="D903" s="120"/>
      <c r="E903" s="2"/>
      <c r="F903" s="2"/>
      <c r="G903" s="120"/>
      <c r="H903" s="120"/>
      <c r="I903" s="120"/>
      <c r="J903" s="58"/>
      <c r="K903" s="121"/>
      <c r="L903" s="2"/>
      <c r="M903" s="120"/>
      <c r="N903" s="120"/>
      <c r="O903" s="120"/>
      <c r="P903" s="120"/>
      <c r="Q903" s="2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122"/>
      <c r="AJ903" s="122"/>
      <c r="AK903" s="2"/>
      <c r="AL903" s="2"/>
      <c r="AM903" s="2"/>
      <c r="AN903" s="2"/>
      <c r="AO903" s="2"/>
      <c r="AP903" s="2"/>
      <c r="AQ903" s="2"/>
      <c r="AR903" s="15"/>
    </row>
    <row r="904" spans="1:44" ht="11.25" customHeight="1">
      <c r="A904" s="120"/>
      <c r="B904" s="120"/>
      <c r="C904" s="120"/>
      <c r="D904" s="120"/>
      <c r="E904" s="2"/>
      <c r="F904" s="2"/>
      <c r="G904" s="120"/>
      <c r="H904" s="120"/>
      <c r="I904" s="120"/>
      <c r="J904" s="58"/>
      <c r="K904" s="121"/>
      <c r="L904" s="2"/>
      <c r="M904" s="120"/>
      <c r="N904" s="120"/>
      <c r="O904" s="120"/>
      <c r="P904" s="120"/>
      <c r="Q904" s="2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122"/>
      <c r="AJ904" s="122"/>
      <c r="AK904" s="2"/>
      <c r="AL904" s="2"/>
      <c r="AM904" s="2"/>
      <c r="AN904" s="2"/>
      <c r="AO904" s="2"/>
      <c r="AP904" s="2"/>
      <c r="AQ904" s="2"/>
      <c r="AR904" s="15"/>
    </row>
    <row r="905" spans="1:44" ht="11.25" customHeight="1">
      <c r="A905" s="120"/>
      <c r="B905" s="120"/>
      <c r="C905" s="120"/>
      <c r="D905" s="120"/>
      <c r="E905" s="2"/>
      <c r="F905" s="2"/>
      <c r="G905" s="120"/>
      <c r="H905" s="120"/>
      <c r="I905" s="120"/>
      <c r="J905" s="58"/>
      <c r="K905" s="121"/>
      <c r="L905" s="2"/>
      <c r="M905" s="120"/>
      <c r="N905" s="120"/>
      <c r="O905" s="120"/>
      <c r="P905" s="120"/>
      <c r="Q905" s="2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122"/>
      <c r="AJ905" s="122"/>
      <c r="AK905" s="2"/>
      <c r="AL905" s="2"/>
      <c r="AM905" s="2"/>
      <c r="AN905" s="2"/>
      <c r="AO905" s="2"/>
      <c r="AP905" s="2"/>
      <c r="AQ905" s="2"/>
      <c r="AR905" s="15"/>
    </row>
    <row r="906" spans="1:44" ht="11.25" customHeight="1">
      <c r="A906" s="120"/>
      <c r="B906" s="120"/>
      <c r="C906" s="120"/>
      <c r="D906" s="120"/>
      <c r="E906" s="2"/>
      <c r="F906" s="2"/>
      <c r="G906" s="120"/>
      <c r="H906" s="120"/>
      <c r="I906" s="120"/>
      <c r="J906" s="58"/>
      <c r="K906" s="121"/>
      <c r="L906" s="2"/>
      <c r="M906" s="120"/>
      <c r="N906" s="120"/>
      <c r="O906" s="120"/>
      <c r="P906" s="120"/>
      <c r="Q906" s="2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122"/>
      <c r="AJ906" s="122"/>
      <c r="AK906" s="2"/>
      <c r="AL906" s="2"/>
      <c r="AM906" s="2"/>
      <c r="AN906" s="2"/>
      <c r="AO906" s="2"/>
      <c r="AP906" s="2"/>
      <c r="AQ906" s="2"/>
      <c r="AR906" s="15"/>
    </row>
    <row r="907" spans="1:44" ht="11.25" customHeight="1">
      <c r="A907" s="120"/>
      <c r="B907" s="120"/>
      <c r="C907" s="120"/>
      <c r="D907" s="120"/>
      <c r="E907" s="2"/>
      <c r="F907" s="2"/>
      <c r="G907" s="120"/>
      <c r="H907" s="120"/>
      <c r="I907" s="120"/>
      <c r="J907" s="58"/>
      <c r="K907" s="121"/>
      <c r="L907" s="2"/>
      <c r="M907" s="120"/>
      <c r="N907" s="120"/>
      <c r="O907" s="120"/>
      <c r="P907" s="120"/>
      <c r="Q907" s="2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122"/>
      <c r="AJ907" s="122"/>
      <c r="AK907" s="2"/>
      <c r="AL907" s="2"/>
      <c r="AM907" s="2"/>
      <c r="AN907" s="2"/>
      <c r="AO907" s="2"/>
      <c r="AP907" s="2"/>
      <c r="AQ907" s="2"/>
      <c r="AR907" s="15"/>
    </row>
    <row r="908" spans="1:44" ht="11.25" customHeight="1">
      <c r="A908" s="120"/>
      <c r="B908" s="120"/>
      <c r="C908" s="120"/>
      <c r="D908" s="120"/>
      <c r="E908" s="2"/>
      <c r="F908" s="2"/>
      <c r="G908" s="120"/>
      <c r="H908" s="120"/>
      <c r="I908" s="120"/>
      <c r="J908" s="58"/>
      <c r="K908" s="121"/>
      <c r="L908" s="2"/>
      <c r="M908" s="120"/>
      <c r="N908" s="120"/>
      <c r="O908" s="120"/>
      <c r="P908" s="120"/>
      <c r="Q908" s="2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122"/>
      <c r="AJ908" s="122"/>
      <c r="AK908" s="2"/>
      <c r="AL908" s="2"/>
      <c r="AM908" s="2"/>
      <c r="AN908" s="2"/>
      <c r="AO908" s="2"/>
      <c r="AP908" s="2"/>
      <c r="AQ908" s="2"/>
      <c r="AR908" s="15"/>
    </row>
    <row r="909" spans="1:44" ht="11.25" customHeight="1">
      <c r="A909" s="120"/>
      <c r="B909" s="120"/>
      <c r="C909" s="120"/>
      <c r="D909" s="120"/>
      <c r="E909" s="2"/>
      <c r="F909" s="2"/>
      <c r="G909" s="120"/>
      <c r="H909" s="120"/>
      <c r="I909" s="120"/>
      <c r="J909" s="58"/>
      <c r="K909" s="121"/>
      <c r="L909" s="2"/>
      <c r="M909" s="120"/>
      <c r="N909" s="120"/>
      <c r="O909" s="120"/>
      <c r="P909" s="120"/>
      <c r="Q909" s="2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122"/>
      <c r="AJ909" s="122"/>
      <c r="AK909" s="2"/>
      <c r="AL909" s="2"/>
      <c r="AM909" s="2"/>
      <c r="AN909" s="2"/>
      <c r="AO909" s="2"/>
      <c r="AP909" s="2"/>
      <c r="AQ909" s="2"/>
      <c r="AR909" s="15"/>
    </row>
    <row r="910" spans="1:44" ht="11.25" customHeight="1">
      <c r="A910" s="120"/>
      <c r="B910" s="120"/>
      <c r="C910" s="120"/>
      <c r="D910" s="120"/>
      <c r="E910" s="2"/>
      <c r="F910" s="2"/>
      <c r="G910" s="120"/>
      <c r="H910" s="120"/>
      <c r="I910" s="120"/>
      <c r="J910" s="58"/>
      <c r="K910" s="121"/>
      <c r="L910" s="2"/>
      <c r="M910" s="120"/>
      <c r="N910" s="120"/>
      <c r="O910" s="120"/>
      <c r="P910" s="120"/>
      <c r="Q910" s="2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122"/>
      <c r="AJ910" s="122"/>
      <c r="AK910" s="2"/>
      <c r="AL910" s="2"/>
      <c r="AM910" s="2"/>
      <c r="AN910" s="2"/>
      <c r="AO910" s="2"/>
      <c r="AP910" s="2"/>
      <c r="AQ910" s="2"/>
      <c r="AR910" s="15"/>
    </row>
    <row r="911" spans="1:44" ht="11.25" customHeight="1">
      <c r="A911" s="120"/>
      <c r="B911" s="120"/>
      <c r="C911" s="120"/>
      <c r="D911" s="120"/>
      <c r="E911" s="2"/>
      <c r="F911" s="2"/>
      <c r="G911" s="120"/>
      <c r="H911" s="120"/>
      <c r="I911" s="120"/>
      <c r="J911" s="58"/>
      <c r="K911" s="121"/>
      <c r="L911" s="2"/>
      <c r="M911" s="120"/>
      <c r="N911" s="120"/>
      <c r="O911" s="120"/>
      <c r="P911" s="120"/>
      <c r="Q911" s="2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122"/>
      <c r="AJ911" s="122"/>
      <c r="AK911" s="2"/>
      <c r="AL911" s="2"/>
      <c r="AM911" s="2"/>
      <c r="AN911" s="2"/>
      <c r="AO911" s="2"/>
      <c r="AP911" s="2"/>
      <c r="AQ911" s="2"/>
      <c r="AR911" s="15"/>
    </row>
    <row r="912" spans="1:44" ht="11.25" customHeight="1">
      <c r="A912" s="120"/>
      <c r="B912" s="120"/>
      <c r="C912" s="120"/>
      <c r="D912" s="120"/>
      <c r="E912" s="2"/>
      <c r="F912" s="2"/>
      <c r="G912" s="120"/>
      <c r="H912" s="120"/>
      <c r="I912" s="120"/>
      <c r="J912" s="58"/>
      <c r="K912" s="121"/>
      <c r="L912" s="2"/>
      <c r="M912" s="120"/>
      <c r="N912" s="120"/>
      <c r="O912" s="120"/>
      <c r="P912" s="120"/>
      <c r="Q912" s="2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122"/>
      <c r="AJ912" s="122"/>
      <c r="AK912" s="2"/>
      <c r="AL912" s="2"/>
      <c r="AM912" s="2"/>
      <c r="AN912" s="2"/>
      <c r="AO912" s="2"/>
      <c r="AP912" s="2"/>
      <c r="AQ912" s="2"/>
      <c r="AR912" s="15"/>
    </row>
    <row r="913" spans="1:44" ht="11.25" customHeight="1">
      <c r="A913" s="120"/>
      <c r="B913" s="120"/>
      <c r="C913" s="120"/>
      <c r="D913" s="120"/>
      <c r="E913" s="2"/>
      <c r="F913" s="2"/>
      <c r="G913" s="120"/>
      <c r="H913" s="120"/>
      <c r="I913" s="120"/>
      <c r="J913" s="58"/>
      <c r="K913" s="121"/>
      <c r="L913" s="2"/>
      <c r="M913" s="120"/>
      <c r="N913" s="120"/>
      <c r="O913" s="120"/>
      <c r="P913" s="120"/>
      <c r="Q913" s="2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122"/>
      <c r="AJ913" s="122"/>
      <c r="AK913" s="2"/>
      <c r="AL913" s="2"/>
      <c r="AM913" s="2"/>
      <c r="AN913" s="2"/>
      <c r="AO913" s="2"/>
      <c r="AP913" s="2"/>
      <c r="AQ913" s="2"/>
      <c r="AR913" s="15"/>
    </row>
    <row r="914" spans="1:44" ht="11.25" customHeight="1">
      <c r="A914" s="120"/>
      <c r="B914" s="120"/>
      <c r="C914" s="120"/>
      <c r="D914" s="120"/>
      <c r="E914" s="2"/>
      <c r="F914" s="2"/>
      <c r="G914" s="120"/>
      <c r="H914" s="120"/>
      <c r="I914" s="120"/>
      <c r="J914" s="58"/>
      <c r="K914" s="121"/>
      <c r="L914" s="2"/>
      <c r="M914" s="120"/>
      <c r="N914" s="120"/>
      <c r="O914" s="120"/>
      <c r="P914" s="120"/>
      <c r="Q914" s="2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122"/>
      <c r="AJ914" s="122"/>
      <c r="AK914" s="2"/>
      <c r="AL914" s="2"/>
      <c r="AM914" s="2"/>
      <c r="AN914" s="2"/>
      <c r="AO914" s="2"/>
      <c r="AP914" s="2"/>
      <c r="AQ914" s="2"/>
      <c r="AR914" s="15"/>
    </row>
    <row r="915" spans="1:44" ht="11.25" customHeight="1">
      <c r="A915" s="120"/>
      <c r="B915" s="120"/>
      <c r="C915" s="120"/>
      <c r="D915" s="120"/>
      <c r="E915" s="2"/>
      <c r="F915" s="2"/>
      <c r="G915" s="120"/>
      <c r="H915" s="120"/>
      <c r="I915" s="120"/>
      <c r="J915" s="58"/>
      <c r="K915" s="121"/>
      <c r="L915" s="2"/>
      <c r="M915" s="120"/>
      <c r="N915" s="120"/>
      <c r="O915" s="120"/>
      <c r="P915" s="120"/>
      <c r="Q915" s="2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122"/>
      <c r="AJ915" s="122"/>
      <c r="AK915" s="2"/>
      <c r="AL915" s="2"/>
      <c r="AM915" s="2"/>
      <c r="AN915" s="2"/>
      <c r="AO915" s="2"/>
      <c r="AP915" s="2"/>
      <c r="AQ915" s="2"/>
      <c r="AR915" s="15"/>
    </row>
    <row r="916" spans="1:44" ht="11.25" customHeight="1">
      <c r="A916" s="120"/>
      <c r="B916" s="120"/>
      <c r="C916" s="120"/>
      <c r="D916" s="120"/>
      <c r="E916" s="2"/>
      <c r="F916" s="2"/>
      <c r="G916" s="120"/>
      <c r="H916" s="120"/>
      <c r="I916" s="120"/>
      <c r="J916" s="58"/>
      <c r="K916" s="121"/>
      <c r="L916" s="2"/>
      <c r="M916" s="120"/>
      <c r="N916" s="120"/>
      <c r="O916" s="120"/>
      <c r="P916" s="120"/>
      <c r="Q916" s="2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122"/>
      <c r="AJ916" s="122"/>
      <c r="AK916" s="2"/>
      <c r="AL916" s="2"/>
      <c r="AM916" s="2"/>
      <c r="AN916" s="2"/>
      <c r="AO916" s="2"/>
      <c r="AP916" s="2"/>
      <c r="AQ916" s="2"/>
      <c r="AR916" s="15"/>
    </row>
    <row r="917" spans="1:44" ht="11.25" customHeight="1">
      <c r="A917" s="120"/>
      <c r="B917" s="120"/>
      <c r="C917" s="120"/>
      <c r="D917" s="120"/>
      <c r="E917" s="2"/>
      <c r="F917" s="2"/>
      <c r="G917" s="120"/>
      <c r="H917" s="120"/>
      <c r="I917" s="120"/>
      <c r="J917" s="58"/>
      <c r="K917" s="121"/>
      <c r="L917" s="2"/>
      <c r="M917" s="120"/>
      <c r="N917" s="120"/>
      <c r="O917" s="120"/>
      <c r="P917" s="120"/>
      <c r="Q917" s="2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122"/>
      <c r="AJ917" s="122"/>
      <c r="AK917" s="2"/>
      <c r="AL917" s="2"/>
      <c r="AM917" s="2"/>
      <c r="AN917" s="2"/>
      <c r="AO917" s="2"/>
      <c r="AP917" s="2"/>
      <c r="AQ917" s="2"/>
      <c r="AR917" s="15"/>
    </row>
    <row r="918" spans="1:44" ht="11.25" customHeight="1">
      <c r="A918" s="120"/>
      <c r="B918" s="120"/>
      <c r="C918" s="120"/>
      <c r="D918" s="120"/>
      <c r="E918" s="2"/>
      <c r="F918" s="2"/>
      <c r="G918" s="120"/>
      <c r="H918" s="120"/>
      <c r="I918" s="120"/>
      <c r="J918" s="58"/>
      <c r="K918" s="121"/>
      <c r="L918" s="2"/>
      <c r="M918" s="120"/>
      <c r="N918" s="120"/>
      <c r="O918" s="120"/>
      <c r="P918" s="120"/>
      <c r="Q918" s="2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122"/>
      <c r="AJ918" s="122"/>
      <c r="AK918" s="2"/>
      <c r="AL918" s="2"/>
      <c r="AM918" s="2"/>
      <c r="AN918" s="2"/>
      <c r="AO918" s="2"/>
      <c r="AP918" s="2"/>
      <c r="AQ918" s="2"/>
      <c r="AR918" s="15"/>
    </row>
    <row r="919" spans="1:44" ht="11.25" customHeight="1">
      <c r="A919" s="120"/>
      <c r="B919" s="120"/>
      <c r="C919" s="120"/>
      <c r="D919" s="120"/>
      <c r="E919" s="2"/>
      <c r="F919" s="2"/>
      <c r="G919" s="120"/>
      <c r="H919" s="120"/>
      <c r="I919" s="120"/>
      <c r="J919" s="58"/>
      <c r="K919" s="121"/>
      <c r="L919" s="2"/>
      <c r="M919" s="120"/>
      <c r="N919" s="120"/>
      <c r="O919" s="120"/>
      <c r="P919" s="120"/>
      <c r="Q919" s="2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122"/>
      <c r="AJ919" s="122"/>
      <c r="AK919" s="2"/>
      <c r="AL919" s="2"/>
      <c r="AM919" s="2"/>
      <c r="AN919" s="2"/>
      <c r="AO919" s="2"/>
      <c r="AP919" s="2"/>
      <c r="AQ919" s="2"/>
      <c r="AR919" s="15"/>
    </row>
    <row r="920" spans="1:44" ht="11.25" customHeight="1">
      <c r="A920" s="120"/>
      <c r="B920" s="120"/>
      <c r="C920" s="120"/>
      <c r="D920" s="120"/>
      <c r="E920" s="2"/>
      <c r="F920" s="2"/>
      <c r="G920" s="120"/>
      <c r="H920" s="120"/>
      <c r="I920" s="120"/>
      <c r="J920" s="58"/>
      <c r="K920" s="121"/>
      <c r="L920" s="2"/>
      <c r="M920" s="120"/>
      <c r="N920" s="120"/>
      <c r="O920" s="120"/>
      <c r="P920" s="120"/>
      <c r="Q920" s="2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122"/>
      <c r="AJ920" s="122"/>
      <c r="AK920" s="2"/>
      <c r="AL920" s="2"/>
      <c r="AM920" s="2"/>
      <c r="AN920" s="2"/>
      <c r="AO920" s="2"/>
      <c r="AP920" s="2"/>
      <c r="AQ920" s="2"/>
      <c r="AR920" s="15"/>
    </row>
    <row r="921" spans="1:44" ht="11.25" customHeight="1">
      <c r="A921" s="120"/>
      <c r="B921" s="120"/>
      <c r="C921" s="120"/>
      <c r="D921" s="120"/>
      <c r="E921" s="2"/>
      <c r="F921" s="2"/>
      <c r="G921" s="120"/>
      <c r="H921" s="120"/>
      <c r="I921" s="120"/>
      <c r="J921" s="58"/>
      <c r="K921" s="121"/>
      <c r="L921" s="2"/>
      <c r="M921" s="120"/>
      <c r="N921" s="120"/>
      <c r="O921" s="120"/>
      <c r="P921" s="120"/>
      <c r="Q921" s="2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122"/>
      <c r="AJ921" s="122"/>
      <c r="AK921" s="2"/>
      <c r="AL921" s="2"/>
      <c r="AM921" s="2"/>
      <c r="AN921" s="2"/>
      <c r="AO921" s="2"/>
      <c r="AP921" s="2"/>
      <c r="AQ921" s="2"/>
      <c r="AR921" s="15"/>
    </row>
    <row r="922" spans="1:44" ht="11.25" customHeight="1">
      <c r="A922" s="120"/>
      <c r="B922" s="120"/>
      <c r="C922" s="120"/>
      <c r="D922" s="120"/>
      <c r="E922" s="2"/>
      <c r="F922" s="2"/>
      <c r="G922" s="120"/>
      <c r="H922" s="120"/>
      <c r="I922" s="120"/>
      <c r="J922" s="58"/>
      <c r="K922" s="121"/>
      <c r="L922" s="2"/>
      <c r="M922" s="120"/>
      <c r="N922" s="120"/>
      <c r="O922" s="120"/>
      <c r="P922" s="120"/>
      <c r="Q922" s="2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122"/>
      <c r="AJ922" s="122"/>
      <c r="AK922" s="2"/>
      <c r="AL922" s="2"/>
      <c r="AM922" s="2"/>
      <c r="AN922" s="2"/>
      <c r="AO922" s="2"/>
      <c r="AP922" s="2"/>
      <c r="AQ922" s="2"/>
      <c r="AR922" s="15"/>
    </row>
    <row r="923" spans="1:44" ht="11.25" customHeight="1">
      <c r="A923" s="120"/>
      <c r="B923" s="120"/>
      <c r="C923" s="120"/>
      <c r="D923" s="120"/>
      <c r="E923" s="2"/>
      <c r="F923" s="2"/>
      <c r="G923" s="120"/>
      <c r="H923" s="120"/>
      <c r="I923" s="120"/>
      <c r="J923" s="58"/>
      <c r="K923" s="121"/>
      <c r="L923" s="2"/>
      <c r="M923" s="120"/>
      <c r="N923" s="120"/>
      <c r="O923" s="120"/>
      <c r="P923" s="120"/>
      <c r="Q923" s="2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122"/>
      <c r="AJ923" s="122"/>
      <c r="AK923" s="2"/>
      <c r="AL923" s="2"/>
      <c r="AM923" s="2"/>
      <c r="AN923" s="2"/>
      <c r="AO923" s="2"/>
      <c r="AP923" s="2"/>
      <c r="AQ923" s="2"/>
      <c r="AR923" s="15"/>
    </row>
    <row r="924" spans="1:44" ht="11.25" customHeight="1">
      <c r="A924" s="120"/>
      <c r="B924" s="120"/>
      <c r="C924" s="120"/>
      <c r="D924" s="120"/>
      <c r="E924" s="2"/>
      <c r="F924" s="2"/>
      <c r="G924" s="120"/>
      <c r="H924" s="120"/>
      <c r="I924" s="120"/>
      <c r="J924" s="58"/>
      <c r="K924" s="121"/>
      <c r="L924" s="2"/>
      <c r="M924" s="120"/>
      <c r="N924" s="120"/>
      <c r="O924" s="120"/>
      <c r="P924" s="120"/>
      <c r="Q924" s="2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122"/>
      <c r="AJ924" s="122"/>
      <c r="AK924" s="2"/>
      <c r="AL924" s="2"/>
      <c r="AM924" s="2"/>
      <c r="AN924" s="2"/>
      <c r="AO924" s="2"/>
      <c r="AP924" s="2"/>
      <c r="AQ924" s="2"/>
      <c r="AR924" s="15"/>
    </row>
    <row r="925" spans="1:44" ht="11.25" customHeight="1">
      <c r="A925" s="120"/>
      <c r="B925" s="120"/>
      <c r="C925" s="120"/>
      <c r="D925" s="120"/>
      <c r="E925" s="2"/>
      <c r="F925" s="2"/>
      <c r="G925" s="120"/>
      <c r="H925" s="120"/>
      <c r="I925" s="120"/>
      <c r="J925" s="58"/>
      <c r="K925" s="121"/>
      <c r="L925" s="2"/>
      <c r="M925" s="120"/>
      <c r="N925" s="120"/>
      <c r="O925" s="120"/>
      <c r="P925" s="120"/>
      <c r="Q925" s="2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122"/>
      <c r="AJ925" s="122"/>
      <c r="AK925" s="2"/>
      <c r="AL925" s="2"/>
      <c r="AM925" s="2"/>
      <c r="AN925" s="2"/>
      <c r="AO925" s="2"/>
      <c r="AP925" s="2"/>
      <c r="AQ925" s="2"/>
      <c r="AR925" s="15"/>
    </row>
    <row r="926" spans="1:44" ht="11.25" customHeight="1">
      <c r="A926" s="120"/>
      <c r="B926" s="120"/>
      <c r="C926" s="120"/>
      <c r="D926" s="120"/>
      <c r="E926" s="2"/>
      <c r="F926" s="2"/>
      <c r="G926" s="120"/>
      <c r="H926" s="120"/>
      <c r="I926" s="120"/>
      <c r="J926" s="58"/>
      <c r="K926" s="121"/>
      <c r="L926" s="2"/>
      <c r="M926" s="120"/>
      <c r="N926" s="120"/>
      <c r="O926" s="120"/>
      <c r="P926" s="120"/>
      <c r="Q926" s="2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122"/>
      <c r="AJ926" s="122"/>
      <c r="AK926" s="2"/>
      <c r="AL926" s="2"/>
      <c r="AM926" s="2"/>
      <c r="AN926" s="2"/>
      <c r="AO926" s="2"/>
      <c r="AP926" s="2"/>
      <c r="AQ926" s="2"/>
      <c r="AR926" s="15"/>
    </row>
    <row r="927" spans="1:44" ht="11.25" customHeight="1">
      <c r="A927" s="120"/>
      <c r="B927" s="120"/>
      <c r="C927" s="120"/>
      <c r="D927" s="120"/>
      <c r="E927" s="2"/>
      <c r="F927" s="2"/>
      <c r="G927" s="120"/>
      <c r="H927" s="120"/>
      <c r="I927" s="120"/>
      <c r="J927" s="58"/>
      <c r="K927" s="121"/>
      <c r="L927" s="2"/>
      <c r="M927" s="120"/>
      <c r="N927" s="120"/>
      <c r="O927" s="120"/>
      <c r="P927" s="120"/>
      <c r="Q927" s="2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122"/>
      <c r="AJ927" s="122"/>
      <c r="AK927" s="2"/>
      <c r="AL927" s="2"/>
      <c r="AM927" s="2"/>
      <c r="AN927" s="2"/>
      <c r="AO927" s="2"/>
      <c r="AP927" s="2"/>
      <c r="AQ927" s="2"/>
      <c r="AR927" s="15"/>
    </row>
    <row r="928" spans="1:44" ht="11.25" customHeight="1">
      <c r="A928" s="120"/>
      <c r="B928" s="120"/>
      <c r="C928" s="120"/>
      <c r="D928" s="120"/>
      <c r="E928" s="2"/>
      <c r="F928" s="2"/>
      <c r="G928" s="120"/>
      <c r="H928" s="120"/>
      <c r="I928" s="120"/>
      <c r="J928" s="58"/>
      <c r="K928" s="121"/>
      <c r="L928" s="2"/>
      <c r="M928" s="120"/>
      <c r="N928" s="120"/>
      <c r="O928" s="120"/>
      <c r="P928" s="120"/>
      <c r="Q928" s="2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122"/>
      <c r="AJ928" s="122"/>
      <c r="AK928" s="2"/>
      <c r="AL928" s="2"/>
      <c r="AM928" s="2"/>
      <c r="AN928" s="2"/>
      <c r="AO928" s="2"/>
      <c r="AP928" s="2"/>
      <c r="AQ928" s="2"/>
      <c r="AR928" s="15"/>
    </row>
    <row r="929" spans="1:44" ht="11.25" customHeight="1">
      <c r="A929" s="120"/>
      <c r="B929" s="120"/>
      <c r="C929" s="120"/>
      <c r="D929" s="120"/>
      <c r="E929" s="2"/>
      <c r="F929" s="2"/>
      <c r="G929" s="120"/>
      <c r="H929" s="120"/>
      <c r="I929" s="120"/>
      <c r="J929" s="58"/>
      <c r="K929" s="121"/>
      <c r="L929" s="2"/>
      <c r="M929" s="120"/>
      <c r="N929" s="120"/>
      <c r="O929" s="120"/>
      <c r="P929" s="120"/>
      <c r="Q929" s="2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122"/>
      <c r="AJ929" s="122"/>
      <c r="AK929" s="2"/>
      <c r="AL929" s="2"/>
      <c r="AM929" s="2"/>
      <c r="AN929" s="2"/>
      <c r="AO929" s="2"/>
      <c r="AP929" s="2"/>
      <c r="AQ929" s="2"/>
      <c r="AR929" s="15"/>
    </row>
    <row r="930" spans="1:44" ht="11.25" customHeight="1">
      <c r="A930" s="120"/>
      <c r="B930" s="120"/>
      <c r="C930" s="120"/>
      <c r="D930" s="120"/>
      <c r="E930" s="2"/>
      <c r="F930" s="2"/>
      <c r="G930" s="120"/>
      <c r="H930" s="120"/>
      <c r="I930" s="120"/>
      <c r="J930" s="58"/>
      <c r="K930" s="121"/>
      <c r="L930" s="2"/>
      <c r="M930" s="120"/>
      <c r="N930" s="120"/>
      <c r="O930" s="120"/>
      <c r="P930" s="120"/>
      <c r="Q930" s="2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122"/>
      <c r="AJ930" s="122"/>
      <c r="AK930" s="2"/>
      <c r="AL930" s="2"/>
      <c r="AM930" s="2"/>
      <c r="AN930" s="2"/>
      <c r="AO930" s="2"/>
      <c r="AP930" s="2"/>
      <c r="AQ930" s="2"/>
      <c r="AR930" s="15"/>
    </row>
    <row r="931" spans="1:44" ht="11.25" customHeight="1">
      <c r="A931" s="120"/>
      <c r="B931" s="120"/>
      <c r="C931" s="120"/>
      <c r="D931" s="120"/>
      <c r="E931" s="2"/>
      <c r="F931" s="2"/>
      <c r="G931" s="120"/>
      <c r="H931" s="120"/>
      <c r="I931" s="120"/>
      <c r="J931" s="58"/>
      <c r="K931" s="121"/>
      <c r="L931" s="2"/>
      <c r="M931" s="120"/>
      <c r="N931" s="120"/>
      <c r="O931" s="120"/>
      <c r="P931" s="120"/>
      <c r="Q931" s="2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122"/>
      <c r="AJ931" s="122"/>
      <c r="AK931" s="2"/>
      <c r="AL931" s="2"/>
      <c r="AM931" s="2"/>
      <c r="AN931" s="2"/>
      <c r="AO931" s="2"/>
      <c r="AP931" s="2"/>
      <c r="AQ931" s="2"/>
      <c r="AR931" s="15"/>
    </row>
    <row r="932" spans="1:44" ht="11.25" customHeight="1">
      <c r="A932" s="120"/>
      <c r="B932" s="120"/>
      <c r="C932" s="120"/>
      <c r="D932" s="120"/>
      <c r="E932" s="2"/>
      <c r="F932" s="2"/>
      <c r="G932" s="120"/>
      <c r="H932" s="120"/>
      <c r="I932" s="120"/>
      <c r="J932" s="58"/>
      <c r="K932" s="121"/>
      <c r="L932" s="2"/>
      <c r="M932" s="120"/>
      <c r="N932" s="120"/>
      <c r="O932" s="120"/>
      <c r="P932" s="120"/>
      <c r="Q932" s="2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122"/>
      <c r="AJ932" s="122"/>
      <c r="AK932" s="2"/>
      <c r="AL932" s="2"/>
      <c r="AM932" s="2"/>
      <c r="AN932" s="2"/>
      <c r="AO932" s="2"/>
      <c r="AP932" s="2"/>
      <c r="AQ932" s="2"/>
      <c r="AR932" s="15"/>
    </row>
    <row r="933" spans="1:44" ht="11.25" customHeight="1">
      <c r="A933" s="120"/>
      <c r="B933" s="120"/>
      <c r="C933" s="120"/>
      <c r="D933" s="120"/>
      <c r="E933" s="2"/>
      <c r="F933" s="2"/>
      <c r="G933" s="120"/>
      <c r="H933" s="120"/>
      <c r="I933" s="120"/>
      <c r="J933" s="58"/>
      <c r="K933" s="121"/>
      <c r="L933" s="2"/>
      <c r="M933" s="120"/>
      <c r="N933" s="120"/>
      <c r="O933" s="120"/>
      <c r="P933" s="120"/>
      <c r="Q933" s="2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122"/>
      <c r="AJ933" s="122"/>
      <c r="AK933" s="2"/>
      <c r="AL933" s="2"/>
      <c r="AM933" s="2"/>
      <c r="AN933" s="2"/>
      <c r="AO933" s="2"/>
      <c r="AP933" s="2"/>
      <c r="AQ933" s="2"/>
      <c r="AR933" s="15"/>
    </row>
    <row r="934" spans="1:44" ht="11.25" customHeight="1">
      <c r="A934" s="120"/>
      <c r="B934" s="120"/>
      <c r="C934" s="120"/>
      <c r="D934" s="120"/>
      <c r="E934" s="2"/>
      <c r="F934" s="2"/>
      <c r="G934" s="120"/>
      <c r="H934" s="120"/>
      <c r="I934" s="120"/>
      <c r="J934" s="58"/>
      <c r="K934" s="121"/>
      <c r="L934" s="2"/>
      <c r="M934" s="120"/>
      <c r="N934" s="120"/>
      <c r="O934" s="120"/>
      <c r="P934" s="120"/>
      <c r="Q934" s="2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122"/>
      <c r="AJ934" s="122"/>
      <c r="AK934" s="2"/>
      <c r="AL934" s="2"/>
      <c r="AM934" s="2"/>
      <c r="AN934" s="2"/>
      <c r="AO934" s="2"/>
      <c r="AP934" s="2"/>
      <c r="AQ934" s="2"/>
      <c r="AR934" s="15"/>
    </row>
    <row r="935" spans="1:44" ht="11.25" customHeight="1">
      <c r="A935" s="120"/>
      <c r="B935" s="120"/>
      <c r="C935" s="120"/>
      <c r="D935" s="120"/>
      <c r="E935" s="2"/>
      <c r="F935" s="2"/>
      <c r="G935" s="120"/>
      <c r="H935" s="120"/>
      <c r="I935" s="120"/>
      <c r="J935" s="58"/>
      <c r="K935" s="121"/>
      <c r="L935" s="2"/>
      <c r="M935" s="120"/>
      <c r="N935" s="120"/>
      <c r="O935" s="120"/>
      <c r="P935" s="120"/>
      <c r="Q935" s="2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122"/>
      <c r="AJ935" s="122"/>
      <c r="AK935" s="2"/>
      <c r="AL935" s="2"/>
      <c r="AM935" s="2"/>
      <c r="AN935" s="2"/>
      <c r="AO935" s="2"/>
      <c r="AP935" s="2"/>
      <c r="AQ935" s="2"/>
      <c r="AR935" s="15"/>
    </row>
    <row r="936" spans="1:44" ht="11.25" customHeight="1">
      <c r="A936" s="120"/>
      <c r="B936" s="120"/>
      <c r="C936" s="120"/>
      <c r="D936" s="120"/>
      <c r="E936" s="2"/>
      <c r="F936" s="2"/>
      <c r="G936" s="120"/>
      <c r="H936" s="120"/>
      <c r="I936" s="120"/>
      <c r="J936" s="58"/>
      <c r="K936" s="121"/>
      <c r="L936" s="2"/>
      <c r="M936" s="120"/>
      <c r="N936" s="120"/>
      <c r="O936" s="120"/>
      <c r="P936" s="120"/>
      <c r="Q936" s="2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122"/>
      <c r="AJ936" s="122"/>
      <c r="AK936" s="2"/>
      <c r="AL936" s="2"/>
      <c r="AM936" s="2"/>
      <c r="AN936" s="2"/>
      <c r="AO936" s="2"/>
      <c r="AP936" s="2"/>
      <c r="AQ936" s="2"/>
      <c r="AR936" s="15"/>
    </row>
    <row r="937" spans="1:44" ht="11.25" customHeight="1">
      <c r="A937" s="120"/>
      <c r="B937" s="120"/>
      <c r="C937" s="120"/>
      <c r="D937" s="120"/>
      <c r="E937" s="2"/>
      <c r="F937" s="2"/>
      <c r="G937" s="120"/>
      <c r="H937" s="120"/>
      <c r="I937" s="120"/>
      <c r="J937" s="58"/>
      <c r="K937" s="121"/>
      <c r="L937" s="2"/>
      <c r="M937" s="120"/>
      <c r="N937" s="120"/>
      <c r="O937" s="120"/>
      <c r="P937" s="120"/>
      <c r="Q937" s="2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122"/>
      <c r="AJ937" s="122"/>
      <c r="AK937" s="2"/>
      <c r="AL937" s="2"/>
      <c r="AM937" s="2"/>
      <c r="AN937" s="2"/>
      <c r="AO937" s="2"/>
      <c r="AP937" s="2"/>
      <c r="AQ937" s="2"/>
      <c r="AR937" s="15"/>
    </row>
    <row r="938" spans="1:44" ht="11.25" customHeight="1">
      <c r="A938" s="120"/>
      <c r="B938" s="120"/>
      <c r="C938" s="120"/>
      <c r="D938" s="120"/>
      <c r="E938" s="2"/>
      <c r="F938" s="2"/>
      <c r="G938" s="120"/>
      <c r="H938" s="120"/>
      <c r="I938" s="120"/>
      <c r="J938" s="58"/>
      <c r="K938" s="121"/>
      <c r="L938" s="2"/>
      <c r="M938" s="120"/>
      <c r="N938" s="120"/>
      <c r="O938" s="120"/>
      <c r="P938" s="120"/>
      <c r="Q938" s="2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122"/>
      <c r="AJ938" s="122"/>
      <c r="AK938" s="2"/>
      <c r="AL938" s="2"/>
      <c r="AM938" s="2"/>
      <c r="AN938" s="2"/>
      <c r="AO938" s="2"/>
      <c r="AP938" s="2"/>
      <c r="AQ938" s="2"/>
      <c r="AR938" s="15"/>
    </row>
    <row r="939" spans="1:44" ht="11.25" customHeight="1">
      <c r="A939" s="120"/>
      <c r="B939" s="120"/>
      <c r="C939" s="120"/>
      <c r="D939" s="120"/>
      <c r="E939" s="2"/>
      <c r="F939" s="2"/>
      <c r="G939" s="120"/>
      <c r="H939" s="120"/>
      <c r="I939" s="120"/>
      <c r="J939" s="58"/>
      <c r="K939" s="121"/>
      <c r="L939" s="2"/>
      <c r="M939" s="120"/>
      <c r="N939" s="120"/>
      <c r="O939" s="120"/>
      <c r="P939" s="120"/>
      <c r="Q939" s="2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122"/>
      <c r="AJ939" s="122"/>
      <c r="AK939" s="2"/>
      <c r="AL939" s="2"/>
      <c r="AM939" s="2"/>
      <c r="AN939" s="2"/>
      <c r="AO939" s="2"/>
      <c r="AP939" s="2"/>
      <c r="AQ939" s="2"/>
      <c r="AR939" s="15"/>
    </row>
    <row r="940" spans="1:44" ht="11.25" customHeight="1">
      <c r="A940" s="120"/>
      <c r="B940" s="120"/>
      <c r="C940" s="120"/>
      <c r="D940" s="120"/>
      <c r="E940" s="2"/>
      <c r="F940" s="2"/>
      <c r="G940" s="120"/>
      <c r="H940" s="120"/>
      <c r="I940" s="120"/>
      <c r="J940" s="58"/>
      <c r="K940" s="121"/>
      <c r="L940" s="2"/>
      <c r="M940" s="120"/>
      <c r="N940" s="120"/>
      <c r="O940" s="120"/>
      <c r="P940" s="120"/>
      <c r="Q940" s="2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122"/>
      <c r="AJ940" s="122"/>
      <c r="AK940" s="2"/>
      <c r="AL940" s="2"/>
      <c r="AM940" s="2"/>
      <c r="AN940" s="2"/>
      <c r="AO940" s="2"/>
      <c r="AP940" s="2"/>
      <c r="AQ940" s="2"/>
      <c r="AR940" s="15"/>
    </row>
    <row r="941" spans="1:44" ht="11.25" customHeight="1">
      <c r="A941" s="120"/>
      <c r="B941" s="120"/>
      <c r="C941" s="120"/>
      <c r="D941" s="120"/>
      <c r="E941" s="2"/>
      <c r="F941" s="2"/>
      <c r="G941" s="120"/>
      <c r="H941" s="120"/>
      <c r="I941" s="120"/>
      <c r="J941" s="58"/>
      <c r="K941" s="121"/>
      <c r="L941" s="2"/>
      <c r="M941" s="120"/>
      <c r="N941" s="120"/>
      <c r="O941" s="120"/>
      <c r="P941" s="120"/>
      <c r="Q941" s="2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122"/>
      <c r="AJ941" s="122"/>
      <c r="AK941" s="2"/>
      <c r="AL941" s="2"/>
      <c r="AM941" s="2"/>
      <c r="AN941" s="2"/>
      <c r="AO941" s="2"/>
      <c r="AP941" s="2"/>
      <c r="AQ941" s="2"/>
      <c r="AR941" s="15"/>
    </row>
    <row r="942" spans="1:44" ht="11.25" customHeight="1">
      <c r="A942" s="120"/>
      <c r="B942" s="120"/>
      <c r="C942" s="120"/>
      <c r="D942" s="120"/>
      <c r="E942" s="2"/>
      <c r="F942" s="2"/>
      <c r="G942" s="120"/>
      <c r="H942" s="120"/>
      <c r="I942" s="120"/>
      <c r="J942" s="58"/>
      <c r="K942" s="121"/>
      <c r="L942" s="2"/>
      <c r="M942" s="120"/>
      <c r="N942" s="120"/>
      <c r="O942" s="120"/>
      <c r="P942" s="120"/>
      <c r="Q942" s="2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122"/>
      <c r="AJ942" s="122"/>
      <c r="AK942" s="2"/>
      <c r="AL942" s="2"/>
      <c r="AM942" s="2"/>
      <c r="AN942" s="2"/>
      <c r="AO942" s="2"/>
      <c r="AP942" s="2"/>
      <c r="AQ942" s="2"/>
      <c r="AR942" s="15"/>
    </row>
    <row r="943" spans="1:44" ht="11.25" customHeight="1">
      <c r="A943" s="120"/>
      <c r="B943" s="120"/>
      <c r="C943" s="120"/>
      <c r="D943" s="120"/>
      <c r="E943" s="2"/>
      <c r="F943" s="2"/>
      <c r="G943" s="120"/>
      <c r="H943" s="120"/>
      <c r="I943" s="120"/>
      <c r="J943" s="58"/>
      <c r="K943" s="121"/>
      <c r="L943" s="2"/>
      <c r="M943" s="120"/>
      <c r="N943" s="120"/>
      <c r="O943" s="120"/>
      <c r="P943" s="120"/>
      <c r="Q943" s="2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122"/>
      <c r="AJ943" s="122"/>
      <c r="AK943" s="2"/>
      <c r="AL943" s="2"/>
      <c r="AM943" s="2"/>
      <c r="AN943" s="2"/>
      <c r="AO943" s="2"/>
      <c r="AP943" s="2"/>
      <c r="AQ943" s="2"/>
      <c r="AR943" s="15"/>
    </row>
    <row r="944" spans="1:44" ht="11.25" customHeight="1">
      <c r="A944" s="120"/>
      <c r="B944" s="120"/>
      <c r="C944" s="120"/>
      <c r="D944" s="120"/>
      <c r="E944" s="2"/>
      <c r="F944" s="2"/>
      <c r="G944" s="120"/>
      <c r="H944" s="120"/>
      <c r="I944" s="120"/>
      <c r="J944" s="58"/>
      <c r="K944" s="121"/>
      <c r="L944" s="2"/>
      <c r="M944" s="120"/>
      <c r="N944" s="120"/>
      <c r="O944" s="120"/>
      <c r="P944" s="120"/>
      <c r="Q944" s="2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122"/>
      <c r="AJ944" s="122"/>
      <c r="AK944" s="2"/>
      <c r="AL944" s="2"/>
      <c r="AM944" s="2"/>
      <c r="AN944" s="2"/>
      <c r="AO944" s="2"/>
      <c r="AP944" s="2"/>
      <c r="AQ944" s="2"/>
      <c r="AR944" s="15"/>
    </row>
    <row r="945" spans="1:44" ht="11.25" customHeight="1">
      <c r="A945" s="120"/>
      <c r="B945" s="120"/>
      <c r="C945" s="120"/>
      <c r="D945" s="120"/>
      <c r="E945" s="2"/>
      <c r="F945" s="2"/>
      <c r="G945" s="120"/>
      <c r="H945" s="120"/>
      <c r="I945" s="120"/>
      <c r="J945" s="58"/>
      <c r="K945" s="121"/>
      <c r="L945" s="2"/>
      <c r="M945" s="120"/>
      <c r="N945" s="120"/>
      <c r="O945" s="120"/>
      <c r="P945" s="120"/>
      <c r="Q945" s="2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122"/>
      <c r="AJ945" s="122"/>
      <c r="AK945" s="2"/>
      <c r="AL945" s="2"/>
      <c r="AM945" s="2"/>
      <c r="AN945" s="2"/>
      <c r="AO945" s="2"/>
      <c r="AP945" s="2"/>
      <c r="AQ945" s="2"/>
      <c r="AR945" s="15"/>
    </row>
    <row r="946" spans="1:44" ht="11.25" customHeight="1">
      <c r="A946" s="120"/>
      <c r="B946" s="120"/>
      <c r="C946" s="120"/>
      <c r="D946" s="120"/>
      <c r="E946" s="2"/>
      <c r="F946" s="2"/>
      <c r="G946" s="120"/>
      <c r="H946" s="120"/>
      <c r="I946" s="120"/>
      <c r="J946" s="58"/>
      <c r="K946" s="121"/>
      <c r="L946" s="2"/>
      <c r="M946" s="120"/>
      <c r="N946" s="120"/>
      <c r="O946" s="120"/>
      <c r="P946" s="120"/>
      <c r="Q946" s="2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122"/>
      <c r="AJ946" s="122"/>
      <c r="AK946" s="2"/>
      <c r="AL946" s="2"/>
      <c r="AM946" s="2"/>
      <c r="AN946" s="2"/>
      <c r="AO946" s="2"/>
      <c r="AP946" s="2"/>
      <c r="AQ946" s="2"/>
      <c r="AR946" s="15"/>
    </row>
    <row r="947" spans="1:44" ht="11.25" customHeight="1">
      <c r="A947" s="120"/>
      <c r="B947" s="120"/>
      <c r="C947" s="120"/>
      <c r="D947" s="120"/>
      <c r="E947" s="2"/>
      <c r="F947" s="2"/>
      <c r="G947" s="120"/>
      <c r="H947" s="120"/>
      <c r="I947" s="120"/>
      <c r="J947" s="58"/>
      <c r="K947" s="121"/>
      <c r="L947" s="2"/>
      <c r="M947" s="120"/>
      <c r="N947" s="120"/>
      <c r="O947" s="120"/>
      <c r="P947" s="120"/>
      <c r="Q947" s="2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122"/>
      <c r="AJ947" s="122"/>
      <c r="AK947" s="2"/>
      <c r="AL947" s="2"/>
      <c r="AM947" s="2"/>
      <c r="AN947" s="2"/>
      <c r="AO947" s="2"/>
      <c r="AP947" s="2"/>
      <c r="AQ947" s="2"/>
      <c r="AR947" s="15"/>
    </row>
    <row r="948" spans="1:44" ht="11.25" customHeight="1">
      <c r="A948" s="120"/>
      <c r="B948" s="120"/>
      <c r="C948" s="120"/>
      <c r="D948" s="120"/>
      <c r="E948" s="2"/>
      <c r="F948" s="2"/>
      <c r="G948" s="120"/>
      <c r="H948" s="120"/>
      <c r="I948" s="120"/>
      <c r="J948" s="58"/>
      <c r="K948" s="121"/>
      <c r="L948" s="2"/>
      <c r="M948" s="120"/>
      <c r="N948" s="120"/>
      <c r="O948" s="120"/>
      <c r="P948" s="120"/>
      <c r="Q948" s="2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122"/>
      <c r="AJ948" s="122"/>
      <c r="AK948" s="2"/>
      <c r="AL948" s="2"/>
      <c r="AM948" s="2"/>
      <c r="AN948" s="2"/>
      <c r="AO948" s="2"/>
      <c r="AP948" s="2"/>
      <c r="AQ948" s="2"/>
      <c r="AR948" s="15"/>
    </row>
    <row r="949" spans="1:44" ht="11.25" customHeight="1">
      <c r="A949" s="120"/>
      <c r="B949" s="120"/>
      <c r="C949" s="120"/>
      <c r="D949" s="120"/>
      <c r="E949" s="2"/>
      <c r="F949" s="2"/>
      <c r="G949" s="120"/>
      <c r="H949" s="120"/>
      <c r="I949" s="120"/>
      <c r="J949" s="58"/>
      <c r="K949" s="121"/>
      <c r="L949" s="2"/>
      <c r="M949" s="120"/>
      <c r="N949" s="120"/>
      <c r="O949" s="120"/>
      <c r="P949" s="120"/>
      <c r="Q949" s="2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122"/>
      <c r="AJ949" s="122"/>
      <c r="AK949" s="2"/>
      <c r="AL949" s="2"/>
      <c r="AM949" s="2"/>
      <c r="AN949" s="2"/>
      <c r="AO949" s="2"/>
      <c r="AP949" s="2"/>
      <c r="AQ949" s="2"/>
      <c r="AR949" s="15"/>
    </row>
    <row r="950" spans="1:44" ht="11.25" customHeight="1">
      <c r="A950" s="120"/>
      <c r="B950" s="120"/>
      <c r="C950" s="120"/>
      <c r="D950" s="120"/>
      <c r="E950" s="2"/>
      <c r="F950" s="2"/>
      <c r="G950" s="120"/>
      <c r="H950" s="120"/>
      <c r="I950" s="120"/>
      <c r="J950" s="58"/>
      <c r="K950" s="121"/>
      <c r="L950" s="2"/>
      <c r="M950" s="120"/>
      <c r="N950" s="120"/>
      <c r="O950" s="120"/>
      <c r="P950" s="120"/>
      <c r="Q950" s="2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122"/>
      <c r="AJ950" s="122"/>
      <c r="AK950" s="2"/>
      <c r="AL950" s="2"/>
      <c r="AM950" s="2"/>
      <c r="AN950" s="2"/>
      <c r="AO950" s="2"/>
      <c r="AP950" s="2"/>
      <c r="AQ950" s="2"/>
      <c r="AR950" s="15"/>
    </row>
    <row r="951" spans="1:44" ht="11.25" customHeight="1">
      <c r="A951" s="120"/>
      <c r="B951" s="120"/>
      <c r="C951" s="120"/>
      <c r="D951" s="120"/>
      <c r="E951" s="2"/>
      <c r="F951" s="2"/>
      <c r="G951" s="120"/>
      <c r="H951" s="120"/>
      <c r="I951" s="120"/>
      <c r="J951" s="58"/>
      <c r="K951" s="121"/>
      <c r="L951" s="2"/>
      <c r="M951" s="120"/>
      <c r="N951" s="120"/>
      <c r="O951" s="120"/>
      <c r="P951" s="120"/>
      <c r="Q951" s="2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122"/>
      <c r="AJ951" s="122"/>
      <c r="AK951" s="2"/>
      <c r="AL951" s="2"/>
      <c r="AM951" s="2"/>
      <c r="AN951" s="2"/>
      <c r="AO951" s="2"/>
      <c r="AP951" s="2"/>
      <c r="AQ951" s="2"/>
      <c r="AR951" s="15"/>
    </row>
    <row r="952" spans="1:44" ht="11.25" customHeight="1">
      <c r="A952" s="120"/>
      <c r="B952" s="120"/>
      <c r="C952" s="120"/>
      <c r="D952" s="120"/>
      <c r="E952" s="2"/>
      <c r="F952" s="2"/>
      <c r="G952" s="120"/>
      <c r="H952" s="120"/>
      <c r="I952" s="120"/>
      <c r="J952" s="58"/>
      <c r="K952" s="121"/>
      <c r="L952" s="2"/>
      <c r="M952" s="120"/>
      <c r="N952" s="120"/>
      <c r="O952" s="120"/>
      <c r="P952" s="120"/>
      <c r="Q952" s="2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122"/>
      <c r="AJ952" s="122"/>
      <c r="AK952" s="2"/>
      <c r="AL952" s="2"/>
      <c r="AM952" s="2"/>
      <c r="AN952" s="2"/>
      <c r="AO952" s="2"/>
      <c r="AP952" s="2"/>
      <c r="AQ952" s="2"/>
      <c r="AR952" s="15"/>
    </row>
    <row r="953" spans="1:44" ht="11.25" customHeight="1">
      <c r="A953" s="120"/>
      <c r="B953" s="120"/>
      <c r="C953" s="120"/>
      <c r="D953" s="120"/>
      <c r="E953" s="2"/>
      <c r="F953" s="2"/>
      <c r="G953" s="120"/>
      <c r="H953" s="120"/>
      <c r="I953" s="120"/>
      <c r="J953" s="58"/>
      <c r="K953" s="121"/>
      <c r="L953" s="2"/>
      <c r="M953" s="120"/>
      <c r="N953" s="120"/>
      <c r="O953" s="120"/>
      <c r="P953" s="120"/>
      <c r="Q953" s="2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122"/>
      <c r="AJ953" s="122"/>
      <c r="AK953" s="2"/>
      <c r="AL953" s="2"/>
      <c r="AM953" s="2"/>
      <c r="AN953" s="2"/>
      <c r="AO953" s="2"/>
      <c r="AP953" s="2"/>
      <c r="AQ953" s="2"/>
      <c r="AR953" s="15"/>
    </row>
    <row r="954" spans="1:44" ht="11.25" customHeight="1">
      <c r="A954" s="120"/>
      <c r="B954" s="120"/>
      <c r="C954" s="120"/>
      <c r="D954" s="120"/>
      <c r="E954" s="2"/>
      <c r="F954" s="2"/>
      <c r="G954" s="120"/>
      <c r="H954" s="120"/>
      <c r="I954" s="120"/>
      <c r="J954" s="58"/>
      <c r="K954" s="121"/>
      <c r="L954" s="2"/>
      <c r="M954" s="120"/>
      <c r="N954" s="120"/>
      <c r="O954" s="120"/>
      <c r="P954" s="120"/>
      <c r="Q954" s="2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122"/>
      <c r="AJ954" s="122"/>
      <c r="AK954" s="2"/>
      <c r="AL954" s="2"/>
      <c r="AM954" s="2"/>
      <c r="AN954" s="2"/>
      <c r="AO954" s="2"/>
      <c r="AP954" s="2"/>
      <c r="AQ954" s="2"/>
      <c r="AR954" s="15"/>
    </row>
    <row r="955" spans="1:44" ht="11.25" customHeight="1">
      <c r="A955" s="120"/>
      <c r="B955" s="120"/>
      <c r="C955" s="120"/>
      <c r="D955" s="120"/>
      <c r="E955" s="2"/>
      <c r="F955" s="2"/>
      <c r="G955" s="120"/>
      <c r="H955" s="120"/>
      <c r="I955" s="120"/>
      <c r="J955" s="58"/>
      <c r="K955" s="121"/>
      <c r="L955" s="2"/>
      <c r="M955" s="120"/>
      <c r="N955" s="120"/>
      <c r="O955" s="120"/>
      <c r="P955" s="120"/>
      <c r="Q955" s="2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122"/>
      <c r="AJ955" s="122"/>
      <c r="AK955" s="2"/>
      <c r="AL955" s="2"/>
      <c r="AM955" s="2"/>
      <c r="AN955" s="2"/>
      <c r="AO955" s="2"/>
      <c r="AP955" s="2"/>
      <c r="AQ955" s="2"/>
      <c r="AR955" s="15"/>
    </row>
    <row r="956" spans="1:44" ht="11.25" customHeight="1">
      <c r="A956" s="120"/>
      <c r="B956" s="120"/>
      <c r="C956" s="120"/>
      <c r="D956" s="120"/>
      <c r="E956" s="2"/>
      <c r="F956" s="2"/>
      <c r="G956" s="120"/>
      <c r="H956" s="120"/>
      <c r="I956" s="120"/>
      <c r="J956" s="58"/>
      <c r="K956" s="121"/>
      <c r="L956" s="2"/>
      <c r="M956" s="120"/>
      <c r="N956" s="120"/>
      <c r="O956" s="120"/>
      <c r="P956" s="120"/>
      <c r="Q956" s="2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122"/>
      <c r="AJ956" s="122"/>
      <c r="AK956" s="2"/>
      <c r="AL956" s="2"/>
      <c r="AM956" s="2"/>
      <c r="AN956" s="2"/>
      <c r="AO956" s="2"/>
      <c r="AP956" s="2"/>
      <c r="AQ956" s="2"/>
      <c r="AR956" s="15"/>
    </row>
    <row r="957" spans="1:44" ht="11.25" customHeight="1">
      <c r="A957" s="120"/>
      <c r="B957" s="120"/>
      <c r="C957" s="120"/>
      <c r="D957" s="120"/>
      <c r="E957" s="2"/>
      <c r="F957" s="2"/>
      <c r="G957" s="120"/>
      <c r="H957" s="120"/>
      <c r="I957" s="120"/>
      <c r="J957" s="58"/>
      <c r="K957" s="121"/>
      <c r="L957" s="2"/>
      <c r="M957" s="120"/>
      <c r="N957" s="120"/>
      <c r="O957" s="120"/>
      <c r="P957" s="120"/>
      <c r="Q957" s="2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122"/>
      <c r="AJ957" s="122"/>
      <c r="AK957" s="2"/>
      <c r="AL957" s="2"/>
      <c r="AM957" s="2"/>
      <c r="AN957" s="2"/>
      <c r="AO957" s="2"/>
      <c r="AP957" s="2"/>
      <c r="AQ957" s="2"/>
      <c r="AR957" s="15"/>
    </row>
    <row r="958" spans="1:44" ht="11.25" customHeight="1">
      <c r="A958" s="120"/>
      <c r="B958" s="120"/>
      <c r="C958" s="120"/>
      <c r="D958" s="120"/>
      <c r="E958" s="2"/>
      <c r="F958" s="2"/>
      <c r="G958" s="120"/>
      <c r="H958" s="120"/>
      <c r="I958" s="120"/>
      <c r="J958" s="58"/>
      <c r="K958" s="121"/>
      <c r="L958" s="2"/>
      <c r="M958" s="120"/>
      <c r="N958" s="120"/>
      <c r="O958" s="120"/>
      <c r="P958" s="120"/>
      <c r="Q958" s="2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122"/>
      <c r="AJ958" s="122"/>
      <c r="AK958" s="2"/>
      <c r="AL958" s="2"/>
      <c r="AM958" s="2"/>
      <c r="AN958" s="2"/>
      <c r="AO958" s="2"/>
      <c r="AP958" s="2"/>
      <c r="AQ958" s="2"/>
      <c r="AR958" s="15"/>
    </row>
    <row r="959" spans="1:44" ht="11.25" customHeight="1">
      <c r="A959" s="120"/>
      <c r="B959" s="120"/>
      <c r="C959" s="120"/>
      <c r="D959" s="120"/>
      <c r="E959" s="2"/>
      <c r="F959" s="2"/>
      <c r="G959" s="120"/>
      <c r="H959" s="120"/>
      <c r="I959" s="120"/>
      <c r="J959" s="58"/>
      <c r="K959" s="121"/>
      <c r="L959" s="2"/>
      <c r="M959" s="120"/>
      <c r="N959" s="120"/>
      <c r="O959" s="120"/>
      <c r="P959" s="120"/>
      <c r="Q959" s="2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122"/>
      <c r="AJ959" s="122"/>
      <c r="AK959" s="2"/>
      <c r="AL959" s="2"/>
      <c r="AM959" s="2"/>
      <c r="AN959" s="2"/>
      <c r="AO959" s="2"/>
      <c r="AP959" s="2"/>
      <c r="AQ959" s="2"/>
      <c r="AR959" s="15"/>
    </row>
    <row r="960" spans="1:44" ht="11.25" customHeight="1">
      <c r="A960" s="120"/>
      <c r="B960" s="120"/>
      <c r="C960" s="120"/>
      <c r="D960" s="120"/>
      <c r="E960" s="2"/>
      <c r="F960" s="2"/>
      <c r="G960" s="120"/>
      <c r="H960" s="120"/>
      <c r="I960" s="120"/>
      <c r="J960" s="58"/>
      <c r="K960" s="121"/>
      <c r="L960" s="2"/>
      <c r="M960" s="120"/>
      <c r="N960" s="120"/>
      <c r="O960" s="120"/>
      <c r="P960" s="120"/>
      <c r="Q960" s="2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122"/>
      <c r="AJ960" s="122"/>
      <c r="AK960" s="2"/>
      <c r="AL960" s="2"/>
      <c r="AM960" s="2"/>
      <c r="AN960" s="2"/>
      <c r="AO960" s="2"/>
      <c r="AP960" s="2"/>
      <c r="AQ960" s="2"/>
      <c r="AR960" s="15"/>
    </row>
    <row r="961" spans="1:44" ht="11.25" customHeight="1">
      <c r="A961" s="120"/>
      <c r="B961" s="120"/>
      <c r="C961" s="120"/>
      <c r="D961" s="120"/>
      <c r="E961" s="2"/>
      <c r="F961" s="2"/>
      <c r="G961" s="120"/>
      <c r="H961" s="120"/>
      <c r="I961" s="120"/>
      <c r="J961" s="58"/>
      <c r="K961" s="121"/>
      <c r="L961" s="2"/>
      <c r="M961" s="120"/>
      <c r="N961" s="120"/>
      <c r="O961" s="120"/>
      <c r="P961" s="120"/>
      <c r="Q961" s="2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122"/>
      <c r="AJ961" s="122"/>
      <c r="AK961" s="2"/>
      <c r="AL961" s="2"/>
      <c r="AM961" s="2"/>
      <c r="AN961" s="2"/>
      <c r="AO961" s="2"/>
      <c r="AP961" s="2"/>
      <c r="AQ961" s="2"/>
      <c r="AR961" s="15"/>
    </row>
    <row r="962" spans="1:44" ht="11.25" customHeight="1">
      <c r="A962" s="120"/>
      <c r="B962" s="120"/>
      <c r="C962" s="120"/>
      <c r="D962" s="120"/>
      <c r="E962" s="2"/>
      <c r="F962" s="2"/>
      <c r="G962" s="120"/>
      <c r="H962" s="120"/>
      <c r="I962" s="120"/>
      <c r="J962" s="58"/>
      <c r="K962" s="121"/>
      <c r="L962" s="2"/>
      <c r="M962" s="120"/>
      <c r="N962" s="120"/>
      <c r="O962" s="120"/>
      <c r="P962" s="120"/>
      <c r="Q962" s="2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122"/>
      <c r="AJ962" s="122"/>
      <c r="AK962" s="2"/>
      <c r="AL962" s="2"/>
      <c r="AM962" s="2"/>
      <c r="AN962" s="2"/>
      <c r="AO962" s="2"/>
      <c r="AP962" s="2"/>
      <c r="AQ962" s="2"/>
      <c r="AR962" s="15"/>
    </row>
    <row r="963" spans="1:44" ht="11.25" customHeight="1">
      <c r="A963" s="120"/>
      <c r="B963" s="120"/>
      <c r="C963" s="120"/>
      <c r="D963" s="120"/>
      <c r="E963" s="2"/>
      <c r="F963" s="2"/>
      <c r="G963" s="120"/>
      <c r="H963" s="120"/>
      <c r="I963" s="120"/>
      <c r="J963" s="58"/>
      <c r="K963" s="121"/>
      <c r="L963" s="2"/>
      <c r="M963" s="120"/>
      <c r="N963" s="120"/>
      <c r="O963" s="120"/>
      <c r="P963" s="120"/>
      <c r="Q963" s="2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122"/>
      <c r="AJ963" s="122"/>
      <c r="AK963" s="2"/>
      <c r="AL963" s="2"/>
      <c r="AM963" s="2"/>
      <c r="AN963" s="2"/>
      <c r="AO963" s="2"/>
      <c r="AP963" s="2"/>
      <c r="AQ963" s="2"/>
      <c r="AR963" s="15"/>
    </row>
    <row r="964" spans="1:44" ht="11.25" customHeight="1">
      <c r="A964" s="120"/>
      <c r="B964" s="120"/>
      <c r="C964" s="120"/>
      <c r="D964" s="120"/>
      <c r="E964" s="2"/>
      <c r="F964" s="2"/>
      <c r="G964" s="120"/>
      <c r="H964" s="120"/>
      <c r="I964" s="120"/>
      <c r="J964" s="58"/>
      <c r="K964" s="121"/>
      <c r="L964" s="2"/>
      <c r="M964" s="120"/>
      <c r="N964" s="120"/>
      <c r="O964" s="120"/>
      <c r="P964" s="120"/>
      <c r="Q964" s="2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122"/>
      <c r="AJ964" s="122"/>
      <c r="AK964" s="2"/>
      <c r="AL964" s="2"/>
      <c r="AM964" s="2"/>
      <c r="AN964" s="2"/>
      <c r="AO964" s="2"/>
      <c r="AP964" s="2"/>
      <c r="AQ964" s="2"/>
      <c r="AR964" s="15"/>
    </row>
    <row r="965" spans="1:44" ht="11.25" customHeight="1">
      <c r="A965" s="120"/>
      <c r="B965" s="120"/>
      <c r="C965" s="120"/>
      <c r="D965" s="120"/>
      <c r="E965" s="2"/>
      <c r="F965" s="2"/>
      <c r="G965" s="120"/>
      <c r="H965" s="120"/>
      <c r="I965" s="120"/>
      <c r="J965" s="58"/>
      <c r="K965" s="121"/>
      <c r="L965" s="2"/>
      <c r="M965" s="120"/>
      <c r="N965" s="120"/>
      <c r="O965" s="120"/>
      <c r="P965" s="120"/>
      <c r="Q965" s="2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122"/>
      <c r="AJ965" s="122"/>
      <c r="AK965" s="2"/>
      <c r="AL965" s="2"/>
      <c r="AM965" s="2"/>
      <c r="AN965" s="2"/>
      <c r="AO965" s="2"/>
      <c r="AP965" s="2"/>
      <c r="AQ965" s="2"/>
      <c r="AR965" s="15"/>
    </row>
    <row r="966" spans="1:44" ht="11.25" customHeight="1">
      <c r="A966" s="120"/>
      <c r="B966" s="120"/>
      <c r="C966" s="120"/>
      <c r="D966" s="120"/>
      <c r="E966" s="2"/>
      <c r="F966" s="2"/>
      <c r="G966" s="120"/>
      <c r="H966" s="120"/>
      <c r="I966" s="120"/>
      <c r="J966" s="58"/>
      <c r="K966" s="121"/>
      <c r="L966" s="2"/>
      <c r="M966" s="120"/>
      <c r="N966" s="120"/>
      <c r="O966" s="120"/>
      <c r="P966" s="120"/>
      <c r="Q966" s="2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122"/>
      <c r="AJ966" s="122"/>
      <c r="AK966" s="2"/>
      <c r="AL966" s="2"/>
      <c r="AM966" s="2"/>
      <c r="AN966" s="2"/>
      <c r="AO966" s="2"/>
      <c r="AP966" s="2"/>
      <c r="AQ966" s="2"/>
      <c r="AR966" s="15"/>
    </row>
    <row r="967" spans="1:44" ht="11.25" customHeight="1">
      <c r="A967" s="120"/>
      <c r="B967" s="120"/>
      <c r="C967" s="120"/>
      <c r="D967" s="120"/>
      <c r="E967" s="2"/>
      <c r="F967" s="2"/>
      <c r="G967" s="120"/>
      <c r="H967" s="120"/>
      <c r="I967" s="120"/>
      <c r="J967" s="58"/>
      <c r="K967" s="121"/>
      <c r="L967" s="2"/>
      <c r="M967" s="120"/>
      <c r="N967" s="120"/>
      <c r="O967" s="120"/>
      <c r="P967" s="120"/>
      <c r="Q967" s="2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122"/>
      <c r="AJ967" s="122"/>
      <c r="AK967" s="2"/>
      <c r="AL967" s="2"/>
      <c r="AM967" s="2"/>
      <c r="AN967" s="2"/>
      <c r="AO967" s="2"/>
      <c r="AP967" s="2"/>
      <c r="AQ967" s="2"/>
      <c r="AR967" s="15"/>
    </row>
    <row r="968" spans="1:44" ht="11.25" customHeight="1">
      <c r="A968" s="120"/>
      <c r="B968" s="120"/>
      <c r="C968" s="120"/>
      <c r="D968" s="120"/>
      <c r="E968" s="2"/>
      <c r="F968" s="2"/>
      <c r="G968" s="120"/>
      <c r="H968" s="120"/>
      <c r="I968" s="120"/>
      <c r="J968" s="58"/>
      <c r="K968" s="121"/>
      <c r="L968" s="2"/>
      <c r="M968" s="120"/>
      <c r="N968" s="120"/>
      <c r="O968" s="120"/>
      <c r="P968" s="120"/>
      <c r="Q968" s="2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122"/>
      <c r="AJ968" s="122"/>
      <c r="AK968" s="2"/>
      <c r="AL968" s="2"/>
      <c r="AM968" s="2"/>
      <c r="AN968" s="2"/>
      <c r="AO968" s="2"/>
      <c r="AP968" s="2"/>
      <c r="AQ968" s="2"/>
      <c r="AR968" s="15"/>
    </row>
    <row r="969" spans="1:44" ht="11.25" customHeight="1">
      <c r="A969" s="120"/>
      <c r="B969" s="120"/>
      <c r="C969" s="120"/>
      <c r="D969" s="120"/>
      <c r="E969" s="2"/>
      <c r="F969" s="2"/>
      <c r="G969" s="120"/>
      <c r="H969" s="120"/>
      <c r="I969" s="120"/>
      <c r="J969" s="58"/>
      <c r="K969" s="121"/>
      <c r="L969" s="2"/>
      <c r="M969" s="120"/>
      <c r="N969" s="120"/>
      <c r="O969" s="120"/>
      <c r="P969" s="120"/>
      <c r="Q969" s="2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122"/>
      <c r="AJ969" s="122"/>
      <c r="AK969" s="2"/>
      <c r="AL969" s="2"/>
      <c r="AM969" s="2"/>
      <c r="AN969" s="2"/>
      <c r="AO969" s="2"/>
      <c r="AP969" s="2"/>
      <c r="AQ969" s="2"/>
      <c r="AR969" s="15"/>
    </row>
    <row r="970" spans="1:44" ht="11.25" customHeight="1">
      <c r="A970" s="120"/>
      <c r="B970" s="120"/>
      <c r="C970" s="120"/>
      <c r="D970" s="120"/>
      <c r="E970" s="2"/>
      <c r="F970" s="2"/>
      <c r="G970" s="120"/>
      <c r="H970" s="120"/>
      <c r="I970" s="120"/>
      <c r="J970" s="58"/>
      <c r="K970" s="121"/>
      <c r="L970" s="2"/>
      <c r="M970" s="120"/>
      <c r="N970" s="120"/>
      <c r="O970" s="120"/>
      <c r="P970" s="120"/>
      <c r="Q970" s="2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122"/>
      <c r="AJ970" s="122"/>
      <c r="AK970" s="2"/>
      <c r="AL970" s="2"/>
      <c r="AM970" s="2"/>
      <c r="AN970" s="2"/>
      <c r="AO970" s="2"/>
      <c r="AP970" s="2"/>
      <c r="AQ970" s="2"/>
      <c r="AR970" s="15"/>
    </row>
    <row r="971" spans="1:44" ht="11.25" customHeight="1">
      <c r="A971" s="120"/>
      <c r="B971" s="120"/>
      <c r="C971" s="120"/>
      <c r="D971" s="120"/>
      <c r="E971" s="2"/>
      <c r="F971" s="2"/>
      <c r="G971" s="120"/>
      <c r="H971" s="120"/>
      <c r="I971" s="120"/>
      <c r="J971" s="58"/>
      <c r="K971" s="121"/>
      <c r="L971" s="2"/>
      <c r="M971" s="120"/>
      <c r="N971" s="120"/>
      <c r="O971" s="120"/>
      <c r="P971" s="120"/>
      <c r="Q971" s="2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122"/>
      <c r="AJ971" s="122"/>
      <c r="AK971" s="2"/>
      <c r="AL971" s="2"/>
      <c r="AM971" s="2"/>
      <c r="AN971" s="2"/>
      <c r="AO971" s="2"/>
      <c r="AP971" s="2"/>
      <c r="AQ971" s="2"/>
      <c r="AR971" s="15"/>
    </row>
    <row r="972" spans="1:44" ht="11.25" customHeight="1">
      <c r="A972" s="120"/>
      <c r="B972" s="120"/>
      <c r="C972" s="120"/>
      <c r="D972" s="120"/>
      <c r="E972" s="2"/>
      <c r="F972" s="2"/>
      <c r="G972" s="120"/>
      <c r="H972" s="120"/>
      <c r="I972" s="120"/>
      <c r="J972" s="58"/>
      <c r="K972" s="121"/>
      <c r="L972" s="2"/>
      <c r="M972" s="120"/>
      <c r="N972" s="120"/>
      <c r="O972" s="120"/>
      <c r="P972" s="120"/>
      <c r="Q972" s="2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122"/>
      <c r="AJ972" s="122"/>
      <c r="AK972" s="2"/>
      <c r="AL972" s="2"/>
      <c r="AM972" s="2"/>
      <c r="AN972" s="2"/>
      <c r="AO972" s="2"/>
      <c r="AP972" s="2"/>
      <c r="AQ972" s="2"/>
      <c r="AR972" s="15"/>
    </row>
    <row r="973" spans="1:44" ht="11.25" customHeight="1">
      <c r="A973" s="120"/>
      <c r="B973" s="120"/>
      <c r="C973" s="120"/>
      <c r="D973" s="120"/>
      <c r="E973" s="2"/>
      <c r="F973" s="2"/>
      <c r="G973" s="120"/>
      <c r="H973" s="120"/>
      <c r="I973" s="120"/>
      <c r="J973" s="58"/>
      <c r="K973" s="121"/>
      <c r="L973" s="2"/>
      <c r="M973" s="120"/>
      <c r="N973" s="120"/>
      <c r="O973" s="120"/>
      <c r="P973" s="120"/>
      <c r="Q973" s="2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122"/>
      <c r="AJ973" s="122"/>
      <c r="AK973" s="2"/>
      <c r="AL973" s="2"/>
      <c r="AM973" s="2"/>
      <c r="AN973" s="2"/>
      <c r="AO973" s="2"/>
      <c r="AP973" s="2"/>
      <c r="AQ973" s="2"/>
      <c r="AR973" s="15"/>
    </row>
    <row r="974" spans="1:44" ht="11.25" customHeight="1">
      <c r="A974" s="120"/>
      <c r="B974" s="120"/>
      <c r="C974" s="120"/>
      <c r="D974" s="120"/>
      <c r="E974" s="2"/>
      <c r="F974" s="2"/>
      <c r="G974" s="120"/>
      <c r="H974" s="120"/>
      <c r="I974" s="120"/>
      <c r="J974" s="58"/>
      <c r="K974" s="121"/>
      <c r="L974" s="2"/>
      <c r="M974" s="120"/>
      <c r="N974" s="120"/>
      <c r="O974" s="120"/>
      <c r="P974" s="120"/>
      <c r="Q974" s="2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122"/>
      <c r="AJ974" s="122"/>
      <c r="AK974" s="2"/>
      <c r="AL974" s="2"/>
      <c r="AM974" s="2"/>
      <c r="AN974" s="2"/>
      <c r="AO974" s="2"/>
      <c r="AP974" s="2"/>
      <c r="AQ974" s="2"/>
      <c r="AR974" s="15"/>
    </row>
    <row r="975" spans="1:44" ht="11.25" customHeight="1">
      <c r="A975" s="120"/>
      <c r="B975" s="120"/>
      <c r="C975" s="120"/>
      <c r="D975" s="120"/>
      <c r="E975" s="2"/>
      <c r="F975" s="2"/>
      <c r="G975" s="120"/>
      <c r="H975" s="120"/>
      <c r="I975" s="120"/>
      <c r="J975" s="58"/>
      <c r="K975" s="121"/>
      <c r="L975" s="2"/>
      <c r="M975" s="120"/>
      <c r="N975" s="120"/>
      <c r="O975" s="120"/>
      <c r="P975" s="120"/>
      <c r="Q975" s="2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122"/>
      <c r="AJ975" s="122"/>
      <c r="AK975" s="2"/>
      <c r="AL975" s="2"/>
      <c r="AM975" s="2"/>
      <c r="AN975" s="2"/>
      <c r="AO975" s="2"/>
      <c r="AP975" s="2"/>
      <c r="AQ975" s="2"/>
      <c r="AR975" s="15"/>
    </row>
    <row r="976" spans="1:44" ht="11.25" customHeight="1">
      <c r="A976" s="120"/>
      <c r="B976" s="120"/>
      <c r="C976" s="120"/>
      <c r="D976" s="120"/>
      <c r="E976" s="2"/>
      <c r="F976" s="2"/>
      <c r="G976" s="120"/>
      <c r="H976" s="120"/>
      <c r="I976" s="120"/>
      <c r="J976" s="58"/>
      <c r="K976" s="121"/>
      <c r="L976" s="2"/>
      <c r="M976" s="120"/>
      <c r="N976" s="120"/>
      <c r="O976" s="120"/>
      <c r="P976" s="120"/>
      <c r="Q976" s="2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122"/>
      <c r="AJ976" s="122"/>
      <c r="AK976" s="2"/>
      <c r="AL976" s="2"/>
      <c r="AM976" s="2"/>
      <c r="AN976" s="2"/>
      <c r="AO976" s="2"/>
      <c r="AP976" s="2"/>
      <c r="AQ976" s="2"/>
      <c r="AR976" s="15"/>
    </row>
    <row r="977" spans="1:44" ht="11.25" customHeight="1">
      <c r="A977" s="120"/>
      <c r="B977" s="120"/>
      <c r="C977" s="120"/>
      <c r="D977" s="120"/>
      <c r="E977" s="2"/>
      <c r="F977" s="2"/>
      <c r="G977" s="120"/>
      <c r="H977" s="120"/>
      <c r="I977" s="120"/>
      <c r="J977" s="58"/>
      <c r="K977" s="121"/>
      <c r="L977" s="2"/>
      <c r="M977" s="120"/>
      <c r="N977" s="120"/>
      <c r="O977" s="120"/>
      <c r="P977" s="120"/>
      <c r="Q977" s="2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122"/>
      <c r="AJ977" s="122"/>
      <c r="AK977" s="2"/>
      <c r="AL977" s="2"/>
      <c r="AM977" s="2"/>
      <c r="AN977" s="2"/>
      <c r="AO977" s="2"/>
      <c r="AP977" s="2"/>
      <c r="AQ977" s="2"/>
      <c r="AR977" s="15"/>
    </row>
    <row r="978" spans="1:44" ht="11.25" customHeight="1">
      <c r="A978" s="120"/>
      <c r="B978" s="120"/>
      <c r="C978" s="120"/>
      <c r="D978" s="120"/>
      <c r="E978" s="2"/>
      <c r="F978" s="2"/>
      <c r="G978" s="120"/>
      <c r="H978" s="120"/>
      <c r="I978" s="120"/>
      <c r="J978" s="58"/>
      <c r="K978" s="121"/>
      <c r="L978" s="2"/>
      <c r="M978" s="120"/>
      <c r="N978" s="120"/>
      <c r="O978" s="120"/>
      <c r="P978" s="120"/>
      <c r="Q978" s="2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122"/>
      <c r="AJ978" s="122"/>
      <c r="AK978" s="2"/>
      <c r="AL978" s="2"/>
      <c r="AM978" s="2"/>
      <c r="AN978" s="2"/>
      <c r="AO978" s="2"/>
      <c r="AP978" s="2"/>
      <c r="AQ978" s="2"/>
      <c r="AR978" s="15"/>
    </row>
    <row r="979" spans="1:44" ht="11.25" customHeight="1">
      <c r="A979" s="120"/>
      <c r="B979" s="120"/>
      <c r="C979" s="120"/>
      <c r="D979" s="120"/>
      <c r="E979" s="2"/>
      <c r="F979" s="2"/>
      <c r="G979" s="120"/>
      <c r="H979" s="120"/>
      <c r="I979" s="120"/>
      <c r="J979" s="58"/>
      <c r="K979" s="121"/>
      <c r="L979" s="2"/>
      <c r="M979" s="120"/>
      <c r="N979" s="120"/>
      <c r="O979" s="120"/>
      <c r="P979" s="120"/>
      <c r="Q979" s="2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122"/>
      <c r="AJ979" s="122"/>
      <c r="AK979" s="2"/>
      <c r="AL979" s="2"/>
      <c r="AM979" s="2"/>
      <c r="AN979" s="2"/>
      <c r="AO979" s="2"/>
      <c r="AP979" s="2"/>
      <c r="AQ979" s="2"/>
      <c r="AR979" s="15"/>
    </row>
    <row r="980" spans="1:44" ht="11.25" customHeight="1">
      <c r="A980" s="120"/>
      <c r="B980" s="120"/>
      <c r="C980" s="120"/>
      <c r="D980" s="120"/>
      <c r="E980" s="2"/>
      <c r="F980" s="2"/>
      <c r="G980" s="120"/>
      <c r="H980" s="120"/>
      <c r="I980" s="120"/>
      <c r="J980" s="58"/>
      <c r="K980" s="121"/>
      <c r="L980" s="2"/>
      <c r="M980" s="120"/>
      <c r="N980" s="120"/>
      <c r="O980" s="120"/>
      <c r="P980" s="120"/>
      <c r="Q980" s="2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122"/>
      <c r="AJ980" s="122"/>
      <c r="AK980" s="2"/>
      <c r="AL980" s="2"/>
      <c r="AM980" s="2"/>
      <c r="AN980" s="2"/>
      <c r="AO980" s="2"/>
      <c r="AP980" s="2"/>
      <c r="AQ980" s="2"/>
      <c r="AR980" s="15"/>
    </row>
    <row r="981" spans="1:44" ht="11.25" customHeight="1">
      <c r="A981" s="120"/>
      <c r="B981" s="120"/>
      <c r="C981" s="120"/>
      <c r="D981" s="120"/>
      <c r="E981" s="2"/>
      <c r="F981" s="2"/>
      <c r="G981" s="120"/>
      <c r="H981" s="120"/>
      <c r="I981" s="120"/>
      <c r="J981" s="58"/>
      <c r="K981" s="121"/>
      <c r="L981" s="2"/>
      <c r="M981" s="120"/>
      <c r="N981" s="120"/>
      <c r="O981" s="120"/>
      <c r="P981" s="120"/>
      <c r="Q981" s="2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122"/>
      <c r="AJ981" s="122"/>
      <c r="AK981" s="2"/>
      <c r="AL981" s="2"/>
      <c r="AM981" s="2"/>
      <c r="AN981" s="2"/>
      <c r="AO981" s="2"/>
      <c r="AP981" s="2"/>
      <c r="AQ981" s="2"/>
      <c r="AR981" s="15"/>
    </row>
    <row r="982" spans="1:44" ht="11.25" customHeight="1">
      <c r="A982" s="120"/>
      <c r="B982" s="120"/>
      <c r="C982" s="120"/>
      <c r="D982" s="120"/>
      <c r="E982" s="2"/>
      <c r="F982" s="2"/>
      <c r="G982" s="120"/>
      <c r="H982" s="120"/>
      <c r="I982" s="120"/>
      <c r="J982" s="58"/>
      <c r="K982" s="121"/>
      <c r="L982" s="2"/>
      <c r="M982" s="120"/>
      <c r="N982" s="120"/>
      <c r="O982" s="120"/>
      <c r="P982" s="120"/>
      <c r="Q982" s="2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122"/>
      <c r="AJ982" s="122"/>
      <c r="AK982" s="2"/>
      <c r="AL982" s="2"/>
      <c r="AM982" s="2"/>
      <c r="AN982" s="2"/>
      <c r="AO982" s="2"/>
      <c r="AP982" s="2"/>
      <c r="AQ982" s="2"/>
      <c r="AR982" s="15"/>
    </row>
    <row r="983" spans="1:44" ht="11.25" customHeight="1">
      <c r="A983" s="120"/>
      <c r="B983" s="120"/>
      <c r="C983" s="120"/>
      <c r="D983" s="120"/>
      <c r="E983" s="2"/>
      <c r="F983" s="2"/>
      <c r="G983" s="120"/>
      <c r="H983" s="120"/>
      <c r="I983" s="120"/>
      <c r="J983" s="58"/>
      <c r="K983" s="121"/>
      <c r="L983" s="2"/>
      <c r="M983" s="120"/>
      <c r="N983" s="120"/>
      <c r="O983" s="120"/>
      <c r="P983" s="120"/>
      <c r="Q983" s="2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122"/>
      <c r="AJ983" s="122"/>
      <c r="AK983" s="2"/>
      <c r="AL983" s="2"/>
      <c r="AM983" s="2"/>
      <c r="AN983" s="2"/>
      <c r="AO983" s="2"/>
      <c r="AP983" s="2"/>
      <c r="AQ983" s="2"/>
      <c r="AR983" s="15"/>
    </row>
    <row r="984" spans="1:44" ht="11.25" customHeight="1">
      <c r="A984" s="120"/>
      <c r="B984" s="120"/>
      <c r="C984" s="120"/>
      <c r="D984" s="120"/>
      <c r="E984" s="2"/>
      <c r="F984" s="2"/>
      <c r="G984" s="120"/>
      <c r="H984" s="120"/>
      <c r="I984" s="120"/>
      <c r="J984" s="58"/>
      <c r="K984" s="121"/>
      <c r="L984" s="2"/>
      <c r="M984" s="120"/>
      <c r="N984" s="120"/>
      <c r="O984" s="120"/>
      <c r="P984" s="120"/>
      <c r="Q984" s="2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122"/>
      <c r="AJ984" s="122"/>
      <c r="AK984" s="2"/>
      <c r="AL984" s="2"/>
      <c r="AM984" s="2"/>
      <c r="AN984" s="2"/>
      <c r="AO984" s="2"/>
      <c r="AP984" s="2"/>
      <c r="AQ984" s="2"/>
      <c r="AR984" s="15"/>
    </row>
    <row r="985" spans="1:44" ht="11.25" customHeight="1">
      <c r="A985" s="120"/>
      <c r="B985" s="120"/>
      <c r="C985" s="120"/>
      <c r="D985" s="120"/>
      <c r="E985" s="2"/>
      <c r="F985" s="2"/>
      <c r="G985" s="120"/>
      <c r="H985" s="120"/>
      <c r="I985" s="120"/>
      <c r="J985" s="58"/>
      <c r="K985" s="121"/>
      <c r="L985" s="2"/>
      <c r="M985" s="120"/>
      <c r="N985" s="120"/>
      <c r="O985" s="120"/>
      <c r="P985" s="120"/>
      <c r="Q985" s="2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122"/>
      <c r="AJ985" s="122"/>
      <c r="AK985" s="2"/>
      <c r="AL985" s="2"/>
      <c r="AM985" s="2"/>
      <c r="AN985" s="2"/>
      <c r="AO985" s="2"/>
      <c r="AP985" s="2"/>
      <c r="AQ985" s="2"/>
      <c r="AR985" s="15"/>
    </row>
    <row r="986" spans="1:44" ht="11.25" customHeight="1">
      <c r="A986" s="120"/>
      <c r="B986" s="120"/>
      <c r="C986" s="120"/>
      <c r="D986" s="120"/>
      <c r="E986" s="2"/>
      <c r="F986" s="2"/>
      <c r="G986" s="120"/>
      <c r="H986" s="120"/>
      <c r="I986" s="120"/>
      <c r="J986" s="58"/>
      <c r="K986" s="121"/>
      <c r="L986" s="2"/>
      <c r="M986" s="120"/>
      <c r="N986" s="120"/>
      <c r="O986" s="120"/>
      <c r="P986" s="120"/>
      <c r="Q986" s="2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122"/>
      <c r="AJ986" s="122"/>
      <c r="AK986" s="2"/>
      <c r="AL986" s="2"/>
      <c r="AM986" s="2"/>
      <c r="AN986" s="2"/>
      <c r="AO986" s="2"/>
      <c r="AP986" s="2"/>
      <c r="AQ986" s="2"/>
      <c r="AR986" s="15"/>
    </row>
    <row r="987" spans="1:44" ht="11.25" customHeight="1">
      <c r="A987" s="120"/>
      <c r="B987" s="120"/>
      <c r="C987" s="120"/>
      <c r="D987" s="120"/>
      <c r="E987" s="2"/>
      <c r="F987" s="2"/>
      <c r="G987" s="120"/>
      <c r="H987" s="120"/>
      <c r="I987" s="120"/>
      <c r="J987" s="58"/>
      <c r="K987" s="121"/>
      <c r="L987" s="2"/>
      <c r="M987" s="120"/>
      <c r="N987" s="120"/>
      <c r="O987" s="120"/>
      <c r="P987" s="120"/>
      <c r="Q987" s="2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122"/>
      <c r="AJ987" s="122"/>
      <c r="AK987" s="2"/>
      <c r="AL987" s="2"/>
      <c r="AM987" s="2"/>
      <c r="AN987" s="2"/>
      <c r="AO987" s="2"/>
      <c r="AP987" s="2"/>
      <c r="AQ987" s="2"/>
      <c r="AR987" s="15"/>
    </row>
    <row r="988" spans="1:44" ht="11.25" customHeight="1">
      <c r="A988" s="120"/>
      <c r="B988" s="120"/>
      <c r="C988" s="120"/>
      <c r="D988" s="120"/>
      <c r="E988" s="2"/>
      <c r="F988" s="2"/>
      <c r="G988" s="120"/>
      <c r="H988" s="120"/>
      <c r="I988" s="120"/>
      <c r="J988" s="58"/>
      <c r="K988" s="121"/>
      <c r="L988" s="2"/>
      <c r="M988" s="120"/>
      <c r="N988" s="120"/>
      <c r="O988" s="120"/>
      <c r="P988" s="120"/>
      <c r="Q988" s="2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122"/>
      <c r="AJ988" s="122"/>
      <c r="AK988" s="2"/>
      <c r="AL988" s="2"/>
      <c r="AM988" s="2"/>
      <c r="AN988" s="2"/>
      <c r="AO988" s="2"/>
      <c r="AP988" s="2"/>
      <c r="AQ988" s="2"/>
      <c r="AR988" s="15"/>
    </row>
    <row r="989" spans="1:44" ht="11.25" customHeight="1">
      <c r="A989" s="120"/>
      <c r="B989" s="120"/>
      <c r="C989" s="120"/>
      <c r="D989" s="120"/>
      <c r="E989" s="2"/>
      <c r="F989" s="2"/>
      <c r="G989" s="120"/>
      <c r="H989" s="120"/>
      <c r="I989" s="120"/>
      <c r="J989" s="58"/>
      <c r="K989" s="121"/>
      <c r="L989" s="2"/>
      <c r="M989" s="120"/>
      <c r="N989" s="120"/>
      <c r="O989" s="120"/>
      <c r="P989" s="120"/>
      <c r="Q989" s="2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122"/>
      <c r="AJ989" s="122"/>
      <c r="AK989" s="2"/>
      <c r="AL989" s="2"/>
      <c r="AM989" s="2"/>
      <c r="AN989" s="2"/>
      <c r="AO989" s="2"/>
      <c r="AP989" s="2"/>
      <c r="AQ989" s="2"/>
      <c r="AR989" s="15"/>
    </row>
    <row r="990" spans="1:44" ht="11.25" customHeight="1">
      <c r="A990" s="120"/>
      <c r="B990" s="120"/>
      <c r="C990" s="120"/>
      <c r="D990" s="120"/>
      <c r="E990" s="2"/>
      <c r="F990" s="2"/>
      <c r="G990" s="120"/>
      <c r="H990" s="120"/>
      <c r="I990" s="120"/>
      <c r="J990" s="58"/>
      <c r="K990" s="121"/>
      <c r="L990" s="2"/>
      <c r="M990" s="120"/>
      <c r="N990" s="120"/>
      <c r="O990" s="120"/>
      <c r="P990" s="120"/>
      <c r="Q990" s="2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122"/>
      <c r="AJ990" s="122"/>
      <c r="AK990" s="2"/>
      <c r="AL990" s="2"/>
      <c r="AM990" s="2"/>
      <c r="AN990" s="2"/>
      <c r="AO990" s="2"/>
      <c r="AP990" s="2"/>
      <c r="AQ990" s="2"/>
      <c r="AR990" s="15"/>
    </row>
    <row r="991" spans="1:44" ht="11.25" customHeight="1">
      <c r="A991" s="120"/>
      <c r="B991" s="120"/>
      <c r="C991" s="120"/>
      <c r="D991" s="120"/>
      <c r="E991" s="2"/>
      <c r="F991" s="2"/>
      <c r="G991" s="120"/>
      <c r="H991" s="120"/>
      <c r="I991" s="120"/>
      <c r="J991" s="58"/>
      <c r="K991" s="121"/>
      <c r="L991" s="2"/>
      <c r="M991" s="120"/>
      <c r="N991" s="120"/>
      <c r="O991" s="120"/>
      <c r="P991" s="120"/>
      <c r="Q991" s="2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122"/>
      <c r="AJ991" s="122"/>
      <c r="AK991" s="2"/>
      <c r="AL991" s="2"/>
      <c r="AM991" s="2"/>
      <c r="AN991" s="2"/>
      <c r="AO991" s="2"/>
      <c r="AP991" s="2"/>
      <c r="AQ991" s="2"/>
      <c r="AR991" s="15"/>
    </row>
    <row r="992" spans="1:44" ht="11.25" customHeight="1">
      <c r="A992" s="120"/>
      <c r="B992" s="120"/>
      <c r="C992" s="120"/>
      <c r="D992" s="120"/>
      <c r="E992" s="2"/>
      <c r="F992" s="2"/>
      <c r="G992" s="120"/>
      <c r="H992" s="120"/>
      <c r="I992" s="120"/>
      <c r="J992" s="58"/>
      <c r="K992" s="121"/>
      <c r="L992" s="2"/>
      <c r="M992" s="120"/>
      <c r="N992" s="120"/>
      <c r="O992" s="120"/>
      <c r="P992" s="120"/>
      <c r="Q992" s="2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122"/>
      <c r="AJ992" s="122"/>
      <c r="AK992" s="2"/>
      <c r="AL992" s="2"/>
      <c r="AM992" s="2"/>
      <c r="AN992" s="2"/>
      <c r="AO992" s="2"/>
      <c r="AP992" s="2"/>
      <c r="AQ992" s="2"/>
      <c r="AR992" s="15"/>
    </row>
    <row r="993" spans="1:44" ht="11.25" customHeight="1">
      <c r="A993" s="120"/>
      <c r="B993" s="120"/>
      <c r="C993" s="120"/>
      <c r="D993" s="120"/>
      <c r="E993" s="2"/>
      <c r="F993" s="2"/>
      <c r="G993" s="120"/>
      <c r="H993" s="120"/>
      <c r="I993" s="120"/>
      <c r="J993" s="58"/>
      <c r="K993" s="121"/>
      <c r="L993" s="2"/>
      <c r="M993" s="120"/>
      <c r="N993" s="120"/>
      <c r="O993" s="120"/>
      <c r="P993" s="120"/>
      <c r="Q993" s="2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122"/>
      <c r="AJ993" s="122"/>
      <c r="AK993" s="2"/>
      <c r="AL993" s="2"/>
      <c r="AM993" s="2"/>
      <c r="AN993" s="2"/>
      <c r="AO993" s="2"/>
      <c r="AP993" s="2"/>
      <c r="AQ993" s="2"/>
      <c r="AR993" s="15"/>
    </row>
    <row r="994" spans="1:44" ht="11.25" customHeight="1">
      <c r="A994" s="120"/>
      <c r="B994" s="120"/>
      <c r="C994" s="120"/>
      <c r="D994" s="120"/>
      <c r="E994" s="2"/>
      <c r="F994" s="2"/>
      <c r="G994" s="120"/>
      <c r="H994" s="120"/>
      <c r="I994" s="120"/>
      <c r="J994" s="58"/>
      <c r="K994" s="121"/>
      <c r="L994" s="2"/>
      <c r="M994" s="120"/>
      <c r="N994" s="120"/>
      <c r="O994" s="120"/>
      <c r="P994" s="120"/>
      <c r="Q994" s="2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122"/>
      <c r="AJ994" s="122"/>
      <c r="AK994" s="2"/>
      <c r="AL994" s="2"/>
      <c r="AM994" s="2"/>
      <c r="AN994" s="2"/>
      <c r="AO994" s="2"/>
      <c r="AP994" s="2"/>
      <c r="AQ994" s="2"/>
      <c r="AR994" s="15"/>
    </row>
    <row r="995" spans="1:44" ht="11.25" customHeight="1">
      <c r="A995" s="120"/>
      <c r="B995" s="120"/>
      <c r="C995" s="120"/>
      <c r="D995" s="120"/>
      <c r="E995" s="2"/>
      <c r="F995" s="2"/>
      <c r="G995" s="120"/>
      <c r="H995" s="120"/>
      <c r="I995" s="120"/>
      <c r="J995" s="58"/>
      <c r="K995" s="121"/>
      <c r="L995" s="2"/>
      <c r="M995" s="120"/>
      <c r="N995" s="120"/>
      <c r="O995" s="120"/>
      <c r="P995" s="120"/>
      <c r="Q995" s="2"/>
      <c r="R995" s="58"/>
      <c r="S995" s="58"/>
      <c r="T995" s="58"/>
      <c r="U995" s="58"/>
      <c r="V995" s="58"/>
      <c r="W995" s="58"/>
      <c r="X995" s="58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122"/>
      <c r="AJ995" s="122"/>
      <c r="AK995" s="2"/>
      <c r="AL995" s="2"/>
      <c r="AM995" s="2"/>
      <c r="AN995" s="2"/>
      <c r="AO995" s="2"/>
      <c r="AP995" s="2"/>
      <c r="AQ995" s="2"/>
      <c r="AR995" s="15"/>
    </row>
    <row r="996" spans="1:44" ht="11.25" customHeight="1">
      <c r="A996" s="120"/>
      <c r="B996" s="120"/>
      <c r="C996" s="120"/>
      <c r="D996" s="120"/>
      <c r="E996" s="2"/>
      <c r="F996" s="2"/>
      <c r="G996" s="120"/>
      <c r="H996" s="120"/>
      <c r="I996" s="120"/>
      <c r="J996" s="58"/>
      <c r="K996" s="121"/>
      <c r="L996" s="2"/>
      <c r="M996" s="120"/>
      <c r="N996" s="120"/>
      <c r="O996" s="120"/>
      <c r="P996" s="120"/>
      <c r="Q996" s="2"/>
      <c r="R996" s="58"/>
      <c r="S996" s="58"/>
      <c r="T996" s="58"/>
      <c r="U996" s="58"/>
      <c r="V996" s="58"/>
      <c r="W996" s="58"/>
      <c r="X996" s="58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122"/>
      <c r="AJ996" s="122"/>
      <c r="AK996" s="2"/>
      <c r="AL996" s="2"/>
      <c r="AM996" s="2"/>
      <c r="AN996" s="2"/>
      <c r="AO996" s="2"/>
      <c r="AP996" s="2"/>
      <c r="AQ996" s="2"/>
      <c r="AR996" s="15"/>
    </row>
    <row r="997" spans="1:44" ht="11.25" customHeight="1">
      <c r="A997" s="120"/>
      <c r="B997" s="120"/>
      <c r="C997" s="120"/>
      <c r="D997" s="120"/>
      <c r="E997" s="2"/>
      <c r="F997" s="2"/>
      <c r="G997" s="120"/>
      <c r="H997" s="120"/>
      <c r="I997" s="120"/>
      <c r="J997" s="58"/>
      <c r="K997" s="121"/>
      <c r="L997" s="2"/>
      <c r="M997" s="120"/>
      <c r="N997" s="120"/>
      <c r="O997" s="120"/>
      <c r="P997" s="120"/>
      <c r="Q997" s="2"/>
      <c r="R997" s="58"/>
      <c r="S997" s="58"/>
      <c r="T997" s="58"/>
      <c r="U997" s="58"/>
      <c r="V997" s="58"/>
      <c r="W997" s="58"/>
      <c r="X997" s="58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122"/>
      <c r="AJ997" s="122"/>
      <c r="AK997" s="2"/>
      <c r="AL997" s="2"/>
      <c r="AM997" s="2"/>
      <c r="AN997" s="2"/>
      <c r="AO997" s="2"/>
      <c r="AP997" s="2"/>
      <c r="AQ997" s="2"/>
      <c r="AR997" s="15"/>
    </row>
    <row r="998" spans="1:44" ht="11.25" customHeight="1">
      <c r="A998" s="120"/>
      <c r="B998" s="120"/>
      <c r="C998" s="120"/>
      <c r="D998" s="120"/>
      <c r="E998" s="2"/>
      <c r="F998" s="2"/>
      <c r="G998" s="120"/>
      <c r="H998" s="120"/>
      <c r="I998" s="120"/>
      <c r="J998" s="58"/>
      <c r="K998" s="121"/>
      <c r="L998" s="2"/>
      <c r="M998" s="120"/>
      <c r="N998" s="120"/>
      <c r="O998" s="120"/>
      <c r="P998" s="120"/>
      <c r="Q998" s="2"/>
      <c r="R998" s="58"/>
      <c r="S998" s="58"/>
      <c r="T998" s="58"/>
      <c r="U998" s="58"/>
      <c r="V998" s="58"/>
      <c r="W998" s="58"/>
      <c r="X998" s="58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122"/>
      <c r="AJ998" s="122"/>
      <c r="AK998" s="2"/>
      <c r="AL998" s="2"/>
      <c r="AM998" s="2"/>
      <c r="AN998" s="2"/>
      <c r="AO998" s="2"/>
      <c r="AP998" s="2"/>
      <c r="AQ998" s="2"/>
      <c r="AR998" s="15"/>
    </row>
    <row r="999" spans="1:44" ht="11.25" customHeight="1">
      <c r="A999" s="120"/>
      <c r="B999" s="120"/>
      <c r="C999" s="120"/>
      <c r="D999" s="120"/>
      <c r="E999" s="2"/>
      <c r="F999" s="2"/>
      <c r="G999" s="120"/>
      <c r="H999" s="120"/>
      <c r="I999" s="120"/>
      <c r="J999" s="58"/>
      <c r="K999" s="121"/>
      <c r="L999" s="2"/>
      <c r="M999" s="120"/>
      <c r="N999" s="120"/>
      <c r="O999" s="120"/>
      <c r="P999" s="120"/>
      <c r="Q999" s="2"/>
      <c r="R999" s="58"/>
      <c r="S999" s="58"/>
      <c r="T999" s="58"/>
      <c r="U999" s="58"/>
      <c r="V999" s="58"/>
      <c r="W999" s="58"/>
      <c r="X999" s="58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122"/>
      <c r="AJ999" s="122"/>
      <c r="AK999" s="2"/>
      <c r="AL999" s="2"/>
      <c r="AM999" s="2"/>
      <c r="AN999" s="2"/>
      <c r="AO999" s="2"/>
      <c r="AP999" s="2"/>
      <c r="AQ999" s="2"/>
      <c r="AR999" s="15"/>
    </row>
    <row r="1000" spans="1:44" ht="11.25" customHeight="1">
      <c r="A1000" s="120"/>
      <c r="B1000" s="120"/>
      <c r="C1000" s="120"/>
      <c r="D1000" s="120"/>
      <c r="E1000" s="2"/>
      <c r="F1000" s="2"/>
      <c r="G1000" s="120"/>
      <c r="H1000" s="120"/>
      <c r="I1000" s="120"/>
      <c r="J1000" s="58"/>
      <c r="K1000" s="121"/>
      <c r="L1000" s="2"/>
      <c r="M1000" s="120"/>
      <c r="N1000" s="120"/>
      <c r="O1000" s="120"/>
      <c r="P1000" s="120"/>
      <c r="Q1000" s="2"/>
      <c r="R1000" s="58"/>
      <c r="S1000" s="58"/>
      <c r="T1000" s="58"/>
      <c r="U1000" s="58"/>
      <c r="V1000" s="58"/>
      <c r="W1000" s="58"/>
      <c r="X1000" s="58"/>
      <c r="Y1000" s="58"/>
      <c r="Z1000" s="58"/>
      <c r="AA1000" s="58"/>
      <c r="AB1000" s="58"/>
      <c r="AC1000" s="58"/>
      <c r="AD1000" s="58"/>
      <c r="AE1000" s="58"/>
      <c r="AF1000" s="58"/>
      <c r="AG1000" s="58"/>
      <c r="AH1000" s="58"/>
      <c r="AI1000" s="122"/>
      <c r="AJ1000" s="122"/>
      <c r="AK1000" s="2"/>
      <c r="AL1000" s="2"/>
      <c r="AM1000" s="2"/>
      <c r="AN1000" s="2"/>
      <c r="AO1000" s="2"/>
      <c r="AP1000" s="2"/>
      <c r="AQ1000" s="2"/>
      <c r="AR1000" s="15"/>
    </row>
  </sheetData>
  <mergeCells count="64">
    <mergeCell ref="A12:E12"/>
    <mergeCell ref="A15:E15"/>
    <mergeCell ref="A16:E16"/>
    <mergeCell ref="U6:U7"/>
    <mergeCell ref="C6:C7"/>
    <mergeCell ref="D6:D7"/>
    <mergeCell ref="A8:E8"/>
    <mergeCell ref="A11:E11"/>
    <mergeCell ref="L6:L7"/>
    <mergeCell ref="M6:O6"/>
    <mergeCell ref="P6:P7"/>
    <mergeCell ref="Q6:Q7"/>
    <mergeCell ref="R6:T6"/>
    <mergeCell ref="A59:E59"/>
    <mergeCell ref="A75:E75"/>
    <mergeCell ref="A76:E76"/>
    <mergeCell ref="A60:E60"/>
    <mergeCell ref="A63:E63"/>
    <mergeCell ref="A64:E64"/>
    <mergeCell ref="A67:E67"/>
    <mergeCell ref="A68:E68"/>
    <mergeCell ref="A71:E71"/>
    <mergeCell ref="A72:E72"/>
    <mergeCell ref="A48:E48"/>
    <mergeCell ref="A51:E51"/>
    <mergeCell ref="A52:E52"/>
    <mergeCell ref="A55:E55"/>
    <mergeCell ref="A56:E56"/>
    <mergeCell ref="A39:E39"/>
    <mergeCell ref="A40:E40"/>
    <mergeCell ref="A43:E43"/>
    <mergeCell ref="A44:E44"/>
    <mergeCell ref="A47:E47"/>
    <mergeCell ref="A28:E28"/>
    <mergeCell ref="A31:E31"/>
    <mergeCell ref="A32:E32"/>
    <mergeCell ref="A35:E35"/>
    <mergeCell ref="A36:E36"/>
    <mergeCell ref="A19:E19"/>
    <mergeCell ref="A20:E20"/>
    <mergeCell ref="A23:E23"/>
    <mergeCell ref="A24:E24"/>
    <mergeCell ref="A27:E27"/>
    <mergeCell ref="AG6:AG7"/>
    <mergeCell ref="AH6:AH7"/>
    <mergeCell ref="AI6:AJ6"/>
    <mergeCell ref="A1:AJ1"/>
    <mergeCell ref="A2:AJ2"/>
    <mergeCell ref="A3:AJ3"/>
    <mergeCell ref="A4:AJ4"/>
    <mergeCell ref="A5:AJ5"/>
    <mergeCell ref="A6:A7"/>
    <mergeCell ref="B6:B7"/>
    <mergeCell ref="E6:E7"/>
    <mergeCell ref="F6:F7"/>
    <mergeCell ref="G6:G7"/>
    <mergeCell ref="H6:I6"/>
    <mergeCell ref="J6:J7"/>
    <mergeCell ref="K6:K7"/>
    <mergeCell ref="V6:X6"/>
    <mergeCell ref="Y6:Y7"/>
    <mergeCell ref="Z6:AB6"/>
    <mergeCell ref="AC6:AC7"/>
    <mergeCell ref="AD6:AF6"/>
  </mergeCells>
  <dataValidations count="5">
    <dataValidation type="date" operator="greaterThan" allowBlank="1" showInputMessage="1" showErrorMessage="1" prompt="Error en Ingresos de Fechas - La fecha debe corresponder al Año 2014." sqref="D9:D10 D13:D14 D17:D18 D21:D22 D25:D26 D29:D30 D33:D34 D37:D38 D41:D42 D45:D46 D49:D50 D53:D54 D57:D58 D61:D62 D65:D66 D69:D70">
      <formula1>41275</formula1>
    </dataValidation>
    <dataValidation type="decimal" allowBlank="1" showInputMessage="1" showErrorMessage="1" prompt="Sólo números - Sólo ingresar números sin letras_x000a_" sqref="M9:N10 R9:T10 V9:X10 Z9:AA10 AD9:AF10 M13:N14 R13:T14 V13:X14 Z13:AA14 AD13:AF14 M17:N18 R17:T18 V17:X18 Z17:AA18 AD17:AF18 M21:N22 R21:T22 V21:X22 Z21:AA22 AD21:AF22 M25:N26 R25:T26 V25:X26 Z25:AA26 AD25:AF26 M29:N30 R29:T30 V29:X30 Z29:AA30 AD29:AF30 M33:N34 R33:T34 V33:X34 Z33:AA34 AD33:AF34 M37:N38 R37:T38 V37:X38 Z37:AA38 AD37:AF38 M41:N42 R41:T42 V41:X42 Z41:AA42 AD41:AF42 M45:N46 R45:T46 V45:X46 Z45:AA46 AD45:AF46 M49:N50 R49:T50 V49:X50 Z49:AA50 AD49:AF50 M53:N54 R53:T54 V53:X54 Z53:AA54 AD53:AF54 M57:N58 R57:T58 V57:X58 Z57:AA58 AD57:AF58 M61:N62 R61:T62 V61:X62 Z61:AA62 AD61:AF62 M65:N66 R65:T66 V65:X66 Z65:AA66 AD65:AF66 M69:N70 R69:T70 V69:X70 Z69:AA70 AD69:AF70 M73:M74 R73:T74 V73:X74 Z73:AB74 AD73:AF74">
      <formula1>-100000000</formula1>
      <formula2>10000000000</formula2>
    </dataValidation>
    <dataValidation type="custom" allowBlank="1" showErrorMessage="1" sqref="K9:K10 AB9:AB10 K13:K14 AB13:AB14 K17:K18 AB17:AB18 K21:K22 AB21:AB22 K25:K26 AB25:AB26 K29:K30 AB29:AB30 K33:K34 AB33:AB34 K37:K38 AB37:AB38 K41:K42 AB41:AB42 K45:K46 AB45:AB46 K49:K50 AB49:AB50 K53:K54 AB53:AB54 K57:K58 AB57:AB58 K61:K62 AB61:AB62 K65:K66 AB65:AB66 K69:K70 AB69:AB70 K73:K74">
      <formula1>LTE(LEN(K9),(255))</formula1>
    </dataValidation>
    <dataValidation type="date" operator="greaterThan" allowBlank="1" showInputMessage="1" prompt="SÓLO FECHAS - Las fechas corresponden al presupuesto 2014" sqref="H9:I10 H13:I14 H17:I18 H21:I22 H25:I26 H29:I30 H33:I34 H37:I38 H41:I42 H45:I46 H49:I50 H53:I54 H57:I58 H61:I62 H65:I66 H69:I70">
      <formula1>41275</formula1>
    </dataValidation>
    <dataValidation type="custom" allowBlank="1" showInputMessage="1" showErrorMessage="1" prompt="MÁXIMO DE CARACTERES SOBREPASADO - Sólo 255 caracteres por celdas" sqref="C9:C10 E9:G10 L9:L10 P9:Q10 C13:C14 E13:G14 L13:L14 P13:Q14 C17:C18 E17:G18 L17:L18 P17:Q18 C21:C22 E21:G22 L21:L22 P21:Q22 C25:C26 E25:G26 L25:L26 P25:Q26 C29:C30 E29:G30 L29:L30 P29:Q30 C33:C34 E33:G34 L33:L34 P33:Q34 C37:C38 E37:G38 L37:L38 P37:Q38 C41:C42 E41:G42 L41:L42 P41:Q42 C45:C46 E45:G46 L45:L46 P45:Q46 C49:C50 E49:G50 L49:L50 P49:Q50 C53:C54 E53:G54 L53:L54 P53:Q54 C57:C58 E57:G58 L57:L58 P57:Q58 C61:C62 E61:G62 L61:L62 P61:Q62 C65:C66 E65:G66 L65:L66 P65:Q66 C69:C70 E69:G70 L69:L70 P69:Q70 E73:G74 N73:N74 P73:Q74">
      <formula1>LTE(LEN(C9),(255))</formula1>
    </dataValidation>
  </dataValidations>
  <printOptions horizontalCentered="1"/>
  <pageMargins left="0" right="0" top="0.74803149606299213" bottom="0.74803149606299213" header="0" footer="0"/>
  <pageSetup paperSize="14" scale="5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FF"/>
    <pageSetUpPr fitToPage="1"/>
  </sheetPr>
  <dimension ref="A1:Z1000"/>
  <sheetViews>
    <sheetView workbookViewId="0"/>
  </sheetViews>
  <sheetFormatPr baseColWidth="10" defaultColWidth="14.42578125" defaultRowHeight="15" customHeight="1" outlineLevelCol="1"/>
  <cols>
    <col min="1" max="1" width="48.7109375" customWidth="1"/>
    <col min="2" max="2" width="15.85546875" customWidth="1"/>
    <col min="3" max="3" width="14.140625" customWidth="1"/>
    <col min="4" max="6" width="12.7109375" customWidth="1"/>
    <col min="7" max="9" width="12.7109375" customWidth="1" outlineLevel="1"/>
    <col min="10" max="10" width="12.7109375" customWidth="1"/>
    <col min="11" max="13" width="12.7109375" hidden="1" customWidth="1" outlineLevel="1"/>
    <col min="14" max="14" width="12.7109375" customWidth="1"/>
    <col min="15" max="17" width="12.7109375" hidden="1" customWidth="1" outlineLevel="1"/>
    <col min="18" max="18" width="12.7109375" customWidth="1"/>
    <col min="19" max="21" width="12.7109375" hidden="1" customWidth="1" outlineLevel="1"/>
    <col min="22" max="25" width="12.7109375" customWidth="1"/>
    <col min="26" max="26" width="11.42578125" customWidth="1"/>
  </cols>
  <sheetData>
    <row r="1" spans="1:26" ht="16.5" customHeight="1">
      <c r="A1" s="317" t="str">
        <f>+'24-01-581'!A1:AJ1</f>
        <v>PARTIDA 21 -07 - 01 "SERVICIO NACIONAL DE LA DISCAPACIDAD"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1"/>
    </row>
    <row r="2" spans="1:26" ht="16.5" customHeight="1">
      <c r="A2" s="317" t="s">
        <v>88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1"/>
    </row>
    <row r="3" spans="1:26" ht="16.5" customHeight="1">
      <c r="A3" s="317" t="str">
        <f>+'24-01-593'!A3:AJ3</f>
        <v>EJECUCIÓN AL 31 DE MARZO DEL 2024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1"/>
    </row>
    <row r="4" spans="1:26" ht="16.5" customHeight="1">
      <c r="A4" s="317" t="s">
        <v>3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1"/>
    </row>
    <row r="5" spans="1:26" ht="24.75" customHeight="1">
      <c r="A5" s="330" t="s">
        <v>162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2"/>
      <c r="Z5" s="2"/>
    </row>
    <row r="6" spans="1:26" ht="24" customHeight="1">
      <c r="A6" s="320" t="s">
        <v>89</v>
      </c>
      <c r="B6" s="313" t="s">
        <v>13</v>
      </c>
      <c r="C6" s="313" t="s">
        <v>90</v>
      </c>
      <c r="D6" s="332" t="s">
        <v>16</v>
      </c>
      <c r="E6" s="333"/>
      <c r="F6" s="316"/>
      <c r="G6" s="310" t="s">
        <v>19</v>
      </c>
      <c r="H6" s="311"/>
      <c r="I6" s="312"/>
      <c r="J6" s="313" t="s">
        <v>20</v>
      </c>
      <c r="K6" s="310" t="s">
        <v>19</v>
      </c>
      <c r="L6" s="311"/>
      <c r="M6" s="312"/>
      <c r="N6" s="313" t="s">
        <v>21</v>
      </c>
      <c r="O6" s="310" t="s">
        <v>19</v>
      </c>
      <c r="P6" s="311"/>
      <c r="Q6" s="312"/>
      <c r="R6" s="313" t="s">
        <v>22</v>
      </c>
      <c r="S6" s="310" t="s">
        <v>19</v>
      </c>
      <c r="T6" s="311"/>
      <c r="U6" s="312"/>
      <c r="V6" s="313" t="s">
        <v>23</v>
      </c>
      <c r="W6" s="313" t="s">
        <v>24</v>
      </c>
      <c r="X6" s="315" t="s">
        <v>91</v>
      </c>
      <c r="Y6" s="316"/>
      <c r="Z6" s="120"/>
    </row>
    <row r="7" spans="1:26" ht="24" customHeight="1">
      <c r="A7" s="314"/>
      <c r="B7" s="314"/>
      <c r="C7" s="314"/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314"/>
      <c r="K7" s="5" t="s">
        <v>34</v>
      </c>
      <c r="L7" s="5" t="s">
        <v>35</v>
      </c>
      <c r="M7" s="5" t="s">
        <v>36</v>
      </c>
      <c r="N7" s="314"/>
      <c r="O7" s="5" t="s">
        <v>37</v>
      </c>
      <c r="P7" s="5" t="s">
        <v>38</v>
      </c>
      <c r="Q7" s="5" t="s">
        <v>39</v>
      </c>
      <c r="R7" s="314"/>
      <c r="S7" s="5" t="s">
        <v>40</v>
      </c>
      <c r="T7" s="5" t="s">
        <v>41</v>
      </c>
      <c r="U7" s="5" t="s">
        <v>42</v>
      </c>
      <c r="V7" s="314"/>
      <c r="W7" s="314"/>
      <c r="X7" s="123" t="s">
        <v>43</v>
      </c>
      <c r="Y7" s="123" t="s">
        <v>92</v>
      </c>
      <c r="Z7" s="120"/>
    </row>
    <row r="8" spans="1:26" ht="26.25" customHeight="1">
      <c r="A8" s="124" t="s">
        <v>45</v>
      </c>
      <c r="B8" s="111">
        <f>+'24-01-593'!J11</f>
        <v>7136625</v>
      </c>
      <c r="C8" s="111">
        <f>+'24-01-593'!K11</f>
        <v>0</v>
      </c>
      <c r="D8" s="111">
        <f>+'24-01-593'!M11</f>
        <v>0</v>
      </c>
      <c r="E8" s="111">
        <f>+'24-01-593'!N11</f>
        <v>0</v>
      </c>
      <c r="F8" s="111">
        <f>+'24-01-593'!O11</f>
        <v>0</v>
      </c>
      <c r="G8" s="111">
        <f>+'24-01-593'!R11</f>
        <v>0</v>
      </c>
      <c r="H8" s="111">
        <f>+'24-01-593'!S11</f>
        <v>0</v>
      </c>
      <c r="I8" s="111">
        <f>+'24-01-593'!T11</f>
        <v>0</v>
      </c>
      <c r="J8" s="56">
        <f>+'24-01-593'!U11</f>
        <v>0</v>
      </c>
      <c r="K8" s="111">
        <f>+'24-01-593'!V11</f>
        <v>0</v>
      </c>
      <c r="L8" s="111">
        <f>+'24-01-593'!W11</f>
        <v>0</v>
      </c>
      <c r="M8" s="111">
        <f>+'24-01-593'!X11</f>
        <v>0</v>
      </c>
      <c r="N8" s="56">
        <f>+'24-01-593'!Y11</f>
        <v>0</v>
      </c>
      <c r="O8" s="111">
        <f>+'24-01-593'!Z11</f>
        <v>0</v>
      </c>
      <c r="P8" s="111">
        <f>+'24-01-593'!AA11</f>
        <v>0</v>
      </c>
      <c r="Q8" s="111">
        <f>+'24-01-593'!AB11</f>
        <v>0</v>
      </c>
      <c r="R8" s="56">
        <f>+'24-01-593'!AC11</f>
        <v>0</v>
      </c>
      <c r="S8" s="111">
        <f>+'24-01-593'!AD11</f>
        <v>0</v>
      </c>
      <c r="T8" s="111">
        <f>+'24-01-593'!AE11</f>
        <v>0</v>
      </c>
      <c r="U8" s="111">
        <f>+'24-01-593'!AF11</f>
        <v>0</v>
      </c>
      <c r="V8" s="56">
        <f>+'24-01-593'!AG11</f>
        <v>0</v>
      </c>
      <c r="W8" s="56">
        <f>+'24-01-593'!AH11</f>
        <v>0</v>
      </c>
      <c r="X8" s="125">
        <f>+'24-01-593'!AI11</f>
        <v>0</v>
      </c>
      <c r="Y8" s="125">
        <f>+'24-01-593'!AJ11</f>
        <v>0</v>
      </c>
      <c r="Z8" s="2"/>
    </row>
    <row r="9" spans="1:26" ht="26.25" customHeight="1">
      <c r="A9" s="124" t="s">
        <v>55</v>
      </c>
      <c r="B9" s="111">
        <f>+'24-01-593'!J15</f>
        <v>7136625</v>
      </c>
      <c r="C9" s="111">
        <f>+'24-01-593'!K15</f>
        <v>0</v>
      </c>
      <c r="D9" s="111">
        <f>+'24-01-593'!M15</f>
        <v>0</v>
      </c>
      <c r="E9" s="111">
        <f>+'24-01-593'!N15</f>
        <v>0</v>
      </c>
      <c r="F9" s="111">
        <f>+'24-01-593'!O15</f>
        <v>0</v>
      </c>
      <c r="G9" s="111">
        <f>+'24-01-593'!R15</f>
        <v>0</v>
      </c>
      <c r="H9" s="111">
        <f>+'24-01-593'!S15</f>
        <v>0</v>
      </c>
      <c r="I9" s="111">
        <f>+'24-01-593'!T15</f>
        <v>0</v>
      </c>
      <c r="J9" s="56">
        <f>+'24-01-593'!U15</f>
        <v>0</v>
      </c>
      <c r="K9" s="111">
        <f>+'24-01-593'!V15</f>
        <v>0</v>
      </c>
      <c r="L9" s="111">
        <f>+'24-01-593'!W15</f>
        <v>0</v>
      </c>
      <c r="M9" s="111">
        <f>+'24-01-593'!X15</f>
        <v>0</v>
      </c>
      <c r="N9" s="56">
        <f>+'24-01-593'!Y15</f>
        <v>0</v>
      </c>
      <c r="O9" s="111">
        <f>+'24-01-593'!Z15</f>
        <v>0</v>
      </c>
      <c r="P9" s="111">
        <f>+'24-01-593'!AA15</f>
        <v>0</v>
      </c>
      <c r="Q9" s="111">
        <f>+'24-01-593'!AB15</f>
        <v>0</v>
      </c>
      <c r="R9" s="56">
        <f>+'24-01-593'!AC15</f>
        <v>0</v>
      </c>
      <c r="S9" s="111">
        <f>+'24-01-593'!AD15</f>
        <v>0</v>
      </c>
      <c r="T9" s="111">
        <f>+'24-01-593'!AE15</f>
        <v>0</v>
      </c>
      <c r="U9" s="111">
        <f>+'24-01-593'!AF15</f>
        <v>0</v>
      </c>
      <c r="V9" s="56">
        <f>+'24-01-593'!AG15</f>
        <v>0</v>
      </c>
      <c r="W9" s="56">
        <f>+'24-01-593'!AH15</f>
        <v>0</v>
      </c>
      <c r="X9" s="125">
        <f>+'24-01-593'!AI15</f>
        <v>0</v>
      </c>
      <c r="Y9" s="125">
        <f>+'24-01-593'!AJ15</f>
        <v>0</v>
      </c>
      <c r="Z9" s="2"/>
    </row>
    <row r="10" spans="1:26" ht="26.25" customHeight="1">
      <c r="A10" s="124" t="s">
        <v>57</v>
      </c>
      <c r="B10" s="111">
        <f>+'24-01-593'!J19</f>
        <v>7136625</v>
      </c>
      <c r="C10" s="111">
        <f>+'24-01-593'!K19</f>
        <v>0</v>
      </c>
      <c r="D10" s="111">
        <f>+'24-01-593'!M19</f>
        <v>0</v>
      </c>
      <c r="E10" s="111">
        <f>+'24-01-593'!N19</f>
        <v>0</v>
      </c>
      <c r="F10" s="111">
        <f>+'24-01-593'!O19</f>
        <v>0</v>
      </c>
      <c r="G10" s="111">
        <f>+'24-01-593'!R19</f>
        <v>0</v>
      </c>
      <c r="H10" s="111">
        <f>+'24-01-593'!S19</f>
        <v>0</v>
      </c>
      <c r="I10" s="111">
        <f>+'24-01-593'!T19</f>
        <v>0</v>
      </c>
      <c r="J10" s="56">
        <f>+'24-01-593'!U19</f>
        <v>0</v>
      </c>
      <c r="K10" s="111">
        <f>+'24-01-593'!V19</f>
        <v>0</v>
      </c>
      <c r="L10" s="111">
        <f>+'24-01-593'!W19</f>
        <v>0</v>
      </c>
      <c r="M10" s="111">
        <f>+'24-01-593'!X19</f>
        <v>0</v>
      </c>
      <c r="N10" s="56">
        <f>+'24-01-593'!Y19</f>
        <v>0</v>
      </c>
      <c r="O10" s="111">
        <f>+'24-01-593'!Z19</f>
        <v>0</v>
      </c>
      <c r="P10" s="111">
        <f>+'24-01-593'!AA19</f>
        <v>0</v>
      </c>
      <c r="Q10" s="111">
        <f>+'24-01-593'!AB19</f>
        <v>0</v>
      </c>
      <c r="R10" s="56">
        <f>+'24-01-593'!AC19</f>
        <v>0</v>
      </c>
      <c r="S10" s="111">
        <f>+'24-01-593'!AD19</f>
        <v>0</v>
      </c>
      <c r="T10" s="111">
        <f>+'24-01-593'!AE19</f>
        <v>0</v>
      </c>
      <c r="U10" s="111">
        <f>+'24-01-593'!AF19</f>
        <v>0</v>
      </c>
      <c r="V10" s="56">
        <f>+'24-01-593'!AG19</f>
        <v>0</v>
      </c>
      <c r="W10" s="56">
        <f>+'24-01-593'!AH19</f>
        <v>0</v>
      </c>
      <c r="X10" s="125">
        <f>+'24-01-593'!AI19</f>
        <v>0</v>
      </c>
      <c r="Y10" s="125">
        <f>+'24-01-593'!AJ19</f>
        <v>0</v>
      </c>
      <c r="Z10" s="2"/>
    </row>
    <row r="11" spans="1:26" ht="26.25" customHeight="1">
      <c r="A11" s="124" t="s">
        <v>59</v>
      </c>
      <c r="B11" s="111">
        <f>+'24-01-593'!J23</f>
        <v>7136625</v>
      </c>
      <c r="C11" s="111">
        <f>+'24-01-593'!K23</f>
        <v>0</v>
      </c>
      <c r="D11" s="111">
        <f>+'24-01-593'!M23</f>
        <v>0</v>
      </c>
      <c r="E11" s="111">
        <f>+'24-01-593'!N23</f>
        <v>0</v>
      </c>
      <c r="F11" s="111">
        <f>+'24-01-593'!O23</f>
        <v>0</v>
      </c>
      <c r="G11" s="111">
        <f>+'24-01-593'!R23</f>
        <v>0</v>
      </c>
      <c r="H11" s="111">
        <f>+'24-01-593'!S23</f>
        <v>0</v>
      </c>
      <c r="I11" s="111">
        <f>+'24-01-593'!T23</f>
        <v>0</v>
      </c>
      <c r="J11" s="56">
        <f>+'24-01-593'!U23</f>
        <v>0</v>
      </c>
      <c r="K11" s="111">
        <f>+'24-01-593'!V23</f>
        <v>0</v>
      </c>
      <c r="L11" s="111">
        <f>+'24-01-593'!W23</f>
        <v>0</v>
      </c>
      <c r="M11" s="111">
        <f>+'24-01-593'!X23</f>
        <v>0</v>
      </c>
      <c r="N11" s="56">
        <f>+'24-01-593'!Y23</f>
        <v>0</v>
      </c>
      <c r="O11" s="111">
        <f>+'24-01-593'!Z23</f>
        <v>0</v>
      </c>
      <c r="P11" s="111">
        <f>+'24-01-593'!AA23</f>
        <v>0</v>
      </c>
      <c r="Q11" s="111">
        <f>+'24-01-593'!AB23</f>
        <v>0</v>
      </c>
      <c r="R11" s="56">
        <f>+'24-01-593'!AC23</f>
        <v>0</v>
      </c>
      <c r="S11" s="111">
        <f>+'24-01-593'!AD23</f>
        <v>0</v>
      </c>
      <c r="T11" s="111">
        <f>+'24-01-593'!AE23</f>
        <v>0</v>
      </c>
      <c r="U11" s="111">
        <f>+'24-01-593'!AF23</f>
        <v>0</v>
      </c>
      <c r="V11" s="56">
        <f>+'24-01-593'!AG23</f>
        <v>0</v>
      </c>
      <c r="W11" s="56">
        <f>+'24-01-593'!AH23</f>
        <v>0</v>
      </c>
      <c r="X11" s="125">
        <f>+'24-01-593'!AI23</f>
        <v>0</v>
      </c>
      <c r="Y11" s="125">
        <f>+'24-01-593'!AJ23</f>
        <v>0</v>
      </c>
      <c r="Z11" s="2"/>
    </row>
    <row r="12" spans="1:26" ht="26.25" customHeight="1">
      <c r="A12" s="124" t="s">
        <v>61</v>
      </c>
      <c r="B12" s="111">
        <f>+'24-01-593'!J27</f>
        <v>7136625</v>
      </c>
      <c r="C12" s="111">
        <f>+'24-01-593'!K27</f>
        <v>0</v>
      </c>
      <c r="D12" s="111">
        <f>+'24-01-593'!M27</f>
        <v>0</v>
      </c>
      <c r="E12" s="111">
        <f>+'24-01-593'!N27</f>
        <v>0</v>
      </c>
      <c r="F12" s="111">
        <f>+'24-01-593'!O27</f>
        <v>0</v>
      </c>
      <c r="G12" s="111">
        <f>+'24-01-593'!R27</f>
        <v>0</v>
      </c>
      <c r="H12" s="111">
        <f>+'24-01-593'!S27</f>
        <v>0</v>
      </c>
      <c r="I12" s="111">
        <f>+'24-01-593'!T27</f>
        <v>0</v>
      </c>
      <c r="J12" s="56">
        <f>+'24-01-593'!U27</f>
        <v>0</v>
      </c>
      <c r="K12" s="111">
        <f>+'24-01-593'!V27</f>
        <v>0</v>
      </c>
      <c r="L12" s="111">
        <f>+'24-01-593'!W27</f>
        <v>0</v>
      </c>
      <c r="M12" s="111">
        <f>+'24-01-593'!X27</f>
        <v>0</v>
      </c>
      <c r="N12" s="56">
        <f>+'24-01-593'!Y27</f>
        <v>0</v>
      </c>
      <c r="O12" s="111">
        <f>+'24-01-593'!Z27</f>
        <v>0</v>
      </c>
      <c r="P12" s="111">
        <f>+'24-01-593'!AA27</f>
        <v>0</v>
      </c>
      <c r="Q12" s="111">
        <f>+'24-01-593'!AB27</f>
        <v>0</v>
      </c>
      <c r="R12" s="56">
        <f>+'24-01-593'!AC27</f>
        <v>0</v>
      </c>
      <c r="S12" s="111">
        <f>+'24-01-593'!AD27</f>
        <v>0</v>
      </c>
      <c r="T12" s="111">
        <f>+'24-01-593'!AE27</f>
        <v>0</v>
      </c>
      <c r="U12" s="111">
        <f>+'24-01-593'!AF27</f>
        <v>0</v>
      </c>
      <c r="V12" s="56">
        <f>+'24-01-593'!AG27</f>
        <v>0</v>
      </c>
      <c r="W12" s="56">
        <f>+'24-01-593'!AH27</f>
        <v>0</v>
      </c>
      <c r="X12" s="125">
        <f>+'24-01-593'!AI27</f>
        <v>0</v>
      </c>
      <c r="Y12" s="125">
        <f>+'24-01-593'!AJ27</f>
        <v>0</v>
      </c>
      <c r="Z12" s="2"/>
    </row>
    <row r="13" spans="1:26" ht="26.25" customHeight="1">
      <c r="A13" s="124" t="s">
        <v>63</v>
      </c>
      <c r="B13" s="111">
        <f>+'24-01-593'!J31</f>
        <v>7136625</v>
      </c>
      <c r="C13" s="111">
        <f>+'24-01-593'!K31</f>
        <v>0</v>
      </c>
      <c r="D13" s="111">
        <f>+'24-01-593'!M31</f>
        <v>0</v>
      </c>
      <c r="E13" s="111">
        <f>+'24-01-593'!N31</f>
        <v>0</v>
      </c>
      <c r="F13" s="111">
        <f>+'24-01-593'!O31</f>
        <v>0</v>
      </c>
      <c r="G13" s="111">
        <f>+'24-01-593'!R31</f>
        <v>0</v>
      </c>
      <c r="H13" s="111">
        <f>+'24-01-593'!S31</f>
        <v>0</v>
      </c>
      <c r="I13" s="111">
        <f>+'24-01-593'!T31</f>
        <v>0</v>
      </c>
      <c r="J13" s="56">
        <f>+'24-01-593'!U31</f>
        <v>0</v>
      </c>
      <c r="K13" s="111">
        <f>+'24-01-593'!V31</f>
        <v>0</v>
      </c>
      <c r="L13" s="111">
        <f>+'24-01-593'!W31</f>
        <v>0</v>
      </c>
      <c r="M13" s="111">
        <f>+'24-01-593'!X31</f>
        <v>0</v>
      </c>
      <c r="N13" s="56">
        <f>+'24-01-593'!Y31</f>
        <v>0</v>
      </c>
      <c r="O13" s="111">
        <f>+'24-01-593'!Z31</f>
        <v>0</v>
      </c>
      <c r="P13" s="111">
        <f>+'24-01-593'!AA31</f>
        <v>0</v>
      </c>
      <c r="Q13" s="111">
        <f>+'24-01-593'!AB31</f>
        <v>0</v>
      </c>
      <c r="R13" s="56">
        <f>+'24-01-593'!AC31</f>
        <v>0</v>
      </c>
      <c r="S13" s="111">
        <f>+'24-01-593'!AD31</f>
        <v>0</v>
      </c>
      <c r="T13" s="111">
        <f>+'24-01-593'!AE31</f>
        <v>0</v>
      </c>
      <c r="U13" s="111">
        <f>+'24-01-593'!AF31</f>
        <v>0</v>
      </c>
      <c r="V13" s="56">
        <f>+'24-01-593'!AG31</f>
        <v>0</v>
      </c>
      <c r="W13" s="56">
        <f>+'24-01-593'!AH31</f>
        <v>0</v>
      </c>
      <c r="X13" s="125">
        <f>+'24-01-593'!AI31</f>
        <v>0</v>
      </c>
      <c r="Y13" s="125">
        <f>+'24-01-593'!AJ31</f>
        <v>0</v>
      </c>
      <c r="Z13" s="2"/>
    </row>
    <row r="14" spans="1:26" ht="26.25" customHeight="1">
      <c r="A14" s="124" t="s">
        <v>65</v>
      </c>
      <c r="B14" s="111">
        <f>+'24-01-593'!J35</f>
        <v>7136625</v>
      </c>
      <c r="C14" s="111">
        <f>+'24-01-593'!K35</f>
        <v>0</v>
      </c>
      <c r="D14" s="111">
        <f>+'24-01-593'!M35</f>
        <v>0</v>
      </c>
      <c r="E14" s="111">
        <f>+'24-01-593'!N35</f>
        <v>0</v>
      </c>
      <c r="F14" s="111">
        <f>+'24-01-593'!O35</f>
        <v>0</v>
      </c>
      <c r="G14" s="111">
        <f>+'24-01-593'!R35</f>
        <v>0</v>
      </c>
      <c r="H14" s="111">
        <f>+'24-01-593'!S35</f>
        <v>0</v>
      </c>
      <c r="I14" s="111">
        <f>+'24-01-593'!T35</f>
        <v>0</v>
      </c>
      <c r="J14" s="56">
        <f>+'24-01-593'!U35</f>
        <v>0</v>
      </c>
      <c r="K14" s="111">
        <f>+'24-01-593'!V35</f>
        <v>0</v>
      </c>
      <c r="L14" s="111">
        <f>+'24-01-593'!W35</f>
        <v>0</v>
      </c>
      <c r="M14" s="111">
        <f>+'24-01-593'!X35</f>
        <v>0</v>
      </c>
      <c r="N14" s="56">
        <f>+'24-01-593'!Y35</f>
        <v>0</v>
      </c>
      <c r="O14" s="111">
        <f>+'24-01-593'!Z35</f>
        <v>0</v>
      </c>
      <c r="P14" s="111">
        <f>+'24-01-593'!AA35</f>
        <v>0</v>
      </c>
      <c r="Q14" s="111">
        <f>+'24-01-593'!AB35</f>
        <v>0</v>
      </c>
      <c r="R14" s="56">
        <f>+'24-01-593'!AC35</f>
        <v>0</v>
      </c>
      <c r="S14" s="111">
        <f>+'24-01-593'!AD35</f>
        <v>0</v>
      </c>
      <c r="T14" s="111">
        <f>+'24-01-593'!AE35</f>
        <v>0</v>
      </c>
      <c r="U14" s="111">
        <f>+'24-01-593'!AF35</f>
        <v>0</v>
      </c>
      <c r="V14" s="56">
        <f>+'24-01-593'!AG35</f>
        <v>0</v>
      </c>
      <c r="W14" s="56">
        <f>+'24-01-593'!AH35</f>
        <v>0</v>
      </c>
      <c r="X14" s="125">
        <f>+'24-01-593'!AI35</f>
        <v>0</v>
      </c>
      <c r="Y14" s="125">
        <f>+'24-01-593'!AJ35</f>
        <v>0</v>
      </c>
      <c r="Z14" s="2"/>
    </row>
    <row r="15" spans="1:26" ht="26.25" customHeight="1">
      <c r="A15" s="124" t="s">
        <v>67</v>
      </c>
      <c r="B15" s="111">
        <f>+'24-01-593'!J39</f>
        <v>7136625</v>
      </c>
      <c r="C15" s="111">
        <f>+'24-01-593'!K39</f>
        <v>0</v>
      </c>
      <c r="D15" s="111">
        <f>+'24-01-593'!M39</f>
        <v>0</v>
      </c>
      <c r="E15" s="111">
        <f>+'24-01-593'!N39</f>
        <v>0</v>
      </c>
      <c r="F15" s="111">
        <f>+'24-01-593'!O39</f>
        <v>0</v>
      </c>
      <c r="G15" s="111">
        <f>+'24-01-593'!R39</f>
        <v>0</v>
      </c>
      <c r="H15" s="111">
        <f>+'24-01-593'!S39</f>
        <v>0</v>
      </c>
      <c r="I15" s="111">
        <f>+'24-01-593'!T39</f>
        <v>0</v>
      </c>
      <c r="J15" s="56">
        <f>+'24-01-593'!U39</f>
        <v>0</v>
      </c>
      <c r="K15" s="111">
        <f>+'24-01-593'!V39</f>
        <v>0</v>
      </c>
      <c r="L15" s="111">
        <f>+'24-01-593'!W39</f>
        <v>0</v>
      </c>
      <c r="M15" s="111">
        <f>+'24-01-593'!X39</f>
        <v>0</v>
      </c>
      <c r="N15" s="56">
        <f>+'24-01-593'!Y39</f>
        <v>0</v>
      </c>
      <c r="O15" s="111">
        <f>+'24-01-593'!Z39</f>
        <v>0</v>
      </c>
      <c r="P15" s="111">
        <f>+'24-01-593'!AA39</f>
        <v>0</v>
      </c>
      <c r="Q15" s="111">
        <f>+'24-01-593'!AB39</f>
        <v>0</v>
      </c>
      <c r="R15" s="56">
        <f>+'24-01-593'!AC39</f>
        <v>0</v>
      </c>
      <c r="S15" s="111">
        <f>+'24-01-593'!AD39</f>
        <v>0</v>
      </c>
      <c r="T15" s="111">
        <f>+'24-01-593'!AE39</f>
        <v>0</v>
      </c>
      <c r="U15" s="111">
        <f>+'24-01-593'!AF39</f>
        <v>0</v>
      </c>
      <c r="V15" s="56">
        <f>+'24-01-593'!AG39</f>
        <v>0</v>
      </c>
      <c r="W15" s="56">
        <f>+'24-01-593'!AH39</f>
        <v>0</v>
      </c>
      <c r="X15" s="125">
        <f>+'24-01-593'!AI39</f>
        <v>0</v>
      </c>
      <c r="Y15" s="125">
        <f>+'24-01-593'!AJ39</f>
        <v>0</v>
      </c>
      <c r="Z15" s="2"/>
    </row>
    <row r="16" spans="1:26" ht="26.25" customHeight="1">
      <c r="A16" s="124" t="s">
        <v>70</v>
      </c>
      <c r="B16" s="111">
        <f>+'24-01-593'!J43</f>
        <v>7136625</v>
      </c>
      <c r="C16" s="111">
        <f>+'24-01-593'!K43</f>
        <v>0</v>
      </c>
      <c r="D16" s="111">
        <f>+'24-01-593'!M43</f>
        <v>0</v>
      </c>
      <c r="E16" s="111">
        <f>+'24-01-593'!N43</f>
        <v>0</v>
      </c>
      <c r="F16" s="111">
        <f>+'24-01-593'!O43</f>
        <v>0</v>
      </c>
      <c r="G16" s="111">
        <f>+'24-01-593'!R43</f>
        <v>0</v>
      </c>
      <c r="H16" s="111">
        <f>+'24-01-593'!S43</f>
        <v>0</v>
      </c>
      <c r="I16" s="111">
        <f>+'24-01-593'!T43</f>
        <v>0</v>
      </c>
      <c r="J16" s="56">
        <f>+'24-01-593'!U43</f>
        <v>0</v>
      </c>
      <c r="K16" s="111">
        <f>+'24-01-593'!V43</f>
        <v>0</v>
      </c>
      <c r="L16" s="111">
        <f>+'24-01-593'!W43</f>
        <v>0</v>
      </c>
      <c r="M16" s="111">
        <f>+'24-01-593'!X43</f>
        <v>0</v>
      </c>
      <c r="N16" s="56">
        <f>+'24-01-593'!Y43</f>
        <v>0</v>
      </c>
      <c r="O16" s="111">
        <f>+'24-01-593'!Z43</f>
        <v>0</v>
      </c>
      <c r="P16" s="111">
        <f>+'24-01-593'!AA43</f>
        <v>0</v>
      </c>
      <c r="Q16" s="111">
        <f>+'24-01-593'!AB43</f>
        <v>0</v>
      </c>
      <c r="R16" s="56">
        <f>+'24-01-593'!AC43</f>
        <v>0</v>
      </c>
      <c r="S16" s="111">
        <f>+'24-01-593'!AD43</f>
        <v>0</v>
      </c>
      <c r="T16" s="111">
        <f>+'24-01-593'!AE43</f>
        <v>0</v>
      </c>
      <c r="U16" s="111">
        <f>+'24-01-593'!AF43</f>
        <v>0</v>
      </c>
      <c r="V16" s="56">
        <f>+'24-01-593'!AG43</f>
        <v>0</v>
      </c>
      <c r="W16" s="56">
        <f>+'24-01-593'!AH43</f>
        <v>0</v>
      </c>
      <c r="X16" s="125">
        <f>+'24-01-593'!AI43</f>
        <v>0</v>
      </c>
      <c r="Y16" s="125">
        <f>+'24-01-593'!AJ43</f>
        <v>0</v>
      </c>
      <c r="Z16" s="2"/>
    </row>
    <row r="17" spans="1:26" ht="26.25" customHeight="1">
      <c r="A17" s="124" t="s">
        <v>72</v>
      </c>
      <c r="B17" s="111">
        <f>+'24-01-593'!J47</f>
        <v>7136625</v>
      </c>
      <c r="C17" s="111">
        <f>+'24-01-593'!K47</f>
        <v>0</v>
      </c>
      <c r="D17" s="111">
        <f>+'24-01-593'!M47</f>
        <v>0</v>
      </c>
      <c r="E17" s="111">
        <f>+'24-01-593'!N47</f>
        <v>0</v>
      </c>
      <c r="F17" s="111">
        <f>+'24-01-593'!O47</f>
        <v>0</v>
      </c>
      <c r="G17" s="111">
        <f>+'24-01-593'!R47</f>
        <v>0</v>
      </c>
      <c r="H17" s="111">
        <f>+'24-01-593'!S47</f>
        <v>0</v>
      </c>
      <c r="I17" s="111">
        <f>+'24-01-593'!T47</f>
        <v>0</v>
      </c>
      <c r="J17" s="56">
        <f>+'24-01-593'!U47</f>
        <v>0</v>
      </c>
      <c r="K17" s="111">
        <f>+'24-01-593'!V47</f>
        <v>0</v>
      </c>
      <c r="L17" s="111">
        <f>+'24-01-593'!W47</f>
        <v>0</v>
      </c>
      <c r="M17" s="111">
        <f>+'24-01-593'!X47</f>
        <v>0</v>
      </c>
      <c r="N17" s="56">
        <f>+'24-01-593'!Y47</f>
        <v>0</v>
      </c>
      <c r="O17" s="111">
        <f>+'24-01-593'!Z47</f>
        <v>0</v>
      </c>
      <c r="P17" s="111">
        <f>+'24-01-593'!AA47</f>
        <v>0</v>
      </c>
      <c r="Q17" s="111">
        <f>+'24-01-593'!AB47</f>
        <v>0</v>
      </c>
      <c r="R17" s="56">
        <f>+'24-01-593'!AC47</f>
        <v>0</v>
      </c>
      <c r="S17" s="111">
        <f>+'24-01-593'!AD47</f>
        <v>0</v>
      </c>
      <c r="T17" s="111">
        <f>+'24-01-593'!AE47</f>
        <v>0</v>
      </c>
      <c r="U17" s="111">
        <f>+'24-01-593'!AF47</f>
        <v>0</v>
      </c>
      <c r="V17" s="56">
        <f>+'24-01-593'!AG47</f>
        <v>0</v>
      </c>
      <c r="W17" s="56">
        <f>+'24-01-593'!AH47</f>
        <v>0</v>
      </c>
      <c r="X17" s="125">
        <f>+'24-01-593'!AI47</f>
        <v>0</v>
      </c>
      <c r="Y17" s="125">
        <f>+'24-01-593'!AJ47</f>
        <v>0</v>
      </c>
      <c r="Z17" s="2"/>
    </row>
    <row r="18" spans="1:26" ht="26.25" customHeight="1">
      <c r="A18" s="124" t="s">
        <v>74</v>
      </c>
      <c r="B18" s="111">
        <f>+'24-01-593'!J51</f>
        <v>7136625</v>
      </c>
      <c r="C18" s="111">
        <f>+'24-01-593'!K51</f>
        <v>0</v>
      </c>
      <c r="D18" s="111">
        <f>+'24-01-593'!M51</f>
        <v>0</v>
      </c>
      <c r="E18" s="111">
        <f>+'24-01-593'!N51</f>
        <v>0</v>
      </c>
      <c r="F18" s="111">
        <f>+'24-01-593'!O51</f>
        <v>0</v>
      </c>
      <c r="G18" s="111">
        <f>+'24-01-593'!R51</f>
        <v>0</v>
      </c>
      <c r="H18" s="111">
        <f>+'24-01-593'!S51</f>
        <v>0</v>
      </c>
      <c r="I18" s="111">
        <f>+'24-01-593'!T51</f>
        <v>0</v>
      </c>
      <c r="J18" s="56">
        <f>+'24-01-593'!U51</f>
        <v>0</v>
      </c>
      <c r="K18" s="111">
        <f>+'24-01-593'!V51</f>
        <v>0</v>
      </c>
      <c r="L18" s="111">
        <f>+'24-01-593'!W51</f>
        <v>0</v>
      </c>
      <c r="M18" s="111">
        <f>+'24-01-593'!X51</f>
        <v>0</v>
      </c>
      <c r="N18" s="56">
        <f>+'24-01-593'!Y51</f>
        <v>0</v>
      </c>
      <c r="O18" s="111">
        <f>+'24-01-593'!Z51</f>
        <v>0</v>
      </c>
      <c r="P18" s="111">
        <f>+'24-01-593'!AA51</f>
        <v>0</v>
      </c>
      <c r="Q18" s="111">
        <f>+'24-01-593'!AB51</f>
        <v>0</v>
      </c>
      <c r="R18" s="56">
        <f>+'24-01-593'!AC51</f>
        <v>0</v>
      </c>
      <c r="S18" s="111">
        <f>+'24-01-593'!AD51</f>
        <v>0</v>
      </c>
      <c r="T18" s="111">
        <f>+'24-01-593'!AE51</f>
        <v>0</v>
      </c>
      <c r="U18" s="111">
        <f>+'24-01-593'!AF51</f>
        <v>0</v>
      </c>
      <c r="V18" s="56">
        <f>+'24-01-593'!AG51</f>
        <v>0</v>
      </c>
      <c r="W18" s="56">
        <f>+'24-01-593'!AH51</f>
        <v>0</v>
      </c>
      <c r="X18" s="125">
        <f>+'24-01-593'!AI51</f>
        <v>0</v>
      </c>
      <c r="Y18" s="125">
        <f>+'24-01-593'!AJ51</f>
        <v>0</v>
      </c>
      <c r="Z18" s="2"/>
    </row>
    <row r="19" spans="1:26" ht="26.25" customHeight="1">
      <c r="A19" s="124" t="s">
        <v>76</v>
      </c>
      <c r="B19" s="111">
        <f>+'24-01-593'!J55</f>
        <v>7136625</v>
      </c>
      <c r="C19" s="111">
        <f>+'24-01-593'!K55</f>
        <v>0</v>
      </c>
      <c r="D19" s="111">
        <f>+'24-01-593'!M55</f>
        <v>0</v>
      </c>
      <c r="E19" s="111">
        <f>+'24-01-593'!N55</f>
        <v>0</v>
      </c>
      <c r="F19" s="111">
        <f>+'24-01-593'!O55</f>
        <v>0</v>
      </c>
      <c r="G19" s="111">
        <f>+'24-01-593'!R55</f>
        <v>0</v>
      </c>
      <c r="H19" s="111">
        <f>+'24-01-593'!S55</f>
        <v>0</v>
      </c>
      <c r="I19" s="111">
        <f>+'24-01-593'!T55</f>
        <v>0</v>
      </c>
      <c r="J19" s="56">
        <f>+'24-01-593'!U55</f>
        <v>0</v>
      </c>
      <c r="K19" s="111">
        <f>+'24-01-593'!V55</f>
        <v>0</v>
      </c>
      <c r="L19" s="111">
        <f>+'24-01-593'!W55</f>
        <v>0</v>
      </c>
      <c r="M19" s="111">
        <f>+'24-01-593'!X55</f>
        <v>0</v>
      </c>
      <c r="N19" s="56">
        <f>+'24-01-593'!Y55</f>
        <v>0</v>
      </c>
      <c r="O19" s="111">
        <f>+'24-01-593'!Z55</f>
        <v>0</v>
      </c>
      <c r="P19" s="111">
        <f>+'24-01-593'!AA55</f>
        <v>0</v>
      </c>
      <c r="Q19" s="111">
        <f>+'24-01-593'!AB55</f>
        <v>0</v>
      </c>
      <c r="R19" s="56">
        <f>+'24-01-593'!AC55</f>
        <v>0</v>
      </c>
      <c r="S19" s="111">
        <f>+'24-01-593'!AD55</f>
        <v>0</v>
      </c>
      <c r="T19" s="111">
        <f>+'24-01-593'!AE55</f>
        <v>0</v>
      </c>
      <c r="U19" s="111">
        <f>+'24-01-593'!AF55</f>
        <v>0</v>
      </c>
      <c r="V19" s="56">
        <f>+'24-01-593'!AG55</f>
        <v>0</v>
      </c>
      <c r="W19" s="56">
        <f>+'24-01-593'!AH55</f>
        <v>0</v>
      </c>
      <c r="X19" s="125">
        <f>+'24-01-593'!AI55</f>
        <v>0</v>
      </c>
      <c r="Y19" s="125">
        <f>+'24-01-593'!AJ55</f>
        <v>0</v>
      </c>
      <c r="Z19" s="2"/>
    </row>
    <row r="20" spans="1:26" ht="26.25" customHeight="1">
      <c r="A20" s="60" t="s">
        <v>93</v>
      </c>
      <c r="B20" s="111">
        <f>+'24-01-593'!J59</f>
        <v>7136625</v>
      </c>
      <c r="C20" s="111">
        <f>+'24-01-593'!K59</f>
        <v>0</v>
      </c>
      <c r="D20" s="111">
        <f>+'24-01-593'!M59</f>
        <v>0</v>
      </c>
      <c r="E20" s="111">
        <f>+'24-01-593'!N59</f>
        <v>0</v>
      </c>
      <c r="F20" s="111">
        <f>+'24-01-593'!O59</f>
        <v>0</v>
      </c>
      <c r="G20" s="111">
        <f>+'24-01-593'!R59</f>
        <v>0</v>
      </c>
      <c r="H20" s="111">
        <f>+'24-01-593'!S59</f>
        <v>0</v>
      </c>
      <c r="I20" s="111">
        <f>+'24-01-593'!T59</f>
        <v>0</v>
      </c>
      <c r="J20" s="56">
        <f>+'24-01-593'!U59</f>
        <v>0</v>
      </c>
      <c r="K20" s="111">
        <f>+'24-01-593'!V59</f>
        <v>0</v>
      </c>
      <c r="L20" s="111">
        <f>+'24-01-593'!W59</f>
        <v>0</v>
      </c>
      <c r="M20" s="111">
        <f>+'24-01-593'!X59</f>
        <v>0</v>
      </c>
      <c r="N20" s="56">
        <f>+'24-01-593'!Y59</f>
        <v>0</v>
      </c>
      <c r="O20" s="111">
        <f>+'24-01-593'!Z59</f>
        <v>0</v>
      </c>
      <c r="P20" s="111">
        <f>+'24-01-593'!AA59</f>
        <v>0</v>
      </c>
      <c r="Q20" s="111">
        <f>+'24-01-593'!AB59</f>
        <v>0</v>
      </c>
      <c r="R20" s="56">
        <f>+'24-01-593'!AC59</f>
        <v>0</v>
      </c>
      <c r="S20" s="111">
        <f>+'24-01-593'!AD59</f>
        <v>0</v>
      </c>
      <c r="T20" s="111">
        <f>+'24-01-593'!AE59</f>
        <v>0</v>
      </c>
      <c r="U20" s="111">
        <f>+'24-01-593'!AF59</f>
        <v>0</v>
      </c>
      <c r="V20" s="56">
        <f>+'24-01-593'!AG59</f>
        <v>0</v>
      </c>
      <c r="W20" s="56">
        <f>+'24-01-593'!AH59</f>
        <v>0</v>
      </c>
      <c r="X20" s="125">
        <f>+'24-01-593'!AI59</f>
        <v>0</v>
      </c>
      <c r="Y20" s="125">
        <f>+'24-01-593'!AJ59</f>
        <v>0</v>
      </c>
      <c r="Z20" s="2"/>
    </row>
    <row r="21" spans="1:26" ht="26.25" customHeight="1">
      <c r="A21" s="60" t="s">
        <v>80</v>
      </c>
      <c r="B21" s="111">
        <f>+'24-01-593'!J63</f>
        <v>7136625</v>
      </c>
      <c r="C21" s="111">
        <f>+'24-01-593'!K63</f>
        <v>0</v>
      </c>
      <c r="D21" s="111">
        <f>+'24-01-593'!M63</f>
        <v>0</v>
      </c>
      <c r="E21" s="111">
        <f>+'24-01-593'!N63</f>
        <v>0</v>
      </c>
      <c r="F21" s="111">
        <f>+'24-01-593'!O63</f>
        <v>0</v>
      </c>
      <c r="G21" s="111">
        <f>+'24-01-593'!R63</f>
        <v>0</v>
      </c>
      <c r="H21" s="111">
        <f>+'24-01-593'!S63</f>
        <v>0</v>
      </c>
      <c r="I21" s="111">
        <f>+'24-01-593'!T63</f>
        <v>0</v>
      </c>
      <c r="J21" s="56">
        <f>+'24-01-593'!U63</f>
        <v>0</v>
      </c>
      <c r="K21" s="111">
        <f>+'24-01-593'!V63</f>
        <v>0</v>
      </c>
      <c r="L21" s="111">
        <f>+'24-01-593'!W63</f>
        <v>0</v>
      </c>
      <c r="M21" s="111">
        <f>+'24-01-593'!X63</f>
        <v>0</v>
      </c>
      <c r="N21" s="56">
        <f>+'24-01-593'!Y63</f>
        <v>0</v>
      </c>
      <c r="O21" s="111">
        <f>+'24-01-593'!Z63</f>
        <v>0</v>
      </c>
      <c r="P21" s="111">
        <f>+'24-01-593'!AA63</f>
        <v>0</v>
      </c>
      <c r="Q21" s="111">
        <f>+'24-01-593'!AB63</f>
        <v>0</v>
      </c>
      <c r="R21" s="56">
        <f>+'24-01-593'!AC63</f>
        <v>0</v>
      </c>
      <c r="S21" s="111">
        <f>+'24-01-593'!AD63</f>
        <v>0</v>
      </c>
      <c r="T21" s="111">
        <f>+'24-01-593'!AE63</f>
        <v>0</v>
      </c>
      <c r="U21" s="111">
        <f>+'24-01-593'!AF63</f>
        <v>0</v>
      </c>
      <c r="V21" s="56">
        <f>+'24-01-593'!AG63</f>
        <v>0</v>
      </c>
      <c r="W21" s="56">
        <f>+'24-01-593'!AH63</f>
        <v>0</v>
      </c>
      <c r="X21" s="125">
        <f>+'24-01-593'!AI63</f>
        <v>0</v>
      </c>
      <c r="Y21" s="125">
        <f>+'24-01-593'!AJ63</f>
        <v>0</v>
      </c>
      <c r="Z21" s="2"/>
    </row>
    <row r="22" spans="1:26" ht="26.25" customHeight="1">
      <c r="A22" s="60" t="s">
        <v>94</v>
      </c>
      <c r="B22" s="111">
        <f>+'24-01-593'!J67</f>
        <v>7136625</v>
      </c>
      <c r="C22" s="111">
        <f>+'24-01-593'!K67</f>
        <v>0</v>
      </c>
      <c r="D22" s="111">
        <f>+'24-01-593'!M67</f>
        <v>0</v>
      </c>
      <c r="E22" s="111">
        <f>+'24-01-593'!N67</f>
        <v>0</v>
      </c>
      <c r="F22" s="111">
        <f>+'24-01-593'!O67</f>
        <v>0</v>
      </c>
      <c r="G22" s="111">
        <f>+'24-01-593'!R67</f>
        <v>0</v>
      </c>
      <c r="H22" s="111">
        <f>+'24-01-593'!S67</f>
        <v>0</v>
      </c>
      <c r="I22" s="111">
        <f>+'24-01-593'!T67</f>
        <v>0</v>
      </c>
      <c r="J22" s="56">
        <f>+'24-01-593'!U67</f>
        <v>0</v>
      </c>
      <c r="K22" s="111">
        <f>+'24-01-593'!V67</f>
        <v>0</v>
      </c>
      <c r="L22" s="111">
        <f>+'24-01-593'!W67</f>
        <v>0</v>
      </c>
      <c r="M22" s="111">
        <f>+'24-01-593'!X67</f>
        <v>0</v>
      </c>
      <c r="N22" s="56">
        <f>+'24-01-593'!Y67</f>
        <v>0</v>
      </c>
      <c r="O22" s="111">
        <f>+'24-01-593'!Z67</f>
        <v>0</v>
      </c>
      <c r="P22" s="111">
        <f>+'24-01-593'!AA67</f>
        <v>0</v>
      </c>
      <c r="Q22" s="111">
        <f>+'24-01-593'!AB67</f>
        <v>0</v>
      </c>
      <c r="R22" s="56">
        <f>+'24-01-593'!AC67</f>
        <v>0</v>
      </c>
      <c r="S22" s="111">
        <f>+'24-01-593'!AD67</f>
        <v>0</v>
      </c>
      <c r="T22" s="111">
        <f>+'24-01-593'!AE67</f>
        <v>0</v>
      </c>
      <c r="U22" s="111">
        <f>+'24-01-593'!AF67</f>
        <v>0</v>
      </c>
      <c r="V22" s="56">
        <f>+'24-01-593'!AG67</f>
        <v>0</v>
      </c>
      <c r="W22" s="56">
        <f>+'24-01-593'!AH67</f>
        <v>0</v>
      </c>
      <c r="X22" s="125">
        <f>+'24-01-593'!AI67</f>
        <v>0</v>
      </c>
      <c r="Y22" s="125">
        <f>+'24-01-593'!AJ67</f>
        <v>0</v>
      </c>
      <c r="Z22" s="2"/>
    </row>
    <row r="23" spans="1:26" ht="26.25" customHeight="1">
      <c r="A23" s="60" t="s">
        <v>84</v>
      </c>
      <c r="B23" s="111">
        <f>+'24-01-593'!J71</f>
        <v>7136625</v>
      </c>
      <c r="C23" s="111">
        <f>+'24-01-593'!K71</f>
        <v>0</v>
      </c>
      <c r="D23" s="111">
        <f>+'24-01-593'!M71</f>
        <v>0</v>
      </c>
      <c r="E23" s="111">
        <f>+'24-01-593'!N71</f>
        <v>0</v>
      </c>
      <c r="F23" s="111">
        <f>+'24-01-593'!O71</f>
        <v>0</v>
      </c>
      <c r="G23" s="111">
        <f>+'24-01-593'!R71</f>
        <v>0</v>
      </c>
      <c r="H23" s="111">
        <f>+'24-01-593'!S71</f>
        <v>0</v>
      </c>
      <c r="I23" s="111">
        <f>+'24-01-593'!T71</f>
        <v>0</v>
      </c>
      <c r="J23" s="56">
        <f>+'24-01-593'!U71</f>
        <v>0</v>
      </c>
      <c r="K23" s="111">
        <f>+'24-01-593'!V71</f>
        <v>0</v>
      </c>
      <c r="L23" s="111">
        <f>+'24-01-593'!W71</f>
        <v>0</v>
      </c>
      <c r="M23" s="111">
        <f>+'24-01-593'!X71</f>
        <v>0</v>
      </c>
      <c r="N23" s="56">
        <f>+'24-01-593'!Y71</f>
        <v>0</v>
      </c>
      <c r="O23" s="111">
        <f>+'24-01-593'!Z71</f>
        <v>0</v>
      </c>
      <c r="P23" s="111">
        <f>+'24-01-593'!AA71</f>
        <v>0</v>
      </c>
      <c r="Q23" s="111">
        <f>+'24-01-593'!AB71</f>
        <v>0</v>
      </c>
      <c r="R23" s="56">
        <f>+'24-01-593'!AC71</f>
        <v>0</v>
      </c>
      <c r="S23" s="111">
        <f>+'24-01-593'!AD71</f>
        <v>0</v>
      </c>
      <c r="T23" s="111">
        <f>+'24-01-593'!AE71</f>
        <v>0</v>
      </c>
      <c r="U23" s="111">
        <f>+'24-01-593'!AF71</f>
        <v>0</v>
      </c>
      <c r="V23" s="56">
        <f>+'24-01-593'!AG71</f>
        <v>0</v>
      </c>
      <c r="W23" s="56">
        <f>+'24-01-593'!AH71</f>
        <v>0</v>
      </c>
      <c r="X23" s="125">
        <f>+'24-01-593'!AI71</f>
        <v>0</v>
      </c>
      <c r="Y23" s="125">
        <f>+'24-01-593'!AJ71</f>
        <v>0</v>
      </c>
      <c r="Z23" s="2"/>
    </row>
    <row r="24" spans="1:26" ht="26.25" customHeight="1">
      <c r="A24" s="126" t="s">
        <v>86</v>
      </c>
      <c r="B24" s="111">
        <f>+'24-01-593'!J75</f>
        <v>0</v>
      </c>
      <c r="C24" s="111">
        <f>+'24-01-593'!K75</f>
        <v>0</v>
      </c>
      <c r="D24" s="111">
        <f>+'24-01-593'!M75</f>
        <v>0</v>
      </c>
      <c r="E24" s="111">
        <f>+'24-01-593'!N75</f>
        <v>0</v>
      </c>
      <c r="F24" s="111">
        <f>+'24-01-593'!O75</f>
        <v>0</v>
      </c>
      <c r="G24" s="111">
        <f>+'24-01-593'!R75</f>
        <v>0</v>
      </c>
      <c r="H24" s="111">
        <f>+'24-01-593'!S75</f>
        <v>0</v>
      </c>
      <c r="I24" s="111">
        <f>+'24-01-593'!T75</f>
        <v>0</v>
      </c>
      <c r="J24" s="56">
        <f>+'24-01-593'!U75</f>
        <v>0</v>
      </c>
      <c r="K24" s="111">
        <f>+'24-01-593'!V75</f>
        <v>0</v>
      </c>
      <c r="L24" s="111">
        <f>+'24-01-593'!W75</f>
        <v>0</v>
      </c>
      <c r="M24" s="111">
        <f>+'24-01-593'!X75</f>
        <v>0</v>
      </c>
      <c r="N24" s="56">
        <f>+'24-01-593'!Y75</f>
        <v>0</v>
      </c>
      <c r="O24" s="111">
        <f>+'24-01-593'!Z75</f>
        <v>0</v>
      </c>
      <c r="P24" s="111">
        <f>+'24-01-593'!AA75</f>
        <v>0</v>
      </c>
      <c r="Q24" s="111">
        <f>+'24-01-593'!AB75</f>
        <v>0</v>
      </c>
      <c r="R24" s="56">
        <f>+'24-01-593'!AC75</f>
        <v>0</v>
      </c>
      <c r="S24" s="111">
        <f>+'24-01-593'!AD75</f>
        <v>0</v>
      </c>
      <c r="T24" s="111">
        <f>+'24-01-593'!AE75</f>
        <v>0</v>
      </c>
      <c r="U24" s="111">
        <f>+'24-01-593'!AF75</f>
        <v>0</v>
      </c>
      <c r="V24" s="56">
        <f>+'24-01-593'!AG75</f>
        <v>0</v>
      </c>
      <c r="W24" s="56">
        <f>+'24-01-593'!AH75</f>
        <v>0</v>
      </c>
      <c r="X24" s="125">
        <f>+'24-01-593'!AI75</f>
        <v>0</v>
      </c>
      <c r="Y24" s="125">
        <f>+'24-01-593'!AJ75</f>
        <v>0</v>
      </c>
      <c r="Z24" s="2"/>
    </row>
    <row r="25" spans="1:26" ht="52.5" customHeight="1">
      <c r="A25" s="127" t="str">
        <f>"TOTAL ASIG."&amp;" "&amp;$A$5</f>
        <v>TOTAL ASIG. 24 - 01 - 593 "PROGRAMA DE APOYO AL CUMPLIMIENTO DE LA LEY DE INSERCIÓN LABORAL DE PERSONAS EN SITUACION DE DISCAPACIDAD"</v>
      </c>
      <c r="B25" s="117">
        <f t="shared" ref="B25:W25" si="0">SUM(B8:B24)</f>
        <v>114186000</v>
      </c>
      <c r="C25" s="117">
        <f t="shared" si="0"/>
        <v>0</v>
      </c>
      <c r="D25" s="117">
        <f t="shared" si="0"/>
        <v>0</v>
      </c>
      <c r="E25" s="117">
        <f t="shared" si="0"/>
        <v>0</v>
      </c>
      <c r="F25" s="117">
        <f t="shared" si="0"/>
        <v>0</v>
      </c>
      <c r="G25" s="117">
        <f t="shared" si="0"/>
        <v>0</v>
      </c>
      <c r="H25" s="117">
        <f t="shared" si="0"/>
        <v>0</v>
      </c>
      <c r="I25" s="128">
        <f t="shared" si="0"/>
        <v>0</v>
      </c>
      <c r="J25" s="129">
        <f t="shared" si="0"/>
        <v>0</v>
      </c>
      <c r="K25" s="130">
        <f t="shared" si="0"/>
        <v>0</v>
      </c>
      <c r="L25" s="117">
        <f t="shared" si="0"/>
        <v>0</v>
      </c>
      <c r="M25" s="117">
        <f t="shared" si="0"/>
        <v>0</v>
      </c>
      <c r="N25" s="117">
        <f t="shared" si="0"/>
        <v>0</v>
      </c>
      <c r="O25" s="117">
        <f t="shared" si="0"/>
        <v>0</v>
      </c>
      <c r="P25" s="117">
        <f t="shared" si="0"/>
        <v>0</v>
      </c>
      <c r="Q25" s="117">
        <f t="shared" si="0"/>
        <v>0</v>
      </c>
      <c r="R25" s="117">
        <f t="shared" si="0"/>
        <v>0</v>
      </c>
      <c r="S25" s="117">
        <f t="shared" si="0"/>
        <v>0</v>
      </c>
      <c r="T25" s="117">
        <f t="shared" si="0"/>
        <v>0</v>
      </c>
      <c r="U25" s="117">
        <f t="shared" si="0"/>
        <v>0</v>
      </c>
      <c r="V25" s="117">
        <f t="shared" si="0"/>
        <v>0</v>
      </c>
      <c r="W25" s="117">
        <f t="shared" si="0"/>
        <v>0</v>
      </c>
      <c r="X25" s="119">
        <f>+'24-01-581'!AI253</f>
        <v>2.9131296086277566E-2</v>
      </c>
      <c r="Y25" s="119">
        <f>'24-01-581'!AJ253</f>
        <v>1</v>
      </c>
      <c r="Z25" s="2"/>
    </row>
    <row r="26" spans="1:26" ht="11.25" customHeight="1">
      <c r="A26" s="120"/>
      <c r="B26" s="58"/>
      <c r="C26" s="120"/>
      <c r="D26" s="120"/>
      <c r="E26" s="120"/>
      <c r="F26" s="12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122"/>
      <c r="Y26" s="122"/>
      <c r="Z26" s="2"/>
    </row>
    <row r="27" spans="1:26" ht="11.25" customHeight="1">
      <c r="A27" s="120"/>
      <c r="B27" s="58"/>
      <c r="C27" s="120"/>
      <c r="D27" s="120"/>
      <c r="E27" s="120"/>
      <c r="F27" s="120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122"/>
      <c r="Y27" s="122"/>
      <c r="Z27" s="2"/>
    </row>
    <row r="28" spans="1:26" ht="11.25" customHeight="1">
      <c r="A28" s="120"/>
      <c r="B28" s="58"/>
      <c r="C28" s="120"/>
      <c r="D28" s="120"/>
      <c r="E28" s="120"/>
      <c r="F28" s="120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122"/>
      <c r="Y28" s="122"/>
      <c r="Z28" s="2"/>
    </row>
    <row r="29" spans="1:26" ht="11.25" customHeight="1">
      <c r="A29" s="120"/>
      <c r="B29" s="58"/>
      <c r="C29" s="120"/>
      <c r="D29" s="120"/>
      <c r="E29" s="120"/>
      <c r="F29" s="120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122"/>
      <c r="Y29" s="122"/>
      <c r="Z29" s="2"/>
    </row>
    <row r="30" spans="1:26" ht="11.25" customHeight="1">
      <c r="A30" s="120"/>
      <c r="B30" s="58"/>
      <c r="C30" s="120"/>
      <c r="D30" s="120"/>
      <c r="E30" s="120"/>
      <c r="F30" s="120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122"/>
      <c r="Y30" s="122"/>
      <c r="Z30" s="2"/>
    </row>
    <row r="31" spans="1:26" ht="11.25" customHeight="1">
      <c r="A31" s="120"/>
      <c r="B31" s="58"/>
      <c r="C31" s="120"/>
      <c r="D31" s="120"/>
      <c r="E31" s="120"/>
      <c r="F31" s="120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122"/>
      <c r="Y31" s="122"/>
      <c r="Z31" s="2"/>
    </row>
    <row r="32" spans="1:26" ht="11.25" customHeight="1">
      <c r="A32" s="120"/>
      <c r="B32" s="58"/>
      <c r="C32" s="120"/>
      <c r="D32" s="120"/>
      <c r="E32" s="120"/>
      <c r="F32" s="120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122"/>
      <c r="Y32" s="122"/>
      <c r="Z32" s="2"/>
    </row>
    <row r="33" spans="1:26" ht="11.25" customHeight="1">
      <c r="A33" s="120"/>
      <c r="B33" s="58"/>
      <c r="C33" s="120"/>
      <c r="D33" s="120"/>
      <c r="E33" s="120"/>
      <c r="F33" s="120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122"/>
      <c r="Y33" s="122"/>
      <c r="Z33" s="2"/>
    </row>
    <row r="34" spans="1:26" ht="11.25" customHeight="1">
      <c r="A34" s="120"/>
      <c r="B34" s="58"/>
      <c r="C34" s="120"/>
      <c r="D34" s="120"/>
      <c r="E34" s="120"/>
      <c r="F34" s="120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122"/>
      <c r="Y34" s="122"/>
      <c r="Z34" s="2"/>
    </row>
    <row r="35" spans="1:26" ht="11.25" customHeight="1">
      <c r="A35" s="120"/>
      <c r="B35" s="58"/>
      <c r="C35" s="120"/>
      <c r="D35" s="120"/>
      <c r="E35" s="120"/>
      <c r="F35" s="120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122"/>
      <c r="Y35" s="122"/>
      <c r="Z35" s="2"/>
    </row>
    <row r="36" spans="1:26" ht="11.25" customHeight="1">
      <c r="A36" s="120"/>
      <c r="B36" s="58"/>
      <c r="C36" s="120"/>
      <c r="D36" s="120"/>
      <c r="E36" s="120"/>
      <c r="F36" s="120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122"/>
      <c r="Y36" s="122"/>
      <c r="Z36" s="2"/>
    </row>
    <row r="37" spans="1:26" ht="11.25" customHeight="1">
      <c r="A37" s="120"/>
      <c r="B37" s="58"/>
      <c r="C37" s="120"/>
      <c r="D37" s="120"/>
      <c r="E37" s="120"/>
      <c r="F37" s="120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122"/>
      <c r="Y37" s="122"/>
      <c r="Z37" s="2"/>
    </row>
    <row r="38" spans="1:26" ht="11.25" customHeight="1">
      <c r="A38" s="120"/>
      <c r="B38" s="58"/>
      <c r="C38" s="120"/>
      <c r="D38" s="120"/>
      <c r="E38" s="120"/>
      <c r="F38" s="120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122"/>
      <c r="Y38" s="122"/>
      <c r="Z38" s="2"/>
    </row>
    <row r="39" spans="1:26" ht="11.25" customHeight="1">
      <c r="A39" s="120"/>
      <c r="B39" s="58"/>
      <c r="C39" s="120"/>
      <c r="D39" s="120"/>
      <c r="E39" s="120"/>
      <c r="F39" s="120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122"/>
      <c r="Y39" s="122"/>
      <c r="Z39" s="2"/>
    </row>
    <row r="40" spans="1:26" ht="11.25" customHeight="1">
      <c r="A40" s="120"/>
      <c r="B40" s="58"/>
      <c r="C40" s="120"/>
      <c r="D40" s="120"/>
      <c r="E40" s="120"/>
      <c r="F40" s="120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122"/>
      <c r="Y40" s="122"/>
      <c r="Z40" s="2"/>
    </row>
    <row r="41" spans="1:26" ht="11.25" customHeight="1">
      <c r="A41" s="120"/>
      <c r="B41" s="58"/>
      <c r="C41" s="120"/>
      <c r="D41" s="120"/>
      <c r="E41" s="120"/>
      <c r="F41" s="120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122"/>
      <c r="Y41" s="122"/>
      <c r="Z41" s="2"/>
    </row>
    <row r="42" spans="1:26" ht="11.25" customHeight="1">
      <c r="A42" s="120"/>
      <c r="B42" s="58"/>
      <c r="C42" s="120"/>
      <c r="D42" s="120"/>
      <c r="E42" s="120"/>
      <c r="F42" s="120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122"/>
      <c r="Y42" s="122"/>
      <c r="Z42" s="2"/>
    </row>
    <row r="43" spans="1:26" ht="11.25" customHeight="1">
      <c r="A43" s="120"/>
      <c r="B43" s="58"/>
      <c r="C43" s="120"/>
      <c r="D43" s="120"/>
      <c r="E43" s="120"/>
      <c r="F43" s="120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122"/>
      <c r="Y43" s="122"/>
      <c r="Z43" s="2"/>
    </row>
    <row r="44" spans="1:26" ht="11.25" customHeight="1">
      <c r="A44" s="120"/>
      <c r="B44" s="58"/>
      <c r="C44" s="120"/>
      <c r="D44" s="120"/>
      <c r="E44" s="120"/>
      <c r="F44" s="120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122"/>
      <c r="Y44" s="122"/>
      <c r="Z44" s="2"/>
    </row>
    <row r="45" spans="1:26" ht="11.25" customHeight="1">
      <c r="A45" s="120"/>
      <c r="B45" s="58"/>
      <c r="C45" s="120"/>
      <c r="D45" s="120"/>
      <c r="E45" s="120"/>
      <c r="F45" s="120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122"/>
      <c r="Y45" s="122"/>
      <c r="Z45" s="2"/>
    </row>
    <row r="46" spans="1:26" ht="11.25" customHeight="1">
      <c r="A46" s="120"/>
      <c r="B46" s="58"/>
      <c r="C46" s="120"/>
      <c r="D46" s="120"/>
      <c r="E46" s="120"/>
      <c r="F46" s="120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122"/>
      <c r="Y46" s="122"/>
      <c r="Z46" s="2"/>
    </row>
    <row r="47" spans="1:26" ht="11.25" customHeight="1">
      <c r="A47" s="120"/>
      <c r="B47" s="58"/>
      <c r="C47" s="120"/>
      <c r="D47" s="120"/>
      <c r="E47" s="120"/>
      <c r="F47" s="120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122"/>
      <c r="Y47" s="122"/>
      <c r="Z47" s="2"/>
    </row>
    <row r="48" spans="1:26" ht="11.25" customHeight="1">
      <c r="A48" s="120"/>
      <c r="B48" s="58"/>
      <c r="C48" s="120"/>
      <c r="D48" s="120"/>
      <c r="E48" s="120"/>
      <c r="F48" s="120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122"/>
      <c r="Y48" s="122"/>
      <c r="Z48" s="2"/>
    </row>
    <row r="49" spans="1:26" ht="11.25" customHeight="1">
      <c r="A49" s="120"/>
      <c r="B49" s="58"/>
      <c r="C49" s="120"/>
      <c r="D49" s="120"/>
      <c r="E49" s="120"/>
      <c r="F49" s="120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122"/>
      <c r="Y49" s="122"/>
      <c r="Z49" s="2"/>
    </row>
    <row r="50" spans="1:26" ht="11.25" customHeight="1">
      <c r="A50" s="120"/>
      <c r="B50" s="58"/>
      <c r="C50" s="120"/>
      <c r="D50" s="120"/>
      <c r="E50" s="120"/>
      <c r="F50" s="120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122"/>
      <c r="Y50" s="122"/>
      <c r="Z50" s="2"/>
    </row>
    <row r="51" spans="1:26" ht="11.25" customHeight="1">
      <c r="A51" s="120"/>
      <c r="B51" s="58"/>
      <c r="C51" s="120"/>
      <c r="D51" s="120"/>
      <c r="E51" s="120"/>
      <c r="F51" s="120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122"/>
      <c r="Y51" s="122"/>
      <c r="Z51" s="2"/>
    </row>
    <row r="52" spans="1:26" ht="11.25" customHeight="1">
      <c r="A52" s="120"/>
      <c r="B52" s="58"/>
      <c r="C52" s="120"/>
      <c r="D52" s="120"/>
      <c r="E52" s="120"/>
      <c r="F52" s="120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122"/>
      <c r="Y52" s="122"/>
      <c r="Z52" s="2"/>
    </row>
    <row r="53" spans="1:26" ht="11.25" customHeight="1">
      <c r="A53" s="120"/>
      <c r="B53" s="58"/>
      <c r="C53" s="120"/>
      <c r="D53" s="120"/>
      <c r="E53" s="120"/>
      <c r="F53" s="120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122"/>
      <c r="Y53" s="122"/>
      <c r="Z53" s="2"/>
    </row>
    <row r="54" spans="1:26" ht="11.25" customHeight="1">
      <c r="A54" s="120"/>
      <c r="B54" s="58"/>
      <c r="C54" s="120"/>
      <c r="D54" s="120"/>
      <c r="E54" s="120"/>
      <c r="F54" s="120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122"/>
      <c r="Y54" s="122"/>
      <c r="Z54" s="2"/>
    </row>
    <row r="55" spans="1:26" ht="11.25" customHeight="1">
      <c r="A55" s="120"/>
      <c r="B55" s="58"/>
      <c r="C55" s="120"/>
      <c r="D55" s="120"/>
      <c r="E55" s="120"/>
      <c r="F55" s="120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122"/>
      <c r="Y55" s="122"/>
      <c r="Z55" s="2"/>
    </row>
    <row r="56" spans="1:26" ht="11.25" customHeight="1">
      <c r="A56" s="120"/>
      <c r="B56" s="58"/>
      <c r="C56" s="120"/>
      <c r="D56" s="120"/>
      <c r="E56" s="120"/>
      <c r="F56" s="120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122"/>
      <c r="Y56" s="122"/>
      <c r="Z56" s="2"/>
    </row>
    <row r="57" spans="1:26" ht="11.25" customHeight="1">
      <c r="A57" s="120"/>
      <c r="B57" s="58"/>
      <c r="C57" s="120"/>
      <c r="D57" s="120"/>
      <c r="E57" s="120"/>
      <c r="F57" s="120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122"/>
      <c r="Y57" s="122"/>
      <c r="Z57" s="2"/>
    </row>
    <row r="58" spans="1:26" ht="11.25" customHeight="1">
      <c r="A58" s="120"/>
      <c r="B58" s="58"/>
      <c r="C58" s="120"/>
      <c r="D58" s="120"/>
      <c r="E58" s="120"/>
      <c r="F58" s="120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122"/>
      <c r="Y58" s="122"/>
      <c r="Z58" s="2"/>
    </row>
    <row r="59" spans="1:26" ht="11.25" customHeight="1">
      <c r="A59" s="120"/>
      <c r="B59" s="58"/>
      <c r="C59" s="120"/>
      <c r="D59" s="120"/>
      <c r="E59" s="120"/>
      <c r="F59" s="120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122"/>
      <c r="Y59" s="122"/>
      <c r="Z59" s="2"/>
    </row>
    <row r="60" spans="1:26" ht="11.25" customHeight="1">
      <c r="A60" s="120"/>
      <c r="B60" s="58"/>
      <c r="C60" s="120"/>
      <c r="D60" s="120"/>
      <c r="E60" s="120"/>
      <c r="F60" s="120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122"/>
      <c r="Y60" s="122"/>
      <c r="Z60" s="2"/>
    </row>
    <row r="61" spans="1:26" ht="11.25" customHeight="1">
      <c r="A61" s="120"/>
      <c r="B61" s="58"/>
      <c r="C61" s="120"/>
      <c r="D61" s="120"/>
      <c r="E61" s="120"/>
      <c r="F61" s="120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122"/>
      <c r="Y61" s="122"/>
      <c r="Z61" s="2"/>
    </row>
    <row r="62" spans="1:26" ht="11.25" customHeight="1">
      <c r="A62" s="120"/>
      <c r="B62" s="58"/>
      <c r="C62" s="120"/>
      <c r="D62" s="120"/>
      <c r="E62" s="120"/>
      <c r="F62" s="120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122"/>
      <c r="Y62" s="122"/>
      <c r="Z62" s="2"/>
    </row>
    <row r="63" spans="1:26" ht="11.25" customHeight="1">
      <c r="A63" s="120"/>
      <c r="B63" s="58"/>
      <c r="C63" s="120"/>
      <c r="D63" s="120"/>
      <c r="E63" s="120"/>
      <c r="F63" s="120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122"/>
      <c r="Y63" s="122"/>
      <c r="Z63" s="2"/>
    </row>
    <row r="64" spans="1:26" ht="11.25" customHeight="1">
      <c r="A64" s="120"/>
      <c r="B64" s="58"/>
      <c r="C64" s="120"/>
      <c r="D64" s="120"/>
      <c r="E64" s="120"/>
      <c r="F64" s="120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122"/>
      <c r="Y64" s="122"/>
      <c r="Z64" s="2"/>
    </row>
    <row r="65" spans="1:26" ht="11.25" customHeight="1">
      <c r="A65" s="120"/>
      <c r="B65" s="58"/>
      <c r="C65" s="120"/>
      <c r="D65" s="120"/>
      <c r="E65" s="120"/>
      <c r="F65" s="120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122"/>
      <c r="Y65" s="122"/>
      <c r="Z65" s="2"/>
    </row>
    <row r="66" spans="1:26" ht="11.25" customHeight="1">
      <c r="A66" s="120"/>
      <c r="B66" s="58"/>
      <c r="C66" s="120"/>
      <c r="D66" s="120"/>
      <c r="E66" s="120"/>
      <c r="F66" s="120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122"/>
      <c r="Y66" s="122"/>
      <c r="Z66" s="2"/>
    </row>
    <row r="67" spans="1:26" ht="11.25" customHeight="1">
      <c r="A67" s="120"/>
      <c r="B67" s="58"/>
      <c r="C67" s="120"/>
      <c r="D67" s="120"/>
      <c r="E67" s="120"/>
      <c r="F67" s="120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122"/>
      <c r="Y67" s="122"/>
      <c r="Z67" s="2"/>
    </row>
    <row r="68" spans="1:26" ht="11.25" customHeight="1">
      <c r="A68" s="120"/>
      <c r="B68" s="58"/>
      <c r="C68" s="120"/>
      <c r="D68" s="120"/>
      <c r="E68" s="120"/>
      <c r="F68" s="120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122"/>
      <c r="Y68" s="122"/>
      <c r="Z68" s="2"/>
    </row>
    <row r="69" spans="1:26" ht="11.25" customHeight="1">
      <c r="A69" s="120"/>
      <c r="B69" s="58"/>
      <c r="C69" s="120"/>
      <c r="D69" s="120"/>
      <c r="E69" s="120"/>
      <c r="F69" s="120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122"/>
      <c r="Y69" s="122"/>
      <c r="Z69" s="2"/>
    </row>
    <row r="70" spans="1:26" ht="11.25" customHeight="1">
      <c r="A70" s="120"/>
      <c r="B70" s="58"/>
      <c r="C70" s="120"/>
      <c r="D70" s="120"/>
      <c r="E70" s="120"/>
      <c r="F70" s="120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122"/>
      <c r="Y70" s="122"/>
      <c r="Z70" s="2"/>
    </row>
    <row r="71" spans="1:26" ht="11.25" customHeight="1">
      <c r="A71" s="120"/>
      <c r="B71" s="58"/>
      <c r="C71" s="120"/>
      <c r="D71" s="120"/>
      <c r="E71" s="120"/>
      <c r="F71" s="120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122"/>
      <c r="Y71" s="122"/>
      <c r="Z71" s="2"/>
    </row>
    <row r="72" spans="1:26" ht="11.25" customHeight="1">
      <c r="A72" s="120"/>
      <c r="B72" s="58"/>
      <c r="C72" s="120"/>
      <c r="D72" s="120"/>
      <c r="E72" s="120"/>
      <c r="F72" s="120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122"/>
      <c r="Y72" s="122"/>
      <c r="Z72" s="2"/>
    </row>
    <row r="73" spans="1:26" ht="11.25" customHeight="1">
      <c r="A73" s="120"/>
      <c r="B73" s="58"/>
      <c r="C73" s="120"/>
      <c r="D73" s="120"/>
      <c r="E73" s="120"/>
      <c r="F73" s="120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122"/>
      <c r="Y73" s="122"/>
      <c r="Z73" s="2"/>
    </row>
    <row r="74" spans="1:26" ht="11.25" customHeight="1">
      <c r="A74" s="120"/>
      <c r="B74" s="58"/>
      <c r="C74" s="120"/>
      <c r="D74" s="120"/>
      <c r="E74" s="120"/>
      <c r="F74" s="120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122"/>
      <c r="Y74" s="122"/>
      <c r="Z74" s="2"/>
    </row>
    <row r="75" spans="1:26" ht="11.25" customHeight="1">
      <c r="A75" s="120"/>
      <c r="B75" s="58"/>
      <c r="C75" s="120"/>
      <c r="D75" s="120"/>
      <c r="E75" s="120"/>
      <c r="F75" s="120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122"/>
      <c r="Y75" s="122"/>
      <c r="Z75" s="2"/>
    </row>
    <row r="76" spans="1:26" ht="11.25" customHeight="1">
      <c r="A76" s="120"/>
      <c r="B76" s="58"/>
      <c r="C76" s="120"/>
      <c r="D76" s="120"/>
      <c r="E76" s="120"/>
      <c r="F76" s="120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122"/>
      <c r="Y76" s="122"/>
      <c r="Z76" s="2"/>
    </row>
    <row r="77" spans="1:26" ht="11.25" customHeight="1">
      <c r="A77" s="120"/>
      <c r="B77" s="58"/>
      <c r="C77" s="120"/>
      <c r="D77" s="120"/>
      <c r="E77" s="120"/>
      <c r="F77" s="120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122"/>
      <c r="Y77" s="122"/>
      <c r="Z77" s="2"/>
    </row>
    <row r="78" spans="1:26" ht="11.25" customHeight="1">
      <c r="A78" s="120"/>
      <c r="B78" s="58"/>
      <c r="C78" s="120"/>
      <c r="D78" s="120"/>
      <c r="E78" s="120"/>
      <c r="F78" s="120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122"/>
      <c r="Y78" s="122"/>
      <c r="Z78" s="2"/>
    </row>
    <row r="79" spans="1:26" ht="11.25" customHeight="1">
      <c r="A79" s="120"/>
      <c r="B79" s="58"/>
      <c r="C79" s="120"/>
      <c r="D79" s="120"/>
      <c r="E79" s="120"/>
      <c r="F79" s="120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122"/>
      <c r="Y79" s="122"/>
      <c r="Z79" s="2"/>
    </row>
    <row r="80" spans="1:26" ht="11.25" customHeight="1">
      <c r="A80" s="120"/>
      <c r="B80" s="58"/>
      <c r="C80" s="120"/>
      <c r="D80" s="120"/>
      <c r="E80" s="120"/>
      <c r="F80" s="120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122"/>
      <c r="Y80" s="122"/>
      <c r="Z80" s="2"/>
    </row>
    <row r="81" spans="1:26" ht="11.25" customHeight="1">
      <c r="A81" s="120"/>
      <c r="B81" s="58"/>
      <c r="C81" s="120"/>
      <c r="D81" s="120"/>
      <c r="E81" s="120"/>
      <c r="F81" s="120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122"/>
      <c r="Y81" s="122"/>
      <c r="Z81" s="2"/>
    </row>
    <row r="82" spans="1:26" ht="11.25" customHeight="1">
      <c r="A82" s="120"/>
      <c r="B82" s="58"/>
      <c r="C82" s="120"/>
      <c r="D82" s="120"/>
      <c r="E82" s="120"/>
      <c r="F82" s="120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122"/>
      <c r="Y82" s="122"/>
      <c r="Z82" s="2"/>
    </row>
    <row r="83" spans="1:26" ht="11.25" customHeight="1">
      <c r="A83" s="120"/>
      <c r="B83" s="58"/>
      <c r="C83" s="120"/>
      <c r="D83" s="120"/>
      <c r="E83" s="120"/>
      <c r="F83" s="120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122"/>
      <c r="Y83" s="122"/>
      <c r="Z83" s="2"/>
    </row>
    <row r="84" spans="1:26" ht="11.25" customHeight="1">
      <c r="A84" s="120"/>
      <c r="B84" s="58"/>
      <c r="C84" s="120"/>
      <c r="D84" s="120"/>
      <c r="E84" s="120"/>
      <c r="F84" s="120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122"/>
      <c r="Y84" s="122"/>
      <c r="Z84" s="2"/>
    </row>
    <row r="85" spans="1:26" ht="11.25" customHeight="1">
      <c r="A85" s="120"/>
      <c r="B85" s="58"/>
      <c r="C85" s="120"/>
      <c r="D85" s="120"/>
      <c r="E85" s="120"/>
      <c r="F85" s="120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122"/>
      <c r="Y85" s="122"/>
      <c r="Z85" s="2"/>
    </row>
    <row r="86" spans="1:26" ht="11.25" customHeight="1">
      <c r="A86" s="120"/>
      <c r="B86" s="58"/>
      <c r="C86" s="120"/>
      <c r="D86" s="120"/>
      <c r="E86" s="120"/>
      <c r="F86" s="120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122"/>
      <c r="Y86" s="122"/>
      <c r="Z86" s="2"/>
    </row>
    <row r="87" spans="1:26" ht="11.25" customHeight="1">
      <c r="A87" s="120"/>
      <c r="B87" s="58"/>
      <c r="C87" s="120"/>
      <c r="D87" s="120"/>
      <c r="E87" s="120"/>
      <c r="F87" s="120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122"/>
      <c r="Y87" s="122"/>
      <c r="Z87" s="2"/>
    </row>
    <row r="88" spans="1:26" ht="11.25" customHeight="1">
      <c r="A88" s="120"/>
      <c r="B88" s="58"/>
      <c r="C88" s="120"/>
      <c r="D88" s="120"/>
      <c r="E88" s="120"/>
      <c r="F88" s="120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122"/>
      <c r="Y88" s="122"/>
      <c r="Z88" s="2"/>
    </row>
    <row r="89" spans="1:26" ht="11.25" customHeight="1">
      <c r="A89" s="120"/>
      <c r="B89" s="58"/>
      <c r="C89" s="120"/>
      <c r="D89" s="120"/>
      <c r="E89" s="120"/>
      <c r="F89" s="120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122"/>
      <c r="Y89" s="122"/>
      <c r="Z89" s="2"/>
    </row>
    <row r="90" spans="1:26" ht="11.25" customHeight="1">
      <c r="A90" s="120"/>
      <c r="B90" s="58"/>
      <c r="C90" s="120"/>
      <c r="D90" s="120"/>
      <c r="E90" s="120"/>
      <c r="F90" s="120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122"/>
      <c r="Y90" s="122"/>
      <c r="Z90" s="2"/>
    </row>
    <row r="91" spans="1:26" ht="11.25" customHeight="1">
      <c r="A91" s="120"/>
      <c r="B91" s="58"/>
      <c r="C91" s="120"/>
      <c r="D91" s="120"/>
      <c r="E91" s="120"/>
      <c r="F91" s="120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122"/>
      <c r="Y91" s="122"/>
      <c r="Z91" s="2"/>
    </row>
    <row r="92" spans="1:26" ht="11.25" customHeight="1">
      <c r="A92" s="120"/>
      <c r="B92" s="58"/>
      <c r="C92" s="120"/>
      <c r="D92" s="120"/>
      <c r="E92" s="120"/>
      <c r="F92" s="120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122"/>
      <c r="Y92" s="122"/>
      <c r="Z92" s="2"/>
    </row>
    <row r="93" spans="1:26" ht="11.25" customHeight="1">
      <c r="A93" s="120"/>
      <c r="B93" s="58"/>
      <c r="C93" s="120"/>
      <c r="D93" s="120"/>
      <c r="E93" s="120"/>
      <c r="F93" s="120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122"/>
      <c r="Y93" s="122"/>
      <c r="Z93" s="2"/>
    </row>
    <row r="94" spans="1:26" ht="11.25" customHeight="1">
      <c r="A94" s="120"/>
      <c r="B94" s="58"/>
      <c r="C94" s="120"/>
      <c r="D94" s="120"/>
      <c r="E94" s="120"/>
      <c r="F94" s="120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122"/>
      <c r="Y94" s="122"/>
      <c r="Z94" s="2"/>
    </row>
    <row r="95" spans="1:26" ht="11.25" customHeight="1">
      <c r="A95" s="120"/>
      <c r="B95" s="58"/>
      <c r="C95" s="120"/>
      <c r="D95" s="120"/>
      <c r="E95" s="120"/>
      <c r="F95" s="120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122"/>
      <c r="Y95" s="122"/>
      <c r="Z95" s="2"/>
    </row>
    <row r="96" spans="1:26" ht="11.25" customHeight="1">
      <c r="A96" s="120"/>
      <c r="B96" s="58"/>
      <c r="C96" s="120"/>
      <c r="D96" s="120"/>
      <c r="E96" s="120"/>
      <c r="F96" s="120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122"/>
      <c r="Y96" s="122"/>
      <c r="Z96" s="2"/>
    </row>
    <row r="97" spans="1:26" ht="11.25" customHeight="1">
      <c r="A97" s="120"/>
      <c r="B97" s="58"/>
      <c r="C97" s="120"/>
      <c r="D97" s="120"/>
      <c r="E97" s="120"/>
      <c r="F97" s="120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122"/>
      <c r="Y97" s="122"/>
      <c r="Z97" s="2"/>
    </row>
    <row r="98" spans="1:26" ht="11.25" customHeight="1">
      <c r="A98" s="120"/>
      <c r="B98" s="58"/>
      <c r="C98" s="120"/>
      <c r="D98" s="120"/>
      <c r="E98" s="120"/>
      <c r="F98" s="120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122"/>
      <c r="Y98" s="122"/>
      <c r="Z98" s="2"/>
    </row>
    <row r="99" spans="1:26" ht="11.25" customHeight="1">
      <c r="A99" s="120"/>
      <c r="B99" s="58"/>
      <c r="C99" s="120"/>
      <c r="D99" s="120"/>
      <c r="E99" s="120"/>
      <c r="F99" s="120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122"/>
      <c r="Y99" s="122"/>
      <c r="Z99" s="2"/>
    </row>
    <row r="100" spans="1:26" ht="11.25" customHeight="1">
      <c r="A100" s="120"/>
      <c r="B100" s="58"/>
      <c r="C100" s="120"/>
      <c r="D100" s="120"/>
      <c r="E100" s="120"/>
      <c r="F100" s="120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122"/>
      <c r="Y100" s="122"/>
      <c r="Z100" s="2"/>
    </row>
    <row r="101" spans="1:26" ht="11.25" customHeight="1">
      <c r="A101" s="120"/>
      <c r="B101" s="58"/>
      <c r="C101" s="120"/>
      <c r="D101" s="120"/>
      <c r="E101" s="120"/>
      <c r="F101" s="120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122"/>
      <c r="Y101" s="122"/>
      <c r="Z101" s="2"/>
    </row>
    <row r="102" spans="1:26" ht="11.25" customHeight="1">
      <c r="A102" s="120"/>
      <c r="B102" s="58"/>
      <c r="C102" s="120"/>
      <c r="D102" s="120"/>
      <c r="E102" s="120"/>
      <c r="F102" s="120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122"/>
      <c r="Y102" s="122"/>
      <c r="Z102" s="2"/>
    </row>
    <row r="103" spans="1:26" ht="11.25" customHeight="1">
      <c r="A103" s="120"/>
      <c r="B103" s="58"/>
      <c r="C103" s="120"/>
      <c r="D103" s="120"/>
      <c r="E103" s="120"/>
      <c r="F103" s="120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122"/>
      <c r="Y103" s="122"/>
      <c r="Z103" s="2"/>
    </row>
    <row r="104" spans="1:26" ht="11.25" customHeight="1">
      <c r="A104" s="120"/>
      <c r="B104" s="58"/>
      <c r="C104" s="120"/>
      <c r="D104" s="120"/>
      <c r="E104" s="120"/>
      <c r="F104" s="120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122"/>
      <c r="Y104" s="122"/>
      <c r="Z104" s="2"/>
    </row>
    <row r="105" spans="1:26" ht="11.25" customHeight="1">
      <c r="A105" s="120"/>
      <c r="B105" s="58"/>
      <c r="C105" s="120"/>
      <c r="D105" s="120"/>
      <c r="E105" s="120"/>
      <c r="F105" s="120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122"/>
      <c r="Y105" s="122"/>
      <c r="Z105" s="2"/>
    </row>
    <row r="106" spans="1:26" ht="11.25" customHeight="1">
      <c r="A106" s="120"/>
      <c r="B106" s="58"/>
      <c r="C106" s="120"/>
      <c r="D106" s="120"/>
      <c r="E106" s="120"/>
      <c r="F106" s="120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122"/>
      <c r="Y106" s="122"/>
      <c r="Z106" s="2"/>
    </row>
    <row r="107" spans="1:26" ht="11.25" customHeight="1">
      <c r="A107" s="120"/>
      <c r="B107" s="58"/>
      <c r="C107" s="120"/>
      <c r="D107" s="120"/>
      <c r="E107" s="120"/>
      <c r="F107" s="120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122"/>
      <c r="Y107" s="122"/>
      <c r="Z107" s="2"/>
    </row>
    <row r="108" spans="1:26" ht="11.25" customHeight="1">
      <c r="A108" s="120"/>
      <c r="B108" s="58"/>
      <c r="C108" s="120"/>
      <c r="D108" s="120"/>
      <c r="E108" s="120"/>
      <c r="F108" s="120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122"/>
      <c r="Y108" s="122"/>
      <c r="Z108" s="2"/>
    </row>
    <row r="109" spans="1:26" ht="11.25" customHeight="1">
      <c r="A109" s="120"/>
      <c r="B109" s="58"/>
      <c r="C109" s="120"/>
      <c r="D109" s="120"/>
      <c r="E109" s="120"/>
      <c r="F109" s="120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122"/>
      <c r="Y109" s="122"/>
      <c r="Z109" s="2"/>
    </row>
    <row r="110" spans="1:26" ht="11.25" customHeight="1">
      <c r="A110" s="120"/>
      <c r="B110" s="58"/>
      <c r="C110" s="120"/>
      <c r="D110" s="120"/>
      <c r="E110" s="120"/>
      <c r="F110" s="120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122"/>
      <c r="Y110" s="122"/>
      <c r="Z110" s="2"/>
    </row>
    <row r="111" spans="1:26" ht="11.25" customHeight="1">
      <c r="A111" s="120"/>
      <c r="B111" s="58"/>
      <c r="C111" s="120"/>
      <c r="D111" s="120"/>
      <c r="E111" s="120"/>
      <c r="F111" s="120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122"/>
      <c r="Y111" s="122"/>
      <c r="Z111" s="2"/>
    </row>
    <row r="112" spans="1:26" ht="11.25" customHeight="1">
      <c r="A112" s="120"/>
      <c r="B112" s="58"/>
      <c r="C112" s="120"/>
      <c r="D112" s="120"/>
      <c r="E112" s="120"/>
      <c r="F112" s="120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122"/>
      <c r="Y112" s="122"/>
      <c r="Z112" s="2"/>
    </row>
    <row r="113" spans="1:26" ht="11.25" customHeight="1">
      <c r="A113" s="120"/>
      <c r="B113" s="58"/>
      <c r="C113" s="120"/>
      <c r="D113" s="120"/>
      <c r="E113" s="120"/>
      <c r="F113" s="120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122"/>
      <c r="Y113" s="122"/>
      <c r="Z113" s="2"/>
    </row>
    <row r="114" spans="1:26" ht="11.25" customHeight="1">
      <c r="A114" s="120"/>
      <c r="B114" s="58"/>
      <c r="C114" s="120"/>
      <c r="D114" s="120"/>
      <c r="E114" s="120"/>
      <c r="F114" s="120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122"/>
      <c r="Y114" s="122"/>
      <c r="Z114" s="2"/>
    </row>
    <row r="115" spans="1:26" ht="11.25" customHeight="1">
      <c r="A115" s="120"/>
      <c r="B115" s="58"/>
      <c r="C115" s="120"/>
      <c r="D115" s="120"/>
      <c r="E115" s="120"/>
      <c r="F115" s="120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122"/>
      <c r="Y115" s="122"/>
      <c r="Z115" s="2"/>
    </row>
    <row r="116" spans="1:26" ht="11.25" customHeight="1">
      <c r="A116" s="120"/>
      <c r="B116" s="58"/>
      <c r="C116" s="120"/>
      <c r="D116" s="120"/>
      <c r="E116" s="120"/>
      <c r="F116" s="120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122"/>
      <c r="Y116" s="122"/>
      <c r="Z116" s="2"/>
    </row>
    <row r="117" spans="1:26" ht="11.25" customHeight="1">
      <c r="A117" s="120"/>
      <c r="B117" s="58"/>
      <c r="C117" s="120"/>
      <c r="D117" s="120"/>
      <c r="E117" s="120"/>
      <c r="F117" s="120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122"/>
      <c r="Y117" s="122"/>
      <c r="Z117" s="2"/>
    </row>
    <row r="118" spans="1:26" ht="11.25" customHeight="1">
      <c r="A118" s="120"/>
      <c r="B118" s="58"/>
      <c r="C118" s="120"/>
      <c r="D118" s="120"/>
      <c r="E118" s="120"/>
      <c r="F118" s="120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122"/>
      <c r="Y118" s="122"/>
      <c r="Z118" s="2"/>
    </row>
    <row r="119" spans="1:26" ht="11.25" customHeight="1">
      <c r="A119" s="120"/>
      <c r="B119" s="58"/>
      <c r="C119" s="120"/>
      <c r="D119" s="120"/>
      <c r="E119" s="120"/>
      <c r="F119" s="120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122"/>
      <c r="Y119" s="122"/>
      <c r="Z119" s="2"/>
    </row>
    <row r="120" spans="1:26" ht="11.25" customHeight="1">
      <c r="A120" s="120"/>
      <c r="B120" s="58"/>
      <c r="C120" s="120"/>
      <c r="D120" s="120"/>
      <c r="E120" s="120"/>
      <c r="F120" s="120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122"/>
      <c r="Y120" s="122"/>
      <c r="Z120" s="2"/>
    </row>
    <row r="121" spans="1:26" ht="11.25" customHeight="1">
      <c r="A121" s="120"/>
      <c r="B121" s="58"/>
      <c r="C121" s="120"/>
      <c r="D121" s="120"/>
      <c r="E121" s="120"/>
      <c r="F121" s="120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122"/>
      <c r="Y121" s="122"/>
      <c r="Z121" s="2"/>
    </row>
    <row r="122" spans="1:26" ht="11.25" customHeight="1">
      <c r="A122" s="120"/>
      <c r="B122" s="58"/>
      <c r="C122" s="120"/>
      <c r="D122" s="120"/>
      <c r="E122" s="120"/>
      <c r="F122" s="120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122"/>
      <c r="Y122" s="122"/>
      <c r="Z122" s="2"/>
    </row>
    <row r="123" spans="1:26" ht="11.25" customHeight="1">
      <c r="A123" s="120"/>
      <c r="B123" s="58"/>
      <c r="C123" s="120"/>
      <c r="D123" s="120"/>
      <c r="E123" s="120"/>
      <c r="F123" s="120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122"/>
      <c r="Y123" s="122"/>
      <c r="Z123" s="2"/>
    </row>
    <row r="124" spans="1:26" ht="11.25" customHeight="1">
      <c r="A124" s="120"/>
      <c r="B124" s="58"/>
      <c r="C124" s="120"/>
      <c r="D124" s="120"/>
      <c r="E124" s="120"/>
      <c r="F124" s="120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122"/>
      <c r="Y124" s="122"/>
      <c r="Z124" s="2"/>
    </row>
    <row r="125" spans="1:26" ht="11.25" customHeight="1">
      <c r="A125" s="120"/>
      <c r="B125" s="58"/>
      <c r="C125" s="120"/>
      <c r="D125" s="120"/>
      <c r="E125" s="120"/>
      <c r="F125" s="120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122"/>
      <c r="Y125" s="122"/>
      <c r="Z125" s="2"/>
    </row>
    <row r="126" spans="1:26" ht="11.25" customHeight="1">
      <c r="A126" s="120"/>
      <c r="B126" s="58"/>
      <c r="C126" s="120"/>
      <c r="D126" s="120"/>
      <c r="E126" s="120"/>
      <c r="F126" s="120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122"/>
      <c r="Y126" s="122"/>
      <c r="Z126" s="2"/>
    </row>
    <row r="127" spans="1:26" ht="11.25" customHeight="1">
      <c r="A127" s="120"/>
      <c r="B127" s="58"/>
      <c r="C127" s="120"/>
      <c r="D127" s="120"/>
      <c r="E127" s="120"/>
      <c r="F127" s="120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122"/>
      <c r="Y127" s="122"/>
      <c r="Z127" s="2"/>
    </row>
    <row r="128" spans="1:26" ht="11.25" customHeight="1">
      <c r="A128" s="120"/>
      <c r="B128" s="58"/>
      <c r="C128" s="120"/>
      <c r="D128" s="120"/>
      <c r="E128" s="120"/>
      <c r="F128" s="120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122"/>
      <c r="Y128" s="122"/>
      <c r="Z128" s="2"/>
    </row>
    <row r="129" spans="1:26" ht="11.25" customHeight="1">
      <c r="A129" s="120"/>
      <c r="B129" s="58"/>
      <c r="C129" s="120"/>
      <c r="D129" s="120"/>
      <c r="E129" s="120"/>
      <c r="F129" s="120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122"/>
      <c r="Y129" s="122"/>
      <c r="Z129" s="2"/>
    </row>
    <row r="130" spans="1:26" ht="11.25" customHeight="1">
      <c r="A130" s="120"/>
      <c r="B130" s="58"/>
      <c r="C130" s="120"/>
      <c r="D130" s="120"/>
      <c r="E130" s="120"/>
      <c r="F130" s="120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122"/>
      <c r="Y130" s="122"/>
      <c r="Z130" s="2"/>
    </row>
    <row r="131" spans="1:26" ht="11.25" customHeight="1">
      <c r="A131" s="120"/>
      <c r="B131" s="58"/>
      <c r="C131" s="120"/>
      <c r="D131" s="120"/>
      <c r="E131" s="120"/>
      <c r="F131" s="120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122"/>
      <c r="Y131" s="122"/>
      <c r="Z131" s="2"/>
    </row>
    <row r="132" spans="1:26" ht="11.25" customHeight="1">
      <c r="A132" s="120"/>
      <c r="B132" s="58"/>
      <c r="C132" s="120"/>
      <c r="D132" s="120"/>
      <c r="E132" s="120"/>
      <c r="F132" s="120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122"/>
      <c r="Y132" s="122"/>
      <c r="Z132" s="2"/>
    </row>
    <row r="133" spans="1:26" ht="11.25" customHeight="1">
      <c r="A133" s="120"/>
      <c r="B133" s="58"/>
      <c r="C133" s="120"/>
      <c r="D133" s="120"/>
      <c r="E133" s="120"/>
      <c r="F133" s="120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122"/>
      <c r="Y133" s="122"/>
      <c r="Z133" s="2"/>
    </row>
    <row r="134" spans="1:26" ht="11.25" customHeight="1">
      <c r="A134" s="120"/>
      <c r="B134" s="58"/>
      <c r="C134" s="120"/>
      <c r="D134" s="120"/>
      <c r="E134" s="120"/>
      <c r="F134" s="120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122"/>
      <c r="Y134" s="122"/>
      <c r="Z134" s="2"/>
    </row>
    <row r="135" spans="1:26" ht="11.25" customHeight="1">
      <c r="A135" s="120"/>
      <c r="B135" s="58"/>
      <c r="C135" s="120"/>
      <c r="D135" s="120"/>
      <c r="E135" s="120"/>
      <c r="F135" s="120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122"/>
      <c r="Y135" s="122"/>
      <c r="Z135" s="2"/>
    </row>
    <row r="136" spans="1:26" ht="11.25" customHeight="1">
      <c r="A136" s="120"/>
      <c r="B136" s="58"/>
      <c r="C136" s="120"/>
      <c r="D136" s="120"/>
      <c r="E136" s="120"/>
      <c r="F136" s="120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122"/>
      <c r="Y136" s="122"/>
      <c r="Z136" s="2"/>
    </row>
    <row r="137" spans="1:26" ht="11.25" customHeight="1">
      <c r="A137" s="120"/>
      <c r="B137" s="58"/>
      <c r="C137" s="120"/>
      <c r="D137" s="120"/>
      <c r="E137" s="120"/>
      <c r="F137" s="120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122"/>
      <c r="Y137" s="122"/>
      <c r="Z137" s="2"/>
    </row>
    <row r="138" spans="1:26" ht="11.25" customHeight="1">
      <c r="A138" s="120"/>
      <c r="B138" s="58"/>
      <c r="C138" s="120"/>
      <c r="D138" s="120"/>
      <c r="E138" s="120"/>
      <c r="F138" s="120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122"/>
      <c r="Y138" s="122"/>
      <c r="Z138" s="2"/>
    </row>
    <row r="139" spans="1:26" ht="11.25" customHeight="1">
      <c r="A139" s="120"/>
      <c r="B139" s="58"/>
      <c r="C139" s="120"/>
      <c r="D139" s="120"/>
      <c r="E139" s="120"/>
      <c r="F139" s="120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122"/>
      <c r="Y139" s="122"/>
      <c r="Z139" s="2"/>
    </row>
    <row r="140" spans="1:26" ht="11.25" customHeight="1">
      <c r="A140" s="120"/>
      <c r="B140" s="58"/>
      <c r="C140" s="120"/>
      <c r="D140" s="120"/>
      <c r="E140" s="120"/>
      <c r="F140" s="120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122"/>
      <c r="Y140" s="122"/>
      <c r="Z140" s="2"/>
    </row>
    <row r="141" spans="1:26" ht="11.25" customHeight="1">
      <c r="A141" s="120"/>
      <c r="B141" s="58"/>
      <c r="C141" s="120"/>
      <c r="D141" s="120"/>
      <c r="E141" s="120"/>
      <c r="F141" s="120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122"/>
      <c r="Y141" s="122"/>
      <c r="Z141" s="2"/>
    </row>
    <row r="142" spans="1:26" ht="11.25" customHeight="1">
      <c r="A142" s="120"/>
      <c r="B142" s="58"/>
      <c r="C142" s="120"/>
      <c r="D142" s="120"/>
      <c r="E142" s="120"/>
      <c r="F142" s="120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122"/>
      <c r="Y142" s="122"/>
      <c r="Z142" s="2"/>
    </row>
    <row r="143" spans="1:26" ht="11.25" customHeight="1">
      <c r="A143" s="120"/>
      <c r="B143" s="58"/>
      <c r="C143" s="120"/>
      <c r="D143" s="120"/>
      <c r="E143" s="120"/>
      <c r="F143" s="120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122"/>
      <c r="Y143" s="122"/>
      <c r="Z143" s="2"/>
    </row>
    <row r="144" spans="1:26" ht="11.25" customHeight="1">
      <c r="A144" s="120"/>
      <c r="B144" s="58"/>
      <c r="C144" s="120"/>
      <c r="D144" s="120"/>
      <c r="E144" s="120"/>
      <c r="F144" s="120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122"/>
      <c r="Y144" s="122"/>
      <c r="Z144" s="2"/>
    </row>
    <row r="145" spans="1:26" ht="11.25" customHeight="1">
      <c r="A145" s="120"/>
      <c r="B145" s="58"/>
      <c r="C145" s="120"/>
      <c r="D145" s="120"/>
      <c r="E145" s="120"/>
      <c r="F145" s="120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122"/>
      <c r="Y145" s="122"/>
      <c r="Z145" s="2"/>
    </row>
    <row r="146" spans="1:26" ht="11.25" customHeight="1">
      <c r="A146" s="120"/>
      <c r="B146" s="58"/>
      <c r="C146" s="120"/>
      <c r="D146" s="120"/>
      <c r="E146" s="120"/>
      <c r="F146" s="120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122"/>
      <c r="Y146" s="122"/>
      <c r="Z146" s="2"/>
    </row>
    <row r="147" spans="1:26" ht="11.25" customHeight="1">
      <c r="A147" s="120"/>
      <c r="B147" s="58"/>
      <c r="C147" s="120"/>
      <c r="D147" s="120"/>
      <c r="E147" s="120"/>
      <c r="F147" s="120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122"/>
      <c r="Y147" s="122"/>
      <c r="Z147" s="2"/>
    </row>
    <row r="148" spans="1:26" ht="11.25" customHeight="1">
      <c r="A148" s="120"/>
      <c r="B148" s="58"/>
      <c r="C148" s="120"/>
      <c r="D148" s="120"/>
      <c r="E148" s="120"/>
      <c r="F148" s="120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122"/>
      <c r="Y148" s="122"/>
      <c r="Z148" s="2"/>
    </row>
    <row r="149" spans="1:26" ht="11.25" customHeight="1">
      <c r="A149" s="120"/>
      <c r="B149" s="58"/>
      <c r="C149" s="120"/>
      <c r="D149" s="120"/>
      <c r="E149" s="120"/>
      <c r="F149" s="120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122"/>
      <c r="Y149" s="122"/>
      <c r="Z149" s="2"/>
    </row>
    <row r="150" spans="1:26" ht="11.25" customHeight="1">
      <c r="A150" s="120"/>
      <c r="B150" s="58"/>
      <c r="C150" s="120"/>
      <c r="D150" s="120"/>
      <c r="E150" s="120"/>
      <c r="F150" s="120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122"/>
      <c r="Y150" s="122"/>
      <c r="Z150" s="2"/>
    </row>
    <row r="151" spans="1:26" ht="11.25" customHeight="1">
      <c r="A151" s="120"/>
      <c r="B151" s="58"/>
      <c r="C151" s="120"/>
      <c r="D151" s="120"/>
      <c r="E151" s="120"/>
      <c r="F151" s="120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122"/>
      <c r="Y151" s="122"/>
      <c r="Z151" s="2"/>
    </row>
    <row r="152" spans="1:26" ht="11.25" customHeight="1">
      <c r="A152" s="120"/>
      <c r="B152" s="58"/>
      <c r="C152" s="120"/>
      <c r="D152" s="120"/>
      <c r="E152" s="120"/>
      <c r="F152" s="120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122"/>
      <c r="Y152" s="122"/>
      <c r="Z152" s="2"/>
    </row>
    <row r="153" spans="1:26" ht="11.25" customHeight="1">
      <c r="A153" s="120"/>
      <c r="B153" s="58"/>
      <c r="C153" s="120"/>
      <c r="D153" s="120"/>
      <c r="E153" s="120"/>
      <c r="F153" s="120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122"/>
      <c r="Y153" s="122"/>
      <c r="Z153" s="2"/>
    </row>
    <row r="154" spans="1:26" ht="11.25" customHeight="1">
      <c r="A154" s="120"/>
      <c r="B154" s="58"/>
      <c r="C154" s="120"/>
      <c r="D154" s="120"/>
      <c r="E154" s="120"/>
      <c r="F154" s="120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122"/>
      <c r="Y154" s="122"/>
      <c r="Z154" s="2"/>
    </row>
    <row r="155" spans="1:26" ht="11.25" customHeight="1">
      <c r="A155" s="120"/>
      <c r="B155" s="58"/>
      <c r="C155" s="120"/>
      <c r="D155" s="120"/>
      <c r="E155" s="120"/>
      <c r="F155" s="120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122"/>
      <c r="Y155" s="122"/>
      <c r="Z155" s="2"/>
    </row>
    <row r="156" spans="1:26" ht="11.25" customHeight="1">
      <c r="A156" s="120"/>
      <c r="B156" s="58"/>
      <c r="C156" s="120"/>
      <c r="D156" s="120"/>
      <c r="E156" s="120"/>
      <c r="F156" s="120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122"/>
      <c r="Y156" s="122"/>
      <c r="Z156" s="2"/>
    </row>
    <row r="157" spans="1:26" ht="11.25" customHeight="1">
      <c r="A157" s="120"/>
      <c r="B157" s="58"/>
      <c r="C157" s="120"/>
      <c r="D157" s="120"/>
      <c r="E157" s="120"/>
      <c r="F157" s="120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122"/>
      <c r="Y157" s="122"/>
      <c r="Z157" s="2"/>
    </row>
    <row r="158" spans="1:26" ht="11.25" customHeight="1">
      <c r="A158" s="120"/>
      <c r="B158" s="58"/>
      <c r="C158" s="120"/>
      <c r="D158" s="120"/>
      <c r="E158" s="120"/>
      <c r="F158" s="120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122"/>
      <c r="Y158" s="122"/>
      <c r="Z158" s="2"/>
    </row>
    <row r="159" spans="1:26" ht="11.25" customHeight="1">
      <c r="A159" s="120"/>
      <c r="B159" s="58"/>
      <c r="C159" s="120"/>
      <c r="D159" s="120"/>
      <c r="E159" s="120"/>
      <c r="F159" s="120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122"/>
      <c r="Y159" s="122"/>
      <c r="Z159" s="2"/>
    </row>
    <row r="160" spans="1:26" ht="11.25" customHeight="1">
      <c r="A160" s="120"/>
      <c r="B160" s="58"/>
      <c r="C160" s="120"/>
      <c r="D160" s="120"/>
      <c r="E160" s="120"/>
      <c r="F160" s="120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122"/>
      <c r="Y160" s="122"/>
      <c r="Z160" s="2"/>
    </row>
    <row r="161" spans="1:26" ht="11.25" customHeight="1">
      <c r="A161" s="120"/>
      <c r="B161" s="58"/>
      <c r="C161" s="120"/>
      <c r="D161" s="120"/>
      <c r="E161" s="120"/>
      <c r="F161" s="120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122"/>
      <c r="Y161" s="122"/>
      <c r="Z161" s="2"/>
    </row>
    <row r="162" spans="1:26" ht="11.25" customHeight="1">
      <c r="A162" s="120"/>
      <c r="B162" s="58"/>
      <c r="C162" s="120"/>
      <c r="D162" s="120"/>
      <c r="E162" s="120"/>
      <c r="F162" s="120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122"/>
      <c r="Y162" s="122"/>
      <c r="Z162" s="2"/>
    </row>
    <row r="163" spans="1:26" ht="11.25" customHeight="1">
      <c r="A163" s="120"/>
      <c r="B163" s="58"/>
      <c r="C163" s="120"/>
      <c r="D163" s="120"/>
      <c r="E163" s="120"/>
      <c r="F163" s="120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122"/>
      <c r="Y163" s="122"/>
      <c r="Z163" s="2"/>
    </row>
    <row r="164" spans="1:26" ht="11.25" customHeight="1">
      <c r="A164" s="120"/>
      <c r="B164" s="58"/>
      <c r="C164" s="120"/>
      <c r="D164" s="120"/>
      <c r="E164" s="120"/>
      <c r="F164" s="120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122"/>
      <c r="Y164" s="122"/>
      <c r="Z164" s="2"/>
    </row>
    <row r="165" spans="1:26" ht="11.25" customHeight="1">
      <c r="A165" s="120"/>
      <c r="B165" s="58"/>
      <c r="C165" s="120"/>
      <c r="D165" s="120"/>
      <c r="E165" s="120"/>
      <c r="F165" s="120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122"/>
      <c r="Y165" s="122"/>
      <c r="Z165" s="2"/>
    </row>
    <row r="166" spans="1:26" ht="11.25" customHeight="1">
      <c r="A166" s="120"/>
      <c r="B166" s="58"/>
      <c r="C166" s="120"/>
      <c r="D166" s="120"/>
      <c r="E166" s="120"/>
      <c r="F166" s="120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122"/>
      <c r="Y166" s="122"/>
      <c r="Z166" s="2"/>
    </row>
    <row r="167" spans="1:26" ht="11.25" customHeight="1">
      <c r="A167" s="120"/>
      <c r="B167" s="58"/>
      <c r="C167" s="120"/>
      <c r="D167" s="120"/>
      <c r="E167" s="120"/>
      <c r="F167" s="120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122"/>
      <c r="Y167" s="122"/>
      <c r="Z167" s="2"/>
    </row>
    <row r="168" spans="1:26" ht="11.25" customHeight="1">
      <c r="A168" s="120"/>
      <c r="B168" s="58"/>
      <c r="C168" s="120"/>
      <c r="D168" s="120"/>
      <c r="E168" s="120"/>
      <c r="F168" s="120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122"/>
      <c r="Y168" s="122"/>
      <c r="Z168" s="2"/>
    </row>
    <row r="169" spans="1:26" ht="11.25" customHeight="1">
      <c r="A169" s="120"/>
      <c r="B169" s="58"/>
      <c r="C169" s="120"/>
      <c r="D169" s="120"/>
      <c r="E169" s="120"/>
      <c r="F169" s="120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122"/>
      <c r="Y169" s="122"/>
      <c r="Z169" s="2"/>
    </row>
    <row r="170" spans="1:26" ht="11.25" customHeight="1">
      <c r="A170" s="120"/>
      <c r="B170" s="58"/>
      <c r="C170" s="120"/>
      <c r="D170" s="120"/>
      <c r="E170" s="120"/>
      <c r="F170" s="120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122"/>
      <c r="Y170" s="122"/>
      <c r="Z170" s="2"/>
    </row>
    <row r="171" spans="1:26" ht="11.25" customHeight="1">
      <c r="A171" s="120"/>
      <c r="B171" s="58"/>
      <c r="C171" s="120"/>
      <c r="D171" s="120"/>
      <c r="E171" s="120"/>
      <c r="F171" s="120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122"/>
      <c r="Y171" s="122"/>
      <c r="Z171" s="2"/>
    </row>
    <row r="172" spans="1:26" ht="11.25" customHeight="1">
      <c r="A172" s="120"/>
      <c r="B172" s="58"/>
      <c r="C172" s="120"/>
      <c r="D172" s="120"/>
      <c r="E172" s="120"/>
      <c r="F172" s="120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122"/>
      <c r="Y172" s="122"/>
      <c r="Z172" s="2"/>
    </row>
    <row r="173" spans="1:26" ht="11.25" customHeight="1">
      <c r="A173" s="120"/>
      <c r="B173" s="58"/>
      <c r="C173" s="120"/>
      <c r="D173" s="120"/>
      <c r="E173" s="120"/>
      <c r="F173" s="120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122"/>
      <c r="Y173" s="122"/>
      <c r="Z173" s="2"/>
    </row>
    <row r="174" spans="1:26" ht="11.25" customHeight="1">
      <c r="A174" s="120"/>
      <c r="B174" s="58"/>
      <c r="C174" s="120"/>
      <c r="D174" s="120"/>
      <c r="E174" s="120"/>
      <c r="F174" s="120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122"/>
      <c r="Y174" s="122"/>
      <c r="Z174" s="2"/>
    </row>
    <row r="175" spans="1:26" ht="11.25" customHeight="1">
      <c r="A175" s="120"/>
      <c r="B175" s="58"/>
      <c r="C175" s="120"/>
      <c r="D175" s="120"/>
      <c r="E175" s="120"/>
      <c r="F175" s="120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122"/>
      <c r="Y175" s="122"/>
      <c r="Z175" s="2"/>
    </row>
    <row r="176" spans="1:26" ht="11.25" customHeight="1">
      <c r="A176" s="120"/>
      <c r="B176" s="58"/>
      <c r="C176" s="120"/>
      <c r="D176" s="120"/>
      <c r="E176" s="120"/>
      <c r="F176" s="120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122"/>
      <c r="Y176" s="122"/>
      <c r="Z176" s="2"/>
    </row>
    <row r="177" spans="1:26" ht="11.25" customHeight="1">
      <c r="A177" s="120"/>
      <c r="B177" s="58"/>
      <c r="C177" s="120"/>
      <c r="D177" s="120"/>
      <c r="E177" s="120"/>
      <c r="F177" s="120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122"/>
      <c r="Y177" s="122"/>
      <c r="Z177" s="2"/>
    </row>
    <row r="178" spans="1:26" ht="11.25" customHeight="1">
      <c r="A178" s="120"/>
      <c r="B178" s="58"/>
      <c r="C178" s="120"/>
      <c r="D178" s="120"/>
      <c r="E178" s="120"/>
      <c r="F178" s="120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122"/>
      <c r="Y178" s="122"/>
      <c r="Z178" s="2"/>
    </row>
    <row r="179" spans="1:26" ht="11.25" customHeight="1">
      <c r="A179" s="120"/>
      <c r="B179" s="58"/>
      <c r="C179" s="120"/>
      <c r="D179" s="120"/>
      <c r="E179" s="120"/>
      <c r="F179" s="120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122"/>
      <c r="Y179" s="122"/>
      <c r="Z179" s="2"/>
    </row>
    <row r="180" spans="1:26" ht="11.25" customHeight="1">
      <c r="A180" s="120"/>
      <c r="B180" s="58"/>
      <c r="C180" s="120"/>
      <c r="D180" s="120"/>
      <c r="E180" s="120"/>
      <c r="F180" s="120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122"/>
      <c r="Y180" s="122"/>
      <c r="Z180" s="2"/>
    </row>
    <row r="181" spans="1:26" ht="11.25" customHeight="1">
      <c r="A181" s="120"/>
      <c r="B181" s="58"/>
      <c r="C181" s="120"/>
      <c r="D181" s="120"/>
      <c r="E181" s="120"/>
      <c r="F181" s="120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122"/>
      <c r="Y181" s="122"/>
      <c r="Z181" s="2"/>
    </row>
    <row r="182" spans="1:26" ht="11.25" customHeight="1">
      <c r="A182" s="120"/>
      <c r="B182" s="58"/>
      <c r="C182" s="120"/>
      <c r="D182" s="120"/>
      <c r="E182" s="120"/>
      <c r="F182" s="120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122"/>
      <c r="Y182" s="122"/>
      <c r="Z182" s="2"/>
    </row>
    <row r="183" spans="1:26" ht="11.25" customHeight="1">
      <c r="A183" s="120"/>
      <c r="B183" s="58"/>
      <c r="C183" s="120"/>
      <c r="D183" s="120"/>
      <c r="E183" s="120"/>
      <c r="F183" s="120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122"/>
      <c r="Y183" s="122"/>
      <c r="Z183" s="2"/>
    </row>
    <row r="184" spans="1:26" ht="11.25" customHeight="1">
      <c r="A184" s="120"/>
      <c r="B184" s="58"/>
      <c r="C184" s="120"/>
      <c r="D184" s="120"/>
      <c r="E184" s="120"/>
      <c r="F184" s="120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122"/>
      <c r="Y184" s="122"/>
      <c r="Z184" s="2"/>
    </row>
    <row r="185" spans="1:26" ht="11.25" customHeight="1">
      <c r="A185" s="120"/>
      <c r="B185" s="58"/>
      <c r="C185" s="120"/>
      <c r="D185" s="120"/>
      <c r="E185" s="120"/>
      <c r="F185" s="120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122"/>
      <c r="Y185" s="122"/>
      <c r="Z185" s="2"/>
    </row>
    <row r="186" spans="1:26" ht="11.25" customHeight="1">
      <c r="A186" s="120"/>
      <c r="B186" s="58"/>
      <c r="C186" s="120"/>
      <c r="D186" s="120"/>
      <c r="E186" s="120"/>
      <c r="F186" s="120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122"/>
      <c r="Y186" s="122"/>
      <c r="Z186" s="2"/>
    </row>
    <row r="187" spans="1:26" ht="11.25" customHeight="1">
      <c r="A187" s="120"/>
      <c r="B187" s="58"/>
      <c r="C187" s="120"/>
      <c r="D187" s="120"/>
      <c r="E187" s="120"/>
      <c r="F187" s="120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122"/>
      <c r="Y187" s="122"/>
      <c r="Z187" s="2"/>
    </row>
    <row r="188" spans="1:26" ht="11.25" customHeight="1">
      <c r="A188" s="120"/>
      <c r="B188" s="58"/>
      <c r="C188" s="120"/>
      <c r="D188" s="120"/>
      <c r="E188" s="120"/>
      <c r="F188" s="120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122"/>
      <c r="Y188" s="122"/>
      <c r="Z188" s="2"/>
    </row>
    <row r="189" spans="1:26" ht="11.25" customHeight="1">
      <c r="A189" s="120"/>
      <c r="B189" s="58"/>
      <c r="C189" s="120"/>
      <c r="D189" s="120"/>
      <c r="E189" s="120"/>
      <c r="F189" s="120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122"/>
      <c r="Y189" s="122"/>
      <c r="Z189" s="2"/>
    </row>
    <row r="190" spans="1:26" ht="11.25" customHeight="1">
      <c r="A190" s="120"/>
      <c r="B190" s="58"/>
      <c r="C190" s="120"/>
      <c r="D190" s="120"/>
      <c r="E190" s="120"/>
      <c r="F190" s="120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122"/>
      <c r="Y190" s="122"/>
      <c r="Z190" s="2"/>
    </row>
    <row r="191" spans="1:26" ht="11.25" customHeight="1">
      <c r="A191" s="120"/>
      <c r="B191" s="58"/>
      <c r="C191" s="120"/>
      <c r="D191" s="120"/>
      <c r="E191" s="120"/>
      <c r="F191" s="120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122"/>
      <c r="Y191" s="122"/>
      <c r="Z191" s="2"/>
    </row>
    <row r="192" spans="1:26" ht="11.25" customHeight="1">
      <c r="A192" s="120"/>
      <c r="B192" s="58"/>
      <c r="C192" s="120"/>
      <c r="D192" s="120"/>
      <c r="E192" s="120"/>
      <c r="F192" s="120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122"/>
      <c r="Y192" s="122"/>
      <c r="Z192" s="2"/>
    </row>
    <row r="193" spans="1:26" ht="11.25" customHeight="1">
      <c r="A193" s="120"/>
      <c r="B193" s="58"/>
      <c r="C193" s="120"/>
      <c r="D193" s="120"/>
      <c r="E193" s="120"/>
      <c r="F193" s="120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122"/>
      <c r="Y193" s="122"/>
      <c r="Z193" s="2"/>
    </row>
    <row r="194" spans="1:26" ht="11.25" customHeight="1">
      <c r="A194" s="120"/>
      <c r="B194" s="58"/>
      <c r="C194" s="120"/>
      <c r="D194" s="120"/>
      <c r="E194" s="120"/>
      <c r="F194" s="120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122"/>
      <c r="Y194" s="122"/>
      <c r="Z194" s="2"/>
    </row>
    <row r="195" spans="1:26" ht="11.25" customHeight="1">
      <c r="A195" s="120"/>
      <c r="B195" s="58"/>
      <c r="C195" s="120"/>
      <c r="D195" s="120"/>
      <c r="E195" s="120"/>
      <c r="F195" s="120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122"/>
      <c r="Y195" s="122"/>
      <c r="Z195" s="2"/>
    </row>
    <row r="196" spans="1:26" ht="11.25" customHeight="1">
      <c r="A196" s="120"/>
      <c r="B196" s="58"/>
      <c r="C196" s="120"/>
      <c r="D196" s="120"/>
      <c r="E196" s="120"/>
      <c r="F196" s="120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122"/>
      <c r="Y196" s="122"/>
      <c r="Z196" s="2"/>
    </row>
    <row r="197" spans="1:26" ht="11.25" customHeight="1">
      <c r="A197" s="120"/>
      <c r="B197" s="58"/>
      <c r="C197" s="120"/>
      <c r="D197" s="120"/>
      <c r="E197" s="120"/>
      <c r="F197" s="120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122"/>
      <c r="Y197" s="122"/>
      <c r="Z197" s="2"/>
    </row>
    <row r="198" spans="1:26" ht="11.25" customHeight="1">
      <c r="A198" s="120"/>
      <c r="B198" s="58"/>
      <c r="C198" s="120"/>
      <c r="D198" s="120"/>
      <c r="E198" s="120"/>
      <c r="F198" s="120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122"/>
      <c r="Y198" s="122"/>
      <c r="Z198" s="2"/>
    </row>
    <row r="199" spans="1:26" ht="11.25" customHeight="1">
      <c r="A199" s="120"/>
      <c r="B199" s="58"/>
      <c r="C199" s="120"/>
      <c r="D199" s="120"/>
      <c r="E199" s="120"/>
      <c r="F199" s="120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122"/>
      <c r="Y199" s="122"/>
      <c r="Z199" s="2"/>
    </row>
    <row r="200" spans="1:26" ht="11.25" customHeight="1">
      <c r="A200" s="120"/>
      <c r="B200" s="58"/>
      <c r="C200" s="120"/>
      <c r="D200" s="120"/>
      <c r="E200" s="120"/>
      <c r="F200" s="120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122"/>
      <c r="Y200" s="122"/>
      <c r="Z200" s="2"/>
    </row>
    <row r="201" spans="1:26" ht="11.25" customHeight="1">
      <c r="A201" s="120"/>
      <c r="B201" s="58"/>
      <c r="C201" s="120"/>
      <c r="D201" s="120"/>
      <c r="E201" s="120"/>
      <c r="F201" s="120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122"/>
      <c r="Y201" s="122"/>
      <c r="Z201" s="2"/>
    </row>
    <row r="202" spans="1:26" ht="11.25" customHeight="1">
      <c r="A202" s="120"/>
      <c r="B202" s="58"/>
      <c r="C202" s="120"/>
      <c r="D202" s="120"/>
      <c r="E202" s="120"/>
      <c r="F202" s="120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122"/>
      <c r="Y202" s="122"/>
      <c r="Z202" s="2"/>
    </row>
    <row r="203" spans="1:26" ht="11.25" customHeight="1">
      <c r="A203" s="120"/>
      <c r="B203" s="58"/>
      <c r="C203" s="120"/>
      <c r="D203" s="120"/>
      <c r="E203" s="120"/>
      <c r="F203" s="120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122"/>
      <c r="Y203" s="122"/>
      <c r="Z203" s="2"/>
    </row>
    <row r="204" spans="1:26" ht="11.25" customHeight="1">
      <c r="A204" s="120"/>
      <c r="B204" s="58"/>
      <c r="C204" s="120"/>
      <c r="D204" s="120"/>
      <c r="E204" s="120"/>
      <c r="F204" s="120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122"/>
      <c r="Y204" s="122"/>
      <c r="Z204" s="2"/>
    </row>
    <row r="205" spans="1:26" ht="11.25" customHeight="1">
      <c r="A205" s="120"/>
      <c r="B205" s="58"/>
      <c r="C205" s="120"/>
      <c r="D205" s="120"/>
      <c r="E205" s="120"/>
      <c r="F205" s="120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122"/>
      <c r="Y205" s="122"/>
      <c r="Z205" s="2"/>
    </row>
    <row r="206" spans="1:26" ht="11.25" customHeight="1">
      <c r="A206" s="120"/>
      <c r="B206" s="58"/>
      <c r="C206" s="120"/>
      <c r="D206" s="120"/>
      <c r="E206" s="120"/>
      <c r="F206" s="120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122"/>
      <c r="Y206" s="122"/>
      <c r="Z206" s="2"/>
    </row>
    <row r="207" spans="1:26" ht="11.25" customHeight="1">
      <c r="A207" s="120"/>
      <c r="B207" s="58"/>
      <c r="C207" s="120"/>
      <c r="D207" s="120"/>
      <c r="E207" s="120"/>
      <c r="F207" s="120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122"/>
      <c r="Y207" s="122"/>
      <c r="Z207" s="2"/>
    </row>
    <row r="208" spans="1:26" ht="11.25" customHeight="1">
      <c r="A208" s="120"/>
      <c r="B208" s="58"/>
      <c r="C208" s="120"/>
      <c r="D208" s="120"/>
      <c r="E208" s="120"/>
      <c r="F208" s="120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122"/>
      <c r="Y208" s="122"/>
      <c r="Z208" s="2"/>
    </row>
    <row r="209" spans="1:26" ht="11.25" customHeight="1">
      <c r="A209" s="120"/>
      <c r="B209" s="58"/>
      <c r="C209" s="120"/>
      <c r="D209" s="120"/>
      <c r="E209" s="120"/>
      <c r="F209" s="120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122"/>
      <c r="Y209" s="122"/>
      <c r="Z209" s="2"/>
    </row>
    <row r="210" spans="1:26" ht="11.25" customHeight="1">
      <c r="A210" s="120"/>
      <c r="B210" s="58"/>
      <c r="C210" s="120"/>
      <c r="D210" s="120"/>
      <c r="E210" s="120"/>
      <c r="F210" s="120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122"/>
      <c r="Y210" s="122"/>
      <c r="Z210" s="2"/>
    </row>
    <row r="211" spans="1:26" ht="11.25" customHeight="1">
      <c r="A211" s="120"/>
      <c r="B211" s="58"/>
      <c r="C211" s="120"/>
      <c r="D211" s="120"/>
      <c r="E211" s="120"/>
      <c r="F211" s="120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122"/>
      <c r="Y211" s="122"/>
      <c r="Z211" s="2"/>
    </row>
    <row r="212" spans="1:26" ht="11.25" customHeight="1">
      <c r="A212" s="120"/>
      <c r="B212" s="58"/>
      <c r="C212" s="120"/>
      <c r="D212" s="120"/>
      <c r="E212" s="120"/>
      <c r="F212" s="120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122"/>
      <c r="Y212" s="122"/>
      <c r="Z212" s="2"/>
    </row>
    <row r="213" spans="1:26" ht="11.25" customHeight="1">
      <c r="A213" s="120"/>
      <c r="B213" s="58"/>
      <c r="C213" s="120"/>
      <c r="D213" s="120"/>
      <c r="E213" s="120"/>
      <c r="F213" s="120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122"/>
      <c r="Y213" s="122"/>
      <c r="Z213" s="2"/>
    </row>
    <row r="214" spans="1:26" ht="11.25" customHeight="1">
      <c r="A214" s="120"/>
      <c r="B214" s="58"/>
      <c r="C214" s="120"/>
      <c r="D214" s="120"/>
      <c r="E214" s="120"/>
      <c r="F214" s="120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122"/>
      <c r="Y214" s="122"/>
      <c r="Z214" s="2"/>
    </row>
    <row r="215" spans="1:26" ht="11.25" customHeight="1">
      <c r="A215" s="120"/>
      <c r="B215" s="58"/>
      <c r="C215" s="120"/>
      <c r="D215" s="120"/>
      <c r="E215" s="120"/>
      <c r="F215" s="120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122"/>
      <c r="Y215" s="122"/>
      <c r="Z215" s="2"/>
    </row>
    <row r="216" spans="1:26" ht="11.25" customHeight="1">
      <c r="A216" s="120"/>
      <c r="B216" s="58"/>
      <c r="C216" s="120"/>
      <c r="D216" s="120"/>
      <c r="E216" s="120"/>
      <c r="F216" s="120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122"/>
      <c r="Y216" s="122"/>
      <c r="Z216" s="2"/>
    </row>
    <row r="217" spans="1:26" ht="11.25" customHeight="1">
      <c r="A217" s="120"/>
      <c r="B217" s="58"/>
      <c r="C217" s="120"/>
      <c r="D217" s="120"/>
      <c r="E217" s="120"/>
      <c r="F217" s="120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122"/>
      <c r="Y217" s="122"/>
      <c r="Z217" s="2"/>
    </row>
    <row r="218" spans="1:26" ht="11.25" customHeight="1">
      <c r="A218" s="120"/>
      <c r="B218" s="58"/>
      <c r="C218" s="120"/>
      <c r="D218" s="120"/>
      <c r="E218" s="120"/>
      <c r="F218" s="120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122"/>
      <c r="Y218" s="122"/>
      <c r="Z218" s="2"/>
    </row>
    <row r="219" spans="1:26" ht="11.25" customHeight="1">
      <c r="A219" s="120"/>
      <c r="B219" s="58"/>
      <c r="C219" s="120"/>
      <c r="D219" s="120"/>
      <c r="E219" s="120"/>
      <c r="F219" s="120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122"/>
      <c r="Y219" s="122"/>
      <c r="Z219" s="2"/>
    </row>
    <row r="220" spans="1:26" ht="11.25" customHeight="1">
      <c r="A220" s="120"/>
      <c r="B220" s="58"/>
      <c r="C220" s="120"/>
      <c r="D220" s="120"/>
      <c r="E220" s="120"/>
      <c r="F220" s="120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122"/>
      <c r="Y220" s="122"/>
      <c r="Z220" s="2"/>
    </row>
    <row r="221" spans="1:26" ht="11.25" customHeight="1">
      <c r="A221" s="120"/>
      <c r="B221" s="58"/>
      <c r="C221" s="120"/>
      <c r="D221" s="120"/>
      <c r="E221" s="120"/>
      <c r="F221" s="120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122"/>
      <c r="Y221" s="122"/>
      <c r="Z221" s="2"/>
    </row>
    <row r="222" spans="1:26" ht="11.25" customHeight="1">
      <c r="A222" s="120"/>
      <c r="B222" s="58"/>
      <c r="C222" s="120"/>
      <c r="D222" s="120"/>
      <c r="E222" s="120"/>
      <c r="F222" s="120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122"/>
      <c r="Y222" s="122"/>
      <c r="Z222" s="2"/>
    </row>
    <row r="223" spans="1:26" ht="11.25" customHeight="1">
      <c r="A223" s="120"/>
      <c r="B223" s="58"/>
      <c r="C223" s="120"/>
      <c r="D223" s="120"/>
      <c r="E223" s="120"/>
      <c r="F223" s="120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122"/>
      <c r="Y223" s="122"/>
      <c r="Z223" s="2"/>
    </row>
    <row r="224" spans="1:26" ht="11.25" customHeight="1">
      <c r="A224" s="120"/>
      <c r="B224" s="58"/>
      <c r="C224" s="120"/>
      <c r="D224" s="120"/>
      <c r="E224" s="120"/>
      <c r="F224" s="120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122"/>
      <c r="Y224" s="122"/>
      <c r="Z224" s="2"/>
    </row>
    <row r="225" spans="1:26" ht="11.25" customHeight="1">
      <c r="A225" s="120"/>
      <c r="B225" s="58"/>
      <c r="C225" s="120"/>
      <c r="D225" s="120"/>
      <c r="E225" s="120"/>
      <c r="F225" s="120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122"/>
      <c r="Y225" s="122"/>
      <c r="Z225" s="2"/>
    </row>
    <row r="226" spans="1:26" ht="11.25" customHeight="1">
      <c r="A226" s="120"/>
      <c r="B226" s="58"/>
      <c r="C226" s="120"/>
      <c r="D226" s="120"/>
      <c r="E226" s="120"/>
      <c r="F226" s="120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122"/>
      <c r="Y226" s="122"/>
      <c r="Z226" s="2"/>
    </row>
    <row r="227" spans="1:26" ht="11.25" customHeight="1">
      <c r="A227" s="120"/>
      <c r="B227" s="58"/>
      <c r="C227" s="120"/>
      <c r="D227" s="120"/>
      <c r="E227" s="120"/>
      <c r="F227" s="120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122"/>
      <c r="Y227" s="122"/>
      <c r="Z227" s="2"/>
    </row>
    <row r="228" spans="1:26" ht="11.25" customHeight="1">
      <c r="A228" s="120"/>
      <c r="B228" s="58"/>
      <c r="C228" s="120"/>
      <c r="D228" s="120"/>
      <c r="E228" s="120"/>
      <c r="F228" s="120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122"/>
      <c r="Y228" s="122"/>
      <c r="Z228" s="2"/>
    </row>
    <row r="229" spans="1:26" ht="11.25" customHeight="1">
      <c r="A229" s="120"/>
      <c r="B229" s="58"/>
      <c r="C229" s="120"/>
      <c r="D229" s="120"/>
      <c r="E229" s="120"/>
      <c r="F229" s="120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122"/>
      <c r="Y229" s="122"/>
      <c r="Z229" s="2"/>
    </row>
    <row r="230" spans="1:26" ht="11.25" customHeight="1">
      <c r="A230" s="120"/>
      <c r="B230" s="58"/>
      <c r="C230" s="120"/>
      <c r="D230" s="120"/>
      <c r="E230" s="120"/>
      <c r="F230" s="120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122"/>
      <c r="Y230" s="122"/>
      <c r="Z230" s="2"/>
    </row>
    <row r="231" spans="1:26" ht="11.25" customHeight="1">
      <c r="A231" s="120"/>
      <c r="B231" s="58"/>
      <c r="C231" s="120"/>
      <c r="D231" s="120"/>
      <c r="E231" s="120"/>
      <c r="F231" s="120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122"/>
      <c r="Y231" s="122"/>
      <c r="Z231" s="2"/>
    </row>
    <row r="232" spans="1:26" ht="11.25" customHeight="1">
      <c r="A232" s="120"/>
      <c r="B232" s="58"/>
      <c r="C232" s="120"/>
      <c r="D232" s="120"/>
      <c r="E232" s="120"/>
      <c r="F232" s="120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122"/>
      <c r="Y232" s="122"/>
      <c r="Z232" s="2"/>
    </row>
    <row r="233" spans="1:26" ht="11.25" customHeight="1">
      <c r="A233" s="120"/>
      <c r="B233" s="58"/>
      <c r="C233" s="120"/>
      <c r="D233" s="120"/>
      <c r="E233" s="120"/>
      <c r="F233" s="120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122"/>
      <c r="Y233" s="122"/>
      <c r="Z233" s="2"/>
    </row>
    <row r="234" spans="1:26" ht="11.25" customHeight="1">
      <c r="A234" s="120"/>
      <c r="B234" s="58"/>
      <c r="C234" s="120"/>
      <c r="D234" s="120"/>
      <c r="E234" s="120"/>
      <c r="F234" s="120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122"/>
      <c r="Y234" s="122"/>
      <c r="Z234" s="2"/>
    </row>
    <row r="235" spans="1:26" ht="11.25" customHeight="1">
      <c r="A235" s="120"/>
      <c r="B235" s="58"/>
      <c r="C235" s="120"/>
      <c r="D235" s="120"/>
      <c r="E235" s="120"/>
      <c r="F235" s="120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122"/>
      <c r="Y235" s="122"/>
      <c r="Z235" s="2"/>
    </row>
    <row r="236" spans="1:26" ht="11.25" customHeight="1">
      <c r="A236" s="120"/>
      <c r="B236" s="58"/>
      <c r="C236" s="120"/>
      <c r="D236" s="120"/>
      <c r="E236" s="120"/>
      <c r="F236" s="120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122"/>
      <c r="Y236" s="122"/>
      <c r="Z236" s="2"/>
    </row>
    <row r="237" spans="1:26" ht="11.25" customHeight="1">
      <c r="A237" s="120"/>
      <c r="B237" s="58"/>
      <c r="C237" s="120"/>
      <c r="D237" s="120"/>
      <c r="E237" s="120"/>
      <c r="F237" s="120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122"/>
      <c r="Y237" s="122"/>
      <c r="Z237" s="2"/>
    </row>
    <row r="238" spans="1:26" ht="11.25" customHeight="1">
      <c r="A238" s="120"/>
      <c r="B238" s="58"/>
      <c r="C238" s="120"/>
      <c r="D238" s="120"/>
      <c r="E238" s="120"/>
      <c r="F238" s="120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122"/>
      <c r="Y238" s="122"/>
      <c r="Z238" s="2"/>
    </row>
    <row r="239" spans="1:26" ht="11.25" customHeight="1">
      <c r="A239" s="120"/>
      <c r="B239" s="58"/>
      <c r="C239" s="120"/>
      <c r="D239" s="120"/>
      <c r="E239" s="120"/>
      <c r="F239" s="120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122"/>
      <c r="Y239" s="122"/>
      <c r="Z239" s="2"/>
    </row>
    <row r="240" spans="1:26" ht="11.25" customHeight="1">
      <c r="A240" s="120"/>
      <c r="B240" s="58"/>
      <c r="C240" s="120"/>
      <c r="D240" s="120"/>
      <c r="E240" s="120"/>
      <c r="F240" s="120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122"/>
      <c r="Y240" s="122"/>
      <c r="Z240" s="2"/>
    </row>
    <row r="241" spans="1:26" ht="11.25" customHeight="1">
      <c r="A241" s="120"/>
      <c r="B241" s="58"/>
      <c r="C241" s="120"/>
      <c r="D241" s="120"/>
      <c r="E241" s="120"/>
      <c r="F241" s="120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122"/>
      <c r="Y241" s="122"/>
      <c r="Z241" s="2"/>
    </row>
    <row r="242" spans="1:26" ht="11.25" customHeight="1">
      <c r="A242" s="120"/>
      <c r="B242" s="58"/>
      <c r="C242" s="120"/>
      <c r="D242" s="120"/>
      <c r="E242" s="120"/>
      <c r="F242" s="120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122"/>
      <c r="Y242" s="122"/>
      <c r="Z242" s="2"/>
    </row>
    <row r="243" spans="1:26" ht="11.25" customHeight="1">
      <c r="A243" s="120"/>
      <c r="B243" s="58"/>
      <c r="C243" s="120"/>
      <c r="D243" s="120"/>
      <c r="E243" s="120"/>
      <c r="F243" s="120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122"/>
      <c r="Y243" s="122"/>
      <c r="Z243" s="2"/>
    </row>
    <row r="244" spans="1:26" ht="11.25" customHeight="1">
      <c r="A244" s="120"/>
      <c r="B244" s="58"/>
      <c r="C244" s="120"/>
      <c r="D244" s="120"/>
      <c r="E244" s="120"/>
      <c r="F244" s="120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122"/>
      <c r="Y244" s="122"/>
      <c r="Z244" s="2"/>
    </row>
    <row r="245" spans="1:26" ht="11.25" customHeight="1">
      <c r="A245" s="120"/>
      <c r="B245" s="58"/>
      <c r="C245" s="120"/>
      <c r="D245" s="120"/>
      <c r="E245" s="120"/>
      <c r="F245" s="120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122"/>
      <c r="Y245" s="122"/>
      <c r="Z245" s="2"/>
    </row>
    <row r="246" spans="1:26" ht="11.25" customHeight="1">
      <c r="A246" s="120"/>
      <c r="B246" s="58"/>
      <c r="C246" s="120"/>
      <c r="D246" s="120"/>
      <c r="E246" s="120"/>
      <c r="F246" s="120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122"/>
      <c r="Y246" s="122"/>
      <c r="Z246" s="2"/>
    </row>
    <row r="247" spans="1:26" ht="11.25" customHeight="1">
      <c r="A247" s="120"/>
      <c r="B247" s="58"/>
      <c r="C247" s="120"/>
      <c r="D247" s="120"/>
      <c r="E247" s="120"/>
      <c r="F247" s="120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122"/>
      <c r="Y247" s="122"/>
      <c r="Z247" s="2"/>
    </row>
    <row r="248" spans="1:26" ht="11.25" customHeight="1">
      <c r="A248" s="120"/>
      <c r="B248" s="58"/>
      <c r="C248" s="120"/>
      <c r="D248" s="120"/>
      <c r="E248" s="120"/>
      <c r="F248" s="120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122"/>
      <c r="Y248" s="122"/>
      <c r="Z248" s="2"/>
    </row>
    <row r="249" spans="1:26" ht="11.25" customHeight="1">
      <c r="A249" s="120"/>
      <c r="B249" s="58"/>
      <c r="C249" s="120"/>
      <c r="D249" s="120"/>
      <c r="E249" s="120"/>
      <c r="F249" s="120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122"/>
      <c r="Y249" s="122"/>
      <c r="Z249" s="2"/>
    </row>
    <row r="250" spans="1:26" ht="11.25" customHeight="1">
      <c r="A250" s="120"/>
      <c r="B250" s="58"/>
      <c r="C250" s="120"/>
      <c r="D250" s="120"/>
      <c r="E250" s="120"/>
      <c r="F250" s="120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122"/>
      <c r="Y250" s="122"/>
      <c r="Z250" s="2"/>
    </row>
    <row r="251" spans="1:26" ht="11.25" customHeight="1">
      <c r="A251" s="120"/>
      <c r="B251" s="58"/>
      <c r="C251" s="120"/>
      <c r="D251" s="120"/>
      <c r="E251" s="120"/>
      <c r="F251" s="120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122"/>
      <c r="Y251" s="122"/>
      <c r="Z251" s="2"/>
    </row>
    <row r="252" spans="1:26" ht="11.25" customHeight="1">
      <c r="A252" s="120"/>
      <c r="B252" s="58"/>
      <c r="C252" s="120"/>
      <c r="D252" s="120"/>
      <c r="E252" s="120"/>
      <c r="F252" s="120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122"/>
      <c r="Y252" s="122"/>
      <c r="Z252" s="2"/>
    </row>
    <row r="253" spans="1:26" ht="11.25" customHeight="1">
      <c r="A253" s="120"/>
      <c r="B253" s="58"/>
      <c r="C253" s="120"/>
      <c r="D253" s="120"/>
      <c r="E253" s="120"/>
      <c r="F253" s="120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122"/>
      <c r="Y253" s="122"/>
      <c r="Z253" s="2"/>
    </row>
    <row r="254" spans="1:26" ht="11.25" customHeight="1">
      <c r="A254" s="120"/>
      <c r="B254" s="58"/>
      <c r="C254" s="120"/>
      <c r="D254" s="120"/>
      <c r="E254" s="120"/>
      <c r="F254" s="120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122"/>
      <c r="Y254" s="122"/>
      <c r="Z254" s="2"/>
    </row>
    <row r="255" spans="1:26" ht="11.25" customHeight="1">
      <c r="A255" s="120"/>
      <c r="B255" s="58"/>
      <c r="C255" s="120"/>
      <c r="D255" s="120"/>
      <c r="E255" s="120"/>
      <c r="F255" s="120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122"/>
      <c r="Y255" s="122"/>
      <c r="Z255" s="2"/>
    </row>
    <row r="256" spans="1:26" ht="11.25" customHeight="1">
      <c r="A256" s="120"/>
      <c r="B256" s="58"/>
      <c r="C256" s="120"/>
      <c r="D256" s="120"/>
      <c r="E256" s="120"/>
      <c r="F256" s="120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122"/>
      <c r="Y256" s="122"/>
      <c r="Z256" s="2"/>
    </row>
    <row r="257" spans="1:26" ht="11.25" customHeight="1">
      <c r="A257" s="120"/>
      <c r="B257" s="58"/>
      <c r="C257" s="120"/>
      <c r="D257" s="120"/>
      <c r="E257" s="120"/>
      <c r="F257" s="120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122"/>
      <c r="Y257" s="122"/>
      <c r="Z257" s="2"/>
    </row>
    <row r="258" spans="1:26" ht="11.25" customHeight="1">
      <c r="A258" s="120"/>
      <c r="B258" s="58"/>
      <c r="C258" s="120"/>
      <c r="D258" s="120"/>
      <c r="E258" s="120"/>
      <c r="F258" s="120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122"/>
      <c r="Y258" s="122"/>
      <c r="Z258" s="2"/>
    </row>
    <row r="259" spans="1:26" ht="11.25" customHeight="1">
      <c r="A259" s="120"/>
      <c r="B259" s="58"/>
      <c r="C259" s="120"/>
      <c r="D259" s="120"/>
      <c r="E259" s="120"/>
      <c r="F259" s="120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122"/>
      <c r="Y259" s="122"/>
      <c r="Z259" s="2"/>
    </row>
    <row r="260" spans="1:26" ht="11.25" customHeight="1">
      <c r="A260" s="120"/>
      <c r="B260" s="58"/>
      <c r="C260" s="120"/>
      <c r="D260" s="120"/>
      <c r="E260" s="120"/>
      <c r="F260" s="120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122"/>
      <c r="Y260" s="122"/>
      <c r="Z260" s="2"/>
    </row>
    <row r="261" spans="1:26" ht="11.25" customHeight="1">
      <c r="A261" s="120"/>
      <c r="B261" s="58"/>
      <c r="C261" s="120"/>
      <c r="D261" s="120"/>
      <c r="E261" s="120"/>
      <c r="F261" s="120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122"/>
      <c r="Y261" s="122"/>
      <c r="Z261" s="2"/>
    </row>
    <row r="262" spans="1:26" ht="11.25" customHeight="1">
      <c r="A262" s="120"/>
      <c r="B262" s="58"/>
      <c r="C262" s="120"/>
      <c r="D262" s="120"/>
      <c r="E262" s="120"/>
      <c r="F262" s="120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122"/>
      <c r="Y262" s="122"/>
      <c r="Z262" s="2"/>
    </row>
    <row r="263" spans="1:26" ht="11.25" customHeight="1">
      <c r="A263" s="120"/>
      <c r="B263" s="58"/>
      <c r="C263" s="120"/>
      <c r="D263" s="120"/>
      <c r="E263" s="120"/>
      <c r="F263" s="120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122"/>
      <c r="Y263" s="122"/>
      <c r="Z263" s="2"/>
    </row>
    <row r="264" spans="1:26" ht="11.25" customHeight="1">
      <c r="A264" s="120"/>
      <c r="B264" s="58"/>
      <c r="C264" s="120"/>
      <c r="D264" s="120"/>
      <c r="E264" s="120"/>
      <c r="F264" s="120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122"/>
      <c r="Y264" s="122"/>
      <c r="Z264" s="2"/>
    </row>
    <row r="265" spans="1:26" ht="11.25" customHeight="1">
      <c r="A265" s="120"/>
      <c r="B265" s="58"/>
      <c r="C265" s="120"/>
      <c r="D265" s="120"/>
      <c r="E265" s="120"/>
      <c r="F265" s="120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122"/>
      <c r="Y265" s="122"/>
      <c r="Z265" s="2"/>
    </row>
    <row r="266" spans="1:26" ht="11.25" customHeight="1">
      <c r="A266" s="120"/>
      <c r="B266" s="58"/>
      <c r="C266" s="120"/>
      <c r="D266" s="120"/>
      <c r="E266" s="120"/>
      <c r="F266" s="120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122"/>
      <c r="Y266" s="122"/>
      <c r="Z266" s="2"/>
    </row>
    <row r="267" spans="1:26" ht="11.25" customHeight="1">
      <c r="A267" s="120"/>
      <c r="B267" s="58"/>
      <c r="C267" s="120"/>
      <c r="D267" s="120"/>
      <c r="E267" s="120"/>
      <c r="F267" s="120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122"/>
      <c r="Y267" s="122"/>
      <c r="Z267" s="2"/>
    </row>
    <row r="268" spans="1:26" ht="11.25" customHeight="1">
      <c r="A268" s="120"/>
      <c r="B268" s="58"/>
      <c r="C268" s="120"/>
      <c r="D268" s="120"/>
      <c r="E268" s="120"/>
      <c r="F268" s="120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122"/>
      <c r="Y268" s="122"/>
      <c r="Z268" s="2"/>
    </row>
    <row r="269" spans="1:26" ht="11.25" customHeight="1">
      <c r="A269" s="120"/>
      <c r="B269" s="58"/>
      <c r="C269" s="120"/>
      <c r="D269" s="120"/>
      <c r="E269" s="120"/>
      <c r="F269" s="120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122"/>
      <c r="Y269" s="122"/>
      <c r="Z269" s="2"/>
    </row>
    <row r="270" spans="1:26" ht="11.25" customHeight="1">
      <c r="A270" s="120"/>
      <c r="B270" s="58"/>
      <c r="C270" s="120"/>
      <c r="D270" s="120"/>
      <c r="E270" s="120"/>
      <c r="F270" s="120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122"/>
      <c r="Y270" s="122"/>
      <c r="Z270" s="2"/>
    </row>
    <row r="271" spans="1:26" ht="11.25" customHeight="1">
      <c r="A271" s="120"/>
      <c r="B271" s="58"/>
      <c r="C271" s="120"/>
      <c r="D271" s="120"/>
      <c r="E271" s="120"/>
      <c r="F271" s="120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122"/>
      <c r="Y271" s="122"/>
      <c r="Z271" s="2"/>
    </row>
    <row r="272" spans="1:26" ht="11.25" customHeight="1">
      <c r="A272" s="120"/>
      <c r="B272" s="58"/>
      <c r="C272" s="120"/>
      <c r="D272" s="120"/>
      <c r="E272" s="120"/>
      <c r="F272" s="120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122"/>
      <c r="Y272" s="122"/>
      <c r="Z272" s="2"/>
    </row>
    <row r="273" spans="1:26" ht="11.25" customHeight="1">
      <c r="A273" s="120"/>
      <c r="B273" s="58"/>
      <c r="C273" s="120"/>
      <c r="D273" s="120"/>
      <c r="E273" s="120"/>
      <c r="F273" s="120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122"/>
      <c r="Y273" s="122"/>
      <c r="Z273" s="2"/>
    </row>
    <row r="274" spans="1:26" ht="11.25" customHeight="1">
      <c r="A274" s="120"/>
      <c r="B274" s="58"/>
      <c r="C274" s="120"/>
      <c r="D274" s="120"/>
      <c r="E274" s="120"/>
      <c r="F274" s="120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122"/>
      <c r="Y274" s="122"/>
      <c r="Z274" s="2"/>
    </row>
    <row r="275" spans="1:26" ht="11.25" customHeight="1">
      <c r="A275" s="120"/>
      <c r="B275" s="58"/>
      <c r="C275" s="120"/>
      <c r="D275" s="120"/>
      <c r="E275" s="120"/>
      <c r="F275" s="120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122"/>
      <c r="Y275" s="122"/>
      <c r="Z275" s="2"/>
    </row>
    <row r="276" spans="1:26" ht="11.25" customHeight="1">
      <c r="A276" s="120"/>
      <c r="B276" s="58"/>
      <c r="C276" s="120"/>
      <c r="D276" s="120"/>
      <c r="E276" s="120"/>
      <c r="F276" s="120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122"/>
      <c r="Y276" s="122"/>
      <c r="Z276" s="2"/>
    </row>
    <row r="277" spans="1:26" ht="11.25" customHeight="1">
      <c r="A277" s="120"/>
      <c r="B277" s="58"/>
      <c r="C277" s="120"/>
      <c r="D277" s="120"/>
      <c r="E277" s="120"/>
      <c r="F277" s="120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122"/>
      <c r="Y277" s="122"/>
      <c r="Z277" s="2"/>
    </row>
    <row r="278" spans="1:26" ht="11.25" customHeight="1">
      <c r="A278" s="120"/>
      <c r="B278" s="58"/>
      <c r="C278" s="120"/>
      <c r="D278" s="120"/>
      <c r="E278" s="120"/>
      <c r="F278" s="120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122"/>
      <c r="Y278" s="122"/>
      <c r="Z278" s="2"/>
    </row>
    <row r="279" spans="1:26" ht="11.25" customHeight="1">
      <c r="A279" s="120"/>
      <c r="B279" s="58"/>
      <c r="C279" s="120"/>
      <c r="D279" s="120"/>
      <c r="E279" s="120"/>
      <c r="F279" s="120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122"/>
      <c r="Y279" s="122"/>
      <c r="Z279" s="2"/>
    </row>
    <row r="280" spans="1:26" ht="11.25" customHeight="1">
      <c r="A280" s="120"/>
      <c r="B280" s="58"/>
      <c r="C280" s="120"/>
      <c r="D280" s="120"/>
      <c r="E280" s="120"/>
      <c r="F280" s="120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122"/>
      <c r="Y280" s="122"/>
      <c r="Z280" s="2"/>
    </row>
    <row r="281" spans="1:26" ht="11.25" customHeight="1">
      <c r="A281" s="120"/>
      <c r="B281" s="58"/>
      <c r="C281" s="120"/>
      <c r="D281" s="120"/>
      <c r="E281" s="120"/>
      <c r="F281" s="120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122"/>
      <c r="Y281" s="122"/>
      <c r="Z281" s="2"/>
    </row>
    <row r="282" spans="1:26" ht="11.25" customHeight="1">
      <c r="A282" s="120"/>
      <c r="B282" s="58"/>
      <c r="C282" s="120"/>
      <c r="D282" s="120"/>
      <c r="E282" s="120"/>
      <c r="F282" s="120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122"/>
      <c r="Y282" s="122"/>
      <c r="Z282" s="2"/>
    </row>
    <row r="283" spans="1:26" ht="11.25" customHeight="1">
      <c r="A283" s="120"/>
      <c r="B283" s="58"/>
      <c r="C283" s="120"/>
      <c r="D283" s="120"/>
      <c r="E283" s="120"/>
      <c r="F283" s="120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122"/>
      <c r="Y283" s="122"/>
      <c r="Z283" s="2"/>
    </row>
    <row r="284" spans="1:26" ht="11.25" customHeight="1">
      <c r="A284" s="120"/>
      <c r="B284" s="58"/>
      <c r="C284" s="120"/>
      <c r="D284" s="120"/>
      <c r="E284" s="120"/>
      <c r="F284" s="120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122"/>
      <c r="Y284" s="122"/>
      <c r="Z284" s="2"/>
    </row>
    <row r="285" spans="1:26" ht="11.25" customHeight="1">
      <c r="A285" s="120"/>
      <c r="B285" s="58"/>
      <c r="C285" s="120"/>
      <c r="D285" s="120"/>
      <c r="E285" s="120"/>
      <c r="F285" s="120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122"/>
      <c r="Y285" s="122"/>
      <c r="Z285" s="2"/>
    </row>
    <row r="286" spans="1:26" ht="11.25" customHeight="1">
      <c r="A286" s="120"/>
      <c r="B286" s="58"/>
      <c r="C286" s="120"/>
      <c r="D286" s="120"/>
      <c r="E286" s="120"/>
      <c r="F286" s="120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122"/>
      <c r="Y286" s="122"/>
      <c r="Z286" s="2"/>
    </row>
    <row r="287" spans="1:26" ht="11.25" customHeight="1">
      <c r="A287" s="120"/>
      <c r="B287" s="58"/>
      <c r="C287" s="120"/>
      <c r="D287" s="120"/>
      <c r="E287" s="120"/>
      <c r="F287" s="120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122"/>
      <c r="Y287" s="122"/>
      <c r="Z287" s="2"/>
    </row>
    <row r="288" spans="1:26" ht="11.25" customHeight="1">
      <c r="A288" s="120"/>
      <c r="B288" s="58"/>
      <c r="C288" s="120"/>
      <c r="D288" s="120"/>
      <c r="E288" s="120"/>
      <c r="F288" s="120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122"/>
      <c r="Y288" s="122"/>
      <c r="Z288" s="2"/>
    </row>
    <row r="289" spans="1:26" ht="11.25" customHeight="1">
      <c r="A289" s="120"/>
      <c r="B289" s="58"/>
      <c r="C289" s="120"/>
      <c r="D289" s="120"/>
      <c r="E289" s="120"/>
      <c r="F289" s="120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122"/>
      <c r="Y289" s="122"/>
      <c r="Z289" s="2"/>
    </row>
    <row r="290" spans="1:26" ht="11.25" customHeight="1">
      <c r="A290" s="120"/>
      <c r="B290" s="58"/>
      <c r="C290" s="120"/>
      <c r="D290" s="120"/>
      <c r="E290" s="120"/>
      <c r="F290" s="120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122"/>
      <c r="Y290" s="122"/>
      <c r="Z290" s="2"/>
    </row>
    <row r="291" spans="1:26" ht="11.25" customHeight="1">
      <c r="A291" s="120"/>
      <c r="B291" s="58"/>
      <c r="C291" s="120"/>
      <c r="D291" s="120"/>
      <c r="E291" s="120"/>
      <c r="F291" s="120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122"/>
      <c r="Y291" s="122"/>
      <c r="Z291" s="2"/>
    </row>
    <row r="292" spans="1:26" ht="11.25" customHeight="1">
      <c r="A292" s="120"/>
      <c r="B292" s="58"/>
      <c r="C292" s="120"/>
      <c r="D292" s="120"/>
      <c r="E292" s="120"/>
      <c r="F292" s="120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122"/>
      <c r="Y292" s="122"/>
      <c r="Z292" s="2"/>
    </row>
    <row r="293" spans="1:26" ht="11.25" customHeight="1">
      <c r="A293" s="120"/>
      <c r="B293" s="58"/>
      <c r="C293" s="120"/>
      <c r="D293" s="120"/>
      <c r="E293" s="120"/>
      <c r="F293" s="120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122"/>
      <c r="Y293" s="122"/>
      <c r="Z293" s="2"/>
    </row>
    <row r="294" spans="1:26" ht="11.25" customHeight="1">
      <c r="A294" s="120"/>
      <c r="B294" s="58"/>
      <c r="C294" s="120"/>
      <c r="D294" s="120"/>
      <c r="E294" s="120"/>
      <c r="F294" s="120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122"/>
      <c r="Y294" s="122"/>
      <c r="Z294" s="2"/>
    </row>
    <row r="295" spans="1:26" ht="11.25" customHeight="1">
      <c r="A295" s="120"/>
      <c r="B295" s="58"/>
      <c r="C295" s="120"/>
      <c r="D295" s="120"/>
      <c r="E295" s="120"/>
      <c r="F295" s="120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122"/>
      <c r="Y295" s="122"/>
      <c r="Z295" s="2"/>
    </row>
    <row r="296" spans="1:26" ht="11.25" customHeight="1">
      <c r="A296" s="120"/>
      <c r="B296" s="58"/>
      <c r="C296" s="120"/>
      <c r="D296" s="120"/>
      <c r="E296" s="120"/>
      <c r="F296" s="120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122"/>
      <c r="Y296" s="122"/>
      <c r="Z296" s="2"/>
    </row>
    <row r="297" spans="1:26" ht="11.25" customHeight="1">
      <c r="A297" s="120"/>
      <c r="B297" s="58"/>
      <c r="C297" s="120"/>
      <c r="D297" s="120"/>
      <c r="E297" s="120"/>
      <c r="F297" s="120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122"/>
      <c r="Y297" s="122"/>
      <c r="Z297" s="2"/>
    </row>
    <row r="298" spans="1:26" ht="11.25" customHeight="1">
      <c r="A298" s="120"/>
      <c r="B298" s="58"/>
      <c r="C298" s="120"/>
      <c r="D298" s="120"/>
      <c r="E298" s="120"/>
      <c r="F298" s="120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122"/>
      <c r="Y298" s="122"/>
      <c r="Z298" s="2"/>
    </row>
    <row r="299" spans="1:26" ht="11.25" customHeight="1">
      <c r="A299" s="120"/>
      <c r="B299" s="58"/>
      <c r="C299" s="120"/>
      <c r="D299" s="120"/>
      <c r="E299" s="120"/>
      <c r="F299" s="120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122"/>
      <c r="Y299" s="122"/>
      <c r="Z299" s="2"/>
    </row>
    <row r="300" spans="1:26" ht="11.25" customHeight="1">
      <c r="A300" s="120"/>
      <c r="B300" s="58"/>
      <c r="C300" s="120"/>
      <c r="D300" s="120"/>
      <c r="E300" s="120"/>
      <c r="F300" s="120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122"/>
      <c r="Y300" s="122"/>
      <c r="Z300" s="2"/>
    </row>
    <row r="301" spans="1:26" ht="11.25" customHeight="1">
      <c r="A301" s="120"/>
      <c r="B301" s="58"/>
      <c r="C301" s="120"/>
      <c r="D301" s="120"/>
      <c r="E301" s="120"/>
      <c r="F301" s="120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122"/>
      <c r="Y301" s="122"/>
      <c r="Z301" s="2"/>
    </row>
    <row r="302" spans="1:26" ht="11.25" customHeight="1">
      <c r="A302" s="120"/>
      <c r="B302" s="58"/>
      <c r="C302" s="120"/>
      <c r="D302" s="120"/>
      <c r="E302" s="120"/>
      <c r="F302" s="120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122"/>
      <c r="Y302" s="122"/>
      <c r="Z302" s="2"/>
    </row>
    <row r="303" spans="1:26" ht="11.25" customHeight="1">
      <c r="A303" s="120"/>
      <c r="B303" s="58"/>
      <c r="C303" s="120"/>
      <c r="D303" s="120"/>
      <c r="E303" s="120"/>
      <c r="F303" s="120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122"/>
      <c r="Y303" s="122"/>
      <c r="Z303" s="2"/>
    </row>
    <row r="304" spans="1:26" ht="11.25" customHeight="1">
      <c r="A304" s="120"/>
      <c r="B304" s="58"/>
      <c r="C304" s="120"/>
      <c r="D304" s="120"/>
      <c r="E304" s="120"/>
      <c r="F304" s="120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122"/>
      <c r="Y304" s="122"/>
      <c r="Z304" s="2"/>
    </row>
    <row r="305" spans="1:26" ht="11.25" customHeight="1">
      <c r="A305" s="120"/>
      <c r="B305" s="58"/>
      <c r="C305" s="120"/>
      <c r="D305" s="120"/>
      <c r="E305" s="120"/>
      <c r="F305" s="120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122"/>
      <c r="Y305" s="122"/>
      <c r="Z305" s="2"/>
    </row>
    <row r="306" spans="1:26" ht="11.25" customHeight="1">
      <c r="A306" s="120"/>
      <c r="B306" s="58"/>
      <c r="C306" s="120"/>
      <c r="D306" s="120"/>
      <c r="E306" s="120"/>
      <c r="F306" s="120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122"/>
      <c r="Y306" s="122"/>
      <c r="Z306" s="2"/>
    </row>
    <row r="307" spans="1:26" ht="11.25" customHeight="1">
      <c r="A307" s="120"/>
      <c r="B307" s="58"/>
      <c r="C307" s="120"/>
      <c r="D307" s="120"/>
      <c r="E307" s="120"/>
      <c r="F307" s="120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122"/>
      <c r="Y307" s="122"/>
      <c r="Z307" s="2"/>
    </row>
    <row r="308" spans="1:26" ht="11.25" customHeight="1">
      <c r="A308" s="120"/>
      <c r="B308" s="58"/>
      <c r="C308" s="120"/>
      <c r="D308" s="120"/>
      <c r="E308" s="120"/>
      <c r="F308" s="120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122"/>
      <c r="Y308" s="122"/>
      <c r="Z308" s="2"/>
    </row>
    <row r="309" spans="1:26" ht="11.25" customHeight="1">
      <c r="A309" s="120"/>
      <c r="B309" s="58"/>
      <c r="C309" s="120"/>
      <c r="D309" s="120"/>
      <c r="E309" s="120"/>
      <c r="F309" s="120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122"/>
      <c r="Y309" s="122"/>
      <c r="Z309" s="2"/>
    </row>
    <row r="310" spans="1:26" ht="11.25" customHeight="1">
      <c r="A310" s="120"/>
      <c r="B310" s="58"/>
      <c r="C310" s="120"/>
      <c r="D310" s="120"/>
      <c r="E310" s="120"/>
      <c r="F310" s="120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122"/>
      <c r="Y310" s="122"/>
      <c r="Z310" s="2"/>
    </row>
    <row r="311" spans="1:26" ht="11.25" customHeight="1">
      <c r="A311" s="120"/>
      <c r="B311" s="58"/>
      <c r="C311" s="120"/>
      <c r="D311" s="120"/>
      <c r="E311" s="120"/>
      <c r="F311" s="120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122"/>
      <c r="Y311" s="122"/>
      <c r="Z311" s="2"/>
    </row>
    <row r="312" spans="1:26" ht="11.25" customHeight="1">
      <c r="A312" s="120"/>
      <c r="B312" s="58"/>
      <c r="C312" s="120"/>
      <c r="D312" s="120"/>
      <c r="E312" s="120"/>
      <c r="F312" s="120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122"/>
      <c r="Y312" s="122"/>
      <c r="Z312" s="2"/>
    </row>
    <row r="313" spans="1:26" ht="11.25" customHeight="1">
      <c r="A313" s="120"/>
      <c r="B313" s="58"/>
      <c r="C313" s="120"/>
      <c r="D313" s="120"/>
      <c r="E313" s="120"/>
      <c r="F313" s="120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122"/>
      <c r="Y313" s="122"/>
      <c r="Z313" s="2"/>
    </row>
    <row r="314" spans="1:26" ht="11.25" customHeight="1">
      <c r="A314" s="120"/>
      <c r="B314" s="58"/>
      <c r="C314" s="120"/>
      <c r="D314" s="120"/>
      <c r="E314" s="120"/>
      <c r="F314" s="120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122"/>
      <c r="Y314" s="122"/>
      <c r="Z314" s="2"/>
    </row>
    <row r="315" spans="1:26" ht="11.25" customHeight="1">
      <c r="A315" s="120"/>
      <c r="B315" s="58"/>
      <c r="C315" s="120"/>
      <c r="D315" s="120"/>
      <c r="E315" s="120"/>
      <c r="F315" s="120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122"/>
      <c r="Y315" s="122"/>
      <c r="Z315" s="2"/>
    </row>
    <row r="316" spans="1:26" ht="11.25" customHeight="1">
      <c r="A316" s="120"/>
      <c r="B316" s="58"/>
      <c r="C316" s="120"/>
      <c r="D316" s="120"/>
      <c r="E316" s="120"/>
      <c r="F316" s="120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122"/>
      <c r="Y316" s="122"/>
      <c r="Z316" s="2"/>
    </row>
    <row r="317" spans="1:26" ht="11.25" customHeight="1">
      <c r="A317" s="120"/>
      <c r="B317" s="58"/>
      <c r="C317" s="120"/>
      <c r="D317" s="120"/>
      <c r="E317" s="120"/>
      <c r="F317" s="120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122"/>
      <c r="Y317" s="122"/>
      <c r="Z317" s="2"/>
    </row>
    <row r="318" spans="1:26" ht="11.25" customHeight="1">
      <c r="A318" s="120"/>
      <c r="B318" s="58"/>
      <c r="C318" s="120"/>
      <c r="D318" s="120"/>
      <c r="E318" s="120"/>
      <c r="F318" s="120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122"/>
      <c r="Y318" s="122"/>
      <c r="Z318" s="2"/>
    </row>
    <row r="319" spans="1:26" ht="11.25" customHeight="1">
      <c r="A319" s="120"/>
      <c r="B319" s="58"/>
      <c r="C319" s="120"/>
      <c r="D319" s="120"/>
      <c r="E319" s="120"/>
      <c r="F319" s="120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122"/>
      <c r="Y319" s="122"/>
      <c r="Z319" s="2"/>
    </row>
    <row r="320" spans="1:26" ht="11.25" customHeight="1">
      <c r="A320" s="120"/>
      <c r="B320" s="58"/>
      <c r="C320" s="120"/>
      <c r="D320" s="120"/>
      <c r="E320" s="120"/>
      <c r="F320" s="120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122"/>
      <c r="Y320" s="122"/>
      <c r="Z320" s="2"/>
    </row>
    <row r="321" spans="1:26" ht="11.25" customHeight="1">
      <c r="A321" s="120"/>
      <c r="B321" s="58"/>
      <c r="C321" s="120"/>
      <c r="D321" s="120"/>
      <c r="E321" s="120"/>
      <c r="F321" s="120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122"/>
      <c r="Y321" s="122"/>
      <c r="Z321" s="2"/>
    </row>
    <row r="322" spans="1:26" ht="11.25" customHeight="1">
      <c r="A322" s="120"/>
      <c r="B322" s="58"/>
      <c r="C322" s="120"/>
      <c r="D322" s="120"/>
      <c r="E322" s="120"/>
      <c r="F322" s="120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122"/>
      <c r="Y322" s="122"/>
      <c r="Z322" s="2"/>
    </row>
    <row r="323" spans="1:26" ht="11.25" customHeight="1">
      <c r="A323" s="120"/>
      <c r="B323" s="58"/>
      <c r="C323" s="120"/>
      <c r="D323" s="120"/>
      <c r="E323" s="120"/>
      <c r="F323" s="120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122"/>
      <c r="Y323" s="122"/>
      <c r="Z323" s="2"/>
    </row>
    <row r="324" spans="1:26" ht="11.25" customHeight="1">
      <c r="A324" s="120"/>
      <c r="B324" s="58"/>
      <c r="C324" s="120"/>
      <c r="D324" s="120"/>
      <c r="E324" s="120"/>
      <c r="F324" s="120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122"/>
      <c r="Y324" s="122"/>
      <c r="Z324" s="2"/>
    </row>
    <row r="325" spans="1:26" ht="11.25" customHeight="1">
      <c r="A325" s="120"/>
      <c r="B325" s="58"/>
      <c r="C325" s="120"/>
      <c r="D325" s="120"/>
      <c r="E325" s="120"/>
      <c r="F325" s="120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122"/>
      <c r="Y325" s="122"/>
      <c r="Z325" s="2"/>
    </row>
    <row r="326" spans="1:26" ht="11.25" customHeight="1">
      <c r="A326" s="120"/>
      <c r="B326" s="58"/>
      <c r="C326" s="120"/>
      <c r="D326" s="120"/>
      <c r="E326" s="120"/>
      <c r="F326" s="120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122"/>
      <c r="Y326" s="122"/>
      <c r="Z326" s="2"/>
    </row>
    <row r="327" spans="1:26" ht="11.25" customHeight="1">
      <c r="A327" s="120"/>
      <c r="B327" s="58"/>
      <c r="C327" s="120"/>
      <c r="D327" s="120"/>
      <c r="E327" s="120"/>
      <c r="F327" s="120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122"/>
      <c r="Y327" s="122"/>
      <c r="Z327" s="2"/>
    </row>
    <row r="328" spans="1:26" ht="11.25" customHeight="1">
      <c r="A328" s="120"/>
      <c r="B328" s="58"/>
      <c r="C328" s="120"/>
      <c r="D328" s="120"/>
      <c r="E328" s="120"/>
      <c r="F328" s="120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122"/>
      <c r="Y328" s="122"/>
      <c r="Z328" s="2"/>
    </row>
    <row r="329" spans="1:26" ht="11.25" customHeight="1">
      <c r="A329" s="120"/>
      <c r="B329" s="58"/>
      <c r="C329" s="120"/>
      <c r="D329" s="120"/>
      <c r="E329" s="120"/>
      <c r="F329" s="120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122"/>
      <c r="Y329" s="122"/>
      <c r="Z329" s="2"/>
    </row>
    <row r="330" spans="1:26" ht="11.25" customHeight="1">
      <c r="A330" s="120"/>
      <c r="B330" s="58"/>
      <c r="C330" s="120"/>
      <c r="D330" s="120"/>
      <c r="E330" s="120"/>
      <c r="F330" s="120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122"/>
      <c r="Y330" s="122"/>
      <c r="Z330" s="2"/>
    </row>
    <row r="331" spans="1:26" ht="11.25" customHeight="1">
      <c r="A331" s="120"/>
      <c r="B331" s="58"/>
      <c r="C331" s="120"/>
      <c r="D331" s="120"/>
      <c r="E331" s="120"/>
      <c r="F331" s="120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122"/>
      <c r="Y331" s="122"/>
      <c r="Z331" s="2"/>
    </row>
    <row r="332" spans="1:26" ht="11.25" customHeight="1">
      <c r="A332" s="120"/>
      <c r="B332" s="58"/>
      <c r="C332" s="120"/>
      <c r="D332" s="120"/>
      <c r="E332" s="120"/>
      <c r="F332" s="120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122"/>
      <c r="Y332" s="122"/>
      <c r="Z332" s="2"/>
    </row>
    <row r="333" spans="1:26" ht="11.25" customHeight="1">
      <c r="A333" s="120"/>
      <c r="B333" s="58"/>
      <c r="C333" s="120"/>
      <c r="D333" s="120"/>
      <c r="E333" s="120"/>
      <c r="F333" s="120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122"/>
      <c r="Y333" s="122"/>
      <c r="Z333" s="2"/>
    </row>
    <row r="334" spans="1:26" ht="11.25" customHeight="1">
      <c r="A334" s="120"/>
      <c r="B334" s="58"/>
      <c r="C334" s="120"/>
      <c r="D334" s="120"/>
      <c r="E334" s="120"/>
      <c r="F334" s="120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122"/>
      <c r="Y334" s="122"/>
      <c r="Z334" s="2"/>
    </row>
    <row r="335" spans="1:26" ht="11.25" customHeight="1">
      <c r="A335" s="120"/>
      <c r="B335" s="58"/>
      <c r="C335" s="120"/>
      <c r="D335" s="120"/>
      <c r="E335" s="120"/>
      <c r="F335" s="120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122"/>
      <c r="Y335" s="122"/>
      <c r="Z335" s="2"/>
    </row>
    <row r="336" spans="1:26" ht="11.25" customHeight="1">
      <c r="A336" s="120"/>
      <c r="B336" s="58"/>
      <c r="C336" s="120"/>
      <c r="D336" s="120"/>
      <c r="E336" s="120"/>
      <c r="F336" s="120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122"/>
      <c r="Y336" s="122"/>
      <c r="Z336" s="2"/>
    </row>
    <row r="337" spans="1:26" ht="11.25" customHeight="1">
      <c r="A337" s="120"/>
      <c r="B337" s="58"/>
      <c r="C337" s="120"/>
      <c r="D337" s="120"/>
      <c r="E337" s="120"/>
      <c r="F337" s="120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122"/>
      <c r="Y337" s="122"/>
      <c r="Z337" s="2"/>
    </row>
    <row r="338" spans="1:26" ht="11.25" customHeight="1">
      <c r="A338" s="120"/>
      <c r="B338" s="58"/>
      <c r="C338" s="120"/>
      <c r="D338" s="120"/>
      <c r="E338" s="120"/>
      <c r="F338" s="120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122"/>
      <c r="Y338" s="122"/>
      <c r="Z338" s="2"/>
    </row>
    <row r="339" spans="1:26" ht="11.25" customHeight="1">
      <c r="A339" s="120"/>
      <c r="B339" s="58"/>
      <c r="C339" s="120"/>
      <c r="D339" s="120"/>
      <c r="E339" s="120"/>
      <c r="F339" s="120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122"/>
      <c r="Y339" s="122"/>
      <c r="Z339" s="2"/>
    </row>
    <row r="340" spans="1:26" ht="11.25" customHeight="1">
      <c r="A340" s="120"/>
      <c r="B340" s="58"/>
      <c r="C340" s="120"/>
      <c r="D340" s="120"/>
      <c r="E340" s="120"/>
      <c r="F340" s="120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122"/>
      <c r="Y340" s="122"/>
      <c r="Z340" s="2"/>
    </row>
    <row r="341" spans="1:26" ht="11.25" customHeight="1">
      <c r="A341" s="120"/>
      <c r="B341" s="58"/>
      <c r="C341" s="120"/>
      <c r="D341" s="120"/>
      <c r="E341" s="120"/>
      <c r="F341" s="120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122"/>
      <c r="Y341" s="122"/>
      <c r="Z341" s="2"/>
    </row>
    <row r="342" spans="1:26" ht="11.25" customHeight="1">
      <c r="A342" s="120"/>
      <c r="B342" s="58"/>
      <c r="C342" s="120"/>
      <c r="D342" s="120"/>
      <c r="E342" s="120"/>
      <c r="F342" s="120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122"/>
      <c r="Y342" s="122"/>
      <c r="Z342" s="2"/>
    </row>
    <row r="343" spans="1:26" ht="11.25" customHeight="1">
      <c r="A343" s="120"/>
      <c r="B343" s="58"/>
      <c r="C343" s="120"/>
      <c r="D343" s="120"/>
      <c r="E343" s="120"/>
      <c r="F343" s="120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122"/>
      <c r="Y343" s="122"/>
      <c r="Z343" s="2"/>
    </row>
    <row r="344" spans="1:26" ht="11.25" customHeight="1">
      <c r="A344" s="120"/>
      <c r="B344" s="58"/>
      <c r="C344" s="120"/>
      <c r="D344" s="120"/>
      <c r="E344" s="120"/>
      <c r="F344" s="120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122"/>
      <c r="Y344" s="122"/>
      <c r="Z344" s="2"/>
    </row>
    <row r="345" spans="1:26" ht="11.25" customHeight="1">
      <c r="A345" s="120"/>
      <c r="B345" s="58"/>
      <c r="C345" s="120"/>
      <c r="D345" s="120"/>
      <c r="E345" s="120"/>
      <c r="F345" s="120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122"/>
      <c r="Y345" s="122"/>
      <c r="Z345" s="2"/>
    </row>
    <row r="346" spans="1:26" ht="11.25" customHeight="1">
      <c r="A346" s="120"/>
      <c r="B346" s="58"/>
      <c r="C346" s="120"/>
      <c r="D346" s="120"/>
      <c r="E346" s="120"/>
      <c r="F346" s="120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122"/>
      <c r="Y346" s="122"/>
      <c r="Z346" s="2"/>
    </row>
    <row r="347" spans="1:26" ht="11.25" customHeight="1">
      <c r="A347" s="120"/>
      <c r="B347" s="58"/>
      <c r="C347" s="120"/>
      <c r="D347" s="120"/>
      <c r="E347" s="120"/>
      <c r="F347" s="120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122"/>
      <c r="Y347" s="122"/>
      <c r="Z347" s="2"/>
    </row>
    <row r="348" spans="1:26" ht="11.25" customHeight="1">
      <c r="A348" s="120"/>
      <c r="B348" s="58"/>
      <c r="C348" s="120"/>
      <c r="D348" s="120"/>
      <c r="E348" s="120"/>
      <c r="F348" s="120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122"/>
      <c r="Y348" s="122"/>
      <c r="Z348" s="2"/>
    </row>
    <row r="349" spans="1:26" ht="11.25" customHeight="1">
      <c r="A349" s="120"/>
      <c r="B349" s="58"/>
      <c r="C349" s="120"/>
      <c r="D349" s="120"/>
      <c r="E349" s="120"/>
      <c r="F349" s="120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122"/>
      <c r="Y349" s="122"/>
      <c r="Z349" s="2"/>
    </row>
    <row r="350" spans="1:26" ht="11.25" customHeight="1">
      <c r="A350" s="120"/>
      <c r="B350" s="58"/>
      <c r="C350" s="120"/>
      <c r="D350" s="120"/>
      <c r="E350" s="120"/>
      <c r="F350" s="120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122"/>
      <c r="Y350" s="122"/>
      <c r="Z350" s="2"/>
    </row>
    <row r="351" spans="1:26" ht="11.25" customHeight="1">
      <c r="A351" s="120"/>
      <c r="B351" s="58"/>
      <c r="C351" s="120"/>
      <c r="D351" s="120"/>
      <c r="E351" s="120"/>
      <c r="F351" s="120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122"/>
      <c r="Y351" s="122"/>
      <c r="Z351" s="2"/>
    </row>
    <row r="352" spans="1:26" ht="11.25" customHeight="1">
      <c r="A352" s="120"/>
      <c r="B352" s="58"/>
      <c r="C352" s="120"/>
      <c r="D352" s="120"/>
      <c r="E352" s="120"/>
      <c r="F352" s="120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122"/>
      <c r="Y352" s="122"/>
      <c r="Z352" s="2"/>
    </row>
    <row r="353" spans="1:26" ht="11.25" customHeight="1">
      <c r="A353" s="120"/>
      <c r="B353" s="58"/>
      <c r="C353" s="120"/>
      <c r="D353" s="120"/>
      <c r="E353" s="120"/>
      <c r="F353" s="120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122"/>
      <c r="Y353" s="122"/>
      <c r="Z353" s="2"/>
    </row>
    <row r="354" spans="1:26" ht="11.25" customHeight="1">
      <c r="A354" s="120"/>
      <c r="B354" s="58"/>
      <c r="C354" s="120"/>
      <c r="D354" s="120"/>
      <c r="E354" s="120"/>
      <c r="F354" s="120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122"/>
      <c r="Y354" s="122"/>
      <c r="Z354" s="2"/>
    </row>
    <row r="355" spans="1:26" ht="11.25" customHeight="1">
      <c r="A355" s="120"/>
      <c r="B355" s="58"/>
      <c r="C355" s="120"/>
      <c r="D355" s="120"/>
      <c r="E355" s="120"/>
      <c r="F355" s="120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122"/>
      <c r="Y355" s="122"/>
      <c r="Z355" s="2"/>
    </row>
    <row r="356" spans="1:26" ht="11.25" customHeight="1">
      <c r="A356" s="120"/>
      <c r="B356" s="58"/>
      <c r="C356" s="120"/>
      <c r="D356" s="120"/>
      <c r="E356" s="120"/>
      <c r="F356" s="120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122"/>
      <c r="Y356" s="122"/>
      <c r="Z356" s="2"/>
    </row>
    <row r="357" spans="1:26" ht="11.25" customHeight="1">
      <c r="A357" s="120"/>
      <c r="B357" s="58"/>
      <c r="C357" s="120"/>
      <c r="D357" s="120"/>
      <c r="E357" s="120"/>
      <c r="F357" s="120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122"/>
      <c r="Y357" s="122"/>
      <c r="Z357" s="2"/>
    </row>
    <row r="358" spans="1:26" ht="11.25" customHeight="1">
      <c r="A358" s="120"/>
      <c r="B358" s="58"/>
      <c r="C358" s="120"/>
      <c r="D358" s="120"/>
      <c r="E358" s="120"/>
      <c r="F358" s="120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122"/>
      <c r="Y358" s="122"/>
      <c r="Z358" s="2"/>
    </row>
    <row r="359" spans="1:26" ht="11.25" customHeight="1">
      <c r="A359" s="120"/>
      <c r="B359" s="58"/>
      <c r="C359" s="120"/>
      <c r="D359" s="120"/>
      <c r="E359" s="120"/>
      <c r="F359" s="120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122"/>
      <c r="Y359" s="122"/>
      <c r="Z359" s="2"/>
    </row>
    <row r="360" spans="1:26" ht="11.25" customHeight="1">
      <c r="A360" s="120"/>
      <c r="B360" s="58"/>
      <c r="C360" s="120"/>
      <c r="D360" s="120"/>
      <c r="E360" s="120"/>
      <c r="F360" s="120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122"/>
      <c r="Y360" s="122"/>
      <c r="Z360" s="2"/>
    </row>
    <row r="361" spans="1:26" ht="11.25" customHeight="1">
      <c r="A361" s="120"/>
      <c r="B361" s="58"/>
      <c r="C361" s="120"/>
      <c r="D361" s="120"/>
      <c r="E361" s="120"/>
      <c r="F361" s="120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122"/>
      <c r="Y361" s="122"/>
      <c r="Z361" s="2"/>
    </row>
    <row r="362" spans="1:26" ht="11.25" customHeight="1">
      <c r="A362" s="120"/>
      <c r="B362" s="58"/>
      <c r="C362" s="120"/>
      <c r="D362" s="120"/>
      <c r="E362" s="120"/>
      <c r="F362" s="120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122"/>
      <c r="Y362" s="122"/>
      <c r="Z362" s="2"/>
    </row>
    <row r="363" spans="1:26" ht="11.25" customHeight="1">
      <c r="A363" s="120"/>
      <c r="B363" s="58"/>
      <c r="C363" s="120"/>
      <c r="D363" s="120"/>
      <c r="E363" s="120"/>
      <c r="F363" s="120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122"/>
      <c r="Y363" s="122"/>
      <c r="Z363" s="2"/>
    </row>
    <row r="364" spans="1:26" ht="11.25" customHeight="1">
      <c r="A364" s="120"/>
      <c r="B364" s="58"/>
      <c r="C364" s="120"/>
      <c r="D364" s="120"/>
      <c r="E364" s="120"/>
      <c r="F364" s="120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122"/>
      <c r="Y364" s="122"/>
      <c r="Z364" s="2"/>
    </row>
    <row r="365" spans="1:26" ht="11.25" customHeight="1">
      <c r="A365" s="120"/>
      <c r="B365" s="58"/>
      <c r="C365" s="120"/>
      <c r="D365" s="120"/>
      <c r="E365" s="120"/>
      <c r="F365" s="120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122"/>
      <c r="Y365" s="122"/>
      <c r="Z365" s="2"/>
    </row>
    <row r="366" spans="1:26" ht="11.25" customHeight="1">
      <c r="A366" s="120"/>
      <c r="B366" s="58"/>
      <c r="C366" s="120"/>
      <c r="D366" s="120"/>
      <c r="E366" s="120"/>
      <c r="F366" s="120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122"/>
      <c r="Y366" s="122"/>
      <c r="Z366" s="2"/>
    </row>
    <row r="367" spans="1:26" ht="11.25" customHeight="1">
      <c r="A367" s="120"/>
      <c r="B367" s="58"/>
      <c r="C367" s="120"/>
      <c r="D367" s="120"/>
      <c r="E367" s="120"/>
      <c r="F367" s="120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122"/>
      <c r="Y367" s="122"/>
      <c r="Z367" s="2"/>
    </row>
    <row r="368" spans="1:26" ht="11.25" customHeight="1">
      <c r="A368" s="120"/>
      <c r="B368" s="58"/>
      <c r="C368" s="120"/>
      <c r="D368" s="120"/>
      <c r="E368" s="120"/>
      <c r="F368" s="120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122"/>
      <c r="Y368" s="122"/>
      <c r="Z368" s="2"/>
    </row>
    <row r="369" spans="1:26" ht="11.25" customHeight="1">
      <c r="A369" s="120"/>
      <c r="B369" s="58"/>
      <c r="C369" s="120"/>
      <c r="D369" s="120"/>
      <c r="E369" s="120"/>
      <c r="F369" s="120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122"/>
      <c r="Y369" s="122"/>
      <c r="Z369" s="2"/>
    </row>
    <row r="370" spans="1:26" ht="11.25" customHeight="1">
      <c r="A370" s="120"/>
      <c r="B370" s="58"/>
      <c r="C370" s="120"/>
      <c r="D370" s="120"/>
      <c r="E370" s="120"/>
      <c r="F370" s="120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122"/>
      <c r="Y370" s="122"/>
      <c r="Z370" s="2"/>
    </row>
    <row r="371" spans="1:26" ht="11.25" customHeight="1">
      <c r="A371" s="120"/>
      <c r="B371" s="58"/>
      <c r="C371" s="120"/>
      <c r="D371" s="120"/>
      <c r="E371" s="120"/>
      <c r="F371" s="120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122"/>
      <c r="Y371" s="122"/>
      <c r="Z371" s="2"/>
    </row>
    <row r="372" spans="1:26" ht="11.25" customHeight="1">
      <c r="A372" s="120"/>
      <c r="B372" s="58"/>
      <c r="C372" s="120"/>
      <c r="D372" s="120"/>
      <c r="E372" s="120"/>
      <c r="F372" s="120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122"/>
      <c r="Y372" s="122"/>
      <c r="Z372" s="2"/>
    </row>
    <row r="373" spans="1:26" ht="11.25" customHeight="1">
      <c r="A373" s="120"/>
      <c r="B373" s="58"/>
      <c r="C373" s="120"/>
      <c r="D373" s="120"/>
      <c r="E373" s="120"/>
      <c r="F373" s="120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122"/>
      <c r="Y373" s="122"/>
      <c r="Z373" s="2"/>
    </row>
    <row r="374" spans="1:26" ht="11.25" customHeight="1">
      <c r="A374" s="120"/>
      <c r="B374" s="58"/>
      <c r="C374" s="120"/>
      <c r="D374" s="120"/>
      <c r="E374" s="120"/>
      <c r="F374" s="120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122"/>
      <c r="Y374" s="122"/>
      <c r="Z374" s="2"/>
    </row>
    <row r="375" spans="1:26" ht="11.25" customHeight="1">
      <c r="A375" s="120"/>
      <c r="B375" s="58"/>
      <c r="C375" s="120"/>
      <c r="D375" s="120"/>
      <c r="E375" s="120"/>
      <c r="F375" s="120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122"/>
      <c r="Y375" s="122"/>
      <c r="Z375" s="2"/>
    </row>
    <row r="376" spans="1:26" ht="11.25" customHeight="1">
      <c r="A376" s="120"/>
      <c r="B376" s="58"/>
      <c r="C376" s="120"/>
      <c r="D376" s="120"/>
      <c r="E376" s="120"/>
      <c r="F376" s="120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122"/>
      <c r="Y376" s="122"/>
      <c r="Z376" s="2"/>
    </row>
    <row r="377" spans="1:26" ht="11.25" customHeight="1">
      <c r="A377" s="120"/>
      <c r="B377" s="58"/>
      <c r="C377" s="120"/>
      <c r="D377" s="120"/>
      <c r="E377" s="120"/>
      <c r="F377" s="120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122"/>
      <c r="Y377" s="122"/>
      <c r="Z377" s="2"/>
    </row>
    <row r="378" spans="1:26" ht="11.25" customHeight="1">
      <c r="A378" s="120"/>
      <c r="B378" s="58"/>
      <c r="C378" s="120"/>
      <c r="D378" s="120"/>
      <c r="E378" s="120"/>
      <c r="F378" s="120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122"/>
      <c r="Y378" s="122"/>
      <c r="Z378" s="2"/>
    </row>
    <row r="379" spans="1:26" ht="11.25" customHeight="1">
      <c r="A379" s="120"/>
      <c r="B379" s="58"/>
      <c r="C379" s="120"/>
      <c r="D379" s="120"/>
      <c r="E379" s="120"/>
      <c r="F379" s="120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122"/>
      <c r="Y379" s="122"/>
      <c r="Z379" s="2"/>
    </row>
    <row r="380" spans="1:26" ht="11.25" customHeight="1">
      <c r="A380" s="120"/>
      <c r="B380" s="58"/>
      <c r="C380" s="120"/>
      <c r="D380" s="120"/>
      <c r="E380" s="120"/>
      <c r="F380" s="120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122"/>
      <c r="Y380" s="122"/>
      <c r="Z380" s="2"/>
    </row>
    <row r="381" spans="1:26" ht="11.25" customHeight="1">
      <c r="A381" s="120"/>
      <c r="B381" s="58"/>
      <c r="C381" s="120"/>
      <c r="D381" s="120"/>
      <c r="E381" s="120"/>
      <c r="F381" s="120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122"/>
      <c r="Y381" s="122"/>
      <c r="Z381" s="2"/>
    </row>
    <row r="382" spans="1:26" ht="11.25" customHeight="1">
      <c r="A382" s="120"/>
      <c r="B382" s="58"/>
      <c r="C382" s="120"/>
      <c r="D382" s="120"/>
      <c r="E382" s="120"/>
      <c r="F382" s="120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122"/>
      <c r="Y382" s="122"/>
      <c r="Z382" s="2"/>
    </row>
    <row r="383" spans="1:26" ht="11.25" customHeight="1">
      <c r="A383" s="120"/>
      <c r="B383" s="58"/>
      <c r="C383" s="120"/>
      <c r="D383" s="120"/>
      <c r="E383" s="120"/>
      <c r="F383" s="120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122"/>
      <c r="Y383" s="122"/>
      <c r="Z383" s="2"/>
    </row>
    <row r="384" spans="1:26" ht="11.25" customHeight="1">
      <c r="A384" s="120"/>
      <c r="B384" s="58"/>
      <c r="C384" s="120"/>
      <c r="D384" s="120"/>
      <c r="E384" s="120"/>
      <c r="F384" s="120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122"/>
      <c r="Y384" s="122"/>
      <c r="Z384" s="2"/>
    </row>
    <row r="385" spans="1:26" ht="11.25" customHeight="1">
      <c r="A385" s="120"/>
      <c r="B385" s="58"/>
      <c r="C385" s="120"/>
      <c r="D385" s="120"/>
      <c r="E385" s="120"/>
      <c r="F385" s="120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122"/>
      <c r="Y385" s="122"/>
      <c r="Z385" s="2"/>
    </row>
    <row r="386" spans="1:26" ht="11.25" customHeight="1">
      <c r="A386" s="120"/>
      <c r="B386" s="58"/>
      <c r="C386" s="120"/>
      <c r="D386" s="120"/>
      <c r="E386" s="120"/>
      <c r="F386" s="120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122"/>
      <c r="Y386" s="122"/>
      <c r="Z386" s="2"/>
    </row>
    <row r="387" spans="1:26" ht="11.25" customHeight="1">
      <c r="A387" s="120"/>
      <c r="B387" s="58"/>
      <c r="C387" s="120"/>
      <c r="D387" s="120"/>
      <c r="E387" s="120"/>
      <c r="F387" s="120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122"/>
      <c r="Y387" s="122"/>
      <c r="Z387" s="2"/>
    </row>
    <row r="388" spans="1:26" ht="11.25" customHeight="1">
      <c r="A388" s="120"/>
      <c r="B388" s="58"/>
      <c r="C388" s="120"/>
      <c r="D388" s="120"/>
      <c r="E388" s="120"/>
      <c r="F388" s="120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122"/>
      <c r="Y388" s="122"/>
      <c r="Z388" s="2"/>
    </row>
    <row r="389" spans="1:26" ht="11.25" customHeight="1">
      <c r="A389" s="120"/>
      <c r="B389" s="58"/>
      <c r="C389" s="120"/>
      <c r="D389" s="120"/>
      <c r="E389" s="120"/>
      <c r="F389" s="120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122"/>
      <c r="Y389" s="122"/>
      <c r="Z389" s="2"/>
    </row>
    <row r="390" spans="1:26" ht="11.25" customHeight="1">
      <c r="A390" s="120"/>
      <c r="B390" s="58"/>
      <c r="C390" s="120"/>
      <c r="D390" s="120"/>
      <c r="E390" s="120"/>
      <c r="F390" s="120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122"/>
      <c r="Y390" s="122"/>
      <c r="Z390" s="2"/>
    </row>
    <row r="391" spans="1:26" ht="11.25" customHeight="1">
      <c r="A391" s="120"/>
      <c r="B391" s="58"/>
      <c r="C391" s="120"/>
      <c r="D391" s="120"/>
      <c r="E391" s="120"/>
      <c r="F391" s="120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122"/>
      <c r="Y391" s="122"/>
      <c r="Z391" s="2"/>
    </row>
    <row r="392" spans="1:26" ht="11.25" customHeight="1">
      <c r="A392" s="120"/>
      <c r="B392" s="58"/>
      <c r="C392" s="120"/>
      <c r="D392" s="120"/>
      <c r="E392" s="120"/>
      <c r="F392" s="120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122"/>
      <c r="Y392" s="122"/>
      <c r="Z392" s="2"/>
    </row>
    <row r="393" spans="1:26" ht="11.25" customHeight="1">
      <c r="A393" s="120"/>
      <c r="B393" s="58"/>
      <c r="C393" s="120"/>
      <c r="D393" s="120"/>
      <c r="E393" s="120"/>
      <c r="F393" s="120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122"/>
      <c r="Y393" s="122"/>
      <c r="Z393" s="2"/>
    </row>
    <row r="394" spans="1:26" ht="11.25" customHeight="1">
      <c r="A394" s="120"/>
      <c r="B394" s="58"/>
      <c r="C394" s="120"/>
      <c r="D394" s="120"/>
      <c r="E394" s="120"/>
      <c r="F394" s="120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122"/>
      <c r="Y394" s="122"/>
      <c r="Z394" s="2"/>
    </row>
    <row r="395" spans="1:26" ht="11.25" customHeight="1">
      <c r="A395" s="120"/>
      <c r="B395" s="58"/>
      <c r="C395" s="120"/>
      <c r="D395" s="120"/>
      <c r="E395" s="120"/>
      <c r="F395" s="120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122"/>
      <c r="Y395" s="122"/>
      <c r="Z395" s="2"/>
    </row>
    <row r="396" spans="1:26" ht="11.25" customHeight="1">
      <c r="A396" s="120"/>
      <c r="B396" s="58"/>
      <c r="C396" s="120"/>
      <c r="D396" s="120"/>
      <c r="E396" s="120"/>
      <c r="F396" s="120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122"/>
      <c r="Y396" s="122"/>
      <c r="Z396" s="2"/>
    </row>
    <row r="397" spans="1:26" ht="11.25" customHeight="1">
      <c r="A397" s="120"/>
      <c r="B397" s="58"/>
      <c r="C397" s="120"/>
      <c r="D397" s="120"/>
      <c r="E397" s="120"/>
      <c r="F397" s="120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122"/>
      <c r="Y397" s="122"/>
      <c r="Z397" s="2"/>
    </row>
    <row r="398" spans="1:26" ht="11.25" customHeight="1">
      <c r="A398" s="120"/>
      <c r="B398" s="58"/>
      <c r="C398" s="120"/>
      <c r="D398" s="120"/>
      <c r="E398" s="120"/>
      <c r="F398" s="120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122"/>
      <c r="Y398" s="122"/>
      <c r="Z398" s="2"/>
    </row>
    <row r="399" spans="1:26" ht="11.25" customHeight="1">
      <c r="A399" s="120"/>
      <c r="B399" s="58"/>
      <c r="C399" s="120"/>
      <c r="D399" s="120"/>
      <c r="E399" s="120"/>
      <c r="F399" s="120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122"/>
      <c r="Y399" s="122"/>
      <c r="Z399" s="2"/>
    </row>
    <row r="400" spans="1:26" ht="11.25" customHeight="1">
      <c r="A400" s="120"/>
      <c r="B400" s="58"/>
      <c r="C400" s="120"/>
      <c r="D400" s="120"/>
      <c r="E400" s="120"/>
      <c r="F400" s="120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122"/>
      <c r="Y400" s="122"/>
      <c r="Z400" s="2"/>
    </row>
    <row r="401" spans="1:26" ht="11.25" customHeight="1">
      <c r="A401" s="120"/>
      <c r="B401" s="58"/>
      <c r="C401" s="120"/>
      <c r="D401" s="120"/>
      <c r="E401" s="120"/>
      <c r="F401" s="120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122"/>
      <c r="Y401" s="122"/>
      <c r="Z401" s="2"/>
    </row>
    <row r="402" spans="1:26" ht="11.25" customHeight="1">
      <c r="A402" s="120"/>
      <c r="B402" s="58"/>
      <c r="C402" s="120"/>
      <c r="D402" s="120"/>
      <c r="E402" s="120"/>
      <c r="F402" s="120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122"/>
      <c r="Y402" s="122"/>
      <c r="Z402" s="2"/>
    </row>
    <row r="403" spans="1:26" ht="11.25" customHeight="1">
      <c r="A403" s="120"/>
      <c r="B403" s="58"/>
      <c r="C403" s="120"/>
      <c r="D403" s="120"/>
      <c r="E403" s="120"/>
      <c r="F403" s="120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122"/>
      <c r="Y403" s="122"/>
      <c r="Z403" s="2"/>
    </row>
    <row r="404" spans="1:26" ht="11.25" customHeight="1">
      <c r="A404" s="120"/>
      <c r="B404" s="58"/>
      <c r="C404" s="120"/>
      <c r="D404" s="120"/>
      <c r="E404" s="120"/>
      <c r="F404" s="120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122"/>
      <c r="Y404" s="122"/>
      <c r="Z404" s="2"/>
    </row>
    <row r="405" spans="1:26" ht="11.25" customHeight="1">
      <c r="A405" s="120"/>
      <c r="B405" s="58"/>
      <c r="C405" s="120"/>
      <c r="D405" s="120"/>
      <c r="E405" s="120"/>
      <c r="F405" s="120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122"/>
      <c r="Y405" s="122"/>
      <c r="Z405" s="2"/>
    </row>
    <row r="406" spans="1:26" ht="11.25" customHeight="1">
      <c r="A406" s="120"/>
      <c r="B406" s="58"/>
      <c r="C406" s="120"/>
      <c r="D406" s="120"/>
      <c r="E406" s="120"/>
      <c r="F406" s="120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122"/>
      <c r="Y406" s="122"/>
      <c r="Z406" s="2"/>
    </row>
    <row r="407" spans="1:26" ht="11.25" customHeight="1">
      <c r="A407" s="120"/>
      <c r="B407" s="58"/>
      <c r="C407" s="120"/>
      <c r="D407" s="120"/>
      <c r="E407" s="120"/>
      <c r="F407" s="120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122"/>
      <c r="Y407" s="122"/>
      <c r="Z407" s="2"/>
    </row>
    <row r="408" spans="1:26" ht="11.25" customHeight="1">
      <c r="A408" s="120"/>
      <c r="B408" s="58"/>
      <c r="C408" s="120"/>
      <c r="D408" s="120"/>
      <c r="E408" s="120"/>
      <c r="F408" s="120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122"/>
      <c r="Y408" s="122"/>
      <c r="Z408" s="2"/>
    </row>
    <row r="409" spans="1:26" ht="11.25" customHeight="1">
      <c r="A409" s="120"/>
      <c r="B409" s="58"/>
      <c r="C409" s="120"/>
      <c r="D409" s="120"/>
      <c r="E409" s="120"/>
      <c r="F409" s="120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122"/>
      <c r="Y409" s="122"/>
      <c r="Z409" s="2"/>
    </row>
    <row r="410" spans="1:26" ht="11.25" customHeight="1">
      <c r="A410" s="120"/>
      <c r="B410" s="58"/>
      <c r="C410" s="120"/>
      <c r="D410" s="120"/>
      <c r="E410" s="120"/>
      <c r="F410" s="120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122"/>
      <c r="Y410" s="122"/>
      <c r="Z410" s="2"/>
    </row>
    <row r="411" spans="1:26" ht="11.25" customHeight="1">
      <c r="A411" s="120"/>
      <c r="B411" s="58"/>
      <c r="C411" s="120"/>
      <c r="D411" s="120"/>
      <c r="E411" s="120"/>
      <c r="F411" s="120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122"/>
      <c r="Y411" s="122"/>
      <c r="Z411" s="2"/>
    </row>
    <row r="412" spans="1:26" ht="11.25" customHeight="1">
      <c r="A412" s="120"/>
      <c r="B412" s="58"/>
      <c r="C412" s="120"/>
      <c r="D412" s="120"/>
      <c r="E412" s="120"/>
      <c r="F412" s="120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122"/>
      <c r="Y412" s="122"/>
      <c r="Z412" s="2"/>
    </row>
    <row r="413" spans="1:26" ht="11.25" customHeight="1">
      <c r="A413" s="120"/>
      <c r="B413" s="58"/>
      <c r="C413" s="120"/>
      <c r="D413" s="120"/>
      <c r="E413" s="120"/>
      <c r="F413" s="120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122"/>
      <c r="Y413" s="122"/>
      <c r="Z413" s="2"/>
    </row>
    <row r="414" spans="1:26" ht="11.25" customHeight="1">
      <c r="A414" s="120"/>
      <c r="B414" s="58"/>
      <c r="C414" s="120"/>
      <c r="D414" s="120"/>
      <c r="E414" s="120"/>
      <c r="F414" s="120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122"/>
      <c r="Y414" s="122"/>
      <c r="Z414" s="2"/>
    </row>
    <row r="415" spans="1:26" ht="11.25" customHeight="1">
      <c r="A415" s="120"/>
      <c r="B415" s="58"/>
      <c r="C415" s="120"/>
      <c r="D415" s="120"/>
      <c r="E415" s="120"/>
      <c r="F415" s="120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122"/>
      <c r="Y415" s="122"/>
      <c r="Z415" s="2"/>
    </row>
    <row r="416" spans="1:26" ht="11.25" customHeight="1">
      <c r="A416" s="120"/>
      <c r="B416" s="58"/>
      <c r="C416" s="120"/>
      <c r="D416" s="120"/>
      <c r="E416" s="120"/>
      <c r="F416" s="120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122"/>
      <c r="Y416" s="122"/>
      <c r="Z416" s="2"/>
    </row>
    <row r="417" spans="1:26" ht="11.25" customHeight="1">
      <c r="A417" s="120"/>
      <c r="B417" s="58"/>
      <c r="C417" s="120"/>
      <c r="D417" s="120"/>
      <c r="E417" s="120"/>
      <c r="F417" s="120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122"/>
      <c r="Y417" s="122"/>
      <c r="Z417" s="2"/>
    </row>
    <row r="418" spans="1:26" ht="11.25" customHeight="1">
      <c r="A418" s="120"/>
      <c r="B418" s="58"/>
      <c r="C418" s="120"/>
      <c r="D418" s="120"/>
      <c r="E418" s="120"/>
      <c r="F418" s="120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122"/>
      <c r="Y418" s="122"/>
      <c r="Z418" s="2"/>
    </row>
    <row r="419" spans="1:26" ht="11.25" customHeight="1">
      <c r="A419" s="120"/>
      <c r="B419" s="58"/>
      <c r="C419" s="120"/>
      <c r="D419" s="120"/>
      <c r="E419" s="120"/>
      <c r="F419" s="120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122"/>
      <c r="Y419" s="122"/>
      <c r="Z419" s="2"/>
    </row>
    <row r="420" spans="1:26" ht="11.25" customHeight="1">
      <c r="A420" s="120"/>
      <c r="B420" s="58"/>
      <c r="C420" s="120"/>
      <c r="D420" s="120"/>
      <c r="E420" s="120"/>
      <c r="F420" s="120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122"/>
      <c r="Y420" s="122"/>
      <c r="Z420" s="2"/>
    </row>
    <row r="421" spans="1:26" ht="11.25" customHeight="1">
      <c r="A421" s="120"/>
      <c r="B421" s="58"/>
      <c r="C421" s="120"/>
      <c r="D421" s="120"/>
      <c r="E421" s="120"/>
      <c r="F421" s="120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122"/>
      <c r="Y421" s="122"/>
      <c r="Z421" s="2"/>
    </row>
    <row r="422" spans="1:26" ht="11.25" customHeight="1">
      <c r="A422" s="120"/>
      <c r="B422" s="58"/>
      <c r="C422" s="120"/>
      <c r="D422" s="120"/>
      <c r="E422" s="120"/>
      <c r="F422" s="120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122"/>
      <c r="Y422" s="122"/>
      <c r="Z422" s="2"/>
    </row>
    <row r="423" spans="1:26" ht="11.25" customHeight="1">
      <c r="A423" s="120"/>
      <c r="B423" s="58"/>
      <c r="C423" s="120"/>
      <c r="D423" s="120"/>
      <c r="E423" s="120"/>
      <c r="F423" s="120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122"/>
      <c r="Y423" s="122"/>
      <c r="Z423" s="2"/>
    </row>
    <row r="424" spans="1:26" ht="11.25" customHeight="1">
      <c r="A424" s="120"/>
      <c r="B424" s="58"/>
      <c r="C424" s="120"/>
      <c r="D424" s="120"/>
      <c r="E424" s="120"/>
      <c r="F424" s="120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122"/>
      <c r="Y424" s="122"/>
      <c r="Z424" s="2"/>
    </row>
    <row r="425" spans="1:26" ht="11.25" customHeight="1">
      <c r="A425" s="120"/>
      <c r="B425" s="58"/>
      <c r="C425" s="120"/>
      <c r="D425" s="120"/>
      <c r="E425" s="120"/>
      <c r="F425" s="120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122"/>
      <c r="Y425" s="122"/>
      <c r="Z425" s="2"/>
    </row>
    <row r="426" spans="1:26" ht="11.25" customHeight="1">
      <c r="A426" s="120"/>
      <c r="B426" s="58"/>
      <c r="C426" s="120"/>
      <c r="D426" s="120"/>
      <c r="E426" s="120"/>
      <c r="F426" s="120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122"/>
      <c r="Y426" s="122"/>
      <c r="Z426" s="2"/>
    </row>
    <row r="427" spans="1:26" ht="11.25" customHeight="1">
      <c r="A427" s="120"/>
      <c r="B427" s="58"/>
      <c r="C427" s="120"/>
      <c r="D427" s="120"/>
      <c r="E427" s="120"/>
      <c r="F427" s="120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122"/>
      <c r="Y427" s="122"/>
      <c r="Z427" s="2"/>
    </row>
    <row r="428" spans="1:26" ht="11.25" customHeight="1">
      <c r="A428" s="120"/>
      <c r="B428" s="58"/>
      <c r="C428" s="120"/>
      <c r="D428" s="120"/>
      <c r="E428" s="120"/>
      <c r="F428" s="120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122"/>
      <c r="Y428" s="122"/>
      <c r="Z428" s="2"/>
    </row>
    <row r="429" spans="1:26" ht="11.25" customHeight="1">
      <c r="A429" s="120"/>
      <c r="B429" s="58"/>
      <c r="C429" s="120"/>
      <c r="D429" s="120"/>
      <c r="E429" s="120"/>
      <c r="F429" s="120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122"/>
      <c r="Y429" s="122"/>
      <c r="Z429" s="2"/>
    </row>
    <row r="430" spans="1:26" ht="11.25" customHeight="1">
      <c r="A430" s="120"/>
      <c r="B430" s="58"/>
      <c r="C430" s="120"/>
      <c r="D430" s="120"/>
      <c r="E430" s="120"/>
      <c r="F430" s="120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122"/>
      <c r="Y430" s="122"/>
      <c r="Z430" s="2"/>
    </row>
    <row r="431" spans="1:26" ht="11.25" customHeight="1">
      <c r="A431" s="120"/>
      <c r="B431" s="58"/>
      <c r="C431" s="120"/>
      <c r="D431" s="120"/>
      <c r="E431" s="120"/>
      <c r="F431" s="120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122"/>
      <c r="Y431" s="122"/>
      <c r="Z431" s="2"/>
    </row>
    <row r="432" spans="1:26" ht="11.25" customHeight="1">
      <c r="A432" s="120"/>
      <c r="B432" s="58"/>
      <c r="C432" s="120"/>
      <c r="D432" s="120"/>
      <c r="E432" s="120"/>
      <c r="F432" s="120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122"/>
      <c r="Y432" s="122"/>
      <c r="Z432" s="2"/>
    </row>
    <row r="433" spans="1:26" ht="11.25" customHeight="1">
      <c r="A433" s="120"/>
      <c r="B433" s="58"/>
      <c r="C433" s="120"/>
      <c r="D433" s="120"/>
      <c r="E433" s="120"/>
      <c r="F433" s="120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122"/>
      <c r="Y433" s="122"/>
      <c r="Z433" s="2"/>
    </row>
    <row r="434" spans="1:26" ht="11.25" customHeight="1">
      <c r="A434" s="120"/>
      <c r="B434" s="58"/>
      <c r="C434" s="120"/>
      <c r="D434" s="120"/>
      <c r="E434" s="120"/>
      <c r="F434" s="120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122"/>
      <c r="Y434" s="122"/>
      <c r="Z434" s="2"/>
    </row>
    <row r="435" spans="1:26" ht="11.25" customHeight="1">
      <c r="A435" s="120"/>
      <c r="B435" s="58"/>
      <c r="C435" s="120"/>
      <c r="D435" s="120"/>
      <c r="E435" s="120"/>
      <c r="F435" s="120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122"/>
      <c r="Y435" s="122"/>
      <c r="Z435" s="2"/>
    </row>
    <row r="436" spans="1:26" ht="11.25" customHeight="1">
      <c r="A436" s="120"/>
      <c r="B436" s="58"/>
      <c r="C436" s="120"/>
      <c r="D436" s="120"/>
      <c r="E436" s="120"/>
      <c r="F436" s="120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122"/>
      <c r="Y436" s="122"/>
      <c r="Z436" s="2"/>
    </row>
    <row r="437" spans="1:26" ht="11.25" customHeight="1">
      <c r="A437" s="120"/>
      <c r="B437" s="58"/>
      <c r="C437" s="120"/>
      <c r="D437" s="120"/>
      <c r="E437" s="120"/>
      <c r="F437" s="120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122"/>
      <c r="Y437" s="122"/>
      <c r="Z437" s="2"/>
    </row>
    <row r="438" spans="1:26" ht="11.25" customHeight="1">
      <c r="A438" s="120"/>
      <c r="B438" s="58"/>
      <c r="C438" s="120"/>
      <c r="D438" s="120"/>
      <c r="E438" s="120"/>
      <c r="F438" s="120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122"/>
      <c r="Y438" s="122"/>
      <c r="Z438" s="2"/>
    </row>
    <row r="439" spans="1:26" ht="11.25" customHeight="1">
      <c r="A439" s="120"/>
      <c r="B439" s="58"/>
      <c r="C439" s="120"/>
      <c r="D439" s="120"/>
      <c r="E439" s="120"/>
      <c r="F439" s="120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122"/>
      <c r="Y439" s="122"/>
      <c r="Z439" s="2"/>
    </row>
    <row r="440" spans="1:26" ht="11.25" customHeight="1">
      <c r="A440" s="120"/>
      <c r="B440" s="58"/>
      <c r="C440" s="120"/>
      <c r="D440" s="120"/>
      <c r="E440" s="120"/>
      <c r="F440" s="120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122"/>
      <c r="Y440" s="122"/>
      <c r="Z440" s="2"/>
    </row>
    <row r="441" spans="1:26" ht="11.25" customHeight="1">
      <c r="A441" s="120"/>
      <c r="B441" s="58"/>
      <c r="C441" s="120"/>
      <c r="D441" s="120"/>
      <c r="E441" s="120"/>
      <c r="F441" s="120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122"/>
      <c r="Y441" s="122"/>
      <c r="Z441" s="2"/>
    </row>
    <row r="442" spans="1:26" ht="11.25" customHeight="1">
      <c r="A442" s="120"/>
      <c r="B442" s="58"/>
      <c r="C442" s="120"/>
      <c r="D442" s="120"/>
      <c r="E442" s="120"/>
      <c r="F442" s="120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122"/>
      <c r="Y442" s="122"/>
      <c r="Z442" s="2"/>
    </row>
    <row r="443" spans="1:26" ht="11.25" customHeight="1">
      <c r="A443" s="120"/>
      <c r="B443" s="58"/>
      <c r="C443" s="120"/>
      <c r="D443" s="120"/>
      <c r="E443" s="120"/>
      <c r="F443" s="120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122"/>
      <c r="Y443" s="122"/>
      <c r="Z443" s="2"/>
    </row>
    <row r="444" spans="1:26" ht="11.25" customHeight="1">
      <c r="A444" s="120"/>
      <c r="B444" s="58"/>
      <c r="C444" s="120"/>
      <c r="D444" s="120"/>
      <c r="E444" s="120"/>
      <c r="F444" s="120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122"/>
      <c r="Y444" s="122"/>
      <c r="Z444" s="2"/>
    </row>
    <row r="445" spans="1:26" ht="11.25" customHeight="1">
      <c r="A445" s="120"/>
      <c r="B445" s="58"/>
      <c r="C445" s="120"/>
      <c r="D445" s="120"/>
      <c r="E445" s="120"/>
      <c r="F445" s="120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122"/>
      <c r="Y445" s="122"/>
      <c r="Z445" s="2"/>
    </row>
    <row r="446" spans="1:26" ht="11.25" customHeight="1">
      <c r="A446" s="120"/>
      <c r="B446" s="58"/>
      <c r="C446" s="120"/>
      <c r="D446" s="120"/>
      <c r="E446" s="120"/>
      <c r="F446" s="120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122"/>
      <c r="Y446" s="122"/>
      <c r="Z446" s="2"/>
    </row>
    <row r="447" spans="1:26" ht="11.25" customHeight="1">
      <c r="A447" s="120"/>
      <c r="B447" s="58"/>
      <c r="C447" s="120"/>
      <c r="D447" s="120"/>
      <c r="E447" s="120"/>
      <c r="F447" s="120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122"/>
      <c r="Y447" s="122"/>
      <c r="Z447" s="2"/>
    </row>
    <row r="448" spans="1:26" ht="11.25" customHeight="1">
      <c r="A448" s="120"/>
      <c r="B448" s="58"/>
      <c r="C448" s="120"/>
      <c r="D448" s="120"/>
      <c r="E448" s="120"/>
      <c r="F448" s="120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122"/>
      <c r="Y448" s="122"/>
      <c r="Z448" s="2"/>
    </row>
    <row r="449" spans="1:26" ht="11.25" customHeight="1">
      <c r="A449" s="120"/>
      <c r="B449" s="58"/>
      <c r="C449" s="120"/>
      <c r="D449" s="120"/>
      <c r="E449" s="120"/>
      <c r="F449" s="120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122"/>
      <c r="Y449" s="122"/>
      <c r="Z449" s="2"/>
    </row>
    <row r="450" spans="1:26" ht="11.25" customHeight="1">
      <c r="A450" s="120"/>
      <c r="B450" s="58"/>
      <c r="C450" s="120"/>
      <c r="D450" s="120"/>
      <c r="E450" s="120"/>
      <c r="F450" s="120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122"/>
      <c r="Y450" s="122"/>
      <c r="Z450" s="2"/>
    </row>
    <row r="451" spans="1:26" ht="11.25" customHeight="1">
      <c r="A451" s="120"/>
      <c r="B451" s="58"/>
      <c r="C451" s="120"/>
      <c r="D451" s="120"/>
      <c r="E451" s="120"/>
      <c r="F451" s="120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122"/>
      <c r="Y451" s="122"/>
      <c r="Z451" s="2"/>
    </row>
    <row r="452" spans="1:26" ht="11.25" customHeight="1">
      <c r="A452" s="120"/>
      <c r="B452" s="58"/>
      <c r="C452" s="120"/>
      <c r="D452" s="120"/>
      <c r="E452" s="120"/>
      <c r="F452" s="120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122"/>
      <c r="Y452" s="122"/>
      <c r="Z452" s="2"/>
    </row>
    <row r="453" spans="1:26" ht="11.25" customHeight="1">
      <c r="A453" s="120"/>
      <c r="B453" s="58"/>
      <c r="C453" s="120"/>
      <c r="D453" s="120"/>
      <c r="E453" s="120"/>
      <c r="F453" s="120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122"/>
      <c r="Y453" s="122"/>
      <c r="Z453" s="2"/>
    </row>
    <row r="454" spans="1:26" ht="11.25" customHeight="1">
      <c r="A454" s="120"/>
      <c r="B454" s="58"/>
      <c r="C454" s="120"/>
      <c r="D454" s="120"/>
      <c r="E454" s="120"/>
      <c r="F454" s="120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122"/>
      <c r="Y454" s="122"/>
      <c r="Z454" s="2"/>
    </row>
    <row r="455" spans="1:26" ht="11.25" customHeight="1">
      <c r="A455" s="120"/>
      <c r="B455" s="58"/>
      <c r="C455" s="120"/>
      <c r="D455" s="120"/>
      <c r="E455" s="120"/>
      <c r="F455" s="120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122"/>
      <c r="Y455" s="122"/>
      <c r="Z455" s="2"/>
    </row>
    <row r="456" spans="1:26" ht="11.25" customHeight="1">
      <c r="A456" s="120"/>
      <c r="B456" s="58"/>
      <c r="C456" s="120"/>
      <c r="D456" s="120"/>
      <c r="E456" s="120"/>
      <c r="F456" s="120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122"/>
      <c r="Y456" s="122"/>
      <c r="Z456" s="2"/>
    </row>
    <row r="457" spans="1:26" ht="11.25" customHeight="1">
      <c r="A457" s="120"/>
      <c r="B457" s="58"/>
      <c r="C457" s="120"/>
      <c r="D457" s="120"/>
      <c r="E457" s="120"/>
      <c r="F457" s="120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122"/>
      <c r="Y457" s="122"/>
      <c r="Z457" s="2"/>
    </row>
    <row r="458" spans="1:26" ht="11.25" customHeight="1">
      <c r="A458" s="120"/>
      <c r="B458" s="58"/>
      <c r="C458" s="120"/>
      <c r="D458" s="120"/>
      <c r="E458" s="120"/>
      <c r="F458" s="120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122"/>
      <c r="Y458" s="122"/>
      <c r="Z458" s="2"/>
    </row>
    <row r="459" spans="1:26" ht="11.25" customHeight="1">
      <c r="A459" s="120"/>
      <c r="B459" s="58"/>
      <c r="C459" s="120"/>
      <c r="D459" s="120"/>
      <c r="E459" s="120"/>
      <c r="F459" s="120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122"/>
      <c r="Y459" s="122"/>
      <c r="Z459" s="2"/>
    </row>
    <row r="460" spans="1:26" ht="11.25" customHeight="1">
      <c r="A460" s="120"/>
      <c r="B460" s="58"/>
      <c r="C460" s="120"/>
      <c r="D460" s="120"/>
      <c r="E460" s="120"/>
      <c r="F460" s="120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122"/>
      <c r="Y460" s="122"/>
      <c r="Z460" s="2"/>
    </row>
    <row r="461" spans="1:26" ht="11.25" customHeight="1">
      <c r="A461" s="120"/>
      <c r="B461" s="58"/>
      <c r="C461" s="120"/>
      <c r="D461" s="120"/>
      <c r="E461" s="120"/>
      <c r="F461" s="120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122"/>
      <c r="Y461" s="122"/>
      <c r="Z461" s="2"/>
    </row>
    <row r="462" spans="1:26" ht="11.25" customHeight="1">
      <c r="A462" s="120"/>
      <c r="B462" s="58"/>
      <c r="C462" s="120"/>
      <c r="D462" s="120"/>
      <c r="E462" s="120"/>
      <c r="F462" s="120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122"/>
      <c r="Y462" s="122"/>
      <c r="Z462" s="2"/>
    </row>
    <row r="463" spans="1:26" ht="11.25" customHeight="1">
      <c r="A463" s="120"/>
      <c r="B463" s="58"/>
      <c r="C463" s="120"/>
      <c r="D463" s="120"/>
      <c r="E463" s="120"/>
      <c r="F463" s="120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122"/>
      <c r="Y463" s="122"/>
      <c r="Z463" s="2"/>
    </row>
    <row r="464" spans="1:26" ht="11.25" customHeight="1">
      <c r="A464" s="120"/>
      <c r="B464" s="58"/>
      <c r="C464" s="120"/>
      <c r="D464" s="120"/>
      <c r="E464" s="120"/>
      <c r="F464" s="120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122"/>
      <c r="Y464" s="122"/>
      <c r="Z464" s="2"/>
    </row>
    <row r="465" spans="1:26" ht="11.25" customHeight="1">
      <c r="A465" s="120"/>
      <c r="B465" s="58"/>
      <c r="C465" s="120"/>
      <c r="D465" s="120"/>
      <c r="E465" s="120"/>
      <c r="F465" s="120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122"/>
      <c r="Y465" s="122"/>
      <c r="Z465" s="2"/>
    </row>
    <row r="466" spans="1:26" ht="11.25" customHeight="1">
      <c r="A466" s="120"/>
      <c r="B466" s="58"/>
      <c r="C466" s="120"/>
      <c r="D466" s="120"/>
      <c r="E466" s="120"/>
      <c r="F466" s="120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122"/>
      <c r="Y466" s="122"/>
      <c r="Z466" s="2"/>
    </row>
    <row r="467" spans="1:26" ht="11.25" customHeight="1">
      <c r="A467" s="120"/>
      <c r="B467" s="58"/>
      <c r="C467" s="120"/>
      <c r="D467" s="120"/>
      <c r="E467" s="120"/>
      <c r="F467" s="120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122"/>
      <c r="Y467" s="122"/>
      <c r="Z467" s="2"/>
    </row>
    <row r="468" spans="1:26" ht="11.25" customHeight="1">
      <c r="A468" s="120"/>
      <c r="B468" s="58"/>
      <c r="C468" s="120"/>
      <c r="D468" s="120"/>
      <c r="E468" s="120"/>
      <c r="F468" s="120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122"/>
      <c r="Y468" s="122"/>
      <c r="Z468" s="2"/>
    </row>
    <row r="469" spans="1:26" ht="11.25" customHeight="1">
      <c r="A469" s="120"/>
      <c r="B469" s="58"/>
      <c r="C469" s="120"/>
      <c r="D469" s="120"/>
      <c r="E469" s="120"/>
      <c r="F469" s="120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122"/>
      <c r="Y469" s="122"/>
      <c r="Z469" s="2"/>
    </row>
    <row r="470" spans="1:26" ht="11.25" customHeight="1">
      <c r="A470" s="120"/>
      <c r="B470" s="58"/>
      <c r="C470" s="120"/>
      <c r="D470" s="120"/>
      <c r="E470" s="120"/>
      <c r="F470" s="120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122"/>
      <c r="Y470" s="122"/>
      <c r="Z470" s="2"/>
    </row>
    <row r="471" spans="1:26" ht="11.25" customHeight="1">
      <c r="A471" s="120"/>
      <c r="B471" s="58"/>
      <c r="C471" s="120"/>
      <c r="D471" s="120"/>
      <c r="E471" s="120"/>
      <c r="F471" s="120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122"/>
      <c r="Y471" s="122"/>
      <c r="Z471" s="2"/>
    </row>
    <row r="472" spans="1:26" ht="11.25" customHeight="1">
      <c r="A472" s="120"/>
      <c r="B472" s="58"/>
      <c r="C472" s="120"/>
      <c r="D472" s="120"/>
      <c r="E472" s="120"/>
      <c r="F472" s="120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122"/>
      <c r="Y472" s="122"/>
      <c r="Z472" s="2"/>
    </row>
    <row r="473" spans="1:26" ht="11.25" customHeight="1">
      <c r="A473" s="120"/>
      <c r="B473" s="58"/>
      <c r="C473" s="120"/>
      <c r="D473" s="120"/>
      <c r="E473" s="120"/>
      <c r="F473" s="120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122"/>
      <c r="Y473" s="122"/>
      <c r="Z473" s="2"/>
    </row>
    <row r="474" spans="1:26" ht="11.25" customHeight="1">
      <c r="A474" s="120"/>
      <c r="B474" s="58"/>
      <c r="C474" s="120"/>
      <c r="D474" s="120"/>
      <c r="E474" s="120"/>
      <c r="F474" s="120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122"/>
      <c r="Y474" s="122"/>
      <c r="Z474" s="2"/>
    </row>
    <row r="475" spans="1:26" ht="11.25" customHeight="1">
      <c r="A475" s="120"/>
      <c r="B475" s="58"/>
      <c r="C475" s="120"/>
      <c r="D475" s="120"/>
      <c r="E475" s="120"/>
      <c r="F475" s="120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122"/>
      <c r="Y475" s="122"/>
      <c r="Z475" s="2"/>
    </row>
    <row r="476" spans="1:26" ht="11.25" customHeight="1">
      <c r="A476" s="120"/>
      <c r="B476" s="58"/>
      <c r="C476" s="120"/>
      <c r="D476" s="120"/>
      <c r="E476" s="120"/>
      <c r="F476" s="120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122"/>
      <c r="Y476" s="122"/>
      <c r="Z476" s="2"/>
    </row>
    <row r="477" spans="1:26" ht="11.25" customHeight="1">
      <c r="A477" s="120"/>
      <c r="B477" s="58"/>
      <c r="C477" s="120"/>
      <c r="D477" s="120"/>
      <c r="E477" s="120"/>
      <c r="F477" s="120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122"/>
      <c r="Y477" s="122"/>
      <c r="Z477" s="2"/>
    </row>
    <row r="478" spans="1:26" ht="11.25" customHeight="1">
      <c r="A478" s="120"/>
      <c r="B478" s="58"/>
      <c r="C478" s="120"/>
      <c r="D478" s="120"/>
      <c r="E478" s="120"/>
      <c r="F478" s="120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122"/>
      <c r="Y478" s="122"/>
      <c r="Z478" s="2"/>
    </row>
    <row r="479" spans="1:26" ht="11.25" customHeight="1">
      <c r="A479" s="120"/>
      <c r="B479" s="58"/>
      <c r="C479" s="120"/>
      <c r="D479" s="120"/>
      <c r="E479" s="120"/>
      <c r="F479" s="120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122"/>
      <c r="Y479" s="122"/>
      <c r="Z479" s="2"/>
    </row>
    <row r="480" spans="1:26" ht="11.25" customHeight="1">
      <c r="A480" s="120"/>
      <c r="B480" s="58"/>
      <c r="C480" s="120"/>
      <c r="D480" s="120"/>
      <c r="E480" s="120"/>
      <c r="F480" s="120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122"/>
      <c r="Y480" s="122"/>
      <c r="Z480" s="2"/>
    </row>
    <row r="481" spans="1:26" ht="11.25" customHeight="1">
      <c r="A481" s="120"/>
      <c r="B481" s="58"/>
      <c r="C481" s="120"/>
      <c r="D481" s="120"/>
      <c r="E481" s="120"/>
      <c r="F481" s="120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122"/>
      <c r="Y481" s="122"/>
      <c r="Z481" s="2"/>
    </row>
    <row r="482" spans="1:26" ht="11.25" customHeight="1">
      <c r="A482" s="120"/>
      <c r="B482" s="58"/>
      <c r="C482" s="120"/>
      <c r="D482" s="120"/>
      <c r="E482" s="120"/>
      <c r="F482" s="120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122"/>
      <c r="Y482" s="122"/>
      <c r="Z482" s="2"/>
    </row>
    <row r="483" spans="1:26" ht="11.25" customHeight="1">
      <c r="A483" s="120"/>
      <c r="B483" s="58"/>
      <c r="C483" s="120"/>
      <c r="D483" s="120"/>
      <c r="E483" s="120"/>
      <c r="F483" s="120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122"/>
      <c r="Y483" s="122"/>
      <c r="Z483" s="2"/>
    </row>
    <row r="484" spans="1:26" ht="11.25" customHeight="1">
      <c r="A484" s="120"/>
      <c r="B484" s="58"/>
      <c r="C484" s="120"/>
      <c r="D484" s="120"/>
      <c r="E484" s="120"/>
      <c r="F484" s="120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122"/>
      <c r="Y484" s="122"/>
      <c r="Z484" s="2"/>
    </row>
    <row r="485" spans="1:26" ht="11.25" customHeight="1">
      <c r="A485" s="120"/>
      <c r="B485" s="58"/>
      <c r="C485" s="120"/>
      <c r="D485" s="120"/>
      <c r="E485" s="120"/>
      <c r="F485" s="120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122"/>
      <c r="Y485" s="122"/>
      <c r="Z485" s="2"/>
    </row>
    <row r="486" spans="1:26" ht="11.25" customHeight="1">
      <c r="A486" s="120"/>
      <c r="B486" s="58"/>
      <c r="C486" s="120"/>
      <c r="D486" s="120"/>
      <c r="E486" s="120"/>
      <c r="F486" s="120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122"/>
      <c r="Y486" s="122"/>
      <c r="Z486" s="2"/>
    </row>
    <row r="487" spans="1:26" ht="11.25" customHeight="1">
      <c r="A487" s="120"/>
      <c r="B487" s="58"/>
      <c r="C487" s="120"/>
      <c r="D487" s="120"/>
      <c r="E487" s="120"/>
      <c r="F487" s="120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122"/>
      <c r="Y487" s="122"/>
      <c r="Z487" s="2"/>
    </row>
    <row r="488" spans="1:26" ht="11.25" customHeight="1">
      <c r="A488" s="120"/>
      <c r="B488" s="58"/>
      <c r="C488" s="120"/>
      <c r="D488" s="120"/>
      <c r="E488" s="120"/>
      <c r="F488" s="120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122"/>
      <c r="Y488" s="122"/>
      <c r="Z488" s="2"/>
    </row>
    <row r="489" spans="1:26" ht="11.25" customHeight="1">
      <c r="A489" s="120"/>
      <c r="B489" s="58"/>
      <c r="C489" s="120"/>
      <c r="D489" s="120"/>
      <c r="E489" s="120"/>
      <c r="F489" s="120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122"/>
      <c r="Y489" s="122"/>
      <c r="Z489" s="2"/>
    </row>
    <row r="490" spans="1:26" ht="11.25" customHeight="1">
      <c r="A490" s="120"/>
      <c r="B490" s="58"/>
      <c r="C490" s="120"/>
      <c r="D490" s="120"/>
      <c r="E490" s="120"/>
      <c r="F490" s="120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122"/>
      <c r="Y490" s="122"/>
      <c r="Z490" s="2"/>
    </row>
    <row r="491" spans="1:26" ht="11.25" customHeight="1">
      <c r="A491" s="120"/>
      <c r="B491" s="58"/>
      <c r="C491" s="120"/>
      <c r="D491" s="120"/>
      <c r="E491" s="120"/>
      <c r="F491" s="120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122"/>
      <c r="Y491" s="122"/>
      <c r="Z491" s="2"/>
    </row>
    <row r="492" spans="1:26" ht="11.25" customHeight="1">
      <c r="A492" s="120"/>
      <c r="B492" s="58"/>
      <c r="C492" s="120"/>
      <c r="D492" s="120"/>
      <c r="E492" s="120"/>
      <c r="F492" s="120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122"/>
      <c r="Y492" s="122"/>
      <c r="Z492" s="2"/>
    </row>
    <row r="493" spans="1:26" ht="11.25" customHeight="1">
      <c r="A493" s="120"/>
      <c r="B493" s="58"/>
      <c r="C493" s="120"/>
      <c r="D493" s="120"/>
      <c r="E493" s="120"/>
      <c r="F493" s="120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122"/>
      <c r="Y493" s="122"/>
      <c r="Z493" s="2"/>
    </row>
    <row r="494" spans="1:26" ht="11.25" customHeight="1">
      <c r="A494" s="120"/>
      <c r="B494" s="58"/>
      <c r="C494" s="120"/>
      <c r="D494" s="120"/>
      <c r="E494" s="120"/>
      <c r="F494" s="120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122"/>
      <c r="Y494" s="122"/>
      <c r="Z494" s="2"/>
    </row>
    <row r="495" spans="1:26" ht="11.25" customHeight="1">
      <c r="A495" s="120"/>
      <c r="B495" s="58"/>
      <c r="C495" s="120"/>
      <c r="D495" s="120"/>
      <c r="E495" s="120"/>
      <c r="F495" s="120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122"/>
      <c r="Y495" s="122"/>
      <c r="Z495" s="2"/>
    </row>
    <row r="496" spans="1:26" ht="11.25" customHeight="1">
      <c r="A496" s="120"/>
      <c r="B496" s="58"/>
      <c r="C496" s="120"/>
      <c r="D496" s="120"/>
      <c r="E496" s="120"/>
      <c r="F496" s="120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122"/>
      <c r="Y496" s="122"/>
      <c r="Z496" s="2"/>
    </row>
    <row r="497" spans="1:26" ht="11.25" customHeight="1">
      <c r="A497" s="120"/>
      <c r="B497" s="58"/>
      <c r="C497" s="120"/>
      <c r="D497" s="120"/>
      <c r="E497" s="120"/>
      <c r="F497" s="120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122"/>
      <c r="Y497" s="122"/>
      <c r="Z497" s="2"/>
    </row>
    <row r="498" spans="1:26" ht="11.25" customHeight="1">
      <c r="A498" s="120"/>
      <c r="B498" s="58"/>
      <c r="C498" s="120"/>
      <c r="D498" s="120"/>
      <c r="E498" s="120"/>
      <c r="F498" s="120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122"/>
      <c r="Y498" s="122"/>
      <c r="Z498" s="2"/>
    </row>
    <row r="499" spans="1:26" ht="11.25" customHeight="1">
      <c r="A499" s="120"/>
      <c r="B499" s="58"/>
      <c r="C499" s="120"/>
      <c r="D499" s="120"/>
      <c r="E499" s="120"/>
      <c r="F499" s="120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122"/>
      <c r="Y499" s="122"/>
      <c r="Z499" s="2"/>
    </row>
    <row r="500" spans="1:26" ht="11.25" customHeight="1">
      <c r="A500" s="120"/>
      <c r="B500" s="58"/>
      <c r="C500" s="120"/>
      <c r="D500" s="120"/>
      <c r="E500" s="120"/>
      <c r="F500" s="120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122"/>
      <c r="Y500" s="122"/>
      <c r="Z500" s="2"/>
    </row>
    <row r="501" spans="1:26" ht="11.25" customHeight="1">
      <c r="A501" s="120"/>
      <c r="B501" s="58"/>
      <c r="C501" s="120"/>
      <c r="D501" s="120"/>
      <c r="E501" s="120"/>
      <c r="F501" s="120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122"/>
      <c r="Y501" s="122"/>
      <c r="Z501" s="2"/>
    </row>
    <row r="502" spans="1:26" ht="11.25" customHeight="1">
      <c r="A502" s="120"/>
      <c r="B502" s="58"/>
      <c r="C502" s="120"/>
      <c r="D502" s="120"/>
      <c r="E502" s="120"/>
      <c r="F502" s="120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122"/>
      <c r="Y502" s="122"/>
      <c r="Z502" s="2"/>
    </row>
    <row r="503" spans="1:26" ht="11.25" customHeight="1">
      <c r="A503" s="120"/>
      <c r="B503" s="58"/>
      <c r="C503" s="120"/>
      <c r="D503" s="120"/>
      <c r="E503" s="120"/>
      <c r="F503" s="120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122"/>
      <c r="Y503" s="122"/>
      <c r="Z503" s="2"/>
    </row>
    <row r="504" spans="1:26" ht="11.25" customHeight="1">
      <c r="A504" s="120"/>
      <c r="B504" s="58"/>
      <c r="C504" s="120"/>
      <c r="D504" s="120"/>
      <c r="E504" s="120"/>
      <c r="F504" s="120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122"/>
      <c r="Y504" s="122"/>
      <c r="Z504" s="2"/>
    </row>
    <row r="505" spans="1:26" ht="11.25" customHeight="1">
      <c r="A505" s="120"/>
      <c r="B505" s="58"/>
      <c r="C505" s="120"/>
      <c r="D505" s="120"/>
      <c r="E505" s="120"/>
      <c r="F505" s="120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122"/>
      <c r="Y505" s="122"/>
      <c r="Z505" s="2"/>
    </row>
    <row r="506" spans="1:26" ht="11.25" customHeight="1">
      <c r="A506" s="120"/>
      <c r="B506" s="58"/>
      <c r="C506" s="120"/>
      <c r="D506" s="120"/>
      <c r="E506" s="120"/>
      <c r="F506" s="120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122"/>
      <c r="Y506" s="122"/>
      <c r="Z506" s="2"/>
    </row>
    <row r="507" spans="1:26" ht="11.25" customHeight="1">
      <c r="A507" s="120"/>
      <c r="B507" s="58"/>
      <c r="C507" s="120"/>
      <c r="D507" s="120"/>
      <c r="E507" s="120"/>
      <c r="F507" s="120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122"/>
      <c r="Y507" s="122"/>
      <c r="Z507" s="2"/>
    </row>
    <row r="508" spans="1:26" ht="11.25" customHeight="1">
      <c r="A508" s="120"/>
      <c r="B508" s="58"/>
      <c r="C508" s="120"/>
      <c r="D508" s="120"/>
      <c r="E508" s="120"/>
      <c r="F508" s="120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122"/>
      <c r="Y508" s="122"/>
      <c r="Z508" s="2"/>
    </row>
    <row r="509" spans="1:26" ht="11.25" customHeight="1">
      <c r="A509" s="120"/>
      <c r="B509" s="58"/>
      <c r="C509" s="120"/>
      <c r="D509" s="120"/>
      <c r="E509" s="120"/>
      <c r="F509" s="120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122"/>
      <c r="Y509" s="122"/>
      <c r="Z509" s="2"/>
    </row>
    <row r="510" spans="1:26" ht="11.25" customHeight="1">
      <c r="A510" s="120"/>
      <c r="B510" s="58"/>
      <c r="C510" s="120"/>
      <c r="D510" s="120"/>
      <c r="E510" s="120"/>
      <c r="F510" s="120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122"/>
      <c r="Y510" s="122"/>
      <c r="Z510" s="2"/>
    </row>
    <row r="511" spans="1:26" ht="11.25" customHeight="1">
      <c r="A511" s="120"/>
      <c r="B511" s="58"/>
      <c r="C511" s="120"/>
      <c r="D511" s="120"/>
      <c r="E511" s="120"/>
      <c r="F511" s="120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122"/>
      <c r="Y511" s="122"/>
      <c r="Z511" s="2"/>
    </row>
    <row r="512" spans="1:26" ht="11.25" customHeight="1">
      <c r="A512" s="120"/>
      <c r="B512" s="58"/>
      <c r="C512" s="120"/>
      <c r="D512" s="120"/>
      <c r="E512" s="120"/>
      <c r="F512" s="120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122"/>
      <c r="Y512" s="122"/>
      <c r="Z512" s="2"/>
    </row>
    <row r="513" spans="1:26" ht="11.25" customHeight="1">
      <c r="A513" s="120"/>
      <c r="B513" s="58"/>
      <c r="C513" s="120"/>
      <c r="D513" s="120"/>
      <c r="E513" s="120"/>
      <c r="F513" s="120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122"/>
      <c r="Y513" s="122"/>
      <c r="Z513" s="2"/>
    </row>
    <row r="514" spans="1:26" ht="11.25" customHeight="1">
      <c r="A514" s="120"/>
      <c r="B514" s="58"/>
      <c r="C514" s="120"/>
      <c r="D514" s="120"/>
      <c r="E514" s="120"/>
      <c r="F514" s="120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122"/>
      <c r="Y514" s="122"/>
      <c r="Z514" s="2"/>
    </row>
    <row r="515" spans="1:26" ht="11.25" customHeight="1">
      <c r="A515" s="120"/>
      <c r="B515" s="58"/>
      <c r="C515" s="120"/>
      <c r="D515" s="120"/>
      <c r="E515" s="120"/>
      <c r="F515" s="120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122"/>
      <c r="Y515" s="122"/>
      <c r="Z515" s="2"/>
    </row>
    <row r="516" spans="1:26" ht="11.25" customHeight="1">
      <c r="A516" s="120"/>
      <c r="B516" s="58"/>
      <c r="C516" s="120"/>
      <c r="D516" s="120"/>
      <c r="E516" s="120"/>
      <c r="F516" s="120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122"/>
      <c r="Y516" s="122"/>
      <c r="Z516" s="2"/>
    </row>
    <row r="517" spans="1:26" ht="11.25" customHeight="1">
      <c r="A517" s="120"/>
      <c r="B517" s="58"/>
      <c r="C517" s="120"/>
      <c r="D517" s="120"/>
      <c r="E517" s="120"/>
      <c r="F517" s="120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122"/>
      <c r="Y517" s="122"/>
      <c r="Z517" s="2"/>
    </row>
    <row r="518" spans="1:26" ht="11.25" customHeight="1">
      <c r="A518" s="120"/>
      <c r="B518" s="58"/>
      <c r="C518" s="120"/>
      <c r="D518" s="120"/>
      <c r="E518" s="120"/>
      <c r="F518" s="120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122"/>
      <c r="Y518" s="122"/>
      <c r="Z518" s="2"/>
    </row>
    <row r="519" spans="1:26" ht="11.25" customHeight="1">
      <c r="A519" s="120"/>
      <c r="B519" s="58"/>
      <c r="C519" s="120"/>
      <c r="D519" s="120"/>
      <c r="E519" s="120"/>
      <c r="F519" s="120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122"/>
      <c r="Y519" s="122"/>
      <c r="Z519" s="2"/>
    </row>
    <row r="520" spans="1:26" ht="11.25" customHeight="1">
      <c r="A520" s="120"/>
      <c r="B520" s="58"/>
      <c r="C520" s="120"/>
      <c r="D520" s="120"/>
      <c r="E520" s="120"/>
      <c r="F520" s="120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122"/>
      <c r="Y520" s="122"/>
      <c r="Z520" s="2"/>
    </row>
    <row r="521" spans="1:26" ht="11.25" customHeight="1">
      <c r="A521" s="120"/>
      <c r="B521" s="58"/>
      <c r="C521" s="120"/>
      <c r="D521" s="120"/>
      <c r="E521" s="120"/>
      <c r="F521" s="120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122"/>
      <c r="Y521" s="122"/>
      <c r="Z521" s="2"/>
    </row>
    <row r="522" spans="1:26" ht="11.25" customHeight="1">
      <c r="A522" s="120"/>
      <c r="B522" s="58"/>
      <c r="C522" s="120"/>
      <c r="D522" s="120"/>
      <c r="E522" s="120"/>
      <c r="F522" s="120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122"/>
      <c r="Y522" s="122"/>
      <c r="Z522" s="2"/>
    </row>
    <row r="523" spans="1:26" ht="11.25" customHeight="1">
      <c r="A523" s="120"/>
      <c r="B523" s="58"/>
      <c r="C523" s="120"/>
      <c r="D523" s="120"/>
      <c r="E523" s="120"/>
      <c r="F523" s="120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122"/>
      <c r="Y523" s="122"/>
      <c r="Z523" s="2"/>
    </row>
    <row r="524" spans="1:26" ht="11.25" customHeight="1">
      <c r="A524" s="120"/>
      <c r="B524" s="58"/>
      <c r="C524" s="120"/>
      <c r="D524" s="120"/>
      <c r="E524" s="120"/>
      <c r="F524" s="120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122"/>
      <c r="Y524" s="122"/>
      <c r="Z524" s="2"/>
    </row>
    <row r="525" spans="1:26" ht="11.25" customHeight="1">
      <c r="A525" s="120"/>
      <c r="B525" s="58"/>
      <c r="C525" s="120"/>
      <c r="D525" s="120"/>
      <c r="E525" s="120"/>
      <c r="F525" s="120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122"/>
      <c r="Y525" s="122"/>
      <c r="Z525" s="2"/>
    </row>
    <row r="526" spans="1:26" ht="11.25" customHeight="1">
      <c r="A526" s="120"/>
      <c r="B526" s="58"/>
      <c r="C526" s="120"/>
      <c r="D526" s="120"/>
      <c r="E526" s="120"/>
      <c r="F526" s="120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122"/>
      <c r="Y526" s="122"/>
      <c r="Z526" s="2"/>
    </row>
    <row r="527" spans="1:26" ht="11.25" customHeight="1">
      <c r="A527" s="120"/>
      <c r="B527" s="58"/>
      <c r="C527" s="120"/>
      <c r="D527" s="120"/>
      <c r="E527" s="120"/>
      <c r="F527" s="120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122"/>
      <c r="Y527" s="122"/>
      <c r="Z527" s="2"/>
    </row>
    <row r="528" spans="1:26" ht="11.25" customHeight="1">
      <c r="A528" s="120"/>
      <c r="B528" s="58"/>
      <c r="C528" s="120"/>
      <c r="D528" s="120"/>
      <c r="E528" s="120"/>
      <c r="F528" s="120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122"/>
      <c r="Y528" s="122"/>
      <c r="Z528" s="2"/>
    </row>
    <row r="529" spans="1:26" ht="11.25" customHeight="1">
      <c r="A529" s="120"/>
      <c r="B529" s="58"/>
      <c r="C529" s="120"/>
      <c r="D529" s="120"/>
      <c r="E529" s="120"/>
      <c r="F529" s="120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122"/>
      <c r="Y529" s="122"/>
      <c r="Z529" s="2"/>
    </row>
    <row r="530" spans="1:26" ht="11.25" customHeight="1">
      <c r="A530" s="120"/>
      <c r="B530" s="58"/>
      <c r="C530" s="120"/>
      <c r="D530" s="120"/>
      <c r="E530" s="120"/>
      <c r="F530" s="120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122"/>
      <c r="Y530" s="122"/>
      <c r="Z530" s="2"/>
    </row>
    <row r="531" spans="1:26" ht="11.25" customHeight="1">
      <c r="A531" s="120"/>
      <c r="B531" s="58"/>
      <c r="C531" s="120"/>
      <c r="D531" s="120"/>
      <c r="E531" s="120"/>
      <c r="F531" s="120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122"/>
      <c r="Y531" s="122"/>
      <c r="Z531" s="2"/>
    </row>
    <row r="532" spans="1:26" ht="11.25" customHeight="1">
      <c r="A532" s="120"/>
      <c r="B532" s="58"/>
      <c r="C532" s="120"/>
      <c r="D532" s="120"/>
      <c r="E532" s="120"/>
      <c r="F532" s="120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122"/>
      <c r="Y532" s="122"/>
      <c r="Z532" s="2"/>
    </row>
    <row r="533" spans="1:26" ht="11.25" customHeight="1">
      <c r="A533" s="120"/>
      <c r="B533" s="58"/>
      <c r="C533" s="120"/>
      <c r="D533" s="120"/>
      <c r="E533" s="120"/>
      <c r="F533" s="120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122"/>
      <c r="Y533" s="122"/>
      <c r="Z533" s="2"/>
    </row>
    <row r="534" spans="1:26" ht="11.25" customHeight="1">
      <c r="A534" s="120"/>
      <c r="B534" s="58"/>
      <c r="C534" s="120"/>
      <c r="D534" s="120"/>
      <c r="E534" s="120"/>
      <c r="F534" s="120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122"/>
      <c r="Y534" s="122"/>
      <c r="Z534" s="2"/>
    </row>
    <row r="535" spans="1:26" ht="11.25" customHeight="1">
      <c r="A535" s="120"/>
      <c r="B535" s="58"/>
      <c r="C535" s="120"/>
      <c r="D535" s="120"/>
      <c r="E535" s="120"/>
      <c r="F535" s="120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122"/>
      <c r="Y535" s="122"/>
      <c r="Z535" s="2"/>
    </row>
    <row r="536" spans="1:26" ht="11.25" customHeight="1">
      <c r="A536" s="120"/>
      <c r="B536" s="58"/>
      <c r="C536" s="120"/>
      <c r="D536" s="120"/>
      <c r="E536" s="120"/>
      <c r="F536" s="120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122"/>
      <c r="Y536" s="122"/>
      <c r="Z536" s="2"/>
    </row>
    <row r="537" spans="1:26" ht="11.25" customHeight="1">
      <c r="A537" s="120"/>
      <c r="B537" s="58"/>
      <c r="C537" s="120"/>
      <c r="D537" s="120"/>
      <c r="E537" s="120"/>
      <c r="F537" s="120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122"/>
      <c r="Y537" s="122"/>
      <c r="Z537" s="2"/>
    </row>
    <row r="538" spans="1:26" ht="11.25" customHeight="1">
      <c r="A538" s="120"/>
      <c r="B538" s="58"/>
      <c r="C538" s="120"/>
      <c r="D538" s="120"/>
      <c r="E538" s="120"/>
      <c r="F538" s="120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122"/>
      <c r="Y538" s="122"/>
      <c r="Z538" s="2"/>
    </row>
    <row r="539" spans="1:26" ht="11.25" customHeight="1">
      <c r="A539" s="120"/>
      <c r="B539" s="58"/>
      <c r="C539" s="120"/>
      <c r="D539" s="120"/>
      <c r="E539" s="120"/>
      <c r="F539" s="120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122"/>
      <c r="Y539" s="122"/>
      <c r="Z539" s="2"/>
    </row>
    <row r="540" spans="1:26" ht="11.25" customHeight="1">
      <c r="A540" s="120"/>
      <c r="B540" s="58"/>
      <c r="C540" s="120"/>
      <c r="D540" s="120"/>
      <c r="E540" s="120"/>
      <c r="F540" s="120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122"/>
      <c r="Y540" s="122"/>
      <c r="Z540" s="2"/>
    </row>
    <row r="541" spans="1:26" ht="11.25" customHeight="1">
      <c r="A541" s="120"/>
      <c r="B541" s="58"/>
      <c r="C541" s="120"/>
      <c r="D541" s="120"/>
      <c r="E541" s="120"/>
      <c r="F541" s="120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122"/>
      <c r="Y541" s="122"/>
      <c r="Z541" s="2"/>
    </row>
    <row r="542" spans="1:26" ht="11.25" customHeight="1">
      <c r="A542" s="120"/>
      <c r="B542" s="58"/>
      <c r="C542" s="120"/>
      <c r="D542" s="120"/>
      <c r="E542" s="120"/>
      <c r="F542" s="120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122"/>
      <c r="Y542" s="122"/>
      <c r="Z542" s="2"/>
    </row>
    <row r="543" spans="1:26" ht="11.25" customHeight="1">
      <c r="A543" s="120"/>
      <c r="B543" s="58"/>
      <c r="C543" s="120"/>
      <c r="D543" s="120"/>
      <c r="E543" s="120"/>
      <c r="F543" s="120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122"/>
      <c r="Y543" s="122"/>
      <c r="Z543" s="2"/>
    </row>
    <row r="544" spans="1:26" ht="11.25" customHeight="1">
      <c r="A544" s="120"/>
      <c r="B544" s="58"/>
      <c r="C544" s="120"/>
      <c r="D544" s="120"/>
      <c r="E544" s="120"/>
      <c r="F544" s="120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122"/>
      <c r="Y544" s="122"/>
      <c r="Z544" s="2"/>
    </row>
    <row r="545" spans="1:26" ht="11.25" customHeight="1">
      <c r="A545" s="120"/>
      <c r="B545" s="58"/>
      <c r="C545" s="120"/>
      <c r="D545" s="120"/>
      <c r="E545" s="120"/>
      <c r="F545" s="120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122"/>
      <c r="Y545" s="122"/>
      <c r="Z545" s="2"/>
    </row>
    <row r="546" spans="1:26" ht="11.25" customHeight="1">
      <c r="A546" s="120"/>
      <c r="B546" s="58"/>
      <c r="C546" s="120"/>
      <c r="D546" s="120"/>
      <c r="E546" s="120"/>
      <c r="F546" s="120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122"/>
      <c r="Y546" s="122"/>
      <c r="Z546" s="2"/>
    </row>
    <row r="547" spans="1:26" ht="11.25" customHeight="1">
      <c r="A547" s="120"/>
      <c r="B547" s="58"/>
      <c r="C547" s="120"/>
      <c r="D547" s="120"/>
      <c r="E547" s="120"/>
      <c r="F547" s="120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122"/>
      <c r="Y547" s="122"/>
      <c r="Z547" s="2"/>
    </row>
    <row r="548" spans="1:26" ht="11.25" customHeight="1">
      <c r="A548" s="120"/>
      <c r="B548" s="58"/>
      <c r="C548" s="120"/>
      <c r="D548" s="120"/>
      <c r="E548" s="120"/>
      <c r="F548" s="120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122"/>
      <c r="Y548" s="122"/>
      <c r="Z548" s="2"/>
    </row>
    <row r="549" spans="1:26" ht="11.25" customHeight="1">
      <c r="A549" s="120"/>
      <c r="B549" s="58"/>
      <c r="C549" s="120"/>
      <c r="D549" s="120"/>
      <c r="E549" s="120"/>
      <c r="F549" s="120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122"/>
      <c r="Y549" s="122"/>
      <c r="Z549" s="2"/>
    </row>
    <row r="550" spans="1:26" ht="11.25" customHeight="1">
      <c r="A550" s="120"/>
      <c r="B550" s="58"/>
      <c r="C550" s="120"/>
      <c r="D550" s="120"/>
      <c r="E550" s="120"/>
      <c r="F550" s="120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122"/>
      <c r="Y550" s="122"/>
      <c r="Z550" s="2"/>
    </row>
    <row r="551" spans="1:26" ht="11.25" customHeight="1">
      <c r="A551" s="120"/>
      <c r="B551" s="58"/>
      <c r="C551" s="120"/>
      <c r="D551" s="120"/>
      <c r="E551" s="120"/>
      <c r="F551" s="120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122"/>
      <c r="Y551" s="122"/>
      <c r="Z551" s="2"/>
    </row>
    <row r="552" spans="1:26" ht="11.25" customHeight="1">
      <c r="A552" s="120"/>
      <c r="B552" s="58"/>
      <c r="C552" s="120"/>
      <c r="D552" s="120"/>
      <c r="E552" s="120"/>
      <c r="F552" s="120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122"/>
      <c r="Y552" s="122"/>
      <c r="Z552" s="2"/>
    </row>
    <row r="553" spans="1:26" ht="11.25" customHeight="1">
      <c r="A553" s="120"/>
      <c r="B553" s="58"/>
      <c r="C553" s="120"/>
      <c r="D553" s="120"/>
      <c r="E553" s="120"/>
      <c r="F553" s="120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122"/>
      <c r="Y553" s="122"/>
      <c r="Z553" s="2"/>
    </row>
    <row r="554" spans="1:26" ht="11.25" customHeight="1">
      <c r="A554" s="120"/>
      <c r="B554" s="58"/>
      <c r="C554" s="120"/>
      <c r="D554" s="120"/>
      <c r="E554" s="120"/>
      <c r="F554" s="120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122"/>
      <c r="Y554" s="122"/>
      <c r="Z554" s="2"/>
    </row>
    <row r="555" spans="1:26" ht="11.25" customHeight="1">
      <c r="A555" s="120"/>
      <c r="B555" s="58"/>
      <c r="C555" s="120"/>
      <c r="D555" s="120"/>
      <c r="E555" s="120"/>
      <c r="F555" s="120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122"/>
      <c r="Y555" s="122"/>
      <c r="Z555" s="2"/>
    </row>
    <row r="556" spans="1:26" ht="11.25" customHeight="1">
      <c r="A556" s="120"/>
      <c r="B556" s="58"/>
      <c r="C556" s="120"/>
      <c r="D556" s="120"/>
      <c r="E556" s="120"/>
      <c r="F556" s="120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122"/>
      <c r="Y556" s="122"/>
      <c r="Z556" s="2"/>
    </row>
    <row r="557" spans="1:26" ht="11.25" customHeight="1">
      <c r="A557" s="120"/>
      <c r="B557" s="58"/>
      <c r="C557" s="120"/>
      <c r="D557" s="120"/>
      <c r="E557" s="120"/>
      <c r="F557" s="120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122"/>
      <c r="Y557" s="122"/>
      <c r="Z557" s="2"/>
    </row>
    <row r="558" spans="1:26" ht="11.25" customHeight="1">
      <c r="A558" s="120"/>
      <c r="B558" s="58"/>
      <c r="C558" s="120"/>
      <c r="D558" s="120"/>
      <c r="E558" s="120"/>
      <c r="F558" s="120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122"/>
      <c r="Y558" s="122"/>
      <c r="Z558" s="2"/>
    </row>
    <row r="559" spans="1:26" ht="11.25" customHeight="1">
      <c r="A559" s="120"/>
      <c r="B559" s="58"/>
      <c r="C559" s="120"/>
      <c r="D559" s="120"/>
      <c r="E559" s="120"/>
      <c r="F559" s="120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122"/>
      <c r="Y559" s="122"/>
      <c r="Z559" s="2"/>
    </row>
    <row r="560" spans="1:26" ht="11.25" customHeight="1">
      <c r="A560" s="120"/>
      <c r="B560" s="58"/>
      <c r="C560" s="120"/>
      <c r="D560" s="120"/>
      <c r="E560" s="120"/>
      <c r="F560" s="120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122"/>
      <c r="Y560" s="122"/>
      <c r="Z560" s="2"/>
    </row>
    <row r="561" spans="1:26" ht="11.25" customHeight="1">
      <c r="A561" s="120"/>
      <c r="B561" s="58"/>
      <c r="C561" s="120"/>
      <c r="D561" s="120"/>
      <c r="E561" s="120"/>
      <c r="F561" s="120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122"/>
      <c r="Y561" s="122"/>
      <c r="Z561" s="2"/>
    </row>
    <row r="562" spans="1:26" ht="11.25" customHeight="1">
      <c r="A562" s="120"/>
      <c r="B562" s="58"/>
      <c r="C562" s="120"/>
      <c r="D562" s="120"/>
      <c r="E562" s="120"/>
      <c r="F562" s="120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122"/>
      <c r="Y562" s="122"/>
      <c r="Z562" s="2"/>
    </row>
    <row r="563" spans="1:26" ht="11.25" customHeight="1">
      <c r="A563" s="120"/>
      <c r="B563" s="58"/>
      <c r="C563" s="120"/>
      <c r="D563" s="120"/>
      <c r="E563" s="120"/>
      <c r="F563" s="120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122"/>
      <c r="Y563" s="122"/>
      <c r="Z563" s="2"/>
    </row>
    <row r="564" spans="1:26" ht="11.25" customHeight="1">
      <c r="A564" s="120"/>
      <c r="B564" s="58"/>
      <c r="C564" s="120"/>
      <c r="D564" s="120"/>
      <c r="E564" s="120"/>
      <c r="F564" s="120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122"/>
      <c r="Y564" s="122"/>
      <c r="Z564" s="2"/>
    </row>
    <row r="565" spans="1:26" ht="11.25" customHeight="1">
      <c r="A565" s="120"/>
      <c r="B565" s="58"/>
      <c r="C565" s="120"/>
      <c r="D565" s="120"/>
      <c r="E565" s="120"/>
      <c r="F565" s="120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122"/>
      <c r="Y565" s="122"/>
      <c r="Z565" s="2"/>
    </row>
    <row r="566" spans="1:26" ht="11.25" customHeight="1">
      <c r="A566" s="120"/>
      <c r="B566" s="58"/>
      <c r="C566" s="120"/>
      <c r="D566" s="120"/>
      <c r="E566" s="120"/>
      <c r="F566" s="120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122"/>
      <c r="Y566" s="122"/>
      <c r="Z566" s="2"/>
    </row>
    <row r="567" spans="1:26" ht="11.25" customHeight="1">
      <c r="A567" s="120"/>
      <c r="B567" s="58"/>
      <c r="C567" s="120"/>
      <c r="D567" s="120"/>
      <c r="E567" s="120"/>
      <c r="F567" s="120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122"/>
      <c r="Y567" s="122"/>
      <c r="Z567" s="2"/>
    </row>
    <row r="568" spans="1:26" ht="11.25" customHeight="1">
      <c r="A568" s="120"/>
      <c r="B568" s="58"/>
      <c r="C568" s="120"/>
      <c r="D568" s="120"/>
      <c r="E568" s="120"/>
      <c r="F568" s="120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122"/>
      <c r="Y568" s="122"/>
      <c r="Z568" s="2"/>
    </row>
    <row r="569" spans="1:26" ht="11.25" customHeight="1">
      <c r="A569" s="120"/>
      <c r="B569" s="58"/>
      <c r="C569" s="120"/>
      <c r="D569" s="120"/>
      <c r="E569" s="120"/>
      <c r="F569" s="120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122"/>
      <c r="Y569" s="122"/>
      <c r="Z569" s="2"/>
    </row>
    <row r="570" spans="1:26" ht="11.25" customHeight="1">
      <c r="A570" s="120"/>
      <c r="B570" s="58"/>
      <c r="C570" s="120"/>
      <c r="D570" s="120"/>
      <c r="E570" s="120"/>
      <c r="F570" s="120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122"/>
      <c r="Y570" s="122"/>
      <c r="Z570" s="2"/>
    </row>
    <row r="571" spans="1:26" ht="11.25" customHeight="1">
      <c r="A571" s="120"/>
      <c r="B571" s="58"/>
      <c r="C571" s="120"/>
      <c r="D571" s="120"/>
      <c r="E571" s="120"/>
      <c r="F571" s="120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122"/>
      <c r="Y571" s="122"/>
      <c r="Z571" s="2"/>
    </row>
    <row r="572" spans="1:26" ht="11.25" customHeight="1">
      <c r="A572" s="120"/>
      <c r="B572" s="58"/>
      <c r="C572" s="120"/>
      <c r="D572" s="120"/>
      <c r="E572" s="120"/>
      <c r="F572" s="120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122"/>
      <c r="Y572" s="122"/>
      <c r="Z572" s="2"/>
    </row>
    <row r="573" spans="1:26" ht="11.25" customHeight="1">
      <c r="A573" s="120"/>
      <c r="B573" s="58"/>
      <c r="C573" s="120"/>
      <c r="D573" s="120"/>
      <c r="E573" s="120"/>
      <c r="F573" s="120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122"/>
      <c r="Y573" s="122"/>
      <c r="Z573" s="2"/>
    </row>
    <row r="574" spans="1:26" ht="11.25" customHeight="1">
      <c r="A574" s="120"/>
      <c r="B574" s="58"/>
      <c r="C574" s="120"/>
      <c r="D574" s="120"/>
      <c r="E574" s="120"/>
      <c r="F574" s="120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122"/>
      <c r="Y574" s="122"/>
      <c r="Z574" s="2"/>
    </row>
    <row r="575" spans="1:26" ht="11.25" customHeight="1">
      <c r="A575" s="120"/>
      <c r="B575" s="58"/>
      <c r="C575" s="120"/>
      <c r="D575" s="120"/>
      <c r="E575" s="120"/>
      <c r="F575" s="120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122"/>
      <c r="Y575" s="122"/>
      <c r="Z575" s="2"/>
    </row>
    <row r="576" spans="1:26" ht="11.25" customHeight="1">
      <c r="A576" s="120"/>
      <c r="B576" s="58"/>
      <c r="C576" s="120"/>
      <c r="D576" s="120"/>
      <c r="E576" s="120"/>
      <c r="F576" s="120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122"/>
      <c r="Y576" s="122"/>
      <c r="Z576" s="2"/>
    </row>
    <row r="577" spans="1:26" ht="11.25" customHeight="1">
      <c r="A577" s="120"/>
      <c r="B577" s="58"/>
      <c r="C577" s="120"/>
      <c r="D577" s="120"/>
      <c r="E577" s="120"/>
      <c r="F577" s="120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122"/>
      <c r="Y577" s="122"/>
      <c r="Z577" s="2"/>
    </row>
    <row r="578" spans="1:26" ht="11.25" customHeight="1">
      <c r="A578" s="120"/>
      <c r="B578" s="58"/>
      <c r="C578" s="120"/>
      <c r="D578" s="120"/>
      <c r="E578" s="120"/>
      <c r="F578" s="120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122"/>
      <c r="Y578" s="122"/>
      <c r="Z578" s="2"/>
    </row>
    <row r="579" spans="1:26" ht="11.25" customHeight="1">
      <c r="A579" s="120"/>
      <c r="B579" s="58"/>
      <c r="C579" s="120"/>
      <c r="D579" s="120"/>
      <c r="E579" s="120"/>
      <c r="F579" s="120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122"/>
      <c r="Y579" s="122"/>
      <c r="Z579" s="2"/>
    </row>
    <row r="580" spans="1:26" ht="11.25" customHeight="1">
      <c r="A580" s="120"/>
      <c r="B580" s="58"/>
      <c r="C580" s="120"/>
      <c r="D580" s="120"/>
      <c r="E580" s="120"/>
      <c r="F580" s="120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122"/>
      <c r="Y580" s="122"/>
      <c r="Z580" s="2"/>
    </row>
    <row r="581" spans="1:26" ht="11.25" customHeight="1">
      <c r="A581" s="120"/>
      <c r="B581" s="58"/>
      <c r="C581" s="120"/>
      <c r="D581" s="120"/>
      <c r="E581" s="120"/>
      <c r="F581" s="120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122"/>
      <c r="Y581" s="122"/>
      <c r="Z581" s="2"/>
    </row>
    <row r="582" spans="1:26" ht="11.25" customHeight="1">
      <c r="A582" s="120"/>
      <c r="B582" s="58"/>
      <c r="C582" s="120"/>
      <c r="D582" s="120"/>
      <c r="E582" s="120"/>
      <c r="F582" s="120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122"/>
      <c r="Y582" s="122"/>
      <c r="Z582" s="2"/>
    </row>
    <row r="583" spans="1:26" ht="11.25" customHeight="1">
      <c r="A583" s="120"/>
      <c r="B583" s="58"/>
      <c r="C583" s="120"/>
      <c r="D583" s="120"/>
      <c r="E583" s="120"/>
      <c r="F583" s="120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122"/>
      <c r="Y583" s="122"/>
      <c r="Z583" s="2"/>
    </row>
    <row r="584" spans="1:26" ht="11.25" customHeight="1">
      <c r="A584" s="120"/>
      <c r="B584" s="58"/>
      <c r="C584" s="120"/>
      <c r="D584" s="120"/>
      <c r="E584" s="120"/>
      <c r="F584" s="120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122"/>
      <c r="Y584" s="122"/>
      <c r="Z584" s="2"/>
    </row>
    <row r="585" spans="1:26" ht="11.25" customHeight="1">
      <c r="A585" s="120"/>
      <c r="B585" s="58"/>
      <c r="C585" s="120"/>
      <c r="D585" s="120"/>
      <c r="E585" s="120"/>
      <c r="F585" s="120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122"/>
      <c r="Y585" s="122"/>
      <c r="Z585" s="2"/>
    </row>
    <row r="586" spans="1:26" ht="11.25" customHeight="1">
      <c r="A586" s="120"/>
      <c r="B586" s="58"/>
      <c r="C586" s="120"/>
      <c r="D586" s="120"/>
      <c r="E586" s="120"/>
      <c r="F586" s="120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122"/>
      <c r="Y586" s="122"/>
      <c r="Z586" s="2"/>
    </row>
    <row r="587" spans="1:26" ht="11.25" customHeight="1">
      <c r="A587" s="120"/>
      <c r="B587" s="58"/>
      <c r="C587" s="120"/>
      <c r="D587" s="120"/>
      <c r="E587" s="120"/>
      <c r="F587" s="120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122"/>
      <c r="Y587" s="122"/>
      <c r="Z587" s="2"/>
    </row>
    <row r="588" spans="1:26" ht="11.25" customHeight="1">
      <c r="A588" s="120"/>
      <c r="B588" s="58"/>
      <c r="C588" s="120"/>
      <c r="D588" s="120"/>
      <c r="E588" s="120"/>
      <c r="F588" s="120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122"/>
      <c r="Y588" s="122"/>
      <c r="Z588" s="2"/>
    </row>
    <row r="589" spans="1:26" ht="11.25" customHeight="1">
      <c r="A589" s="120"/>
      <c r="B589" s="58"/>
      <c r="C589" s="120"/>
      <c r="D589" s="120"/>
      <c r="E589" s="120"/>
      <c r="F589" s="120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122"/>
      <c r="Y589" s="122"/>
      <c r="Z589" s="2"/>
    </row>
    <row r="590" spans="1:26" ht="11.25" customHeight="1">
      <c r="A590" s="120"/>
      <c r="B590" s="58"/>
      <c r="C590" s="120"/>
      <c r="D590" s="120"/>
      <c r="E590" s="120"/>
      <c r="F590" s="120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122"/>
      <c r="Y590" s="122"/>
      <c r="Z590" s="2"/>
    </row>
    <row r="591" spans="1:26" ht="11.25" customHeight="1">
      <c r="A591" s="120"/>
      <c r="B591" s="58"/>
      <c r="C591" s="120"/>
      <c r="D591" s="120"/>
      <c r="E591" s="120"/>
      <c r="F591" s="120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122"/>
      <c r="Y591" s="122"/>
      <c r="Z591" s="2"/>
    </row>
    <row r="592" spans="1:26" ht="11.25" customHeight="1">
      <c r="A592" s="120"/>
      <c r="B592" s="58"/>
      <c r="C592" s="120"/>
      <c r="D592" s="120"/>
      <c r="E592" s="120"/>
      <c r="F592" s="120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122"/>
      <c r="Y592" s="122"/>
      <c r="Z592" s="2"/>
    </row>
    <row r="593" spans="1:26" ht="11.25" customHeight="1">
      <c r="A593" s="120"/>
      <c r="B593" s="58"/>
      <c r="C593" s="120"/>
      <c r="D593" s="120"/>
      <c r="E593" s="120"/>
      <c r="F593" s="120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122"/>
      <c r="Y593" s="122"/>
      <c r="Z593" s="2"/>
    </row>
    <row r="594" spans="1:26" ht="11.25" customHeight="1">
      <c r="A594" s="120"/>
      <c r="B594" s="58"/>
      <c r="C594" s="120"/>
      <c r="D594" s="120"/>
      <c r="E594" s="120"/>
      <c r="F594" s="120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122"/>
      <c r="Y594" s="122"/>
      <c r="Z594" s="2"/>
    </row>
    <row r="595" spans="1:26" ht="11.25" customHeight="1">
      <c r="A595" s="120"/>
      <c r="B595" s="58"/>
      <c r="C595" s="120"/>
      <c r="D595" s="120"/>
      <c r="E595" s="120"/>
      <c r="F595" s="120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122"/>
      <c r="Y595" s="122"/>
      <c r="Z595" s="2"/>
    </row>
    <row r="596" spans="1:26" ht="11.25" customHeight="1">
      <c r="A596" s="120"/>
      <c r="B596" s="58"/>
      <c r="C596" s="120"/>
      <c r="D596" s="120"/>
      <c r="E596" s="120"/>
      <c r="F596" s="120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122"/>
      <c r="Y596" s="122"/>
      <c r="Z596" s="2"/>
    </row>
    <row r="597" spans="1:26" ht="11.25" customHeight="1">
      <c r="A597" s="120"/>
      <c r="B597" s="58"/>
      <c r="C597" s="120"/>
      <c r="D597" s="120"/>
      <c r="E597" s="120"/>
      <c r="F597" s="120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122"/>
      <c r="Y597" s="122"/>
      <c r="Z597" s="2"/>
    </row>
    <row r="598" spans="1:26" ht="11.25" customHeight="1">
      <c r="A598" s="120"/>
      <c r="B598" s="58"/>
      <c r="C598" s="120"/>
      <c r="D598" s="120"/>
      <c r="E598" s="120"/>
      <c r="F598" s="120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122"/>
      <c r="Y598" s="122"/>
      <c r="Z598" s="2"/>
    </row>
    <row r="599" spans="1:26" ht="11.25" customHeight="1">
      <c r="A599" s="120"/>
      <c r="B599" s="58"/>
      <c r="C599" s="120"/>
      <c r="D599" s="120"/>
      <c r="E599" s="120"/>
      <c r="F599" s="120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122"/>
      <c r="Y599" s="122"/>
      <c r="Z599" s="2"/>
    </row>
    <row r="600" spans="1:26" ht="11.25" customHeight="1">
      <c r="A600" s="120"/>
      <c r="B600" s="58"/>
      <c r="C600" s="120"/>
      <c r="D600" s="120"/>
      <c r="E600" s="120"/>
      <c r="F600" s="120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122"/>
      <c r="Y600" s="122"/>
      <c r="Z600" s="2"/>
    </row>
    <row r="601" spans="1:26" ht="11.25" customHeight="1">
      <c r="A601" s="120"/>
      <c r="B601" s="58"/>
      <c r="C601" s="120"/>
      <c r="D601" s="120"/>
      <c r="E601" s="120"/>
      <c r="F601" s="120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122"/>
      <c r="Y601" s="122"/>
      <c r="Z601" s="2"/>
    </row>
    <row r="602" spans="1:26" ht="11.25" customHeight="1">
      <c r="A602" s="120"/>
      <c r="B602" s="58"/>
      <c r="C602" s="120"/>
      <c r="D602" s="120"/>
      <c r="E602" s="120"/>
      <c r="F602" s="120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122"/>
      <c r="Y602" s="122"/>
      <c r="Z602" s="2"/>
    </row>
    <row r="603" spans="1:26" ht="11.25" customHeight="1">
      <c r="A603" s="120"/>
      <c r="B603" s="58"/>
      <c r="C603" s="120"/>
      <c r="D603" s="120"/>
      <c r="E603" s="120"/>
      <c r="F603" s="120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122"/>
      <c r="Y603" s="122"/>
      <c r="Z603" s="2"/>
    </row>
    <row r="604" spans="1:26" ht="11.25" customHeight="1">
      <c r="A604" s="120"/>
      <c r="B604" s="58"/>
      <c r="C604" s="120"/>
      <c r="D604" s="120"/>
      <c r="E604" s="120"/>
      <c r="F604" s="120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122"/>
      <c r="Y604" s="122"/>
      <c r="Z604" s="2"/>
    </row>
    <row r="605" spans="1:26" ht="11.25" customHeight="1">
      <c r="A605" s="120"/>
      <c r="B605" s="58"/>
      <c r="C605" s="120"/>
      <c r="D605" s="120"/>
      <c r="E605" s="120"/>
      <c r="F605" s="120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122"/>
      <c r="Y605" s="122"/>
      <c r="Z605" s="2"/>
    </row>
    <row r="606" spans="1:26" ht="11.25" customHeight="1">
      <c r="A606" s="120"/>
      <c r="B606" s="58"/>
      <c r="C606" s="120"/>
      <c r="D606" s="120"/>
      <c r="E606" s="120"/>
      <c r="F606" s="120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122"/>
      <c r="Y606" s="122"/>
      <c r="Z606" s="2"/>
    </row>
    <row r="607" spans="1:26" ht="11.25" customHeight="1">
      <c r="A607" s="120"/>
      <c r="B607" s="58"/>
      <c r="C607" s="120"/>
      <c r="D607" s="120"/>
      <c r="E607" s="120"/>
      <c r="F607" s="120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122"/>
      <c r="Y607" s="122"/>
      <c r="Z607" s="2"/>
    </row>
    <row r="608" spans="1:26" ht="11.25" customHeight="1">
      <c r="A608" s="120"/>
      <c r="B608" s="58"/>
      <c r="C608" s="120"/>
      <c r="D608" s="120"/>
      <c r="E608" s="120"/>
      <c r="F608" s="120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122"/>
      <c r="Y608" s="122"/>
      <c r="Z608" s="2"/>
    </row>
    <row r="609" spans="1:26" ht="11.25" customHeight="1">
      <c r="A609" s="120"/>
      <c r="B609" s="58"/>
      <c r="C609" s="120"/>
      <c r="D609" s="120"/>
      <c r="E609" s="120"/>
      <c r="F609" s="120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122"/>
      <c r="Y609" s="122"/>
      <c r="Z609" s="2"/>
    </row>
    <row r="610" spans="1:26" ht="11.25" customHeight="1">
      <c r="A610" s="120"/>
      <c r="B610" s="58"/>
      <c r="C610" s="120"/>
      <c r="D610" s="120"/>
      <c r="E610" s="120"/>
      <c r="F610" s="120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122"/>
      <c r="Y610" s="122"/>
      <c r="Z610" s="2"/>
    </row>
    <row r="611" spans="1:26" ht="11.25" customHeight="1">
      <c r="A611" s="120"/>
      <c r="B611" s="58"/>
      <c r="C611" s="120"/>
      <c r="D611" s="120"/>
      <c r="E611" s="120"/>
      <c r="F611" s="120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122"/>
      <c r="Y611" s="122"/>
      <c r="Z611" s="2"/>
    </row>
    <row r="612" spans="1:26" ht="11.25" customHeight="1">
      <c r="A612" s="120"/>
      <c r="B612" s="58"/>
      <c r="C612" s="120"/>
      <c r="D612" s="120"/>
      <c r="E612" s="120"/>
      <c r="F612" s="120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122"/>
      <c r="Y612" s="122"/>
      <c r="Z612" s="2"/>
    </row>
    <row r="613" spans="1:26" ht="11.25" customHeight="1">
      <c r="A613" s="120"/>
      <c r="B613" s="58"/>
      <c r="C613" s="120"/>
      <c r="D613" s="120"/>
      <c r="E613" s="120"/>
      <c r="F613" s="120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122"/>
      <c r="Y613" s="122"/>
      <c r="Z613" s="2"/>
    </row>
    <row r="614" spans="1:26" ht="11.25" customHeight="1">
      <c r="A614" s="120"/>
      <c r="B614" s="58"/>
      <c r="C614" s="120"/>
      <c r="D614" s="120"/>
      <c r="E614" s="120"/>
      <c r="F614" s="120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122"/>
      <c r="Y614" s="122"/>
      <c r="Z614" s="2"/>
    </row>
    <row r="615" spans="1:26" ht="11.25" customHeight="1">
      <c r="A615" s="120"/>
      <c r="B615" s="58"/>
      <c r="C615" s="120"/>
      <c r="D615" s="120"/>
      <c r="E615" s="120"/>
      <c r="F615" s="120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122"/>
      <c r="Y615" s="122"/>
      <c r="Z615" s="2"/>
    </row>
    <row r="616" spans="1:26" ht="11.25" customHeight="1">
      <c r="A616" s="120"/>
      <c r="B616" s="58"/>
      <c r="C616" s="120"/>
      <c r="D616" s="120"/>
      <c r="E616" s="120"/>
      <c r="F616" s="120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122"/>
      <c r="Y616" s="122"/>
      <c r="Z616" s="2"/>
    </row>
    <row r="617" spans="1:26" ht="11.25" customHeight="1">
      <c r="A617" s="120"/>
      <c r="B617" s="58"/>
      <c r="C617" s="120"/>
      <c r="D617" s="120"/>
      <c r="E617" s="120"/>
      <c r="F617" s="120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122"/>
      <c r="Y617" s="122"/>
      <c r="Z617" s="2"/>
    </row>
    <row r="618" spans="1:26" ht="11.25" customHeight="1">
      <c r="A618" s="120"/>
      <c r="B618" s="58"/>
      <c r="C618" s="120"/>
      <c r="D618" s="120"/>
      <c r="E618" s="120"/>
      <c r="F618" s="120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122"/>
      <c r="Y618" s="122"/>
      <c r="Z618" s="2"/>
    </row>
    <row r="619" spans="1:26" ht="11.25" customHeight="1">
      <c r="A619" s="120"/>
      <c r="B619" s="58"/>
      <c r="C619" s="120"/>
      <c r="D619" s="120"/>
      <c r="E619" s="120"/>
      <c r="F619" s="120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122"/>
      <c r="Y619" s="122"/>
      <c r="Z619" s="2"/>
    </row>
    <row r="620" spans="1:26" ht="11.25" customHeight="1">
      <c r="A620" s="120"/>
      <c r="B620" s="58"/>
      <c r="C620" s="120"/>
      <c r="D620" s="120"/>
      <c r="E620" s="120"/>
      <c r="F620" s="120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122"/>
      <c r="Y620" s="122"/>
      <c r="Z620" s="2"/>
    </row>
    <row r="621" spans="1:26" ht="11.25" customHeight="1">
      <c r="A621" s="120"/>
      <c r="B621" s="58"/>
      <c r="C621" s="120"/>
      <c r="D621" s="120"/>
      <c r="E621" s="120"/>
      <c r="F621" s="120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122"/>
      <c r="Y621" s="122"/>
      <c r="Z621" s="2"/>
    </row>
    <row r="622" spans="1:26" ht="11.25" customHeight="1">
      <c r="A622" s="120"/>
      <c r="B622" s="58"/>
      <c r="C622" s="120"/>
      <c r="D622" s="120"/>
      <c r="E622" s="120"/>
      <c r="F622" s="120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122"/>
      <c r="Y622" s="122"/>
      <c r="Z622" s="2"/>
    </row>
    <row r="623" spans="1:26" ht="11.25" customHeight="1">
      <c r="A623" s="120"/>
      <c r="B623" s="58"/>
      <c r="C623" s="120"/>
      <c r="D623" s="120"/>
      <c r="E623" s="120"/>
      <c r="F623" s="120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122"/>
      <c r="Y623" s="122"/>
      <c r="Z623" s="2"/>
    </row>
    <row r="624" spans="1:26" ht="11.25" customHeight="1">
      <c r="A624" s="120"/>
      <c r="B624" s="58"/>
      <c r="C624" s="120"/>
      <c r="D624" s="120"/>
      <c r="E624" s="120"/>
      <c r="F624" s="120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122"/>
      <c r="Y624" s="122"/>
      <c r="Z624" s="2"/>
    </row>
    <row r="625" spans="1:26" ht="11.25" customHeight="1">
      <c r="A625" s="120"/>
      <c r="B625" s="58"/>
      <c r="C625" s="120"/>
      <c r="D625" s="120"/>
      <c r="E625" s="120"/>
      <c r="F625" s="120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122"/>
      <c r="Y625" s="122"/>
      <c r="Z625" s="2"/>
    </row>
    <row r="626" spans="1:26" ht="11.25" customHeight="1">
      <c r="A626" s="120"/>
      <c r="B626" s="58"/>
      <c r="C626" s="120"/>
      <c r="D626" s="120"/>
      <c r="E626" s="120"/>
      <c r="F626" s="120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122"/>
      <c r="Y626" s="122"/>
      <c r="Z626" s="2"/>
    </row>
    <row r="627" spans="1:26" ht="11.25" customHeight="1">
      <c r="A627" s="120"/>
      <c r="B627" s="58"/>
      <c r="C627" s="120"/>
      <c r="D627" s="120"/>
      <c r="E627" s="120"/>
      <c r="F627" s="120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122"/>
      <c r="Y627" s="122"/>
      <c r="Z627" s="2"/>
    </row>
    <row r="628" spans="1:26" ht="11.25" customHeight="1">
      <c r="A628" s="120"/>
      <c r="B628" s="58"/>
      <c r="C628" s="120"/>
      <c r="D628" s="120"/>
      <c r="E628" s="120"/>
      <c r="F628" s="120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122"/>
      <c r="Y628" s="122"/>
      <c r="Z628" s="2"/>
    </row>
    <row r="629" spans="1:26" ht="11.25" customHeight="1">
      <c r="A629" s="120"/>
      <c r="B629" s="58"/>
      <c r="C629" s="120"/>
      <c r="D629" s="120"/>
      <c r="E629" s="120"/>
      <c r="F629" s="120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122"/>
      <c r="Y629" s="122"/>
      <c r="Z629" s="2"/>
    </row>
    <row r="630" spans="1:26" ht="11.25" customHeight="1">
      <c r="A630" s="120"/>
      <c r="B630" s="58"/>
      <c r="C630" s="120"/>
      <c r="D630" s="120"/>
      <c r="E630" s="120"/>
      <c r="F630" s="120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122"/>
      <c r="Y630" s="122"/>
      <c r="Z630" s="2"/>
    </row>
    <row r="631" spans="1:26" ht="11.25" customHeight="1">
      <c r="A631" s="120"/>
      <c r="B631" s="58"/>
      <c r="C631" s="120"/>
      <c r="D631" s="120"/>
      <c r="E631" s="120"/>
      <c r="F631" s="120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122"/>
      <c r="Y631" s="122"/>
      <c r="Z631" s="2"/>
    </row>
    <row r="632" spans="1:26" ht="11.25" customHeight="1">
      <c r="A632" s="120"/>
      <c r="B632" s="58"/>
      <c r="C632" s="120"/>
      <c r="D632" s="120"/>
      <c r="E632" s="120"/>
      <c r="F632" s="120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122"/>
      <c r="Y632" s="122"/>
      <c r="Z632" s="2"/>
    </row>
    <row r="633" spans="1:26" ht="11.25" customHeight="1">
      <c r="A633" s="120"/>
      <c r="B633" s="58"/>
      <c r="C633" s="120"/>
      <c r="D633" s="120"/>
      <c r="E633" s="120"/>
      <c r="F633" s="120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122"/>
      <c r="Y633" s="122"/>
      <c r="Z633" s="2"/>
    </row>
    <row r="634" spans="1:26" ht="11.25" customHeight="1">
      <c r="A634" s="120"/>
      <c r="B634" s="58"/>
      <c r="C634" s="120"/>
      <c r="D634" s="120"/>
      <c r="E634" s="120"/>
      <c r="F634" s="120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122"/>
      <c r="Y634" s="122"/>
      <c r="Z634" s="2"/>
    </row>
    <row r="635" spans="1:26" ht="11.25" customHeight="1">
      <c r="A635" s="120"/>
      <c r="B635" s="58"/>
      <c r="C635" s="120"/>
      <c r="D635" s="120"/>
      <c r="E635" s="120"/>
      <c r="F635" s="120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122"/>
      <c r="Y635" s="122"/>
      <c r="Z635" s="2"/>
    </row>
    <row r="636" spans="1:26" ht="11.25" customHeight="1">
      <c r="A636" s="120"/>
      <c r="B636" s="58"/>
      <c r="C636" s="120"/>
      <c r="D636" s="120"/>
      <c r="E636" s="120"/>
      <c r="F636" s="120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122"/>
      <c r="Y636" s="122"/>
      <c r="Z636" s="2"/>
    </row>
    <row r="637" spans="1:26" ht="11.25" customHeight="1">
      <c r="A637" s="120"/>
      <c r="B637" s="58"/>
      <c r="C637" s="120"/>
      <c r="D637" s="120"/>
      <c r="E637" s="120"/>
      <c r="F637" s="120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122"/>
      <c r="Y637" s="122"/>
      <c r="Z637" s="2"/>
    </row>
    <row r="638" spans="1:26" ht="11.25" customHeight="1">
      <c r="A638" s="120"/>
      <c r="B638" s="58"/>
      <c r="C638" s="120"/>
      <c r="D638" s="120"/>
      <c r="E638" s="120"/>
      <c r="F638" s="120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122"/>
      <c r="Y638" s="122"/>
      <c r="Z638" s="2"/>
    </row>
    <row r="639" spans="1:26" ht="11.25" customHeight="1">
      <c r="A639" s="120"/>
      <c r="B639" s="58"/>
      <c r="C639" s="120"/>
      <c r="D639" s="120"/>
      <c r="E639" s="120"/>
      <c r="F639" s="120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122"/>
      <c r="Y639" s="122"/>
      <c r="Z639" s="2"/>
    </row>
    <row r="640" spans="1:26" ht="11.25" customHeight="1">
      <c r="A640" s="120"/>
      <c r="B640" s="58"/>
      <c r="C640" s="120"/>
      <c r="D640" s="120"/>
      <c r="E640" s="120"/>
      <c r="F640" s="120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122"/>
      <c r="Y640" s="122"/>
      <c r="Z640" s="2"/>
    </row>
    <row r="641" spans="1:26" ht="11.25" customHeight="1">
      <c r="A641" s="120"/>
      <c r="B641" s="58"/>
      <c r="C641" s="120"/>
      <c r="D641" s="120"/>
      <c r="E641" s="120"/>
      <c r="F641" s="120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122"/>
      <c r="Y641" s="122"/>
      <c r="Z641" s="2"/>
    </row>
    <row r="642" spans="1:26" ht="11.25" customHeight="1">
      <c r="A642" s="120"/>
      <c r="B642" s="58"/>
      <c r="C642" s="120"/>
      <c r="D642" s="120"/>
      <c r="E642" s="120"/>
      <c r="F642" s="120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122"/>
      <c r="Y642" s="122"/>
      <c r="Z642" s="2"/>
    </row>
    <row r="643" spans="1:26" ht="11.25" customHeight="1">
      <c r="A643" s="120"/>
      <c r="B643" s="58"/>
      <c r="C643" s="120"/>
      <c r="D643" s="120"/>
      <c r="E643" s="120"/>
      <c r="F643" s="120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122"/>
      <c r="Y643" s="122"/>
      <c r="Z643" s="2"/>
    </row>
    <row r="644" spans="1:26" ht="11.25" customHeight="1">
      <c r="A644" s="120"/>
      <c r="B644" s="58"/>
      <c r="C644" s="120"/>
      <c r="D644" s="120"/>
      <c r="E644" s="120"/>
      <c r="F644" s="120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122"/>
      <c r="Y644" s="122"/>
      <c r="Z644" s="2"/>
    </row>
    <row r="645" spans="1:26" ht="11.25" customHeight="1">
      <c r="A645" s="120"/>
      <c r="B645" s="58"/>
      <c r="C645" s="120"/>
      <c r="D645" s="120"/>
      <c r="E645" s="120"/>
      <c r="F645" s="120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122"/>
      <c r="Y645" s="122"/>
      <c r="Z645" s="2"/>
    </row>
    <row r="646" spans="1:26" ht="11.25" customHeight="1">
      <c r="A646" s="120"/>
      <c r="B646" s="58"/>
      <c r="C646" s="120"/>
      <c r="D646" s="120"/>
      <c r="E646" s="120"/>
      <c r="F646" s="120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122"/>
      <c r="Y646" s="122"/>
      <c r="Z646" s="2"/>
    </row>
    <row r="647" spans="1:26" ht="11.25" customHeight="1">
      <c r="A647" s="120"/>
      <c r="B647" s="58"/>
      <c r="C647" s="120"/>
      <c r="D647" s="120"/>
      <c r="E647" s="120"/>
      <c r="F647" s="120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122"/>
      <c r="Y647" s="122"/>
      <c r="Z647" s="2"/>
    </row>
    <row r="648" spans="1:26" ht="11.25" customHeight="1">
      <c r="A648" s="120"/>
      <c r="B648" s="58"/>
      <c r="C648" s="120"/>
      <c r="D648" s="120"/>
      <c r="E648" s="120"/>
      <c r="F648" s="120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122"/>
      <c r="Y648" s="122"/>
      <c r="Z648" s="2"/>
    </row>
    <row r="649" spans="1:26" ht="11.25" customHeight="1">
      <c r="A649" s="120"/>
      <c r="B649" s="58"/>
      <c r="C649" s="120"/>
      <c r="D649" s="120"/>
      <c r="E649" s="120"/>
      <c r="F649" s="120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122"/>
      <c r="Y649" s="122"/>
      <c r="Z649" s="2"/>
    </row>
    <row r="650" spans="1:26" ht="11.25" customHeight="1">
      <c r="A650" s="120"/>
      <c r="B650" s="58"/>
      <c r="C650" s="120"/>
      <c r="D650" s="120"/>
      <c r="E650" s="120"/>
      <c r="F650" s="120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122"/>
      <c r="Y650" s="122"/>
      <c r="Z650" s="2"/>
    </row>
    <row r="651" spans="1:26" ht="11.25" customHeight="1">
      <c r="A651" s="120"/>
      <c r="B651" s="58"/>
      <c r="C651" s="120"/>
      <c r="D651" s="120"/>
      <c r="E651" s="120"/>
      <c r="F651" s="120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122"/>
      <c r="Y651" s="122"/>
      <c r="Z651" s="2"/>
    </row>
    <row r="652" spans="1:26" ht="11.25" customHeight="1">
      <c r="A652" s="120"/>
      <c r="B652" s="58"/>
      <c r="C652" s="120"/>
      <c r="D652" s="120"/>
      <c r="E652" s="120"/>
      <c r="F652" s="120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122"/>
      <c r="Y652" s="122"/>
      <c r="Z652" s="2"/>
    </row>
    <row r="653" spans="1:26" ht="11.25" customHeight="1">
      <c r="A653" s="120"/>
      <c r="B653" s="58"/>
      <c r="C653" s="120"/>
      <c r="D653" s="120"/>
      <c r="E653" s="120"/>
      <c r="F653" s="120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122"/>
      <c r="Y653" s="122"/>
      <c r="Z653" s="2"/>
    </row>
    <row r="654" spans="1:26" ht="11.25" customHeight="1">
      <c r="A654" s="120"/>
      <c r="B654" s="58"/>
      <c r="C654" s="120"/>
      <c r="D654" s="120"/>
      <c r="E654" s="120"/>
      <c r="F654" s="120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122"/>
      <c r="Y654" s="122"/>
      <c r="Z654" s="2"/>
    </row>
    <row r="655" spans="1:26" ht="11.25" customHeight="1">
      <c r="A655" s="120"/>
      <c r="B655" s="58"/>
      <c r="C655" s="120"/>
      <c r="D655" s="120"/>
      <c r="E655" s="120"/>
      <c r="F655" s="120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122"/>
      <c r="Y655" s="122"/>
      <c r="Z655" s="2"/>
    </row>
    <row r="656" spans="1:26" ht="11.25" customHeight="1">
      <c r="A656" s="120"/>
      <c r="B656" s="58"/>
      <c r="C656" s="120"/>
      <c r="D656" s="120"/>
      <c r="E656" s="120"/>
      <c r="F656" s="120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122"/>
      <c r="Y656" s="122"/>
      <c r="Z656" s="2"/>
    </row>
    <row r="657" spans="1:26" ht="11.25" customHeight="1">
      <c r="A657" s="120"/>
      <c r="B657" s="58"/>
      <c r="C657" s="120"/>
      <c r="D657" s="120"/>
      <c r="E657" s="120"/>
      <c r="F657" s="120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122"/>
      <c r="Y657" s="122"/>
      <c r="Z657" s="2"/>
    </row>
    <row r="658" spans="1:26" ht="11.25" customHeight="1">
      <c r="A658" s="120"/>
      <c r="B658" s="58"/>
      <c r="C658" s="120"/>
      <c r="D658" s="120"/>
      <c r="E658" s="120"/>
      <c r="F658" s="120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122"/>
      <c r="Y658" s="122"/>
      <c r="Z658" s="2"/>
    </row>
    <row r="659" spans="1:26" ht="11.25" customHeight="1">
      <c r="A659" s="120"/>
      <c r="B659" s="58"/>
      <c r="C659" s="120"/>
      <c r="D659" s="120"/>
      <c r="E659" s="120"/>
      <c r="F659" s="120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122"/>
      <c r="Y659" s="122"/>
      <c r="Z659" s="2"/>
    </row>
    <row r="660" spans="1:26" ht="11.25" customHeight="1">
      <c r="A660" s="120"/>
      <c r="B660" s="58"/>
      <c r="C660" s="120"/>
      <c r="D660" s="120"/>
      <c r="E660" s="120"/>
      <c r="F660" s="120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122"/>
      <c r="Y660" s="122"/>
      <c r="Z660" s="2"/>
    </row>
    <row r="661" spans="1:26" ht="11.25" customHeight="1">
      <c r="A661" s="120"/>
      <c r="B661" s="58"/>
      <c r="C661" s="120"/>
      <c r="D661" s="120"/>
      <c r="E661" s="120"/>
      <c r="F661" s="120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122"/>
      <c r="Y661" s="122"/>
      <c r="Z661" s="2"/>
    </row>
    <row r="662" spans="1:26" ht="11.25" customHeight="1">
      <c r="A662" s="120"/>
      <c r="B662" s="58"/>
      <c r="C662" s="120"/>
      <c r="D662" s="120"/>
      <c r="E662" s="120"/>
      <c r="F662" s="120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122"/>
      <c r="Y662" s="122"/>
      <c r="Z662" s="2"/>
    </row>
    <row r="663" spans="1:26" ht="11.25" customHeight="1">
      <c r="A663" s="120"/>
      <c r="B663" s="58"/>
      <c r="C663" s="120"/>
      <c r="D663" s="120"/>
      <c r="E663" s="120"/>
      <c r="F663" s="120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122"/>
      <c r="Y663" s="122"/>
      <c r="Z663" s="2"/>
    </row>
    <row r="664" spans="1:26" ht="11.25" customHeight="1">
      <c r="A664" s="120"/>
      <c r="B664" s="58"/>
      <c r="C664" s="120"/>
      <c r="D664" s="120"/>
      <c r="E664" s="120"/>
      <c r="F664" s="120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122"/>
      <c r="Y664" s="122"/>
      <c r="Z664" s="2"/>
    </row>
    <row r="665" spans="1:26" ht="11.25" customHeight="1">
      <c r="A665" s="120"/>
      <c r="B665" s="58"/>
      <c r="C665" s="120"/>
      <c r="D665" s="120"/>
      <c r="E665" s="120"/>
      <c r="F665" s="120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122"/>
      <c r="Y665" s="122"/>
      <c r="Z665" s="2"/>
    </row>
    <row r="666" spans="1:26" ht="11.25" customHeight="1">
      <c r="A666" s="120"/>
      <c r="B666" s="58"/>
      <c r="C666" s="120"/>
      <c r="D666" s="120"/>
      <c r="E666" s="120"/>
      <c r="F666" s="120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122"/>
      <c r="Y666" s="122"/>
      <c r="Z666" s="2"/>
    </row>
    <row r="667" spans="1:26" ht="11.25" customHeight="1">
      <c r="A667" s="120"/>
      <c r="B667" s="58"/>
      <c r="C667" s="120"/>
      <c r="D667" s="120"/>
      <c r="E667" s="120"/>
      <c r="F667" s="120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122"/>
      <c r="Y667" s="122"/>
      <c r="Z667" s="2"/>
    </row>
    <row r="668" spans="1:26" ht="11.25" customHeight="1">
      <c r="A668" s="120"/>
      <c r="B668" s="58"/>
      <c r="C668" s="120"/>
      <c r="D668" s="120"/>
      <c r="E668" s="120"/>
      <c r="F668" s="120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122"/>
      <c r="Y668" s="122"/>
      <c r="Z668" s="2"/>
    </row>
    <row r="669" spans="1:26" ht="11.25" customHeight="1">
      <c r="A669" s="120"/>
      <c r="B669" s="58"/>
      <c r="C669" s="120"/>
      <c r="D669" s="120"/>
      <c r="E669" s="120"/>
      <c r="F669" s="120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122"/>
      <c r="Y669" s="122"/>
      <c r="Z669" s="2"/>
    </row>
    <row r="670" spans="1:26" ht="11.25" customHeight="1">
      <c r="A670" s="120"/>
      <c r="B670" s="58"/>
      <c r="C670" s="120"/>
      <c r="D670" s="120"/>
      <c r="E670" s="120"/>
      <c r="F670" s="120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122"/>
      <c r="Y670" s="122"/>
      <c r="Z670" s="2"/>
    </row>
    <row r="671" spans="1:26" ht="11.25" customHeight="1">
      <c r="A671" s="120"/>
      <c r="B671" s="58"/>
      <c r="C671" s="120"/>
      <c r="D671" s="120"/>
      <c r="E671" s="120"/>
      <c r="F671" s="120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122"/>
      <c r="Y671" s="122"/>
      <c r="Z671" s="2"/>
    </row>
    <row r="672" spans="1:26" ht="11.25" customHeight="1">
      <c r="A672" s="120"/>
      <c r="B672" s="58"/>
      <c r="C672" s="120"/>
      <c r="D672" s="120"/>
      <c r="E672" s="120"/>
      <c r="F672" s="120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122"/>
      <c r="Y672" s="122"/>
      <c r="Z672" s="2"/>
    </row>
    <row r="673" spans="1:26" ht="11.25" customHeight="1">
      <c r="A673" s="120"/>
      <c r="B673" s="58"/>
      <c r="C673" s="120"/>
      <c r="D673" s="120"/>
      <c r="E673" s="120"/>
      <c r="F673" s="120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122"/>
      <c r="Y673" s="122"/>
      <c r="Z673" s="2"/>
    </row>
    <row r="674" spans="1:26" ht="11.25" customHeight="1">
      <c r="A674" s="120"/>
      <c r="B674" s="58"/>
      <c r="C674" s="120"/>
      <c r="D674" s="120"/>
      <c r="E674" s="120"/>
      <c r="F674" s="120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122"/>
      <c r="Y674" s="122"/>
      <c r="Z674" s="2"/>
    </row>
    <row r="675" spans="1:26" ht="11.25" customHeight="1">
      <c r="A675" s="120"/>
      <c r="B675" s="58"/>
      <c r="C675" s="120"/>
      <c r="D675" s="120"/>
      <c r="E675" s="120"/>
      <c r="F675" s="120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122"/>
      <c r="Y675" s="122"/>
      <c r="Z675" s="2"/>
    </row>
    <row r="676" spans="1:26" ht="11.25" customHeight="1">
      <c r="A676" s="120"/>
      <c r="B676" s="58"/>
      <c r="C676" s="120"/>
      <c r="D676" s="120"/>
      <c r="E676" s="120"/>
      <c r="F676" s="120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122"/>
      <c r="Y676" s="122"/>
      <c r="Z676" s="2"/>
    </row>
    <row r="677" spans="1:26" ht="11.25" customHeight="1">
      <c r="A677" s="120"/>
      <c r="B677" s="58"/>
      <c r="C677" s="120"/>
      <c r="D677" s="120"/>
      <c r="E677" s="120"/>
      <c r="F677" s="120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122"/>
      <c r="Y677" s="122"/>
      <c r="Z677" s="2"/>
    </row>
    <row r="678" spans="1:26" ht="11.25" customHeight="1">
      <c r="A678" s="120"/>
      <c r="B678" s="58"/>
      <c r="C678" s="120"/>
      <c r="D678" s="120"/>
      <c r="E678" s="120"/>
      <c r="F678" s="120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122"/>
      <c r="Y678" s="122"/>
      <c r="Z678" s="2"/>
    </row>
    <row r="679" spans="1:26" ht="11.25" customHeight="1">
      <c r="A679" s="120"/>
      <c r="B679" s="58"/>
      <c r="C679" s="120"/>
      <c r="D679" s="120"/>
      <c r="E679" s="120"/>
      <c r="F679" s="120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122"/>
      <c r="Y679" s="122"/>
      <c r="Z679" s="2"/>
    </row>
    <row r="680" spans="1:26" ht="11.25" customHeight="1">
      <c r="A680" s="120"/>
      <c r="B680" s="58"/>
      <c r="C680" s="120"/>
      <c r="D680" s="120"/>
      <c r="E680" s="120"/>
      <c r="F680" s="120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122"/>
      <c r="Y680" s="122"/>
      <c r="Z680" s="2"/>
    </row>
    <row r="681" spans="1:26" ht="11.25" customHeight="1">
      <c r="A681" s="120"/>
      <c r="B681" s="58"/>
      <c r="C681" s="120"/>
      <c r="D681" s="120"/>
      <c r="E681" s="120"/>
      <c r="F681" s="120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122"/>
      <c r="Y681" s="122"/>
      <c r="Z681" s="2"/>
    </row>
    <row r="682" spans="1:26" ht="11.25" customHeight="1">
      <c r="A682" s="120"/>
      <c r="B682" s="58"/>
      <c r="C682" s="120"/>
      <c r="D682" s="120"/>
      <c r="E682" s="120"/>
      <c r="F682" s="120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122"/>
      <c r="Y682" s="122"/>
      <c r="Z682" s="2"/>
    </row>
    <row r="683" spans="1:26" ht="11.25" customHeight="1">
      <c r="A683" s="120"/>
      <c r="B683" s="58"/>
      <c r="C683" s="120"/>
      <c r="D683" s="120"/>
      <c r="E683" s="120"/>
      <c r="F683" s="120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122"/>
      <c r="Y683" s="122"/>
      <c r="Z683" s="2"/>
    </row>
    <row r="684" spans="1:26" ht="11.25" customHeight="1">
      <c r="A684" s="120"/>
      <c r="B684" s="58"/>
      <c r="C684" s="120"/>
      <c r="D684" s="120"/>
      <c r="E684" s="120"/>
      <c r="F684" s="120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122"/>
      <c r="Y684" s="122"/>
      <c r="Z684" s="2"/>
    </row>
    <row r="685" spans="1:26" ht="11.25" customHeight="1">
      <c r="A685" s="120"/>
      <c r="B685" s="58"/>
      <c r="C685" s="120"/>
      <c r="D685" s="120"/>
      <c r="E685" s="120"/>
      <c r="F685" s="120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122"/>
      <c r="Y685" s="122"/>
      <c r="Z685" s="2"/>
    </row>
    <row r="686" spans="1:26" ht="11.25" customHeight="1">
      <c r="A686" s="120"/>
      <c r="B686" s="58"/>
      <c r="C686" s="120"/>
      <c r="D686" s="120"/>
      <c r="E686" s="120"/>
      <c r="F686" s="120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122"/>
      <c r="Y686" s="122"/>
      <c r="Z686" s="2"/>
    </row>
    <row r="687" spans="1:26" ht="11.25" customHeight="1">
      <c r="A687" s="120"/>
      <c r="B687" s="58"/>
      <c r="C687" s="120"/>
      <c r="D687" s="120"/>
      <c r="E687" s="120"/>
      <c r="F687" s="120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122"/>
      <c r="Y687" s="122"/>
      <c r="Z687" s="2"/>
    </row>
    <row r="688" spans="1:26" ht="11.25" customHeight="1">
      <c r="A688" s="120"/>
      <c r="B688" s="58"/>
      <c r="C688" s="120"/>
      <c r="D688" s="120"/>
      <c r="E688" s="120"/>
      <c r="F688" s="120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122"/>
      <c r="Y688" s="122"/>
      <c r="Z688" s="2"/>
    </row>
    <row r="689" spans="1:26" ht="11.25" customHeight="1">
      <c r="A689" s="120"/>
      <c r="B689" s="58"/>
      <c r="C689" s="120"/>
      <c r="D689" s="120"/>
      <c r="E689" s="120"/>
      <c r="F689" s="120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122"/>
      <c r="Y689" s="122"/>
      <c r="Z689" s="2"/>
    </row>
    <row r="690" spans="1:26" ht="11.25" customHeight="1">
      <c r="A690" s="120"/>
      <c r="B690" s="58"/>
      <c r="C690" s="120"/>
      <c r="D690" s="120"/>
      <c r="E690" s="120"/>
      <c r="F690" s="120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122"/>
      <c r="Y690" s="122"/>
      <c r="Z690" s="2"/>
    </row>
    <row r="691" spans="1:26" ht="11.25" customHeight="1">
      <c r="A691" s="120"/>
      <c r="B691" s="58"/>
      <c r="C691" s="120"/>
      <c r="D691" s="120"/>
      <c r="E691" s="120"/>
      <c r="F691" s="120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122"/>
      <c r="Y691" s="122"/>
      <c r="Z691" s="2"/>
    </row>
    <row r="692" spans="1:26" ht="11.25" customHeight="1">
      <c r="A692" s="120"/>
      <c r="B692" s="58"/>
      <c r="C692" s="120"/>
      <c r="D692" s="120"/>
      <c r="E692" s="120"/>
      <c r="F692" s="120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122"/>
      <c r="Y692" s="122"/>
      <c r="Z692" s="2"/>
    </row>
    <row r="693" spans="1:26" ht="11.25" customHeight="1">
      <c r="A693" s="120"/>
      <c r="B693" s="58"/>
      <c r="C693" s="120"/>
      <c r="D693" s="120"/>
      <c r="E693" s="120"/>
      <c r="F693" s="120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122"/>
      <c r="Y693" s="122"/>
      <c r="Z693" s="2"/>
    </row>
    <row r="694" spans="1:26" ht="11.25" customHeight="1">
      <c r="A694" s="120"/>
      <c r="B694" s="58"/>
      <c r="C694" s="120"/>
      <c r="D694" s="120"/>
      <c r="E694" s="120"/>
      <c r="F694" s="120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122"/>
      <c r="Y694" s="122"/>
      <c r="Z694" s="2"/>
    </row>
    <row r="695" spans="1:26" ht="11.25" customHeight="1">
      <c r="A695" s="120"/>
      <c r="B695" s="58"/>
      <c r="C695" s="120"/>
      <c r="D695" s="120"/>
      <c r="E695" s="120"/>
      <c r="F695" s="120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122"/>
      <c r="Y695" s="122"/>
      <c r="Z695" s="2"/>
    </row>
    <row r="696" spans="1:26" ht="11.25" customHeight="1">
      <c r="A696" s="120"/>
      <c r="B696" s="58"/>
      <c r="C696" s="120"/>
      <c r="D696" s="120"/>
      <c r="E696" s="120"/>
      <c r="F696" s="120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122"/>
      <c r="Y696" s="122"/>
      <c r="Z696" s="2"/>
    </row>
    <row r="697" spans="1:26" ht="11.25" customHeight="1">
      <c r="A697" s="120"/>
      <c r="B697" s="58"/>
      <c r="C697" s="120"/>
      <c r="D697" s="120"/>
      <c r="E697" s="120"/>
      <c r="F697" s="120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122"/>
      <c r="Y697" s="122"/>
      <c r="Z697" s="2"/>
    </row>
    <row r="698" spans="1:26" ht="11.25" customHeight="1">
      <c r="A698" s="120"/>
      <c r="B698" s="58"/>
      <c r="C698" s="120"/>
      <c r="D698" s="120"/>
      <c r="E698" s="120"/>
      <c r="F698" s="120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122"/>
      <c r="Y698" s="122"/>
      <c r="Z698" s="2"/>
    </row>
    <row r="699" spans="1:26" ht="11.25" customHeight="1">
      <c r="A699" s="120"/>
      <c r="B699" s="58"/>
      <c r="C699" s="120"/>
      <c r="D699" s="120"/>
      <c r="E699" s="120"/>
      <c r="F699" s="120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122"/>
      <c r="Y699" s="122"/>
      <c r="Z699" s="2"/>
    </row>
    <row r="700" spans="1:26" ht="11.25" customHeight="1">
      <c r="A700" s="120"/>
      <c r="B700" s="58"/>
      <c r="C700" s="120"/>
      <c r="D700" s="120"/>
      <c r="E700" s="120"/>
      <c r="F700" s="120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122"/>
      <c r="Y700" s="122"/>
      <c r="Z700" s="2"/>
    </row>
    <row r="701" spans="1:26" ht="11.25" customHeight="1">
      <c r="A701" s="120"/>
      <c r="B701" s="58"/>
      <c r="C701" s="120"/>
      <c r="D701" s="120"/>
      <c r="E701" s="120"/>
      <c r="F701" s="120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122"/>
      <c r="Y701" s="122"/>
      <c r="Z701" s="2"/>
    </row>
    <row r="702" spans="1:26" ht="11.25" customHeight="1">
      <c r="A702" s="120"/>
      <c r="B702" s="58"/>
      <c r="C702" s="120"/>
      <c r="D702" s="120"/>
      <c r="E702" s="120"/>
      <c r="F702" s="120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122"/>
      <c r="Y702" s="122"/>
      <c r="Z702" s="2"/>
    </row>
    <row r="703" spans="1:26" ht="11.25" customHeight="1">
      <c r="A703" s="120"/>
      <c r="B703" s="58"/>
      <c r="C703" s="120"/>
      <c r="D703" s="120"/>
      <c r="E703" s="120"/>
      <c r="F703" s="120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122"/>
      <c r="Y703" s="122"/>
      <c r="Z703" s="2"/>
    </row>
    <row r="704" spans="1:26" ht="11.25" customHeight="1">
      <c r="A704" s="120"/>
      <c r="B704" s="58"/>
      <c r="C704" s="120"/>
      <c r="D704" s="120"/>
      <c r="E704" s="120"/>
      <c r="F704" s="120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122"/>
      <c r="Y704" s="122"/>
      <c r="Z704" s="2"/>
    </row>
    <row r="705" spans="1:26" ht="11.25" customHeight="1">
      <c r="A705" s="120"/>
      <c r="B705" s="58"/>
      <c r="C705" s="120"/>
      <c r="D705" s="120"/>
      <c r="E705" s="120"/>
      <c r="F705" s="120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122"/>
      <c r="Y705" s="122"/>
      <c r="Z705" s="2"/>
    </row>
    <row r="706" spans="1:26" ht="11.25" customHeight="1">
      <c r="A706" s="120"/>
      <c r="B706" s="58"/>
      <c r="C706" s="120"/>
      <c r="D706" s="120"/>
      <c r="E706" s="120"/>
      <c r="F706" s="120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122"/>
      <c r="Y706" s="122"/>
      <c r="Z706" s="2"/>
    </row>
    <row r="707" spans="1:26" ht="11.25" customHeight="1">
      <c r="A707" s="120"/>
      <c r="B707" s="58"/>
      <c r="C707" s="120"/>
      <c r="D707" s="120"/>
      <c r="E707" s="120"/>
      <c r="F707" s="120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122"/>
      <c r="Y707" s="122"/>
      <c r="Z707" s="2"/>
    </row>
    <row r="708" spans="1:26" ht="11.25" customHeight="1">
      <c r="A708" s="120"/>
      <c r="B708" s="58"/>
      <c r="C708" s="120"/>
      <c r="D708" s="120"/>
      <c r="E708" s="120"/>
      <c r="F708" s="120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122"/>
      <c r="Y708" s="122"/>
      <c r="Z708" s="2"/>
    </row>
    <row r="709" spans="1:26" ht="11.25" customHeight="1">
      <c r="A709" s="120"/>
      <c r="B709" s="58"/>
      <c r="C709" s="120"/>
      <c r="D709" s="120"/>
      <c r="E709" s="120"/>
      <c r="F709" s="120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122"/>
      <c r="Y709" s="122"/>
      <c r="Z709" s="2"/>
    </row>
    <row r="710" spans="1:26" ht="11.25" customHeight="1">
      <c r="A710" s="120"/>
      <c r="B710" s="58"/>
      <c r="C710" s="120"/>
      <c r="D710" s="120"/>
      <c r="E710" s="120"/>
      <c r="F710" s="120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122"/>
      <c r="Y710" s="122"/>
      <c r="Z710" s="2"/>
    </row>
    <row r="711" spans="1:26" ht="11.25" customHeight="1">
      <c r="A711" s="120"/>
      <c r="B711" s="58"/>
      <c r="C711" s="120"/>
      <c r="D711" s="120"/>
      <c r="E711" s="120"/>
      <c r="F711" s="120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122"/>
      <c r="Y711" s="122"/>
      <c r="Z711" s="2"/>
    </row>
    <row r="712" spans="1:26" ht="11.25" customHeight="1">
      <c r="A712" s="120"/>
      <c r="B712" s="58"/>
      <c r="C712" s="120"/>
      <c r="D712" s="120"/>
      <c r="E712" s="120"/>
      <c r="F712" s="120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122"/>
      <c r="Y712" s="122"/>
      <c r="Z712" s="2"/>
    </row>
    <row r="713" spans="1:26" ht="11.25" customHeight="1">
      <c r="A713" s="120"/>
      <c r="B713" s="58"/>
      <c r="C713" s="120"/>
      <c r="D713" s="120"/>
      <c r="E713" s="120"/>
      <c r="F713" s="120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122"/>
      <c r="Y713" s="122"/>
      <c r="Z713" s="2"/>
    </row>
    <row r="714" spans="1:26" ht="11.25" customHeight="1">
      <c r="A714" s="120"/>
      <c r="B714" s="58"/>
      <c r="C714" s="120"/>
      <c r="D714" s="120"/>
      <c r="E714" s="120"/>
      <c r="F714" s="120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122"/>
      <c r="Y714" s="122"/>
      <c r="Z714" s="2"/>
    </row>
    <row r="715" spans="1:26" ht="11.25" customHeight="1">
      <c r="A715" s="120"/>
      <c r="B715" s="58"/>
      <c r="C715" s="120"/>
      <c r="D715" s="120"/>
      <c r="E715" s="120"/>
      <c r="F715" s="120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122"/>
      <c r="Y715" s="122"/>
      <c r="Z715" s="2"/>
    </row>
    <row r="716" spans="1:26" ht="11.25" customHeight="1">
      <c r="A716" s="120"/>
      <c r="B716" s="58"/>
      <c r="C716" s="120"/>
      <c r="D716" s="120"/>
      <c r="E716" s="120"/>
      <c r="F716" s="120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122"/>
      <c r="Y716" s="122"/>
      <c r="Z716" s="2"/>
    </row>
    <row r="717" spans="1:26" ht="11.25" customHeight="1">
      <c r="A717" s="120"/>
      <c r="B717" s="58"/>
      <c r="C717" s="120"/>
      <c r="D717" s="120"/>
      <c r="E717" s="120"/>
      <c r="F717" s="120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122"/>
      <c r="Y717" s="122"/>
      <c r="Z717" s="2"/>
    </row>
    <row r="718" spans="1:26" ht="11.25" customHeight="1">
      <c r="A718" s="120"/>
      <c r="B718" s="58"/>
      <c r="C718" s="120"/>
      <c r="D718" s="120"/>
      <c r="E718" s="120"/>
      <c r="F718" s="120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122"/>
      <c r="Y718" s="122"/>
      <c r="Z718" s="2"/>
    </row>
    <row r="719" spans="1:26" ht="11.25" customHeight="1">
      <c r="A719" s="120"/>
      <c r="B719" s="58"/>
      <c r="C719" s="120"/>
      <c r="D719" s="120"/>
      <c r="E719" s="120"/>
      <c r="F719" s="120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122"/>
      <c r="Y719" s="122"/>
      <c r="Z719" s="2"/>
    </row>
    <row r="720" spans="1:26" ht="11.25" customHeight="1">
      <c r="A720" s="120"/>
      <c r="B720" s="58"/>
      <c r="C720" s="120"/>
      <c r="D720" s="120"/>
      <c r="E720" s="120"/>
      <c r="F720" s="120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122"/>
      <c r="Y720" s="122"/>
      <c r="Z720" s="2"/>
    </row>
    <row r="721" spans="1:26" ht="11.25" customHeight="1">
      <c r="A721" s="120"/>
      <c r="B721" s="58"/>
      <c r="C721" s="120"/>
      <c r="D721" s="120"/>
      <c r="E721" s="120"/>
      <c r="F721" s="120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122"/>
      <c r="Y721" s="122"/>
      <c r="Z721" s="2"/>
    </row>
    <row r="722" spans="1:26" ht="11.25" customHeight="1">
      <c r="A722" s="120"/>
      <c r="B722" s="58"/>
      <c r="C722" s="120"/>
      <c r="D722" s="120"/>
      <c r="E722" s="120"/>
      <c r="F722" s="120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122"/>
      <c r="Y722" s="122"/>
      <c r="Z722" s="2"/>
    </row>
    <row r="723" spans="1:26" ht="11.25" customHeight="1">
      <c r="A723" s="120"/>
      <c r="B723" s="58"/>
      <c r="C723" s="120"/>
      <c r="D723" s="120"/>
      <c r="E723" s="120"/>
      <c r="F723" s="120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122"/>
      <c r="Y723" s="122"/>
      <c r="Z723" s="2"/>
    </row>
    <row r="724" spans="1:26" ht="11.25" customHeight="1">
      <c r="A724" s="120"/>
      <c r="B724" s="58"/>
      <c r="C724" s="120"/>
      <c r="D724" s="120"/>
      <c r="E724" s="120"/>
      <c r="F724" s="120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122"/>
      <c r="Y724" s="122"/>
      <c r="Z724" s="2"/>
    </row>
    <row r="725" spans="1:26" ht="11.25" customHeight="1">
      <c r="A725" s="120"/>
      <c r="B725" s="58"/>
      <c r="C725" s="120"/>
      <c r="D725" s="120"/>
      <c r="E725" s="120"/>
      <c r="F725" s="120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122"/>
      <c r="Y725" s="122"/>
      <c r="Z725" s="2"/>
    </row>
    <row r="726" spans="1:26" ht="11.25" customHeight="1">
      <c r="A726" s="120"/>
      <c r="B726" s="58"/>
      <c r="C726" s="120"/>
      <c r="D726" s="120"/>
      <c r="E726" s="120"/>
      <c r="F726" s="120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122"/>
      <c r="Y726" s="122"/>
      <c r="Z726" s="2"/>
    </row>
    <row r="727" spans="1:26" ht="11.25" customHeight="1">
      <c r="A727" s="120"/>
      <c r="B727" s="58"/>
      <c r="C727" s="120"/>
      <c r="D727" s="120"/>
      <c r="E727" s="120"/>
      <c r="F727" s="120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122"/>
      <c r="Y727" s="122"/>
      <c r="Z727" s="2"/>
    </row>
    <row r="728" spans="1:26" ht="11.25" customHeight="1">
      <c r="A728" s="120"/>
      <c r="B728" s="58"/>
      <c r="C728" s="120"/>
      <c r="D728" s="120"/>
      <c r="E728" s="120"/>
      <c r="F728" s="120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122"/>
      <c r="Y728" s="122"/>
      <c r="Z728" s="2"/>
    </row>
    <row r="729" spans="1:26" ht="11.25" customHeight="1">
      <c r="A729" s="120"/>
      <c r="B729" s="58"/>
      <c r="C729" s="120"/>
      <c r="D729" s="120"/>
      <c r="E729" s="120"/>
      <c r="F729" s="120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122"/>
      <c r="Y729" s="122"/>
      <c r="Z729" s="2"/>
    </row>
    <row r="730" spans="1:26" ht="11.25" customHeight="1">
      <c r="A730" s="120"/>
      <c r="B730" s="58"/>
      <c r="C730" s="120"/>
      <c r="D730" s="120"/>
      <c r="E730" s="120"/>
      <c r="F730" s="120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122"/>
      <c r="Y730" s="122"/>
      <c r="Z730" s="2"/>
    </row>
    <row r="731" spans="1:26" ht="11.25" customHeight="1">
      <c r="A731" s="120"/>
      <c r="B731" s="58"/>
      <c r="C731" s="120"/>
      <c r="D731" s="120"/>
      <c r="E731" s="120"/>
      <c r="F731" s="120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122"/>
      <c r="Y731" s="122"/>
      <c r="Z731" s="2"/>
    </row>
    <row r="732" spans="1:26" ht="11.25" customHeight="1">
      <c r="A732" s="120"/>
      <c r="B732" s="58"/>
      <c r="C732" s="120"/>
      <c r="D732" s="120"/>
      <c r="E732" s="120"/>
      <c r="F732" s="120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122"/>
      <c r="Y732" s="122"/>
      <c r="Z732" s="2"/>
    </row>
    <row r="733" spans="1:26" ht="11.25" customHeight="1">
      <c r="A733" s="120"/>
      <c r="B733" s="58"/>
      <c r="C733" s="120"/>
      <c r="D733" s="120"/>
      <c r="E733" s="120"/>
      <c r="F733" s="120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122"/>
      <c r="Y733" s="122"/>
      <c r="Z733" s="2"/>
    </row>
    <row r="734" spans="1:26" ht="11.25" customHeight="1">
      <c r="A734" s="120"/>
      <c r="B734" s="58"/>
      <c r="C734" s="120"/>
      <c r="D734" s="120"/>
      <c r="E734" s="120"/>
      <c r="F734" s="120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122"/>
      <c r="Y734" s="122"/>
      <c r="Z734" s="2"/>
    </row>
    <row r="735" spans="1:26" ht="11.25" customHeight="1">
      <c r="A735" s="120"/>
      <c r="B735" s="58"/>
      <c r="C735" s="120"/>
      <c r="D735" s="120"/>
      <c r="E735" s="120"/>
      <c r="F735" s="120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122"/>
      <c r="Y735" s="122"/>
      <c r="Z735" s="2"/>
    </row>
    <row r="736" spans="1:26" ht="11.25" customHeight="1">
      <c r="A736" s="120"/>
      <c r="B736" s="58"/>
      <c r="C736" s="120"/>
      <c r="D736" s="120"/>
      <c r="E736" s="120"/>
      <c r="F736" s="120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122"/>
      <c r="Y736" s="122"/>
      <c r="Z736" s="2"/>
    </row>
    <row r="737" spans="1:26" ht="11.25" customHeight="1">
      <c r="A737" s="120"/>
      <c r="B737" s="58"/>
      <c r="C737" s="120"/>
      <c r="D737" s="120"/>
      <c r="E737" s="120"/>
      <c r="F737" s="120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122"/>
      <c r="Y737" s="122"/>
      <c r="Z737" s="2"/>
    </row>
    <row r="738" spans="1:26" ht="11.25" customHeight="1">
      <c r="A738" s="120"/>
      <c r="B738" s="58"/>
      <c r="C738" s="120"/>
      <c r="D738" s="120"/>
      <c r="E738" s="120"/>
      <c r="F738" s="120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122"/>
      <c r="Y738" s="122"/>
      <c r="Z738" s="2"/>
    </row>
    <row r="739" spans="1:26" ht="11.25" customHeight="1">
      <c r="A739" s="120"/>
      <c r="B739" s="58"/>
      <c r="C739" s="120"/>
      <c r="D739" s="120"/>
      <c r="E739" s="120"/>
      <c r="F739" s="120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122"/>
      <c r="Y739" s="122"/>
      <c r="Z739" s="2"/>
    </row>
    <row r="740" spans="1:26" ht="11.25" customHeight="1">
      <c r="A740" s="120"/>
      <c r="B740" s="58"/>
      <c r="C740" s="120"/>
      <c r="D740" s="120"/>
      <c r="E740" s="120"/>
      <c r="F740" s="120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122"/>
      <c r="Y740" s="122"/>
      <c r="Z740" s="2"/>
    </row>
    <row r="741" spans="1:26" ht="11.25" customHeight="1">
      <c r="A741" s="120"/>
      <c r="B741" s="58"/>
      <c r="C741" s="120"/>
      <c r="D741" s="120"/>
      <c r="E741" s="120"/>
      <c r="F741" s="120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122"/>
      <c r="Y741" s="122"/>
      <c r="Z741" s="2"/>
    </row>
    <row r="742" spans="1:26" ht="11.25" customHeight="1">
      <c r="A742" s="120"/>
      <c r="B742" s="58"/>
      <c r="C742" s="120"/>
      <c r="D742" s="120"/>
      <c r="E742" s="120"/>
      <c r="F742" s="120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122"/>
      <c r="Y742" s="122"/>
      <c r="Z742" s="2"/>
    </row>
    <row r="743" spans="1:26" ht="11.25" customHeight="1">
      <c r="A743" s="120"/>
      <c r="B743" s="58"/>
      <c r="C743" s="120"/>
      <c r="D743" s="120"/>
      <c r="E743" s="120"/>
      <c r="F743" s="120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122"/>
      <c r="Y743" s="122"/>
      <c r="Z743" s="2"/>
    </row>
    <row r="744" spans="1:26" ht="11.25" customHeight="1">
      <c r="A744" s="120"/>
      <c r="B744" s="58"/>
      <c r="C744" s="120"/>
      <c r="D744" s="120"/>
      <c r="E744" s="120"/>
      <c r="F744" s="120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122"/>
      <c r="Y744" s="122"/>
      <c r="Z744" s="2"/>
    </row>
    <row r="745" spans="1:26" ht="11.25" customHeight="1">
      <c r="A745" s="120"/>
      <c r="B745" s="58"/>
      <c r="C745" s="120"/>
      <c r="D745" s="120"/>
      <c r="E745" s="120"/>
      <c r="F745" s="120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122"/>
      <c r="Y745" s="122"/>
      <c r="Z745" s="2"/>
    </row>
    <row r="746" spans="1:26" ht="11.25" customHeight="1">
      <c r="A746" s="120"/>
      <c r="B746" s="58"/>
      <c r="C746" s="120"/>
      <c r="D746" s="120"/>
      <c r="E746" s="120"/>
      <c r="F746" s="120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122"/>
      <c r="Y746" s="122"/>
      <c r="Z746" s="2"/>
    </row>
    <row r="747" spans="1:26" ht="11.25" customHeight="1">
      <c r="A747" s="120"/>
      <c r="B747" s="58"/>
      <c r="C747" s="120"/>
      <c r="D747" s="120"/>
      <c r="E747" s="120"/>
      <c r="F747" s="120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122"/>
      <c r="Y747" s="122"/>
      <c r="Z747" s="2"/>
    </row>
    <row r="748" spans="1:26" ht="11.25" customHeight="1">
      <c r="A748" s="120"/>
      <c r="B748" s="58"/>
      <c r="C748" s="120"/>
      <c r="D748" s="120"/>
      <c r="E748" s="120"/>
      <c r="F748" s="120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122"/>
      <c r="Y748" s="122"/>
      <c r="Z748" s="2"/>
    </row>
    <row r="749" spans="1:26" ht="11.25" customHeight="1">
      <c r="A749" s="120"/>
      <c r="B749" s="58"/>
      <c r="C749" s="120"/>
      <c r="D749" s="120"/>
      <c r="E749" s="120"/>
      <c r="F749" s="120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122"/>
      <c r="Y749" s="122"/>
      <c r="Z749" s="2"/>
    </row>
    <row r="750" spans="1:26" ht="11.25" customHeight="1">
      <c r="A750" s="120"/>
      <c r="B750" s="58"/>
      <c r="C750" s="120"/>
      <c r="D750" s="120"/>
      <c r="E750" s="120"/>
      <c r="F750" s="120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122"/>
      <c r="Y750" s="122"/>
      <c r="Z750" s="2"/>
    </row>
    <row r="751" spans="1:26" ht="11.25" customHeight="1">
      <c r="A751" s="120"/>
      <c r="B751" s="58"/>
      <c r="C751" s="120"/>
      <c r="D751" s="120"/>
      <c r="E751" s="120"/>
      <c r="F751" s="120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122"/>
      <c r="Y751" s="122"/>
      <c r="Z751" s="2"/>
    </row>
    <row r="752" spans="1:26" ht="11.25" customHeight="1">
      <c r="A752" s="120"/>
      <c r="B752" s="58"/>
      <c r="C752" s="120"/>
      <c r="D752" s="120"/>
      <c r="E752" s="120"/>
      <c r="F752" s="120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122"/>
      <c r="Y752" s="122"/>
      <c r="Z752" s="2"/>
    </row>
    <row r="753" spans="1:26" ht="11.25" customHeight="1">
      <c r="A753" s="120"/>
      <c r="B753" s="58"/>
      <c r="C753" s="120"/>
      <c r="D753" s="120"/>
      <c r="E753" s="120"/>
      <c r="F753" s="120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122"/>
      <c r="Y753" s="122"/>
      <c r="Z753" s="2"/>
    </row>
    <row r="754" spans="1:26" ht="11.25" customHeight="1">
      <c r="A754" s="120"/>
      <c r="B754" s="58"/>
      <c r="C754" s="120"/>
      <c r="D754" s="120"/>
      <c r="E754" s="120"/>
      <c r="F754" s="120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122"/>
      <c r="Y754" s="122"/>
      <c r="Z754" s="2"/>
    </row>
    <row r="755" spans="1:26" ht="11.25" customHeight="1">
      <c r="A755" s="120"/>
      <c r="B755" s="58"/>
      <c r="C755" s="120"/>
      <c r="D755" s="120"/>
      <c r="E755" s="120"/>
      <c r="F755" s="120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122"/>
      <c r="Y755" s="122"/>
      <c r="Z755" s="2"/>
    </row>
    <row r="756" spans="1:26" ht="11.25" customHeight="1">
      <c r="A756" s="120"/>
      <c r="B756" s="58"/>
      <c r="C756" s="120"/>
      <c r="D756" s="120"/>
      <c r="E756" s="120"/>
      <c r="F756" s="120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122"/>
      <c r="Y756" s="122"/>
      <c r="Z756" s="2"/>
    </row>
    <row r="757" spans="1:26" ht="11.25" customHeight="1">
      <c r="A757" s="120"/>
      <c r="B757" s="58"/>
      <c r="C757" s="120"/>
      <c r="D757" s="120"/>
      <c r="E757" s="120"/>
      <c r="F757" s="120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122"/>
      <c r="Y757" s="122"/>
      <c r="Z757" s="2"/>
    </row>
    <row r="758" spans="1:26" ht="11.25" customHeight="1">
      <c r="A758" s="120"/>
      <c r="B758" s="58"/>
      <c r="C758" s="120"/>
      <c r="D758" s="120"/>
      <c r="E758" s="120"/>
      <c r="F758" s="120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122"/>
      <c r="Y758" s="122"/>
      <c r="Z758" s="2"/>
    </row>
    <row r="759" spans="1:26" ht="11.25" customHeight="1">
      <c r="A759" s="120"/>
      <c r="B759" s="58"/>
      <c r="C759" s="120"/>
      <c r="D759" s="120"/>
      <c r="E759" s="120"/>
      <c r="F759" s="120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122"/>
      <c r="Y759" s="122"/>
      <c r="Z759" s="2"/>
    </row>
    <row r="760" spans="1:26" ht="11.25" customHeight="1">
      <c r="A760" s="120"/>
      <c r="B760" s="58"/>
      <c r="C760" s="120"/>
      <c r="D760" s="120"/>
      <c r="E760" s="120"/>
      <c r="F760" s="120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122"/>
      <c r="Y760" s="122"/>
      <c r="Z760" s="2"/>
    </row>
    <row r="761" spans="1:26" ht="11.25" customHeight="1">
      <c r="A761" s="120"/>
      <c r="B761" s="58"/>
      <c r="C761" s="120"/>
      <c r="D761" s="120"/>
      <c r="E761" s="120"/>
      <c r="F761" s="120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122"/>
      <c r="Y761" s="122"/>
      <c r="Z761" s="2"/>
    </row>
    <row r="762" spans="1:26" ht="11.25" customHeight="1">
      <c r="A762" s="120"/>
      <c r="B762" s="58"/>
      <c r="C762" s="120"/>
      <c r="D762" s="120"/>
      <c r="E762" s="120"/>
      <c r="F762" s="120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122"/>
      <c r="Y762" s="122"/>
      <c r="Z762" s="2"/>
    </row>
    <row r="763" spans="1:26" ht="11.25" customHeight="1">
      <c r="A763" s="120"/>
      <c r="B763" s="58"/>
      <c r="C763" s="120"/>
      <c r="D763" s="120"/>
      <c r="E763" s="120"/>
      <c r="F763" s="120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122"/>
      <c r="Y763" s="122"/>
      <c r="Z763" s="2"/>
    </row>
    <row r="764" spans="1:26" ht="11.25" customHeight="1">
      <c r="A764" s="120"/>
      <c r="B764" s="58"/>
      <c r="C764" s="120"/>
      <c r="D764" s="120"/>
      <c r="E764" s="120"/>
      <c r="F764" s="120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122"/>
      <c r="Y764" s="122"/>
      <c r="Z764" s="2"/>
    </row>
    <row r="765" spans="1:26" ht="11.25" customHeight="1">
      <c r="A765" s="120"/>
      <c r="B765" s="58"/>
      <c r="C765" s="120"/>
      <c r="D765" s="120"/>
      <c r="E765" s="120"/>
      <c r="F765" s="120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122"/>
      <c r="Y765" s="122"/>
      <c r="Z765" s="2"/>
    </row>
    <row r="766" spans="1:26" ht="11.25" customHeight="1">
      <c r="A766" s="120"/>
      <c r="B766" s="58"/>
      <c r="C766" s="120"/>
      <c r="D766" s="120"/>
      <c r="E766" s="120"/>
      <c r="F766" s="120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122"/>
      <c r="Y766" s="122"/>
      <c r="Z766" s="2"/>
    </row>
    <row r="767" spans="1:26" ht="11.25" customHeight="1">
      <c r="A767" s="120"/>
      <c r="B767" s="58"/>
      <c r="C767" s="120"/>
      <c r="D767" s="120"/>
      <c r="E767" s="120"/>
      <c r="F767" s="120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122"/>
      <c r="Y767" s="122"/>
      <c r="Z767" s="2"/>
    </row>
    <row r="768" spans="1:26" ht="11.25" customHeight="1">
      <c r="A768" s="120"/>
      <c r="B768" s="58"/>
      <c r="C768" s="120"/>
      <c r="D768" s="120"/>
      <c r="E768" s="120"/>
      <c r="F768" s="120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122"/>
      <c r="Y768" s="122"/>
      <c r="Z768" s="2"/>
    </row>
    <row r="769" spans="1:26" ht="11.25" customHeight="1">
      <c r="A769" s="120"/>
      <c r="B769" s="58"/>
      <c r="C769" s="120"/>
      <c r="D769" s="120"/>
      <c r="E769" s="120"/>
      <c r="F769" s="120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122"/>
      <c r="Y769" s="122"/>
      <c r="Z769" s="2"/>
    </row>
    <row r="770" spans="1:26" ht="11.25" customHeight="1">
      <c r="A770" s="120"/>
      <c r="B770" s="58"/>
      <c r="C770" s="120"/>
      <c r="D770" s="120"/>
      <c r="E770" s="120"/>
      <c r="F770" s="120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122"/>
      <c r="Y770" s="122"/>
      <c r="Z770" s="2"/>
    </row>
    <row r="771" spans="1:26" ht="11.25" customHeight="1">
      <c r="A771" s="120"/>
      <c r="B771" s="58"/>
      <c r="C771" s="120"/>
      <c r="D771" s="120"/>
      <c r="E771" s="120"/>
      <c r="F771" s="120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122"/>
      <c r="Y771" s="122"/>
      <c r="Z771" s="2"/>
    </row>
    <row r="772" spans="1:26" ht="11.25" customHeight="1">
      <c r="A772" s="120"/>
      <c r="B772" s="58"/>
      <c r="C772" s="120"/>
      <c r="D772" s="120"/>
      <c r="E772" s="120"/>
      <c r="F772" s="120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122"/>
      <c r="Y772" s="122"/>
      <c r="Z772" s="2"/>
    </row>
    <row r="773" spans="1:26" ht="11.25" customHeight="1">
      <c r="A773" s="120"/>
      <c r="B773" s="58"/>
      <c r="C773" s="120"/>
      <c r="D773" s="120"/>
      <c r="E773" s="120"/>
      <c r="F773" s="120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122"/>
      <c r="Y773" s="122"/>
      <c r="Z773" s="2"/>
    </row>
    <row r="774" spans="1:26" ht="11.25" customHeight="1">
      <c r="A774" s="120"/>
      <c r="B774" s="58"/>
      <c r="C774" s="120"/>
      <c r="D774" s="120"/>
      <c r="E774" s="120"/>
      <c r="F774" s="120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122"/>
      <c r="Y774" s="122"/>
      <c r="Z774" s="2"/>
    </row>
    <row r="775" spans="1:26" ht="11.25" customHeight="1">
      <c r="A775" s="120"/>
      <c r="B775" s="58"/>
      <c r="C775" s="120"/>
      <c r="D775" s="120"/>
      <c r="E775" s="120"/>
      <c r="F775" s="120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122"/>
      <c r="Y775" s="122"/>
      <c r="Z775" s="2"/>
    </row>
    <row r="776" spans="1:26" ht="11.25" customHeight="1">
      <c r="A776" s="120"/>
      <c r="B776" s="58"/>
      <c r="C776" s="120"/>
      <c r="D776" s="120"/>
      <c r="E776" s="120"/>
      <c r="F776" s="120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122"/>
      <c r="Y776" s="122"/>
      <c r="Z776" s="2"/>
    </row>
    <row r="777" spans="1:26" ht="11.25" customHeight="1">
      <c r="A777" s="120"/>
      <c r="B777" s="58"/>
      <c r="C777" s="120"/>
      <c r="D777" s="120"/>
      <c r="E777" s="120"/>
      <c r="F777" s="120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122"/>
      <c r="Y777" s="122"/>
      <c r="Z777" s="2"/>
    </row>
    <row r="778" spans="1:26" ht="11.25" customHeight="1">
      <c r="A778" s="120"/>
      <c r="B778" s="58"/>
      <c r="C778" s="120"/>
      <c r="D778" s="120"/>
      <c r="E778" s="120"/>
      <c r="F778" s="120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122"/>
      <c r="Y778" s="122"/>
      <c r="Z778" s="2"/>
    </row>
    <row r="779" spans="1:26" ht="11.25" customHeight="1">
      <c r="A779" s="120"/>
      <c r="B779" s="58"/>
      <c r="C779" s="120"/>
      <c r="D779" s="120"/>
      <c r="E779" s="120"/>
      <c r="F779" s="120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122"/>
      <c r="Y779" s="122"/>
      <c r="Z779" s="2"/>
    </row>
    <row r="780" spans="1:26" ht="11.25" customHeight="1">
      <c r="A780" s="120"/>
      <c r="B780" s="58"/>
      <c r="C780" s="120"/>
      <c r="D780" s="120"/>
      <c r="E780" s="120"/>
      <c r="F780" s="120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122"/>
      <c r="Y780" s="122"/>
      <c r="Z780" s="2"/>
    </row>
    <row r="781" spans="1:26" ht="11.25" customHeight="1">
      <c r="A781" s="120"/>
      <c r="B781" s="58"/>
      <c r="C781" s="120"/>
      <c r="D781" s="120"/>
      <c r="E781" s="120"/>
      <c r="F781" s="120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122"/>
      <c r="Y781" s="122"/>
      <c r="Z781" s="2"/>
    </row>
    <row r="782" spans="1:26" ht="11.25" customHeight="1">
      <c r="A782" s="120"/>
      <c r="B782" s="58"/>
      <c r="C782" s="120"/>
      <c r="D782" s="120"/>
      <c r="E782" s="120"/>
      <c r="F782" s="120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122"/>
      <c r="Y782" s="122"/>
      <c r="Z782" s="2"/>
    </row>
    <row r="783" spans="1:26" ht="11.25" customHeight="1">
      <c r="A783" s="120"/>
      <c r="B783" s="58"/>
      <c r="C783" s="120"/>
      <c r="D783" s="120"/>
      <c r="E783" s="120"/>
      <c r="F783" s="120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122"/>
      <c r="Y783" s="122"/>
      <c r="Z783" s="2"/>
    </row>
    <row r="784" spans="1:26" ht="11.25" customHeight="1">
      <c r="A784" s="120"/>
      <c r="B784" s="58"/>
      <c r="C784" s="120"/>
      <c r="D784" s="120"/>
      <c r="E784" s="120"/>
      <c r="F784" s="120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122"/>
      <c r="Y784" s="122"/>
      <c r="Z784" s="2"/>
    </row>
    <row r="785" spans="1:26" ht="11.25" customHeight="1">
      <c r="A785" s="120"/>
      <c r="B785" s="58"/>
      <c r="C785" s="120"/>
      <c r="D785" s="120"/>
      <c r="E785" s="120"/>
      <c r="F785" s="120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122"/>
      <c r="Y785" s="122"/>
      <c r="Z785" s="2"/>
    </row>
    <row r="786" spans="1:26" ht="11.25" customHeight="1">
      <c r="A786" s="120"/>
      <c r="B786" s="58"/>
      <c r="C786" s="120"/>
      <c r="D786" s="120"/>
      <c r="E786" s="120"/>
      <c r="F786" s="120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122"/>
      <c r="Y786" s="122"/>
      <c r="Z786" s="2"/>
    </row>
    <row r="787" spans="1:26" ht="11.25" customHeight="1">
      <c r="A787" s="120"/>
      <c r="B787" s="58"/>
      <c r="C787" s="120"/>
      <c r="D787" s="120"/>
      <c r="E787" s="120"/>
      <c r="F787" s="120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122"/>
      <c r="Y787" s="122"/>
      <c r="Z787" s="2"/>
    </row>
    <row r="788" spans="1:26" ht="11.25" customHeight="1">
      <c r="A788" s="120"/>
      <c r="B788" s="58"/>
      <c r="C788" s="120"/>
      <c r="D788" s="120"/>
      <c r="E788" s="120"/>
      <c r="F788" s="120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122"/>
      <c r="Y788" s="122"/>
      <c r="Z788" s="2"/>
    </row>
    <row r="789" spans="1:26" ht="11.25" customHeight="1">
      <c r="A789" s="120"/>
      <c r="B789" s="58"/>
      <c r="C789" s="120"/>
      <c r="D789" s="120"/>
      <c r="E789" s="120"/>
      <c r="F789" s="120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122"/>
      <c r="Y789" s="122"/>
      <c r="Z789" s="2"/>
    </row>
    <row r="790" spans="1:26" ht="11.25" customHeight="1">
      <c r="A790" s="120"/>
      <c r="B790" s="58"/>
      <c r="C790" s="120"/>
      <c r="D790" s="120"/>
      <c r="E790" s="120"/>
      <c r="F790" s="120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122"/>
      <c r="Y790" s="122"/>
      <c r="Z790" s="2"/>
    </row>
    <row r="791" spans="1:26" ht="11.25" customHeight="1">
      <c r="A791" s="120"/>
      <c r="B791" s="58"/>
      <c r="C791" s="120"/>
      <c r="D791" s="120"/>
      <c r="E791" s="120"/>
      <c r="F791" s="120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122"/>
      <c r="Y791" s="122"/>
      <c r="Z791" s="2"/>
    </row>
    <row r="792" spans="1:26" ht="11.25" customHeight="1">
      <c r="A792" s="120"/>
      <c r="B792" s="58"/>
      <c r="C792" s="120"/>
      <c r="D792" s="120"/>
      <c r="E792" s="120"/>
      <c r="F792" s="120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122"/>
      <c r="Y792" s="122"/>
      <c r="Z792" s="2"/>
    </row>
    <row r="793" spans="1:26" ht="11.25" customHeight="1">
      <c r="A793" s="120"/>
      <c r="B793" s="58"/>
      <c r="C793" s="120"/>
      <c r="D793" s="120"/>
      <c r="E793" s="120"/>
      <c r="F793" s="120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122"/>
      <c r="Y793" s="122"/>
      <c r="Z793" s="2"/>
    </row>
    <row r="794" spans="1:26" ht="11.25" customHeight="1">
      <c r="A794" s="120"/>
      <c r="B794" s="58"/>
      <c r="C794" s="120"/>
      <c r="D794" s="120"/>
      <c r="E794" s="120"/>
      <c r="F794" s="120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122"/>
      <c r="Y794" s="122"/>
      <c r="Z794" s="2"/>
    </row>
    <row r="795" spans="1:26" ht="11.25" customHeight="1">
      <c r="A795" s="120"/>
      <c r="B795" s="58"/>
      <c r="C795" s="120"/>
      <c r="D795" s="120"/>
      <c r="E795" s="120"/>
      <c r="F795" s="120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122"/>
      <c r="Y795" s="122"/>
      <c r="Z795" s="2"/>
    </row>
    <row r="796" spans="1:26" ht="11.25" customHeight="1">
      <c r="A796" s="120"/>
      <c r="B796" s="58"/>
      <c r="C796" s="120"/>
      <c r="D796" s="120"/>
      <c r="E796" s="120"/>
      <c r="F796" s="120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122"/>
      <c r="Y796" s="122"/>
      <c r="Z796" s="2"/>
    </row>
    <row r="797" spans="1:26" ht="11.25" customHeight="1">
      <c r="A797" s="120"/>
      <c r="B797" s="58"/>
      <c r="C797" s="120"/>
      <c r="D797" s="120"/>
      <c r="E797" s="120"/>
      <c r="F797" s="120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122"/>
      <c r="Y797" s="122"/>
      <c r="Z797" s="2"/>
    </row>
    <row r="798" spans="1:26" ht="11.25" customHeight="1">
      <c r="A798" s="120"/>
      <c r="B798" s="58"/>
      <c r="C798" s="120"/>
      <c r="D798" s="120"/>
      <c r="E798" s="120"/>
      <c r="F798" s="120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122"/>
      <c r="Y798" s="122"/>
      <c r="Z798" s="2"/>
    </row>
    <row r="799" spans="1:26" ht="11.25" customHeight="1">
      <c r="A799" s="120"/>
      <c r="B799" s="58"/>
      <c r="C799" s="120"/>
      <c r="D799" s="120"/>
      <c r="E799" s="120"/>
      <c r="F799" s="120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122"/>
      <c r="Y799" s="122"/>
      <c r="Z799" s="2"/>
    </row>
    <row r="800" spans="1:26" ht="11.25" customHeight="1">
      <c r="A800" s="120"/>
      <c r="B800" s="58"/>
      <c r="C800" s="120"/>
      <c r="D800" s="120"/>
      <c r="E800" s="120"/>
      <c r="F800" s="120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122"/>
      <c r="Y800" s="122"/>
      <c r="Z800" s="2"/>
    </row>
    <row r="801" spans="1:26" ht="11.25" customHeight="1">
      <c r="A801" s="120"/>
      <c r="B801" s="58"/>
      <c r="C801" s="120"/>
      <c r="D801" s="120"/>
      <c r="E801" s="120"/>
      <c r="F801" s="120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122"/>
      <c r="Y801" s="122"/>
      <c r="Z801" s="2"/>
    </row>
    <row r="802" spans="1:26" ht="11.25" customHeight="1">
      <c r="A802" s="120"/>
      <c r="B802" s="58"/>
      <c r="C802" s="120"/>
      <c r="D802" s="120"/>
      <c r="E802" s="120"/>
      <c r="F802" s="120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122"/>
      <c r="Y802" s="122"/>
      <c r="Z802" s="2"/>
    </row>
    <row r="803" spans="1:26" ht="11.25" customHeight="1">
      <c r="A803" s="120"/>
      <c r="B803" s="58"/>
      <c r="C803" s="120"/>
      <c r="D803" s="120"/>
      <c r="E803" s="120"/>
      <c r="F803" s="120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122"/>
      <c r="Y803" s="122"/>
      <c r="Z803" s="2"/>
    </row>
    <row r="804" spans="1:26" ht="11.25" customHeight="1">
      <c r="A804" s="120"/>
      <c r="B804" s="58"/>
      <c r="C804" s="120"/>
      <c r="D804" s="120"/>
      <c r="E804" s="120"/>
      <c r="F804" s="120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122"/>
      <c r="Y804" s="122"/>
      <c r="Z804" s="2"/>
    </row>
    <row r="805" spans="1:26" ht="11.25" customHeight="1">
      <c r="A805" s="120"/>
      <c r="B805" s="58"/>
      <c r="C805" s="120"/>
      <c r="D805" s="120"/>
      <c r="E805" s="120"/>
      <c r="F805" s="120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122"/>
      <c r="Y805" s="122"/>
      <c r="Z805" s="2"/>
    </row>
    <row r="806" spans="1:26" ht="11.25" customHeight="1">
      <c r="A806" s="120"/>
      <c r="B806" s="58"/>
      <c r="C806" s="120"/>
      <c r="D806" s="120"/>
      <c r="E806" s="120"/>
      <c r="F806" s="120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122"/>
      <c r="Y806" s="122"/>
      <c r="Z806" s="2"/>
    </row>
    <row r="807" spans="1:26" ht="11.25" customHeight="1">
      <c r="A807" s="120"/>
      <c r="B807" s="58"/>
      <c r="C807" s="120"/>
      <c r="D807" s="120"/>
      <c r="E807" s="120"/>
      <c r="F807" s="120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122"/>
      <c r="Y807" s="122"/>
      <c r="Z807" s="2"/>
    </row>
    <row r="808" spans="1:26" ht="11.25" customHeight="1">
      <c r="A808" s="120"/>
      <c r="B808" s="58"/>
      <c r="C808" s="120"/>
      <c r="D808" s="120"/>
      <c r="E808" s="120"/>
      <c r="F808" s="120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122"/>
      <c r="Y808" s="122"/>
      <c r="Z808" s="2"/>
    </row>
    <row r="809" spans="1:26" ht="11.25" customHeight="1">
      <c r="A809" s="120"/>
      <c r="B809" s="58"/>
      <c r="C809" s="120"/>
      <c r="D809" s="120"/>
      <c r="E809" s="120"/>
      <c r="F809" s="120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122"/>
      <c r="Y809" s="122"/>
      <c r="Z809" s="2"/>
    </row>
    <row r="810" spans="1:26" ht="11.25" customHeight="1">
      <c r="A810" s="120"/>
      <c r="B810" s="58"/>
      <c r="C810" s="120"/>
      <c r="D810" s="120"/>
      <c r="E810" s="120"/>
      <c r="F810" s="120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122"/>
      <c r="Y810" s="122"/>
      <c r="Z810" s="2"/>
    </row>
    <row r="811" spans="1:26" ht="11.25" customHeight="1">
      <c r="A811" s="120"/>
      <c r="B811" s="58"/>
      <c r="C811" s="120"/>
      <c r="D811" s="120"/>
      <c r="E811" s="120"/>
      <c r="F811" s="120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122"/>
      <c r="Y811" s="122"/>
      <c r="Z811" s="2"/>
    </row>
    <row r="812" spans="1:26" ht="11.25" customHeight="1">
      <c r="A812" s="120"/>
      <c r="B812" s="58"/>
      <c r="C812" s="120"/>
      <c r="D812" s="120"/>
      <c r="E812" s="120"/>
      <c r="F812" s="120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122"/>
      <c r="Y812" s="122"/>
      <c r="Z812" s="2"/>
    </row>
    <row r="813" spans="1:26" ht="11.25" customHeight="1">
      <c r="A813" s="120"/>
      <c r="B813" s="58"/>
      <c r="C813" s="120"/>
      <c r="D813" s="120"/>
      <c r="E813" s="120"/>
      <c r="F813" s="120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122"/>
      <c r="Y813" s="122"/>
      <c r="Z813" s="2"/>
    </row>
    <row r="814" spans="1:26" ht="11.25" customHeight="1">
      <c r="A814" s="120"/>
      <c r="B814" s="58"/>
      <c r="C814" s="120"/>
      <c r="D814" s="120"/>
      <c r="E814" s="120"/>
      <c r="F814" s="120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122"/>
      <c r="Y814" s="122"/>
      <c r="Z814" s="2"/>
    </row>
    <row r="815" spans="1:26" ht="11.25" customHeight="1">
      <c r="A815" s="120"/>
      <c r="B815" s="58"/>
      <c r="C815" s="120"/>
      <c r="D815" s="120"/>
      <c r="E815" s="120"/>
      <c r="F815" s="120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122"/>
      <c r="Y815" s="122"/>
      <c r="Z815" s="2"/>
    </row>
    <row r="816" spans="1:26" ht="11.25" customHeight="1">
      <c r="A816" s="120"/>
      <c r="B816" s="58"/>
      <c r="C816" s="120"/>
      <c r="D816" s="120"/>
      <c r="E816" s="120"/>
      <c r="F816" s="120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122"/>
      <c r="Y816" s="122"/>
      <c r="Z816" s="2"/>
    </row>
    <row r="817" spans="1:26" ht="11.25" customHeight="1">
      <c r="A817" s="120"/>
      <c r="B817" s="58"/>
      <c r="C817" s="120"/>
      <c r="D817" s="120"/>
      <c r="E817" s="120"/>
      <c r="F817" s="120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122"/>
      <c r="Y817" s="122"/>
      <c r="Z817" s="2"/>
    </row>
    <row r="818" spans="1:26" ht="11.25" customHeight="1">
      <c r="A818" s="120"/>
      <c r="B818" s="58"/>
      <c r="C818" s="120"/>
      <c r="D818" s="120"/>
      <c r="E818" s="120"/>
      <c r="F818" s="120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122"/>
      <c r="Y818" s="122"/>
      <c r="Z818" s="2"/>
    </row>
    <row r="819" spans="1:26" ht="11.25" customHeight="1">
      <c r="A819" s="120"/>
      <c r="B819" s="58"/>
      <c r="C819" s="120"/>
      <c r="D819" s="120"/>
      <c r="E819" s="120"/>
      <c r="F819" s="120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122"/>
      <c r="Y819" s="122"/>
      <c r="Z819" s="2"/>
    </row>
    <row r="820" spans="1:26" ht="11.25" customHeight="1">
      <c r="A820" s="120"/>
      <c r="B820" s="58"/>
      <c r="C820" s="120"/>
      <c r="D820" s="120"/>
      <c r="E820" s="120"/>
      <c r="F820" s="120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122"/>
      <c r="Y820" s="122"/>
      <c r="Z820" s="2"/>
    </row>
    <row r="821" spans="1:26" ht="11.25" customHeight="1">
      <c r="A821" s="120"/>
      <c r="B821" s="58"/>
      <c r="C821" s="120"/>
      <c r="D821" s="120"/>
      <c r="E821" s="120"/>
      <c r="F821" s="120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122"/>
      <c r="Y821" s="122"/>
      <c r="Z821" s="2"/>
    </row>
    <row r="822" spans="1:26" ht="11.25" customHeight="1">
      <c r="A822" s="120"/>
      <c r="B822" s="58"/>
      <c r="C822" s="120"/>
      <c r="D822" s="120"/>
      <c r="E822" s="120"/>
      <c r="F822" s="120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122"/>
      <c r="Y822" s="122"/>
      <c r="Z822" s="2"/>
    </row>
    <row r="823" spans="1:26" ht="11.25" customHeight="1">
      <c r="A823" s="120"/>
      <c r="B823" s="58"/>
      <c r="C823" s="120"/>
      <c r="D823" s="120"/>
      <c r="E823" s="120"/>
      <c r="F823" s="120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122"/>
      <c r="Y823" s="122"/>
      <c r="Z823" s="2"/>
    </row>
    <row r="824" spans="1:26" ht="11.25" customHeight="1">
      <c r="A824" s="120"/>
      <c r="B824" s="58"/>
      <c r="C824" s="120"/>
      <c r="D824" s="120"/>
      <c r="E824" s="120"/>
      <c r="F824" s="120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122"/>
      <c r="Y824" s="122"/>
      <c r="Z824" s="2"/>
    </row>
    <row r="825" spans="1:26" ht="11.25" customHeight="1">
      <c r="A825" s="120"/>
      <c r="B825" s="58"/>
      <c r="C825" s="120"/>
      <c r="D825" s="120"/>
      <c r="E825" s="120"/>
      <c r="F825" s="120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122"/>
      <c r="Y825" s="122"/>
      <c r="Z825" s="2"/>
    </row>
    <row r="826" spans="1:26" ht="11.25" customHeight="1">
      <c r="A826" s="120"/>
      <c r="B826" s="58"/>
      <c r="C826" s="120"/>
      <c r="D826" s="120"/>
      <c r="E826" s="120"/>
      <c r="F826" s="120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122"/>
      <c r="Y826" s="122"/>
      <c r="Z826" s="2"/>
    </row>
    <row r="827" spans="1:26" ht="11.25" customHeight="1">
      <c r="A827" s="120"/>
      <c r="B827" s="58"/>
      <c r="C827" s="120"/>
      <c r="D827" s="120"/>
      <c r="E827" s="120"/>
      <c r="F827" s="120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122"/>
      <c r="Y827" s="122"/>
      <c r="Z827" s="2"/>
    </row>
    <row r="828" spans="1:26" ht="11.25" customHeight="1">
      <c r="A828" s="120"/>
      <c r="B828" s="58"/>
      <c r="C828" s="120"/>
      <c r="D828" s="120"/>
      <c r="E828" s="120"/>
      <c r="F828" s="120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122"/>
      <c r="Y828" s="122"/>
      <c r="Z828" s="2"/>
    </row>
    <row r="829" spans="1:26" ht="11.25" customHeight="1">
      <c r="A829" s="120"/>
      <c r="B829" s="58"/>
      <c r="C829" s="120"/>
      <c r="D829" s="120"/>
      <c r="E829" s="120"/>
      <c r="F829" s="120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122"/>
      <c r="Y829" s="122"/>
      <c r="Z829" s="2"/>
    </row>
    <row r="830" spans="1:26" ht="11.25" customHeight="1">
      <c r="A830" s="120"/>
      <c r="B830" s="58"/>
      <c r="C830" s="120"/>
      <c r="D830" s="120"/>
      <c r="E830" s="120"/>
      <c r="F830" s="120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122"/>
      <c r="Y830" s="122"/>
      <c r="Z830" s="2"/>
    </row>
    <row r="831" spans="1:26" ht="11.25" customHeight="1">
      <c r="A831" s="120"/>
      <c r="B831" s="58"/>
      <c r="C831" s="120"/>
      <c r="D831" s="120"/>
      <c r="E831" s="120"/>
      <c r="F831" s="120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122"/>
      <c r="Y831" s="122"/>
      <c r="Z831" s="2"/>
    </row>
    <row r="832" spans="1:26" ht="11.25" customHeight="1">
      <c r="A832" s="120"/>
      <c r="B832" s="58"/>
      <c r="C832" s="120"/>
      <c r="D832" s="120"/>
      <c r="E832" s="120"/>
      <c r="F832" s="120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122"/>
      <c r="Y832" s="122"/>
      <c r="Z832" s="2"/>
    </row>
    <row r="833" spans="1:26" ht="11.25" customHeight="1">
      <c r="A833" s="120"/>
      <c r="B833" s="58"/>
      <c r="C833" s="120"/>
      <c r="D833" s="120"/>
      <c r="E833" s="120"/>
      <c r="F833" s="120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122"/>
      <c r="Y833" s="122"/>
      <c r="Z833" s="2"/>
    </row>
    <row r="834" spans="1:26" ht="11.25" customHeight="1">
      <c r="A834" s="120"/>
      <c r="B834" s="58"/>
      <c r="C834" s="120"/>
      <c r="D834" s="120"/>
      <c r="E834" s="120"/>
      <c r="F834" s="120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122"/>
      <c r="Y834" s="122"/>
      <c r="Z834" s="2"/>
    </row>
    <row r="835" spans="1:26" ht="11.25" customHeight="1">
      <c r="A835" s="120"/>
      <c r="B835" s="58"/>
      <c r="C835" s="120"/>
      <c r="D835" s="120"/>
      <c r="E835" s="120"/>
      <c r="F835" s="120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122"/>
      <c r="Y835" s="122"/>
      <c r="Z835" s="2"/>
    </row>
    <row r="836" spans="1:26" ht="11.25" customHeight="1">
      <c r="A836" s="120"/>
      <c r="B836" s="58"/>
      <c r="C836" s="120"/>
      <c r="D836" s="120"/>
      <c r="E836" s="120"/>
      <c r="F836" s="120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122"/>
      <c r="Y836" s="122"/>
      <c r="Z836" s="2"/>
    </row>
    <row r="837" spans="1:26" ht="11.25" customHeight="1">
      <c r="A837" s="120"/>
      <c r="B837" s="58"/>
      <c r="C837" s="120"/>
      <c r="D837" s="120"/>
      <c r="E837" s="120"/>
      <c r="F837" s="120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122"/>
      <c r="Y837" s="122"/>
      <c r="Z837" s="2"/>
    </row>
    <row r="838" spans="1:26" ht="11.25" customHeight="1">
      <c r="A838" s="120"/>
      <c r="B838" s="58"/>
      <c r="C838" s="120"/>
      <c r="D838" s="120"/>
      <c r="E838" s="120"/>
      <c r="F838" s="120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122"/>
      <c r="Y838" s="122"/>
      <c r="Z838" s="2"/>
    </row>
    <row r="839" spans="1:26" ht="11.25" customHeight="1">
      <c r="A839" s="120"/>
      <c r="B839" s="58"/>
      <c r="C839" s="120"/>
      <c r="D839" s="120"/>
      <c r="E839" s="120"/>
      <c r="F839" s="120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122"/>
      <c r="Y839" s="122"/>
      <c r="Z839" s="2"/>
    </row>
    <row r="840" spans="1:26" ht="11.25" customHeight="1">
      <c r="A840" s="120"/>
      <c r="B840" s="58"/>
      <c r="C840" s="120"/>
      <c r="D840" s="120"/>
      <c r="E840" s="120"/>
      <c r="F840" s="120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122"/>
      <c r="Y840" s="122"/>
      <c r="Z840" s="2"/>
    </row>
    <row r="841" spans="1:26" ht="11.25" customHeight="1">
      <c r="A841" s="120"/>
      <c r="B841" s="58"/>
      <c r="C841" s="120"/>
      <c r="D841" s="120"/>
      <c r="E841" s="120"/>
      <c r="F841" s="120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122"/>
      <c r="Y841" s="122"/>
      <c r="Z841" s="2"/>
    </row>
    <row r="842" spans="1:26" ht="11.25" customHeight="1">
      <c r="A842" s="120"/>
      <c r="B842" s="58"/>
      <c r="C842" s="120"/>
      <c r="D842" s="120"/>
      <c r="E842" s="120"/>
      <c r="F842" s="120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122"/>
      <c r="Y842" s="122"/>
      <c r="Z842" s="2"/>
    </row>
    <row r="843" spans="1:26" ht="11.25" customHeight="1">
      <c r="A843" s="120"/>
      <c r="B843" s="58"/>
      <c r="C843" s="120"/>
      <c r="D843" s="120"/>
      <c r="E843" s="120"/>
      <c r="F843" s="120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122"/>
      <c r="Y843" s="122"/>
      <c r="Z843" s="2"/>
    </row>
    <row r="844" spans="1:26" ht="11.25" customHeight="1">
      <c r="A844" s="120"/>
      <c r="B844" s="58"/>
      <c r="C844" s="120"/>
      <c r="D844" s="120"/>
      <c r="E844" s="120"/>
      <c r="F844" s="120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122"/>
      <c r="Y844" s="122"/>
      <c r="Z844" s="2"/>
    </row>
    <row r="845" spans="1:26" ht="11.25" customHeight="1">
      <c r="A845" s="120"/>
      <c r="B845" s="58"/>
      <c r="C845" s="120"/>
      <c r="D845" s="120"/>
      <c r="E845" s="120"/>
      <c r="F845" s="120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122"/>
      <c r="Y845" s="122"/>
      <c r="Z845" s="2"/>
    </row>
    <row r="846" spans="1:26" ht="11.25" customHeight="1">
      <c r="A846" s="120"/>
      <c r="B846" s="58"/>
      <c r="C846" s="120"/>
      <c r="D846" s="120"/>
      <c r="E846" s="120"/>
      <c r="F846" s="120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122"/>
      <c r="Y846" s="122"/>
      <c r="Z846" s="2"/>
    </row>
    <row r="847" spans="1:26" ht="11.25" customHeight="1">
      <c r="A847" s="120"/>
      <c r="B847" s="58"/>
      <c r="C847" s="120"/>
      <c r="D847" s="120"/>
      <c r="E847" s="120"/>
      <c r="F847" s="120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122"/>
      <c r="Y847" s="122"/>
      <c r="Z847" s="2"/>
    </row>
    <row r="848" spans="1:26" ht="11.25" customHeight="1">
      <c r="A848" s="120"/>
      <c r="B848" s="58"/>
      <c r="C848" s="120"/>
      <c r="D848" s="120"/>
      <c r="E848" s="120"/>
      <c r="F848" s="120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122"/>
      <c r="Y848" s="122"/>
      <c r="Z848" s="2"/>
    </row>
    <row r="849" spans="1:26" ht="11.25" customHeight="1">
      <c r="A849" s="120"/>
      <c r="B849" s="58"/>
      <c r="C849" s="120"/>
      <c r="D849" s="120"/>
      <c r="E849" s="120"/>
      <c r="F849" s="120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122"/>
      <c r="Y849" s="122"/>
      <c r="Z849" s="2"/>
    </row>
    <row r="850" spans="1:26" ht="11.25" customHeight="1">
      <c r="A850" s="120"/>
      <c r="B850" s="58"/>
      <c r="C850" s="120"/>
      <c r="D850" s="120"/>
      <c r="E850" s="120"/>
      <c r="F850" s="120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122"/>
      <c r="Y850" s="122"/>
      <c r="Z850" s="2"/>
    </row>
    <row r="851" spans="1:26" ht="11.25" customHeight="1">
      <c r="A851" s="120"/>
      <c r="B851" s="58"/>
      <c r="C851" s="120"/>
      <c r="D851" s="120"/>
      <c r="E851" s="120"/>
      <c r="F851" s="120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122"/>
      <c r="Y851" s="122"/>
      <c r="Z851" s="2"/>
    </row>
    <row r="852" spans="1:26" ht="11.25" customHeight="1">
      <c r="A852" s="120"/>
      <c r="B852" s="58"/>
      <c r="C852" s="120"/>
      <c r="D852" s="120"/>
      <c r="E852" s="120"/>
      <c r="F852" s="120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122"/>
      <c r="Y852" s="122"/>
      <c r="Z852" s="2"/>
    </row>
    <row r="853" spans="1:26" ht="11.25" customHeight="1">
      <c r="A853" s="120"/>
      <c r="B853" s="58"/>
      <c r="C853" s="120"/>
      <c r="D853" s="120"/>
      <c r="E853" s="120"/>
      <c r="F853" s="120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122"/>
      <c r="Y853" s="122"/>
      <c r="Z853" s="2"/>
    </row>
    <row r="854" spans="1:26" ht="11.25" customHeight="1">
      <c r="A854" s="120"/>
      <c r="B854" s="58"/>
      <c r="C854" s="120"/>
      <c r="D854" s="120"/>
      <c r="E854" s="120"/>
      <c r="F854" s="120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122"/>
      <c r="Y854" s="122"/>
      <c r="Z854" s="2"/>
    </row>
    <row r="855" spans="1:26" ht="11.25" customHeight="1">
      <c r="A855" s="120"/>
      <c r="B855" s="58"/>
      <c r="C855" s="120"/>
      <c r="D855" s="120"/>
      <c r="E855" s="120"/>
      <c r="F855" s="120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122"/>
      <c r="Y855" s="122"/>
      <c r="Z855" s="2"/>
    </row>
    <row r="856" spans="1:26" ht="11.25" customHeight="1">
      <c r="A856" s="120"/>
      <c r="B856" s="58"/>
      <c r="C856" s="120"/>
      <c r="D856" s="120"/>
      <c r="E856" s="120"/>
      <c r="F856" s="120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122"/>
      <c r="Y856" s="122"/>
      <c r="Z856" s="2"/>
    </row>
    <row r="857" spans="1:26" ht="11.25" customHeight="1">
      <c r="A857" s="120"/>
      <c r="B857" s="58"/>
      <c r="C857" s="120"/>
      <c r="D857" s="120"/>
      <c r="E857" s="120"/>
      <c r="F857" s="120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122"/>
      <c r="Y857" s="122"/>
      <c r="Z857" s="2"/>
    </row>
    <row r="858" spans="1:26" ht="11.25" customHeight="1">
      <c r="A858" s="120"/>
      <c r="B858" s="58"/>
      <c r="C858" s="120"/>
      <c r="D858" s="120"/>
      <c r="E858" s="120"/>
      <c r="F858" s="120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122"/>
      <c r="Y858" s="122"/>
      <c r="Z858" s="2"/>
    </row>
    <row r="859" spans="1:26" ht="11.25" customHeight="1">
      <c r="A859" s="120"/>
      <c r="B859" s="58"/>
      <c r="C859" s="120"/>
      <c r="D859" s="120"/>
      <c r="E859" s="120"/>
      <c r="F859" s="120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122"/>
      <c r="Y859" s="122"/>
      <c r="Z859" s="2"/>
    </row>
    <row r="860" spans="1:26" ht="11.25" customHeight="1">
      <c r="A860" s="120"/>
      <c r="B860" s="58"/>
      <c r="C860" s="120"/>
      <c r="D860" s="120"/>
      <c r="E860" s="120"/>
      <c r="F860" s="120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122"/>
      <c r="Y860" s="122"/>
      <c r="Z860" s="2"/>
    </row>
    <row r="861" spans="1:26" ht="11.25" customHeight="1">
      <c r="A861" s="120"/>
      <c r="B861" s="58"/>
      <c r="C861" s="120"/>
      <c r="D861" s="120"/>
      <c r="E861" s="120"/>
      <c r="F861" s="120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122"/>
      <c r="Y861" s="122"/>
      <c r="Z861" s="2"/>
    </row>
    <row r="862" spans="1:26" ht="11.25" customHeight="1">
      <c r="A862" s="120"/>
      <c r="B862" s="58"/>
      <c r="C862" s="120"/>
      <c r="D862" s="120"/>
      <c r="E862" s="120"/>
      <c r="F862" s="120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122"/>
      <c r="Y862" s="122"/>
      <c r="Z862" s="2"/>
    </row>
    <row r="863" spans="1:26" ht="11.25" customHeight="1">
      <c r="A863" s="120"/>
      <c r="B863" s="58"/>
      <c r="C863" s="120"/>
      <c r="D863" s="120"/>
      <c r="E863" s="120"/>
      <c r="F863" s="120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122"/>
      <c r="Y863" s="122"/>
      <c r="Z863" s="2"/>
    </row>
    <row r="864" spans="1:26" ht="11.25" customHeight="1">
      <c r="A864" s="120"/>
      <c r="B864" s="58"/>
      <c r="C864" s="120"/>
      <c r="D864" s="120"/>
      <c r="E864" s="120"/>
      <c r="F864" s="120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122"/>
      <c r="Y864" s="122"/>
      <c r="Z864" s="2"/>
    </row>
    <row r="865" spans="1:26" ht="11.25" customHeight="1">
      <c r="A865" s="120"/>
      <c r="B865" s="58"/>
      <c r="C865" s="120"/>
      <c r="D865" s="120"/>
      <c r="E865" s="120"/>
      <c r="F865" s="120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122"/>
      <c r="Y865" s="122"/>
      <c r="Z865" s="2"/>
    </row>
    <row r="866" spans="1:26" ht="11.25" customHeight="1">
      <c r="A866" s="120"/>
      <c r="B866" s="58"/>
      <c r="C866" s="120"/>
      <c r="D866" s="120"/>
      <c r="E866" s="120"/>
      <c r="F866" s="120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122"/>
      <c r="Y866" s="122"/>
      <c r="Z866" s="2"/>
    </row>
    <row r="867" spans="1:26" ht="11.25" customHeight="1">
      <c r="A867" s="120"/>
      <c r="B867" s="58"/>
      <c r="C867" s="120"/>
      <c r="D867" s="120"/>
      <c r="E867" s="120"/>
      <c r="F867" s="120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122"/>
      <c r="Y867" s="122"/>
      <c r="Z867" s="2"/>
    </row>
    <row r="868" spans="1:26" ht="11.25" customHeight="1">
      <c r="A868" s="120"/>
      <c r="B868" s="58"/>
      <c r="C868" s="120"/>
      <c r="D868" s="120"/>
      <c r="E868" s="120"/>
      <c r="F868" s="120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122"/>
      <c r="Y868" s="122"/>
      <c r="Z868" s="2"/>
    </row>
    <row r="869" spans="1:26" ht="11.25" customHeight="1">
      <c r="A869" s="120"/>
      <c r="B869" s="58"/>
      <c r="C869" s="120"/>
      <c r="D869" s="120"/>
      <c r="E869" s="120"/>
      <c r="F869" s="120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122"/>
      <c r="Y869" s="122"/>
      <c r="Z869" s="2"/>
    </row>
    <row r="870" spans="1:26" ht="11.25" customHeight="1">
      <c r="A870" s="120"/>
      <c r="B870" s="58"/>
      <c r="C870" s="120"/>
      <c r="D870" s="120"/>
      <c r="E870" s="120"/>
      <c r="F870" s="120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122"/>
      <c r="Y870" s="122"/>
      <c r="Z870" s="2"/>
    </row>
    <row r="871" spans="1:26" ht="11.25" customHeight="1">
      <c r="A871" s="120"/>
      <c r="B871" s="58"/>
      <c r="C871" s="120"/>
      <c r="D871" s="120"/>
      <c r="E871" s="120"/>
      <c r="F871" s="120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122"/>
      <c r="Y871" s="122"/>
      <c r="Z871" s="2"/>
    </row>
    <row r="872" spans="1:26" ht="11.25" customHeight="1">
      <c r="A872" s="120"/>
      <c r="B872" s="58"/>
      <c r="C872" s="120"/>
      <c r="D872" s="120"/>
      <c r="E872" s="120"/>
      <c r="F872" s="120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122"/>
      <c r="Y872" s="122"/>
      <c r="Z872" s="2"/>
    </row>
    <row r="873" spans="1:26" ht="11.25" customHeight="1">
      <c r="A873" s="120"/>
      <c r="B873" s="58"/>
      <c r="C873" s="120"/>
      <c r="D873" s="120"/>
      <c r="E873" s="120"/>
      <c r="F873" s="120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122"/>
      <c r="Y873" s="122"/>
      <c r="Z873" s="2"/>
    </row>
    <row r="874" spans="1:26" ht="11.25" customHeight="1">
      <c r="A874" s="120"/>
      <c r="B874" s="58"/>
      <c r="C874" s="120"/>
      <c r="D874" s="120"/>
      <c r="E874" s="120"/>
      <c r="F874" s="120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122"/>
      <c r="Y874" s="122"/>
      <c r="Z874" s="2"/>
    </row>
    <row r="875" spans="1:26" ht="11.25" customHeight="1">
      <c r="A875" s="120"/>
      <c r="B875" s="58"/>
      <c r="C875" s="120"/>
      <c r="D875" s="120"/>
      <c r="E875" s="120"/>
      <c r="F875" s="120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122"/>
      <c r="Y875" s="122"/>
      <c r="Z875" s="2"/>
    </row>
    <row r="876" spans="1:26" ht="11.25" customHeight="1">
      <c r="A876" s="120"/>
      <c r="B876" s="58"/>
      <c r="C876" s="120"/>
      <c r="D876" s="120"/>
      <c r="E876" s="120"/>
      <c r="F876" s="120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122"/>
      <c r="Y876" s="122"/>
      <c r="Z876" s="2"/>
    </row>
    <row r="877" spans="1:26" ht="11.25" customHeight="1">
      <c r="A877" s="120"/>
      <c r="B877" s="58"/>
      <c r="C877" s="120"/>
      <c r="D877" s="120"/>
      <c r="E877" s="120"/>
      <c r="F877" s="120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122"/>
      <c r="Y877" s="122"/>
      <c r="Z877" s="2"/>
    </row>
    <row r="878" spans="1:26" ht="11.25" customHeight="1">
      <c r="A878" s="120"/>
      <c r="B878" s="58"/>
      <c r="C878" s="120"/>
      <c r="D878" s="120"/>
      <c r="E878" s="120"/>
      <c r="F878" s="120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122"/>
      <c r="Y878" s="122"/>
      <c r="Z878" s="2"/>
    </row>
    <row r="879" spans="1:26" ht="11.25" customHeight="1">
      <c r="A879" s="120"/>
      <c r="B879" s="58"/>
      <c r="C879" s="120"/>
      <c r="D879" s="120"/>
      <c r="E879" s="120"/>
      <c r="F879" s="120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122"/>
      <c r="Y879" s="122"/>
      <c r="Z879" s="2"/>
    </row>
    <row r="880" spans="1:26" ht="11.25" customHeight="1">
      <c r="A880" s="120"/>
      <c r="B880" s="58"/>
      <c r="C880" s="120"/>
      <c r="D880" s="120"/>
      <c r="E880" s="120"/>
      <c r="F880" s="120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122"/>
      <c r="Y880" s="122"/>
      <c r="Z880" s="2"/>
    </row>
    <row r="881" spans="1:26" ht="11.25" customHeight="1">
      <c r="A881" s="120"/>
      <c r="B881" s="58"/>
      <c r="C881" s="120"/>
      <c r="D881" s="120"/>
      <c r="E881" s="120"/>
      <c r="F881" s="120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122"/>
      <c r="Y881" s="122"/>
      <c r="Z881" s="2"/>
    </row>
    <row r="882" spans="1:26" ht="11.25" customHeight="1">
      <c r="A882" s="120"/>
      <c r="B882" s="58"/>
      <c r="C882" s="120"/>
      <c r="D882" s="120"/>
      <c r="E882" s="120"/>
      <c r="F882" s="120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122"/>
      <c r="Y882" s="122"/>
      <c r="Z882" s="2"/>
    </row>
    <row r="883" spans="1:26" ht="11.25" customHeight="1">
      <c r="A883" s="120"/>
      <c r="B883" s="58"/>
      <c r="C883" s="120"/>
      <c r="D883" s="120"/>
      <c r="E883" s="120"/>
      <c r="F883" s="120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122"/>
      <c r="Y883" s="122"/>
      <c r="Z883" s="2"/>
    </row>
    <row r="884" spans="1:26" ht="11.25" customHeight="1">
      <c r="A884" s="120"/>
      <c r="B884" s="58"/>
      <c r="C884" s="120"/>
      <c r="D884" s="120"/>
      <c r="E884" s="120"/>
      <c r="F884" s="120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122"/>
      <c r="Y884" s="122"/>
      <c r="Z884" s="2"/>
    </row>
    <row r="885" spans="1:26" ht="11.25" customHeight="1">
      <c r="A885" s="120"/>
      <c r="B885" s="58"/>
      <c r="C885" s="120"/>
      <c r="D885" s="120"/>
      <c r="E885" s="120"/>
      <c r="F885" s="120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122"/>
      <c r="Y885" s="122"/>
      <c r="Z885" s="2"/>
    </row>
    <row r="886" spans="1:26" ht="11.25" customHeight="1">
      <c r="A886" s="120"/>
      <c r="B886" s="58"/>
      <c r="C886" s="120"/>
      <c r="D886" s="120"/>
      <c r="E886" s="120"/>
      <c r="F886" s="120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122"/>
      <c r="Y886" s="122"/>
      <c r="Z886" s="2"/>
    </row>
    <row r="887" spans="1:26" ht="11.25" customHeight="1">
      <c r="A887" s="120"/>
      <c r="B887" s="58"/>
      <c r="C887" s="120"/>
      <c r="D887" s="120"/>
      <c r="E887" s="120"/>
      <c r="F887" s="120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122"/>
      <c r="Y887" s="122"/>
      <c r="Z887" s="2"/>
    </row>
    <row r="888" spans="1:26" ht="11.25" customHeight="1">
      <c r="A888" s="120"/>
      <c r="B888" s="58"/>
      <c r="C888" s="120"/>
      <c r="D888" s="120"/>
      <c r="E888" s="120"/>
      <c r="F888" s="120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122"/>
      <c r="Y888" s="122"/>
      <c r="Z888" s="2"/>
    </row>
    <row r="889" spans="1:26" ht="11.25" customHeight="1">
      <c r="A889" s="120"/>
      <c r="B889" s="58"/>
      <c r="C889" s="120"/>
      <c r="D889" s="120"/>
      <c r="E889" s="120"/>
      <c r="F889" s="120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122"/>
      <c r="Y889" s="122"/>
      <c r="Z889" s="2"/>
    </row>
    <row r="890" spans="1:26" ht="11.25" customHeight="1">
      <c r="A890" s="120"/>
      <c r="B890" s="58"/>
      <c r="C890" s="120"/>
      <c r="D890" s="120"/>
      <c r="E890" s="120"/>
      <c r="F890" s="120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122"/>
      <c r="Y890" s="122"/>
      <c r="Z890" s="2"/>
    </row>
    <row r="891" spans="1:26" ht="11.25" customHeight="1">
      <c r="A891" s="120"/>
      <c r="B891" s="58"/>
      <c r="C891" s="120"/>
      <c r="D891" s="120"/>
      <c r="E891" s="120"/>
      <c r="F891" s="120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122"/>
      <c r="Y891" s="122"/>
      <c r="Z891" s="2"/>
    </row>
    <row r="892" spans="1:26" ht="11.25" customHeight="1">
      <c r="A892" s="120"/>
      <c r="B892" s="58"/>
      <c r="C892" s="120"/>
      <c r="D892" s="120"/>
      <c r="E892" s="120"/>
      <c r="F892" s="120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122"/>
      <c r="Y892" s="122"/>
      <c r="Z892" s="2"/>
    </row>
    <row r="893" spans="1:26" ht="11.25" customHeight="1">
      <c r="A893" s="120"/>
      <c r="B893" s="58"/>
      <c r="C893" s="120"/>
      <c r="D893" s="120"/>
      <c r="E893" s="120"/>
      <c r="F893" s="120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122"/>
      <c r="Y893" s="122"/>
      <c r="Z893" s="2"/>
    </row>
    <row r="894" spans="1:26" ht="11.25" customHeight="1">
      <c r="A894" s="120"/>
      <c r="B894" s="58"/>
      <c r="C894" s="120"/>
      <c r="D894" s="120"/>
      <c r="E894" s="120"/>
      <c r="F894" s="120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122"/>
      <c r="Y894" s="122"/>
      <c r="Z894" s="2"/>
    </row>
    <row r="895" spans="1:26" ht="11.25" customHeight="1">
      <c r="A895" s="120"/>
      <c r="B895" s="58"/>
      <c r="C895" s="120"/>
      <c r="D895" s="120"/>
      <c r="E895" s="120"/>
      <c r="F895" s="120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122"/>
      <c r="Y895" s="122"/>
      <c r="Z895" s="2"/>
    </row>
    <row r="896" spans="1:26" ht="11.25" customHeight="1">
      <c r="A896" s="120"/>
      <c r="B896" s="58"/>
      <c r="C896" s="120"/>
      <c r="D896" s="120"/>
      <c r="E896" s="120"/>
      <c r="F896" s="120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122"/>
      <c r="Y896" s="122"/>
      <c r="Z896" s="2"/>
    </row>
    <row r="897" spans="1:26" ht="11.25" customHeight="1">
      <c r="A897" s="120"/>
      <c r="B897" s="58"/>
      <c r="C897" s="120"/>
      <c r="D897" s="120"/>
      <c r="E897" s="120"/>
      <c r="F897" s="120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122"/>
      <c r="Y897" s="122"/>
      <c r="Z897" s="2"/>
    </row>
    <row r="898" spans="1:26" ht="11.25" customHeight="1">
      <c r="A898" s="120"/>
      <c r="B898" s="58"/>
      <c r="C898" s="120"/>
      <c r="D898" s="120"/>
      <c r="E898" s="120"/>
      <c r="F898" s="120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122"/>
      <c r="Y898" s="122"/>
      <c r="Z898" s="2"/>
    </row>
    <row r="899" spans="1:26" ht="11.25" customHeight="1">
      <c r="A899" s="120"/>
      <c r="B899" s="58"/>
      <c r="C899" s="120"/>
      <c r="D899" s="120"/>
      <c r="E899" s="120"/>
      <c r="F899" s="120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122"/>
      <c r="Y899" s="122"/>
      <c r="Z899" s="2"/>
    </row>
    <row r="900" spans="1:26" ht="11.25" customHeight="1">
      <c r="A900" s="120"/>
      <c r="B900" s="58"/>
      <c r="C900" s="120"/>
      <c r="D900" s="120"/>
      <c r="E900" s="120"/>
      <c r="F900" s="120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122"/>
      <c r="Y900" s="122"/>
      <c r="Z900" s="2"/>
    </row>
    <row r="901" spans="1:26" ht="11.25" customHeight="1">
      <c r="A901" s="120"/>
      <c r="B901" s="58"/>
      <c r="C901" s="120"/>
      <c r="D901" s="120"/>
      <c r="E901" s="120"/>
      <c r="F901" s="120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122"/>
      <c r="Y901" s="122"/>
      <c r="Z901" s="2"/>
    </row>
    <row r="902" spans="1:26" ht="11.25" customHeight="1">
      <c r="A902" s="120"/>
      <c r="B902" s="58"/>
      <c r="C902" s="120"/>
      <c r="D902" s="120"/>
      <c r="E902" s="120"/>
      <c r="F902" s="120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122"/>
      <c r="Y902" s="122"/>
      <c r="Z902" s="2"/>
    </row>
    <row r="903" spans="1:26" ht="11.25" customHeight="1">
      <c r="A903" s="120"/>
      <c r="B903" s="58"/>
      <c r="C903" s="120"/>
      <c r="D903" s="120"/>
      <c r="E903" s="120"/>
      <c r="F903" s="120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122"/>
      <c r="Y903" s="122"/>
      <c r="Z903" s="2"/>
    </row>
    <row r="904" spans="1:26" ht="11.25" customHeight="1">
      <c r="A904" s="120"/>
      <c r="B904" s="58"/>
      <c r="C904" s="120"/>
      <c r="D904" s="120"/>
      <c r="E904" s="120"/>
      <c r="F904" s="120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122"/>
      <c r="Y904" s="122"/>
      <c r="Z904" s="2"/>
    </row>
    <row r="905" spans="1:26" ht="11.25" customHeight="1">
      <c r="A905" s="120"/>
      <c r="B905" s="58"/>
      <c r="C905" s="120"/>
      <c r="D905" s="120"/>
      <c r="E905" s="120"/>
      <c r="F905" s="120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122"/>
      <c r="Y905" s="122"/>
      <c r="Z905" s="2"/>
    </row>
    <row r="906" spans="1:26" ht="11.25" customHeight="1">
      <c r="A906" s="120"/>
      <c r="B906" s="58"/>
      <c r="C906" s="120"/>
      <c r="D906" s="120"/>
      <c r="E906" s="120"/>
      <c r="F906" s="120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122"/>
      <c r="Y906" s="122"/>
      <c r="Z906" s="2"/>
    </row>
    <row r="907" spans="1:26" ht="11.25" customHeight="1">
      <c r="A907" s="120"/>
      <c r="B907" s="58"/>
      <c r="C907" s="120"/>
      <c r="D907" s="120"/>
      <c r="E907" s="120"/>
      <c r="F907" s="120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122"/>
      <c r="Y907" s="122"/>
      <c r="Z907" s="2"/>
    </row>
    <row r="908" spans="1:26" ht="11.25" customHeight="1">
      <c r="A908" s="120"/>
      <c r="B908" s="58"/>
      <c r="C908" s="120"/>
      <c r="D908" s="120"/>
      <c r="E908" s="120"/>
      <c r="F908" s="120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122"/>
      <c r="Y908" s="122"/>
      <c r="Z908" s="2"/>
    </row>
    <row r="909" spans="1:26" ht="11.25" customHeight="1">
      <c r="A909" s="120"/>
      <c r="B909" s="58"/>
      <c r="C909" s="120"/>
      <c r="D909" s="120"/>
      <c r="E909" s="120"/>
      <c r="F909" s="120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122"/>
      <c r="Y909" s="122"/>
      <c r="Z909" s="2"/>
    </row>
    <row r="910" spans="1:26" ht="11.25" customHeight="1">
      <c r="A910" s="120"/>
      <c r="B910" s="58"/>
      <c r="C910" s="120"/>
      <c r="D910" s="120"/>
      <c r="E910" s="120"/>
      <c r="F910" s="120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122"/>
      <c r="Y910" s="122"/>
      <c r="Z910" s="2"/>
    </row>
    <row r="911" spans="1:26" ht="11.25" customHeight="1">
      <c r="A911" s="120"/>
      <c r="B911" s="58"/>
      <c r="C911" s="120"/>
      <c r="D911" s="120"/>
      <c r="E911" s="120"/>
      <c r="F911" s="120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122"/>
      <c r="Y911" s="122"/>
      <c r="Z911" s="2"/>
    </row>
    <row r="912" spans="1:26" ht="11.25" customHeight="1">
      <c r="A912" s="120"/>
      <c r="B912" s="58"/>
      <c r="C912" s="120"/>
      <c r="D912" s="120"/>
      <c r="E912" s="120"/>
      <c r="F912" s="120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122"/>
      <c r="Y912" s="122"/>
      <c r="Z912" s="2"/>
    </row>
    <row r="913" spans="1:26" ht="11.25" customHeight="1">
      <c r="A913" s="120"/>
      <c r="B913" s="58"/>
      <c r="C913" s="120"/>
      <c r="D913" s="120"/>
      <c r="E913" s="120"/>
      <c r="F913" s="120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122"/>
      <c r="Y913" s="122"/>
      <c r="Z913" s="2"/>
    </row>
    <row r="914" spans="1:26" ht="11.25" customHeight="1">
      <c r="A914" s="120"/>
      <c r="B914" s="58"/>
      <c r="C914" s="120"/>
      <c r="D914" s="120"/>
      <c r="E914" s="120"/>
      <c r="F914" s="120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122"/>
      <c r="Y914" s="122"/>
      <c r="Z914" s="2"/>
    </row>
    <row r="915" spans="1:26" ht="11.25" customHeight="1">
      <c r="A915" s="120"/>
      <c r="B915" s="58"/>
      <c r="C915" s="120"/>
      <c r="D915" s="120"/>
      <c r="E915" s="120"/>
      <c r="F915" s="120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122"/>
      <c r="Y915" s="122"/>
      <c r="Z915" s="2"/>
    </row>
    <row r="916" spans="1:26" ht="11.25" customHeight="1">
      <c r="A916" s="120"/>
      <c r="B916" s="58"/>
      <c r="C916" s="120"/>
      <c r="D916" s="120"/>
      <c r="E916" s="120"/>
      <c r="F916" s="120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122"/>
      <c r="Y916" s="122"/>
      <c r="Z916" s="2"/>
    </row>
    <row r="917" spans="1:26" ht="11.25" customHeight="1">
      <c r="A917" s="120"/>
      <c r="B917" s="58"/>
      <c r="C917" s="120"/>
      <c r="D917" s="120"/>
      <c r="E917" s="120"/>
      <c r="F917" s="120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122"/>
      <c r="Y917" s="122"/>
      <c r="Z917" s="2"/>
    </row>
    <row r="918" spans="1:26" ht="11.25" customHeight="1">
      <c r="A918" s="120"/>
      <c r="B918" s="58"/>
      <c r="C918" s="120"/>
      <c r="D918" s="120"/>
      <c r="E918" s="120"/>
      <c r="F918" s="120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122"/>
      <c r="Y918" s="122"/>
      <c r="Z918" s="2"/>
    </row>
    <row r="919" spans="1:26" ht="11.25" customHeight="1">
      <c r="A919" s="120"/>
      <c r="B919" s="58"/>
      <c r="C919" s="120"/>
      <c r="D919" s="120"/>
      <c r="E919" s="120"/>
      <c r="F919" s="120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122"/>
      <c r="Y919" s="122"/>
      <c r="Z919" s="2"/>
    </row>
    <row r="920" spans="1:26" ht="11.25" customHeight="1">
      <c r="A920" s="120"/>
      <c r="B920" s="58"/>
      <c r="C920" s="120"/>
      <c r="D920" s="120"/>
      <c r="E920" s="120"/>
      <c r="F920" s="120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122"/>
      <c r="Y920" s="122"/>
      <c r="Z920" s="2"/>
    </row>
    <row r="921" spans="1:26" ht="11.25" customHeight="1">
      <c r="A921" s="120"/>
      <c r="B921" s="58"/>
      <c r="C921" s="120"/>
      <c r="D921" s="120"/>
      <c r="E921" s="120"/>
      <c r="F921" s="120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122"/>
      <c r="Y921" s="122"/>
      <c r="Z921" s="2"/>
    </row>
    <row r="922" spans="1:26" ht="11.25" customHeight="1">
      <c r="A922" s="120"/>
      <c r="B922" s="58"/>
      <c r="C922" s="120"/>
      <c r="D922" s="120"/>
      <c r="E922" s="120"/>
      <c r="F922" s="120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122"/>
      <c r="Y922" s="122"/>
      <c r="Z922" s="2"/>
    </row>
    <row r="923" spans="1:26" ht="11.25" customHeight="1">
      <c r="A923" s="120"/>
      <c r="B923" s="58"/>
      <c r="C923" s="120"/>
      <c r="D923" s="120"/>
      <c r="E923" s="120"/>
      <c r="F923" s="120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122"/>
      <c r="Y923" s="122"/>
      <c r="Z923" s="2"/>
    </row>
    <row r="924" spans="1:26" ht="11.25" customHeight="1">
      <c r="A924" s="120"/>
      <c r="B924" s="58"/>
      <c r="C924" s="120"/>
      <c r="D924" s="120"/>
      <c r="E924" s="120"/>
      <c r="F924" s="120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122"/>
      <c r="Y924" s="122"/>
      <c r="Z924" s="2"/>
    </row>
    <row r="925" spans="1:26" ht="11.25" customHeight="1">
      <c r="A925" s="120"/>
      <c r="B925" s="58"/>
      <c r="C925" s="120"/>
      <c r="D925" s="120"/>
      <c r="E925" s="120"/>
      <c r="F925" s="120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122"/>
      <c r="Y925" s="122"/>
      <c r="Z925" s="2"/>
    </row>
    <row r="926" spans="1:26" ht="11.25" customHeight="1">
      <c r="A926" s="120"/>
      <c r="B926" s="58"/>
      <c r="C926" s="120"/>
      <c r="D926" s="120"/>
      <c r="E926" s="120"/>
      <c r="F926" s="120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122"/>
      <c r="Y926" s="122"/>
      <c r="Z926" s="2"/>
    </row>
    <row r="927" spans="1:26" ht="11.25" customHeight="1">
      <c r="A927" s="120"/>
      <c r="B927" s="58"/>
      <c r="C927" s="120"/>
      <c r="D927" s="120"/>
      <c r="E927" s="120"/>
      <c r="F927" s="120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122"/>
      <c r="Y927" s="122"/>
      <c r="Z927" s="2"/>
    </row>
    <row r="928" spans="1:26" ht="11.25" customHeight="1">
      <c r="A928" s="120"/>
      <c r="B928" s="58"/>
      <c r="C928" s="120"/>
      <c r="D928" s="120"/>
      <c r="E928" s="120"/>
      <c r="F928" s="120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122"/>
      <c r="Y928" s="122"/>
      <c r="Z928" s="2"/>
    </row>
    <row r="929" spans="1:26" ht="11.25" customHeight="1">
      <c r="A929" s="120"/>
      <c r="B929" s="58"/>
      <c r="C929" s="120"/>
      <c r="D929" s="120"/>
      <c r="E929" s="120"/>
      <c r="F929" s="120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122"/>
      <c r="Y929" s="122"/>
      <c r="Z929" s="2"/>
    </row>
    <row r="930" spans="1:26" ht="11.25" customHeight="1">
      <c r="A930" s="120"/>
      <c r="B930" s="58"/>
      <c r="C930" s="120"/>
      <c r="D930" s="120"/>
      <c r="E930" s="120"/>
      <c r="F930" s="120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122"/>
      <c r="Y930" s="122"/>
      <c r="Z930" s="2"/>
    </row>
    <row r="931" spans="1:26" ht="11.25" customHeight="1">
      <c r="A931" s="120"/>
      <c r="B931" s="58"/>
      <c r="C931" s="120"/>
      <c r="D931" s="120"/>
      <c r="E931" s="120"/>
      <c r="F931" s="120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122"/>
      <c r="Y931" s="122"/>
      <c r="Z931" s="2"/>
    </row>
    <row r="932" spans="1:26" ht="11.25" customHeight="1">
      <c r="A932" s="120"/>
      <c r="B932" s="58"/>
      <c r="C932" s="120"/>
      <c r="D932" s="120"/>
      <c r="E932" s="120"/>
      <c r="F932" s="120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122"/>
      <c r="Y932" s="122"/>
      <c r="Z932" s="2"/>
    </row>
    <row r="933" spans="1:26" ht="11.25" customHeight="1">
      <c r="A933" s="120"/>
      <c r="B933" s="58"/>
      <c r="C933" s="120"/>
      <c r="D933" s="120"/>
      <c r="E933" s="120"/>
      <c r="F933" s="120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122"/>
      <c r="Y933" s="122"/>
      <c r="Z933" s="2"/>
    </row>
    <row r="934" spans="1:26" ht="11.25" customHeight="1">
      <c r="A934" s="120"/>
      <c r="B934" s="58"/>
      <c r="C934" s="120"/>
      <c r="D934" s="120"/>
      <c r="E934" s="120"/>
      <c r="F934" s="120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122"/>
      <c r="Y934" s="122"/>
      <c r="Z934" s="2"/>
    </row>
    <row r="935" spans="1:26" ht="11.25" customHeight="1">
      <c r="A935" s="120"/>
      <c r="B935" s="58"/>
      <c r="C935" s="120"/>
      <c r="D935" s="120"/>
      <c r="E935" s="120"/>
      <c r="F935" s="120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122"/>
      <c r="Y935" s="122"/>
      <c r="Z935" s="2"/>
    </row>
    <row r="936" spans="1:26" ht="11.25" customHeight="1">
      <c r="A936" s="120"/>
      <c r="B936" s="58"/>
      <c r="C936" s="120"/>
      <c r="D936" s="120"/>
      <c r="E936" s="120"/>
      <c r="F936" s="120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122"/>
      <c r="Y936" s="122"/>
      <c r="Z936" s="2"/>
    </row>
    <row r="937" spans="1:26" ht="11.25" customHeight="1">
      <c r="A937" s="120"/>
      <c r="B937" s="58"/>
      <c r="C937" s="120"/>
      <c r="D937" s="120"/>
      <c r="E937" s="120"/>
      <c r="F937" s="120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122"/>
      <c r="Y937" s="122"/>
      <c r="Z937" s="2"/>
    </row>
    <row r="938" spans="1:26" ht="11.25" customHeight="1">
      <c r="A938" s="120"/>
      <c r="B938" s="58"/>
      <c r="C938" s="120"/>
      <c r="D938" s="120"/>
      <c r="E938" s="120"/>
      <c r="F938" s="120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122"/>
      <c r="Y938" s="122"/>
      <c r="Z938" s="2"/>
    </row>
    <row r="939" spans="1:26" ht="11.25" customHeight="1">
      <c r="A939" s="120"/>
      <c r="B939" s="58"/>
      <c r="C939" s="120"/>
      <c r="D939" s="120"/>
      <c r="E939" s="120"/>
      <c r="F939" s="120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122"/>
      <c r="Y939" s="122"/>
      <c r="Z939" s="2"/>
    </row>
    <row r="940" spans="1:26" ht="11.25" customHeight="1">
      <c r="A940" s="120"/>
      <c r="B940" s="58"/>
      <c r="C940" s="120"/>
      <c r="D940" s="120"/>
      <c r="E940" s="120"/>
      <c r="F940" s="120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122"/>
      <c r="Y940" s="122"/>
      <c r="Z940" s="2"/>
    </row>
    <row r="941" spans="1:26" ht="11.25" customHeight="1">
      <c r="A941" s="120"/>
      <c r="B941" s="58"/>
      <c r="C941" s="120"/>
      <c r="D941" s="120"/>
      <c r="E941" s="120"/>
      <c r="F941" s="120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122"/>
      <c r="Y941" s="122"/>
      <c r="Z941" s="2"/>
    </row>
    <row r="942" spans="1:26" ht="11.25" customHeight="1">
      <c r="A942" s="120"/>
      <c r="B942" s="58"/>
      <c r="C942" s="120"/>
      <c r="D942" s="120"/>
      <c r="E942" s="120"/>
      <c r="F942" s="120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122"/>
      <c r="Y942" s="122"/>
      <c r="Z942" s="2"/>
    </row>
    <row r="943" spans="1:26" ht="11.25" customHeight="1">
      <c r="A943" s="120"/>
      <c r="B943" s="58"/>
      <c r="C943" s="120"/>
      <c r="D943" s="120"/>
      <c r="E943" s="120"/>
      <c r="F943" s="120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122"/>
      <c r="Y943" s="122"/>
      <c r="Z943" s="2"/>
    </row>
    <row r="944" spans="1:26" ht="11.25" customHeight="1">
      <c r="A944" s="120"/>
      <c r="B944" s="58"/>
      <c r="C944" s="120"/>
      <c r="D944" s="120"/>
      <c r="E944" s="120"/>
      <c r="F944" s="120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122"/>
      <c r="Y944" s="122"/>
      <c r="Z944" s="2"/>
    </row>
    <row r="945" spans="1:26" ht="11.25" customHeight="1">
      <c r="A945" s="120"/>
      <c r="B945" s="58"/>
      <c r="C945" s="120"/>
      <c r="D945" s="120"/>
      <c r="E945" s="120"/>
      <c r="F945" s="120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122"/>
      <c r="Y945" s="122"/>
      <c r="Z945" s="2"/>
    </row>
    <row r="946" spans="1:26" ht="11.25" customHeight="1">
      <c r="A946" s="120"/>
      <c r="B946" s="58"/>
      <c r="C946" s="120"/>
      <c r="D946" s="120"/>
      <c r="E946" s="120"/>
      <c r="F946" s="120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122"/>
      <c r="Y946" s="122"/>
      <c r="Z946" s="2"/>
    </row>
    <row r="947" spans="1:26" ht="11.25" customHeight="1">
      <c r="A947" s="120"/>
      <c r="B947" s="58"/>
      <c r="C947" s="120"/>
      <c r="D947" s="120"/>
      <c r="E947" s="120"/>
      <c r="F947" s="120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122"/>
      <c r="Y947" s="122"/>
      <c r="Z947" s="2"/>
    </row>
    <row r="948" spans="1:26" ht="11.25" customHeight="1">
      <c r="A948" s="120"/>
      <c r="B948" s="58"/>
      <c r="C948" s="120"/>
      <c r="D948" s="120"/>
      <c r="E948" s="120"/>
      <c r="F948" s="120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122"/>
      <c r="Y948" s="122"/>
      <c r="Z948" s="2"/>
    </row>
    <row r="949" spans="1:26" ht="11.25" customHeight="1">
      <c r="A949" s="120"/>
      <c r="B949" s="58"/>
      <c r="C949" s="120"/>
      <c r="D949" s="120"/>
      <c r="E949" s="120"/>
      <c r="F949" s="120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122"/>
      <c r="Y949" s="122"/>
      <c r="Z949" s="2"/>
    </row>
    <row r="950" spans="1:26" ht="11.25" customHeight="1">
      <c r="A950" s="120"/>
      <c r="B950" s="58"/>
      <c r="C950" s="120"/>
      <c r="D950" s="120"/>
      <c r="E950" s="120"/>
      <c r="F950" s="120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122"/>
      <c r="Y950" s="122"/>
      <c r="Z950" s="2"/>
    </row>
    <row r="951" spans="1:26" ht="11.25" customHeight="1">
      <c r="A951" s="120"/>
      <c r="B951" s="58"/>
      <c r="C951" s="120"/>
      <c r="D951" s="120"/>
      <c r="E951" s="120"/>
      <c r="F951" s="120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122"/>
      <c r="Y951" s="122"/>
      <c r="Z951" s="2"/>
    </row>
    <row r="952" spans="1:26" ht="11.25" customHeight="1">
      <c r="A952" s="120"/>
      <c r="B952" s="58"/>
      <c r="C952" s="120"/>
      <c r="D952" s="120"/>
      <c r="E952" s="120"/>
      <c r="F952" s="120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122"/>
      <c r="Y952" s="122"/>
      <c r="Z952" s="2"/>
    </row>
    <row r="953" spans="1:26" ht="11.25" customHeight="1">
      <c r="A953" s="120"/>
      <c r="B953" s="58"/>
      <c r="C953" s="120"/>
      <c r="D953" s="120"/>
      <c r="E953" s="120"/>
      <c r="F953" s="120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122"/>
      <c r="Y953" s="122"/>
      <c r="Z953" s="2"/>
    </row>
    <row r="954" spans="1:26" ht="11.25" customHeight="1">
      <c r="A954" s="120"/>
      <c r="B954" s="58"/>
      <c r="C954" s="120"/>
      <c r="D954" s="120"/>
      <c r="E954" s="120"/>
      <c r="F954" s="120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122"/>
      <c r="Y954" s="122"/>
      <c r="Z954" s="2"/>
    </row>
    <row r="955" spans="1:26" ht="11.25" customHeight="1">
      <c r="A955" s="120"/>
      <c r="B955" s="58"/>
      <c r="C955" s="120"/>
      <c r="D955" s="120"/>
      <c r="E955" s="120"/>
      <c r="F955" s="120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122"/>
      <c r="Y955" s="122"/>
      <c r="Z955" s="2"/>
    </row>
    <row r="956" spans="1:26" ht="11.25" customHeight="1">
      <c r="A956" s="120"/>
      <c r="B956" s="58"/>
      <c r="C956" s="120"/>
      <c r="D956" s="120"/>
      <c r="E956" s="120"/>
      <c r="F956" s="120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122"/>
      <c r="Y956" s="122"/>
      <c r="Z956" s="2"/>
    </row>
    <row r="957" spans="1:26" ht="11.25" customHeight="1">
      <c r="A957" s="120"/>
      <c r="B957" s="58"/>
      <c r="C957" s="120"/>
      <c r="D957" s="120"/>
      <c r="E957" s="120"/>
      <c r="F957" s="120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122"/>
      <c r="Y957" s="122"/>
      <c r="Z957" s="2"/>
    </row>
    <row r="958" spans="1:26" ht="11.25" customHeight="1">
      <c r="A958" s="120"/>
      <c r="B958" s="58"/>
      <c r="C958" s="120"/>
      <c r="D958" s="120"/>
      <c r="E958" s="120"/>
      <c r="F958" s="120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122"/>
      <c r="Y958" s="122"/>
      <c r="Z958" s="2"/>
    </row>
    <row r="959" spans="1:26" ht="11.25" customHeight="1">
      <c r="A959" s="120"/>
      <c r="B959" s="58"/>
      <c r="C959" s="120"/>
      <c r="D959" s="120"/>
      <c r="E959" s="120"/>
      <c r="F959" s="120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122"/>
      <c r="Y959" s="122"/>
      <c r="Z959" s="2"/>
    </row>
    <row r="960" spans="1:26" ht="11.25" customHeight="1">
      <c r="A960" s="120"/>
      <c r="B960" s="58"/>
      <c r="C960" s="120"/>
      <c r="D960" s="120"/>
      <c r="E960" s="120"/>
      <c r="F960" s="120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122"/>
      <c r="Y960" s="122"/>
      <c r="Z960" s="2"/>
    </row>
    <row r="961" spans="1:26" ht="11.25" customHeight="1">
      <c r="A961" s="120"/>
      <c r="B961" s="58"/>
      <c r="C961" s="120"/>
      <c r="D961" s="120"/>
      <c r="E961" s="120"/>
      <c r="F961" s="120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122"/>
      <c r="Y961" s="122"/>
      <c r="Z961" s="2"/>
    </row>
    <row r="962" spans="1:26" ht="11.25" customHeight="1">
      <c r="A962" s="120"/>
      <c r="B962" s="58"/>
      <c r="C962" s="120"/>
      <c r="D962" s="120"/>
      <c r="E962" s="120"/>
      <c r="F962" s="120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122"/>
      <c r="Y962" s="122"/>
      <c r="Z962" s="2"/>
    </row>
    <row r="963" spans="1:26" ht="11.25" customHeight="1">
      <c r="A963" s="120"/>
      <c r="B963" s="58"/>
      <c r="C963" s="120"/>
      <c r="D963" s="120"/>
      <c r="E963" s="120"/>
      <c r="F963" s="120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122"/>
      <c r="Y963" s="122"/>
      <c r="Z963" s="2"/>
    </row>
    <row r="964" spans="1:26" ht="11.25" customHeight="1">
      <c r="A964" s="120"/>
      <c r="B964" s="58"/>
      <c r="C964" s="120"/>
      <c r="D964" s="120"/>
      <c r="E964" s="120"/>
      <c r="F964" s="120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122"/>
      <c r="Y964" s="122"/>
      <c r="Z964" s="2"/>
    </row>
    <row r="965" spans="1:26" ht="11.25" customHeight="1">
      <c r="A965" s="120"/>
      <c r="B965" s="58"/>
      <c r="C965" s="120"/>
      <c r="D965" s="120"/>
      <c r="E965" s="120"/>
      <c r="F965" s="120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122"/>
      <c r="Y965" s="122"/>
      <c r="Z965" s="2"/>
    </row>
    <row r="966" spans="1:26" ht="11.25" customHeight="1">
      <c r="A966" s="120"/>
      <c r="B966" s="58"/>
      <c r="C966" s="120"/>
      <c r="D966" s="120"/>
      <c r="E966" s="120"/>
      <c r="F966" s="120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122"/>
      <c r="Y966" s="122"/>
      <c r="Z966" s="2"/>
    </row>
    <row r="967" spans="1:26" ht="11.25" customHeight="1">
      <c r="A967" s="120"/>
      <c r="B967" s="58"/>
      <c r="C967" s="120"/>
      <c r="D967" s="120"/>
      <c r="E967" s="120"/>
      <c r="F967" s="120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122"/>
      <c r="Y967" s="122"/>
      <c r="Z967" s="2"/>
    </row>
    <row r="968" spans="1:26" ht="11.25" customHeight="1">
      <c r="A968" s="120"/>
      <c r="B968" s="58"/>
      <c r="C968" s="120"/>
      <c r="D968" s="120"/>
      <c r="E968" s="120"/>
      <c r="F968" s="120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122"/>
      <c r="Y968" s="122"/>
      <c r="Z968" s="2"/>
    </row>
    <row r="969" spans="1:26" ht="11.25" customHeight="1">
      <c r="A969" s="120"/>
      <c r="B969" s="58"/>
      <c r="C969" s="120"/>
      <c r="D969" s="120"/>
      <c r="E969" s="120"/>
      <c r="F969" s="120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122"/>
      <c r="Y969" s="122"/>
      <c r="Z969" s="2"/>
    </row>
    <row r="970" spans="1:26" ht="11.25" customHeight="1">
      <c r="A970" s="120"/>
      <c r="B970" s="58"/>
      <c r="C970" s="120"/>
      <c r="D970" s="120"/>
      <c r="E970" s="120"/>
      <c r="F970" s="120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122"/>
      <c r="Y970" s="122"/>
      <c r="Z970" s="2"/>
    </row>
    <row r="971" spans="1:26" ht="11.25" customHeight="1">
      <c r="A971" s="120"/>
      <c r="B971" s="58"/>
      <c r="C971" s="120"/>
      <c r="D971" s="120"/>
      <c r="E971" s="120"/>
      <c r="F971" s="120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122"/>
      <c r="Y971" s="122"/>
      <c r="Z971" s="2"/>
    </row>
    <row r="972" spans="1:26" ht="11.25" customHeight="1">
      <c r="A972" s="120"/>
      <c r="B972" s="58"/>
      <c r="C972" s="120"/>
      <c r="D972" s="120"/>
      <c r="E972" s="120"/>
      <c r="F972" s="120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122"/>
      <c r="Y972" s="122"/>
      <c r="Z972" s="2"/>
    </row>
    <row r="973" spans="1:26" ht="11.25" customHeight="1">
      <c r="A973" s="120"/>
      <c r="B973" s="58"/>
      <c r="C973" s="120"/>
      <c r="D973" s="120"/>
      <c r="E973" s="120"/>
      <c r="F973" s="120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122"/>
      <c r="Y973" s="122"/>
      <c r="Z973" s="2"/>
    </row>
    <row r="974" spans="1:26" ht="11.25" customHeight="1">
      <c r="A974" s="120"/>
      <c r="B974" s="58"/>
      <c r="C974" s="120"/>
      <c r="D974" s="120"/>
      <c r="E974" s="120"/>
      <c r="F974" s="120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122"/>
      <c r="Y974" s="122"/>
      <c r="Z974" s="2"/>
    </row>
    <row r="975" spans="1:26" ht="11.25" customHeight="1">
      <c r="A975" s="120"/>
      <c r="B975" s="58"/>
      <c r="C975" s="120"/>
      <c r="D975" s="120"/>
      <c r="E975" s="120"/>
      <c r="F975" s="120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122"/>
      <c r="Y975" s="122"/>
      <c r="Z975" s="2"/>
    </row>
    <row r="976" spans="1:26" ht="11.25" customHeight="1">
      <c r="A976" s="120"/>
      <c r="B976" s="58"/>
      <c r="C976" s="120"/>
      <c r="D976" s="120"/>
      <c r="E976" s="120"/>
      <c r="F976" s="120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122"/>
      <c r="Y976" s="122"/>
      <c r="Z976" s="2"/>
    </row>
    <row r="977" spans="1:26" ht="11.25" customHeight="1">
      <c r="A977" s="120"/>
      <c r="B977" s="58"/>
      <c r="C977" s="120"/>
      <c r="D977" s="120"/>
      <c r="E977" s="120"/>
      <c r="F977" s="120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122"/>
      <c r="Y977" s="122"/>
      <c r="Z977" s="2"/>
    </row>
    <row r="978" spans="1:26" ht="11.25" customHeight="1">
      <c r="A978" s="120"/>
      <c r="B978" s="58"/>
      <c r="C978" s="120"/>
      <c r="D978" s="120"/>
      <c r="E978" s="120"/>
      <c r="F978" s="120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122"/>
      <c r="Y978" s="122"/>
      <c r="Z978" s="2"/>
    </row>
    <row r="979" spans="1:26" ht="11.25" customHeight="1">
      <c r="A979" s="120"/>
      <c r="B979" s="58"/>
      <c r="C979" s="120"/>
      <c r="D979" s="120"/>
      <c r="E979" s="120"/>
      <c r="F979" s="120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122"/>
      <c r="Y979" s="122"/>
      <c r="Z979" s="2"/>
    </row>
    <row r="980" spans="1:26" ht="11.25" customHeight="1">
      <c r="A980" s="120"/>
      <c r="B980" s="58"/>
      <c r="C980" s="120"/>
      <c r="D980" s="120"/>
      <c r="E980" s="120"/>
      <c r="F980" s="120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122"/>
      <c r="Y980" s="122"/>
      <c r="Z980" s="2"/>
    </row>
    <row r="981" spans="1:26" ht="11.25" customHeight="1">
      <c r="A981" s="120"/>
      <c r="B981" s="58"/>
      <c r="C981" s="120"/>
      <c r="D981" s="120"/>
      <c r="E981" s="120"/>
      <c r="F981" s="120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122"/>
      <c r="Y981" s="122"/>
      <c r="Z981" s="2"/>
    </row>
    <row r="982" spans="1:26" ht="11.25" customHeight="1">
      <c r="A982" s="120"/>
      <c r="B982" s="58"/>
      <c r="C982" s="120"/>
      <c r="D982" s="120"/>
      <c r="E982" s="120"/>
      <c r="F982" s="120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122"/>
      <c r="Y982" s="122"/>
      <c r="Z982" s="2"/>
    </row>
    <row r="983" spans="1:26" ht="11.25" customHeight="1">
      <c r="A983" s="120"/>
      <c r="B983" s="58"/>
      <c r="C983" s="120"/>
      <c r="D983" s="120"/>
      <c r="E983" s="120"/>
      <c r="F983" s="120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122"/>
      <c r="Y983" s="122"/>
      <c r="Z983" s="2"/>
    </row>
    <row r="984" spans="1:26" ht="11.25" customHeight="1">
      <c r="A984" s="120"/>
      <c r="B984" s="58"/>
      <c r="C984" s="120"/>
      <c r="D984" s="120"/>
      <c r="E984" s="120"/>
      <c r="F984" s="120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122"/>
      <c r="Y984" s="122"/>
      <c r="Z984" s="2"/>
    </row>
    <row r="985" spans="1:26" ht="11.25" customHeight="1">
      <c r="A985" s="120"/>
      <c r="B985" s="58"/>
      <c r="C985" s="120"/>
      <c r="D985" s="120"/>
      <c r="E985" s="120"/>
      <c r="F985" s="120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122"/>
      <c r="Y985" s="122"/>
      <c r="Z985" s="2"/>
    </row>
    <row r="986" spans="1:26" ht="11.25" customHeight="1">
      <c r="A986" s="120"/>
      <c r="B986" s="58"/>
      <c r="C986" s="120"/>
      <c r="D986" s="120"/>
      <c r="E986" s="120"/>
      <c r="F986" s="120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122"/>
      <c r="Y986" s="122"/>
      <c r="Z986" s="2"/>
    </row>
    <row r="987" spans="1:26" ht="11.25" customHeight="1">
      <c r="A987" s="120"/>
      <c r="B987" s="58"/>
      <c r="C987" s="120"/>
      <c r="D987" s="120"/>
      <c r="E987" s="120"/>
      <c r="F987" s="120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122"/>
      <c r="Y987" s="122"/>
      <c r="Z987" s="2"/>
    </row>
    <row r="988" spans="1:26" ht="11.25" customHeight="1">
      <c r="A988" s="120"/>
      <c r="B988" s="58"/>
      <c r="C988" s="120"/>
      <c r="D988" s="120"/>
      <c r="E988" s="120"/>
      <c r="F988" s="120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122"/>
      <c r="Y988" s="122"/>
      <c r="Z988" s="2"/>
    </row>
    <row r="989" spans="1:26" ht="11.25" customHeight="1">
      <c r="A989" s="120"/>
      <c r="B989" s="58"/>
      <c r="C989" s="120"/>
      <c r="D989" s="120"/>
      <c r="E989" s="120"/>
      <c r="F989" s="120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122"/>
      <c r="Y989" s="122"/>
      <c r="Z989" s="2"/>
    </row>
    <row r="990" spans="1:26" ht="11.25" customHeight="1">
      <c r="A990" s="120"/>
      <c r="B990" s="58"/>
      <c r="C990" s="120"/>
      <c r="D990" s="120"/>
      <c r="E990" s="120"/>
      <c r="F990" s="120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122"/>
      <c r="Y990" s="122"/>
      <c r="Z990" s="2"/>
    </row>
    <row r="991" spans="1:26" ht="11.25" customHeight="1">
      <c r="A991" s="120"/>
      <c r="B991" s="58"/>
      <c r="C991" s="120"/>
      <c r="D991" s="120"/>
      <c r="E991" s="120"/>
      <c r="F991" s="120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122"/>
      <c r="Y991" s="122"/>
      <c r="Z991" s="2"/>
    </row>
    <row r="992" spans="1:26" ht="11.25" customHeight="1">
      <c r="A992" s="120"/>
      <c r="B992" s="58"/>
      <c r="C992" s="120"/>
      <c r="D992" s="120"/>
      <c r="E992" s="120"/>
      <c r="F992" s="120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122"/>
      <c r="Y992" s="122"/>
      <c r="Z992" s="2"/>
    </row>
    <row r="993" spans="1:26" ht="11.25" customHeight="1">
      <c r="A993" s="120"/>
      <c r="B993" s="58"/>
      <c r="C993" s="120"/>
      <c r="D993" s="120"/>
      <c r="E993" s="120"/>
      <c r="F993" s="120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122"/>
      <c r="Y993" s="122"/>
      <c r="Z993" s="2"/>
    </row>
    <row r="994" spans="1:26" ht="11.25" customHeight="1">
      <c r="A994" s="120"/>
      <c r="B994" s="58"/>
      <c r="C994" s="120"/>
      <c r="D994" s="120"/>
      <c r="E994" s="120"/>
      <c r="F994" s="120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122"/>
      <c r="Y994" s="122"/>
      <c r="Z994" s="2"/>
    </row>
    <row r="995" spans="1:26" ht="11.25" customHeight="1">
      <c r="A995" s="120"/>
      <c r="B995" s="58"/>
      <c r="C995" s="120"/>
      <c r="D995" s="120"/>
      <c r="E995" s="120"/>
      <c r="F995" s="120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122"/>
      <c r="Y995" s="122"/>
      <c r="Z995" s="2"/>
    </row>
    <row r="996" spans="1:26" ht="11.25" customHeight="1">
      <c r="A996" s="120"/>
      <c r="B996" s="58"/>
      <c r="C996" s="120"/>
      <c r="D996" s="120"/>
      <c r="E996" s="120"/>
      <c r="F996" s="120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122"/>
      <c r="Y996" s="122"/>
      <c r="Z996" s="2"/>
    </row>
    <row r="997" spans="1:26" ht="11.25" customHeight="1">
      <c r="A997" s="120"/>
      <c r="B997" s="58"/>
      <c r="C997" s="120"/>
      <c r="D997" s="120"/>
      <c r="E997" s="120"/>
      <c r="F997" s="120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122"/>
      <c r="Y997" s="122"/>
      <c r="Z997" s="2"/>
    </row>
    <row r="998" spans="1:26" ht="11.25" customHeight="1">
      <c r="A998" s="120"/>
      <c r="B998" s="58"/>
      <c r="C998" s="120"/>
      <c r="D998" s="120"/>
      <c r="E998" s="120"/>
      <c r="F998" s="120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122"/>
      <c r="Y998" s="122"/>
      <c r="Z998" s="2"/>
    </row>
    <row r="999" spans="1:26" ht="11.25" customHeight="1">
      <c r="A999" s="120"/>
      <c r="B999" s="58"/>
      <c r="C999" s="120"/>
      <c r="D999" s="120"/>
      <c r="E999" s="120"/>
      <c r="F999" s="120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122"/>
      <c r="Y999" s="122"/>
      <c r="Z999" s="2"/>
    </row>
    <row r="1000" spans="1:26" ht="11.25" customHeight="1">
      <c r="A1000" s="120"/>
      <c r="B1000" s="58"/>
      <c r="C1000" s="120"/>
      <c r="D1000" s="120"/>
      <c r="E1000" s="120"/>
      <c r="F1000" s="120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122"/>
      <c r="Y1000" s="122"/>
      <c r="Z1000" s="2"/>
    </row>
  </sheetData>
  <mergeCells count="19">
    <mergeCell ref="W6:W7"/>
    <mergeCell ref="X6:Y6"/>
    <mergeCell ref="A1:Y1"/>
    <mergeCell ref="A2:Y2"/>
    <mergeCell ref="A3:Y3"/>
    <mergeCell ref="A4:Y4"/>
    <mergeCell ref="A5:Y5"/>
    <mergeCell ref="A6:A7"/>
    <mergeCell ref="B6:B7"/>
    <mergeCell ref="N6:N7"/>
    <mergeCell ref="O6:Q6"/>
    <mergeCell ref="R6:R7"/>
    <mergeCell ref="S6:U6"/>
    <mergeCell ref="V6:V7"/>
    <mergeCell ref="C6:C7"/>
    <mergeCell ref="D6:F6"/>
    <mergeCell ref="G6:I6"/>
    <mergeCell ref="J6:J7"/>
    <mergeCell ref="K6:M6"/>
  </mergeCells>
  <printOptions horizontalCentered="1" verticalCentered="1"/>
  <pageMargins left="0" right="0" top="0.74803149606299213" bottom="0.74803149606299213" header="0" footer="0"/>
  <pageSetup paperSize="14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DB5"/>
  </sheetPr>
  <dimension ref="A1:AR1000"/>
  <sheetViews>
    <sheetView workbookViewId="0"/>
  </sheetViews>
  <sheetFormatPr baseColWidth="10" defaultColWidth="14.42578125" defaultRowHeight="15" customHeight="1" outlineLevelRow="1" outlineLevelCol="1"/>
  <cols>
    <col min="1" max="1" width="3.5703125" customWidth="1"/>
    <col min="2" max="2" width="15.42578125" customWidth="1"/>
    <col min="3" max="3" width="11.85546875" customWidth="1"/>
    <col min="4" max="4" width="10.42578125" customWidth="1"/>
    <col min="5" max="5" width="23.5703125" customWidth="1"/>
    <col min="6" max="6" width="15.28515625" customWidth="1"/>
    <col min="7" max="17" width="15.7109375" customWidth="1"/>
    <col min="18" max="20" width="15.7109375" customWidth="1" outlineLevel="1"/>
    <col min="21" max="21" width="15.7109375" customWidth="1"/>
    <col min="22" max="24" width="15.7109375" hidden="1" customWidth="1" outlineLevel="1"/>
    <col min="25" max="25" width="15.7109375" customWidth="1"/>
    <col min="26" max="28" width="15.7109375" hidden="1" customWidth="1" outlineLevel="1"/>
    <col min="29" max="29" width="15.7109375" customWidth="1"/>
    <col min="30" max="32" width="15.7109375" hidden="1" customWidth="1" outlineLevel="1"/>
    <col min="33" max="40" width="15.7109375" customWidth="1"/>
    <col min="41" max="44" width="11.42578125" customWidth="1"/>
  </cols>
  <sheetData>
    <row r="1" spans="1:44" ht="16.5" customHeight="1">
      <c r="A1" s="317" t="s">
        <v>0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18"/>
      <c r="AI1" s="318"/>
      <c r="AJ1" s="318"/>
      <c r="AK1" s="1"/>
      <c r="AL1" s="1"/>
      <c r="AM1" s="1"/>
      <c r="AN1" s="1"/>
      <c r="AO1" s="1"/>
      <c r="AP1" s="1"/>
      <c r="AQ1" s="1"/>
      <c r="AR1" s="1"/>
    </row>
    <row r="2" spans="1:44" ht="16.5" customHeight="1">
      <c r="A2" s="317" t="s">
        <v>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1"/>
      <c r="AL2" s="1"/>
      <c r="AM2" s="1"/>
      <c r="AN2" s="1"/>
      <c r="AO2" s="1"/>
      <c r="AP2" s="1"/>
      <c r="AQ2" s="1"/>
      <c r="AR2" s="1"/>
    </row>
    <row r="3" spans="1:44" ht="16.5" customHeight="1">
      <c r="A3" s="317" t="str">
        <f>+'24-01-593 REG '!A3:Y3</f>
        <v>EJECUCIÓN AL 31 DE MARZO DEL 2024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  <c r="AJ3" s="318"/>
      <c r="AK3" s="1"/>
      <c r="AL3" s="1"/>
      <c r="AM3" s="1"/>
      <c r="AN3" s="1"/>
      <c r="AO3" s="1"/>
      <c r="AP3" s="1"/>
      <c r="AQ3" s="1"/>
      <c r="AR3" s="1"/>
    </row>
    <row r="4" spans="1:44" ht="16.5" customHeight="1">
      <c r="A4" s="317" t="s">
        <v>3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1"/>
      <c r="AL4" s="1"/>
      <c r="AM4" s="1"/>
      <c r="AN4" s="1"/>
      <c r="AO4" s="1"/>
      <c r="AP4" s="1"/>
      <c r="AQ4" s="1"/>
      <c r="AR4" s="1"/>
    </row>
    <row r="5" spans="1:44" ht="17.25" customHeight="1">
      <c r="A5" s="319" t="s">
        <v>164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2"/>
      <c r="AK5" s="2"/>
      <c r="AL5" s="2"/>
      <c r="AM5" s="2"/>
      <c r="AN5" s="2"/>
      <c r="AO5" s="2"/>
      <c r="AP5" s="2"/>
      <c r="AQ5" s="2"/>
      <c r="AR5" s="2"/>
    </row>
    <row r="6" spans="1:44" ht="24" customHeight="1">
      <c r="A6" s="320" t="s">
        <v>5</v>
      </c>
      <c r="B6" s="320" t="s">
        <v>6</v>
      </c>
      <c r="C6" s="313">
        <v>1160000</v>
      </c>
      <c r="D6" s="320" t="s">
        <v>8</v>
      </c>
      <c r="E6" s="320" t="s">
        <v>9</v>
      </c>
      <c r="F6" s="320" t="s">
        <v>10</v>
      </c>
      <c r="G6" s="320" t="s">
        <v>11</v>
      </c>
      <c r="H6" s="331" t="s">
        <v>12</v>
      </c>
      <c r="I6" s="312"/>
      <c r="J6" s="313" t="s">
        <v>13</v>
      </c>
      <c r="K6" s="313" t="s">
        <v>14</v>
      </c>
      <c r="L6" s="320" t="s">
        <v>15</v>
      </c>
      <c r="M6" s="332" t="s">
        <v>16</v>
      </c>
      <c r="N6" s="333"/>
      <c r="O6" s="316"/>
      <c r="P6" s="320" t="s">
        <v>17</v>
      </c>
      <c r="Q6" s="320" t="s">
        <v>18</v>
      </c>
      <c r="R6" s="310" t="s">
        <v>19</v>
      </c>
      <c r="S6" s="311"/>
      <c r="T6" s="312"/>
      <c r="U6" s="313" t="s">
        <v>20</v>
      </c>
      <c r="V6" s="310" t="s">
        <v>19</v>
      </c>
      <c r="W6" s="311"/>
      <c r="X6" s="312"/>
      <c r="Y6" s="313" t="s">
        <v>21</v>
      </c>
      <c r="Z6" s="310" t="s">
        <v>19</v>
      </c>
      <c r="AA6" s="311"/>
      <c r="AB6" s="312"/>
      <c r="AC6" s="313" t="s">
        <v>22</v>
      </c>
      <c r="AD6" s="310" t="s">
        <v>19</v>
      </c>
      <c r="AE6" s="311"/>
      <c r="AF6" s="312"/>
      <c r="AG6" s="313" t="s">
        <v>23</v>
      </c>
      <c r="AH6" s="313" t="s">
        <v>24</v>
      </c>
      <c r="AI6" s="315" t="s">
        <v>25</v>
      </c>
      <c r="AJ6" s="316"/>
      <c r="AK6" s="1"/>
      <c r="AL6" s="1"/>
      <c r="AM6" s="1"/>
      <c r="AN6" s="1"/>
      <c r="AO6" s="1"/>
      <c r="AP6" s="1"/>
      <c r="AQ6" s="1"/>
      <c r="AR6" s="3"/>
    </row>
    <row r="7" spans="1:44" ht="26.25" customHeight="1">
      <c r="A7" s="314"/>
      <c r="B7" s="314"/>
      <c r="C7" s="314"/>
      <c r="D7" s="314"/>
      <c r="E7" s="314"/>
      <c r="F7" s="314"/>
      <c r="G7" s="314"/>
      <c r="H7" s="4" t="s">
        <v>26</v>
      </c>
      <c r="I7" s="4" t="s">
        <v>27</v>
      </c>
      <c r="J7" s="314"/>
      <c r="K7" s="314"/>
      <c r="L7" s="314"/>
      <c r="M7" s="5" t="s">
        <v>28</v>
      </c>
      <c r="N7" s="5" t="s">
        <v>29</v>
      </c>
      <c r="O7" s="5" t="s">
        <v>30</v>
      </c>
      <c r="P7" s="314"/>
      <c r="Q7" s="314"/>
      <c r="R7" s="5" t="s">
        <v>31</v>
      </c>
      <c r="S7" s="5" t="s">
        <v>32</v>
      </c>
      <c r="T7" s="5" t="s">
        <v>33</v>
      </c>
      <c r="U7" s="314"/>
      <c r="V7" s="5" t="s">
        <v>34</v>
      </c>
      <c r="W7" s="5" t="s">
        <v>35</v>
      </c>
      <c r="X7" s="5" t="s">
        <v>36</v>
      </c>
      <c r="Y7" s="314"/>
      <c r="Z7" s="5" t="s">
        <v>37</v>
      </c>
      <c r="AA7" s="5" t="s">
        <v>38</v>
      </c>
      <c r="AB7" s="5" t="s">
        <v>39</v>
      </c>
      <c r="AC7" s="314"/>
      <c r="AD7" s="5" t="s">
        <v>40</v>
      </c>
      <c r="AE7" s="5" t="s">
        <v>41</v>
      </c>
      <c r="AF7" s="5" t="s">
        <v>42</v>
      </c>
      <c r="AG7" s="314"/>
      <c r="AH7" s="314"/>
      <c r="AI7" s="6" t="s">
        <v>43</v>
      </c>
      <c r="AJ7" s="6" t="s">
        <v>44</v>
      </c>
      <c r="AK7" s="1"/>
      <c r="AL7" s="1"/>
      <c r="AM7" s="1"/>
      <c r="AN7" s="1"/>
      <c r="AO7" s="1"/>
      <c r="AP7" s="1"/>
      <c r="AQ7" s="1"/>
      <c r="AR7" s="3"/>
    </row>
    <row r="8" spans="1:44" ht="19.5" customHeight="1">
      <c r="A8" s="330" t="s">
        <v>45</v>
      </c>
      <c r="B8" s="311"/>
      <c r="C8" s="311"/>
      <c r="D8" s="311"/>
      <c r="E8" s="312"/>
      <c r="F8" s="7"/>
      <c r="G8" s="8"/>
      <c r="H8" s="9"/>
      <c r="I8" s="9"/>
      <c r="J8" s="46"/>
      <c r="K8" s="11"/>
      <c r="L8" s="12"/>
      <c r="M8" s="13"/>
      <c r="N8" s="13"/>
      <c r="O8" s="13"/>
      <c r="P8" s="8"/>
      <c r="Q8" s="7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4"/>
      <c r="AJ8" s="14"/>
      <c r="AK8" s="2"/>
      <c r="AL8" s="2"/>
      <c r="AM8" s="2"/>
      <c r="AN8" s="2"/>
      <c r="AO8" s="2"/>
      <c r="AP8" s="2"/>
      <c r="AQ8" s="2"/>
      <c r="AR8" s="15"/>
    </row>
    <row r="9" spans="1:44" ht="19.5" hidden="1" customHeight="1" outlineLevel="1">
      <c r="A9" s="16">
        <v>1</v>
      </c>
      <c r="B9" s="34"/>
      <c r="C9" s="143"/>
      <c r="D9" s="171"/>
      <c r="E9" s="132"/>
      <c r="F9" s="132"/>
      <c r="G9" s="132"/>
      <c r="H9" s="21"/>
      <c r="I9" s="22"/>
      <c r="J9" s="46"/>
      <c r="K9" s="148"/>
      <c r="L9" s="132"/>
      <c r="M9" s="134"/>
      <c r="N9" s="134"/>
      <c r="O9" s="134"/>
      <c r="P9" s="132"/>
      <c r="Q9" s="132"/>
      <c r="R9" s="134"/>
      <c r="S9" s="134"/>
      <c r="T9" s="134"/>
      <c r="U9" s="135">
        <f t="shared" ref="U9:U10" si="0">SUM(R9:T9)</f>
        <v>0</v>
      </c>
      <c r="V9" s="134"/>
      <c r="W9" s="134"/>
      <c r="X9" s="134"/>
      <c r="Y9" s="135">
        <f t="shared" ref="Y9:Y10" si="1">SUM(V9:X9)</f>
        <v>0</v>
      </c>
      <c r="Z9" s="134"/>
      <c r="AA9" s="134"/>
      <c r="AB9" s="134"/>
      <c r="AC9" s="135">
        <f t="shared" ref="AC9:AC10" si="2">SUM(Z9:AB9)</f>
        <v>0</v>
      </c>
      <c r="AD9" s="134"/>
      <c r="AE9" s="134"/>
      <c r="AF9" s="134"/>
      <c r="AG9" s="135">
        <f t="shared" ref="AG9:AG10" si="3">SUM(AD9:AF9)</f>
        <v>0</v>
      </c>
      <c r="AH9" s="135">
        <f t="shared" ref="AH9:AH10" si="4">SUM(U9,Y9,AC9,AG9)</f>
        <v>0</v>
      </c>
      <c r="AI9" s="27">
        <f t="shared" ref="AI9:AI10" si="5">IF(ISERROR(AH9/$J$11),0,AH9/$J$11)</f>
        <v>0</v>
      </c>
      <c r="AJ9" s="28" t="str">
        <f t="shared" ref="AJ9:AJ10" si="6">IF(ISERROR(AH9/$AH$76),"-",AH9/$AH$76)</f>
        <v>-</v>
      </c>
      <c r="AK9" s="1"/>
      <c r="AL9" s="1"/>
      <c r="AM9" s="1"/>
      <c r="AN9" s="1"/>
      <c r="AO9" s="1"/>
      <c r="AP9" s="1"/>
      <c r="AQ9" s="1"/>
      <c r="AR9" s="3"/>
    </row>
    <row r="10" spans="1:44" ht="19.5" hidden="1" customHeight="1" outlineLevel="1">
      <c r="A10" s="16">
        <v>2</v>
      </c>
      <c r="B10" s="34"/>
      <c r="C10" s="302">
        <v>43500000</v>
      </c>
      <c r="D10" s="35"/>
      <c r="E10" s="18"/>
      <c r="F10" s="132"/>
      <c r="G10" s="132"/>
      <c r="H10" s="21"/>
      <c r="I10" s="22"/>
      <c r="J10" s="46"/>
      <c r="K10" s="136"/>
      <c r="L10" s="18"/>
      <c r="M10" s="134"/>
      <c r="N10" s="134"/>
      <c r="O10" s="134"/>
      <c r="P10" s="18"/>
      <c r="Q10" s="18"/>
      <c r="R10" s="134"/>
      <c r="S10" s="134"/>
      <c r="T10" s="134"/>
      <c r="U10" s="135">
        <f t="shared" si="0"/>
        <v>0</v>
      </c>
      <c r="V10" s="134"/>
      <c r="W10" s="134"/>
      <c r="X10" s="134"/>
      <c r="Y10" s="135">
        <f t="shared" si="1"/>
        <v>0</v>
      </c>
      <c r="Z10" s="134"/>
      <c r="AA10" s="134"/>
      <c r="AB10" s="134"/>
      <c r="AC10" s="135">
        <f t="shared" si="2"/>
        <v>0</v>
      </c>
      <c r="AD10" s="134"/>
      <c r="AE10" s="134"/>
      <c r="AF10" s="134"/>
      <c r="AG10" s="135">
        <f t="shared" si="3"/>
        <v>0</v>
      </c>
      <c r="AH10" s="135">
        <f t="shared" si="4"/>
        <v>0</v>
      </c>
      <c r="AI10" s="27">
        <f t="shared" si="5"/>
        <v>0</v>
      </c>
      <c r="AJ10" s="28" t="str">
        <f t="shared" si="6"/>
        <v>-</v>
      </c>
      <c r="AK10" s="1"/>
      <c r="AL10" s="1"/>
      <c r="AM10" s="1"/>
      <c r="AN10" s="1"/>
      <c r="AO10" s="1"/>
      <c r="AP10" s="1"/>
      <c r="AQ10" s="1"/>
      <c r="AR10" s="3"/>
    </row>
    <row r="11" spans="1:44" ht="19.5" customHeight="1" collapsed="1">
      <c r="A11" s="334" t="s">
        <v>54</v>
      </c>
      <c r="B11" s="335"/>
      <c r="C11" s="335"/>
      <c r="D11" s="335"/>
      <c r="E11" s="336"/>
      <c r="F11" s="137"/>
      <c r="G11" s="137"/>
      <c r="H11" s="137"/>
      <c r="I11" s="137"/>
      <c r="J11" s="41">
        <f t="shared" ref="J11:K11" si="7">SUM(J9:J10)</f>
        <v>0</v>
      </c>
      <c r="K11" s="42">
        <f t="shared" si="7"/>
        <v>0</v>
      </c>
      <c r="L11" s="137"/>
      <c r="M11" s="41">
        <f t="shared" ref="M11:O11" si="8">SUM(M9:M10)</f>
        <v>0</v>
      </c>
      <c r="N11" s="41">
        <f t="shared" si="8"/>
        <v>0</v>
      </c>
      <c r="O11" s="41">
        <f t="shared" si="8"/>
        <v>0</v>
      </c>
      <c r="P11" s="138"/>
      <c r="Q11" s="137"/>
      <c r="R11" s="41">
        <f t="shared" ref="R11:AH11" si="9">SUM(R9:R10)</f>
        <v>0</v>
      </c>
      <c r="S11" s="41">
        <f t="shared" si="9"/>
        <v>0</v>
      </c>
      <c r="T11" s="41">
        <f t="shared" si="9"/>
        <v>0</v>
      </c>
      <c r="U11" s="41">
        <f t="shared" si="9"/>
        <v>0</v>
      </c>
      <c r="V11" s="41">
        <f t="shared" si="9"/>
        <v>0</v>
      </c>
      <c r="W11" s="41">
        <f t="shared" si="9"/>
        <v>0</v>
      </c>
      <c r="X11" s="41">
        <f t="shared" si="9"/>
        <v>0</v>
      </c>
      <c r="Y11" s="41">
        <f t="shared" si="9"/>
        <v>0</v>
      </c>
      <c r="Z11" s="41">
        <f t="shared" si="9"/>
        <v>0</v>
      </c>
      <c r="AA11" s="41">
        <f t="shared" si="9"/>
        <v>0</v>
      </c>
      <c r="AB11" s="41">
        <f t="shared" si="9"/>
        <v>0</v>
      </c>
      <c r="AC11" s="41">
        <f t="shared" si="9"/>
        <v>0</v>
      </c>
      <c r="AD11" s="41">
        <f t="shared" si="9"/>
        <v>0</v>
      </c>
      <c r="AE11" s="41">
        <f t="shared" si="9"/>
        <v>0</v>
      </c>
      <c r="AF11" s="41">
        <f t="shared" si="9"/>
        <v>0</v>
      </c>
      <c r="AG11" s="41">
        <f t="shared" si="9"/>
        <v>0</v>
      </c>
      <c r="AH11" s="41">
        <f t="shared" si="9"/>
        <v>0</v>
      </c>
      <c r="AI11" s="43">
        <f>IF(ISERROR(AH11/J11),0,AH11/J11)</f>
        <v>0</v>
      </c>
      <c r="AJ11" s="43">
        <f>IF(ISERROR(AH11/$AH$76),0,AH11/$AH$76)</f>
        <v>0</v>
      </c>
      <c r="AK11" s="1"/>
      <c r="AL11" s="1"/>
      <c r="AM11" s="1"/>
      <c r="AN11" s="1"/>
      <c r="AO11" s="1"/>
      <c r="AP11" s="1"/>
      <c r="AQ11" s="1"/>
      <c r="AR11" s="3"/>
    </row>
    <row r="12" spans="1:44" ht="19.5" customHeight="1">
      <c r="A12" s="330" t="s">
        <v>55</v>
      </c>
      <c r="B12" s="311"/>
      <c r="C12" s="311"/>
      <c r="D12" s="311"/>
      <c r="E12" s="312"/>
      <c r="F12" s="7"/>
      <c r="G12" s="8"/>
      <c r="H12" s="9"/>
      <c r="I12" s="45"/>
      <c r="J12" s="46"/>
      <c r="K12" s="47"/>
      <c r="L12" s="12"/>
      <c r="M12" s="13"/>
      <c r="N12" s="13"/>
      <c r="O12" s="13"/>
      <c r="P12" s="8"/>
      <c r="Q12" s="7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4"/>
      <c r="AJ12" s="14"/>
      <c r="AK12" s="2"/>
      <c r="AL12" s="2"/>
      <c r="AM12" s="2"/>
      <c r="AN12" s="2"/>
      <c r="AO12" s="2"/>
      <c r="AP12" s="2"/>
      <c r="AQ12" s="2"/>
      <c r="AR12" s="15"/>
    </row>
    <row r="13" spans="1:44" ht="19.5" hidden="1" customHeight="1" outlineLevel="1">
      <c r="A13" s="16">
        <v>1</v>
      </c>
      <c r="B13" s="34"/>
      <c r="C13" s="143"/>
      <c r="D13" s="171"/>
      <c r="E13" s="132"/>
      <c r="F13" s="132"/>
      <c r="G13" s="132"/>
      <c r="H13" s="21"/>
      <c r="I13" s="22"/>
      <c r="J13" s="46"/>
      <c r="K13" s="148"/>
      <c r="L13" s="132"/>
      <c r="M13" s="134"/>
      <c r="N13" s="134"/>
      <c r="O13" s="134"/>
      <c r="P13" s="132"/>
      <c r="Q13" s="132"/>
      <c r="R13" s="134"/>
      <c r="S13" s="134"/>
      <c r="T13" s="134"/>
      <c r="U13" s="135">
        <f t="shared" ref="U13:U14" si="10">SUM(R13:T13)</f>
        <v>0</v>
      </c>
      <c r="V13" s="134"/>
      <c r="W13" s="134"/>
      <c r="X13" s="134"/>
      <c r="Y13" s="135">
        <f t="shared" ref="Y13:Y14" si="11">SUM(V13:X13)</f>
        <v>0</v>
      </c>
      <c r="Z13" s="134"/>
      <c r="AA13" s="134"/>
      <c r="AB13" s="134"/>
      <c r="AC13" s="135">
        <f t="shared" ref="AC13:AC14" si="12">SUM(Z13:AB13)</f>
        <v>0</v>
      </c>
      <c r="AD13" s="134"/>
      <c r="AE13" s="134"/>
      <c r="AF13" s="134"/>
      <c r="AG13" s="135">
        <f t="shared" ref="AG13:AG14" si="13">SUM(AD13:AF13)</f>
        <v>0</v>
      </c>
      <c r="AH13" s="135">
        <f t="shared" ref="AH13:AH14" si="14">SUM(U13,Y13,AC13,AG13)</f>
        <v>0</v>
      </c>
      <c r="AI13" s="27">
        <f t="shared" ref="AI13:AI14" si="15">IF(ISERROR(AH13/$J$15),0,AH13/$J$15)</f>
        <v>0</v>
      </c>
      <c r="AJ13" s="28" t="str">
        <f t="shared" ref="AJ13:AJ14" si="16">IF(ISERROR(AH13/$AH$76),"-",AH13/$AH$76)</f>
        <v>-</v>
      </c>
      <c r="AK13" s="1"/>
      <c r="AL13" s="1"/>
      <c r="AM13" s="1"/>
      <c r="AN13" s="1"/>
      <c r="AO13" s="1"/>
      <c r="AP13" s="1"/>
      <c r="AQ13" s="1"/>
      <c r="AR13" s="3"/>
    </row>
    <row r="14" spans="1:44" ht="19.5" hidden="1" customHeight="1" outlineLevel="1">
      <c r="A14" s="16">
        <v>2</v>
      </c>
      <c r="B14" s="34"/>
      <c r="C14" s="82"/>
      <c r="D14" s="35"/>
      <c r="E14" s="18"/>
      <c r="F14" s="18"/>
      <c r="G14" s="18"/>
      <c r="H14" s="36"/>
      <c r="I14" s="141"/>
      <c r="J14" s="46"/>
      <c r="K14" s="136"/>
      <c r="L14" s="18"/>
      <c r="M14" s="134"/>
      <c r="N14" s="134"/>
      <c r="O14" s="134"/>
      <c r="P14" s="18"/>
      <c r="Q14" s="18"/>
      <c r="R14" s="134"/>
      <c r="S14" s="134"/>
      <c r="T14" s="134"/>
      <c r="U14" s="135">
        <f t="shared" si="10"/>
        <v>0</v>
      </c>
      <c r="V14" s="134"/>
      <c r="W14" s="134"/>
      <c r="X14" s="134"/>
      <c r="Y14" s="135">
        <f t="shared" si="11"/>
        <v>0</v>
      </c>
      <c r="Z14" s="134"/>
      <c r="AA14" s="134"/>
      <c r="AB14" s="134"/>
      <c r="AC14" s="135">
        <f t="shared" si="12"/>
        <v>0</v>
      </c>
      <c r="AD14" s="134"/>
      <c r="AE14" s="134"/>
      <c r="AF14" s="134"/>
      <c r="AG14" s="135">
        <f t="shared" si="13"/>
        <v>0</v>
      </c>
      <c r="AH14" s="135">
        <f t="shared" si="14"/>
        <v>0</v>
      </c>
      <c r="AI14" s="27">
        <f t="shared" si="15"/>
        <v>0</v>
      </c>
      <c r="AJ14" s="28" t="str">
        <f t="shared" si="16"/>
        <v>-</v>
      </c>
      <c r="AK14" s="1"/>
      <c r="AL14" s="1"/>
      <c r="AM14" s="1"/>
      <c r="AN14" s="1"/>
      <c r="AO14" s="1"/>
      <c r="AP14" s="1"/>
      <c r="AQ14" s="1"/>
      <c r="AR14" s="3"/>
    </row>
    <row r="15" spans="1:44" ht="19.5" customHeight="1" collapsed="1">
      <c r="A15" s="334" t="s">
        <v>56</v>
      </c>
      <c r="B15" s="335"/>
      <c r="C15" s="335"/>
      <c r="D15" s="335"/>
      <c r="E15" s="336"/>
      <c r="F15" s="137"/>
      <c r="G15" s="137"/>
      <c r="H15" s="137"/>
      <c r="I15" s="137"/>
      <c r="J15" s="41">
        <f t="shared" ref="J15:K15" si="17">SUM(J13:J14)</f>
        <v>0</v>
      </c>
      <c r="K15" s="42">
        <f t="shared" si="17"/>
        <v>0</v>
      </c>
      <c r="L15" s="137"/>
      <c r="M15" s="41">
        <f t="shared" ref="M15:O15" si="18">SUM(M13:M14)</f>
        <v>0</v>
      </c>
      <c r="N15" s="41">
        <f t="shared" si="18"/>
        <v>0</v>
      </c>
      <c r="O15" s="41">
        <f t="shared" si="18"/>
        <v>0</v>
      </c>
      <c r="P15" s="138"/>
      <c r="Q15" s="137"/>
      <c r="R15" s="41">
        <f t="shared" ref="R15:AH15" si="19">SUM(R13:R14)</f>
        <v>0</v>
      </c>
      <c r="S15" s="41">
        <f t="shared" si="19"/>
        <v>0</v>
      </c>
      <c r="T15" s="41">
        <f t="shared" si="19"/>
        <v>0</v>
      </c>
      <c r="U15" s="41">
        <f t="shared" si="19"/>
        <v>0</v>
      </c>
      <c r="V15" s="41">
        <f t="shared" si="19"/>
        <v>0</v>
      </c>
      <c r="W15" s="41">
        <f t="shared" si="19"/>
        <v>0</v>
      </c>
      <c r="X15" s="41">
        <f t="shared" si="19"/>
        <v>0</v>
      </c>
      <c r="Y15" s="41">
        <f t="shared" si="19"/>
        <v>0</v>
      </c>
      <c r="Z15" s="41">
        <f t="shared" si="19"/>
        <v>0</v>
      </c>
      <c r="AA15" s="41">
        <f t="shared" si="19"/>
        <v>0</v>
      </c>
      <c r="AB15" s="41">
        <f t="shared" si="19"/>
        <v>0</v>
      </c>
      <c r="AC15" s="41">
        <f t="shared" si="19"/>
        <v>0</v>
      </c>
      <c r="AD15" s="41">
        <f t="shared" si="19"/>
        <v>0</v>
      </c>
      <c r="AE15" s="41">
        <f t="shared" si="19"/>
        <v>0</v>
      </c>
      <c r="AF15" s="41">
        <f t="shared" si="19"/>
        <v>0</v>
      </c>
      <c r="AG15" s="41">
        <f t="shared" si="19"/>
        <v>0</v>
      </c>
      <c r="AH15" s="41">
        <f t="shared" si="19"/>
        <v>0</v>
      </c>
      <c r="AI15" s="43">
        <f>IF(ISERROR(AH15/J15),0,AH15/J15)</f>
        <v>0</v>
      </c>
      <c r="AJ15" s="43">
        <f>IF(ISERROR(AH15/$AH$76),0,AH15/$AH$76)</f>
        <v>0</v>
      </c>
      <c r="AK15" s="1"/>
      <c r="AL15" s="1"/>
      <c r="AM15" s="1"/>
      <c r="AN15" s="1"/>
      <c r="AO15" s="1"/>
      <c r="AP15" s="1"/>
      <c r="AQ15" s="1"/>
      <c r="AR15" s="3"/>
    </row>
    <row r="16" spans="1:44" ht="19.5" customHeight="1">
      <c r="A16" s="330" t="s">
        <v>57</v>
      </c>
      <c r="B16" s="311"/>
      <c r="C16" s="311"/>
      <c r="D16" s="311"/>
      <c r="E16" s="312"/>
      <c r="F16" s="7"/>
      <c r="G16" s="8"/>
      <c r="H16" s="9"/>
      <c r="I16" s="45"/>
      <c r="J16" s="46"/>
      <c r="K16" s="47"/>
      <c r="L16" s="12"/>
      <c r="M16" s="13"/>
      <c r="N16" s="13"/>
      <c r="O16" s="13"/>
      <c r="P16" s="8"/>
      <c r="Q16" s="7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4"/>
      <c r="AJ16" s="14"/>
      <c r="AK16" s="2"/>
      <c r="AL16" s="2"/>
      <c r="AM16" s="2"/>
      <c r="AN16" s="2"/>
      <c r="AO16" s="2"/>
      <c r="AP16" s="2"/>
      <c r="AQ16" s="2"/>
      <c r="AR16" s="15"/>
    </row>
    <row r="17" spans="1:44" ht="19.5" hidden="1" customHeight="1" outlineLevel="1">
      <c r="A17" s="16">
        <v>1</v>
      </c>
      <c r="B17" s="34"/>
      <c r="C17" s="143"/>
      <c r="D17" s="171"/>
      <c r="E17" s="132"/>
      <c r="F17" s="132"/>
      <c r="G17" s="132"/>
      <c r="H17" s="21"/>
      <c r="I17" s="22"/>
      <c r="J17" s="46"/>
      <c r="K17" s="148"/>
      <c r="L17" s="132"/>
      <c r="M17" s="134"/>
      <c r="N17" s="134"/>
      <c r="O17" s="134"/>
      <c r="P17" s="132"/>
      <c r="Q17" s="132"/>
      <c r="R17" s="134"/>
      <c r="S17" s="134"/>
      <c r="T17" s="134"/>
      <c r="U17" s="135">
        <f t="shared" ref="U17:U18" si="20">SUM(R17:T17)</f>
        <v>0</v>
      </c>
      <c r="V17" s="134"/>
      <c r="W17" s="134"/>
      <c r="X17" s="134"/>
      <c r="Y17" s="135">
        <f t="shared" ref="Y17:Y18" si="21">SUM(V17:X17)</f>
        <v>0</v>
      </c>
      <c r="Z17" s="134"/>
      <c r="AA17" s="134"/>
      <c r="AB17" s="134"/>
      <c r="AC17" s="135">
        <f t="shared" ref="AC17:AC18" si="22">SUM(Z17:AB17)</f>
        <v>0</v>
      </c>
      <c r="AD17" s="134"/>
      <c r="AE17" s="134"/>
      <c r="AF17" s="134"/>
      <c r="AG17" s="144">
        <f t="shared" ref="AG17:AG18" si="23">SUM(AD17:AF17)</f>
        <v>0</v>
      </c>
      <c r="AH17" s="135">
        <f t="shared" ref="AH17:AH18" si="24">SUM(U17,Y17,AC17,AG17)</f>
        <v>0</v>
      </c>
      <c r="AI17" s="27">
        <f t="shared" ref="AI17:AI18" si="25">IF(ISERROR(AH17/$J$19),0,AH17/$J$19)</f>
        <v>0</v>
      </c>
      <c r="AJ17" s="28" t="str">
        <f t="shared" ref="AJ17:AJ18" si="26">IF(ISERROR(AH17/$AH$76),"-",AH17/$AH$76)</f>
        <v>-</v>
      </c>
      <c r="AK17" s="1"/>
      <c r="AL17" s="1"/>
      <c r="AM17" s="1"/>
      <c r="AN17" s="1"/>
      <c r="AO17" s="1"/>
      <c r="AP17" s="1"/>
      <c r="AQ17" s="1"/>
      <c r="AR17" s="3"/>
    </row>
    <row r="18" spans="1:44" ht="19.5" hidden="1" customHeight="1" outlineLevel="1">
      <c r="A18" s="16">
        <v>2</v>
      </c>
      <c r="B18" s="34"/>
      <c r="C18" s="302">
        <v>16240000</v>
      </c>
      <c r="D18" s="35"/>
      <c r="E18" s="18"/>
      <c r="F18" s="18"/>
      <c r="G18" s="18"/>
      <c r="H18" s="36"/>
      <c r="I18" s="141"/>
      <c r="J18" s="46"/>
      <c r="K18" s="136"/>
      <c r="L18" s="18"/>
      <c r="M18" s="134"/>
      <c r="N18" s="134"/>
      <c r="O18" s="134"/>
      <c r="P18" s="18"/>
      <c r="Q18" s="18"/>
      <c r="R18" s="134"/>
      <c r="S18" s="134"/>
      <c r="T18" s="134"/>
      <c r="U18" s="135">
        <f t="shared" si="20"/>
        <v>0</v>
      </c>
      <c r="V18" s="134"/>
      <c r="W18" s="134"/>
      <c r="X18" s="134"/>
      <c r="Y18" s="135">
        <f t="shared" si="21"/>
        <v>0</v>
      </c>
      <c r="Z18" s="134"/>
      <c r="AA18" s="134"/>
      <c r="AB18" s="134"/>
      <c r="AC18" s="135">
        <f t="shared" si="22"/>
        <v>0</v>
      </c>
      <c r="AD18" s="134"/>
      <c r="AE18" s="134"/>
      <c r="AF18" s="134"/>
      <c r="AG18" s="144">
        <f t="shared" si="23"/>
        <v>0</v>
      </c>
      <c r="AH18" s="135">
        <f t="shared" si="24"/>
        <v>0</v>
      </c>
      <c r="AI18" s="27">
        <f t="shared" si="25"/>
        <v>0</v>
      </c>
      <c r="AJ18" s="28" t="str">
        <f t="shared" si="26"/>
        <v>-</v>
      </c>
      <c r="AK18" s="1"/>
      <c r="AL18" s="1"/>
      <c r="AM18" s="1"/>
      <c r="AN18" s="1"/>
      <c r="AO18" s="1"/>
      <c r="AP18" s="1"/>
      <c r="AQ18" s="1"/>
      <c r="AR18" s="3"/>
    </row>
    <row r="19" spans="1:44" ht="19.5" customHeight="1" collapsed="1">
      <c r="A19" s="334" t="s">
        <v>58</v>
      </c>
      <c r="B19" s="335"/>
      <c r="C19" s="335"/>
      <c r="D19" s="335"/>
      <c r="E19" s="336"/>
      <c r="F19" s="137"/>
      <c r="G19" s="137"/>
      <c r="H19" s="137"/>
      <c r="I19" s="137"/>
      <c r="J19" s="41">
        <f t="shared" ref="J19:K19" si="27">SUM(J17:J18)</f>
        <v>0</v>
      </c>
      <c r="K19" s="42">
        <f t="shared" si="27"/>
        <v>0</v>
      </c>
      <c r="L19" s="137"/>
      <c r="M19" s="41">
        <f t="shared" ref="M19:O19" si="28">SUM(M17:M18)</f>
        <v>0</v>
      </c>
      <c r="N19" s="41">
        <f t="shared" si="28"/>
        <v>0</v>
      </c>
      <c r="O19" s="41">
        <f t="shared" si="28"/>
        <v>0</v>
      </c>
      <c r="P19" s="138"/>
      <c r="Q19" s="137"/>
      <c r="R19" s="41">
        <f t="shared" ref="R19:AH19" si="29">SUM(R17:R18)</f>
        <v>0</v>
      </c>
      <c r="S19" s="41">
        <f t="shared" si="29"/>
        <v>0</v>
      </c>
      <c r="T19" s="41">
        <f t="shared" si="29"/>
        <v>0</v>
      </c>
      <c r="U19" s="41">
        <f t="shared" si="29"/>
        <v>0</v>
      </c>
      <c r="V19" s="41">
        <f t="shared" si="29"/>
        <v>0</v>
      </c>
      <c r="W19" s="41">
        <f t="shared" si="29"/>
        <v>0</v>
      </c>
      <c r="X19" s="41">
        <f t="shared" si="29"/>
        <v>0</v>
      </c>
      <c r="Y19" s="41">
        <f t="shared" si="29"/>
        <v>0</v>
      </c>
      <c r="Z19" s="41">
        <f t="shared" si="29"/>
        <v>0</v>
      </c>
      <c r="AA19" s="41">
        <f t="shared" si="29"/>
        <v>0</v>
      </c>
      <c r="AB19" s="41">
        <f t="shared" si="29"/>
        <v>0</v>
      </c>
      <c r="AC19" s="41">
        <f t="shared" si="29"/>
        <v>0</v>
      </c>
      <c r="AD19" s="41">
        <f t="shared" si="29"/>
        <v>0</v>
      </c>
      <c r="AE19" s="41">
        <f t="shared" si="29"/>
        <v>0</v>
      </c>
      <c r="AF19" s="41">
        <f t="shared" si="29"/>
        <v>0</v>
      </c>
      <c r="AG19" s="41">
        <f t="shared" si="29"/>
        <v>0</v>
      </c>
      <c r="AH19" s="41">
        <f t="shared" si="29"/>
        <v>0</v>
      </c>
      <c r="AI19" s="43">
        <f>IF(ISERROR(AH19/J19),0,AH19/J19)</f>
        <v>0</v>
      </c>
      <c r="AJ19" s="43">
        <f>IF(ISERROR(AH19/$AH$76),0,AH19/$AH$76)</f>
        <v>0</v>
      </c>
      <c r="AK19" s="1"/>
      <c r="AL19" s="1"/>
      <c r="AM19" s="1"/>
      <c r="AN19" s="1"/>
      <c r="AO19" s="1"/>
      <c r="AP19" s="1"/>
      <c r="AQ19" s="1"/>
      <c r="AR19" s="3"/>
    </row>
    <row r="20" spans="1:44" ht="19.5" customHeight="1">
      <c r="A20" s="330" t="s">
        <v>59</v>
      </c>
      <c r="B20" s="311"/>
      <c r="C20" s="311"/>
      <c r="D20" s="311"/>
      <c r="E20" s="312"/>
      <c r="F20" s="7"/>
      <c r="G20" s="8"/>
      <c r="H20" s="9"/>
      <c r="I20" s="45"/>
      <c r="J20" s="46"/>
      <c r="K20" s="47"/>
      <c r="L20" s="12"/>
      <c r="M20" s="13"/>
      <c r="N20" s="13"/>
      <c r="O20" s="13"/>
      <c r="P20" s="8"/>
      <c r="Q20" s="7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4"/>
      <c r="AJ20" s="14"/>
      <c r="AK20" s="2"/>
      <c r="AL20" s="2"/>
      <c r="AM20" s="2"/>
      <c r="AN20" s="2"/>
      <c r="AO20" s="2"/>
      <c r="AP20" s="2"/>
      <c r="AQ20" s="2"/>
      <c r="AR20" s="15"/>
    </row>
    <row r="21" spans="1:44" ht="19.5" hidden="1" customHeight="1" outlineLevel="1">
      <c r="A21" s="16">
        <v>1</v>
      </c>
      <c r="B21" s="34"/>
      <c r="C21" s="143"/>
      <c r="D21" s="171"/>
      <c r="E21" s="132"/>
      <c r="F21" s="132"/>
      <c r="G21" s="132"/>
      <c r="H21" s="21"/>
      <c r="I21" s="22"/>
      <c r="J21" s="46"/>
      <c r="K21" s="148"/>
      <c r="L21" s="132"/>
      <c r="M21" s="134"/>
      <c r="N21" s="134"/>
      <c r="O21" s="134"/>
      <c r="P21" s="132"/>
      <c r="Q21" s="132"/>
      <c r="R21" s="134"/>
      <c r="S21" s="134"/>
      <c r="T21" s="134"/>
      <c r="U21" s="135">
        <f t="shared" ref="U21:U22" si="30">SUM(R21:T21)</f>
        <v>0</v>
      </c>
      <c r="V21" s="134"/>
      <c r="W21" s="134"/>
      <c r="X21" s="134"/>
      <c r="Y21" s="135">
        <f t="shared" ref="Y21:Y22" si="31">SUM(V21:X21)</f>
        <v>0</v>
      </c>
      <c r="Z21" s="134"/>
      <c r="AA21" s="134"/>
      <c r="AB21" s="134"/>
      <c r="AC21" s="135">
        <f t="shared" ref="AC21:AC22" si="32">SUM(Z21:AB21)</f>
        <v>0</v>
      </c>
      <c r="AD21" s="134"/>
      <c r="AE21" s="134"/>
      <c r="AF21" s="134"/>
      <c r="AG21" s="135">
        <f t="shared" ref="AG21:AG22" si="33">SUM(AD21:AF21)</f>
        <v>0</v>
      </c>
      <c r="AH21" s="135">
        <f t="shared" ref="AH21:AH22" si="34">SUM(U21,Y21,AC21,AG21)</f>
        <v>0</v>
      </c>
      <c r="AI21" s="27">
        <f t="shared" ref="AI21:AI22" si="35">IF(ISERROR(AH21/$J$23),0,AH21/$J$23)</f>
        <v>0</v>
      </c>
      <c r="AJ21" s="28" t="str">
        <f t="shared" ref="AJ21:AJ22" si="36">IF(ISERROR(AH21/$AH$76),"-",AH21/$AH$76)</f>
        <v>-</v>
      </c>
      <c r="AK21" s="1"/>
      <c r="AL21" s="1"/>
      <c r="AM21" s="1"/>
      <c r="AN21" s="1"/>
      <c r="AO21" s="1"/>
      <c r="AP21" s="1"/>
      <c r="AQ21" s="1"/>
      <c r="AR21" s="3"/>
    </row>
    <row r="22" spans="1:44" ht="19.5" hidden="1" customHeight="1" outlineLevel="1">
      <c r="A22" s="16">
        <v>2</v>
      </c>
      <c r="B22" s="34"/>
      <c r="C22" s="82"/>
      <c r="D22" s="35"/>
      <c r="E22" s="18"/>
      <c r="F22" s="18"/>
      <c r="G22" s="18"/>
      <c r="H22" s="36"/>
      <c r="I22" s="141"/>
      <c r="J22" s="46"/>
      <c r="K22" s="136"/>
      <c r="L22" s="18"/>
      <c r="M22" s="134"/>
      <c r="N22" s="134"/>
      <c r="O22" s="134"/>
      <c r="P22" s="18"/>
      <c r="Q22" s="18"/>
      <c r="R22" s="134"/>
      <c r="S22" s="134"/>
      <c r="T22" s="134"/>
      <c r="U22" s="135">
        <f t="shared" si="30"/>
        <v>0</v>
      </c>
      <c r="V22" s="134"/>
      <c r="W22" s="134"/>
      <c r="X22" s="134"/>
      <c r="Y22" s="135">
        <f t="shared" si="31"/>
        <v>0</v>
      </c>
      <c r="Z22" s="134"/>
      <c r="AA22" s="134"/>
      <c r="AB22" s="134"/>
      <c r="AC22" s="135">
        <f t="shared" si="32"/>
        <v>0</v>
      </c>
      <c r="AD22" s="134"/>
      <c r="AE22" s="134"/>
      <c r="AF22" s="134"/>
      <c r="AG22" s="135">
        <f t="shared" si="33"/>
        <v>0</v>
      </c>
      <c r="AH22" s="135">
        <f t="shared" si="34"/>
        <v>0</v>
      </c>
      <c r="AI22" s="27">
        <f t="shared" si="35"/>
        <v>0</v>
      </c>
      <c r="AJ22" s="28" t="str">
        <f t="shared" si="36"/>
        <v>-</v>
      </c>
      <c r="AK22" s="1"/>
      <c r="AL22" s="1"/>
      <c r="AM22" s="1"/>
      <c r="AN22" s="1"/>
      <c r="AO22" s="1"/>
      <c r="AP22" s="1"/>
      <c r="AQ22" s="1"/>
      <c r="AR22" s="3"/>
    </row>
    <row r="23" spans="1:44" ht="19.5" customHeight="1" collapsed="1">
      <c r="A23" s="334" t="s">
        <v>60</v>
      </c>
      <c r="B23" s="335"/>
      <c r="C23" s="335"/>
      <c r="D23" s="335"/>
      <c r="E23" s="336"/>
      <c r="F23" s="137"/>
      <c r="G23" s="137"/>
      <c r="H23" s="137"/>
      <c r="I23" s="137"/>
      <c r="J23" s="41">
        <f t="shared" ref="J23:K23" si="37">SUM(J21:J22)</f>
        <v>0</v>
      </c>
      <c r="K23" s="42">
        <f t="shared" si="37"/>
        <v>0</v>
      </c>
      <c r="L23" s="137"/>
      <c r="M23" s="41">
        <f t="shared" ref="M23:O23" si="38">SUM(M21:M22)</f>
        <v>0</v>
      </c>
      <c r="N23" s="41">
        <f t="shared" si="38"/>
        <v>0</v>
      </c>
      <c r="O23" s="41">
        <f t="shared" si="38"/>
        <v>0</v>
      </c>
      <c r="P23" s="138"/>
      <c r="Q23" s="137"/>
      <c r="R23" s="41">
        <f t="shared" ref="R23:AH23" si="39">SUM(R21:R22)</f>
        <v>0</v>
      </c>
      <c r="S23" s="41">
        <f t="shared" si="39"/>
        <v>0</v>
      </c>
      <c r="T23" s="41">
        <f t="shared" si="39"/>
        <v>0</v>
      </c>
      <c r="U23" s="41">
        <f t="shared" si="39"/>
        <v>0</v>
      </c>
      <c r="V23" s="41">
        <f t="shared" si="39"/>
        <v>0</v>
      </c>
      <c r="W23" s="41">
        <f t="shared" si="39"/>
        <v>0</v>
      </c>
      <c r="X23" s="41">
        <f t="shared" si="39"/>
        <v>0</v>
      </c>
      <c r="Y23" s="41">
        <f t="shared" si="39"/>
        <v>0</v>
      </c>
      <c r="Z23" s="41">
        <f t="shared" si="39"/>
        <v>0</v>
      </c>
      <c r="AA23" s="41">
        <f t="shared" si="39"/>
        <v>0</v>
      </c>
      <c r="AB23" s="41">
        <f t="shared" si="39"/>
        <v>0</v>
      </c>
      <c r="AC23" s="41">
        <f t="shared" si="39"/>
        <v>0</v>
      </c>
      <c r="AD23" s="41">
        <f t="shared" si="39"/>
        <v>0</v>
      </c>
      <c r="AE23" s="41">
        <f t="shared" si="39"/>
        <v>0</v>
      </c>
      <c r="AF23" s="41">
        <f t="shared" si="39"/>
        <v>0</v>
      </c>
      <c r="AG23" s="41">
        <f t="shared" si="39"/>
        <v>0</v>
      </c>
      <c r="AH23" s="41">
        <f t="shared" si="39"/>
        <v>0</v>
      </c>
      <c r="AI23" s="43">
        <f>IF(ISERROR(AH23/J23),0,AH23/J23)</f>
        <v>0</v>
      </c>
      <c r="AJ23" s="43">
        <f>IF(ISERROR(AH23/$AH$76),0,AH23/$AH$76)</f>
        <v>0</v>
      </c>
      <c r="AK23" s="1"/>
      <c r="AL23" s="1"/>
      <c r="AM23" s="1"/>
      <c r="AN23" s="1"/>
      <c r="AO23" s="1"/>
      <c r="AP23" s="1"/>
      <c r="AQ23" s="1"/>
      <c r="AR23" s="3"/>
    </row>
    <row r="24" spans="1:44" ht="19.5" customHeight="1">
      <c r="A24" s="330" t="s">
        <v>61</v>
      </c>
      <c r="B24" s="311"/>
      <c r="C24" s="311"/>
      <c r="D24" s="311"/>
      <c r="E24" s="312"/>
      <c r="F24" s="7"/>
      <c r="G24" s="8"/>
      <c r="H24" s="9"/>
      <c r="I24" s="45"/>
      <c r="J24" s="46"/>
      <c r="K24" s="47"/>
      <c r="L24" s="12"/>
      <c r="M24" s="13"/>
      <c r="N24" s="13"/>
      <c r="O24" s="13"/>
      <c r="P24" s="8"/>
      <c r="Q24" s="7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4"/>
      <c r="AJ24" s="14"/>
      <c r="AK24" s="2"/>
      <c r="AL24" s="2"/>
      <c r="AM24" s="2"/>
      <c r="AN24" s="2"/>
      <c r="AO24" s="2"/>
      <c r="AP24" s="2"/>
      <c r="AQ24" s="2"/>
      <c r="AR24" s="15"/>
    </row>
    <row r="25" spans="1:44" ht="19.5" hidden="1" customHeight="1" outlineLevel="1">
      <c r="A25" s="16">
        <v>1</v>
      </c>
      <c r="B25" s="34"/>
      <c r="C25" s="159"/>
      <c r="D25" s="160"/>
      <c r="E25" s="143"/>
      <c r="F25" s="67"/>
      <c r="G25" s="67"/>
      <c r="H25" s="62"/>
      <c r="I25" s="63"/>
      <c r="J25" s="46"/>
      <c r="K25" s="221"/>
      <c r="L25" s="64"/>
      <c r="M25" s="55"/>
      <c r="N25" s="66"/>
      <c r="O25" s="55"/>
      <c r="P25" s="142"/>
      <c r="Q25" s="142"/>
      <c r="R25" s="134"/>
      <c r="S25" s="134"/>
      <c r="T25" s="134"/>
      <c r="U25" s="135">
        <f t="shared" ref="U25:U26" si="40">SUM(R25:T25)</f>
        <v>0</v>
      </c>
      <c r="V25" s="134"/>
      <c r="W25" s="134"/>
      <c r="X25" s="134"/>
      <c r="Y25" s="135">
        <f t="shared" ref="Y25:Y26" si="41">SUM(V25:X25)</f>
        <v>0</v>
      </c>
      <c r="Z25" s="134"/>
      <c r="AA25" s="134"/>
      <c r="AB25" s="134"/>
      <c r="AC25" s="135">
        <f t="shared" ref="AC25:AC26" si="42">SUM(Z25:AB25)</f>
        <v>0</v>
      </c>
      <c r="AD25" s="134"/>
      <c r="AE25" s="134"/>
      <c r="AF25" s="134"/>
      <c r="AG25" s="135">
        <f t="shared" ref="AG25:AG26" si="43">SUM(AD25:AF25)</f>
        <v>0</v>
      </c>
      <c r="AH25" s="135">
        <f t="shared" ref="AH25:AH26" si="44">SUM(U25,Y25,AC25,AG25)</f>
        <v>0</v>
      </c>
      <c r="AI25" s="27">
        <f t="shared" ref="AI25:AI26" si="45">IF(ISERROR(AH25/$J$27),0,AH25/$J$27)</f>
        <v>0</v>
      </c>
      <c r="AJ25" s="28" t="str">
        <f t="shared" ref="AJ25:AJ26" si="46">IF(ISERROR(AH25/$AH$76),"-",AH25/$AH$76)</f>
        <v>-</v>
      </c>
      <c r="AK25" s="1"/>
      <c r="AL25" s="1"/>
      <c r="AM25" s="1"/>
      <c r="AN25" s="1"/>
      <c r="AO25" s="1"/>
      <c r="AP25" s="1"/>
      <c r="AQ25" s="1"/>
      <c r="AR25" s="3"/>
    </row>
    <row r="26" spans="1:44" ht="19.5" hidden="1" customHeight="1" outlineLevel="1">
      <c r="A26" s="16">
        <v>2</v>
      </c>
      <c r="B26" s="34"/>
      <c r="C26" s="203"/>
      <c r="D26" s="204"/>
      <c r="E26" s="82"/>
      <c r="F26" s="67"/>
      <c r="G26" s="67"/>
      <c r="H26" s="150"/>
      <c r="I26" s="63"/>
      <c r="J26" s="46"/>
      <c r="K26" s="206"/>
      <c r="L26" s="64"/>
      <c r="M26" s="55"/>
      <c r="N26" s="66"/>
      <c r="O26" s="55"/>
      <c r="P26" s="142"/>
      <c r="Q26" s="142"/>
      <c r="R26" s="134"/>
      <c r="S26" s="134"/>
      <c r="T26" s="134"/>
      <c r="U26" s="135">
        <f t="shared" si="40"/>
        <v>0</v>
      </c>
      <c r="V26" s="134"/>
      <c r="W26" s="134"/>
      <c r="X26" s="134"/>
      <c r="Y26" s="135">
        <f t="shared" si="41"/>
        <v>0</v>
      </c>
      <c r="Z26" s="134"/>
      <c r="AA26" s="134"/>
      <c r="AB26" s="134"/>
      <c r="AC26" s="135">
        <f t="shared" si="42"/>
        <v>0</v>
      </c>
      <c r="AD26" s="134"/>
      <c r="AE26" s="134"/>
      <c r="AF26" s="134"/>
      <c r="AG26" s="135">
        <f t="shared" si="43"/>
        <v>0</v>
      </c>
      <c r="AH26" s="135">
        <f t="shared" si="44"/>
        <v>0</v>
      </c>
      <c r="AI26" s="27">
        <f t="shared" si="45"/>
        <v>0</v>
      </c>
      <c r="AJ26" s="28" t="str">
        <f t="shared" si="46"/>
        <v>-</v>
      </c>
      <c r="AK26" s="1"/>
      <c r="AL26" s="1"/>
      <c r="AM26" s="1"/>
      <c r="AN26" s="1"/>
      <c r="AO26" s="1"/>
      <c r="AP26" s="1"/>
      <c r="AQ26" s="1"/>
      <c r="AR26" s="3"/>
    </row>
    <row r="27" spans="1:44" ht="19.5" customHeight="1" collapsed="1">
      <c r="A27" s="334" t="s">
        <v>62</v>
      </c>
      <c r="B27" s="335"/>
      <c r="C27" s="335"/>
      <c r="D27" s="335"/>
      <c r="E27" s="336"/>
      <c r="F27" s="137"/>
      <c r="G27" s="137"/>
      <c r="H27" s="137"/>
      <c r="I27" s="137"/>
      <c r="J27" s="41">
        <f t="shared" ref="J27:K27" si="47">SUM(J25:J26)</f>
        <v>0</v>
      </c>
      <c r="K27" s="42">
        <f t="shared" si="47"/>
        <v>0</v>
      </c>
      <c r="L27" s="137"/>
      <c r="M27" s="41">
        <f t="shared" ref="M27:O27" si="48">SUM(M25:M26)</f>
        <v>0</v>
      </c>
      <c r="N27" s="41">
        <f t="shared" si="48"/>
        <v>0</v>
      </c>
      <c r="O27" s="41">
        <f t="shared" si="48"/>
        <v>0</v>
      </c>
      <c r="P27" s="138"/>
      <c r="Q27" s="137"/>
      <c r="R27" s="41">
        <f t="shared" ref="R27:AH27" si="49">SUM(R25:R26)</f>
        <v>0</v>
      </c>
      <c r="S27" s="41">
        <f t="shared" si="49"/>
        <v>0</v>
      </c>
      <c r="T27" s="41">
        <f t="shared" si="49"/>
        <v>0</v>
      </c>
      <c r="U27" s="41">
        <f t="shared" si="49"/>
        <v>0</v>
      </c>
      <c r="V27" s="41">
        <f t="shared" si="49"/>
        <v>0</v>
      </c>
      <c r="W27" s="41">
        <f t="shared" si="49"/>
        <v>0</v>
      </c>
      <c r="X27" s="41">
        <f t="shared" si="49"/>
        <v>0</v>
      </c>
      <c r="Y27" s="41">
        <f t="shared" si="49"/>
        <v>0</v>
      </c>
      <c r="Z27" s="41">
        <f t="shared" si="49"/>
        <v>0</v>
      </c>
      <c r="AA27" s="41">
        <f t="shared" si="49"/>
        <v>0</v>
      </c>
      <c r="AB27" s="41">
        <f t="shared" si="49"/>
        <v>0</v>
      </c>
      <c r="AC27" s="41">
        <f t="shared" si="49"/>
        <v>0</v>
      </c>
      <c r="AD27" s="41">
        <f t="shared" si="49"/>
        <v>0</v>
      </c>
      <c r="AE27" s="41">
        <f t="shared" si="49"/>
        <v>0</v>
      </c>
      <c r="AF27" s="41">
        <f t="shared" si="49"/>
        <v>0</v>
      </c>
      <c r="AG27" s="41">
        <f t="shared" si="49"/>
        <v>0</v>
      </c>
      <c r="AH27" s="41">
        <f t="shared" si="49"/>
        <v>0</v>
      </c>
      <c r="AI27" s="43">
        <f>IF(ISERROR(AH27/J27),0,AH27/J27)</f>
        <v>0</v>
      </c>
      <c r="AJ27" s="43">
        <f>IF(ISERROR(AH27/$AH$76),0,AH27/$AH$76)</f>
        <v>0</v>
      </c>
      <c r="AK27" s="1"/>
      <c r="AL27" s="1"/>
      <c r="AM27" s="1"/>
      <c r="AN27" s="1"/>
      <c r="AO27" s="1"/>
      <c r="AP27" s="1"/>
      <c r="AQ27" s="1"/>
      <c r="AR27" s="3"/>
    </row>
    <row r="28" spans="1:44" ht="19.5" customHeight="1">
      <c r="A28" s="330" t="s">
        <v>63</v>
      </c>
      <c r="B28" s="311"/>
      <c r="C28" s="311"/>
      <c r="D28" s="311"/>
      <c r="E28" s="312"/>
      <c r="F28" s="7"/>
      <c r="G28" s="8"/>
      <c r="H28" s="9"/>
      <c r="I28" s="45"/>
      <c r="J28" s="46"/>
      <c r="K28" s="47"/>
      <c r="L28" s="12"/>
      <c r="M28" s="13"/>
      <c r="N28" s="13"/>
      <c r="O28" s="13"/>
      <c r="P28" s="8"/>
      <c r="Q28" s="7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4"/>
      <c r="AJ28" s="14"/>
      <c r="AK28" s="2"/>
      <c r="AL28" s="2"/>
      <c r="AM28" s="2"/>
      <c r="AN28" s="2"/>
      <c r="AO28" s="2"/>
      <c r="AP28" s="2"/>
      <c r="AQ28" s="2"/>
      <c r="AR28" s="15"/>
    </row>
    <row r="29" spans="1:44" ht="19.5" hidden="1" customHeight="1" outlineLevel="1">
      <c r="A29" s="16">
        <v>1</v>
      </c>
      <c r="B29" s="34"/>
      <c r="C29" s="143"/>
      <c r="D29" s="171"/>
      <c r="E29" s="132"/>
      <c r="F29" s="132"/>
      <c r="G29" s="132"/>
      <c r="H29" s="21"/>
      <c r="I29" s="22"/>
      <c r="J29" s="46"/>
      <c r="K29" s="148"/>
      <c r="L29" s="132"/>
      <c r="M29" s="134"/>
      <c r="N29" s="134"/>
      <c r="O29" s="134"/>
      <c r="P29" s="132"/>
      <c r="Q29" s="132"/>
      <c r="R29" s="134"/>
      <c r="S29" s="134"/>
      <c r="T29" s="134"/>
      <c r="U29" s="135">
        <f t="shared" ref="U29:U30" si="50">SUM(R29:T29)</f>
        <v>0</v>
      </c>
      <c r="V29" s="134"/>
      <c r="W29" s="134"/>
      <c r="X29" s="134"/>
      <c r="Y29" s="135">
        <f t="shared" ref="Y29:Y30" si="51">SUM(V29:X29)</f>
        <v>0</v>
      </c>
      <c r="Z29" s="134"/>
      <c r="AA29" s="134"/>
      <c r="AB29" s="134"/>
      <c r="AC29" s="135">
        <f t="shared" ref="AC29:AC30" si="52">SUM(Z29:AB29)</f>
        <v>0</v>
      </c>
      <c r="AD29" s="134"/>
      <c r="AE29" s="134"/>
      <c r="AF29" s="134"/>
      <c r="AG29" s="135">
        <f t="shared" ref="AG29:AG30" si="53">SUM(AD29:AF29)</f>
        <v>0</v>
      </c>
      <c r="AH29" s="135">
        <f t="shared" ref="AH29:AH30" si="54">SUM(U29,Y29,AC29,AG29)</f>
        <v>0</v>
      </c>
      <c r="AI29" s="27">
        <f t="shared" ref="AI29:AI30" si="55">IF(ISERROR(AH29/$J$31),0,AH29/$J$31)</f>
        <v>0</v>
      </c>
      <c r="AJ29" s="28" t="str">
        <f t="shared" ref="AJ29:AJ30" si="56">IF(ISERROR(AH29/$AH$76),"-",AH29/$AH$76)</f>
        <v>-</v>
      </c>
      <c r="AK29" s="1"/>
      <c r="AL29" s="1"/>
      <c r="AM29" s="1"/>
      <c r="AN29" s="1"/>
      <c r="AO29" s="1"/>
      <c r="AP29" s="1"/>
      <c r="AQ29" s="1"/>
      <c r="AR29" s="3"/>
    </row>
    <row r="30" spans="1:44" ht="19.5" hidden="1" customHeight="1" outlineLevel="1">
      <c r="A30" s="16">
        <v>2</v>
      </c>
      <c r="B30" s="34"/>
      <c r="C30" s="82"/>
      <c r="D30" s="35"/>
      <c r="E30" s="18"/>
      <c r="F30" s="18"/>
      <c r="G30" s="18"/>
      <c r="H30" s="36"/>
      <c r="I30" s="141"/>
      <c r="J30" s="46"/>
      <c r="K30" s="136"/>
      <c r="L30" s="18"/>
      <c r="M30" s="134"/>
      <c r="N30" s="134"/>
      <c r="O30" s="134"/>
      <c r="P30" s="18"/>
      <c r="Q30" s="18"/>
      <c r="R30" s="134"/>
      <c r="S30" s="134"/>
      <c r="T30" s="134"/>
      <c r="U30" s="135">
        <f t="shared" si="50"/>
        <v>0</v>
      </c>
      <c r="V30" s="134"/>
      <c r="W30" s="134"/>
      <c r="X30" s="134"/>
      <c r="Y30" s="135">
        <f t="shared" si="51"/>
        <v>0</v>
      </c>
      <c r="Z30" s="134"/>
      <c r="AA30" s="134"/>
      <c r="AB30" s="134"/>
      <c r="AC30" s="135">
        <f t="shared" si="52"/>
        <v>0</v>
      </c>
      <c r="AD30" s="134"/>
      <c r="AE30" s="134"/>
      <c r="AF30" s="134"/>
      <c r="AG30" s="135">
        <f t="shared" si="53"/>
        <v>0</v>
      </c>
      <c r="AH30" s="135">
        <f t="shared" si="54"/>
        <v>0</v>
      </c>
      <c r="AI30" s="27">
        <f t="shared" si="55"/>
        <v>0</v>
      </c>
      <c r="AJ30" s="28" t="str">
        <f t="shared" si="56"/>
        <v>-</v>
      </c>
      <c r="AK30" s="1"/>
      <c r="AL30" s="1"/>
      <c r="AM30" s="1"/>
      <c r="AN30" s="1"/>
      <c r="AO30" s="1"/>
      <c r="AP30" s="1"/>
      <c r="AQ30" s="1"/>
      <c r="AR30" s="3"/>
    </row>
    <row r="31" spans="1:44" ht="19.5" customHeight="1" collapsed="1">
      <c r="A31" s="334" t="s">
        <v>64</v>
      </c>
      <c r="B31" s="335"/>
      <c r="C31" s="335"/>
      <c r="D31" s="335"/>
      <c r="E31" s="336"/>
      <c r="F31" s="137"/>
      <c r="G31" s="137"/>
      <c r="H31" s="137"/>
      <c r="I31" s="153"/>
      <c r="J31" s="41">
        <f t="shared" ref="J31:K31" si="57">SUM(J29:J30)</f>
        <v>0</v>
      </c>
      <c r="K31" s="41">
        <f t="shared" si="57"/>
        <v>0</v>
      </c>
      <c r="L31" s="137"/>
      <c r="M31" s="41">
        <f t="shared" ref="M31:O31" si="58">SUM(M29:M30)</f>
        <v>0</v>
      </c>
      <c r="N31" s="41">
        <f t="shared" si="58"/>
        <v>0</v>
      </c>
      <c r="O31" s="41">
        <f t="shared" si="58"/>
        <v>0</v>
      </c>
      <c r="P31" s="138"/>
      <c r="Q31" s="137"/>
      <c r="R31" s="41">
        <f t="shared" ref="R31:AH31" si="59">SUM(R29:R30)</f>
        <v>0</v>
      </c>
      <c r="S31" s="41">
        <f t="shared" si="59"/>
        <v>0</v>
      </c>
      <c r="T31" s="41">
        <f t="shared" si="59"/>
        <v>0</v>
      </c>
      <c r="U31" s="41">
        <f t="shared" si="59"/>
        <v>0</v>
      </c>
      <c r="V31" s="41">
        <f t="shared" si="59"/>
        <v>0</v>
      </c>
      <c r="W31" s="41">
        <f t="shared" si="59"/>
        <v>0</v>
      </c>
      <c r="X31" s="41">
        <f t="shared" si="59"/>
        <v>0</v>
      </c>
      <c r="Y31" s="41">
        <f t="shared" si="59"/>
        <v>0</v>
      </c>
      <c r="Z31" s="41">
        <f t="shared" si="59"/>
        <v>0</v>
      </c>
      <c r="AA31" s="41">
        <f t="shared" si="59"/>
        <v>0</v>
      </c>
      <c r="AB31" s="41">
        <f t="shared" si="59"/>
        <v>0</v>
      </c>
      <c r="AC31" s="41">
        <f t="shared" si="59"/>
        <v>0</v>
      </c>
      <c r="AD31" s="41">
        <f t="shared" si="59"/>
        <v>0</v>
      </c>
      <c r="AE31" s="41">
        <f t="shared" si="59"/>
        <v>0</v>
      </c>
      <c r="AF31" s="41">
        <f t="shared" si="59"/>
        <v>0</v>
      </c>
      <c r="AG31" s="41">
        <f t="shared" si="59"/>
        <v>0</v>
      </c>
      <c r="AH31" s="41">
        <f t="shared" si="59"/>
        <v>0</v>
      </c>
      <c r="AI31" s="43">
        <f>IF(ISERROR(AH31/J31),0,AH31/J31)</f>
        <v>0</v>
      </c>
      <c r="AJ31" s="43">
        <f>IF(ISERROR(AH31/$AH$76),0,AH31/$AH$76)</f>
        <v>0</v>
      </c>
      <c r="AK31" s="1"/>
      <c r="AL31" s="1"/>
      <c r="AM31" s="1"/>
      <c r="AN31" s="1"/>
      <c r="AO31" s="1"/>
      <c r="AP31" s="1"/>
      <c r="AQ31" s="1"/>
      <c r="AR31" s="3"/>
    </row>
    <row r="32" spans="1:44" ht="19.5" customHeight="1">
      <c r="A32" s="330" t="s">
        <v>65</v>
      </c>
      <c r="B32" s="311"/>
      <c r="C32" s="311"/>
      <c r="D32" s="311"/>
      <c r="E32" s="312"/>
      <c r="F32" s="7"/>
      <c r="G32" s="8"/>
      <c r="H32" s="9"/>
      <c r="I32" s="9"/>
      <c r="J32" s="46"/>
      <c r="K32" s="11"/>
      <c r="L32" s="12"/>
      <c r="M32" s="13"/>
      <c r="N32" s="13"/>
      <c r="O32" s="13"/>
      <c r="P32" s="8"/>
      <c r="Q32" s="7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4"/>
      <c r="AJ32" s="14"/>
      <c r="AK32" s="2"/>
      <c r="AL32" s="2"/>
      <c r="AM32" s="2"/>
      <c r="AN32" s="2"/>
      <c r="AO32" s="2"/>
      <c r="AP32" s="2"/>
      <c r="AQ32" s="2"/>
      <c r="AR32" s="15"/>
    </row>
    <row r="33" spans="1:44" ht="19.5" hidden="1" customHeight="1" outlineLevel="1">
      <c r="A33" s="16">
        <v>1</v>
      </c>
      <c r="B33" s="34"/>
      <c r="C33" s="143"/>
      <c r="D33" s="171"/>
      <c r="E33" s="132"/>
      <c r="F33" s="132"/>
      <c r="G33" s="132"/>
      <c r="H33" s="21"/>
      <c r="I33" s="21"/>
      <c r="J33" s="46"/>
      <c r="K33" s="148"/>
      <c r="L33" s="132"/>
      <c r="M33" s="134"/>
      <c r="N33" s="134"/>
      <c r="O33" s="134"/>
      <c r="P33" s="132"/>
      <c r="Q33" s="132"/>
      <c r="R33" s="134"/>
      <c r="S33" s="134"/>
      <c r="T33" s="134"/>
      <c r="U33" s="135">
        <f t="shared" ref="U33:U34" si="60">SUM(R33:T33)</f>
        <v>0</v>
      </c>
      <c r="V33" s="134"/>
      <c r="W33" s="134"/>
      <c r="X33" s="134"/>
      <c r="Y33" s="135">
        <f t="shared" ref="Y33:Y34" si="61">SUM(V33:X33)</f>
        <v>0</v>
      </c>
      <c r="Z33" s="134"/>
      <c r="AA33" s="134"/>
      <c r="AB33" s="134"/>
      <c r="AC33" s="135">
        <f t="shared" ref="AC33:AC34" si="62">SUM(Z33:AB33)</f>
        <v>0</v>
      </c>
      <c r="AD33" s="134"/>
      <c r="AE33" s="134"/>
      <c r="AF33" s="134"/>
      <c r="AG33" s="135">
        <f t="shared" ref="AG33:AG34" si="63">SUM(AD33:AF33)</f>
        <v>0</v>
      </c>
      <c r="AH33" s="135">
        <f t="shared" ref="AH33:AH34" si="64">SUM(U33,Y33,AC33,AG33)</f>
        <v>0</v>
      </c>
      <c r="AI33" s="27">
        <f t="shared" ref="AI33:AI34" si="65">IF(ISERROR(AH33/$J$35),0,AH33/$J$35)</f>
        <v>0</v>
      </c>
      <c r="AJ33" s="28" t="str">
        <f t="shared" ref="AJ33:AJ34" si="66">IF(ISERROR(AH33/$AH$76),"-",AH33/$AH$76)</f>
        <v>-</v>
      </c>
      <c r="AK33" s="1"/>
      <c r="AL33" s="1"/>
      <c r="AM33" s="1"/>
      <c r="AN33" s="1"/>
      <c r="AO33" s="1"/>
      <c r="AP33" s="1"/>
      <c r="AQ33" s="1"/>
      <c r="AR33" s="3"/>
    </row>
    <row r="34" spans="1:44" ht="19.5" hidden="1" customHeight="1" outlineLevel="1">
      <c r="A34" s="16">
        <v>2</v>
      </c>
      <c r="B34" s="34"/>
      <c r="C34" s="82"/>
      <c r="D34" s="35"/>
      <c r="E34" s="18"/>
      <c r="F34" s="18"/>
      <c r="G34" s="18"/>
      <c r="H34" s="36"/>
      <c r="I34" s="36"/>
      <c r="J34" s="46"/>
      <c r="K34" s="136"/>
      <c r="L34" s="18"/>
      <c r="M34" s="134"/>
      <c r="N34" s="134"/>
      <c r="O34" s="134"/>
      <c r="P34" s="18"/>
      <c r="Q34" s="18"/>
      <c r="R34" s="134"/>
      <c r="S34" s="134"/>
      <c r="T34" s="134"/>
      <c r="U34" s="135">
        <f t="shared" si="60"/>
        <v>0</v>
      </c>
      <c r="V34" s="134"/>
      <c r="W34" s="134"/>
      <c r="X34" s="134"/>
      <c r="Y34" s="135">
        <f t="shared" si="61"/>
        <v>0</v>
      </c>
      <c r="Z34" s="134"/>
      <c r="AA34" s="134"/>
      <c r="AB34" s="134"/>
      <c r="AC34" s="135">
        <f t="shared" si="62"/>
        <v>0</v>
      </c>
      <c r="AD34" s="134"/>
      <c r="AE34" s="134"/>
      <c r="AF34" s="134"/>
      <c r="AG34" s="135">
        <f t="shared" si="63"/>
        <v>0</v>
      </c>
      <c r="AH34" s="135">
        <f t="shared" si="64"/>
        <v>0</v>
      </c>
      <c r="AI34" s="27">
        <f t="shared" si="65"/>
        <v>0</v>
      </c>
      <c r="AJ34" s="28" t="str">
        <f t="shared" si="66"/>
        <v>-</v>
      </c>
      <c r="AK34" s="1"/>
      <c r="AL34" s="1"/>
      <c r="AM34" s="1"/>
      <c r="AN34" s="1"/>
      <c r="AO34" s="1"/>
      <c r="AP34" s="1"/>
      <c r="AQ34" s="1"/>
      <c r="AR34" s="3"/>
    </row>
    <row r="35" spans="1:44" ht="19.5" customHeight="1" collapsed="1">
      <c r="A35" s="334" t="s">
        <v>66</v>
      </c>
      <c r="B35" s="335"/>
      <c r="C35" s="335"/>
      <c r="D35" s="335"/>
      <c r="E35" s="336"/>
      <c r="F35" s="137"/>
      <c r="G35" s="137"/>
      <c r="H35" s="137"/>
      <c r="I35" s="153"/>
      <c r="J35" s="41">
        <f t="shared" ref="J35:K35" si="67">SUM(J33:J34)</f>
        <v>0</v>
      </c>
      <c r="K35" s="41">
        <f t="shared" si="67"/>
        <v>0</v>
      </c>
      <c r="L35" s="137"/>
      <c r="M35" s="41">
        <f t="shared" ref="M35:O35" si="68">SUM(M33:M34)</f>
        <v>0</v>
      </c>
      <c r="N35" s="41">
        <f t="shared" si="68"/>
        <v>0</v>
      </c>
      <c r="O35" s="41">
        <f t="shared" si="68"/>
        <v>0</v>
      </c>
      <c r="P35" s="138"/>
      <c r="Q35" s="137"/>
      <c r="R35" s="41">
        <f t="shared" ref="R35:AH35" si="69">SUM(R33:R34)</f>
        <v>0</v>
      </c>
      <c r="S35" s="41">
        <f t="shared" si="69"/>
        <v>0</v>
      </c>
      <c r="T35" s="41">
        <f t="shared" si="69"/>
        <v>0</v>
      </c>
      <c r="U35" s="41">
        <f t="shared" si="69"/>
        <v>0</v>
      </c>
      <c r="V35" s="41">
        <f t="shared" si="69"/>
        <v>0</v>
      </c>
      <c r="W35" s="41">
        <f t="shared" si="69"/>
        <v>0</v>
      </c>
      <c r="X35" s="41">
        <f t="shared" si="69"/>
        <v>0</v>
      </c>
      <c r="Y35" s="41">
        <f t="shared" si="69"/>
        <v>0</v>
      </c>
      <c r="Z35" s="41">
        <f t="shared" si="69"/>
        <v>0</v>
      </c>
      <c r="AA35" s="41">
        <f t="shared" si="69"/>
        <v>0</v>
      </c>
      <c r="AB35" s="41">
        <f t="shared" si="69"/>
        <v>0</v>
      </c>
      <c r="AC35" s="41">
        <f t="shared" si="69"/>
        <v>0</v>
      </c>
      <c r="AD35" s="41">
        <f t="shared" si="69"/>
        <v>0</v>
      </c>
      <c r="AE35" s="41">
        <f t="shared" si="69"/>
        <v>0</v>
      </c>
      <c r="AF35" s="41">
        <f t="shared" si="69"/>
        <v>0</v>
      </c>
      <c r="AG35" s="41">
        <f t="shared" si="69"/>
        <v>0</v>
      </c>
      <c r="AH35" s="41">
        <f t="shared" si="69"/>
        <v>0</v>
      </c>
      <c r="AI35" s="43">
        <f>IF(ISERROR(AH35/J35),0,AH35/J35)</f>
        <v>0</v>
      </c>
      <c r="AJ35" s="43">
        <f>IF(ISERROR(AH35/$AH$76),0,AH35/$AH$76)</f>
        <v>0</v>
      </c>
      <c r="AK35" s="1"/>
      <c r="AL35" s="1"/>
      <c r="AM35" s="1"/>
      <c r="AN35" s="1"/>
      <c r="AO35" s="1"/>
      <c r="AP35" s="1"/>
      <c r="AQ35" s="1"/>
      <c r="AR35" s="3"/>
    </row>
    <row r="36" spans="1:44" ht="19.5" customHeight="1">
      <c r="A36" s="330" t="s">
        <v>67</v>
      </c>
      <c r="B36" s="311"/>
      <c r="C36" s="311"/>
      <c r="D36" s="311"/>
      <c r="E36" s="312"/>
      <c r="F36" s="7"/>
      <c r="G36" s="8"/>
      <c r="H36" s="9"/>
      <c r="I36" s="9"/>
      <c r="J36" s="46"/>
      <c r="K36" s="11"/>
      <c r="L36" s="12"/>
      <c r="M36" s="13"/>
      <c r="N36" s="13"/>
      <c r="O36" s="13"/>
      <c r="P36" s="8"/>
      <c r="Q36" s="7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4"/>
      <c r="AJ36" s="14"/>
      <c r="AK36" s="2"/>
      <c r="AL36" s="2"/>
      <c r="AM36" s="2"/>
      <c r="AN36" s="2"/>
      <c r="AO36" s="2"/>
      <c r="AP36" s="2"/>
      <c r="AQ36" s="2"/>
      <c r="AR36" s="15"/>
    </row>
    <row r="37" spans="1:44" ht="19.5" hidden="1" customHeight="1" outlineLevel="1">
      <c r="A37" s="16">
        <v>1</v>
      </c>
      <c r="B37" s="34"/>
      <c r="C37" s="143"/>
      <c r="D37" s="171"/>
      <c r="E37" s="132"/>
      <c r="F37" s="132"/>
      <c r="G37" s="132"/>
      <c r="H37" s="21"/>
      <c r="I37" s="21"/>
      <c r="J37" s="46"/>
      <c r="K37" s="148"/>
      <c r="L37" s="132"/>
      <c r="M37" s="134"/>
      <c r="N37" s="134"/>
      <c r="O37" s="134"/>
      <c r="P37" s="132"/>
      <c r="Q37" s="132"/>
      <c r="R37" s="134"/>
      <c r="S37" s="134"/>
      <c r="T37" s="134"/>
      <c r="U37" s="135">
        <f t="shared" ref="U37:U38" si="70">SUM(R37:T37)</f>
        <v>0</v>
      </c>
      <c r="V37" s="134"/>
      <c r="W37" s="134"/>
      <c r="X37" s="134"/>
      <c r="Y37" s="135">
        <f t="shared" ref="Y37:Y38" si="71">SUM(V37:X37)</f>
        <v>0</v>
      </c>
      <c r="Z37" s="134"/>
      <c r="AA37" s="134"/>
      <c r="AB37" s="134"/>
      <c r="AC37" s="135">
        <f t="shared" ref="AC37:AC38" si="72">SUM(Z37:AB37)</f>
        <v>0</v>
      </c>
      <c r="AD37" s="134"/>
      <c r="AE37" s="134"/>
      <c r="AF37" s="134"/>
      <c r="AG37" s="135">
        <f t="shared" ref="AG37:AG38" si="73">SUM(AD37:AF37)</f>
        <v>0</v>
      </c>
      <c r="AH37" s="135">
        <f t="shared" ref="AH37:AH38" si="74">SUM(U37,Y37,AC37,AG37)</f>
        <v>0</v>
      </c>
      <c r="AI37" s="27">
        <f t="shared" ref="AI37:AI38" si="75">IF(ISERROR(AH37/$J$39),0,AH37/$J$39)</f>
        <v>0</v>
      </c>
      <c r="AJ37" s="28" t="str">
        <f t="shared" ref="AJ37:AJ38" si="76">IF(ISERROR(AH37/$AH$76),"-",AH37/$AH$76)</f>
        <v>-</v>
      </c>
      <c r="AK37" s="1"/>
      <c r="AL37" s="1"/>
      <c r="AM37" s="1"/>
      <c r="AN37" s="1"/>
      <c r="AO37" s="1"/>
      <c r="AP37" s="1"/>
      <c r="AQ37" s="1"/>
      <c r="AR37" s="3"/>
    </row>
    <row r="38" spans="1:44" ht="19.5" hidden="1" customHeight="1" outlineLevel="1">
      <c r="A38" s="16">
        <v>2</v>
      </c>
      <c r="B38" s="34"/>
      <c r="C38" s="82"/>
      <c r="D38" s="35"/>
      <c r="E38" s="18"/>
      <c r="F38" s="18"/>
      <c r="G38" s="18"/>
      <c r="H38" s="36"/>
      <c r="I38" s="36"/>
      <c r="J38" s="46"/>
      <c r="K38" s="136"/>
      <c r="L38" s="18"/>
      <c r="M38" s="134"/>
      <c r="N38" s="134"/>
      <c r="O38" s="134"/>
      <c r="P38" s="18"/>
      <c r="Q38" s="18"/>
      <c r="R38" s="134"/>
      <c r="S38" s="134"/>
      <c r="T38" s="134"/>
      <c r="U38" s="135">
        <f t="shared" si="70"/>
        <v>0</v>
      </c>
      <c r="V38" s="134"/>
      <c r="W38" s="134"/>
      <c r="X38" s="134"/>
      <c r="Y38" s="135">
        <f t="shared" si="71"/>
        <v>0</v>
      </c>
      <c r="Z38" s="134"/>
      <c r="AA38" s="134"/>
      <c r="AB38" s="134"/>
      <c r="AC38" s="135">
        <f t="shared" si="72"/>
        <v>0</v>
      </c>
      <c r="AD38" s="134"/>
      <c r="AE38" s="134"/>
      <c r="AF38" s="134"/>
      <c r="AG38" s="135">
        <f t="shared" si="73"/>
        <v>0</v>
      </c>
      <c r="AH38" s="135">
        <f t="shared" si="74"/>
        <v>0</v>
      </c>
      <c r="AI38" s="27">
        <f t="shared" si="75"/>
        <v>0</v>
      </c>
      <c r="AJ38" s="28" t="str">
        <f t="shared" si="76"/>
        <v>-</v>
      </c>
      <c r="AK38" s="1"/>
      <c r="AL38" s="1"/>
      <c r="AM38" s="1"/>
      <c r="AN38" s="1"/>
      <c r="AO38" s="1"/>
      <c r="AP38" s="1"/>
      <c r="AQ38" s="1"/>
      <c r="AR38" s="3"/>
    </row>
    <row r="39" spans="1:44" ht="19.5" customHeight="1" collapsed="1">
      <c r="A39" s="334" t="s">
        <v>69</v>
      </c>
      <c r="B39" s="335"/>
      <c r="C39" s="335"/>
      <c r="D39" s="335"/>
      <c r="E39" s="336"/>
      <c r="F39" s="137"/>
      <c r="G39" s="137"/>
      <c r="H39" s="137"/>
      <c r="I39" s="153"/>
      <c r="J39" s="41">
        <f t="shared" ref="J39:K39" si="77">SUM(J37:J38)</f>
        <v>0</v>
      </c>
      <c r="K39" s="41">
        <f t="shared" si="77"/>
        <v>0</v>
      </c>
      <c r="L39" s="137"/>
      <c r="M39" s="41">
        <f t="shared" ref="M39:O39" si="78">SUM(M37:M38)</f>
        <v>0</v>
      </c>
      <c r="N39" s="41">
        <f t="shared" si="78"/>
        <v>0</v>
      </c>
      <c r="O39" s="41">
        <f t="shared" si="78"/>
        <v>0</v>
      </c>
      <c r="P39" s="138"/>
      <c r="Q39" s="137"/>
      <c r="R39" s="41">
        <f t="shared" ref="R39:AH39" si="79">SUM(R37:R38)</f>
        <v>0</v>
      </c>
      <c r="S39" s="41">
        <f t="shared" si="79"/>
        <v>0</v>
      </c>
      <c r="T39" s="41">
        <f t="shared" si="79"/>
        <v>0</v>
      </c>
      <c r="U39" s="41">
        <f t="shared" si="79"/>
        <v>0</v>
      </c>
      <c r="V39" s="41">
        <f t="shared" si="79"/>
        <v>0</v>
      </c>
      <c r="W39" s="41">
        <f t="shared" si="79"/>
        <v>0</v>
      </c>
      <c r="X39" s="41">
        <f t="shared" si="79"/>
        <v>0</v>
      </c>
      <c r="Y39" s="41">
        <f t="shared" si="79"/>
        <v>0</v>
      </c>
      <c r="Z39" s="41">
        <f t="shared" si="79"/>
        <v>0</v>
      </c>
      <c r="AA39" s="41">
        <f t="shared" si="79"/>
        <v>0</v>
      </c>
      <c r="AB39" s="41">
        <f t="shared" si="79"/>
        <v>0</v>
      </c>
      <c r="AC39" s="41">
        <f t="shared" si="79"/>
        <v>0</v>
      </c>
      <c r="AD39" s="41">
        <f t="shared" si="79"/>
        <v>0</v>
      </c>
      <c r="AE39" s="41">
        <f t="shared" si="79"/>
        <v>0</v>
      </c>
      <c r="AF39" s="41">
        <f t="shared" si="79"/>
        <v>0</v>
      </c>
      <c r="AG39" s="41">
        <f t="shared" si="79"/>
        <v>0</v>
      </c>
      <c r="AH39" s="41">
        <f t="shared" si="79"/>
        <v>0</v>
      </c>
      <c r="AI39" s="43">
        <f>IF(ISERROR(AH39/J39),0,AH39/J39)</f>
        <v>0</v>
      </c>
      <c r="AJ39" s="43">
        <f>IF(ISERROR(AH39/$AH$76),0,AH39/$AH$76)</f>
        <v>0</v>
      </c>
      <c r="AK39" s="1"/>
      <c r="AL39" s="1"/>
      <c r="AM39" s="1"/>
      <c r="AN39" s="1"/>
      <c r="AO39" s="1"/>
      <c r="AP39" s="1"/>
      <c r="AQ39" s="1"/>
      <c r="AR39" s="3"/>
    </row>
    <row r="40" spans="1:44" ht="19.5" customHeight="1">
      <c r="A40" s="330" t="s">
        <v>70</v>
      </c>
      <c r="B40" s="311"/>
      <c r="C40" s="311"/>
      <c r="D40" s="311"/>
      <c r="E40" s="312"/>
      <c r="F40" s="7"/>
      <c r="G40" s="8"/>
      <c r="H40" s="9"/>
      <c r="I40" s="9"/>
      <c r="J40" s="46"/>
      <c r="K40" s="11"/>
      <c r="L40" s="12"/>
      <c r="M40" s="13"/>
      <c r="N40" s="13"/>
      <c r="O40" s="13"/>
      <c r="P40" s="8"/>
      <c r="Q40" s="7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4"/>
      <c r="AJ40" s="14"/>
      <c r="AK40" s="2"/>
      <c r="AL40" s="2"/>
      <c r="AM40" s="2"/>
      <c r="AN40" s="2"/>
      <c r="AO40" s="2"/>
      <c r="AP40" s="2"/>
      <c r="AQ40" s="2"/>
      <c r="AR40" s="15"/>
    </row>
    <row r="41" spans="1:44" ht="19.5" hidden="1" customHeight="1" outlineLevel="1">
      <c r="A41" s="16">
        <v>1</v>
      </c>
      <c r="B41" s="34"/>
      <c r="C41" s="159"/>
      <c r="D41" s="160"/>
      <c r="E41" s="143"/>
      <c r="F41" s="67"/>
      <c r="G41" s="67"/>
      <c r="H41" s="77"/>
      <c r="I41" s="77"/>
      <c r="J41" s="46"/>
      <c r="K41" s="221"/>
      <c r="L41" s="64"/>
      <c r="M41" s="55"/>
      <c r="N41" s="66"/>
      <c r="O41" s="55"/>
      <c r="P41" s="142"/>
      <c r="Q41" s="142"/>
      <c r="R41" s="134"/>
      <c r="S41" s="134"/>
      <c r="T41" s="134"/>
      <c r="U41" s="135">
        <f t="shared" ref="U41:U42" si="80">SUM(R41:T41)</f>
        <v>0</v>
      </c>
      <c r="V41" s="134"/>
      <c r="W41" s="134"/>
      <c r="X41" s="134"/>
      <c r="Y41" s="135">
        <f t="shared" ref="Y41:Y42" si="81">SUM(V41:X41)</f>
        <v>0</v>
      </c>
      <c r="Z41" s="134"/>
      <c r="AA41" s="134"/>
      <c r="AB41" s="134"/>
      <c r="AC41" s="135">
        <f t="shared" ref="AC41:AC42" si="82">SUM(Z41:AB41)</f>
        <v>0</v>
      </c>
      <c r="AD41" s="134"/>
      <c r="AE41" s="134"/>
      <c r="AF41" s="134"/>
      <c r="AG41" s="135">
        <f t="shared" ref="AG41:AG42" si="83">SUM(AD41:AF41)</f>
        <v>0</v>
      </c>
      <c r="AH41" s="135">
        <f t="shared" ref="AH41:AH42" si="84">SUM(U41,Y41,AC41,AG41)</f>
        <v>0</v>
      </c>
      <c r="AI41" s="27">
        <f t="shared" ref="AI41:AI42" si="85">IF(ISERROR(AH41/$J$43),0,AH41/$J$43)</f>
        <v>0</v>
      </c>
      <c r="AJ41" s="28" t="str">
        <f t="shared" ref="AJ41:AJ42" si="86">IF(ISERROR(AH41/$AH$76),"-",AH41/$AH$76)</f>
        <v>-</v>
      </c>
      <c r="AK41" s="1"/>
      <c r="AL41" s="1"/>
      <c r="AM41" s="1"/>
      <c r="AN41" s="1"/>
      <c r="AO41" s="1"/>
      <c r="AP41" s="1"/>
      <c r="AQ41" s="1"/>
      <c r="AR41" s="3"/>
    </row>
    <row r="42" spans="1:44" ht="19.5" hidden="1" customHeight="1" outlineLevel="1">
      <c r="A42" s="16">
        <v>2</v>
      </c>
      <c r="B42" s="34"/>
      <c r="C42" s="143"/>
      <c r="D42" s="171"/>
      <c r="E42" s="18"/>
      <c r="F42" s="18"/>
      <c r="G42" s="18"/>
      <c r="H42" s="36"/>
      <c r="I42" s="36"/>
      <c r="J42" s="46"/>
      <c r="K42" s="136"/>
      <c r="L42" s="132"/>
      <c r="M42" s="134"/>
      <c r="N42" s="134"/>
      <c r="O42" s="134"/>
      <c r="P42" s="18"/>
      <c r="Q42" s="18"/>
      <c r="R42" s="134"/>
      <c r="S42" s="134"/>
      <c r="T42" s="134"/>
      <c r="U42" s="135">
        <f t="shared" si="80"/>
        <v>0</v>
      </c>
      <c r="V42" s="134"/>
      <c r="W42" s="134"/>
      <c r="X42" s="134"/>
      <c r="Y42" s="135">
        <f t="shared" si="81"/>
        <v>0</v>
      </c>
      <c r="Z42" s="134"/>
      <c r="AA42" s="134"/>
      <c r="AB42" s="134"/>
      <c r="AC42" s="135">
        <f t="shared" si="82"/>
        <v>0</v>
      </c>
      <c r="AD42" s="134"/>
      <c r="AE42" s="134"/>
      <c r="AF42" s="134"/>
      <c r="AG42" s="135">
        <f t="shared" si="83"/>
        <v>0</v>
      </c>
      <c r="AH42" s="135">
        <f t="shared" si="84"/>
        <v>0</v>
      </c>
      <c r="AI42" s="27">
        <f t="shared" si="85"/>
        <v>0</v>
      </c>
      <c r="AJ42" s="28" t="str">
        <f t="shared" si="86"/>
        <v>-</v>
      </c>
      <c r="AK42" s="1"/>
      <c r="AL42" s="1"/>
      <c r="AM42" s="1"/>
      <c r="AN42" s="1"/>
      <c r="AO42" s="1"/>
      <c r="AP42" s="1"/>
      <c r="AQ42" s="1"/>
      <c r="AR42" s="3"/>
    </row>
    <row r="43" spans="1:44" ht="19.5" customHeight="1" collapsed="1">
      <c r="A43" s="334" t="s">
        <v>71</v>
      </c>
      <c r="B43" s="335"/>
      <c r="C43" s="335"/>
      <c r="D43" s="335"/>
      <c r="E43" s="336"/>
      <c r="F43" s="137"/>
      <c r="G43" s="137"/>
      <c r="H43" s="137"/>
      <c r="I43" s="153"/>
      <c r="J43" s="41">
        <f t="shared" ref="J43:K43" si="87">SUM(J41:J42)</f>
        <v>0</v>
      </c>
      <c r="K43" s="41">
        <f t="shared" si="87"/>
        <v>0</v>
      </c>
      <c r="L43" s="137"/>
      <c r="M43" s="41">
        <f t="shared" ref="M43:O43" si="88">SUM(M41:M42)</f>
        <v>0</v>
      </c>
      <c r="N43" s="41">
        <f t="shared" si="88"/>
        <v>0</v>
      </c>
      <c r="O43" s="41">
        <f t="shared" si="88"/>
        <v>0</v>
      </c>
      <c r="P43" s="138"/>
      <c r="Q43" s="137"/>
      <c r="R43" s="41">
        <f t="shared" ref="R43:AH43" si="89">SUM(R41:R42)</f>
        <v>0</v>
      </c>
      <c r="S43" s="41">
        <f t="shared" si="89"/>
        <v>0</v>
      </c>
      <c r="T43" s="41">
        <f t="shared" si="89"/>
        <v>0</v>
      </c>
      <c r="U43" s="41">
        <f t="shared" si="89"/>
        <v>0</v>
      </c>
      <c r="V43" s="41">
        <f t="shared" si="89"/>
        <v>0</v>
      </c>
      <c r="W43" s="41">
        <f t="shared" si="89"/>
        <v>0</v>
      </c>
      <c r="X43" s="41">
        <f t="shared" si="89"/>
        <v>0</v>
      </c>
      <c r="Y43" s="41">
        <f t="shared" si="89"/>
        <v>0</v>
      </c>
      <c r="Z43" s="41">
        <f t="shared" si="89"/>
        <v>0</v>
      </c>
      <c r="AA43" s="41">
        <f t="shared" si="89"/>
        <v>0</v>
      </c>
      <c r="AB43" s="41">
        <f t="shared" si="89"/>
        <v>0</v>
      </c>
      <c r="AC43" s="41">
        <f t="shared" si="89"/>
        <v>0</v>
      </c>
      <c r="AD43" s="41">
        <f t="shared" si="89"/>
        <v>0</v>
      </c>
      <c r="AE43" s="41">
        <f t="shared" si="89"/>
        <v>0</v>
      </c>
      <c r="AF43" s="41">
        <f t="shared" si="89"/>
        <v>0</v>
      </c>
      <c r="AG43" s="41">
        <f t="shared" si="89"/>
        <v>0</v>
      </c>
      <c r="AH43" s="41">
        <f t="shared" si="89"/>
        <v>0</v>
      </c>
      <c r="AI43" s="43">
        <f>IF(ISERROR(AH43/J43),0,AH43/J43)</f>
        <v>0</v>
      </c>
      <c r="AJ43" s="43">
        <f>IF(ISERROR(AH43/$AH$76),0,AH43/$AH$76)</f>
        <v>0</v>
      </c>
      <c r="AK43" s="1"/>
      <c r="AL43" s="1"/>
      <c r="AM43" s="1"/>
      <c r="AN43" s="1"/>
      <c r="AO43" s="1"/>
      <c r="AP43" s="1"/>
      <c r="AQ43" s="1"/>
      <c r="AR43" s="3"/>
    </row>
    <row r="44" spans="1:44" ht="19.5" customHeight="1">
      <c r="A44" s="330" t="s">
        <v>72</v>
      </c>
      <c r="B44" s="311"/>
      <c r="C44" s="311"/>
      <c r="D44" s="311"/>
      <c r="E44" s="312"/>
      <c r="F44" s="7"/>
      <c r="G44" s="8"/>
      <c r="H44" s="9"/>
      <c r="I44" s="9"/>
      <c r="J44" s="46"/>
      <c r="K44" s="11"/>
      <c r="L44" s="12"/>
      <c r="M44" s="13"/>
      <c r="N44" s="13"/>
      <c r="O44" s="13"/>
      <c r="P44" s="8"/>
      <c r="Q44" s="7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4"/>
      <c r="AJ44" s="14"/>
      <c r="AK44" s="2"/>
      <c r="AL44" s="2"/>
      <c r="AM44" s="2"/>
      <c r="AN44" s="2"/>
      <c r="AO44" s="2"/>
      <c r="AP44" s="2"/>
      <c r="AQ44" s="2"/>
      <c r="AR44" s="15"/>
    </row>
    <row r="45" spans="1:44" ht="19.5" hidden="1" customHeight="1" outlineLevel="1">
      <c r="A45" s="16">
        <v>1</v>
      </c>
      <c r="B45" s="34"/>
      <c r="C45" s="159"/>
      <c r="D45" s="160"/>
      <c r="E45" s="303"/>
      <c r="F45" s="67"/>
      <c r="G45" s="67"/>
      <c r="H45" s="77"/>
      <c r="I45" s="77"/>
      <c r="J45" s="46"/>
      <c r="K45" s="201"/>
      <c r="L45" s="227"/>
      <c r="M45" s="55"/>
      <c r="N45" s="66"/>
      <c r="O45" s="55"/>
      <c r="P45" s="142"/>
      <c r="Q45" s="142"/>
      <c r="R45" s="134"/>
      <c r="S45" s="134"/>
      <c r="T45" s="134"/>
      <c r="U45" s="135">
        <f t="shared" ref="U45:U46" si="90">SUM(R45:T45)</f>
        <v>0</v>
      </c>
      <c r="V45" s="134"/>
      <c r="W45" s="134"/>
      <c r="X45" s="134"/>
      <c r="Y45" s="135">
        <f t="shared" ref="Y45:Y46" si="91">SUM(V45:X45)</f>
        <v>0</v>
      </c>
      <c r="Z45" s="134"/>
      <c r="AA45" s="134"/>
      <c r="AB45" s="134"/>
      <c r="AC45" s="135">
        <f t="shared" ref="AC45:AC46" si="92">SUM(Z45:AB45)</f>
        <v>0</v>
      </c>
      <c r="AD45" s="134"/>
      <c r="AE45" s="134"/>
      <c r="AF45" s="134"/>
      <c r="AG45" s="135">
        <f t="shared" ref="AG45:AG46" si="93">SUM(AD45:AF45)</f>
        <v>0</v>
      </c>
      <c r="AH45" s="135">
        <f t="shared" ref="AH45:AH46" si="94">SUM(U45,Y45,AC45,AG45)</f>
        <v>0</v>
      </c>
      <c r="AI45" s="27">
        <f t="shared" ref="AI45:AI46" si="95">IF(ISERROR(AH45/$J$47),0,AH45/$J$47)</f>
        <v>0</v>
      </c>
      <c r="AJ45" s="28" t="str">
        <f t="shared" ref="AJ45:AJ46" si="96">IF(ISERROR(AH45/$AH$76),"-",AH45/$AH$76)</f>
        <v>-</v>
      </c>
      <c r="AK45" s="1"/>
      <c r="AL45" s="1"/>
      <c r="AM45" s="1"/>
      <c r="AN45" s="1"/>
      <c r="AO45" s="1"/>
      <c r="AP45" s="1"/>
      <c r="AQ45" s="1"/>
      <c r="AR45" s="3"/>
    </row>
    <row r="46" spans="1:44" ht="19.5" hidden="1" customHeight="1" outlineLevel="1">
      <c r="A46" s="16">
        <v>2</v>
      </c>
      <c r="B46" s="34"/>
      <c r="C46" s="143"/>
      <c r="D46" s="171"/>
      <c r="E46" s="18"/>
      <c r="F46" s="132"/>
      <c r="G46" s="132"/>
      <c r="H46" s="21"/>
      <c r="I46" s="36"/>
      <c r="J46" s="46"/>
      <c r="K46" s="136"/>
      <c r="L46" s="18"/>
      <c r="M46" s="134"/>
      <c r="N46" s="134"/>
      <c r="O46" s="134"/>
      <c r="P46" s="18"/>
      <c r="Q46" s="18"/>
      <c r="R46" s="134"/>
      <c r="S46" s="134"/>
      <c r="T46" s="134"/>
      <c r="U46" s="135">
        <f t="shared" si="90"/>
        <v>0</v>
      </c>
      <c r="V46" s="134"/>
      <c r="W46" s="134"/>
      <c r="X46" s="134"/>
      <c r="Y46" s="135">
        <f t="shared" si="91"/>
        <v>0</v>
      </c>
      <c r="Z46" s="134"/>
      <c r="AA46" s="134"/>
      <c r="AB46" s="134"/>
      <c r="AC46" s="135">
        <f t="shared" si="92"/>
        <v>0</v>
      </c>
      <c r="AD46" s="134"/>
      <c r="AE46" s="134"/>
      <c r="AF46" s="134"/>
      <c r="AG46" s="135">
        <f t="shared" si="93"/>
        <v>0</v>
      </c>
      <c r="AH46" s="135">
        <f t="shared" si="94"/>
        <v>0</v>
      </c>
      <c r="AI46" s="27">
        <f t="shared" si="95"/>
        <v>0</v>
      </c>
      <c r="AJ46" s="28" t="str">
        <f t="shared" si="96"/>
        <v>-</v>
      </c>
      <c r="AK46" s="1"/>
      <c r="AL46" s="1"/>
      <c r="AM46" s="1"/>
      <c r="AN46" s="1"/>
      <c r="AO46" s="1"/>
      <c r="AP46" s="1"/>
      <c r="AQ46" s="1"/>
      <c r="AR46" s="3"/>
    </row>
    <row r="47" spans="1:44" ht="19.5" customHeight="1" collapsed="1">
      <c r="A47" s="334" t="s">
        <v>73</v>
      </c>
      <c r="B47" s="335"/>
      <c r="C47" s="335"/>
      <c r="D47" s="335"/>
      <c r="E47" s="336"/>
      <c r="F47" s="137"/>
      <c r="G47" s="137"/>
      <c r="H47" s="137"/>
      <c r="I47" s="153"/>
      <c r="J47" s="41">
        <f t="shared" ref="J47:K47" si="97">SUM(J45:J46)</f>
        <v>0</v>
      </c>
      <c r="K47" s="41">
        <f t="shared" si="97"/>
        <v>0</v>
      </c>
      <c r="L47" s="137"/>
      <c r="M47" s="41">
        <f t="shared" ref="M47:O47" si="98">SUM(M45:M46)</f>
        <v>0</v>
      </c>
      <c r="N47" s="41">
        <f t="shared" si="98"/>
        <v>0</v>
      </c>
      <c r="O47" s="41">
        <f t="shared" si="98"/>
        <v>0</v>
      </c>
      <c r="P47" s="138"/>
      <c r="Q47" s="137"/>
      <c r="R47" s="41">
        <f t="shared" ref="R47:AH47" si="99">SUM(R45:R46)</f>
        <v>0</v>
      </c>
      <c r="S47" s="41">
        <f t="shared" si="99"/>
        <v>0</v>
      </c>
      <c r="T47" s="41">
        <f t="shared" si="99"/>
        <v>0</v>
      </c>
      <c r="U47" s="41">
        <f t="shared" si="99"/>
        <v>0</v>
      </c>
      <c r="V47" s="41">
        <f t="shared" si="99"/>
        <v>0</v>
      </c>
      <c r="W47" s="41">
        <f t="shared" si="99"/>
        <v>0</v>
      </c>
      <c r="X47" s="41">
        <f t="shared" si="99"/>
        <v>0</v>
      </c>
      <c r="Y47" s="41">
        <f t="shared" si="99"/>
        <v>0</v>
      </c>
      <c r="Z47" s="41">
        <f t="shared" si="99"/>
        <v>0</v>
      </c>
      <c r="AA47" s="41">
        <f t="shared" si="99"/>
        <v>0</v>
      </c>
      <c r="AB47" s="41">
        <f t="shared" si="99"/>
        <v>0</v>
      </c>
      <c r="AC47" s="41">
        <f t="shared" si="99"/>
        <v>0</v>
      </c>
      <c r="AD47" s="41">
        <f t="shared" si="99"/>
        <v>0</v>
      </c>
      <c r="AE47" s="41">
        <f t="shared" si="99"/>
        <v>0</v>
      </c>
      <c r="AF47" s="41">
        <f t="shared" si="99"/>
        <v>0</v>
      </c>
      <c r="AG47" s="41">
        <f t="shared" si="99"/>
        <v>0</v>
      </c>
      <c r="AH47" s="41">
        <f t="shared" si="99"/>
        <v>0</v>
      </c>
      <c r="AI47" s="43">
        <f>IF(ISERROR(AH47/J47),0,AH47/J47)</f>
        <v>0</v>
      </c>
      <c r="AJ47" s="43">
        <f>IF(ISERROR(AH47/$AH$76),0,AH47/$AH$76)</f>
        <v>0</v>
      </c>
      <c r="AK47" s="1"/>
      <c r="AL47" s="1"/>
      <c r="AM47" s="1"/>
      <c r="AN47" s="1"/>
      <c r="AO47" s="1"/>
      <c r="AP47" s="1"/>
      <c r="AQ47" s="1"/>
      <c r="AR47" s="3"/>
    </row>
    <row r="48" spans="1:44" ht="19.5" customHeight="1">
      <c r="A48" s="330" t="s">
        <v>74</v>
      </c>
      <c r="B48" s="311"/>
      <c r="C48" s="311"/>
      <c r="D48" s="311"/>
      <c r="E48" s="312"/>
      <c r="F48" s="7"/>
      <c r="G48" s="8"/>
      <c r="H48" s="9"/>
      <c r="I48" s="9"/>
      <c r="J48" s="46"/>
      <c r="K48" s="11"/>
      <c r="L48" s="12"/>
      <c r="M48" s="13"/>
      <c r="N48" s="13"/>
      <c r="O48" s="13"/>
      <c r="P48" s="8"/>
      <c r="Q48" s="7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4"/>
      <c r="AJ48" s="14"/>
      <c r="AK48" s="2"/>
      <c r="AL48" s="2"/>
      <c r="AM48" s="2"/>
      <c r="AN48" s="2"/>
      <c r="AO48" s="2"/>
      <c r="AP48" s="2"/>
      <c r="AQ48" s="2"/>
      <c r="AR48" s="15"/>
    </row>
    <row r="49" spans="1:44" ht="19.5" hidden="1" customHeight="1" outlineLevel="1">
      <c r="A49" s="34">
        <v>1</v>
      </c>
      <c r="B49" s="64"/>
      <c r="C49" s="64"/>
      <c r="D49" s="77"/>
      <c r="E49" s="163"/>
      <c r="F49" s="228"/>
      <c r="G49" s="8"/>
      <c r="H49" s="77"/>
      <c r="I49" s="77"/>
      <c r="J49" s="46"/>
      <c r="K49" s="11"/>
      <c r="L49" s="229"/>
      <c r="M49" s="65"/>
      <c r="N49" s="65"/>
      <c r="O49" s="8"/>
      <c r="P49" s="8"/>
      <c r="Q49" s="8"/>
      <c r="R49" s="24"/>
      <c r="S49" s="24"/>
      <c r="T49" s="24"/>
      <c r="U49" s="135">
        <f t="shared" ref="U49:U50" si="100">SUM(R49:T49)</f>
        <v>0</v>
      </c>
      <c r="V49" s="134"/>
      <c r="W49" s="134"/>
      <c r="X49" s="134"/>
      <c r="Y49" s="135">
        <f t="shared" ref="Y49:Y50" si="101">SUM(V49:X49)</f>
        <v>0</v>
      </c>
      <c r="Z49" s="134"/>
      <c r="AA49" s="134"/>
      <c r="AB49" s="134"/>
      <c r="AC49" s="135">
        <f t="shared" ref="AC49:AC50" si="102">SUM(Z49:AB49)</f>
        <v>0</v>
      </c>
      <c r="AD49" s="134"/>
      <c r="AE49" s="134"/>
      <c r="AF49" s="134"/>
      <c r="AG49" s="135">
        <f t="shared" ref="AG49:AG50" si="103">SUM(AD49:AF49)</f>
        <v>0</v>
      </c>
      <c r="AH49" s="135">
        <f t="shared" ref="AH49:AH50" si="104">SUM(U49,Y49,AC49,AG49)</f>
        <v>0</v>
      </c>
      <c r="AI49" s="27">
        <f t="shared" ref="AI49:AI50" si="105">IF(ISERROR(AH49/$J$51),0,AH49/$J$51)</f>
        <v>0</v>
      </c>
      <c r="AJ49" s="28" t="str">
        <f t="shared" ref="AJ49:AJ50" si="106">IF(ISERROR(AH49/$AH$76),"-",AH49/$AH$76)</f>
        <v>-</v>
      </c>
      <c r="AK49" s="1"/>
      <c r="AL49" s="1"/>
      <c r="AM49" s="1"/>
      <c r="AN49" s="1"/>
      <c r="AO49" s="1"/>
      <c r="AP49" s="1"/>
      <c r="AQ49" s="1"/>
      <c r="AR49" s="3"/>
    </row>
    <row r="50" spans="1:44" ht="19.5" hidden="1" customHeight="1" outlineLevel="1">
      <c r="A50" s="34">
        <v>2</v>
      </c>
      <c r="B50" s="34"/>
      <c r="C50" s="18"/>
      <c r="D50" s="35"/>
      <c r="E50" s="18"/>
      <c r="F50" s="18"/>
      <c r="G50" s="18"/>
      <c r="H50" s="36"/>
      <c r="I50" s="36"/>
      <c r="J50" s="46"/>
      <c r="K50" s="136"/>
      <c r="L50" s="18"/>
      <c r="M50" s="134"/>
      <c r="N50" s="134"/>
      <c r="O50" s="134"/>
      <c r="P50" s="18"/>
      <c r="Q50" s="18"/>
      <c r="R50" s="134"/>
      <c r="S50" s="134"/>
      <c r="T50" s="134"/>
      <c r="U50" s="135">
        <f t="shared" si="100"/>
        <v>0</v>
      </c>
      <c r="V50" s="134"/>
      <c r="W50" s="134"/>
      <c r="X50" s="134"/>
      <c r="Y50" s="135">
        <f t="shared" si="101"/>
        <v>0</v>
      </c>
      <c r="Z50" s="134"/>
      <c r="AA50" s="134"/>
      <c r="AB50" s="134"/>
      <c r="AC50" s="135">
        <f t="shared" si="102"/>
        <v>0</v>
      </c>
      <c r="AD50" s="134"/>
      <c r="AE50" s="134"/>
      <c r="AF50" s="134"/>
      <c r="AG50" s="135">
        <f t="shared" si="103"/>
        <v>0</v>
      </c>
      <c r="AH50" s="135">
        <f t="shared" si="104"/>
        <v>0</v>
      </c>
      <c r="AI50" s="27">
        <f t="shared" si="105"/>
        <v>0</v>
      </c>
      <c r="AJ50" s="28" t="str">
        <f t="shared" si="106"/>
        <v>-</v>
      </c>
      <c r="AK50" s="1"/>
      <c r="AL50" s="1"/>
      <c r="AM50" s="1"/>
      <c r="AN50" s="1"/>
      <c r="AO50" s="1"/>
      <c r="AP50" s="1"/>
      <c r="AQ50" s="1"/>
      <c r="AR50" s="3"/>
    </row>
    <row r="51" spans="1:44" ht="19.5" customHeight="1" collapsed="1">
      <c r="A51" s="334" t="s">
        <v>75</v>
      </c>
      <c r="B51" s="335"/>
      <c r="C51" s="335"/>
      <c r="D51" s="335"/>
      <c r="E51" s="336"/>
      <c r="F51" s="137"/>
      <c r="G51" s="137"/>
      <c r="H51" s="137"/>
      <c r="I51" s="153"/>
      <c r="J51" s="41">
        <f>SUM(J49:J50)</f>
        <v>0</v>
      </c>
      <c r="K51" s="41">
        <v>0</v>
      </c>
      <c r="L51" s="137"/>
      <c r="M51" s="41">
        <f t="shared" ref="M51:O51" si="107">SUM(M49:M50)</f>
        <v>0</v>
      </c>
      <c r="N51" s="41">
        <f t="shared" si="107"/>
        <v>0</v>
      </c>
      <c r="O51" s="41">
        <f t="shared" si="107"/>
        <v>0</v>
      </c>
      <c r="P51" s="138"/>
      <c r="Q51" s="137"/>
      <c r="R51" s="41">
        <f t="shared" ref="R51:AH51" si="108">SUM(R49:R50)</f>
        <v>0</v>
      </c>
      <c r="S51" s="41">
        <f t="shared" si="108"/>
        <v>0</v>
      </c>
      <c r="T51" s="41">
        <f t="shared" si="108"/>
        <v>0</v>
      </c>
      <c r="U51" s="41">
        <f t="shared" si="108"/>
        <v>0</v>
      </c>
      <c r="V51" s="41">
        <f t="shared" si="108"/>
        <v>0</v>
      </c>
      <c r="W51" s="41">
        <f t="shared" si="108"/>
        <v>0</v>
      </c>
      <c r="X51" s="41">
        <f t="shared" si="108"/>
        <v>0</v>
      </c>
      <c r="Y51" s="41">
        <f t="shared" si="108"/>
        <v>0</v>
      </c>
      <c r="Z51" s="41">
        <f t="shared" si="108"/>
        <v>0</v>
      </c>
      <c r="AA51" s="41">
        <f t="shared" si="108"/>
        <v>0</v>
      </c>
      <c r="AB51" s="41">
        <f t="shared" si="108"/>
        <v>0</v>
      </c>
      <c r="AC51" s="41">
        <f t="shared" si="108"/>
        <v>0</v>
      </c>
      <c r="AD51" s="41">
        <f t="shared" si="108"/>
        <v>0</v>
      </c>
      <c r="AE51" s="41">
        <f t="shared" si="108"/>
        <v>0</v>
      </c>
      <c r="AF51" s="41">
        <f t="shared" si="108"/>
        <v>0</v>
      </c>
      <c r="AG51" s="41">
        <f t="shared" si="108"/>
        <v>0</v>
      </c>
      <c r="AH51" s="41">
        <f t="shared" si="108"/>
        <v>0</v>
      </c>
      <c r="AI51" s="43">
        <f>IF(ISERROR(AH51/J51),0,AH51/J51)</f>
        <v>0</v>
      </c>
      <c r="AJ51" s="43">
        <f>IF(ISERROR(AH51/$AH$76),0,AH51/$AH$76)</f>
        <v>0</v>
      </c>
      <c r="AK51" s="1"/>
      <c r="AL51" s="1"/>
      <c r="AM51" s="1"/>
      <c r="AN51" s="1"/>
      <c r="AO51" s="1"/>
      <c r="AP51" s="1"/>
      <c r="AQ51" s="1"/>
      <c r="AR51" s="3"/>
    </row>
    <row r="52" spans="1:44" ht="19.5" customHeight="1">
      <c r="A52" s="341" t="s">
        <v>76</v>
      </c>
      <c r="B52" s="335"/>
      <c r="C52" s="335"/>
      <c r="D52" s="335"/>
      <c r="E52" s="343"/>
      <c r="F52" s="214"/>
      <c r="G52" s="215"/>
      <c r="H52" s="230"/>
      <c r="I52" s="230"/>
      <c r="J52" s="46"/>
      <c r="K52" s="11"/>
      <c r="L52" s="12"/>
      <c r="M52" s="13"/>
      <c r="N52" s="13"/>
      <c r="O52" s="13"/>
      <c r="P52" s="8"/>
      <c r="Q52" s="7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4"/>
      <c r="AJ52" s="14"/>
      <c r="AK52" s="2"/>
      <c r="AL52" s="2"/>
      <c r="AM52" s="2"/>
      <c r="AN52" s="2"/>
      <c r="AO52" s="2"/>
      <c r="AP52" s="2"/>
      <c r="AQ52" s="2"/>
      <c r="AR52" s="15"/>
    </row>
    <row r="53" spans="1:44" ht="19.5" hidden="1" customHeight="1" outlineLevel="1">
      <c r="A53" s="16">
        <v>1</v>
      </c>
      <c r="B53" s="34"/>
      <c r="C53" s="143"/>
      <c r="D53" s="171"/>
      <c r="E53" s="132"/>
      <c r="F53" s="132"/>
      <c r="G53" s="132"/>
      <c r="H53" s="21"/>
      <c r="I53" s="21"/>
      <c r="J53" s="46"/>
      <c r="K53" s="148"/>
      <c r="L53" s="132"/>
      <c r="M53" s="134"/>
      <c r="N53" s="134"/>
      <c r="O53" s="134"/>
      <c r="P53" s="132"/>
      <c r="Q53" s="132"/>
      <c r="R53" s="134"/>
      <c r="S53" s="134"/>
      <c r="T53" s="134"/>
      <c r="U53" s="135">
        <f t="shared" ref="U53:U54" si="109">SUM(R53:T53)</f>
        <v>0</v>
      </c>
      <c r="V53" s="134"/>
      <c r="W53" s="134"/>
      <c r="X53" s="134"/>
      <c r="Y53" s="135">
        <f t="shared" ref="Y53:Y54" si="110">SUM(V53:X53)</f>
        <v>0</v>
      </c>
      <c r="Z53" s="134"/>
      <c r="AA53" s="134"/>
      <c r="AB53" s="134"/>
      <c r="AC53" s="135">
        <f t="shared" ref="AC53:AC54" si="111">SUM(Z53:AB53)</f>
        <v>0</v>
      </c>
      <c r="AD53" s="134"/>
      <c r="AE53" s="134"/>
      <c r="AF53" s="134"/>
      <c r="AG53" s="135">
        <f t="shared" ref="AG53:AG54" si="112">SUM(AD53:AF53)</f>
        <v>0</v>
      </c>
      <c r="AH53" s="135">
        <f t="shared" ref="AH53:AH54" si="113">SUM(U53,Y53,AC53,AG53)</f>
        <v>0</v>
      </c>
      <c r="AI53" s="27">
        <f t="shared" ref="AI53:AI54" si="114">IF(ISERROR(AH53/$J$55),0,AH53/$J$55)</f>
        <v>0</v>
      </c>
      <c r="AJ53" s="28" t="str">
        <f t="shared" ref="AJ53:AJ54" si="115">IF(ISERROR(AH53/$AH$76),"-",AH53/$AH$76)</f>
        <v>-</v>
      </c>
      <c r="AK53" s="1"/>
      <c r="AL53" s="1"/>
      <c r="AM53" s="1"/>
      <c r="AN53" s="1"/>
      <c r="AO53" s="1"/>
      <c r="AP53" s="1"/>
      <c r="AQ53" s="1"/>
      <c r="AR53" s="3"/>
    </row>
    <row r="54" spans="1:44" ht="19.5" hidden="1" customHeight="1" outlineLevel="1">
      <c r="A54" s="16">
        <v>2</v>
      </c>
      <c r="B54" s="34"/>
      <c r="C54" s="82"/>
      <c r="D54" s="35"/>
      <c r="E54" s="18"/>
      <c r="F54" s="18"/>
      <c r="G54" s="18"/>
      <c r="H54" s="36"/>
      <c r="I54" s="36"/>
      <c r="J54" s="46"/>
      <c r="K54" s="136"/>
      <c r="L54" s="18"/>
      <c r="M54" s="134"/>
      <c r="N54" s="134"/>
      <c r="O54" s="134"/>
      <c r="P54" s="18"/>
      <c r="Q54" s="18"/>
      <c r="R54" s="134"/>
      <c r="S54" s="134"/>
      <c r="T54" s="134"/>
      <c r="U54" s="135">
        <f t="shared" si="109"/>
        <v>0</v>
      </c>
      <c r="V54" s="134"/>
      <c r="W54" s="134"/>
      <c r="X54" s="134"/>
      <c r="Y54" s="135">
        <f t="shared" si="110"/>
        <v>0</v>
      </c>
      <c r="Z54" s="134"/>
      <c r="AA54" s="134"/>
      <c r="AB54" s="134"/>
      <c r="AC54" s="135">
        <f t="shared" si="111"/>
        <v>0</v>
      </c>
      <c r="AD54" s="134"/>
      <c r="AE54" s="134"/>
      <c r="AF54" s="134"/>
      <c r="AG54" s="135">
        <f t="shared" si="112"/>
        <v>0</v>
      </c>
      <c r="AH54" s="135">
        <f t="shared" si="113"/>
        <v>0</v>
      </c>
      <c r="AI54" s="27">
        <f t="shared" si="114"/>
        <v>0</v>
      </c>
      <c r="AJ54" s="28" t="str">
        <f t="shared" si="115"/>
        <v>-</v>
      </c>
      <c r="AK54" s="1"/>
      <c r="AL54" s="1"/>
      <c r="AM54" s="1"/>
      <c r="AN54" s="1"/>
      <c r="AO54" s="1"/>
      <c r="AP54" s="1"/>
      <c r="AQ54" s="1"/>
      <c r="AR54" s="3"/>
    </row>
    <row r="55" spans="1:44" ht="19.5" customHeight="1" collapsed="1">
      <c r="A55" s="334" t="s">
        <v>77</v>
      </c>
      <c r="B55" s="335"/>
      <c r="C55" s="335"/>
      <c r="D55" s="335"/>
      <c r="E55" s="336"/>
      <c r="F55" s="137"/>
      <c r="G55" s="137"/>
      <c r="H55" s="137"/>
      <c r="I55" s="153"/>
      <c r="J55" s="41">
        <f t="shared" ref="J55:K55" si="116">SUM(J53:J54)</f>
        <v>0</v>
      </c>
      <c r="K55" s="41">
        <f t="shared" si="116"/>
        <v>0</v>
      </c>
      <c r="L55" s="137"/>
      <c r="M55" s="41">
        <f t="shared" ref="M55:O55" si="117">SUM(M53:M54)</f>
        <v>0</v>
      </c>
      <c r="N55" s="41">
        <f t="shared" si="117"/>
        <v>0</v>
      </c>
      <c r="O55" s="41">
        <f t="shared" si="117"/>
        <v>0</v>
      </c>
      <c r="P55" s="138"/>
      <c r="Q55" s="137"/>
      <c r="R55" s="41">
        <f t="shared" ref="R55:AH55" si="118">SUM(R53:R54)</f>
        <v>0</v>
      </c>
      <c r="S55" s="41">
        <f t="shared" si="118"/>
        <v>0</v>
      </c>
      <c r="T55" s="41">
        <f t="shared" si="118"/>
        <v>0</v>
      </c>
      <c r="U55" s="41">
        <f t="shared" si="118"/>
        <v>0</v>
      </c>
      <c r="V55" s="41">
        <f t="shared" si="118"/>
        <v>0</v>
      </c>
      <c r="W55" s="41">
        <f t="shared" si="118"/>
        <v>0</v>
      </c>
      <c r="X55" s="41">
        <f t="shared" si="118"/>
        <v>0</v>
      </c>
      <c r="Y55" s="41">
        <f t="shared" si="118"/>
        <v>0</v>
      </c>
      <c r="Z55" s="41">
        <f t="shared" si="118"/>
        <v>0</v>
      </c>
      <c r="AA55" s="41">
        <f t="shared" si="118"/>
        <v>0</v>
      </c>
      <c r="AB55" s="41">
        <f t="shared" si="118"/>
        <v>0</v>
      </c>
      <c r="AC55" s="41">
        <f t="shared" si="118"/>
        <v>0</v>
      </c>
      <c r="AD55" s="41">
        <f t="shared" si="118"/>
        <v>0</v>
      </c>
      <c r="AE55" s="41">
        <f t="shared" si="118"/>
        <v>0</v>
      </c>
      <c r="AF55" s="41">
        <f t="shared" si="118"/>
        <v>0</v>
      </c>
      <c r="AG55" s="41">
        <f t="shared" si="118"/>
        <v>0</v>
      </c>
      <c r="AH55" s="41">
        <f t="shared" si="118"/>
        <v>0</v>
      </c>
      <c r="AI55" s="43">
        <f>IF(ISERROR(AH55/J55),0,AH55/J55)</f>
        <v>0</v>
      </c>
      <c r="AJ55" s="43">
        <f>IF(ISERROR(AH55/$AH$76),0,AH55/$AH$76)</f>
        <v>0</v>
      </c>
      <c r="AK55" s="1"/>
      <c r="AL55" s="1"/>
      <c r="AM55" s="1"/>
      <c r="AN55" s="1"/>
      <c r="AO55" s="1"/>
      <c r="AP55" s="1"/>
      <c r="AQ55" s="1"/>
      <c r="AR55" s="3"/>
    </row>
    <row r="56" spans="1:44" ht="19.5" customHeight="1">
      <c r="A56" s="330" t="s">
        <v>93</v>
      </c>
      <c r="B56" s="311"/>
      <c r="C56" s="311"/>
      <c r="D56" s="311"/>
      <c r="E56" s="312"/>
      <c r="F56" s="7"/>
      <c r="G56" s="8"/>
      <c r="H56" s="9"/>
      <c r="I56" s="9"/>
      <c r="J56" s="46"/>
      <c r="K56" s="11"/>
      <c r="L56" s="12"/>
      <c r="M56" s="13"/>
      <c r="N56" s="13"/>
      <c r="O56" s="13"/>
      <c r="P56" s="8"/>
      <c r="Q56" s="7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4"/>
      <c r="AJ56" s="14"/>
      <c r="AK56" s="2"/>
      <c r="AL56" s="2"/>
      <c r="AM56" s="2"/>
      <c r="AN56" s="2"/>
      <c r="AO56" s="2"/>
      <c r="AP56" s="2"/>
      <c r="AQ56" s="2"/>
      <c r="AR56" s="15"/>
    </row>
    <row r="57" spans="1:44" ht="19.5" hidden="1" customHeight="1" outlineLevel="1">
      <c r="A57" s="16">
        <v>1</v>
      </c>
      <c r="B57" s="34"/>
      <c r="C57" s="143"/>
      <c r="D57" s="171"/>
      <c r="E57" s="132"/>
      <c r="F57" s="132"/>
      <c r="G57" s="132"/>
      <c r="H57" s="21"/>
      <c r="I57" s="21"/>
      <c r="J57" s="46"/>
      <c r="K57" s="148"/>
      <c r="L57" s="132"/>
      <c r="M57" s="134"/>
      <c r="N57" s="134"/>
      <c r="O57" s="134"/>
      <c r="P57" s="132"/>
      <c r="Q57" s="132"/>
      <c r="R57" s="134"/>
      <c r="S57" s="134"/>
      <c r="T57" s="134"/>
      <c r="U57" s="135">
        <f t="shared" ref="U57:U58" si="119">SUM(R57:T57)</f>
        <v>0</v>
      </c>
      <c r="V57" s="134"/>
      <c r="W57" s="134"/>
      <c r="X57" s="134"/>
      <c r="Y57" s="135">
        <f t="shared" ref="Y57:Y58" si="120">SUM(V57:X57)</f>
        <v>0</v>
      </c>
      <c r="Z57" s="134"/>
      <c r="AA57" s="134"/>
      <c r="AB57" s="134"/>
      <c r="AC57" s="135">
        <f t="shared" ref="AC57:AC58" si="121">SUM(Z57:AB57)</f>
        <v>0</v>
      </c>
      <c r="AD57" s="134"/>
      <c r="AE57" s="134"/>
      <c r="AF57" s="134"/>
      <c r="AG57" s="135">
        <f t="shared" ref="AG57:AG58" si="122">SUM(AD57:AF57)</f>
        <v>0</v>
      </c>
      <c r="AH57" s="135">
        <f t="shared" ref="AH57:AH58" si="123">SUM(U57,Y57,AC57,AG57)</f>
        <v>0</v>
      </c>
      <c r="AI57" s="27">
        <f t="shared" ref="AI57:AI58" si="124">IF(ISERROR(AH57/$J$59),0,AH57/$J$59)</f>
        <v>0</v>
      </c>
      <c r="AJ57" s="28" t="str">
        <f t="shared" ref="AJ57:AJ58" si="125">IF(ISERROR(AH57/$AH$76),"-",AH57/$AH$76)</f>
        <v>-</v>
      </c>
      <c r="AK57" s="1"/>
      <c r="AL57" s="1"/>
      <c r="AM57" s="1"/>
      <c r="AN57" s="1"/>
      <c r="AO57" s="1"/>
      <c r="AP57" s="1"/>
      <c r="AQ57" s="1"/>
      <c r="AR57" s="3"/>
    </row>
    <row r="58" spans="1:44" ht="19.5" hidden="1" customHeight="1" outlineLevel="1">
      <c r="A58" s="16">
        <v>2</v>
      </c>
      <c r="B58" s="34"/>
      <c r="C58" s="82"/>
      <c r="D58" s="35"/>
      <c r="E58" s="18"/>
      <c r="F58" s="18"/>
      <c r="G58" s="18"/>
      <c r="H58" s="36"/>
      <c r="I58" s="36"/>
      <c r="J58" s="46"/>
      <c r="K58" s="136"/>
      <c r="L58" s="18"/>
      <c r="M58" s="134"/>
      <c r="N58" s="134"/>
      <c r="O58" s="134"/>
      <c r="P58" s="18"/>
      <c r="Q58" s="18"/>
      <c r="R58" s="134"/>
      <c r="S58" s="134"/>
      <c r="T58" s="134"/>
      <c r="U58" s="135">
        <f t="shared" si="119"/>
        <v>0</v>
      </c>
      <c r="V58" s="134"/>
      <c r="W58" s="134"/>
      <c r="X58" s="134"/>
      <c r="Y58" s="135">
        <f t="shared" si="120"/>
        <v>0</v>
      </c>
      <c r="Z58" s="134"/>
      <c r="AA58" s="134"/>
      <c r="AB58" s="134"/>
      <c r="AC58" s="135">
        <f t="shared" si="121"/>
        <v>0</v>
      </c>
      <c r="AD58" s="134"/>
      <c r="AE58" s="134"/>
      <c r="AF58" s="134"/>
      <c r="AG58" s="135">
        <f t="shared" si="122"/>
        <v>0</v>
      </c>
      <c r="AH58" s="135">
        <f t="shared" si="123"/>
        <v>0</v>
      </c>
      <c r="AI58" s="27">
        <f t="shared" si="124"/>
        <v>0</v>
      </c>
      <c r="AJ58" s="28" t="str">
        <f t="shared" si="125"/>
        <v>-</v>
      </c>
      <c r="AK58" s="1"/>
      <c r="AL58" s="1"/>
      <c r="AM58" s="1"/>
      <c r="AN58" s="1"/>
      <c r="AO58" s="1"/>
      <c r="AP58" s="1"/>
      <c r="AQ58" s="1"/>
      <c r="AR58" s="3"/>
    </row>
    <row r="59" spans="1:44" ht="19.5" customHeight="1" collapsed="1">
      <c r="A59" s="334" t="s">
        <v>79</v>
      </c>
      <c r="B59" s="335"/>
      <c r="C59" s="335"/>
      <c r="D59" s="335"/>
      <c r="E59" s="336"/>
      <c r="F59" s="137"/>
      <c r="G59" s="137"/>
      <c r="H59" s="137"/>
      <c r="I59" s="153"/>
      <c r="J59" s="41">
        <f t="shared" ref="J59:K59" si="126">SUM(J57:J58)</f>
        <v>0</v>
      </c>
      <c r="K59" s="41">
        <f t="shared" si="126"/>
        <v>0</v>
      </c>
      <c r="L59" s="137"/>
      <c r="M59" s="41">
        <f t="shared" ref="M59:O59" si="127">SUM(M57:M58)</f>
        <v>0</v>
      </c>
      <c r="N59" s="41">
        <f t="shared" si="127"/>
        <v>0</v>
      </c>
      <c r="O59" s="41">
        <f t="shared" si="127"/>
        <v>0</v>
      </c>
      <c r="P59" s="138"/>
      <c r="Q59" s="137"/>
      <c r="R59" s="41">
        <f t="shared" ref="R59:AH59" si="128">SUM(R57:R58)</f>
        <v>0</v>
      </c>
      <c r="S59" s="41">
        <f t="shared" si="128"/>
        <v>0</v>
      </c>
      <c r="T59" s="41">
        <f t="shared" si="128"/>
        <v>0</v>
      </c>
      <c r="U59" s="41">
        <f t="shared" si="128"/>
        <v>0</v>
      </c>
      <c r="V59" s="41">
        <f t="shared" si="128"/>
        <v>0</v>
      </c>
      <c r="W59" s="41">
        <f t="shared" si="128"/>
        <v>0</v>
      </c>
      <c r="X59" s="41">
        <f t="shared" si="128"/>
        <v>0</v>
      </c>
      <c r="Y59" s="41">
        <f t="shared" si="128"/>
        <v>0</v>
      </c>
      <c r="Z59" s="41">
        <f t="shared" si="128"/>
        <v>0</v>
      </c>
      <c r="AA59" s="41">
        <f t="shared" si="128"/>
        <v>0</v>
      </c>
      <c r="AB59" s="41">
        <f t="shared" si="128"/>
        <v>0</v>
      </c>
      <c r="AC59" s="41">
        <f t="shared" si="128"/>
        <v>0</v>
      </c>
      <c r="AD59" s="41">
        <f t="shared" si="128"/>
        <v>0</v>
      </c>
      <c r="AE59" s="41">
        <f t="shared" si="128"/>
        <v>0</v>
      </c>
      <c r="AF59" s="41">
        <f t="shared" si="128"/>
        <v>0</v>
      </c>
      <c r="AG59" s="41">
        <f t="shared" si="128"/>
        <v>0</v>
      </c>
      <c r="AH59" s="41">
        <f t="shared" si="128"/>
        <v>0</v>
      </c>
      <c r="AI59" s="43">
        <f>IF(ISERROR(AH59/J59),0,AH59/J59)</f>
        <v>0</v>
      </c>
      <c r="AJ59" s="43">
        <f>IF(ISERROR(AH59/$AH$76),0,AH59/$AH$76)</f>
        <v>0</v>
      </c>
      <c r="AK59" s="1"/>
      <c r="AL59" s="1"/>
      <c r="AM59" s="1"/>
      <c r="AN59" s="1"/>
      <c r="AO59" s="1"/>
      <c r="AP59" s="1"/>
      <c r="AQ59" s="1"/>
      <c r="AR59" s="3"/>
    </row>
    <row r="60" spans="1:44" ht="19.5" customHeight="1">
      <c r="A60" s="330" t="s">
        <v>80</v>
      </c>
      <c r="B60" s="311"/>
      <c r="C60" s="311"/>
      <c r="D60" s="311"/>
      <c r="E60" s="312"/>
      <c r="F60" s="7"/>
      <c r="G60" s="8"/>
      <c r="H60" s="9"/>
      <c r="I60" s="9"/>
      <c r="J60" s="46"/>
      <c r="K60" s="11"/>
      <c r="L60" s="12"/>
      <c r="M60" s="13"/>
      <c r="N60" s="13"/>
      <c r="O60" s="13"/>
      <c r="P60" s="8"/>
      <c r="Q60" s="7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4"/>
      <c r="AJ60" s="14"/>
      <c r="AK60" s="2"/>
      <c r="AL60" s="2"/>
      <c r="AM60" s="2"/>
      <c r="AN60" s="2"/>
      <c r="AO60" s="2"/>
      <c r="AP60" s="2"/>
      <c r="AQ60" s="2"/>
      <c r="AR60" s="15"/>
    </row>
    <row r="61" spans="1:44" ht="19.5" hidden="1" customHeight="1" outlineLevel="1">
      <c r="A61" s="16">
        <v>1</v>
      </c>
      <c r="B61" s="34"/>
      <c r="C61" s="143"/>
      <c r="D61" s="171"/>
      <c r="E61" s="132"/>
      <c r="F61" s="132"/>
      <c r="G61" s="132"/>
      <c r="H61" s="21"/>
      <c r="I61" s="21"/>
      <c r="J61" s="46"/>
      <c r="K61" s="148"/>
      <c r="L61" s="132"/>
      <c r="M61" s="134"/>
      <c r="N61" s="134"/>
      <c r="O61" s="134"/>
      <c r="P61" s="132"/>
      <c r="Q61" s="132"/>
      <c r="R61" s="134"/>
      <c r="S61" s="134"/>
      <c r="T61" s="134"/>
      <c r="U61" s="135">
        <f t="shared" ref="U61:U62" si="129">SUM(R61:T61)</f>
        <v>0</v>
      </c>
      <c r="V61" s="134"/>
      <c r="W61" s="134"/>
      <c r="X61" s="134"/>
      <c r="Y61" s="135">
        <f t="shared" ref="Y61:Y62" si="130">SUM(V61:X61)</f>
        <v>0</v>
      </c>
      <c r="Z61" s="134"/>
      <c r="AA61" s="134"/>
      <c r="AB61" s="134"/>
      <c r="AC61" s="135">
        <f t="shared" ref="AC61:AC62" si="131">SUM(Z61:AB61)</f>
        <v>0</v>
      </c>
      <c r="AD61" s="134"/>
      <c r="AE61" s="134"/>
      <c r="AF61" s="134"/>
      <c r="AG61" s="135">
        <f t="shared" ref="AG61:AG62" si="132">SUM(AD61:AF61)</f>
        <v>0</v>
      </c>
      <c r="AH61" s="135">
        <f t="shared" ref="AH61:AH62" si="133">SUM(U61,Y61,AC61,AG61)</f>
        <v>0</v>
      </c>
      <c r="AI61" s="27">
        <f t="shared" ref="AI61:AI62" si="134">IF(ISERROR(AH61/$J$63),0,AH61/$J$63)</f>
        <v>0</v>
      </c>
      <c r="AJ61" s="28" t="str">
        <f t="shared" ref="AJ61:AJ62" si="135">IF(ISERROR(AH61/$AH$76),"-",AH61/$AH$76)</f>
        <v>-</v>
      </c>
      <c r="AK61" s="1"/>
      <c r="AL61" s="1"/>
      <c r="AM61" s="1"/>
      <c r="AN61" s="1"/>
      <c r="AO61" s="1"/>
      <c r="AP61" s="1"/>
      <c r="AQ61" s="1"/>
      <c r="AR61" s="3"/>
    </row>
    <row r="62" spans="1:44" ht="19.5" hidden="1" customHeight="1" outlineLevel="1">
      <c r="A62" s="16">
        <v>2</v>
      </c>
      <c r="B62" s="34"/>
      <c r="C62" s="82"/>
      <c r="D62" s="35"/>
      <c r="E62" s="18"/>
      <c r="F62" s="18"/>
      <c r="G62" s="18"/>
      <c r="H62" s="36"/>
      <c r="I62" s="36"/>
      <c r="J62" s="46"/>
      <c r="K62" s="136"/>
      <c r="L62" s="18"/>
      <c r="M62" s="134"/>
      <c r="N62" s="134"/>
      <c r="O62" s="134"/>
      <c r="P62" s="18"/>
      <c r="Q62" s="18"/>
      <c r="R62" s="134"/>
      <c r="S62" s="134"/>
      <c r="T62" s="134"/>
      <c r="U62" s="135">
        <f t="shared" si="129"/>
        <v>0</v>
      </c>
      <c r="V62" s="134"/>
      <c r="W62" s="134"/>
      <c r="X62" s="134"/>
      <c r="Y62" s="135">
        <f t="shared" si="130"/>
        <v>0</v>
      </c>
      <c r="Z62" s="134"/>
      <c r="AA62" s="134"/>
      <c r="AB62" s="134"/>
      <c r="AC62" s="135">
        <f t="shared" si="131"/>
        <v>0</v>
      </c>
      <c r="AD62" s="134"/>
      <c r="AE62" s="134"/>
      <c r="AF62" s="134"/>
      <c r="AG62" s="135">
        <f t="shared" si="132"/>
        <v>0</v>
      </c>
      <c r="AH62" s="135">
        <f t="shared" si="133"/>
        <v>0</v>
      </c>
      <c r="AI62" s="27">
        <f t="shared" si="134"/>
        <v>0</v>
      </c>
      <c r="AJ62" s="28" t="str">
        <f t="shared" si="135"/>
        <v>-</v>
      </c>
      <c r="AK62" s="1"/>
      <c r="AL62" s="1"/>
      <c r="AM62" s="1"/>
      <c r="AN62" s="1"/>
      <c r="AO62" s="1"/>
      <c r="AP62" s="1"/>
      <c r="AQ62" s="1"/>
      <c r="AR62" s="3"/>
    </row>
    <row r="63" spans="1:44" ht="19.5" customHeight="1" collapsed="1">
      <c r="A63" s="334" t="s">
        <v>81</v>
      </c>
      <c r="B63" s="335"/>
      <c r="C63" s="335"/>
      <c r="D63" s="335"/>
      <c r="E63" s="336"/>
      <c r="F63" s="137"/>
      <c r="G63" s="137"/>
      <c r="H63" s="137"/>
      <c r="I63" s="153"/>
      <c r="J63" s="41">
        <f t="shared" ref="J63:K63" si="136">SUM(J61:J62)</f>
        <v>0</v>
      </c>
      <c r="K63" s="41">
        <f t="shared" si="136"/>
        <v>0</v>
      </c>
      <c r="L63" s="137"/>
      <c r="M63" s="41">
        <f t="shared" ref="M63:O63" si="137">SUM(M61:M62)</f>
        <v>0</v>
      </c>
      <c r="N63" s="41">
        <f t="shared" si="137"/>
        <v>0</v>
      </c>
      <c r="O63" s="41">
        <f t="shared" si="137"/>
        <v>0</v>
      </c>
      <c r="P63" s="138"/>
      <c r="Q63" s="137"/>
      <c r="R63" s="41">
        <f t="shared" ref="R63:AH63" si="138">SUM(R61:R62)</f>
        <v>0</v>
      </c>
      <c r="S63" s="41">
        <f t="shared" si="138"/>
        <v>0</v>
      </c>
      <c r="T63" s="41">
        <f t="shared" si="138"/>
        <v>0</v>
      </c>
      <c r="U63" s="41">
        <f t="shared" si="138"/>
        <v>0</v>
      </c>
      <c r="V63" s="41">
        <f t="shared" si="138"/>
        <v>0</v>
      </c>
      <c r="W63" s="41">
        <f t="shared" si="138"/>
        <v>0</v>
      </c>
      <c r="X63" s="41">
        <f t="shared" si="138"/>
        <v>0</v>
      </c>
      <c r="Y63" s="41">
        <f t="shared" si="138"/>
        <v>0</v>
      </c>
      <c r="Z63" s="41">
        <f t="shared" si="138"/>
        <v>0</v>
      </c>
      <c r="AA63" s="41">
        <f t="shared" si="138"/>
        <v>0</v>
      </c>
      <c r="AB63" s="41">
        <f t="shared" si="138"/>
        <v>0</v>
      </c>
      <c r="AC63" s="41">
        <f t="shared" si="138"/>
        <v>0</v>
      </c>
      <c r="AD63" s="41">
        <f t="shared" si="138"/>
        <v>0</v>
      </c>
      <c r="AE63" s="41">
        <f t="shared" si="138"/>
        <v>0</v>
      </c>
      <c r="AF63" s="41">
        <f t="shared" si="138"/>
        <v>0</v>
      </c>
      <c r="AG63" s="41">
        <f t="shared" si="138"/>
        <v>0</v>
      </c>
      <c r="AH63" s="41">
        <f t="shared" si="138"/>
        <v>0</v>
      </c>
      <c r="AI63" s="43">
        <f>IF(ISERROR(AH63/J63),0,AH63/J63)</f>
        <v>0</v>
      </c>
      <c r="AJ63" s="43">
        <f>IF(ISERROR(AH63/$AH$76),0,AH63/$AH$76)</f>
        <v>0</v>
      </c>
      <c r="AK63" s="1"/>
      <c r="AL63" s="1"/>
      <c r="AM63" s="1"/>
      <c r="AN63" s="1"/>
      <c r="AO63" s="1"/>
      <c r="AP63" s="1"/>
      <c r="AQ63" s="1"/>
      <c r="AR63" s="3"/>
    </row>
    <row r="64" spans="1:44" ht="19.5" customHeight="1">
      <c r="A64" s="337" t="s">
        <v>94</v>
      </c>
      <c r="B64" s="333"/>
      <c r="C64" s="333"/>
      <c r="D64" s="333"/>
      <c r="E64" s="316"/>
      <c r="F64" s="297"/>
      <c r="G64" s="304"/>
      <c r="H64" s="305"/>
      <c r="I64" s="305"/>
      <c r="J64" s="173"/>
      <c r="K64" s="306"/>
      <c r="L64" s="299"/>
      <c r="M64" s="300"/>
      <c r="N64" s="300"/>
      <c r="O64" s="300"/>
      <c r="P64" s="304"/>
      <c r="Q64" s="9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103"/>
      <c r="AJ64" s="103"/>
      <c r="AK64" s="2"/>
      <c r="AL64" s="2"/>
      <c r="AM64" s="2"/>
      <c r="AN64" s="2"/>
      <c r="AO64" s="2"/>
      <c r="AP64" s="2"/>
      <c r="AQ64" s="2"/>
      <c r="AR64" s="15"/>
    </row>
    <row r="65" spans="1:44" ht="19.5" hidden="1" customHeight="1" outlineLevel="1">
      <c r="A65" s="84">
        <v>1</v>
      </c>
      <c r="B65" s="84"/>
      <c r="C65" s="18"/>
      <c r="D65" s="35"/>
      <c r="E65" s="18"/>
      <c r="F65" s="105"/>
      <c r="G65" s="105"/>
      <c r="H65" s="106"/>
      <c r="I65" s="174"/>
      <c r="J65" s="46"/>
      <c r="K65" s="255"/>
      <c r="L65" s="29"/>
      <c r="M65" s="109"/>
      <c r="N65" s="110"/>
      <c r="O65" s="109"/>
      <c r="P65" s="105"/>
      <c r="Q65" s="301"/>
      <c r="R65" s="178"/>
      <c r="S65" s="178"/>
      <c r="T65" s="178"/>
      <c r="U65" s="144">
        <f t="shared" ref="U65:U66" si="139">SUM(R65:T65)</f>
        <v>0</v>
      </c>
      <c r="V65" s="178"/>
      <c r="W65" s="178"/>
      <c r="X65" s="178"/>
      <c r="Y65" s="144">
        <f t="shared" ref="Y65:Y66" si="140">SUM(V65:X65)</f>
        <v>0</v>
      </c>
      <c r="Z65" s="178"/>
      <c r="AA65" s="178"/>
      <c r="AB65" s="178"/>
      <c r="AC65" s="144">
        <f t="shared" ref="AC65:AC66" si="141">SUM(Z65:AB65)</f>
        <v>0</v>
      </c>
      <c r="AD65" s="178"/>
      <c r="AE65" s="178"/>
      <c r="AF65" s="178"/>
      <c r="AG65" s="144">
        <f t="shared" ref="AG65:AG66" si="142">SUM(AD65:AF65)</f>
        <v>0</v>
      </c>
      <c r="AH65" s="144">
        <f t="shared" ref="AH65:AH66" si="143">SUM(U65,Y65,AC65,AG65)</f>
        <v>0</v>
      </c>
      <c r="AI65" s="27">
        <f t="shared" ref="AI65:AI66" si="144">IF(ISERROR(AH65/$J$67),0,AH65/$J$67)</f>
        <v>0</v>
      </c>
      <c r="AJ65" s="28" t="str">
        <f t="shared" ref="AJ65:AJ66" si="145">IF(ISERROR(AH65/#REF!),"-",AH65/#REF!)</f>
        <v>-</v>
      </c>
      <c r="AK65" s="1"/>
      <c r="AL65" s="1"/>
      <c r="AM65" s="1"/>
      <c r="AN65" s="1"/>
      <c r="AO65" s="1"/>
      <c r="AP65" s="1"/>
      <c r="AQ65" s="1"/>
      <c r="AR65" s="3"/>
    </row>
    <row r="66" spans="1:44" ht="19.5" hidden="1" customHeight="1" outlineLevel="1">
      <c r="A66" s="84">
        <v>2</v>
      </c>
      <c r="B66" s="84"/>
      <c r="C66" s="18"/>
      <c r="D66" s="35"/>
      <c r="E66" s="18"/>
      <c r="F66" s="105"/>
      <c r="G66" s="105"/>
      <c r="H66" s="113"/>
      <c r="I66" s="104"/>
      <c r="J66" s="46"/>
      <c r="K66" s="255"/>
      <c r="L66" s="29"/>
      <c r="M66" s="109"/>
      <c r="N66" s="110"/>
      <c r="O66" s="109"/>
      <c r="P66" s="105"/>
      <c r="Q66" s="301"/>
      <c r="R66" s="178"/>
      <c r="S66" s="178"/>
      <c r="T66" s="178"/>
      <c r="U66" s="144">
        <f t="shared" si="139"/>
        <v>0</v>
      </c>
      <c r="V66" s="178"/>
      <c r="W66" s="178"/>
      <c r="X66" s="178"/>
      <c r="Y66" s="144">
        <f t="shared" si="140"/>
        <v>0</v>
      </c>
      <c r="Z66" s="178"/>
      <c r="AA66" s="178"/>
      <c r="AB66" s="178"/>
      <c r="AC66" s="144">
        <f t="shared" si="141"/>
        <v>0</v>
      </c>
      <c r="AD66" s="178"/>
      <c r="AE66" s="178"/>
      <c r="AF66" s="178"/>
      <c r="AG66" s="144">
        <f t="shared" si="142"/>
        <v>0</v>
      </c>
      <c r="AH66" s="144">
        <f t="shared" si="143"/>
        <v>0</v>
      </c>
      <c r="AI66" s="27">
        <f t="shared" si="144"/>
        <v>0</v>
      </c>
      <c r="AJ66" s="28" t="str">
        <f t="shared" si="145"/>
        <v>-</v>
      </c>
      <c r="AK66" s="1"/>
      <c r="AL66" s="1"/>
      <c r="AM66" s="1"/>
      <c r="AN66" s="1"/>
      <c r="AO66" s="1"/>
      <c r="AP66" s="1"/>
      <c r="AQ66" s="1"/>
      <c r="AR66" s="3"/>
    </row>
    <row r="67" spans="1:44" ht="19.5" customHeight="1" collapsed="1">
      <c r="A67" s="334" t="s">
        <v>163</v>
      </c>
      <c r="B67" s="335"/>
      <c r="C67" s="335"/>
      <c r="D67" s="335"/>
      <c r="E67" s="336"/>
      <c r="F67" s="168"/>
      <c r="G67" s="168"/>
      <c r="H67" s="168"/>
      <c r="I67" s="169"/>
      <c r="J67" s="170">
        <f t="shared" ref="J67:K67" si="146">SUM(J65:J66)</f>
        <v>0</v>
      </c>
      <c r="K67" s="170">
        <f t="shared" si="146"/>
        <v>0</v>
      </c>
      <c r="L67" s="168"/>
      <c r="M67" s="170">
        <f t="shared" ref="M67:O67" si="147">SUM(M65:M66)</f>
        <v>0</v>
      </c>
      <c r="N67" s="170">
        <f t="shared" si="147"/>
        <v>0</v>
      </c>
      <c r="O67" s="170">
        <f t="shared" si="147"/>
        <v>0</v>
      </c>
      <c r="P67" s="172"/>
      <c r="Q67" s="137"/>
      <c r="R67" s="41">
        <f t="shared" ref="R67:AH67" si="148">SUM(R65:R66)</f>
        <v>0</v>
      </c>
      <c r="S67" s="41">
        <f t="shared" si="148"/>
        <v>0</v>
      </c>
      <c r="T67" s="41">
        <f t="shared" si="148"/>
        <v>0</v>
      </c>
      <c r="U67" s="41">
        <f t="shared" si="148"/>
        <v>0</v>
      </c>
      <c r="V67" s="41">
        <f t="shared" si="148"/>
        <v>0</v>
      </c>
      <c r="W67" s="41">
        <f t="shared" si="148"/>
        <v>0</v>
      </c>
      <c r="X67" s="41">
        <f t="shared" si="148"/>
        <v>0</v>
      </c>
      <c r="Y67" s="41">
        <f t="shared" si="148"/>
        <v>0</v>
      </c>
      <c r="Z67" s="41">
        <f t="shared" si="148"/>
        <v>0</v>
      </c>
      <c r="AA67" s="41">
        <f t="shared" si="148"/>
        <v>0</v>
      </c>
      <c r="AB67" s="41">
        <f t="shared" si="148"/>
        <v>0</v>
      </c>
      <c r="AC67" s="41">
        <f t="shared" si="148"/>
        <v>0</v>
      </c>
      <c r="AD67" s="41">
        <f t="shared" si="148"/>
        <v>0</v>
      </c>
      <c r="AE67" s="41">
        <f t="shared" si="148"/>
        <v>0</v>
      </c>
      <c r="AF67" s="41">
        <f t="shared" si="148"/>
        <v>0</v>
      </c>
      <c r="AG67" s="41">
        <f t="shared" si="148"/>
        <v>0</v>
      </c>
      <c r="AH67" s="41">
        <f t="shared" si="148"/>
        <v>0</v>
      </c>
      <c r="AI67" s="43">
        <f>IF(ISERROR(AH67/J67),0,AH67/J67)</f>
        <v>0</v>
      </c>
      <c r="AJ67" s="43">
        <f>IF(ISERROR(AH67/#REF!),0,AH67/#REF!)</f>
        <v>0</v>
      </c>
      <c r="AK67" s="1"/>
      <c r="AL67" s="1"/>
      <c r="AM67" s="1"/>
      <c r="AN67" s="1"/>
      <c r="AO67" s="1"/>
      <c r="AP67" s="1"/>
      <c r="AQ67" s="1"/>
      <c r="AR67" s="3"/>
    </row>
    <row r="68" spans="1:44" ht="19.5" customHeight="1">
      <c r="A68" s="330" t="s">
        <v>84</v>
      </c>
      <c r="B68" s="311"/>
      <c r="C68" s="311"/>
      <c r="D68" s="311"/>
      <c r="E68" s="312"/>
      <c r="F68" s="7"/>
      <c r="G68" s="8"/>
      <c r="H68" s="9"/>
      <c r="I68" s="9"/>
      <c r="J68" s="46"/>
      <c r="K68" s="11"/>
      <c r="L68" s="12"/>
      <c r="M68" s="13"/>
      <c r="N68" s="13"/>
      <c r="O68" s="13"/>
      <c r="P68" s="8"/>
      <c r="Q68" s="7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4"/>
      <c r="AJ68" s="14"/>
      <c r="AK68" s="2"/>
      <c r="AL68" s="2"/>
      <c r="AM68" s="2"/>
      <c r="AN68" s="2"/>
      <c r="AO68" s="2"/>
      <c r="AP68" s="2"/>
      <c r="AQ68" s="2"/>
      <c r="AR68" s="15"/>
    </row>
    <row r="69" spans="1:44" ht="49.5" hidden="1" customHeight="1" outlineLevel="1">
      <c r="A69" s="16"/>
      <c r="B69" s="34"/>
      <c r="C69" s="143"/>
      <c r="D69" s="152"/>
      <c r="E69" s="132"/>
      <c r="F69" s="307"/>
      <c r="G69" s="132"/>
      <c r="H69" s="21"/>
      <c r="I69" s="21"/>
      <c r="J69" s="46"/>
      <c r="K69" s="201"/>
      <c r="L69" s="132"/>
      <c r="M69" s="134"/>
      <c r="N69" s="134"/>
      <c r="O69" s="134"/>
      <c r="P69" s="142"/>
      <c r="Q69" s="132"/>
      <c r="R69" s="134"/>
      <c r="S69" s="134"/>
      <c r="T69" s="201"/>
      <c r="U69" s="135">
        <f t="shared" ref="U69:U70" si="149">SUM(R69:T69)</f>
        <v>0</v>
      </c>
      <c r="V69" s="134"/>
      <c r="W69" s="134"/>
      <c r="X69" s="134"/>
      <c r="Y69" s="135">
        <f t="shared" ref="Y69:Y70" si="150">SUM(V69:X69)</f>
        <v>0</v>
      </c>
      <c r="Z69" s="134"/>
      <c r="AA69" s="134"/>
      <c r="AB69" s="134"/>
      <c r="AC69" s="135">
        <f t="shared" ref="AC69:AC70" si="151">SUM(Z69:AB69)</f>
        <v>0</v>
      </c>
      <c r="AD69" s="134"/>
      <c r="AE69" s="134"/>
      <c r="AF69" s="134"/>
      <c r="AG69" s="135">
        <f t="shared" ref="AG69:AG70" si="152">SUM(AD69:AF69)</f>
        <v>0</v>
      </c>
      <c r="AH69" s="135">
        <f t="shared" ref="AH69:AH70" si="153">SUM(U69,Y69,AC69,AG69)</f>
        <v>0</v>
      </c>
      <c r="AI69" s="27">
        <f t="shared" ref="AI69:AI70" si="154">IF(ISERROR(AH69/$J$71),0,AH69/$J$71)</f>
        <v>0</v>
      </c>
      <c r="AJ69" s="28" t="str">
        <f t="shared" ref="AJ69:AJ70" si="155">IF(ISERROR(AH69/$AH$76),"-",AH69/$AH$76)</f>
        <v>-</v>
      </c>
      <c r="AK69" s="1"/>
      <c r="AL69" s="1"/>
      <c r="AM69" s="1"/>
      <c r="AN69" s="1"/>
      <c r="AO69" s="1"/>
      <c r="AP69" s="1"/>
      <c r="AQ69" s="1"/>
      <c r="AR69" s="3"/>
    </row>
    <row r="70" spans="1:44" ht="19.5" hidden="1" customHeight="1" outlineLevel="1">
      <c r="A70" s="16">
        <v>2</v>
      </c>
      <c r="B70" s="34"/>
      <c r="C70" s="82"/>
      <c r="D70" s="35"/>
      <c r="E70" s="18"/>
      <c r="F70" s="18"/>
      <c r="G70" s="18"/>
      <c r="H70" s="36"/>
      <c r="I70" s="36"/>
      <c r="J70" s="46"/>
      <c r="K70" s="136"/>
      <c r="L70" s="18"/>
      <c r="M70" s="134"/>
      <c r="N70" s="134"/>
      <c r="O70" s="134"/>
      <c r="P70" s="18"/>
      <c r="Q70" s="18"/>
      <c r="R70" s="134"/>
      <c r="S70" s="134"/>
      <c r="T70" s="134"/>
      <c r="U70" s="135">
        <f t="shared" si="149"/>
        <v>0</v>
      </c>
      <c r="V70" s="134"/>
      <c r="W70" s="134"/>
      <c r="X70" s="134"/>
      <c r="Y70" s="135">
        <f t="shared" si="150"/>
        <v>0</v>
      </c>
      <c r="Z70" s="134"/>
      <c r="AA70" s="134"/>
      <c r="AB70" s="134"/>
      <c r="AC70" s="135">
        <f t="shared" si="151"/>
        <v>0</v>
      </c>
      <c r="AD70" s="134"/>
      <c r="AE70" s="134"/>
      <c r="AF70" s="134"/>
      <c r="AG70" s="135">
        <f t="shared" si="152"/>
        <v>0</v>
      </c>
      <c r="AH70" s="135">
        <f t="shared" si="153"/>
        <v>0</v>
      </c>
      <c r="AI70" s="27">
        <f t="shared" si="154"/>
        <v>0</v>
      </c>
      <c r="AJ70" s="28" t="str">
        <f t="shared" si="155"/>
        <v>-</v>
      </c>
      <c r="AK70" s="1"/>
      <c r="AL70" s="1"/>
      <c r="AM70" s="1"/>
      <c r="AN70" s="1"/>
      <c r="AO70" s="1"/>
      <c r="AP70" s="1"/>
      <c r="AQ70" s="1"/>
      <c r="AR70" s="3"/>
    </row>
    <row r="71" spans="1:44" ht="19.5" customHeight="1" collapsed="1">
      <c r="A71" s="334" t="s">
        <v>85</v>
      </c>
      <c r="B71" s="335"/>
      <c r="C71" s="335"/>
      <c r="D71" s="335"/>
      <c r="E71" s="336"/>
      <c r="F71" s="137"/>
      <c r="G71" s="137"/>
      <c r="H71" s="137"/>
      <c r="I71" s="153"/>
      <c r="J71" s="41">
        <f t="shared" ref="J71:K71" si="156">SUM(J69:J70)</f>
        <v>0</v>
      </c>
      <c r="K71" s="41">
        <f t="shared" si="156"/>
        <v>0</v>
      </c>
      <c r="L71" s="137"/>
      <c r="M71" s="41">
        <f t="shared" ref="M71:O71" si="157">SUM(M69:M70)</f>
        <v>0</v>
      </c>
      <c r="N71" s="41">
        <f t="shared" si="157"/>
        <v>0</v>
      </c>
      <c r="O71" s="41">
        <f t="shared" si="157"/>
        <v>0</v>
      </c>
      <c r="P71" s="138"/>
      <c r="Q71" s="137"/>
      <c r="R71" s="41">
        <f t="shared" ref="R71:AH71" si="158">SUM(R69:R70)</f>
        <v>0</v>
      </c>
      <c r="S71" s="41">
        <f t="shared" si="158"/>
        <v>0</v>
      </c>
      <c r="T71" s="41">
        <f t="shared" si="158"/>
        <v>0</v>
      </c>
      <c r="U71" s="41">
        <f t="shared" si="158"/>
        <v>0</v>
      </c>
      <c r="V71" s="41">
        <f t="shared" si="158"/>
        <v>0</v>
      </c>
      <c r="W71" s="41">
        <f t="shared" si="158"/>
        <v>0</v>
      </c>
      <c r="X71" s="41">
        <f t="shared" si="158"/>
        <v>0</v>
      </c>
      <c r="Y71" s="41">
        <f t="shared" si="158"/>
        <v>0</v>
      </c>
      <c r="Z71" s="41">
        <f t="shared" si="158"/>
        <v>0</v>
      </c>
      <c r="AA71" s="41">
        <f t="shared" si="158"/>
        <v>0</v>
      </c>
      <c r="AB71" s="41">
        <f t="shared" si="158"/>
        <v>0</v>
      </c>
      <c r="AC71" s="41">
        <f t="shared" si="158"/>
        <v>0</v>
      </c>
      <c r="AD71" s="41">
        <f t="shared" si="158"/>
        <v>0</v>
      </c>
      <c r="AE71" s="41">
        <f t="shared" si="158"/>
        <v>0</v>
      </c>
      <c r="AF71" s="41">
        <f t="shared" si="158"/>
        <v>0</v>
      </c>
      <c r="AG71" s="41">
        <f t="shared" si="158"/>
        <v>0</v>
      </c>
      <c r="AH71" s="41">
        <f t="shared" si="158"/>
        <v>0</v>
      </c>
      <c r="AI71" s="43">
        <f>IF(ISERROR(AH71/J71),0,AH71/J71)</f>
        <v>0</v>
      </c>
      <c r="AJ71" s="43">
        <f>IF(ISERROR(AH71/$AH$76),0,AH71/$AH$76)</f>
        <v>0</v>
      </c>
      <c r="AK71" s="1"/>
      <c r="AL71" s="1"/>
      <c r="AM71" s="1"/>
      <c r="AN71" s="1"/>
      <c r="AO71" s="1"/>
      <c r="AP71" s="1"/>
      <c r="AQ71" s="1"/>
      <c r="AR71" s="3"/>
    </row>
    <row r="72" spans="1:44" ht="19.5" customHeight="1">
      <c r="A72" s="330" t="s">
        <v>86</v>
      </c>
      <c r="B72" s="311"/>
      <c r="C72" s="311"/>
      <c r="D72" s="311"/>
      <c r="E72" s="312"/>
      <c r="F72" s="96"/>
      <c r="G72" s="97"/>
      <c r="H72" s="98"/>
      <c r="I72" s="98"/>
      <c r="J72" s="100"/>
      <c r="K72" s="56"/>
      <c r="L72" s="60"/>
      <c r="M72" s="102"/>
      <c r="N72" s="102"/>
      <c r="O72" s="102"/>
      <c r="P72" s="97"/>
      <c r="Q72" s="9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103"/>
      <c r="AJ72" s="103"/>
      <c r="AK72" s="2"/>
      <c r="AL72" s="2"/>
      <c r="AM72" s="2"/>
      <c r="AN72" s="2"/>
      <c r="AO72" s="2"/>
      <c r="AP72" s="2"/>
      <c r="AQ72" s="2"/>
      <c r="AR72" s="15"/>
    </row>
    <row r="73" spans="1:44" ht="57" customHeight="1" outlineLevel="1">
      <c r="A73" s="84">
        <v>1</v>
      </c>
      <c r="B73" s="84"/>
      <c r="C73" s="84"/>
      <c r="D73" s="308"/>
      <c r="E73" s="60"/>
      <c r="F73" s="105"/>
      <c r="G73" s="105"/>
      <c r="H73" s="106"/>
      <c r="I73" s="174"/>
      <c r="J73" s="309">
        <v>12491000</v>
      </c>
      <c r="K73" s="100"/>
      <c r="L73" s="29"/>
      <c r="M73" s="176"/>
      <c r="N73" s="110"/>
      <c r="O73" s="176"/>
      <c r="P73" s="177"/>
      <c r="Q73" s="177"/>
      <c r="R73" s="178"/>
      <c r="S73" s="178"/>
      <c r="T73" s="100"/>
      <c r="U73" s="144">
        <f t="shared" ref="U73:U74" si="159">SUM(R73:T73)</f>
        <v>0</v>
      </c>
      <c r="V73" s="178"/>
      <c r="W73" s="178"/>
      <c r="X73" s="178"/>
      <c r="Y73" s="144">
        <f t="shared" ref="Y73:Y74" si="160">SUM(V73:X73)</f>
        <v>0</v>
      </c>
      <c r="Z73" s="178"/>
      <c r="AA73" s="178"/>
      <c r="AB73" s="178"/>
      <c r="AC73" s="144">
        <f t="shared" ref="AC73:AC74" si="161">SUM(Z73:AB73)</f>
        <v>0</v>
      </c>
      <c r="AD73" s="178"/>
      <c r="AE73" s="178"/>
      <c r="AF73" s="178"/>
      <c r="AG73" s="144">
        <f t="shared" ref="AG73:AG74" si="162">SUM(AD73:AF73)</f>
        <v>0</v>
      </c>
      <c r="AH73" s="144">
        <f t="shared" ref="AH73:AH74" si="163">SUM(U73,Y73,AC73,AG73)</f>
        <v>0</v>
      </c>
      <c r="AI73" s="27">
        <f t="shared" ref="AI73:AI74" si="164">IF(ISERROR(AH73/$J$75),0,AH73/$J$75)</f>
        <v>0</v>
      </c>
      <c r="AJ73" s="28" t="str">
        <f t="shared" ref="AJ73:AJ74" si="165">IF(ISERROR(AH73/$AH$76),"-",AH73/$AH$76)</f>
        <v>-</v>
      </c>
      <c r="AK73" s="1"/>
      <c r="AL73" s="1"/>
      <c r="AM73" s="1"/>
      <c r="AN73" s="1"/>
      <c r="AO73" s="1"/>
      <c r="AP73" s="1"/>
      <c r="AQ73" s="1"/>
      <c r="AR73" s="3"/>
    </row>
    <row r="74" spans="1:44" ht="19.5" customHeight="1" outlineLevel="1">
      <c r="A74" s="84">
        <v>2</v>
      </c>
      <c r="B74" s="84"/>
      <c r="C74" s="84"/>
      <c r="D74" s="84"/>
      <c r="E74" s="84"/>
      <c r="F74" s="105"/>
      <c r="G74" s="105"/>
      <c r="H74" s="113"/>
      <c r="I74" s="104"/>
      <c r="J74" s="100"/>
      <c r="K74" s="180"/>
      <c r="L74" s="29"/>
      <c r="M74" s="176"/>
      <c r="N74" s="110"/>
      <c r="O74" s="176"/>
      <c r="P74" s="177"/>
      <c r="Q74" s="177"/>
      <c r="R74" s="178"/>
      <c r="S74" s="178"/>
      <c r="T74" s="178"/>
      <c r="U74" s="144">
        <f t="shared" si="159"/>
        <v>0</v>
      </c>
      <c r="V74" s="178"/>
      <c r="W74" s="178"/>
      <c r="X74" s="178"/>
      <c r="Y74" s="144">
        <f t="shared" si="160"/>
        <v>0</v>
      </c>
      <c r="Z74" s="178"/>
      <c r="AA74" s="178"/>
      <c r="AB74" s="178"/>
      <c r="AC74" s="144">
        <f t="shared" si="161"/>
        <v>0</v>
      </c>
      <c r="AD74" s="178"/>
      <c r="AE74" s="178"/>
      <c r="AF74" s="178"/>
      <c r="AG74" s="144">
        <f t="shared" si="162"/>
        <v>0</v>
      </c>
      <c r="AH74" s="144">
        <f t="shared" si="163"/>
        <v>0</v>
      </c>
      <c r="AI74" s="27">
        <f t="shared" si="164"/>
        <v>0</v>
      </c>
      <c r="AJ74" s="28" t="str">
        <f t="shared" si="165"/>
        <v>-</v>
      </c>
      <c r="AK74" s="1"/>
      <c r="AL74" s="1"/>
      <c r="AM74" s="1"/>
      <c r="AN74" s="1"/>
      <c r="AO74" s="1"/>
      <c r="AP74" s="1"/>
      <c r="AQ74" s="1"/>
      <c r="AR74" s="3"/>
    </row>
    <row r="75" spans="1:44" ht="19.5" customHeight="1">
      <c r="A75" s="334" t="s">
        <v>87</v>
      </c>
      <c r="B75" s="335"/>
      <c r="C75" s="335"/>
      <c r="D75" s="335"/>
      <c r="E75" s="336"/>
      <c r="F75" s="137"/>
      <c r="G75" s="137"/>
      <c r="H75" s="137"/>
      <c r="I75" s="153"/>
      <c r="J75" s="41">
        <f t="shared" ref="J75:K75" si="166">SUM(J73:J74)</f>
        <v>12491000</v>
      </c>
      <c r="K75" s="41">
        <f t="shared" si="166"/>
        <v>0</v>
      </c>
      <c r="L75" s="137"/>
      <c r="M75" s="41">
        <f t="shared" ref="M75:O75" si="167">SUM(M73:M74)</f>
        <v>0</v>
      </c>
      <c r="N75" s="41">
        <f t="shared" si="167"/>
        <v>0</v>
      </c>
      <c r="O75" s="41">
        <f t="shared" si="167"/>
        <v>0</v>
      </c>
      <c r="P75" s="138"/>
      <c r="Q75" s="137"/>
      <c r="R75" s="41">
        <f t="shared" ref="R75:AH75" si="168">SUM(R73:R74)</f>
        <v>0</v>
      </c>
      <c r="S75" s="41">
        <f t="shared" si="168"/>
        <v>0</v>
      </c>
      <c r="T75" s="41">
        <f t="shared" si="168"/>
        <v>0</v>
      </c>
      <c r="U75" s="41">
        <f t="shared" si="168"/>
        <v>0</v>
      </c>
      <c r="V75" s="41">
        <f t="shared" si="168"/>
        <v>0</v>
      </c>
      <c r="W75" s="41">
        <f t="shared" si="168"/>
        <v>0</v>
      </c>
      <c r="X75" s="41">
        <f t="shared" si="168"/>
        <v>0</v>
      </c>
      <c r="Y75" s="41">
        <f t="shared" si="168"/>
        <v>0</v>
      </c>
      <c r="Z75" s="41">
        <f t="shared" si="168"/>
        <v>0</v>
      </c>
      <c r="AA75" s="41">
        <f t="shared" si="168"/>
        <v>0</v>
      </c>
      <c r="AB75" s="41">
        <f t="shared" si="168"/>
        <v>0</v>
      </c>
      <c r="AC75" s="41">
        <f t="shared" si="168"/>
        <v>0</v>
      </c>
      <c r="AD75" s="41">
        <f t="shared" si="168"/>
        <v>0</v>
      </c>
      <c r="AE75" s="41">
        <f t="shared" si="168"/>
        <v>0</v>
      </c>
      <c r="AF75" s="41">
        <f t="shared" si="168"/>
        <v>0</v>
      </c>
      <c r="AG75" s="41">
        <f t="shared" si="168"/>
        <v>0</v>
      </c>
      <c r="AH75" s="41">
        <f t="shared" si="168"/>
        <v>0</v>
      </c>
      <c r="AI75" s="43">
        <f t="shared" ref="AI75:AI76" si="169">IF(ISERROR(AH75/J75),0,AH75/J75)</f>
        <v>0</v>
      </c>
      <c r="AJ75" s="43">
        <f t="shared" ref="AJ75:AJ76" si="170">IF(ISERROR(AH75/$AH$76),0,AH75/$AH$76)</f>
        <v>0</v>
      </c>
      <c r="AK75" s="1"/>
      <c r="AL75" s="1"/>
      <c r="AM75" s="1"/>
      <c r="AN75" s="1"/>
      <c r="AO75" s="1"/>
      <c r="AP75" s="1"/>
      <c r="AQ75" s="1"/>
      <c r="AR75" s="3"/>
    </row>
    <row r="76" spans="1:44" ht="19.5" customHeight="1">
      <c r="A76" s="341" t="str">
        <f>"TOTAL ASIG."&amp;" "&amp;$A$5</f>
        <v>TOTAL ASIG. 24 - 07 - 002 "CEDDIS"</v>
      </c>
      <c r="B76" s="335"/>
      <c r="C76" s="335"/>
      <c r="D76" s="335"/>
      <c r="E76" s="336"/>
      <c r="F76" s="181"/>
      <c r="G76" s="181"/>
      <c r="H76" s="181"/>
      <c r="I76" s="182"/>
      <c r="J76" s="117">
        <f t="shared" ref="J76:K76" si="171">SUM(J11,J15,J19,J23,J27,J31,J35,J39,J43,J47,J51,J55,J59,J63,J67,J71,J75)</f>
        <v>12491000</v>
      </c>
      <c r="K76" s="117">
        <f t="shared" si="171"/>
        <v>0</v>
      </c>
      <c r="L76" s="117"/>
      <c r="M76" s="117">
        <f t="shared" ref="M76:O76" si="172">SUM(M11,M15,M19,M23,M27,M31,M35,M39,M43,M47,M51,M55,M59,M63,M67,M71,M75)</f>
        <v>0</v>
      </c>
      <c r="N76" s="117">
        <f t="shared" si="172"/>
        <v>0</v>
      </c>
      <c r="O76" s="117">
        <f t="shared" si="172"/>
        <v>0</v>
      </c>
      <c r="P76" s="117"/>
      <c r="Q76" s="117"/>
      <c r="R76" s="117">
        <f t="shared" ref="R76:AH76" si="173">SUM(R11,R15,R19,R23,R27,R31,R35,R39,R43,R47,R51,R55,R59,R63,R67,R71,R75)</f>
        <v>0</v>
      </c>
      <c r="S76" s="117">
        <f t="shared" si="173"/>
        <v>0</v>
      </c>
      <c r="T76" s="117">
        <f t="shared" si="173"/>
        <v>0</v>
      </c>
      <c r="U76" s="117">
        <f t="shared" si="173"/>
        <v>0</v>
      </c>
      <c r="V76" s="117">
        <f t="shared" si="173"/>
        <v>0</v>
      </c>
      <c r="W76" s="117">
        <f t="shared" si="173"/>
        <v>0</v>
      </c>
      <c r="X76" s="117">
        <f t="shared" si="173"/>
        <v>0</v>
      </c>
      <c r="Y76" s="117">
        <f t="shared" si="173"/>
        <v>0</v>
      </c>
      <c r="Z76" s="117">
        <f t="shared" si="173"/>
        <v>0</v>
      </c>
      <c r="AA76" s="117">
        <f t="shared" si="173"/>
        <v>0</v>
      </c>
      <c r="AB76" s="117">
        <f t="shared" si="173"/>
        <v>0</v>
      </c>
      <c r="AC76" s="117">
        <f t="shared" si="173"/>
        <v>0</v>
      </c>
      <c r="AD76" s="117">
        <f t="shared" si="173"/>
        <v>0</v>
      </c>
      <c r="AE76" s="117">
        <f t="shared" si="173"/>
        <v>0</v>
      </c>
      <c r="AF76" s="117">
        <f t="shared" si="173"/>
        <v>0</v>
      </c>
      <c r="AG76" s="117">
        <f t="shared" si="173"/>
        <v>0</v>
      </c>
      <c r="AH76" s="117">
        <f t="shared" si="173"/>
        <v>0</v>
      </c>
      <c r="AI76" s="119">
        <f t="shared" si="169"/>
        <v>0</v>
      </c>
      <c r="AJ76" s="119">
        <f t="shared" si="170"/>
        <v>0</v>
      </c>
      <c r="AK76" s="1"/>
      <c r="AL76" s="1"/>
      <c r="AM76" s="1"/>
      <c r="AN76" s="1"/>
      <c r="AO76" s="1"/>
      <c r="AP76" s="1"/>
      <c r="AQ76" s="1"/>
      <c r="AR76" s="3"/>
    </row>
    <row r="77" spans="1:44" ht="11.25" customHeight="1">
      <c r="A77" s="120"/>
      <c r="B77" s="120"/>
      <c r="C77" s="120"/>
      <c r="D77" s="120"/>
      <c r="E77" s="2"/>
      <c r="F77" s="2"/>
      <c r="G77" s="120"/>
      <c r="H77" s="120"/>
      <c r="I77" s="120"/>
      <c r="J77" s="121"/>
      <c r="K77" s="121"/>
      <c r="L77" s="2"/>
      <c r="M77" s="120"/>
      <c r="N77" s="120"/>
      <c r="O77" s="120"/>
      <c r="P77" s="120"/>
      <c r="Q77" s="2"/>
      <c r="R77" s="121"/>
      <c r="S77" s="121"/>
      <c r="T77" s="121"/>
      <c r="U77" s="58"/>
      <c r="V77" s="121"/>
      <c r="W77" s="121"/>
      <c r="X77" s="121"/>
      <c r="Y77" s="58"/>
      <c r="Z77" s="121"/>
      <c r="AA77" s="121"/>
      <c r="AB77" s="121"/>
      <c r="AC77" s="58"/>
      <c r="AD77" s="121"/>
      <c r="AE77" s="121"/>
      <c r="AF77" s="121"/>
      <c r="AG77" s="58"/>
      <c r="AH77" s="58"/>
      <c r="AI77" s="122"/>
      <c r="AJ77" s="122"/>
      <c r="AK77" s="1"/>
      <c r="AL77" s="1"/>
      <c r="AM77" s="1"/>
      <c r="AN77" s="1"/>
      <c r="AO77" s="1"/>
      <c r="AP77" s="1"/>
      <c r="AQ77" s="1"/>
      <c r="AR77" s="3"/>
    </row>
    <row r="78" spans="1:44" ht="11.25" customHeight="1">
      <c r="A78" s="120"/>
      <c r="B78" s="120"/>
      <c r="C78" s="120"/>
      <c r="D78" s="120"/>
      <c r="E78" s="2"/>
      <c r="F78" s="2"/>
      <c r="G78" s="120"/>
      <c r="H78" s="120"/>
      <c r="I78" s="120"/>
      <c r="J78" s="121"/>
      <c r="K78" s="121"/>
      <c r="L78" s="2"/>
      <c r="M78" s="120"/>
      <c r="N78" s="120"/>
      <c r="O78" s="120"/>
      <c r="P78" s="120"/>
      <c r="Q78" s="2"/>
      <c r="R78" s="121"/>
      <c r="S78" s="121"/>
      <c r="T78" s="121"/>
      <c r="U78" s="58"/>
      <c r="V78" s="121"/>
      <c r="W78" s="121"/>
      <c r="X78" s="121"/>
      <c r="Y78" s="58"/>
      <c r="Z78" s="121"/>
      <c r="AA78" s="121"/>
      <c r="AB78" s="121"/>
      <c r="AC78" s="58"/>
      <c r="AD78" s="121"/>
      <c r="AE78" s="121"/>
      <c r="AF78" s="121"/>
      <c r="AG78" s="58"/>
      <c r="AH78" s="58"/>
      <c r="AI78" s="122"/>
      <c r="AJ78" s="122"/>
      <c r="AK78" s="2"/>
      <c r="AL78" s="2"/>
      <c r="AM78" s="2"/>
      <c r="AN78" s="2"/>
      <c r="AO78" s="2"/>
      <c r="AP78" s="2"/>
      <c r="AQ78" s="2"/>
      <c r="AR78" s="15"/>
    </row>
    <row r="79" spans="1:44" ht="11.25" customHeight="1">
      <c r="A79" s="2"/>
      <c r="B79" s="120"/>
      <c r="C79" s="120"/>
      <c r="D79" s="120"/>
      <c r="E79" s="2"/>
      <c r="F79" s="2"/>
      <c r="G79" s="120"/>
      <c r="H79" s="120"/>
      <c r="I79" s="120"/>
      <c r="J79" s="121"/>
      <c r="K79" s="121"/>
      <c r="L79" s="2"/>
      <c r="M79" s="120"/>
      <c r="N79" s="120"/>
      <c r="O79" s="120"/>
      <c r="P79" s="120"/>
      <c r="Q79" s="2"/>
      <c r="R79" s="121"/>
      <c r="S79" s="121"/>
      <c r="T79" s="121"/>
      <c r="U79" s="58"/>
      <c r="V79" s="121"/>
      <c r="W79" s="121"/>
      <c r="X79" s="121"/>
      <c r="Y79" s="58"/>
      <c r="Z79" s="121"/>
      <c r="AA79" s="121"/>
      <c r="AB79" s="121"/>
      <c r="AC79" s="58"/>
      <c r="AD79" s="121"/>
      <c r="AE79" s="121"/>
      <c r="AF79" s="121"/>
      <c r="AG79" s="58"/>
      <c r="AH79" s="58"/>
      <c r="AI79" s="122"/>
      <c r="AJ79" s="122"/>
      <c r="AK79" s="2"/>
      <c r="AL79" s="2"/>
      <c r="AM79" s="2"/>
      <c r="AN79" s="2"/>
      <c r="AO79" s="2"/>
      <c r="AP79" s="2"/>
      <c r="AQ79" s="2"/>
      <c r="AR79" s="15"/>
    </row>
    <row r="80" spans="1:44" ht="11.25" customHeight="1">
      <c r="A80" s="2"/>
      <c r="B80" s="120"/>
      <c r="C80" s="120"/>
      <c r="D80" s="120"/>
      <c r="E80" s="2"/>
      <c r="F80" s="2"/>
      <c r="G80" s="120"/>
      <c r="H80" s="120"/>
      <c r="I80" s="120"/>
      <c r="J80" s="121"/>
      <c r="K80" s="121"/>
      <c r="L80" s="2"/>
      <c r="M80" s="120"/>
      <c r="N80" s="120"/>
      <c r="O80" s="120"/>
      <c r="P80" s="120"/>
      <c r="Q80" s="2"/>
      <c r="R80" s="121"/>
      <c r="S80" s="121"/>
      <c r="T80" s="121"/>
      <c r="U80" s="58"/>
      <c r="V80" s="121"/>
      <c r="W80" s="121"/>
      <c r="X80" s="121"/>
      <c r="Y80" s="58"/>
      <c r="Z80" s="121"/>
      <c r="AA80" s="121"/>
      <c r="AB80" s="121"/>
      <c r="AC80" s="58"/>
      <c r="AD80" s="121"/>
      <c r="AE80" s="121"/>
      <c r="AF80" s="121"/>
      <c r="AG80" s="58"/>
      <c r="AH80" s="58"/>
      <c r="AI80" s="122"/>
      <c r="AJ80" s="122"/>
      <c r="AK80" s="2"/>
      <c r="AL80" s="2"/>
      <c r="AM80" s="2"/>
      <c r="AN80" s="2"/>
      <c r="AO80" s="2"/>
      <c r="AP80" s="2"/>
      <c r="AQ80" s="2"/>
      <c r="AR80" s="15"/>
    </row>
    <row r="81" spans="1:44" ht="11.25" customHeight="1">
      <c r="A81" s="2"/>
      <c r="B81" s="120"/>
      <c r="C81" s="120"/>
      <c r="D81" s="120"/>
      <c r="E81" s="2"/>
      <c r="F81" s="2"/>
      <c r="G81" s="120"/>
      <c r="H81" s="120"/>
      <c r="I81" s="120"/>
      <c r="J81" s="121"/>
      <c r="K81" s="121"/>
      <c r="L81" s="2"/>
      <c r="M81" s="120"/>
      <c r="N81" s="120"/>
      <c r="O81" s="120"/>
      <c r="P81" s="120"/>
      <c r="Q81" s="2"/>
      <c r="R81" s="121"/>
      <c r="S81" s="121"/>
      <c r="T81" s="121"/>
      <c r="U81" s="58"/>
      <c r="V81" s="121"/>
      <c r="W81" s="121"/>
      <c r="X81" s="121"/>
      <c r="Y81" s="58"/>
      <c r="Z81" s="121"/>
      <c r="AA81" s="121"/>
      <c r="AB81" s="121"/>
      <c r="AC81" s="58"/>
      <c r="AD81" s="121"/>
      <c r="AE81" s="121"/>
      <c r="AF81" s="121"/>
      <c r="AG81" s="58"/>
      <c r="AH81" s="58"/>
      <c r="AI81" s="122"/>
      <c r="AJ81" s="122"/>
      <c r="AK81" s="2"/>
      <c r="AL81" s="2"/>
      <c r="AM81" s="2"/>
      <c r="AN81" s="2"/>
      <c r="AO81" s="2"/>
      <c r="AP81" s="2"/>
      <c r="AQ81" s="2"/>
      <c r="AR81" s="15"/>
    </row>
    <row r="82" spans="1:44" ht="11.25" customHeight="1">
      <c r="A82" s="2"/>
      <c r="B82" s="120"/>
      <c r="C82" s="120"/>
      <c r="D82" s="120"/>
      <c r="E82" s="2"/>
      <c r="F82" s="2"/>
      <c r="G82" s="120"/>
      <c r="H82" s="120"/>
      <c r="I82" s="120"/>
      <c r="J82" s="121"/>
      <c r="K82" s="121"/>
      <c r="L82" s="2"/>
      <c r="M82" s="120"/>
      <c r="N82" s="120"/>
      <c r="O82" s="120"/>
      <c r="P82" s="120"/>
      <c r="Q82" s="2"/>
      <c r="R82" s="121"/>
      <c r="S82" s="121"/>
      <c r="T82" s="121"/>
      <c r="U82" s="58"/>
      <c r="V82" s="121"/>
      <c r="W82" s="121"/>
      <c r="X82" s="121"/>
      <c r="Y82" s="58"/>
      <c r="Z82" s="121"/>
      <c r="AA82" s="121"/>
      <c r="AB82" s="121"/>
      <c r="AC82" s="58"/>
      <c r="AD82" s="121"/>
      <c r="AE82" s="121"/>
      <c r="AF82" s="121"/>
      <c r="AG82" s="58"/>
      <c r="AH82" s="58"/>
      <c r="AI82" s="122"/>
      <c r="AJ82" s="122"/>
      <c r="AK82" s="2"/>
      <c r="AL82" s="2"/>
      <c r="AM82" s="2"/>
      <c r="AN82" s="2"/>
      <c r="AO82" s="2"/>
      <c r="AP82" s="2"/>
      <c r="AQ82" s="2"/>
      <c r="AR82" s="15"/>
    </row>
    <row r="83" spans="1:44" ht="11.25" customHeight="1">
      <c r="A83" s="2"/>
      <c r="B83" s="120"/>
      <c r="C83" s="120"/>
      <c r="D83" s="120"/>
      <c r="E83" s="2"/>
      <c r="F83" s="2"/>
      <c r="G83" s="120"/>
      <c r="H83" s="120"/>
      <c r="I83" s="120"/>
      <c r="J83" s="121"/>
      <c r="K83" s="121"/>
      <c r="L83" s="2"/>
      <c r="M83" s="120"/>
      <c r="N83" s="120"/>
      <c r="O83" s="120"/>
      <c r="P83" s="120"/>
      <c r="Q83" s="2"/>
      <c r="R83" s="121"/>
      <c r="S83" s="121"/>
      <c r="T83" s="121"/>
      <c r="U83" s="58"/>
      <c r="V83" s="121"/>
      <c r="W83" s="121"/>
      <c r="X83" s="121"/>
      <c r="Y83" s="58"/>
      <c r="Z83" s="121"/>
      <c r="AA83" s="121"/>
      <c r="AB83" s="121"/>
      <c r="AC83" s="58"/>
      <c r="AD83" s="121"/>
      <c r="AE83" s="121"/>
      <c r="AF83" s="121"/>
      <c r="AG83" s="58"/>
      <c r="AH83" s="58"/>
      <c r="AI83" s="122"/>
      <c r="AJ83" s="122"/>
      <c r="AK83" s="2"/>
      <c r="AL83" s="2"/>
      <c r="AM83" s="2"/>
      <c r="AN83" s="2"/>
      <c r="AO83" s="2"/>
      <c r="AP83" s="2"/>
      <c r="AQ83" s="2"/>
      <c r="AR83" s="15"/>
    </row>
    <row r="84" spans="1:44" ht="11.25" customHeight="1">
      <c r="A84" s="2"/>
      <c r="B84" s="120"/>
      <c r="C84" s="120"/>
      <c r="D84" s="120"/>
      <c r="E84" s="2"/>
      <c r="F84" s="2"/>
      <c r="G84" s="120"/>
      <c r="H84" s="120"/>
      <c r="I84" s="120"/>
      <c r="J84" s="121"/>
      <c r="K84" s="121"/>
      <c r="L84" s="2"/>
      <c r="M84" s="120"/>
      <c r="N84" s="120"/>
      <c r="O84" s="120"/>
      <c r="P84" s="120"/>
      <c r="Q84" s="2"/>
      <c r="R84" s="121"/>
      <c r="S84" s="121"/>
      <c r="T84" s="121"/>
      <c r="U84" s="58"/>
      <c r="V84" s="121"/>
      <c r="W84" s="121"/>
      <c r="X84" s="121"/>
      <c r="Y84" s="58"/>
      <c r="Z84" s="121"/>
      <c r="AA84" s="121"/>
      <c r="AB84" s="121"/>
      <c r="AC84" s="58"/>
      <c r="AD84" s="121"/>
      <c r="AE84" s="121"/>
      <c r="AF84" s="121"/>
      <c r="AG84" s="58"/>
      <c r="AH84" s="58"/>
      <c r="AI84" s="122"/>
      <c r="AJ84" s="122"/>
      <c r="AK84" s="2"/>
      <c r="AL84" s="2"/>
      <c r="AM84" s="2"/>
      <c r="AN84" s="2"/>
      <c r="AO84" s="2"/>
      <c r="AP84" s="2"/>
      <c r="AQ84" s="2"/>
      <c r="AR84" s="15"/>
    </row>
    <row r="85" spans="1:44" ht="11.25" customHeight="1">
      <c r="A85" s="2"/>
      <c r="B85" s="120"/>
      <c r="C85" s="120"/>
      <c r="D85" s="120"/>
      <c r="E85" s="2"/>
      <c r="F85" s="2"/>
      <c r="G85" s="120"/>
      <c r="H85" s="120"/>
      <c r="I85" s="120"/>
      <c r="J85" s="121"/>
      <c r="K85" s="121"/>
      <c r="L85" s="2"/>
      <c r="M85" s="120"/>
      <c r="N85" s="120"/>
      <c r="O85" s="120"/>
      <c r="P85" s="120"/>
      <c r="Q85" s="2"/>
      <c r="R85" s="121"/>
      <c r="S85" s="121"/>
      <c r="T85" s="121"/>
      <c r="U85" s="58"/>
      <c r="V85" s="121"/>
      <c r="W85" s="121"/>
      <c r="X85" s="121"/>
      <c r="Y85" s="58"/>
      <c r="Z85" s="121"/>
      <c r="AA85" s="121"/>
      <c r="AB85" s="121"/>
      <c r="AC85" s="58"/>
      <c r="AD85" s="121"/>
      <c r="AE85" s="121"/>
      <c r="AF85" s="121"/>
      <c r="AG85" s="58"/>
      <c r="AH85" s="58"/>
      <c r="AI85" s="122"/>
      <c r="AJ85" s="122"/>
      <c r="AK85" s="2"/>
      <c r="AL85" s="2"/>
      <c r="AM85" s="2"/>
      <c r="AN85" s="2"/>
      <c r="AO85" s="2"/>
      <c r="AP85" s="2"/>
      <c r="AQ85" s="2"/>
      <c r="AR85" s="15"/>
    </row>
    <row r="86" spans="1:44" ht="11.25" customHeight="1">
      <c r="A86" s="2"/>
      <c r="B86" s="120"/>
      <c r="C86" s="120"/>
      <c r="D86" s="120"/>
      <c r="E86" s="2"/>
      <c r="F86" s="2"/>
      <c r="G86" s="120"/>
      <c r="H86" s="120"/>
      <c r="I86" s="120"/>
      <c r="J86" s="121"/>
      <c r="K86" s="121"/>
      <c r="L86" s="2"/>
      <c r="M86" s="120"/>
      <c r="N86" s="120"/>
      <c r="O86" s="120"/>
      <c r="P86" s="120"/>
      <c r="Q86" s="2"/>
      <c r="R86" s="121"/>
      <c r="S86" s="121"/>
      <c r="T86" s="121"/>
      <c r="U86" s="58"/>
      <c r="V86" s="121"/>
      <c r="W86" s="121"/>
      <c r="X86" s="121"/>
      <c r="Y86" s="58"/>
      <c r="Z86" s="121"/>
      <c r="AA86" s="121"/>
      <c r="AB86" s="121"/>
      <c r="AC86" s="58"/>
      <c r="AD86" s="121"/>
      <c r="AE86" s="121"/>
      <c r="AF86" s="121"/>
      <c r="AG86" s="58"/>
      <c r="AH86" s="58"/>
      <c r="AI86" s="122"/>
      <c r="AJ86" s="122"/>
      <c r="AK86" s="2"/>
      <c r="AL86" s="2"/>
      <c r="AM86" s="2"/>
      <c r="AN86" s="2"/>
      <c r="AO86" s="2"/>
      <c r="AP86" s="2"/>
      <c r="AQ86" s="2"/>
      <c r="AR86" s="15"/>
    </row>
    <row r="87" spans="1:44" ht="11.25" customHeight="1">
      <c r="A87" s="2"/>
      <c r="B87" s="120"/>
      <c r="C87" s="120"/>
      <c r="D87" s="120"/>
      <c r="E87" s="2"/>
      <c r="F87" s="2"/>
      <c r="G87" s="120"/>
      <c r="H87" s="120"/>
      <c r="I87" s="120"/>
      <c r="J87" s="121"/>
      <c r="K87" s="121"/>
      <c r="L87" s="2"/>
      <c r="M87" s="120"/>
      <c r="N87" s="120"/>
      <c r="O87" s="120"/>
      <c r="P87" s="120"/>
      <c r="Q87" s="2"/>
      <c r="R87" s="121"/>
      <c r="S87" s="121"/>
      <c r="T87" s="121"/>
      <c r="U87" s="58"/>
      <c r="V87" s="121"/>
      <c r="W87" s="121"/>
      <c r="X87" s="121"/>
      <c r="Y87" s="58"/>
      <c r="Z87" s="121"/>
      <c r="AA87" s="121"/>
      <c r="AB87" s="121"/>
      <c r="AC87" s="58"/>
      <c r="AD87" s="121"/>
      <c r="AE87" s="121"/>
      <c r="AF87" s="121"/>
      <c r="AG87" s="58"/>
      <c r="AH87" s="58"/>
      <c r="AI87" s="122"/>
      <c r="AJ87" s="122"/>
      <c r="AK87" s="2"/>
      <c r="AL87" s="2"/>
      <c r="AM87" s="2"/>
      <c r="AN87" s="2"/>
      <c r="AO87" s="2"/>
      <c r="AP87" s="2"/>
      <c r="AQ87" s="2"/>
      <c r="AR87" s="15"/>
    </row>
    <row r="88" spans="1:44" ht="11.25" customHeight="1">
      <c r="A88" s="120"/>
      <c r="B88" s="120"/>
      <c r="C88" s="120"/>
      <c r="D88" s="120"/>
      <c r="E88" s="2"/>
      <c r="F88" s="2"/>
      <c r="G88" s="120"/>
      <c r="H88" s="120"/>
      <c r="I88" s="120"/>
      <c r="J88" s="58"/>
      <c r="K88" s="121"/>
      <c r="L88" s="2"/>
      <c r="M88" s="120"/>
      <c r="N88" s="120"/>
      <c r="O88" s="120"/>
      <c r="P88" s="120"/>
      <c r="Q88" s="2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122"/>
      <c r="AJ88" s="122"/>
      <c r="AK88" s="2"/>
      <c r="AL88" s="2"/>
      <c r="AM88" s="2"/>
      <c r="AN88" s="2"/>
      <c r="AO88" s="2"/>
      <c r="AP88" s="2"/>
      <c r="AQ88" s="2"/>
      <c r="AR88" s="15"/>
    </row>
    <row r="89" spans="1:44" ht="11.25" customHeight="1">
      <c r="A89" s="120"/>
      <c r="B89" s="120"/>
      <c r="C89" s="120"/>
      <c r="D89" s="120"/>
      <c r="E89" s="2"/>
      <c r="F89" s="2"/>
      <c r="G89" s="120"/>
      <c r="H89" s="120"/>
      <c r="I89" s="120"/>
      <c r="J89" s="58"/>
      <c r="K89" s="121"/>
      <c r="L89" s="2"/>
      <c r="M89" s="120"/>
      <c r="N89" s="120"/>
      <c r="O89" s="120"/>
      <c r="P89" s="120"/>
      <c r="Q89" s="2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122"/>
      <c r="AJ89" s="122"/>
      <c r="AK89" s="2"/>
      <c r="AL89" s="2"/>
      <c r="AM89" s="2"/>
      <c r="AN89" s="2"/>
      <c r="AO89" s="2"/>
      <c r="AP89" s="2"/>
      <c r="AQ89" s="2"/>
      <c r="AR89" s="15"/>
    </row>
    <row r="90" spans="1:44" ht="11.25" customHeight="1">
      <c r="A90" s="120"/>
      <c r="B90" s="120"/>
      <c r="C90" s="120"/>
      <c r="D90" s="120"/>
      <c r="E90" s="2"/>
      <c r="F90" s="2"/>
      <c r="G90" s="120"/>
      <c r="H90" s="120"/>
      <c r="I90" s="120"/>
      <c r="J90" s="58"/>
      <c r="K90" s="121"/>
      <c r="L90" s="2"/>
      <c r="M90" s="120"/>
      <c r="N90" s="120"/>
      <c r="O90" s="120"/>
      <c r="P90" s="120"/>
      <c r="Q90" s="2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122"/>
      <c r="AJ90" s="122"/>
      <c r="AK90" s="2"/>
      <c r="AL90" s="2"/>
      <c r="AM90" s="2"/>
      <c r="AN90" s="2"/>
      <c r="AO90" s="2"/>
      <c r="AP90" s="2"/>
      <c r="AQ90" s="2"/>
      <c r="AR90" s="15"/>
    </row>
    <row r="91" spans="1:44" ht="11.25" customHeight="1">
      <c r="A91" s="120"/>
      <c r="B91" s="120"/>
      <c r="C91" s="120"/>
      <c r="D91" s="120"/>
      <c r="E91" s="2"/>
      <c r="F91" s="2"/>
      <c r="G91" s="120"/>
      <c r="H91" s="120"/>
      <c r="I91" s="120"/>
      <c r="J91" s="58"/>
      <c r="K91" s="121"/>
      <c r="L91" s="2"/>
      <c r="M91" s="120"/>
      <c r="N91" s="120"/>
      <c r="O91" s="120"/>
      <c r="P91" s="120"/>
      <c r="Q91" s="2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122"/>
      <c r="AJ91" s="122"/>
      <c r="AK91" s="2"/>
      <c r="AL91" s="2"/>
      <c r="AM91" s="2"/>
      <c r="AN91" s="2"/>
      <c r="AO91" s="2"/>
      <c r="AP91" s="2"/>
      <c r="AQ91" s="2"/>
      <c r="AR91" s="15"/>
    </row>
    <row r="92" spans="1:44" ht="11.25" customHeight="1">
      <c r="A92" s="120"/>
      <c r="B92" s="120"/>
      <c r="C92" s="120"/>
      <c r="D92" s="120"/>
      <c r="E92" s="2"/>
      <c r="F92" s="2"/>
      <c r="G92" s="120"/>
      <c r="H92" s="120"/>
      <c r="I92" s="120"/>
      <c r="J92" s="58"/>
      <c r="K92" s="121"/>
      <c r="L92" s="2"/>
      <c r="M92" s="120"/>
      <c r="N92" s="120"/>
      <c r="O92" s="120"/>
      <c r="P92" s="120"/>
      <c r="Q92" s="2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122"/>
      <c r="AJ92" s="122"/>
      <c r="AK92" s="2"/>
      <c r="AL92" s="2"/>
      <c r="AM92" s="2"/>
      <c r="AN92" s="2"/>
      <c r="AO92" s="2"/>
      <c r="AP92" s="2"/>
      <c r="AQ92" s="2"/>
      <c r="AR92" s="15"/>
    </row>
    <row r="93" spans="1:44" ht="11.25" customHeight="1">
      <c r="A93" s="120"/>
      <c r="B93" s="120"/>
      <c r="C93" s="120"/>
      <c r="D93" s="120"/>
      <c r="E93" s="2"/>
      <c r="F93" s="2"/>
      <c r="G93" s="120"/>
      <c r="H93" s="120"/>
      <c r="I93" s="120"/>
      <c r="J93" s="58"/>
      <c r="K93" s="121"/>
      <c r="L93" s="2"/>
      <c r="M93" s="120"/>
      <c r="N93" s="120"/>
      <c r="O93" s="120"/>
      <c r="P93" s="120"/>
      <c r="Q93" s="2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122"/>
      <c r="AJ93" s="122"/>
      <c r="AK93" s="2"/>
      <c r="AL93" s="2"/>
      <c r="AM93" s="2"/>
      <c r="AN93" s="2"/>
      <c r="AO93" s="2"/>
      <c r="AP93" s="2"/>
      <c r="AQ93" s="2"/>
      <c r="AR93" s="15"/>
    </row>
    <row r="94" spans="1:44" ht="11.25" customHeight="1">
      <c r="A94" s="120"/>
      <c r="B94" s="120"/>
      <c r="C94" s="120"/>
      <c r="D94" s="120"/>
      <c r="E94" s="2"/>
      <c r="F94" s="2"/>
      <c r="G94" s="120"/>
      <c r="H94" s="120"/>
      <c r="I94" s="120"/>
      <c r="J94" s="58"/>
      <c r="K94" s="121"/>
      <c r="L94" s="2"/>
      <c r="M94" s="120"/>
      <c r="N94" s="120"/>
      <c r="O94" s="120"/>
      <c r="P94" s="120"/>
      <c r="Q94" s="2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122"/>
      <c r="AJ94" s="122"/>
      <c r="AK94" s="2"/>
      <c r="AL94" s="2"/>
      <c r="AM94" s="2"/>
      <c r="AN94" s="2"/>
      <c r="AO94" s="2"/>
      <c r="AP94" s="2"/>
      <c r="AQ94" s="2"/>
      <c r="AR94" s="15"/>
    </row>
    <row r="95" spans="1:44" ht="11.25" customHeight="1">
      <c r="A95" s="120"/>
      <c r="B95" s="120"/>
      <c r="C95" s="120"/>
      <c r="D95" s="120"/>
      <c r="E95" s="2"/>
      <c r="F95" s="2"/>
      <c r="G95" s="120"/>
      <c r="H95" s="120"/>
      <c r="I95" s="120"/>
      <c r="J95" s="58"/>
      <c r="K95" s="121"/>
      <c r="L95" s="2"/>
      <c r="M95" s="120"/>
      <c r="N95" s="120"/>
      <c r="O95" s="120"/>
      <c r="P95" s="120"/>
      <c r="Q95" s="2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122"/>
      <c r="AJ95" s="122"/>
      <c r="AK95" s="2"/>
      <c r="AL95" s="2"/>
      <c r="AM95" s="2"/>
      <c r="AN95" s="2"/>
      <c r="AO95" s="2"/>
      <c r="AP95" s="2"/>
      <c r="AQ95" s="2"/>
      <c r="AR95" s="15"/>
    </row>
    <row r="96" spans="1:44" ht="11.25" customHeight="1">
      <c r="A96" s="120"/>
      <c r="B96" s="120"/>
      <c r="C96" s="120"/>
      <c r="D96" s="120"/>
      <c r="E96" s="2"/>
      <c r="F96" s="2"/>
      <c r="G96" s="120"/>
      <c r="H96" s="120"/>
      <c r="I96" s="120"/>
      <c r="J96" s="58"/>
      <c r="K96" s="121"/>
      <c r="L96" s="2"/>
      <c r="M96" s="120"/>
      <c r="N96" s="120"/>
      <c r="O96" s="120"/>
      <c r="P96" s="120"/>
      <c r="Q96" s="2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122"/>
      <c r="AJ96" s="122"/>
      <c r="AK96" s="2"/>
      <c r="AL96" s="2"/>
      <c r="AM96" s="2"/>
      <c r="AN96" s="2"/>
      <c r="AO96" s="2"/>
      <c r="AP96" s="2"/>
      <c r="AQ96" s="2"/>
      <c r="AR96" s="15"/>
    </row>
    <row r="97" spans="1:44" ht="11.25" customHeight="1">
      <c r="A97" s="120"/>
      <c r="B97" s="120"/>
      <c r="C97" s="120"/>
      <c r="D97" s="120"/>
      <c r="E97" s="2"/>
      <c r="F97" s="2"/>
      <c r="G97" s="120"/>
      <c r="H97" s="120"/>
      <c r="I97" s="120"/>
      <c r="J97" s="58"/>
      <c r="K97" s="121"/>
      <c r="L97" s="2"/>
      <c r="M97" s="120"/>
      <c r="N97" s="120"/>
      <c r="O97" s="120"/>
      <c r="P97" s="120"/>
      <c r="Q97" s="2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122"/>
      <c r="AJ97" s="122"/>
      <c r="AK97" s="2"/>
      <c r="AL97" s="2"/>
      <c r="AM97" s="2"/>
      <c r="AN97" s="2"/>
      <c r="AO97" s="2"/>
      <c r="AP97" s="2"/>
      <c r="AQ97" s="2"/>
      <c r="AR97" s="15"/>
    </row>
    <row r="98" spans="1:44" ht="11.25" customHeight="1">
      <c r="A98" s="120"/>
      <c r="B98" s="120"/>
      <c r="C98" s="120"/>
      <c r="D98" s="120"/>
      <c r="E98" s="2"/>
      <c r="F98" s="2"/>
      <c r="G98" s="120"/>
      <c r="H98" s="120"/>
      <c r="I98" s="120"/>
      <c r="J98" s="58"/>
      <c r="K98" s="121"/>
      <c r="L98" s="2"/>
      <c r="M98" s="120"/>
      <c r="N98" s="120"/>
      <c r="O98" s="120"/>
      <c r="P98" s="120"/>
      <c r="Q98" s="2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122"/>
      <c r="AJ98" s="122"/>
      <c r="AK98" s="2"/>
      <c r="AL98" s="2"/>
      <c r="AM98" s="2"/>
      <c r="AN98" s="2"/>
      <c r="AO98" s="2"/>
      <c r="AP98" s="2"/>
      <c r="AQ98" s="2"/>
      <c r="AR98" s="15"/>
    </row>
    <row r="99" spans="1:44" ht="11.25" customHeight="1">
      <c r="A99" s="120"/>
      <c r="B99" s="120"/>
      <c r="C99" s="120"/>
      <c r="D99" s="120"/>
      <c r="E99" s="2"/>
      <c r="F99" s="2"/>
      <c r="G99" s="120"/>
      <c r="H99" s="120"/>
      <c r="I99" s="120"/>
      <c r="J99" s="58"/>
      <c r="K99" s="121"/>
      <c r="L99" s="2"/>
      <c r="M99" s="120"/>
      <c r="N99" s="120"/>
      <c r="O99" s="120"/>
      <c r="P99" s="120"/>
      <c r="Q99" s="2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122"/>
      <c r="AJ99" s="122"/>
      <c r="AK99" s="2"/>
      <c r="AL99" s="2"/>
      <c r="AM99" s="2"/>
      <c r="AN99" s="2"/>
      <c r="AO99" s="2"/>
      <c r="AP99" s="2"/>
      <c r="AQ99" s="2"/>
      <c r="AR99" s="15"/>
    </row>
    <row r="100" spans="1:44" ht="11.25" customHeight="1">
      <c r="A100" s="120"/>
      <c r="B100" s="120"/>
      <c r="C100" s="120"/>
      <c r="D100" s="120"/>
      <c r="E100" s="2"/>
      <c r="F100" s="2"/>
      <c r="G100" s="120"/>
      <c r="H100" s="120"/>
      <c r="I100" s="120"/>
      <c r="J100" s="58"/>
      <c r="K100" s="121"/>
      <c r="L100" s="2"/>
      <c r="M100" s="120"/>
      <c r="N100" s="120"/>
      <c r="O100" s="120"/>
      <c r="P100" s="120"/>
      <c r="Q100" s="2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122"/>
      <c r="AJ100" s="122"/>
      <c r="AK100" s="2"/>
      <c r="AL100" s="2"/>
      <c r="AM100" s="2"/>
      <c r="AN100" s="2"/>
      <c r="AO100" s="2"/>
      <c r="AP100" s="2"/>
      <c r="AQ100" s="2"/>
      <c r="AR100" s="15"/>
    </row>
    <row r="101" spans="1:44" ht="11.25" customHeight="1">
      <c r="A101" s="120"/>
      <c r="B101" s="120"/>
      <c r="C101" s="120"/>
      <c r="D101" s="120"/>
      <c r="E101" s="2"/>
      <c r="F101" s="2"/>
      <c r="G101" s="120"/>
      <c r="H101" s="120"/>
      <c r="I101" s="120"/>
      <c r="J101" s="58"/>
      <c r="K101" s="121"/>
      <c r="L101" s="2"/>
      <c r="M101" s="120"/>
      <c r="N101" s="120"/>
      <c r="O101" s="120"/>
      <c r="P101" s="120"/>
      <c r="Q101" s="2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122"/>
      <c r="AJ101" s="122"/>
      <c r="AK101" s="2"/>
      <c r="AL101" s="2"/>
      <c r="AM101" s="2"/>
      <c r="AN101" s="2"/>
      <c r="AO101" s="2"/>
      <c r="AP101" s="2"/>
      <c r="AQ101" s="2"/>
      <c r="AR101" s="15"/>
    </row>
    <row r="102" spans="1:44" ht="11.25" customHeight="1">
      <c r="A102" s="120"/>
      <c r="B102" s="120"/>
      <c r="C102" s="120"/>
      <c r="D102" s="120"/>
      <c r="E102" s="2"/>
      <c r="F102" s="2"/>
      <c r="G102" s="120"/>
      <c r="H102" s="120"/>
      <c r="I102" s="120"/>
      <c r="J102" s="58"/>
      <c r="K102" s="121"/>
      <c r="L102" s="2"/>
      <c r="M102" s="120"/>
      <c r="N102" s="120"/>
      <c r="O102" s="120"/>
      <c r="P102" s="120"/>
      <c r="Q102" s="2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122"/>
      <c r="AJ102" s="122"/>
      <c r="AK102" s="2"/>
      <c r="AL102" s="2"/>
      <c r="AM102" s="2"/>
      <c r="AN102" s="2"/>
      <c r="AO102" s="2"/>
      <c r="AP102" s="2"/>
      <c r="AQ102" s="2"/>
      <c r="AR102" s="15"/>
    </row>
    <row r="103" spans="1:44" ht="11.25" customHeight="1">
      <c r="A103" s="120"/>
      <c r="B103" s="120"/>
      <c r="C103" s="120"/>
      <c r="D103" s="120"/>
      <c r="E103" s="2"/>
      <c r="F103" s="2"/>
      <c r="G103" s="120"/>
      <c r="H103" s="120"/>
      <c r="I103" s="120"/>
      <c r="J103" s="58"/>
      <c r="K103" s="121"/>
      <c r="L103" s="2"/>
      <c r="M103" s="120"/>
      <c r="N103" s="120"/>
      <c r="O103" s="120"/>
      <c r="P103" s="120"/>
      <c r="Q103" s="2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122"/>
      <c r="AJ103" s="122"/>
      <c r="AK103" s="2"/>
      <c r="AL103" s="2"/>
      <c r="AM103" s="2"/>
      <c r="AN103" s="2"/>
      <c r="AO103" s="2"/>
      <c r="AP103" s="2"/>
      <c r="AQ103" s="2"/>
      <c r="AR103" s="15"/>
    </row>
    <row r="104" spans="1:44" ht="11.25" customHeight="1">
      <c r="A104" s="120"/>
      <c r="B104" s="120"/>
      <c r="C104" s="120"/>
      <c r="D104" s="120"/>
      <c r="E104" s="2"/>
      <c r="F104" s="2"/>
      <c r="G104" s="120"/>
      <c r="H104" s="120"/>
      <c r="I104" s="120"/>
      <c r="J104" s="58"/>
      <c r="K104" s="121"/>
      <c r="L104" s="2"/>
      <c r="M104" s="120"/>
      <c r="N104" s="120"/>
      <c r="O104" s="120"/>
      <c r="P104" s="120"/>
      <c r="Q104" s="2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122"/>
      <c r="AJ104" s="122"/>
      <c r="AK104" s="2"/>
      <c r="AL104" s="2"/>
      <c r="AM104" s="2"/>
      <c r="AN104" s="2"/>
      <c r="AO104" s="2"/>
      <c r="AP104" s="2"/>
      <c r="AQ104" s="2"/>
      <c r="AR104" s="15"/>
    </row>
    <row r="105" spans="1:44" ht="11.25" customHeight="1">
      <c r="A105" s="120"/>
      <c r="B105" s="120"/>
      <c r="C105" s="120"/>
      <c r="D105" s="120"/>
      <c r="E105" s="2"/>
      <c r="F105" s="2"/>
      <c r="G105" s="120"/>
      <c r="H105" s="120"/>
      <c r="I105" s="120"/>
      <c r="J105" s="58"/>
      <c r="K105" s="121"/>
      <c r="L105" s="2"/>
      <c r="M105" s="120"/>
      <c r="N105" s="120"/>
      <c r="O105" s="120"/>
      <c r="P105" s="120"/>
      <c r="Q105" s="2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122"/>
      <c r="AJ105" s="122"/>
      <c r="AK105" s="2"/>
      <c r="AL105" s="2"/>
      <c r="AM105" s="2"/>
      <c r="AN105" s="2"/>
      <c r="AO105" s="2"/>
      <c r="AP105" s="2"/>
      <c r="AQ105" s="2"/>
      <c r="AR105" s="15"/>
    </row>
    <row r="106" spans="1:44" ht="11.25" customHeight="1">
      <c r="A106" s="120"/>
      <c r="B106" s="120"/>
      <c r="C106" s="120"/>
      <c r="D106" s="120"/>
      <c r="E106" s="2"/>
      <c r="F106" s="2"/>
      <c r="G106" s="120"/>
      <c r="H106" s="120"/>
      <c r="I106" s="120"/>
      <c r="J106" s="58"/>
      <c r="K106" s="121"/>
      <c r="L106" s="2"/>
      <c r="M106" s="120"/>
      <c r="N106" s="120"/>
      <c r="O106" s="120"/>
      <c r="P106" s="120"/>
      <c r="Q106" s="2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122"/>
      <c r="AJ106" s="122"/>
      <c r="AK106" s="2"/>
      <c r="AL106" s="2"/>
      <c r="AM106" s="2"/>
      <c r="AN106" s="2"/>
      <c r="AO106" s="2"/>
      <c r="AP106" s="2"/>
      <c r="AQ106" s="2"/>
      <c r="AR106" s="15"/>
    </row>
    <row r="107" spans="1:44" ht="11.25" customHeight="1">
      <c r="A107" s="120"/>
      <c r="B107" s="120"/>
      <c r="C107" s="120"/>
      <c r="D107" s="120"/>
      <c r="E107" s="2"/>
      <c r="F107" s="2"/>
      <c r="G107" s="120"/>
      <c r="H107" s="120"/>
      <c r="I107" s="120"/>
      <c r="J107" s="58"/>
      <c r="K107" s="121"/>
      <c r="L107" s="2"/>
      <c r="M107" s="120"/>
      <c r="N107" s="120"/>
      <c r="O107" s="120"/>
      <c r="P107" s="120"/>
      <c r="Q107" s="2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122"/>
      <c r="AJ107" s="122"/>
      <c r="AK107" s="2"/>
      <c r="AL107" s="2"/>
      <c r="AM107" s="2"/>
      <c r="AN107" s="2"/>
      <c r="AO107" s="2"/>
      <c r="AP107" s="2"/>
      <c r="AQ107" s="2"/>
      <c r="AR107" s="15"/>
    </row>
    <row r="108" spans="1:44" ht="11.25" customHeight="1">
      <c r="A108" s="120"/>
      <c r="B108" s="120"/>
      <c r="C108" s="120"/>
      <c r="D108" s="120"/>
      <c r="E108" s="2"/>
      <c r="F108" s="2"/>
      <c r="G108" s="120"/>
      <c r="H108" s="120"/>
      <c r="I108" s="120"/>
      <c r="J108" s="58"/>
      <c r="K108" s="121"/>
      <c r="L108" s="2"/>
      <c r="M108" s="120"/>
      <c r="N108" s="120"/>
      <c r="O108" s="120"/>
      <c r="P108" s="120"/>
      <c r="Q108" s="2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122"/>
      <c r="AJ108" s="122"/>
      <c r="AK108" s="2"/>
      <c r="AL108" s="2"/>
      <c r="AM108" s="2"/>
      <c r="AN108" s="2"/>
      <c r="AO108" s="2"/>
      <c r="AP108" s="2"/>
      <c r="AQ108" s="2"/>
      <c r="AR108" s="15"/>
    </row>
    <row r="109" spans="1:44" ht="11.25" customHeight="1">
      <c r="A109" s="120"/>
      <c r="B109" s="120"/>
      <c r="C109" s="120"/>
      <c r="D109" s="120"/>
      <c r="E109" s="2"/>
      <c r="F109" s="2"/>
      <c r="G109" s="120"/>
      <c r="H109" s="120"/>
      <c r="I109" s="120"/>
      <c r="J109" s="58"/>
      <c r="K109" s="121"/>
      <c r="L109" s="2"/>
      <c r="M109" s="120"/>
      <c r="N109" s="120"/>
      <c r="O109" s="120"/>
      <c r="P109" s="120"/>
      <c r="Q109" s="2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122"/>
      <c r="AJ109" s="122"/>
      <c r="AK109" s="2"/>
      <c r="AL109" s="2"/>
      <c r="AM109" s="2"/>
      <c r="AN109" s="2"/>
      <c r="AO109" s="2"/>
      <c r="AP109" s="2"/>
      <c r="AQ109" s="2"/>
      <c r="AR109" s="15"/>
    </row>
    <row r="110" spans="1:44" ht="11.25" customHeight="1">
      <c r="A110" s="120"/>
      <c r="B110" s="120"/>
      <c r="C110" s="120"/>
      <c r="D110" s="120"/>
      <c r="E110" s="2"/>
      <c r="F110" s="2"/>
      <c r="G110" s="120"/>
      <c r="H110" s="120"/>
      <c r="I110" s="120"/>
      <c r="J110" s="58"/>
      <c r="K110" s="121"/>
      <c r="L110" s="2"/>
      <c r="M110" s="120"/>
      <c r="N110" s="120"/>
      <c r="O110" s="120"/>
      <c r="P110" s="120"/>
      <c r="Q110" s="2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122"/>
      <c r="AJ110" s="122"/>
      <c r="AK110" s="2"/>
      <c r="AL110" s="2"/>
      <c r="AM110" s="2"/>
      <c r="AN110" s="2"/>
      <c r="AO110" s="2"/>
      <c r="AP110" s="2"/>
      <c r="AQ110" s="2"/>
      <c r="AR110" s="15"/>
    </row>
    <row r="111" spans="1:44" ht="11.25" customHeight="1">
      <c r="A111" s="120"/>
      <c r="B111" s="120"/>
      <c r="C111" s="120"/>
      <c r="D111" s="120"/>
      <c r="E111" s="2"/>
      <c r="F111" s="2"/>
      <c r="G111" s="120"/>
      <c r="H111" s="120"/>
      <c r="I111" s="120"/>
      <c r="J111" s="58"/>
      <c r="K111" s="121"/>
      <c r="L111" s="2"/>
      <c r="M111" s="120"/>
      <c r="N111" s="120"/>
      <c r="O111" s="120"/>
      <c r="P111" s="120"/>
      <c r="Q111" s="2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122"/>
      <c r="AJ111" s="122"/>
      <c r="AK111" s="2"/>
      <c r="AL111" s="2"/>
      <c r="AM111" s="2"/>
      <c r="AN111" s="2"/>
      <c r="AO111" s="2"/>
      <c r="AP111" s="2"/>
      <c r="AQ111" s="2"/>
      <c r="AR111" s="15"/>
    </row>
    <row r="112" spans="1:44" ht="11.25" customHeight="1">
      <c r="A112" s="120"/>
      <c r="B112" s="120"/>
      <c r="C112" s="120"/>
      <c r="D112" s="120"/>
      <c r="E112" s="2"/>
      <c r="F112" s="2"/>
      <c r="G112" s="120"/>
      <c r="H112" s="120"/>
      <c r="I112" s="120"/>
      <c r="J112" s="58"/>
      <c r="K112" s="121"/>
      <c r="L112" s="2"/>
      <c r="M112" s="120"/>
      <c r="N112" s="120"/>
      <c r="O112" s="120"/>
      <c r="P112" s="120"/>
      <c r="Q112" s="2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122"/>
      <c r="AJ112" s="122"/>
      <c r="AK112" s="2"/>
      <c r="AL112" s="2"/>
      <c r="AM112" s="2"/>
      <c r="AN112" s="2"/>
      <c r="AO112" s="2"/>
      <c r="AP112" s="2"/>
      <c r="AQ112" s="2"/>
      <c r="AR112" s="15"/>
    </row>
    <row r="113" spans="1:44" ht="11.25" customHeight="1">
      <c r="A113" s="120"/>
      <c r="B113" s="120"/>
      <c r="C113" s="120"/>
      <c r="D113" s="120"/>
      <c r="E113" s="2"/>
      <c r="F113" s="2"/>
      <c r="G113" s="120"/>
      <c r="H113" s="120"/>
      <c r="I113" s="120"/>
      <c r="J113" s="58"/>
      <c r="K113" s="121"/>
      <c r="L113" s="2"/>
      <c r="M113" s="120"/>
      <c r="N113" s="120"/>
      <c r="O113" s="120"/>
      <c r="P113" s="120"/>
      <c r="Q113" s="2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122"/>
      <c r="AJ113" s="122"/>
      <c r="AK113" s="2"/>
      <c r="AL113" s="2"/>
      <c r="AM113" s="2"/>
      <c r="AN113" s="2"/>
      <c r="AO113" s="2"/>
      <c r="AP113" s="2"/>
      <c r="AQ113" s="2"/>
      <c r="AR113" s="15"/>
    </row>
    <row r="114" spans="1:44" ht="11.25" customHeight="1">
      <c r="A114" s="120"/>
      <c r="B114" s="120"/>
      <c r="C114" s="120"/>
      <c r="D114" s="120"/>
      <c r="E114" s="2"/>
      <c r="F114" s="2"/>
      <c r="G114" s="120"/>
      <c r="H114" s="120"/>
      <c r="I114" s="120"/>
      <c r="J114" s="58"/>
      <c r="K114" s="121"/>
      <c r="L114" s="2"/>
      <c r="M114" s="120"/>
      <c r="N114" s="120"/>
      <c r="O114" s="120"/>
      <c r="P114" s="120"/>
      <c r="Q114" s="2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122"/>
      <c r="AJ114" s="122"/>
      <c r="AK114" s="2"/>
      <c r="AL114" s="2"/>
      <c r="AM114" s="2"/>
      <c r="AN114" s="2"/>
      <c r="AO114" s="2"/>
      <c r="AP114" s="2"/>
      <c r="AQ114" s="2"/>
      <c r="AR114" s="15"/>
    </row>
    <row r="115" spans="1:44" ht="11.25" customHeight="1">
      <c r="A115" s="120"/>
      <c r="B115" s="120"/>
      <c r="C115" s="120"/>
      <c r="D115" s="120"/>
      <c r="E115" s="2"/>
      <c r="F115" s="2"/>
      <c r="G115" s="120"/>
      <c r="H115" s="120"/>
      <c r="I115" s="120"/>
      <c r="J115" s="58"/>
      <c r="K115" s="121"/>
      <c r="L115" s="2"/>
      <c r="M115" s="120"/>
      <c r="N115" s="120"/>
      <c r="O115" s="120"/>
      <c r="P115" s="120"/>
      <c r="Q115" s="2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122"/>
      <c r="AJ115" s="122"/>
      <c r="AK115" s="2"/>
      <c r="AL115" s="2"/>
      <c r="AM115" s="2"/>
      <c r="AN115" s="2"/>
      <c r="AO115" s="2"/>
      <c r="AP115" s="2"/>
      <c r="AQ115" s="2"/>
      <c r="AR115" s="15"/>
    </row>
    <row r="116" spans="1:44" ht="11.25" customHeight="1">
      <c r="A116" s="120"/>
      <c r="B116" s="120"/>
      <c r="C116" s="120"/>
      <c r="D116" s="120"/>
      <c r="E116" s="2"/>
      <c r="F116" s="2"/>
      <c r="G116" s="120"/>
      <c r="H116" s="120"/>
      <c r="I116" s="120"/>
      <c r="J116" s="58"/>
      <c r="K116" s="121"/>
      <c r="L116" s="2"/>
      <c r="M116" s="120"/>
      <c r="N116" s="120"/>
      <c r="O116" s="120"/>
      <c r="P116" s="120"/>
      <c r="Q116" s="2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122"/>
      <c r="AJ116" s="122"/>
      <c r="AK116" s="2"/>
      <c r="AL116" s="2"/>
      <c r="AM116" s="2"/>
      <c r="AN116" s="2"/>
      <c r="AO116" s="2"/>
      <c r="AP116" s="2"/>
      <c r="AQ116" s="2"/>
      <c r="AR116" s="15"/>
    </row>
    <row r="117" spans="1:44" ht="11.25" customHeight="1">
      <c r="A117" s="120"/>
      <c r="B117" s="120"/>
      <c r="C117" s="120"/>
      <c r="D117" s="120"/>
      <c r="E117" s="2"/>
      <c r="F117" s="2"/>
      <c r="G117" s="120"/>
      <c r="H117" s="120"/>
      <c r="I117" s="120"/>
      <c r="J117" s="58"/>
      <c r="K117" s="121"/>
      <c r="L117" s="2"/>
      <c r="M117" s="120"/>
      <c r="N117" s="120"/>
      <c r="O117" s="120"/>
      <c r="P117" s="120"/>
      <c r="Q117" s="2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122"/>
      <c r="AJ117" s="122"/>
      <c r="AK117" s="2"/>
      <c r="AL117" s="2"/>
      <c r="AM117" s="2"/>
      <c r="AN117" s="2"/>
      <c r="AO117" s="2"/>
      <c r="AP117" s="2"/>
      <c r="AQ117" s="2"/>
      <c r="AR117" s="15"/>
    </row>
    <row r="118" spans="1:44" ht="11.25" customHeight="1">
      <c r="A118" s="120"/>
      <c r="B118" s="120"/>
      <c r="C118" s="120"/>
      <c r="D118" s="120"/>
      <c r="E118" s="2"/>
      <c r="F118" s="2"/>
      <c r="G118" s="120"/>
      <c r="H118" s="120"/>
      <c r="I118" s="120"/>
      <c r="J118" s="58"/>
      <c r="K118" s="121"/>
      <c r="L118" s="2"/>
      <c r="M118" s="120"/>
      <c r="N118" s="120"/>
      <c r="O118" s="120"/>
      <c r="P118" s="120"/>
      <c r="Q118" s="2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122"/>
      <c r="AJ118" s="122"/>
      <c r="AK118" s="2"/>
      <c r="AL118" s="2"/>
      <c r="AM118" s="2"/>
      <c r="AN118" s="2"/>
      <c r="AO118" s="2"/>
      <c r="AP118" s="2"/>
      <c r="AQ118" s="2"/>
      <c r="AR118" s="15"/>
    </row>
    <row r="119" spans="1:44" ht="11.25" customHeight="1">
      <c r="A119" s="120"/>
      <c r="B119" s="120"/>
      <c r="C119" s="120"/>
      <c r="D119" s="120"/>
      <c r="E119" s="2"/>
      <c r="F119" s="2"/>
      <c r="G119" s="120"/>
      <c r="H119" s="120"/>
      <c r="I119" s="120"/>
      <c r="J119" s="58"/>
      <c r="K119" s="121"/>
      <c r="L119" s="2"/>
      <c r="M119" s="120"/>
      <c r="N119" s="120"/>
      <c r="O119" s="120"/>
      <c r="P119" s="120"/>
      <c r="Q119" s="2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122"/>
      <c r="AJ119" s="122"/>
      <c r="AK119" s="2"/>
      <c r="AL119" s="2"/>
      <c r="AM119" s="2"/>
      <c r="AN119" s="2"/>
      <c r="AO119" s="2"/>
      <c r="AP119" s="2"/>
      <c r="AQ119" s="2"/>
      <c r="AR119" s="15"/>
    </row>
    <row r="120" spans="1:44" ht="11.25" customHeight="1">
      <c r="A120" s="120"/>
      <c r="B120" s="120"/>
      <c r="C120" s="120"/>
      <c r="D120" s="120"/>
      <c r="E120" s="2"/>
      <c r="F120" s="2"/>
      <c r="G120" s="120"/>
      <c r="H120" s="120"/>
      <c r="I120" s="120"/>
      <c r="J120" s="58"/>
      <c r="K120" s="121"/>
      <c r="L120" s="2"/>
      <c r="M120" s="120"/>
      <c r="N120" s="120"/>
      <c r="O120" s="120"/>
      <c r="P120" s="120"/>
      <c r="Q120" s="2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122"/>
      <c r="AJ120" s="122"/>
      <c r="AK120" s="2"/>
      <c r="AL120" s="2"/>
      <c r="AM120" s="2"/>
      <c r="AN120" s="2"/>
      <c r="AO120" s="2"/>
      <c r="AP120" s="2"/>
      <c r="AQ120" s="2"/>
      <c r="AR120" s="15"/>
    </row>
    <row r="121" spans="1:44" ht="11.25" customHeight="1">
      <c r="A121" s="120"/>
      <c r="B121" s="120"/>
      <c r="C121" s="120"/>
      <c r="D121" s="120"/>
      <c r="E121" s="2"/>
      <c r="F121" s="2"/>
      <c r="G121" s="120"/>
      <c r="H121" s="120"/>
      <c r="I121" s="120"/>
      <c r="J121" s="58"/>
      <c r="K121" s="121"/>
      <c r="L121" s="2"/>
      <c r="M121" s="120"/>
      <c r="N121" s="120"/>
      <c r="O121" s="120"/>
      <c r="P121" s="120"/>
      <c r="Q121" s="2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122"/>
      <c r="AJ121" s="122"/>
      <c r="AK121" s="2"/>
      <c r="AL121" s="2"/>
      <c r="AM121" s="2"/>
      <c r="AN121" s="2"/>
      <c r="AO121" s="2"/>
      <c r="AP121" s="2"/>
      <c r="AQ121" s="2"/>
      <c r="AR121" s="15"/>
    </row>
    <row r="122" spans="1:44" ht="11.25" customHeight="1">
      <c r="A122" s="120"/>
      <c r="B122" s="120"/>
      <c r="C122" s="120"/>
      <c r="D122" s="120"/>
      <c r="E122" s="2"/>
      <c r="F122" s="2"/>
      <c r="G122" s="120"/>
      <c r="H122" s="120"/>
      <c r="I122" s="120"/>
      <c r="J122" s="58"/>
      <c r="K122" s="121"/>
      <c r="L122" s="2"/>
      <c r="M122" s="120"/>
      <c r="N122" s="120"/>
      <c r="O122" s="120"/>
      <c r="P122" s="120"/>
      <c r="Q122" s="2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122"/>
      <c r="AJ122" s="122"/>
      <c r="AK122" s="2"/>
      <c r="AL122" s="2"/>
      <c r="AM122" s="2"/>
      <c r="AN122" s="2"/>
      <c r="AO122" s="2"/>
      <c r="AP122" s="2"/>
      <c r="AQ122" s="2"/>
      <c r="AR122" s="15"/>
    </row>
    <row r="123" spans="1:44" ht="11.25" customHeight="1">
      <c r="A123" s="120"/>
      <c r="B123" s="120"/>
      <c r="C123" s="120"/>
      <c r="D123" s="120"/>
      <c r="E123" s="2"/>
      <c r="F123" s="2"/>
      <c r="G123" s="120"/>
      <c r="H123" s="120"/>
      <c r="I123" s="120"/>
      <c r="J123" s="58"/>
      <c r="K123" s="121"/>
      <c r="L123" s="2"/>
      <c r="M123" s="120"/>
      <c r="N123" s="120"/>
      <c r="O123" s="120"/>
      <c r="P123" s="120"/>
      <c r="Q123" s="2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122"/>
      <c r="AJ123" s="122"/>
      <c r="AK123" s="2"/>
      <c r="AL123" s="2"/>
      <c r="AM123" s="2"/>
      <c r="AN123" s="2"/>
      <c r="AO123" s="2"/>
      <c r="AP123" s="2"/>
      <c r="AQ123" s="2"/>
      <c r="AR123" s="15"/>
    </row>
    <row r="124" spans="1:44" ht="11.25" customHeight="1">
      <c r="A124" s="120"/>
      <c r="B124" s="120"/>
      <c r="C124" s="120"/>
      <c r="D124" s="120"/>
      <c r="E124" s="2"/>
      <c r="F124" s="2"/>
      <c r="G124" s="120"/>
      <c r="H124" s="120"/>
      <c r="I124" s="120"/>
      <c r="J124" s="58"/>
      <c r="K124" s="121"/>
      <c r="L124" s="2"/>
      <c r="M124" s="120"/>
      <c r="N124" s="120"/>
      <c r="O124" s="120"/>
      <c r="P124" s="120"/>
      <c r="Q124" s="2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122"/>
      <c r="AJ124" s="122"/>
      <c r="AK124" s="2"/>
      <c r="AL124" s="2"/>
      <c r="AM124" s="2"/>
      <c r="AN124" s="2"/>
      <c r="AO124" s="2"/>
      <c r="AP124" s="2"/>
      <c r="AQ124" s="2"/>
      <c r="AR124" s="15"/>
    </row>
    <row r="125" spans="1:44" ht="11.25" customHeight="1">
      <c r="A125" s="120"/>
      <c r="B125" s="120"/>
      <c r="C125" s="120"/>
      <c r="D125" s="120"/>
      <c r="E125" s="2"/>
      <c r="F125" s="2"/>
      <c r="G125" s="120"/>
      <c r="H125" s="120"/>
      <c r="I125" s="120"/>
      <c r="J125" s="58"/>
      <c r="K125" s="121"/>
      <c r="L125" s="2"/>
      <c r="M125" s="120"/>
      <c r="N125" s="120"/>
      <c r="O125" s="120"/>
      <c r="P125" s="120"/>
      <c r="Q125" s="2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122"/>
      <c r="AJ125" s="122"/>
      <c r="AK125" s="2"/>
      <c r="AL125" s="2"/>
      <c r="AM125" s="2"/>
      <c r="AN125" s="2"/>
      <c r="AO125" s="2"/>
      <c r="AP125" s="2"/>
      <c r="AQ125" s="2"/>
      <c r="AR125" s="15"/>
    </row>
    <row r="126" spans="1:44" ht="11.25" customHeight="1">
      <c r="A126" s="120"/>
      <c r="B126" s="120"/>
      <c r="C126" s="120"/>
      <c r="D126" s="120"/>
      <c r="E126" s="2"/>
      <c r="F126" s="2"/>
      <c r="G126" s="120"/>
      <c r="H126" s="120"/>
      <c r="I126" s="120"/>
      <c r="J126" s="58"/>
      <c r="K126" s="121"/>
      <c r="L126" s="2"/>
      <c r="M126" s="120"/>
      <c r="N126" s="120"/>
      <c r="O126" s="120"/>
      <c r="P126" s="120"/>
      <c r="Q126" s="2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122"/>
      <c r="AJ126" s="122"/>
      <c r="AK126" s="2"/>
      <c r="AL126" s="2"/>
      <c r="AM126" s="2"/>
      <c r="AN126" s="2"/>
      <c r="AO126" s="2"/>
      <c r="AP126" s="2"/>
      <c r="AQ126" s="2"/>
      <c r="AR126" s="15"/>
    </row>
    <row r="127" spans="1:44" ht="11.25" customHeight="1">
      <c r="A127" s="120"/>
      <c r="B127" s="120"/>
      <c r="C127" s="120"/>
      <c r="D127" s="120"/>
      <c r="E127" s="2"/>
      <c r="F127" s="2"/>
      <c r="G127" s="120"/>
      <c r="H127" s="120"/>
      <c r="I127" s="120"/>
      <c r="J127" s="58"/>
      <c r="K127" s="121"/>
      <c r="L127" s="2"/>
      <c r="M127" s="120"/>
      <c r="N127" s="120"/>
      <c r="O127" s="120"/>
      <c r="P127" s="120"/>
      <c r="Q127" s="2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122"/>
      <c r="AJ127" s="122"/>
      <c r="AK127" s="2"/>
      <c r="AL127" s="2"/>
      <c r="AM127" s="2"/>
      <c r="AN127" s="2"/>
      <c r="AO127" s="2"/>
      <c r="AP127" s="2"/>
      <c r="AQ127" s="2"/>
      <c r="AR127" s="15"/>
    </row>
    <row r="128" spans="1:44" ht="11.25" customHeight="1">
      <c r="A128" s="120"/>
      <c r="B128" s="120"/>
      <c r="C128" s="120"/>
      <c r="D128" s="120"/>
      <c r="E128" s="2"/>
      <c r="F128" s="2"/>
      <c r="G128" s="120"/>
      <c r="H128" s="120"/>
      <c r="I128" s="120"/>
      <c r="J128" s="58"/>
      <c r="K128" s="121"/>
      <c r="L128" s="2"/>
      <c r="M128" s="120"/>
      <c r="N128" s="120"/>
      <c r="O128" s="120"/>
      <c r="P128" s="120"/>
      <c r="Q128" s="2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122"/>
      <c r="AJ128" s="122"/>
      <c r="AK128" s="2"/>
      <c r="AL128" s="2"/>
      <c r="AM128" s="2"/>
      <c r="AN128" s="2"/>
      <c r="AO128" s="2"/>
      <c r="AP128" s="2"/>
      <c r="AQ128" s="2"/>
      <c r="AR128" s="15"/>
    </row>
    <row r="129" spans="1:44" ht="11.25" customHeight="1">
      <c r="A129" s="120"/>
      <c r="B129" s="120"/>
      <c r="C129" s="120"/>
      <c r="D129" s="120"/>
      <c r="E129" s="2"/>
      <c r="F129" s="2"/>
      <c r="G129" s="120"/>
      <c r="H129" s="120"/>
      <c r="I129" s="120"/>
      <c r="J129" s="58"/>
      <c r="K129" s="121"/>
      <c r="L129" s="2"/>
      <c r="M129" s="120"/>
      <c r="N129" s="120"/>
      <c r="O129" s="120"/>
      <c r="P129" s="120"/>
      <c r="Q129" s="2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122"/>
      <c r="AJ129" s="122"/>
      <c r="AK129" s="2"/>
      <c r="AL129" s="2"/>
      <c r="AM129" s="2"/>
      <c r="AN129" s="2"/>
      <c r="AO129" s="2"/>
      <c r="AP129" s="2"/>
      <c r="AQ129" s="2"/>
      <c r="AR129" s="15"/>
    </row>
    <row r="130" spans="1:44" ht="11.25" customHeight="1">
      <c r="A130" s="120"/>
      <c r="B130" s="120"/>
      <c r="C130" s="120"/>
      <c r="D130" s="120"/>
      <c r="E130" s="2"/>
      <c r="F130" s="2"/>
      <c r="G130" s="120"/>
      <c r="H130" s="120"/>
      <c r="I130" s="120"/>
      <c r="J130" s="58"/>
      <c r="K130" s="121"/>
      <c r="L130" s="2"/>
      <c r="M130" s="120"/>
      <c r="N130" s="120"/>
      <c r="O130" s="120"/>
      <c r="P130" s="120"/>
      <c r="Q130" s="2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122"/>
      <c r="AJ130" s="122"/>
      <c r="AK130" s="2"/>
      <c r="AL130" s="2"/>
      <c r="AM130" s="2"/>
      <c r="AN130" s="2"/>
      <c r="AO130" s="2"/>
      <c r="AP130" s="2"/>
      <c r="AQ130" s="2"/>
      <c r="AR130" s="15"/>
    </row>
    <row r="131" spans="1:44" ht="11.25" customHeight="1">
      <c r="A131" s="120"/>
      <c r="B131" s="120"/>
      <c r="C131" s="120"/>
      <c r="D131" s="120"/>
      <c r="E131" s="2"/>
      <c r="F131" s="2"/>
      <c r="G131" s="120"/>
      <c r="H131" s="120"/>
      <c r="I131" s="120"/>
      <c r="J131" s="58"/>
      <c r="K131" s="121"/>
      <c r="L131" s="2"/>
      <c r="M131" s="120"/>
      <c r="N131" s="120"/>
      <c r="O131" s="120"/>
      <c r="P131" s="120"/>
      <c r="Q131" s="2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122"/>
      <c r="AJ131" s="122"/>
      <c r="AK131" s="2"/>
      <c r="AL131" s="2"/>
      <c r="AM131" s="2"/>
      <c r="AN131" s="2"/>
      <c r="AO131" s="2"/>
      <c r="AP131" s="2"/>
      <c r="AQ131" s="2"/>
      <c r="AR131" s="15"/>
    </row>
    <row r="132" spans="1:44" ht="11.25" customHeight="1">
      <c r="A132" s="120"/>
      <c r="B132" s="120"/>
      <c r="C132" s="120"/>
      <c r="D132" s="120"/>
      <c r="E132" s="2"/>
      <c r="F132" s="2"/>
      <c r="G132" s="120"/>
      <c r="H132" s="120"/>
      <c r="I132" s="120"/>
      <c r="J132" s="58"/>
      <c r="K132" s="121"/>
      <c r="L132" s="2"/>
      <c r="M132" s="120"/>
      <c r="N132" s="120"/>
      <c r="O132" s="120"/>
      <c r="P132" s="120"/>
      <c r="Q132" s="2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122"/>
      <c r="AJ132" s="122"/>
      <c r="AK132" s="2"/>
      <c r="AL132" s="2"/>
      <c r="AM132" s="2"/>
      <c r="AN132" s="2"/>
      <c r="AO132" s="2"/>
      <c r="AP132" s="2"/>
      <c r="AQ132" s="2"/>
      <c r="AR132" s="15"/>
    </row>
    <row r="133" spans="1:44" ht="11.25" customHeight="1">
      <c r="A133" s="120"/>
      <c r="B133" s="120"/>
      <c r="C133" s="120"/>
      <c r="D133" s="120"/>
      <c r="E133" s="2"/>
      <c r="F133" s="2"/>
      <c r="G133" s="120"/>
      <c r="H133" s="120"/>
      <c r="I133" s="120"/>
      <c r="J133" s="58"/>
      <c r="K133" s="121"/>
      <c r="L133" s="2"/>
      <c r="M133" s="120"/>
      <c r="N133" s="120"/>
      <c r="O133" s="120"/>
      <c r="P133" s="120"/>
      <c r="Q133" s="2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122"/>
      <c r="AJ133" s="122"/>
      <c r="AK133" s="2"/>
      <c r="AL133" s="2"/>
      <c r="AM133" s="2"/>
      <c r="AN133" s="2"/>
      <c r="AO133" s="2"/>
      <c r="AP133" s="2"/>
      <c r="AQ133" s="2"/>
      <c r="AR133" s="15"/>
    </row>
    <row r="134" spans="1:44" ht="11.25" customHeight="1">
      <c r="A134" s="120"/>
      <c r="B134" s="120"/>
      <c r="C134" s="120"/>
      <c r="D134" s="120"/>
      <c r="E134" s="2"/>
      <c r="F134" s="2"/>
      <c r="G134" s="120"/>
      <c r="H134" s="120"/>
      <c r="I134" s="120"/>
      <c r="J134" s="58"/>
      <c r="K134" s="121"/>
      <c r="L134" s="2"/>
      <c r="M134" s="120"/>
      <c r="N134" s="120"/>
      <c r="O134" s="120"/>
      <c r="P134" s="120"/>
      <c r="Q134" s="2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122"/>
      <c r="AJ134" s="122"/>
      <c r="AK134" s="2"/>
      <c r="AL134" s="2"/>
      <c r="AM134" s="2"/>
      <c r="AN134" s="2"/>
      <c r="AO134" s="2"/>
      <c r="AP134" s="2"/>
      <c r="AQ134" s="2"/>
      <c r="AR134" s="15"/>
    </row>
    <row r="135" spans="1:44" ht="11.25" customHeight="1">
      <c r="A135" s="120"/>
      <c r="B135" s="120"/>
      <c r="C135" s="120"/>
      <c r="D135" s="120"/>
      <c r="E135" s="2"/>
      <c r="F135" s="2"/>
      <c r="G135" s="120"/>
      <c r="H135" s="120"/>
      <c r="I135" s="120"/>
      <c r="J135" s="58"/>
      <c r="K135" s="121"/>
      <c r="L135" s="2"/>
      <c r="M135" s="120"/>
      <c r="N135" s="120"/>
      <c r="O135" s="120"/>
      <c r="P135" s="120"/>
      <c r="Q135" s="2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122"/>
      <c r="AJ135" s="122"/>
      <c r="AK135" s="2"/>
      <c r="AL135" s="2"/>
      <c r="AM135" s="2"/>
      <c r="AN135" s="2"/>
      <c r="AO135" s="2"/>
      <c r="AP135" s="2"/>
      <c r="AQ135" s="2"/>
      <c r="AR135" s="15"/>
    </row>
    <row r="136" spans="1:44" ht="11.25" customHeight="1">
      <c r="A136" s="120"/>
      <c r="B136" s="120"/>
      <c r="C136" s="120"/>
      <c r="D136" s="120"/>
      <c r="E136" s="2"/>
      <c r="F136" s="2"/>
      <c r="G136" s="120"/>
      <c r="H136" s="120"/>
      <c r="I136" s="120"/>
      <c r="J136" s="58"/>
      <c r="K136" s="121"/>
      <c r="L136" s="2"/>
      <c r="M136" s="120"/>
      <c r="N136" s="120"/>
      <c r="O136" s="120"/>
      <c r="P136" s="120"/>
      <c r="Q136" s="2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122"/>
      <c r="AJ136" s="122"/>
      <c r="AK136" s="2"/>
      <c r="AL136" s="2"/>
      <c r="AM136" s="2"/>
      <c r="AN136" s="2"/>
      <c r="AO136" s="2"/>
      <c r="AP136" s="2"/>
      <c r="AQ136" s="2"/>
      <c r="AR136" s="15"/>
    </row>
    <row r="137" spans="1:44" ht="11.25" customHeight="1">
      <c r="A137" s="120"/>
      <c r="B137" s="120"/>
      <c r="C137" s="120"/>
      <c r="D137" s="120"/>
      <c r="E137" s="2"/>
      <c r="F137" s="2"/>
      <c r="G137" s="120"/>
      <c r="H137" s="120"/>
      <c r="I137" s="120"/>
      <c r="J137" s="58"/>
      <c r="K137" s="121"/>
      <c r="L137" s="2"/>
      <c r="M137" s="120"/>
      <c r="N137" s="120"/>
      <c r="O137" s="120"/>
      <c r="P137" s="120"/>
      <c r="Q137" s="2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122"/>
      <c r="AJ137" s="122"/>
      <c r="AK137" s="2"/>
      <c r="AL137" s="2"/>
      <c r="AM137" s="2"/>
      <c r="AN137" s="2"/>
      <c r="AO137" s="2"/>
      <c r="AP137" s="2"/>
      <c r="AQ137" s="2"/>
      <c r="AR137" s="15"/>
    </row>
    <row r="138" spans="1:44" ht="11.25" customHeight="1">
      <c r="A138" s="120"/>
      <c r="B138" s="120"/>
      <c r="C138" s="120"/>
      <c r="D138" s="120"/>
      <c r="E138" s="2"/>
      <c r="F138" s="2"/>
      <c r="G138" s="120"/>
      <c r="H138" s="120"/>
      <c r="I138" s="120"/>
      <c r="J138" s="58"/>
      <c r="K138" s="121"/>
      <c r="L138" s="2"/>
      <c r="M138" s="120"/>
      <c r="N138" s="120"/>
      <c r="O138" s="120"/>
      <c r="P138" s="120"/>
      <c r="Q138" s="2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122"/>
      <c r="AJ138" s="122"/>
      <c r="AK138" s="2"/>
      <c r="AL138" s="2"/>
      <c r="AM138" s="2"/>
      <c r="AN138" s="2"/>
      <c r="AO138" s="2"/>
      <c r="AP138" s="2"/>
      <c r="AQ138" s="2"/>
      <c r="AR138" s="15"/>
    </row>
    <row r="139" spans="1:44" ht="11.25" customHeight="1">
      <c r="A139" s="120"/>
      <c r="B139" s="120"/>
      <c r="C139" s="120"/>
      <c r="D139" s="120"/>
      <c r="E139" s="2"/>
      <c r="F139" s="2"/>
      <c r="G139" s="120"/>
      <c r="H139" s="120"/>
      <c r="I139" s="120"/>
      <c r="J139" s="58"/>
      <c r="K139" s="121"/>
      <c r="L139" s="2"/>
      <c r="M139" s="120"/>
      <c r="N139" s="120"/>
      <c r="O139" s="120"/>
      <c r="P139" s="120"/>
      <c r="Q139" s="2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122"/>
      <c r="AJ139" s="122"/>
      <c r="AK139" s="2"/>
      <c r="AL139" s="2"/>
      <c r="AM139" s="2"/>
      <c r="AN139" s="2"/>
      <c r="AO139" s="2"/>
      <c r="AP139" s="2"/>
      <c r="AQ139" s="2"/>
      <c r="AR139" s="15"/>
    </row>
    <row r="140" spans="1:44" ht="11.25" customHeight="1">
      <c r="A140" s="120"/>
      <c r="B140" s="120"/>
      <c r="C140" s="120"/>
      <c r="D140" s="120"/>
      <c r="E140" s="2"/>
      <c r="F140" s="2"/>
      <c r="G140" s="120"/>
      <c r="H140" s="120"/>
      <c r="I140" s="120"/>
      <c r="J140" s="58"/>
      <c r="K140" s="121"/>
      <c r="L140" s="2"/>
      <c r="M140" s="120"/>
      <c r="N140" s="120"/>
      <c r="O140" s="120"/>
      <c r="P140" s="120"/>
      <c r="Q140" s="2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122"/>
      <c r="AJ140" s="122"/>
      <c r="AK140" s="2"/>
      <c r="AL140" s="2"/>
      <c r="AM140" s="2"/>
      <c r="AN140" s="2"/>
      <c r="AO140" s="2"/>
      <c r="AP140" s="2"/>
      <c r="AQ140" s="2"/>
      <c r="AR140" s="15"/>
    </row>
    <row r="141" spans="1:44" ht="11.25" customHeight="1">
      <c r="A141" s="120"/>
      <c r="B141" s="120"/>
      <c r="C141" s="120"/>
      <c r="D141" s="120"/>
      <c r="E141" s="2"/>
      <c r="F141" s="2"/>
      <c r="G141" s="120"/>
      <c r="H141" s="120"/>
      <c r="I141" s="120"/>
      <c r="J141" s="58"/>
      <c r="K141" s="121"/>
      <c r="L141" s="2"/>
      <c r="M141" s="120"/>
      <c r="N141" s="120"/>
      <c r="O141" s="120"/>
      <c r="P141" s="120"/>
      <c r="Q141" s="2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122"/>
      <c r="AJ141" s="122"/>
      <c r="AK141" s="2"/>
      <c r="AL141" s="2"/>
      <c r="AM141" s="2"/>
      <c r="AN141" s="2"/>
      <c r="AO141" s="2"/>
      <c r="AP141" s="2"/>
      <c r="AQ141" s="2"/>
      <c r="AR141" s="15"/>
    </row>
    <row r="142" spans="1:44" ht="11.25" customHeight="1">
      <c r="A142" s="120"/>
      <c r="B142" s="120"/>
      <c r="C142" s="120"/>
      <c r="D142" s="120"/>
      <c r="E142" s="2"/>
      <c r="F142" s="2"/>
      <c r="G142" s="120"/>
      <c r="H142" s="120"/>
      <c r="I142" s="120"/>
      <c r="J142" s="58"/>
      <c r="K142" s="121"/>
      <c r="L142" s="2"/>
      <c r="M142" s="120"/>
      <c r="N142" s="120"/>
      <c r="O142" s="120"/>
      <c r="P142" s="120"/>
      <c r="Q142" s="2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122"/>
      <c r="AJ142" s="122"/>
      <c r="AK142" s="2"/>
      <c r="AL142" s="2"/>
      <c r="AM142" s="2"/>
      <c r="AN142" s="2"/>
      <c r="AO142" s="2"/>
      <c r="AP142" s="2"/>
      <c r="AQ142" s="2"/>
      <c r="AR142" s="15"/>
    </row>
    <row r="143" spans="1:44" ht="11.25" customHeight="1">
      <c r="A143" s="120"/>
      <c r="B143" s="120"/>
      <c r="C143" s="120"/>
      <c r="D143" s="120"/>
      <c r="E143" s="2"/>
      <c r="F143" s="2"/>
      <c r="G143" s="120"/>
      <c r="H143" s="120"/>
      <c r="I143" s="120"/>
      <c r="J143" s="58"/>
      <c r="K143" s="121"/>
      <c r="L143" s="2"/>
      <c r="M143" s="120"/>
      <c r="N143" s="120"/>
      <c r="O143" s="120"/>
      <c r="P143" s="120"/>
      <c r="Q143" s="2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122"/>
      <c r="AJ143" s="122"/>
      <c r="AK143" s="2"/>
      <c r="AL143" s="2"/>
      <c r="AM143" s="2"/>
      <c r="AN143" s="2"/>
      <c r="AO143" s="2"/>
      <c r="AP143" s="2"/>
      <c r="AQ143" s="2"/>
      <c r="AR143" s="15"/>
    </row>
    <row r="144" spans="1:44" ht="11.25" customHeight="1">
      <c r="A144" s="120"/>
      <c r="B144" s="120"/>
      <c r="C144" s="120"/>
      <c r="D144" s="120"/>
      <c r="E144" s="2"/>
      <c r="F144" s="2"/>
      <c r="G144" s="120"/>
      <c r="H144" s="120"/>
      <c r="I144" s="120"/>
      <c r="J144" s="58"/>
      <c r="K144" s="121"/>
      <c r="L144" s="2"/>
      <c r="M144" s="120"/>
      <c r="N144" s="120"/>
      <c r="O144" s="120"/>
      <c r="P144" s="120"/>
      <c r="Q144" s="2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122"/>
      <c r="AJ144" s="122"/>
      <c r="AK144" s="2"/>
      <c r="AL144" s="2"/>
      <c r="AM144" s="2"/>
      <c r="AN144" s="2"/>
      <c r="AO144" s="2"/>
      <c r="AP144" s="2"/>
      <c r="AQ144" s="2"/>
      <c r="AR144" s="15"/>
    </row>
    <row r="145" spans="1:44" ht="11.25" customHeight="1">
      <c r="A145" s="120"/>
      <c r="B145" s="120"/>
      <c r="C145" s="120"/>
      <c r="D145" s="120"/>
      <c r="E145" s="2"/>
      <c r="F145" s="2"/>
      <c r="G145" s="120"/>
      <c r="H145" s="120"/>
      <c r="I145" s="120"/>
      <c r="J145" s="58"/>
      <c r="K145" s="121"/>
      <c r="L145" s="2"/>
      <c r="M145" s="120"/>
      <c r="N145" s="120"/>
      <c r="O145" s="120"/>
      <c r="P145" s="120"/>
      <c r="Q145" s="2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122"/>
      <c r="AJ145" s="122"/>
      <c r="AK145" s="2"/>
      <c r="AL145" s="2"/>
      <c r="AM145" s="2"/>
      <c r="AN145" s="2"/>
      <c r="AO145" s="2"/>
      <c r="AP145" s="2"/>
      <c r="AQ145" s="2"/>
      <c r="AR145" s="15"/>
    </row>
    <row r="146" spans="1:44" ht="11.25" customHeight="1">
      <c r="A146" s="120"/>
      <c r="B146" s="120"/>
      <c r="C146" s="120"/>
      <c r="D146" s="120"/>
      <c r="E146" s="2"/>
      <c r="F146" s="2"/>
      <c r="G146" s="120"/>
      <c r="H146" s="120"/>
      <c r="I146" s="120"/>
      <c r="J146" s="58"/>
      <c r="K146" s="121"/>
      <c r="L146" s="2"/>
      <c r="M146" s="120"/>
      <c r="N146" s="120"/>
      <c r="O146" s="120"/>
      <c r="P146" s="120"/>
      <c r="Q146" s="2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122"/>
      <c r="AJ146" s="122"/>
      <c r="AK146" s="2"/>
      <c r="AL146" s="2"/>
      <c r="AM146" s="2"/>
      <c r="AN146" s="2"/>
      <c r="AO146" s="2"/>
      <c r="AP146" s="2"/>
      <c r="AQ146" s="2"/>
      <c r="AR146" s="15"/>
    </row>
    <row r="147" spans="1:44" ht="11.25" customHeight="1">
      <c r="A147" s="120"/>
      <c r="B147" s="120"/>
      <c r="C147" s="120"/>
      <c r="D147" s="120"/>
      <c r="E147" s="2"/>
      <c r="F147" s="2"/>
      <c r="G147" s="120"/>
      <c r="H147" s="120"/>
      <c r="I147" s="120"/>
      <c r="J147" s="58"/>
      <c r="K147" s="121"/>
      <c r="L147" s="2"/>
      <c r="M147" s="120"/>
      <c r="N147" s="120"/>
      <c r="O147" s="120"/>
      <c r="P147" s="120"/>
      <c r="Q147" s="2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122"/>
      <c r="AJ147" s="122"/>
      <c r="AK147" s="2"/>
      <c r="AL147" s="2"/>
      <c r="AM147" s="2"/>
      <c r="AN147" s="2"/>
      <c r="AO147" s="2"/>
      <c r="AP147" s="2"/>
      <c r="AQ147" s="2"/>
      <c r="AR147" s="15"/>
    </row>
    <row r="148" spans="1:44" ht="11.25" customHeight="1">
      <c r="A148" s="120"/>
      <c r="B148" s="120"/>
      <c r="C148" s="120"/>
      <c r="D148" s="120"/>
      <c r="E148" s="2"/>
      <c r="F148" s="2"/>
      <c r="G148" s="120"/>
      <c r="H148" s="120"/>
      <c r="I148" s="120"/>
      <c r="J148" s="58"/>
      <c r="K148" s="121"/>
      <c r="L148" s="2"/>
      <c r="M148" s="120"/>
      <c r="N148" s="120"/>
      <c r="O148" s="120"/>
      <c r="P148" s="120"/>
      <c r="Q148" s="2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122"/>
      <c r="AJ148" s="122"/>
      <c r="AK148" s="2"/>
      <c r="AL148" s="2"/>
      <c r="AM148" s="2"/>
      <c r="AN148" s="2"/>
      <c r="AO148" s="2"/>
      <c r="AP148" s="2"/>
      <c r="AQ148" s="2"/>
      <c r="AR148" s="15"/>
    </row>
    <row r="149" spans="1:44" ht="11.25" customHeight="1">
      <c r="A149" s="120"/>
      <c r="B149" s="120"/>
      <c r="C149" s="120"/>
      <c r="D149" s="120"/>
      <c r="E149" s="2"/>
      <c r="F149" s="2"/>
      <c r="G149" s="120"/>
      <c r="H149" s="120"/>
      <c r="I149" s="120"/>
      <c r="J149" s="58"/>
      <c r="K149" s="121"/>
      <c r="L149" s="2"/>
      <c r="M149" s="120"/>
      <c r="N149" s="120"/>
      <c r="O149" s="120"/>
      <c r="P149" s="120"/>
      <c r="Q149" s="2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122"/>
      <c r="AJ149" s="122"/>
      <c r="AK149" s="2"/>
      <c r="AL149" s="2"/>
      <c r="AM149" s="2"/>
      <c r="AN149" s="2"/>
      <c r="AO149" s="2"/>
      <c r="AP149" s="2"/>
      <c r="AQ149" s="2"/>
      <c r="AR149" s="15"/>
    </row>
    <row r="150" spans="1:44" ht="11.25" customHeight="1">
      <c r="A150" s="120"/>
      <c r="B150" s="120"/>
      <c r="C150" s="120"/>
      <c r="D150" s="120"/>
      <c r="E150" s="2"/>
      <c r="F150" s="2"/>
      <c r="G150" s="120"/>
      <c r="H150" s="120"/>
      <c r="I150" s="120"/>
      <c r="J150" s="58"/>
      <c r="K150" s="121"/>
      <c r="L150" s="2"/>
      <c r="M150" s="120"/>
      <c r="N150" s="120"/>
      <c r="O150" s="120"/>
      <c r="P150" s="120"/>
      <c r="Q150" s="2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122"/>
      <c r="AJ150" s="122"/>
      <c r="AK150" s="2"/>
      <c r="AL150" s="2"/>
      <c r="AM150" s="2"/>
      <c r="AN150" s="2"/>
      <c r="AO150" s="2"/>
      <c r="AP150" s="2"/>
      <c r="AQ150" s="2"/>
      <c r="AR150" s="15"/>
    </row>
    <row r="151" spans="1:44" ht="11.25" customHeight="1">
      <c r="A151" s="120"/>
      <c r="B151" s="120"/>
      <c r="C151" s="120"/>
      <c r="D151" s="120"/>
      <c r="E151" s="2"/>
      <c r="F151" s="2"/>
      <c r="G151" s="120"/>
      <c r="H151" s="120"/>
      <c r="I151" s="120"/>
      <c r="J151" s="58"/>
      <c r="K151" s="121"/>
      <c r="L151" s="2"/>
      <c r="M151" s="120"/>
      <c r="N151" s="120"/>
      <c r="O151" s="120"/>
      <c r="P151" s="120"/>
      <c r="Q151" s="2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122"/>
      <c r="AJ151" s="122"/>
      <c r="AK151" s="2"/>
      <c r="AL151" s="2"/>
      <c r="AM151" s="2"/>
      <c r="AN151" s="2"/>
      <c r="AO151" s="2"/>
      <c r="AP151" s="2"/>
      <c r="AQ151" s="2"/>
      <c r="AR151" s="15"/>
    </row>
    <row r="152" spans="1:44" ht="11.25" customHeight="1">
      <c r="A152" s="120"/>
      <c r="B152" s="120"/>
      <c r="C152" s="120"/>
      <c r="D152" s="120"/>
      <c r="E152" s="2"/>
      <c r="F152" s="2"/>
      <c r="G152" s="120"/>
      <c r="H152" s="120"/>
      <c r="I152" s="120"/>
      <c r="J152" s="58"/>
      <c r="K152" s="121"/>
      <c r="L152" s="2"/>
      <c r="M152" s="120"/>
      <c r="N152" s="120"/>
      <c r="O152" s="120"/>
      <c r="P152" s="120"/>
      <c r="Q152" s="2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122"/>
      <c r="AJ152" s="122"/>
      <c r="AK152" s="2"/>
      <c r="AL152" s="2"/>
      <c r="AM152" s="2"/>
      <c r="AN152" s="2"/>
      <c r="AO152" s="2"/>
      <c r="AP152" s="2"/>
      <c r="AQ152" s="2"/>
      <c r="AR152" s="15"/>
    </row>
    <row r="153" spans="1:44" ht="11.25" customHeight="1">
      <c r="A153" s="120"/>
      <c r="B153" s="120"/>
      <c r="C153" s="120"/>
      <c r="D153" s="120"/>
      <c r="E153" s="2"/>
      <c r="F153" s="2"/>
      <c r="G153" s="120"/>
      <c r="H153" s="120"/>
      <c r="I153" s="120"/>
      <c r="J153" s="58"/>
      <c r="K153" s="121"/>
      <c r="L153" s="2"/>
      <c r="M153" s="120"/>
      <c r="N153" s="120"/>
      <c r="O153" s="120"/>
      <c r="P153" s="120"/>
      <c r="Q153" s="2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122"/>
      <c r="AJ153" s="122"/>
      <c r="AK153" s="2"/>
      <c r="AL153" s="2"/>
      <c r="AM153" s="2"/>
      <c r="AN153" s="2"/>
      <c r="AO153" s="2"/>
      <c r="AP153" s="2"/>
      <c r="AQ153" s="2"/>
      <c r="AR153" s="15"/>
    </row>
    <row r="154" spans="1:44" ht="11.25" customHeight="1">
      <c r="A154" s="120"/>
      <c r="B154" s="120"/>
      <c r="C154" s="120"/>
      <c r="D154" s="120"/>
      <c r="E154" s="2"/>
      <c r="F154" s="2"/>
      <c r="G154" s="120"/>
      <c r="H154" s="120"/>
      <c r="I154" s="120"/>
      <c r="J154" s="58"/>
      <c r="K154" s="121"/>
      <c r="L154" s="2"/>
      <c r="M154" s="120"/>
      <c r="N154" s="120"/>
      <c r="O154" s="120"/>
      <c r="P154" s="120"/>
      <c r="Q154" s="2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122"/>
      <c r="AJ154" s="122"/>
      <c r="AK154" s="2"/>
      <c r="AL154" s="2"/>
      <c r="AM154" s="2"/>
      <c r="AN154" s="2"/>
      <c r="AO154" s="2"/>
      <c r="AP154" s="2"/>
      <c r="AQ154" s="2"/>
      <c r="AR154" s="15"/>
    </row>
    <row r="155" spans="1:44" ht="11.25" customHeight="1">
      <c r="A155" s="120"/>
      <c r="B155" s="120"/>
      <c r="C155" s="120"/>
      <c r="D155" s="120"/>
      <c r="E155" s="2"/>
      <c r="F155" s="2"/>
      <c r="G155" s="120"/>
      <c r="H155" s="120"/>
      <c r="I155" s="120"/>
      <c r="J155" s="58"/>
      <c r="K155" s="121"/>
      <c r="L155" s="2"/>
      <c r="M155" s="120"/>
      <c r="N155" s="120"/>
      <c r="O155" s="120"/>
      <c r="P155" s="120"/>
      <c r="Q155" s="2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122"/>
      <c r="AJ155" s="122"/>
      <c r="AK155" s="2"/>
      <c r="AL155" s="2"/>
      <c r="AM155" s="2"/>
      <c r="AN155" s="2"/>
      <c r="AO155" s="2"/>
      <c r="AP155" s="2"/>
      <c r="AQ155" s="2"/>
      <c r="AR155" s="15"/>
    </row>
    <row r="156" spans="1:44" ht="11.25" customHeight="1">
      <c r="A156" s="120"/>
      <c r="B156" s="120"/>
      <c r="C156" s="120"/>
      <c r="D156" s="120"/>
      <c r="E156" s="2"/>
      <c r="F156" s="2"/>
      <c r="G156" s="120"/>
      <c r="H156" s="120"/>
      <c r="I156" s="120"/>
      <c r="J156" s="58"/>
      <c r="K156" s="121"/>
      <c r="L156" s="2"/>
      <c r="M156" s="120"/>
      <c r="N156" s="120"/>
      <c r="O156" s="120"/>
      <c r="P156" s="120"/>
      <c r="Q156" s="2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122"/>
      <c r="AJ156" s="122"/>
      <c r="AK156" s="2"/>
      <c r="AL156" s="2"/>
      <c r="AM156" s="2"/>
      <c r="AN156" s="2"/>
      <c r="AO156" s="2"/>
      <c r="AP156" s="2"/>
      <c r="AQ156" s="2"/>
      <c r="AR156" s="15"/>
    </row>
    <row r="157" spans="1:44" ht="11.25" customHeight="1">
      <c r="A157" s="120"/>
      <c r="B157" s="120"/>
      <c r="C157" s="120"/>
      <c r="D157" s="120"/>
      <c r="E157" s="2"/>
      <c r="F157" s="2"/>
      <c r="G157" s="120"/>
      <c r="H157" s="120"/>
      <c r="I157" s="120"/>
      <c r="J157" s="58"/>
      <c r="K157" s="121"/>
      <c r="L157" s="2"/>
      <c r="M157" s="120"/>
      <c r="N157" s="120"/>
      <c r="O157" s="120"/>
      <c r="P157" s="120"/>
      <c r="Q157" s="2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122"/>
      <c r="AJ157" s="122"/>
      <c r="AK157" s="2"/>
      <c r="AL157" s="2"/>
      <c r="AM157" s="2"/>
      <c r="AN157" s="2"/>
      <c r="AO157" s="2"/>
      <c r="AP157" s="2"/>
      <c r="AQ157" s="2"/>
      <c r="AR157" s="15"/>
    </row>
    <row r="158" spans="1:44" ht="11.25" customHeight="1">
      <c r="A158" s="120"/>
      <c r="B158" s="120"/>
      <c r="C158" s="120"/>
      <c r="D158" s="120"/>
      <c r="E158" s="2"/>
      <c r="F158" s="2"/>
      <c r="G158" s="120"/>
      <c r="H158" s="120"/>
      <c r="I158" s="120"/>
      <c r="J158" s="58"/>
      <c r="K158" s="121"/>
      <c r="L158" s="2"/>
      <c r="M158" s="120"/>
      <c r="N158" s="120"/>
      <c r="O158" s="120"/>
      <c r="P158" s="120"/>
      <c r="Q158" s="2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122"/>
      <c r="AJ158" s="122"/>
      <c r="AK158" s="2"/>
      <c r="AL158" s="2"/>
      <c r="AM158" s="2"/>
      <c r="AN158" s="2"/>
      <c r="AO158" s="2"/>
      <c r="AP158" s="2"/>
      <c r="AQ158" s="2"/>
      <c r="AR158" s="15"/>
    </row>
    <row r="159" spans="1:44" ht="11.25" customHeight="1">
      <c r="A159" s="120"/>
      <c r="B159" s="120"/>
      <c r="C159" s="120"/>
      <c r="D159" s="120"/>
      <c r="E159" s="2"/>
      <c r="F159" s="2"/>
      <c r="G159" s="120"/>
      <c r="H159" s="120"/>
      <c r="I159" s="120"/>
      <c r="J159" s="58"/>
      <c r="K159" s="121"/>
      <c r="L159" s="2"/>
      <c r="M159" s="120"/>
      <c r="N159" s="120"/>
      <c r="O159" s="120"/>
      <c r="P159" s="120"/>
      <c r="Q159" s="2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122"/>
      <c r="AJ159" s="122"/>
      <c r="AK159" s="2"/>
      <c r="AL159" s="2"/>
      <c r="AM159" s="2"/>
      <c r="AN159" s="2"/>
      <c r="AO159" s="2"/>
      <c r="AP159" s="2"/>
      <c r="AQ159" s="2"/>
      <c r="AR159" s="15"/>
    </row>
    <row r="160" spans="1:44" ht="11.25" customHeight="1">
      <c r="A160" s="120"/>
      <c r="B160" s="120"/>
      <c r="C160" s="120"/>
      <c r="D160" s="120"/>
      <c r="E160" s="2"/>
      <c r="F160" s="2"/>
      <c r="G160" s="120"/>
      <c r="H160" s="120"/>
      <c r="I160" s="120"/>
      <c r="J160" s="58"/>
      <c r="K160" s="121"/>
      <c r="L160" s="2"/>
      <c r="M160" s="120"/>
      <c r="N160" s="120"/>
      <c r="O160" s="120"/>
      <c r="P160" s="120"/>
      <c r="Q160" s="2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122"/>
      <c r="AJ160" s="122"/>
      <c r="AK160" s="2"/>
      <c r="AL160" s="2"/>
      <c r="AM160" s="2"/>
      <c r="AN160" s="2"/>
      <c r="AO160" s="2"/>
      <c r="AP160" s="2"/>
      <c r="AQ160" s="2"/>
      <c r="AR160" s="15"/>
    </row>
    <row r="161" spans="1:44" ht="11.25" customHeight="1">
      <c r="A161" s="120"/>
      <c r="B161" s="120"/>
      <c r="C161" s="120"/>
      <c r="D161" s="120"/>
      <c r="E161" s="2"/>
      <c r="F161" s="2"/>
      <c r="G161" s="120"/>
      <c r="H161" s="120"/>
      <c r="I161" s="120"/>
      <c r="J161" s="58"/>
      <c r="K161" s="121"/>
      <c r="L161" s="2"/>
      <c r="M161" s="120"/>
      <c r="N161" s="120"/>
      <c r="O161" s="120"/>
      <c r="P161" s="120"/>
      <c r="Q161" s="2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122"/>
      <c r="AJ161" s="122"/>
      <c r="AK161" s="2"/>
      <c r="AL161" s="2"/>
      <c r="AM161" s="2"/>
      <c r="AN161" s="2"/>
      <c r="AO161" s="2"/>
      <c r="AP161" s="2"/>
      <c r="AQ161" s="2"/>
      <c r="AR161" s="15"/>
    </row>
    <row r="162" spans="1:44" ht="11.25" customHeight="1">
      <c r="A162" s="120"/>
      <c r="B162" s="120"/>
      <c r="C162" s="120"/>
      <c r="D162" s="120"/>
      <c r="E162" s="2"/>
      <c r="F162" s="2"/>
      <c r="G162" s="120"/>
      <c r="H162" s="120"/>
      <c r="I162" s="120"/>
      <c r="J162" s="58"/>
      <c r="K162" s="121"/>
      <c r="L162" s="2"/>
      <c r="M162" s="120"/>
      <c r="N162" s="120"/>
      <c r="O162" s="120"/>
      <c r="P162" s="120"/>
      <c r="Q162" s="2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122"/>
      <c r="AJ162" s="122"/>
      <c r="AK162" s="2"/>
      <c r="AL162" s="2"/>
      <c r="AM162" s="2"/>
      <c r="AN162" s="2"/>
      <c r="AO162" s="2"/>
      <c r="AP162" s="2"/>
      <c r="AQ162" s="2"/>
      <c r="AR162" s="15"/>
    </row>
    <row r="163" spans="1:44" ht="11.25" customHeight="1">
      <c r="A163" s="120"/>
      <c r="B163" s="120"/>
      <c r="C163" s="120"/>
      <c r="D163" s="120"/>
      <c r="E163" s="2"/>
      <c r="F163" s="2"/>
      <c r="G163" s="120"/>
      <c r="H163" s="120"/>
      <c r="I163" s="120"/>
      <c r="J163" s="58"/>
      <c r="K163" s="121"/>
      <c r="L163" s="2"/>
      <c r="M163" s="120"/>
      <c r="N163" s="120"/>
      <c r="O163" s="120"/>
      <c r="P163" s="120"/>
      <c r="Q163" s="2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122"/>
      <c r="AJ163" s="122"/>
      <c r="AK163" s="2"/>
      <c r="AL163" s="2"/>
      <c r="AM163" s="2"/>
      <c r="AN163" s="2"/>
      <c r="AO163" s="2"/>
      <c r="AP163" s="2"/>
      <c r="AQ163" s="2"/>
      <c r="AR163" s="15"/>
    </row>
    <row r="164" spans="1:44" ht="11.25" customHeight="1">
      <c r="A164" s="120"/>
      <c r="B164" s="120"/>
      <c r="C164" s="120"/>
      <c r="D164" s="120"/>
      <c r="E164" s="2"/>
      <c r="F164" s="2"/>
      <c r="G164" s="120"/>
      <c r="H164" s="120"/>
      <c r="I164" s="120"/>
      <c r="J164" s="58"/>
      <c r="K164" s="121"/>
      <c r="L164" s="2"/>
      <c r="M164" s="120"/>
      <c r="N164" s="120"/>
      <c r="O164" s="120"/>
      <c r="P164" s="120"/>
      <c r="Q164" s="2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122"/>
      <c r="AJ164" s="122"/>
      <c r="AK164" s="2"/>
      <c r="AL164" s="2"/>
      <c r="AM164" s="2"/>
      <c r="AN164" s="2"/>
      <c r="AO164" s="2"/>
      <c r="AP164" s="2"/>
      <c r="AQ164" s="2"/>
      <c r="AR164" s="15"/>
    </row>
    <row r="165" spans="1:44" ht="11.25" customHeight="1">
      <c r="A165" s="120"/>
      <c r="B165" s="120"/>
      <c r="C165" s="120"/>
      <c r="D165" s="120"/>
      <c r="E165" s="2"/>
      <c r="F165" s="2"/>
      <c r="G165" s="120"/>
      <c r="H165" s="120"/>
      <c r="I165" s="120"/>
      <c r="J165" s="58"/>
      <c r="K165" s="121"/>
      <c r="L165" s="2"/>
      <c r="M165" s="120"/>
      <c r="N165" s="120"/>
      <c r="O165" s="120"/>
      <c r="P165" s="120"/>
      <c r="Q165" s="2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122"/>
      <c r="AJ165" s="122"/>
      <c r="AK165" s="2"/>
      <c r="AL165" s="2"/>
      <c r="AM165" s="2"/>
      <c r="AN165" s="2"/>
      <c r="AO165" s="2"/>
      <c r="AP165" s="2"/>
      <c r="AQ165" s="2"/>
      <c r="AR165" s="15"/>
    </row>
    <row r="166" spans="1:44" ht="11.25" customHeight="1">
      <c r="A166" s="120"/>
      <c r="B166" s="120"/>
      <c r="C166" s="120"/>
      <c r="D166" s="120"/>
      <c r="E166" s="2"/>
      <c r="F166" s="2"/>
      <c r="G166" s="120"/>
      <c r="H166" s="120"/>
      <c r="I166" s="120"/>
      <c r="J166" s="58"/>
      <c r="K166" s="121"/>
      <c r="L166" s="2"/>
      <c r="M166" s="120"/>
      <c r="N166" s="120"/>
      <c r="O166" s="120"/>
      <c r="P166" s="120"/>
      <c r="Q166" s="2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122"/>
      <c r="AJ166" s="122"/>
      <c r="AK166" s="2"/>
      <c r="AL166" s="2"/>
      <c r="AM166" s="2"/>
      <c r="AN166" s="2"/>
      <c r="AO166" s="2"/>
      <c r="AP166" s="2"/>
      <c r="AQ166" s="2"/>
      <c r="AR166" s="15"/>
    </row>
    <row r="167" spans="1:44" ht="11.25" customHeight="1">
      <c r="A167" s="120"/>
      <c r="B167" s="120"/>
      <c r="C167" s="120"/>
      <c r="D167" s="120"/>
      <c r="E167" s="2"/>
      <c r="F167" s="2"/>
      <c r="G167" s="120"/>
      <c r="H167" s="120"/>
      <c r="I167" s="120"/>
      <c r="J167" s="58"/>
      <c r="K167" s="121"/>
      <c r="L167" s="2"/>
      <c r="M167" s="120"/>
      <c r="N167" s="120"/>
      <c r="O167" s="120"/>
      <c r="P167" s="120"/>
      <c r="Q167" s="2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122"/>
      <c r="AJ167" s="122"/>
      <c r="AK167" s="2"/>
      <c r="AL167" s="2"/>
      <c r="AM167" s="2"/>
      <c r="AN167" s="2"/>
      <c r="AO167" s="2"/>
      <c r="AP167" s="2"/>
      <c r="AQ167" s="2"/>
      <c r="AR167" s="15"/>
    </row>
    <row r="168" spans="1:44" ht="11.25" customHeight="1">
      <c r="A168" s="120"/>
      <c r="B168" s="120"/>
      <c r="C168" s="120"/>
      <c r="D168" s="120"/>
      <c r="E168" s="2"/>
      <c r="F168" s="2"/>
      <c r="G168" s="120"/>
      <c r="H168" s="120"/>
      <c r="I168" s="120"/>
      <c r="J168" s="58"/>
      <c r="K168" s="121"/>
      <c r="L168" s="2"/>
      <c r="M168" s="120"/>
      <c r="N168" s="120"/>
      <c r="O168" s="120"/>
      <c r="P168" s="120"/>
      <c r="Q168" s="2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122"/>
      <c r="AJ168" s="122"/>
      <c r="AK168" s="2"/>
      <c r="AL168" s="2"/>
      <c r="AM168" s="2"/>
      <c r="AN168" s="2"/>
      <c r="AO168" s="2"/>
      <c r="AP168" s="2"/>
      <c r="AQ168" s="2"/>
      <c r="AR168" s="15"/>
    </row>
    <row r="169" spans="1:44" ht="11.25" customHeight="1">
      <c r="A169" s="120"/>
      <c r="B169" s="120"/>
      <c r="C169" s="120"/>
      <c r="D169" s="120"/>
      <c r="E169" s="2"/>
      <c r="F169" s="2"/>
      <c r="G169" s="120"/>
      <c r="H169" s="120"/>
      <c r="I169" s="120"/>
      <c r="J169" s="58"/>
      <c r="K169" s="121"/>
      <c r="L169" s="2"/>
      <c r="M169" s="120"/>
      <c r="N169" s="120"/>
      <c r="O169" s="120"/>
      <c r="P169" s="120"/>
      <c r="Q169" s="2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122"/>
      <c r="AJ169" s="122"/>
      <c r="AK169" s="2"/>
      <c r="AL169" s="2"/>
      <c r="AM169" s="2"/>
      <c r="AN169" s="2"/>
      <c r="AO169" s="2"/>
      <c r="AP169" s="2"/>
      <c r="AQ169" s="2"/>
      <c r="AR169" s="15"/>
    </row>
    <row r="170" spans="1:44" ht="11.25" customHeight="1">
      <c r="A170" s="120"/>
      <c r="B170" s="120"/>
      <c r="C170" s="120"/>
      <c r="D170" s="120"/>
      <c r="E170" s="2"/>
      <c r="F170" s="2"/>
      <c r="G170" s="120"/>
      <c r="H170" s="120"/>
      <c r="I170" s="120"/>
      <c r="J170" s="58"/>
      <c r="K170" s="121"/>
      <c r="L170" s="2"/>
      <c r="M170" s="120"/>
      <c r="N170" s="120"/>
      <c r="O170" s="120"/>
      <c r="P170" s="120"/>
      <c r="Q170" s="2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122"/>
      <c r="AJ170" s="122"/>
      <c r="AK170" s="2"/>
      <c r="AL170" s="2"/>
      <c r="AM170" s="2"/>
      <c r="AN170" s="2"/>
      <c r="AO170" s="2"/>
      <c r="AP170" s="2"/>
      <c r="AQ170" s="2"/>
      <c r="AR170" s="15"/>
    </row>
    <row r="171" spans="1:44" ht="11.25" customHeight="1">
      <c r="A171" s="120"/>
      <c r="B171" s="120"/>
      <c r="C171" s="120"/>
      <c r="D171" s="120"/>
      <c r="E171" s="2"/>
      <c r="F171" s="2"/>
      <c r="G171" s="120"/>
      <c r="H171" s="120"/>
      <c r="I171" s="120"/>
      <c r="J171" s="58"/>
      <c r="K171" s="121"/>
      <c r="L171" s="2"/>
      <c r="M171" s="120"/>
      <c r="N171" s="120"/>
      <c r="O171" s="120"/>
      <c r="P171" s="120"/>
      <c r="Q171" s="2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122"/>
      <c r="AJ171" s="122"/>
      <c r="AK171" s="2"/>
      <c r="AL171" s="2"/>
      <c r="AM171" s="2"/>
      <c r="AN171" s="2"/>
      <c r="AO171" s="2"/>
      <c r="AP171" s="2"/>
      <c r="AQ171" s="2"/>
      <c r="AR171" s="15"/>
    </row>
    <row r="172" spans="1:44" ht="11.25" customHeight="1">
      <c r="A172" s="120"/>
      <c r="B172" s="120"/>
      <c r="C172" s="120"/>
      <c r="D172" s="120"/>
      <c r="E172" s="2"/>
      <c r="F172" s="2"/>
      <c r="G172" s="120"/>
      <c r="H172" s="120"/>
      <c r="I172" s="120"/>
      <c r="J172" s="58"/>
      <c r="K172" s="121"/>
      <c r="L172" s="2"/>
      <c r="M172" s="120"/>
      <c r="N172" s="120"/>
      <c r="O172" s="120"/>
      <c r="P172" s="120"/>
      <c r="Q172" s="2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122"/>
      <c r="AJ172" s="122"/>
      <c r="AK172" s="2"/>
      <c r="AL172" s="2"/>
      <c r="AM172" s="2"/>
      <c r="AN172" s="2"/>
      <c r="AO172" s="2"/>
      <c r="AP172" s="2"/>
      <c r="AQ172" s="2"/>
      <c r="AR172" s="15"/>
    </row>
    <row r="173" spans="1:44" ht="11.25" customHeight="1">
      <c r="A173" s="120"/>
      <c r="B173" s="120"/>
      <c r="C173" s="120"/>
      <c r="D173" s="120"/>
      <c r="E173" s="2"/>
      <c r="F173" s="2"/>
      <c r="G173" s="120"/>
      <c r="H173" s="120"/>
      <c r="I173" s="120"/>
      <c r="J173" s="58"/>
      <c r="K173" s="121"/>
      <c r="L173" s="2"/>
      <c r="M173" s="120"/>
      <c r="N173" s="120"/>
      <c r="O173" s="120"/>
      <c r="P173" s="120"/>
      <c r="Q173" s="2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122"/>
      <c r="AJ173" s="122"/>
      <c r="AK173" s="2"/>
      <c r="AL173" s="2"/>
      <c r="AM173" s="2"/>
      <c r="AN173" s="2"/>
      <c r="AO173" s="2"/>
      <c r="AP173" s="2"/>
      <c r="AQ173" s="2"/>
      <c r="AR173" s="15"/>
    </row>
    <row r="174" spans="1:44" ht="11.25" customHeight="1">
      <c r="A174" s="120"/>
      <c r="B174" s="120"/>
      <c r="C174" s="120"/>
      <c r="D174" s="120"/>
      <c r="E174" s="2"/>
      <c r="F174" s="2"/>
      <c r="G174" s="120"/>
      <c r="H174" s="120"/>
      <c r="I174" s="120"/>
      <c r="J174" s="58"/>
      <c r="K174" s="121"/>
      <c r="L174" s="2"/>
      <c r="M174" s="120"/>
      <c r="N174" s="120"/>
      <c r="O174" s="120"/>
      <c r="P174" s="120"/>
      <c r="Q174" s="2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122"/>
      <c r="AJ174" s="122"/>
      <c r="AK174" s="2"/>
      <c r="AL174" s="2"/>
      <c r="AM174" s="2"/>
      <c r="AN174" s="2"/>
      <c r="AO174" s="2"/>
      <c r="AP174" s="2"/>
      <c r="AQ174" s="2"/>
      <c r="AR174" s="15"/>
    </row>
    <row r="175" spans="1:44" ht="11.25" customHeight="1">
      <c r="A175" s="120"/>
      <c r="B175" s="120"/>
      <c r="C175" s="120"/>
      <c r="D175" s="120"/>
      <c r="E175" s="2"/>
      <c r="F175" s="2"/>
      <c r="G175" s="120"/>
      <c r="H175" s="120"/>
      <c r="I175" s="120"/>
      <c r="J175" s="58"/>
      <c r="K175" s="121"/>
      <c r="L175" s="2"/>
      <c r="M175" s="120"/>
      <c r="N175" s="120"/>
      <c r="O175" s="120"/>
      <c r="P175" s="120"/>
      <c r="Q175" s="2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122"/>
      <c r="AJ175" s="122"/>
      <c r="AK175" s="2"/>
      <c r="AL175" s="2"/>
      <c r="AM175" s="2"/>
      <c r="AN175" s="2"/>
      <c r="AO175" s="2"/>
      <c r="AP175" s="2"/>
      <c r="AQ175" s="2"/>
      <c r="AR175" s="15"/>
    </row>
    <row r="176" spans="1:44" ht="11.25" customHeight="1">
      <c r="A176" s="120"/>
      <c r="B176" s="120"/>
      <c r="C176" s="120"/>
      <c r="D176" s="120"/>
      <c r="E176" s="2"/>
      <c r="F176" s="2"/>
      <c r="G176" s="120"/>
      <c r="H176" s="120"/>
      <c r="I176" s="120"/>
      <c r="J176" s="58"/>
      <c r="K176" s="121"/>
      <c r="L176" s="2"/>
      <c r="M176" s="120"/>
      <c r="N176" s="120"/>
      <c r="O176" s="120"/>
      <c r="P176" s="120"/>
      <c r="Q176" s="2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122"/>
      <c r="AJ176" s="122"/>
      <c r="AK176" s="2"/>
      <c r="AL176" s="2"/>
      <c r="AM176" s="2"/>
      <c r="AN176" s="2"/>
      <c r="AO176" s="2"/>
      <c r="AP176" s="2"/>
      <c r="AQ176" s="2"/>
      <c r="AR176" s="15"/>
    </row>
    <row r="177" spans="1:44" ht="11.25" customHeight="1">
      <c r="A177" s="120"/>
      <c r="B177" s="120"/>
      <c r="C177" s="120"/>
      <c r="D177" s="120"/>
      <c r="E177" s="2"/>
      <c r="F177" s="2"/>
      <c r="G177" s="120"/>
      <c r="H177" s="120"/>
      <c r="I177" s="120"/>
      <c r="J177" s="58"/>
      <c r="K177" s="121"/>
      <c r="L177" s="2"/>
      <c r="M177" s="120"/>
      <c r="N177" s="120"/>
      <c r="O177" s="120"/>
      <c r="P177" s="120"/>
      <c r="Q177" s="2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122"/>
      <c r="AJ177" s="122"/>
      <c r="AK177" s="2"/>
      <c r="AL177" s="2"/>
      <c r="AM177" s="2"/>
      <c r="AN177" s="2"/>
      <c r="AO177" s="2"/>
      <c r="AP177" s="2"/>
      <c r="AQ177" s="2"/>
      <c r="AR177" s="15"/>
    </row>
    <row r="178" spans="1:44" ht="11.25" customHeight="1">
      <c r="A178" s="120"/>
      <c r="B178" s="120"/>
      <c r="C178" s="120"/>
      <c r="D178" s="120"/>
      <c r="E178" s="2"/>
      <c r="F178" s="2"/>
      <c r="G178" s="120"/>
      <c r="H178" s="120"/>
      <c r="I178" s="120"/>
      <c r="J178" s="58"/>
      <c r="K178" s="121"/>
      <c r="L178" s="2"/>
      <c r="M178" s="120"/>
      <c r="N178" s="120"/>
      <c r="O178" s="120"/>
      <c r="P178" s="120"/>
      <c r="Q178" s="2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122"/>
      <c r="AJ178" s="122"/>
      <c r="AK178" s="2"/>
      <c r="AL178" s="2"/>
      <c r="AM178" s="2"/>
      <c r="AN178" s="2"/>
      <c r="AO178" s="2"/>
      <c r="AP178" s="2"/>
      <c r="AQ178" s="2"/>
      <c r="AR178" s="15"/>
    </row>
    <row r="179" spans="1:44" ht="11.25" customHeight="1">
      <c r="A179" s="120"/>
      <c r="B179" s="120"/>
      <c r="C179" s="120"/>
      <c r="D179" s="120"/>
      <c r="E179" s="2"/>
      <c r="F179" s="2"/>
      <c r="G179" s="120"/>
      <c r="H179" s="120"/>
      <c r="I179" s="120"/>
      <c r="J179" s="58"/>
      <c r="K179" s="121"/>
      <c r="L179" s="2"/>
      <c r="M179" s="120"/>
      <c r="N179" s="120"/>
      <c r="O179" s="120"/>
      <c r="P179" s="120"/>
      <c r="Q179" s="2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122"/>
      <c r="AJ179" s="122"/>
      <c r="AK179" s="2"/>
      <c r="AL179" s="2"/>
      <c r="AM179" s="2"/>
      <c r="AN179" s="2"/>
      <c r="AO179" s="2"/>
      <c r="AP179" s="2"/>
      <c r="AQ179" s="2"/>
      <c r="AR179" s="15"/>
    </row>
    <row r="180" spans="1:44" ht="11.25" customHeight="1">
      <c r="A180" s="120"/>
      <c r="B180" s="120"/>
      <c r="C180" s="120"/>
      <c r="D180" s="120"/>
      <c r="E180" s="2"/>
      <c r="F180" s="2"/>
      <c r="G180" s="120"/>
      <c r="H180" s="120"/>
      <c r="I180" s="120"/>
      <c r="J180" s="58"/>
      <c r="K180" s="121"/>
      <c r="L180" s="2"/>
      <c r="M180" s="120"/>
      <c r="N180" s="120"/>
      <c r="O180" s="120"/>
      <c r="P180" s="120"/>
      <c r="Q180" s="2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122"/>
      <c r="AJ180" s="122"/>
      <c r="AK180" s="2"/>
      <c r="AL180" s="2"/>
      <c r="AM180" s="2"/>
      <c r="AN180" s="2"/>
      <c r="AO180" s="2"/>
      <c r="AP180" s="2"/>
      <c r="AQ180" s="2"/>
      <c r="AR180" s="15"/>
    </row>
    <row r="181" spans="1:44" ht="11.25" customHeight="1">
      <c r="A181" s="120"/>
      <c r="B181" s="120"/>
      <c r="C181" s="120"/>
      <c r="D181" s="120"/>
      <c r="E181" s="2"/>
      <c r="F181" s="2"/>
      <c r="G181" s="120"/>
      <c r="H181" s="120"/>
      <c r="I181" s="120"/>
      <c r="J181" s="58"/>
      <c r="K181" s="121"/>
      <c r="L181" s="2"/>
      <c r="M181" s="120"/>
      <c r="N181" s="120"/>
      <c r="O181" s="120"/>
      <c r="P181" s="120"/>
      <c r="Q181" s="2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122"/>
      <c r="AJ181" s="122"/>
      <c r="AK181" s="2"/>
      <c r="AL181" s="2"/>
      <c r="AM181" s="2"/>
      <c r="AN181" s="2"/>
      <c r="AO181" s="2"/>
      <c r="AP181" s="2"/>
      <c r="AQ181" s="2"/>
      <c r="AR181" s="15"/>
    </row>
    <row r="182" spans="1:44" ht="11.25" customHeight="1">
      <c r="A182" s="120"/>
      <c r="B182" s="120"/>
      <c r="C182" s="120"/>
      <c r="D182" s="120"/>
      <c r="E182" s="2"/>
      <c r="F182" s="2"/>
      <c r="G182" s="120"/>
      <c r="H182" s="120"/>
      <c r="I182" s="120"/>
      <c r="J182" s="58"/>
      <c r="K182" s="121"/>
      <c r="L182" s="2"/>
      <c r="M182" s="120"/>
      <c r="N182" s="120"/>
      <c r="O182" s="120"/>
      <c r="P182" s="120"/>
      <c r="Q182" s="2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122"/>
      <c r="AJ182" s="122"/>
      <c r="AK182" s="2"/>
      <c r="AL182" s="2"/>
      <c r="AM182" s="2"/>
      <c r="AN182" s="2"/>
      <c r="AO182" s="2"/>
      <c r="AP182" s="2"/>
      <c r="AQ182" s="2"/>
      <c r="AR182" s="15"/>
    </row>
    <row r="183" spans="1:44" ht="11.25" customHeight="1">
      <c r="A183" s="120"/>
      <c r="B183" s="120"/>
      <c r="C183" s="120"/>
      <c r="D183" s="120"/>
      <c r="E183" s="2"/>
      <c r="F183" s="2"/>
      <c r="G183" s="120"/>
      <c r="H183" s="120"/>
      <c r="I183" s="120"/>
      <c r="J183" s="58"/>
      <c r="K183" s="121"/>
      <c r="L183" s="2"/>
      <c r="M183" s="120"/>
      <c r="N183" s="120"/>
      <c r="O183" s="120"/>
      <c r="P183" s="120"/>
      <c r="Q183" s="2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122"/>
      <c r="AJ183" s="122"/>
      <c r="AK183" s="2"/>
      <c r="AL183" s="2"/>
      <c r="AM183" s="2"/>
      <c r="AN183" s="2"/>
      <c r="AO183" s="2"/>
      <c r="AP183" s="2"/>
      <c r="AQ183" s="2"/>
      <c r="AR183" s="15"/>
    </row>
    <row r="184" spans="1:44" ht="11.25" customHeight="1">
      <c r="A184" s="120"/>
      <c r="B184" s="120"/>
      <c r="C184" s="120"/>
      <c r="D184" s="120"/>
      <c r="E184" s="2"/>
      <c r="F184" s="2"/>
      <c r="G184" s="120"/>
      <c r="H184" s="120"/>
      <c r="I184" s="120"/>
      <c r="J184" s="58"/>
      <c r="K184" s="121"/>
      <c r="L184" s="2"/>
      <c r="M184" s="120"/>
      <c r="N184" s="120"/>
      <c r="O184" s="120"/>
      <c r="P184" s="120"/>
      <c r="Q184" s="2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122"/>
      <c r="AJ184" s="122"/>
      <c r="AK184" s="2"/>
      <c r="AL184" s="2"/>
      <c r="AM184" s="2"/>
      <c r="AN184" s="2"/>
      <c r="AO184" s="2"/>
      <c r="AP184" s="2"/>
      <c r="AQ184" s="2"/>
      <c r="AR184" s="15"/>
    </row>
    <row r="185" spans="1:44" ht="11.25" customHeight="1">
      <c r="A185" s="120"/>
      <c r="B185" s="120"/>
      <c r="C185" s="120"/>
      <c r="D185" s="120"/>
      <c r="E185" s="2"/>
      <c r="F185" s="2"/>
      <c r="G185" s="120"/>
      <c r="H185" s="120"/>
      <c r="I185" s="120"/>
      <c r="J185" s="58"/>
      <c r="K185" s="121"/>
      <c r="L185" s="2"/>
      <c r="M185" s="120"/>
      <c r="N185" s="120"/>
      <c r="O185" s="120"/>
      <c r="P185" s="120"/>
      <c r="Q185" s="2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122"/>
      <c r="AJ185" s="122"/>
      <c r="AK185" s="2"/>
      <c r="AL185" s="2"/>
      <c r="AM185" s="2"/>
      <c r="AN185" s="2"/>
      <c r="AO185" s="2"/>
      <c r="AP185" s="2"/>
      <c r="AQ185" s="2"/>
      <c r="AR185" s="15"/>
    </row>
    <row r="186" spans="1:44" ht="11.25" customHeight="1">
      <c r="A186" s="120"/>
      <c r="B186" s="120"/>
      <c r="C186" s="120"/>
      <c r="D186" s="120"/>
      <c r="E186" s="2"/>
      <c r="F186" s="2"/>
      <c r="G186" s="120"/>
      <c r="H186" s="120"/>
      <c r="I186" s="120"/>
      <c r="J186" s="58"/>
      <c r="K186" s="121"/>
      <c r="L186" s="2"/>
      <c r="M186" s="120"/>
      <c r="N186" s="120"/>
      <c r="O186" s="120"/>
      <c r="P186" s="120"/>
      <c r="Q186" s="2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122"/>
      <c r="AJ186" s="122"/>
      <c r="AK186" s="2"/>
      <c r="AL186" s="2"/>
      <c r="AM186" s="2"/>
      <c r="AN186" s="2"/>
      <c r="AO186" s="2"/>
      <c r="AP186" s="2"/>
      <c r="AQ186" s="2"/>
      <c r="AR186" s="15"/>
    </row>
    <row r="187" spans="1:44" ht="11.25" customHeight="1">
      <c r="A187" s="120"/>
      <c r="B187" s="120"/>
      <c r="C187" s="120"/>
      <c r="D187" s="120"/>
      <c r="E187" s="2"/>
      <c r="F187" s="2"/>
      <c r="G187" s="120"/>
      <c r="H187" s="120"/>
      <c r="I187" s="120"/>
      <c r="J187" s="58"/>
      <c r="K187" s="121"/>
      <c r="L187" s="2"/>
      <c r="M187" s="120"/>
      <c r="N187" s="120"/>
      <c r="O187" s="120"/>
      <c r="P187" s="120"/>
      <c r="Q187" s="2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122"/>
      <c r="AJ187" s="122"/>
      <c r="AK187" s="2"/>
      <c r="AL187" s="2"/>
      <c r="AM187" s="2"/>
      <c r="AN187" s="2"/>
      <c r="AO187" s="2"/>
      <c r="AP187" s="2"/>
      <c r="AQ187" s="2"/>
      <c r="AR187" s="15"/>
    </row>
    <row r="188" spans="1:44" ht="11.25" customHeight="1">
      <c r="A188" s="120"/>
      <c r="B188" s="120"/>
      <c r="C188" s="120"/>
      <c r="D188" s="120"/>
      <c r="E188" s="2"/>
      <c r="F188" s="2"/>
      <c r="G188" s="120"/>
      <c r="H188" s="120"/>
      <c r="I188" s="120"/>
      <c r="J188" s="58"/>
      <c r="K188" s="121"/>
      <c r="L188" s="2"/>
      <c r="M188" s="120"/>
      <c r="N188" s="120"/>
      <c r="O188" s="120"/>
      <c r="P188" s="120"/>
      <c r="Q188" s="2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122"/>
      <c r="AJ188" s="122"/>
      <c r="AK188" s="2"/>
      <c r="AL188" s="2"/>
      <c r="AM188" s="2"/>
      <c r="AN188" s="2"/>
      <c r="AO188" s="2"/>
      <c r="AP188" s="2"/>
      <c r="AQ188" s="2"/>
      <c r="AR188" s="15"/>
    </row>
    <row r="189" spans="1:44" ht="11.25" customHeight="1">
      <c r="A189" s="120"/>
      <c r="B189" s="120"/>
      <c r="C189" s="120"/>
      <c r="D189" s="120"/>
      <c r="E189" s="2"/>
      <c r="F189" s="2"/>
      <c r="G189" s="120"/>
      <c r="H189" s="120"/>
      <c r="I189" s="120"/>
      <c r="J189" s="58"/>
      <c r="K189" s="121"/>
      <c r="L189" s="2"/>
      <c r="M189" s="120"/>
      <c r="N189" s="120"/>
      <c r="O189" s="120"/>
      <c r="P189" s="120"/>
      <c r="Q189" s="2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122"/>
      <c r="AJ189" s="122"/>
      <c r="AK189" s="2"/>
      <c r="AL189" s="2"/>
      <c r="AM189" s="2"/>
      <c r="AN189" s="2"/>
      <c r="AO189" s="2"/>
      <c r="AP189" s="2"/>
      <c r="AQ189" s="2"/>
      <c r="AR189" s="15"/>
    </row>
    <row r="190" spans="1:44" ht="11.25" customHeight="1">
      <c r="A190" s="120"/>
      <c r="B190" s="120"/>
      <c r="C190" s="120"/>
      <c r="D190" s="120"/>
      <c r="E190" s="2"/>
      <c r="F190" s="2"/>
      <c r="G190" s="120"/>
      <c r="H190" s="120"/>
      <c r="I190" s="120"/>
      <c r="J190" s="58"/>
      <c r="K190" s="121"/>
      <c r="L190" s="2"/>
      <c r="M190" s="120"/>
      <c r="N190" s="120"/>
      <c r="O190" s="120"/>
      <c r="P190" s="120"/>
      <c r="Q190" s="2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122"/>
      <c r="AJ190" s="122"/>
      <c r="AK190" s="2"/>
      <c r="AL190" s="2"/>
      <c r="AM190" s="2"/>
      <c r="AN190" s="2"/>
      <c r="AO190" s="2"/>
      <c r="AP190" s="2"/>
      <c r="AQ190" s="2"/>
      <c r="AR190" s="15"/>
    </row>
    <row r="191" spans="1:44" ht="11.25" customHeight="1">
      <c r="A191" s="120"/>
      <c r="B191" s="120"/>
      <c r="C191" s="120"/>
      <c r="D191" s="120"/>
      <c r="E191" s="2"/>
      <c r="F191" s="2"/>
      <c r="G191" s="120"/>
      <c r="H191" s="120"/>
      <c r="I191" s="120"/>
      <c r="J191" s="58"/>
      <c r="K191" s="121"/>
      <c r="L191" s="2"/>
      <c r="M191" s="120"/>
      <c r="N191" s="120"/>
      <c r="O191" s="120"/>
      <c r="P191" s="120"/>
      <c r="Q191" s="2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122"/>
      <c r="AJ191" s="122"/>
      <c r="AK191" s="2"/>
      <c r="AL191" s="2"/>
      <c r="AM191" s="2"/>
      <c r="AN191" s="2"/>
      <c r="AO191" s="2"/>
      <c r="AP191" s="2"/>
      <c r="AQ191" s="2"/>
      <c r="AR191" s="15"/>
    </row>
    <row r="192" spans="1:44" ht="11.25" customHeight="1">
      <c r="A192" s="120"/>
      <c r="B192" s="120"/>
      <c r="C192" s="120"/>
      <c r="D192" s="120"/>
      <c r="E192" s="2"/>
      <c r="F192" s="2"/>
      <c r="G192" s="120"/>
      <c r="H192" s="120"/>
      <c r="I192" s="120"/>
      <c r="J192" s="58"/>
      <c r="K192" s="121"/>
      <c r="L192" s="2"/>
      <c r="M192" s="120"/>
      <c r="N192" s="120"/>
      <c r="O192" s="120"/>
      <c r="P192" s="120"/>
      <c r="Q192" s="2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122"/>
      <c r="AJ192" s="122"/>
      <c r="AK192" s="2"/>
      <c r="AL192" s="2"/>
      <c r="AM192" s="2"/>
      <c r="AN192" s="2"/>
      <c r="AO192" s="2"/>
      <c r="AP192" s="2"/>
      <c r="AQ192" s="2"/>
      <c r="AR192" s="15"/>
    </row>
    <row r="193" spans="1:44" ht="11.25" customHeight="1">
      <c r="A193" s="120"/>
      <c r="B193" s="120"/>
      <c r="C193" s="120"/>
      <c r="D193" s="120"/>
      <c r="E193" s="2"/>
      <c r="F193" s="2"/>
      <c r="G193" s="120"/>
      <c r="H193" s="120"/>
      <c r="I193" s="120"/>
      <c r="J193" s="58"/>
      <c r="K193" s="121"/>
      <c r="L193" s="2"/>
      <c r="M193" s="120"/>
      <c r="N193" s="120"/>
      <c r="O193" s="120"/>
      <c r="P193" s="120"/>
      <c r="Q193" s="2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122"/>
      <c r="AJ193" s="122"/>
      <c r="AK193" s="2"/>
      <c r="AL193" s="2"/>
      <c r="AM193" s="2"/>
      <c r="AN193" s="2"/>
      <c r="AO193" s="2"/>
      <c r="AP193" s="2"/>
      <c r="AQ193" s="2"/>
      <c r="AR193" s="15"/>
    </row>
    <row r="194" spans="1:44" ht="11.25" customHeight="1">
      <c r="A194" s="120"/>
      <c r="B194" s="120"/>
      <c r="C194" s="120"/>
      <c r="D194" s="120"/>
      <c r="E194" s="2"/>
      <c r="F194" s="2"/>
      <c r="G194" s="120"/>
      <c r="H194" s="120"/>
      <c r="I194" s="120"/>
      <c r="J194" s="58"/>
      <c r="K194" s="121"/>
      <c r="L194" s="2"/>
      <c r="M194" s="120"/>
      <c r="N194" s="120"/>
      <c r="O194" s="120"/>
      <c r="P194" s="120"/>
      <c r="Q194" s="2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122"/>
      <c r="AJ194" s="122"/>
      <c r="AK194" s="2"/>
      <c r="AL194" s="2"/>
      <c r="AM194" s="2"/>
      <c r="AN194" s="2"/>
      <c r="AO194" s="2"/>
      <c r="AP194" s="2"/>
      <c r="AQ194" s="2"/>
      <c r="AR194" s="15"/>
    </row>
    <row r="195" spans="1:44" ht="11.25" customHeight="1">
      <c r="A195" s="120"/>
      <c r="B195" s="120"/>
      <c r="C195" s="120"/>
      <c r="D195" s="120"/>
      <c r="E195" s="2"/>
      <c r="F195" s="2"/>
      <c r="G195" s="120"/>
      <c r="H195" s="120"/>
      <c r="I195" s="120"/>
      <c r="J195" s="58"/>
      <c r="K195" s="121"/>
      <c r="L195" s="2"/>
      <c r="M195" s="120"/>
      <c r="N195" s="120"/>
      <c r="O195" s="120"/>
      <c r="P195" s="120"/>
      <c r="Q195" s="2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122"/>
      <c r="AJ195" s="122"/>
      <c r="AK195" s="2"/>
      <c r="AL195" s="2"/>
      <c r="AM195" s="2"/>
      <c r="AN195" s="2"/>
      <c r="AO195" s="2"/>
      <c r="AP195" s="2"/>
      <c r="AQ195" s="2"/>
      <c r="AR195" s="15"/>
    </row>
    <row r="196" spans="1:44" ht="11.25" customHeight="1">
      <c r="A196" s="120"/>
      <c r="B196" s="120"/>
      <c r="C196" s="120"/>
      <c r="D196" s="120"/>
      <c r="E196" s="2"/>
      <c r="F196" s="2"/>
      <c r="G196" s="120"/>
      <c r="H196" s="120"/>
      <c r="I196" s="120"/>
      <c r="J196" s="58"/>
      <c r="K196" s="121"/>
      <c r="L196" s="2"/>
      <c r="M196" s="120"/>
      <c r="N196" s="120"/>
      <c r="O196" s="120"/>
      <c r="P196" s="120"/>
      <c r="Q196" s="2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122"/>
      <c r="AJ196" s="122"/>
      <c r="AK196" s="2"/>
      <c r="AL196" s="2"/>
      <c r="AM196" s="2"/>
      <c r="AN196" s="2"/>
      <c r="AO196" s="2"/>
      <c r="AP196" s="2"/>
      <c r="AQ196" s="2"/>
      <c r="AR196" s="15"/>
    </row>
    <row r="197" spans="1:44" ht="11.25" customHeight="1">
      <c r="A197" s="120"/>
      <c r="B197" s="120"/>
      <c r="C197" s="120"/>
      <c r="D197" s="120"/>
      <c r="E197" s="2"/>
      <c r="F197" s="2"/>
      <c r="G197" s="120"/>
      <c r="H197" s="120"/>
      <c r="I197" s="120"/>
      <c r="J197" s="58"/>
      <c r="K197" s="121"/>
      <c r="L197" s="2"/>
      <c r="M197" s="120"/>
      <c r="N197" s="120"/>
      <c r="O197" s="120"/>
      <c r="P197" s="120"/>
      <c r="Q197" s="2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122"/>
      <c r="AJ197" s="122"/>
      <c r="AK197" s="2"/>
      <c r="AL197" s="2"/>
      <c r="AM197" s="2"/>
      <c r="AN197" s="2"/>
      <c r="AO197" s="2"/>
      <c r="AP197" s="2"/>
      <c r="AQ197" s="2"/>
      <c r="AR197" s="15"/>
    </row>
    <row r="198" spans="1:44" ht="11.25" customHeight="1">
      <c r="A198" s="120"/>
      <c r="B198" s="120"/>
      <c r="C198" s="120"/>
      <c r="D198" s="120"/>
      <c r="E198" s="2"/>
      <c r="F198" s="2"/>
      <c r="G198" s="120"/>
      <c r="H198" s="120"/>
      <c r="I198" s="120"/>
      <c r="J198" s="58"/>
      <c r="K198" s="121"/>
      <c r="L198" s="2"/>
      <c r="M198" s="120"/>
      <c r="N198" s="120"/>
      <c r="O198" s="120"/>
      <c r="P198" s="120"/>
      <c r="Q198" s="2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122"/>
      <c r="AJ198" s="122"/>
      <c r="AK198" s="2"/>
      <c r="AL198" s="2"/>
      <c r="AM198" s="2"/>
      <c r="AN198" s="2"/>
      <c r="AO198" s="2"/>
      <c r="AP198" s="2"/>
      <c r="AQ198" s="2"/>
      <c r="AR198" s="15"/>
    </row>
    <row r="199" spans="1:44" ht="11.25" customHeight="1">
      <c r="A199" s="120"/>
      <c r="B199" s="120"/>
      <c r="C199" s="120"/>
      <c r="D199" s="120"/>
      <c r="E199" s="2"/>
      <c r="F199" s="2"/>
      <c r="G199" s="120"/>
      <c r="H199" s="120"/>
      <c r="I199" s="120"/>
      <c r="J199" s="58"/>
      <c r="K199" s="121"/>
      <c r="L199" s="2"/>
      <c r="M199" s="120"/>
      <c r="N199" s="120"/>
      <c r="O199" s="120"/>
      <c r="P199" s="120"/>
      <c r="Q199" s="2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122"/>
      <c r="AJ199" s="122"/>
      <c r="AK199" s="2"/>
      <c r="AL199" s="2"/>
      <c r="AM199" s="2"/>
      <c r="AN199" s="2"/>
      <c r="AO199" s="2"/>
      <c r="AP199" s="2"/>
      <c r="AQ199" s="2"/>
      <c r="AR199" s="15"/>
    </row>
    <row r="200" spans="1:44" ht="11.25" customHeight="1">
      <c r="A200" s="120"/>
      <c r="B200" s="120"/>
      <c r="C200" s="120"/>
      <c r="D200" s="120"/>
      <c r="E200" s="2"/>
      <c r="F200" s="2"/>
      <c r="G200" s="120"/>
      <c r="H200" s="120"/>
      <c r="I200" s="120"/>
      <c r="J200" s="58"/>
      <c r="K200" s="121"/>
      <c r="L200" s="2"/>
      <c r="M200" s="120"/>
      <c r="N200" s="120"/>
      <c r="O200" s="120"/>
      <c r="P200" s="120"/>
      <c r="Q200" s="2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122"/>
      <c r="AJ200" s="122"/>
      <c r="AK200" s="2"/>
      <c r="AL200" s="2"/>
      <c r="AM200" s="2"/>
      <c r="AN200" s="2"/>
      <c r="AO200" s="2"/>
      <c r="AP200" s="2"/>
      <c r="AQ200" s="2"/>
      <c r="AR200" s="15"/>
    </row>
    <row r="201" spans="1:44" ht="11.25" customHeight="1">
      <c r="A201" s="120"/>
      <c r="B201" s="120"/>
      <c r="C201" s="120"/>
      <c r="D201" s="120"/>
      <c r="E201" s="2"/>
      <c r="F201" s="2"/>
      <c r="G201" s="120"/>
      <c r="H201" s="120"/>
      <c r="I201" s="120"/>
      <c r="J201" s="58"/>
      <c r="K201" s="121"/>
      <c r="L201" s="2"/>
      <c r="M201" s="120"/>
      <c r="N201" s="120"/>
      <c r="O201" s="120"/>
      <c r="P201" s="120"/>
      <c r="Q201" s="2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122"/>
      <c r="AJ201" s="122"/>
      <c r="AK201" s="2"/>
      <c r="AL201" s="2"/>
      <c r="AM201" s="2"/>
      <c r="AN201" s="2"/>
      <c r="AO201" s="2"/>
      <c r="AP201" s="2"/>
      <c r="AQ201" s="2"/>
      <c r="AR201" s="15"/>
    </row>
    <row r="202" spans="1:44" ht="11.25" customHeight="1">
      <c r="A202" s="120"/>
      <c r="B202" s="120"/>
      <c r="C202" s="120"/>
      <c r="D202" s="120"/>
      <c r="E202" s="2"/>
      <c r="F202" s="2"/>
      <c r="G202" s="120"/>
      <c r="H202" s="120"/>
      <c r="I202" s="120"/>
      <c r="J202" s="58"/>
      <c r="K202" s="121"/>
      <c r="L202" s="2"/>
      <c r="M202" s="120"/>
      <c r="N202" s="120"/>
      <c r="O202" s="120"/>
      <c r="P202" s="120"/>
      <c r="Q202" s="2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122"/>
      <c r="AJ202" s="122"/>
      <c r="AK202" s="2"/>
      <c r="AL202" s="2"/>
      <c r="AM202" s="2"/>
      <c r="AN202" s="2"/>
      <c r="AO202" s="2"/>
      <c r="AP202" s="2"/>
      <c r="AQ202" s="2"/>
      <c r="AR202" s="15"/>
    </row>
    <row r="203" spans="1:44" ht="11.25" customHeight="1">
      <c r="A203" s="120"/>
      <c r="B203" s="120"/>
      <c r="C203" s="120"/>
      <c r="D203" s="120"/>
      <c r="E203" s="2"/>
      <c r="F203" s="2"/>
      <c r="G203" s="120"/>
      <c r="H203" s="120"/>
      <c r="I203" s="120"/>
      <c r="J203" s="58"/>
      <c r="K203" s="121"/>
      <c r="L203" s="2"/>
      <c r="M203" s="120"/>
      <c r="N203" s="120"/>
      <c r="O203" s="120"/>
      <c r="P203" s="120"/>
      <c r="Q203" s="2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122"/>
      <c r="AJ203" s="122"/>
      <c r="AK203" s="2"/>
      <c r="AL203" s="2"/>
      <c r="AM203" s="2"/>
      <c r="AN203" s="2"/>
      <c r="AO203" s="2"/>
      <c r="AP203" s="2"/>
      <c r="AQ203" s="2"/>
      <c r="AR203" s="15"/>
    </row>
    <row r="204" spans="1:44" ht="11.25" customHeight="1">
      <c r="A204" s="120"/>
      <c r="B204" s="120"/>
      <c r="C204" s="120"/>
      <c r="D204" s="120"/>
      <c r="E204" s="2"/>
      <c r="F204" s="2"/>
      <c r="G204" s="120"/>
      <c r="H204" s="120"/>
      <c r="I204" s="120"/>
      <c r="J204" s="58"/>
      <c r="K204" s="121"/>
      <c r="L204" s="2"/>
      <c r="M204" s="120"/>
      <c r="N204" s="120"/>
      <c r="O204" s="120"/>
      <c r="P204" s="120"/>
      <c r="Q204" s="2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122"/>
      <c r="AJ204" s="122"/>
      <c r="AK204" s="2"/>
      <c r="AL204" s="2"/>
      <c r="AM204" s="2"/>
      <c r="AN204" s="2"/>
      <c r="AO204" s="2"/>
      <c r="AP204" s="2"/>
      <c r="AQ204" s="2"/>
      <c r="AR204" s="15"/>
    </row>
    <row r="205" spans="1:44" ht="11.25" customHeight="1">
      <c r="A205" s="120"/>
      <c r="B205" s="120"/>
      <c r="C205" s="120"/>
      <c r="D205" s="120"/>
      <c r="E205" s="2"/>
      <c r="F205" s="2"/>
      <c r="G205" s="120"/>
      <c r="H205" s="120"/>
      <c r="I205" s="120"/>
      <c r="J205" s="58"/>
      <c r="K205" s="121"/>
      <c r="L205" s="2"/>
      <c r="M205" s="120"/>
      <c r="N205" s="120"/>
      <c r="O205" s="120"/>
      <c r="P205" s="120"/>
      <c r="Q205" s="2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122"/>
      <c r="AJ205" s="122"/>
      <c r="AK205" s="2"/>
      <c r="AL205" s="2"/>
      <c r="AM205" s="2"/>
      <c r="AN205" s="2"/>
      <c r="AO205" s="2"/>
      <c r="AP205" s="2"/>
      <c r="AQ205" s="2"/>
      <c r="AR205" s="15"/>
    </row>
    <row r="206" spans="1:44" ht="11.25" customHeight="1">
      <c r="A206" s="120"/>
      <c r="B206" s="120"/>
      <c r="C206" s="120"/>
      <c r="D206" s="120"/>
      <c r="E206" s="2"/>
      <c r="F206" s="2"/>
      <c r="G206" s="120"/>
      <c r="H206" s="120"/>
      <c r="I206" s="120"/>
      <c r="J206" s="58"/>
      <c r="K206" s="121"/>
      <c r="L206" s="2"/>
      <c r="M206" s="120"/>
      <c r="N206" s="120"/>
      <c r="O206" s="120"/>
      <c r="P206" s="120"/>
      <c r="Q206" s="2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122"/>
      <c r="AJ206" s="122"/>
      <c r="AK206" s="2"/>
      <c r="AL206" s="2"/>
      <c r="AM206" s="2"/>
      <c r="AN206" s="2"/>
      <c r="AO206" s="2"/>
      <c r="AP206" s="2"/>
      <c r="AQ206" s="2"/>
      <c r="AR206" s="15"/>
    </row>
    <row r="207" spans="1:44" ht="11.25" customHeight="1">
      <c r="A207" s="120"/>
      <c r="B207" s="120"/>
      <c r="C207" s="120"/>
      <c r="D207" s="120"/>
      <c r="E207" s="2"/>
      <c r="F207" s="2"/>
      <c r="G207" s="120"/>
      <c r="H207" s="120"/>
      <c r="I207" s="120"/>
      <c r="J207" s="58"/>
      <c r="K207" s="121"/>
      <c r="L207" s="2"/>
      <c r="M207" s="120"/>
      <c r="N207" s="120"/>
      <c r="O207" s="120"/>
      <c r="P207" s="120"/>
      <c r="Q207" s="2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122"/>
      <c r="AJ207" s="122"/>
      <c r="AK207" s="2"/>
      <c r="AL207" s="2"/>
      <c r="AM207" s="2"/>
      <c r="AN207" s="2"/>
      <c r="AO207" s="2"/>
      <c r="AP207" s="2"/>
      <c r="AQ207" s="2"/>
      <c r="AR207" s="15"/>
    </row>
    <row r="208" spans="1:44" ht="11.25" customHeight="1">
      <c r="A208" s="120"/>
      <c r="B208" s="120"/>
      <c r="C208" s="120"/>
      <c r="D208" s="120"/>
      <c r="E208" s="2"/>
      <c r="F208" s="2"/>
      <c r="G208" s="120"/>
      <c r="H208" s="120"/>
      <c r="I208" s="120"/>
      <c r="J208" s="58"/>
      <c r="K208" s="121"/>
      <c r="L208" s="2"/>
      <c r="M208" s="120"/>
      <c r="N208" s="120"/>
      <c r="O208" s="120"/>
      <c r="P208" s="120"/>
      <c r="Q208" s="2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122"/>
      <c r="AJ208" s="122"/>
      <c r="AK208" s="2"/>
      <c r="AL208" s="2"/>
      <c r="AM208" s="2"/>
      <c r="AN208" s="2"/>
      <c r="AO208" s="2"/>
      <c r="AP208" s="2"/>
      <c r="AQ208" s="2"/>
      <c r="AR208" s="15"/>
    </row>
    <row r="209" spans="1:44" ht="11.25" customHeight="1">
      <c r="A209" s="120"/>
      <c r="B209" s="120"/>
      <c r="C209" s="120"/>
      <c r="D209" s="120"/>
      <c r="E209" s="2"/>
      <c r="F209" s="2"/>
      <c r="G209" s="120"/>
      <c r="H209" s="120"/>
      <c r="I209" s="120"/>
      <c r="J209" s="58"/>
      <c r="K209" s="121"/>
      <c r="L209" s="2"/>
      <c r="M209" s="120"/>
      <c r="N209" s="120"/>
      <c r="O209" s="120"/>
      <c r="P209" s="120"/>
      <c r="Q209" s="2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122"/>
      <c r="AJ209" s="122"/>
      <c r="AK209" s="2"/>
      <c r="AL209" s="2"/>
      <c r="AM209" s="2"/>
      <c r="AN209" s="2"/>
      <c r="AO209" s="2"/>
      <c r="AP209" s="2"/>
      <c r="AQ209" s="2"/>
      <c r="AR209" s="15"/>
    </row>
    <row r="210" spans="1:44" ht="11.25" customHeight="1">
      <c r="A210" s="120"/>
      <c r="B210" s="120"/>
      <c r="C210" s="120"/>
      <c r="D210" s="120"/>
      <c r="E210" s="2"/>
      <c r="F210" s="2"/>
      <c r="G210" s="120"/>
      <c r="H210" s="120"/>
      <c r="I210" s="120"/>
      <c r="J210" s="58"/>
      <c r="K210" s="121"/>
      <c r="L210" s="2"/>
      <c r="M210" s="120"/>
      <c r="N210" s="120"/>
      <c r="O210" s="120"/>
      <c r="P210" s="120"/>
      <c r="Q210" s="2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122"/>
      <c r="AJ210" s="122"/>
      <c r="AK210" s="2"/>
      <c r="AL210" s="2"/>
      <c r="AM210" s="2"/>
      <c r="AN210" s="2"/>
      <c r="AO210" s="2"/>
      <c r="AP210" s="2"/>
      <c r="AQ210" s="2"/>
      <c r="AR210" s="15"/>
    </row>
    <row r="211" spans="1:44" ht="11.25" customHeight="1">
      <c r="A211" s="120"/>
      <c r="B211" s="120"/>
      <c r="C211" s="120"/>
      <c r="D211" s="120"/>
      <c r="E211" s="2"/>
      <c r="F211" s="2"/>
      <c r="G211" s="120"/>
      <c r="H211" s="120"/>
      <c r="I211" s="120"/>
      <c r="J211" s="58"/>
      <c r="K211" s="121"/>
      <c r="L211" s="2"/>
      <c r="M211" s="120"/>
      <c r="N211" s="120"/>
      <c r="O211" s="120"/>
      <c r="P211" s="120"/>
      <c r="Q211" s="2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122"/>
      <c r="AJ211" s="122"/>
      <c r="AK211" s="2"/>
      <c r="AL211" s="2"/>
      <c r="AM211" s="2"/>
      <c r="AN211" s="2"/>
      <c r="AO211" s="2"/>
      <c r="AP211" s="2"/>
      <c r="AQ211" s="2"/>
      <c r="AR211" s="15"/>
    </row>
    <row r="212" spans="1:44" ht="11.25" customHeight="1">
      <c r="A212" s="120"/>
      <c r="B212" s="120"/>
      <c r="C212" s="120"/>
      <c r="D212" s="120"/>
      <c r="E212" s="2"/>
      <c r="F212" s="2"/>
      <c r="G212" s="120"/>
      <c r="H212" s="120"/>
      <c r="I212" s="120"/>
      <c r="J212" s="58"/>
      <c r="K212" s="121"/>
      <c r="L212" s="2"/>
      <c r="M212" s="120"/>
      <c r="N212" s="120"/>
      <c r="O212" s="120"/>
      <c r="P212" s="120"/>
      <c r="Q212" s="2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122"/>
      <c r="AJ212" s="122"/>
      <c r="AK212" s="2"/>
      <c r="AL212" s="2"/>
      <c r="AM212" s="2"/>
      <c r="AN212" s="2"/>
      <c r="AO212" s="2"/>
      <c r="AP212" s="2"/>
      <c r="AQ212" s="2"/>
      <c r="AR212" s="15"/>
    </row>
    <row r="213" spans="1:44" ht="11.25" customHeight="1">
      <c r="A213" s="120"/>
      <c r="B213" s="120"/>
      <c r="C213" s="120"/>
      <c r="D213" s="120"/>
      <c r="E213" s="2"/>
      <c r="F213" s="2"/>
      <c r="G213" s="120"/>
      <c r="H213" s="120"/>
      <c r="I213" s="120"/>
      <c r="J213" s="58"/>
      <c r="K213" s="121"/>
      <c r="L213" s="2"/>
      <c r="M213" s="120"/>
      <c r="N213" s="120"/>
      <c r="O213" s="120"/>
      <c r="P213" s="120"/>
      <c r="Q213" s="2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122"/>
      <c r="AJ213" s="122"/>
      <c r="AK213" s="2"/>
      <c r="AL213" s="2"/>
      <c r="AM213" s="2"/>
      <c r="AN213" s="2"/>
      <c r="AO213" s="2"/>
      <c r="AP213" s="2"/>
      <c r="AQ213" s="2"/>
      <c r="AR213" s="15"/>
    </row>
    <row r="214" spans="1:44" ht="11.25" customHeight="1">
      <c r="A214" s="120"/>
      <c r="B214" s="120"/>
      <c r="C214" s="120"/>
      <c r="D214" s="120"/>
      <c r="E214" s="2"/>
      <c r="F214" s="2"/>
      <c r="G214" s="120"/>
      <c r="H214" s="120"/>
      <c r="I214" s="120"/>
      <c r="J214" s="58"/>
      <c r="K214" s="121"/>
      <c r="L214" s="2"/>
      <c r="M214" s="120"/>
      <c r="N214" s="120"/>
      <c r="O214" s="120"/>
      <c r="P214" s="120"/>
      <c r="Q214" s="2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122"/>
      <c r="AJ214" s="122"/>
      <c r="AK214" s="2"/>
      <c r="AL214" s="2"/>
      <c r="AM214" s="2"/>
      <c r="AN214" s="2"/>
      <c r="AO214" s="2"/>
      <c r="AP214" s="2"/>
      <c r="AQ214" s="2"/>
      <c r="AR214" s="15"/>
    </row>
    <row r="215" spans="1:44" ht="11.25" customHeight="1">
      <c r="A215" s="120"/>
      <c r="B215" s="120"/>
      <c r="C215" s="120"/>
      <c r="D215" s="120"/>
      <c r="E215" s="2"/>
      <c r="F215" s="2"/>
      <c r="G215" s="120"/>
      <c r="H215" s="120"/>
      <c r="I215" s="120"/>
      <c r="J215" s="58"/>
      <c r="K215" s="121"/>
      <c r="L215" s="2"/>
      <c r="M215" s="120"/>
      <c r="N215" s="120"/>
      <c r="O215" s="120"/>
      <c r="P215" s="120"/>
      <c r="Q215" s="2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122"/>
      <c r="AJ215" s="122"/>
      <c r="AK215" s="2"/>
      <c r="AL215" s="2"/>
      <c r="AM215" s="2"/>
      <c r="AN215" s="2"/>
      <c r="AO215" s="2"/>
      <c r="AP215" s="2"/>
      <c r="AQ215" s="2"/>
      <c r="AR215" s="15"/>
    </row>
    <row r="216" spans="1:44" ht="11.25" customHeight="1">
      <c r="A216" s="120"/>
      <c r="B216" s="120"/>
      <c r="C216" s="120"/>
      <c r="D216" s="120"/>
      <c r="E216" s="2"/>
      <c r="F216" s="2"/>
      <c r="G216" s="120"/>
      <c r="H216" s="120"/>
      <c r="I216" s="120"/>
      <c r="J216" s="58"/>
      <c r="K216" s="121"/>
      <c r="L216" s="2"/>
      <c r="M216" s="120"/>
      <c r="N216" s="120"/>
      <c r="O216" s="120"/>
      <c r="P216" s="120"/>
      <c r="Q216" s="2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122"/>
      <c r="AJ216" s="122"/>
      <c r="AK216" s="2"/>
      <c r="AL216" s="2"/>
      <c r="AM216" s="2"/>
      <c r="AN216" s="2"/>
      <c r="AO216" s="2"/>
      <c r="AP216" s="2"/>
      <c r="AQ216" s="2"/>
      <c r="AR216" s="15"/>
    </row>
    <row r="217" spans="1:44" ht="11.25" customHeight="1">
      <c r="A217" s="120"/>
      <c r="B217" s="120"/>
      <c r="C217" s="120"/>
      <c r="D217" s="120"/>
      <c r="E217" s="2"/>
      <c r="F217" s="2"/>
      <c r="G217" s="120"/>
      <c r="H217" s="120"/>
      <c r="I217" s="120"/>
      <c r="J217" s="58"/>
      <c r="K217" s="121"/>
      <c r="L217" s="2"/>
      <c r="M217" s="120"/>
      <c r="N217" s="120"/>
      <c r="O217" s="120"/>
      <c r="P217" s="120"/>
      <c r="Q217" s="2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122"/>
      <c r="AJ217" s="122"/>
      <c r="AK217" s="2"/>
      <c r="AL217" s="2"/>
      <c r="AM217" s="2"/>
      <c r="AN217" s="2"/>
      <c r="AO217" s="2"/>
      <c r="AP217" s="2"/>
      <c r="AQ217" s="2"/>
      <c r="AR217" s="15"/>
    </row>
    <row r="218" spans="1:44" ht="11.25" customHeight="1">
      <c r="A218" s="120"/>
      <c r="B218" s="120"/>
      <c r="C218" s="120"/>
      <c r="D218" s="120"/>
      <c r="E218" s="2"/>
      <c r="F218" s="2"/>
      <c r="G218" s="120"/>
      <c r="H218" s="120"/>
      <c r="I218" s="120"/>
      <c r="J218" s="58"/>
      <c r="K218" s="121"/>
      <c r="L218" s="2"/>
      <c r="M218" s="120"/>
      <c r="N218" s="120"/>
      <c r="O218" s="120"/>
      <c r="P218" s="120"/>
      <c r="Q218" s="2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122"/>
      <c r="AJ218" s="122"/>
      <c r="AK218" s="2"/>
      <c r="AL218" s="2"/>
      <c r="AM218" s="2"/>
      <c r="AN218" s="2"/>
      <c r="AO218" s="2"/>
      <c r="AP218" s="2"/>
      <c r="AQ218" s="2"/>
      <c r="AR218" s="15"/>
    </row>
    <row r="219" spans="1:44" ht="11.25" customHeight="1">
      <c r="A219" s="120"/>
      <c r="B219" s="120"/>
      <c r="C219" s="120"/>
      <c r="D219" s="120"/>
      <c r="E219" s="2"/>
      <c r="F219" s="2"/>
      <c r="G219" s="120"/>
      <c r="H219" s="120"/>
      <c r="I219" s="120"/>
      <c r="J219" s="58"/>
      <c r="K219" s="121"/>
      <c r="L219" s="2"/>
      <c r="M219" s="120"/>
      <c r="N219" s="120"/>
      <c r="O219" s="120"/>
      <c r="P219" s="120"/>
      <c r="Q219" s="2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122"/>
      <c r="AJ219" s="122"/>
      <c r="AK219" s="2"/>
      <c r="AL219" s="2"/>
      <c r="AM219" s="2"/>
      <c r="AN219" s="2"/>
      <c r="AO219" s="2"/>
      <c r="AP219" s="2"/>
      <c r="AQ219" s="2"/>
      <c r="AR219" s="15"/>
    </row>
    <row r="220" spans="1:44" ht="11.25" customHeight="1">
      <c r="A220" s="120"/>
      <c r="B220" s="120"/>
      <c r="C220" s="120"/>
      <c r="D220" s="120"/>
      <c r="E220" s="2"/>
      <c r="F220" s="2"/>
      <c r="G220" s="120"/>
      <c r="H220" s="120"/>
      <c r="I220" s="120"/>
      <c r="J220" s="58"/>
      <c r="K220" s="121"/>
      <c r="L220" s="2"/>
      <c r="M220" s="120"/>
      <c r="N220" s="120"/>
      <c r="O220" s="120"/>
      <c r="P220" s="120"/>
      <c r="Q220" s="2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122"/>
      <c r="AJ220" s="122"/>
      <c r="AK220" s="2"/>
      <c r="AL220" s="2"/>
      <c r="AM220" s="2"/>
      <c r="AN220" s="2"/>
      <c r="AO220" s="2"/>
      <c r="AP220" s="2"/>
      <c r="AQ220" s="2"/>
      <c r="AR220" s="15"/>
    </row>
    <row r="221" spans="1:44" ht="11.25" customHeight="1">
      <c r="A221" s="120"/>
      <c r="B221" s="120"/>
      <c r="C221" s="120"/>
      <c r="D221" s="120"/>
      <c r="E221" s="2"/>
      <c r="F221" s="2"/>
      <c r="G221" s="120"/>
      <c r="H221" s="120"/>
      <c r="I221" s="120"/>
      <c r="J221" s="58"/>
      <c r="K221" s="121"/>
      <c r="L221" s="2"/>
      <c r="M221" s="120"/>
      <c r="N221" s="120"/>
      <c r="O221" s="120"/>
      <c r="P221" s="120"/>
      <c r="Q221" s="2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122"/>
      <c r="AJ221" s="122"/>
      <c r="AK221" s="2"/>
      <c r="AL221" s="2"/>
      <c r="AM221" s="2"/>
      <c r="AN221" s="2"/>
      <c r="AO221" s="2"/>
      <c r="AP221" s="2"/>
      <c r="AQ221" s="2"/>
      <c r="AR221" s="15"/>
    </row>
    <row r="222" spans="1:44" ht="11.25" customHeight="1">
      <c r="A222" s="120"/>
      <c r="B222" s="120"/>
      <c r="C222" s="120"/>
      <c r="D222" s="120"/>
      <c r="E222" s="2"/>
      <c r="F222" s="2"/>
      <c r="G222" s="120"/>
      <c r="H222" s="120"/>
      <c r="I222" s="120"/>
      <c r="J222" s="58"/>
      <c r="K222" s="121"/>
      <c r="L222" s="2"/>
      <c r="M222" s="120"/>
      <c r="N222" s="120"/>
      <c r="O222" s="120"/>
      <c r="P222" s="120"/>
      <c r="Q222" s="2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122"/>
      <c r="AJ222" s="122"/>
      <c r="AK222" s="2"/>
      <c r="AL222" s="2"/>
      <c r="AM222" s="2"/>
      <c r="AN222" s="2"/>
      <c r="AO222" s="2"/>
      <c r="AP222" s="2"/>
      <c r="AQ222" s="2"/>
      <c r="AR222" s="15"/>
    </row>
    <row r="223" spans="1:44" ht="11.25" customHeight="1">
      <c r="A223" s="120"/>
      <c r="B223" s="120"/>
      <c r="C223" s="120"/>
      <c r="D223" s="120"/>
      <c r="E223" s="2"/>
      <c r="F223" s="2"/>
      <c r="G223" s="120"/>
      <c r="H223" s="120"/>
      <c r="I223" s="120"/>
      <c r="J223" s="58"/>
      <c r="K223" s="121"/>
      <c r="L223" s="2"/>
      <c r="M223" s="120"/>
      <c r="N223" s="120"/>
      <c r="O223" s="120"/>
      <c r="P223" s="120"/>
      <c r="Q223" s="2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122"/>
      <c r="AJ223" s="122"/>
      <c r="AK223" s="2"/>
      <c r="AL223" s="2"/>
      <c r="AM223" s="2"/>
      <c r="AN223" s="2"/>
      <c r="AO223" s="2"/>
      <c r="AP223" s="2"/>
      <c r="AQ223" s="2"/>
      <c r="AR223" s="15"/>
    </row>
    <row r="224" spans="1:44" ht="11.25" customHeight="1">
      <c r="A224" s="120"/>
      <c r="B224" s="120"/>
      <c r="C224" s="120"/>
      <c r="D224" s="120"/>
      <c r="E224" s="2"/>
      <c r="F224" s="2"/>
      <c r="G224" s="120"/>
      <c r="H224" s="120"/>
      <c r="I224" s="120"/>
      <c r="J224" s="58"/>
      <c r="K224" s="121"/>
      <c r="L224" s="2"/>
      <c r="M224" s="120"/>
      <c r="N224" s="120"/>
      <c r="O224" s="120"/>
      <c r="P224" s="120"/>
      <c r="Q224" s="2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122"/>
      <c r="AJ224" s="122"/>
      <c r="AK224" s="2"/>
      <c r="AL224" s="2"/>
      <c r="AM224" s="2"/>
      <c r="AN224" s="2"/>
      <c r="AO224" s="2"/>
      <c r="AP224" s="2"/>
      <c r="AQ224" s="2"/>
      <c r="AR224" s="15"/>
    </row>
    <row r="225" spans="1:44" ht="11.25" customHeight="1">
      <c r="A225" s="120"/>
      <c r="B225" s="120"/>
      <c r="C225" s="120"/>
      <c r="D225" s="120"/>
      <c r="E225" s="2"/>
      <c r="F225" s="2"/>
      <c r="G225" s="120"/>
      <c r="H225" s="120"/>
      <c r="I225" s="120"/>
      <c r="J225" s="58"/>
      <c r="K225" s="121"/>
      <c r="L225" s="2"/>
      <c r="M225" s="120"/>
      <c r="N225" s="120"/>
      <c r="O225" s="120"/>
      <c r="P225" s="120"/>
      <c r="Q225" s="2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122"/>
      <c r="AJ225" s="122"/>
      <c r="AK225" s="2"/>
      <c r="AL225" s="2"/>
      <c r="AM225" s="2"/>
      <c r="AN225" s="2"/>
      <c r="AO225" s="2"/>
      <c r="AP225" s="2"/>
      <c r="AQ225" s="2"/>
      <c r="AR225" s="15"/>
    </row>
    <row r="226" spans="1:44" ht="11.25" customHeight="1">
      <c r="A226" s="120"/>
      <c r="B226" s="120"/>
      <c r="C226" s="120"/>
      <c r="D226" s="120"/>
      <c r="E226" s="2"/>
      <c r="F226" s="2"/>
      <c r="G226" s="120"/>
      <c r="H226" s="120"/>
      <c r="I226" s="120"/>
      <c r="J226" s="58"/>
      <c r="K226" s="121"/>
      <c r="L226" s="2"/>
      <c r="M226" s="120"/>
      <c r="N226" s="120"/>
      <c r="O226" s="120"/>
      <c r="P226" s="120"/>
      <c r="Q226" s="2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122"/>
      <c r="AJ226" s="122"/>
      <c r="AK226" s="2"/>
      <c r="AL226" s="2"/>
      <c r="AM226" s="2"/>
      <c r="AN226" s="2"/>
      <c r="AO226" s="2"/>
      <c r="AP226" s="2"/>
      <c r="AQ226" s="2"/>
      <c r="AR226" s="15"/>
    </row>
    <row r="227" spans="1:44" ht="11.25" customHeight="1">
      <c r="A227" s="120"/>
      <c r="B227" s="120"/>
      <c r="C227" s="120"/>
      <c r="D227" s="120"/>
      <c r="E227" s="2"/>
      <c r="F227" s="2"/>
      <c r="G227" s="120"/>
      <c r="H227" s="120"/>
      <c r="I227" s="120"/>
      <c r="J227" s="58"/>
      <c r="K227" s="121"/>
      <c r="L227" s="2"/>
      <c r="M227" s="120"/>
      <c r="N227" s="120"/>
      <c r="O227" s="120"/>
      <c r="P227" s="120"/>
      <c r="Q227" s="2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122"/>
      <c r="AJ227" s="122"/>
      <c r="AK227" s="2"/>
      <c r="AL227" s="2"/>
      <c r="AM227" s="2"/>
      <c r="AN227" s="2"/>
      <c r="AO227" s="2"/>
      <c r="AP227" s="2"/>
      <c r="AQ227" s="2"/>
      <c r="AR227" s="15"/>
    </row>
    <row r="228" spans="1:44" ht="11.25" customHeight="1">
      <c r="A228" s="120"/>
      <c r="B228" s="120"/>
      <c r="C228" s="120"/>
      <c r="D228" s="120"/>
      <c r="E228" s="2"/>
      <c r="F228" s="2"/>
      <c r="G228" s="120"/>
      <c r="H228" s="120"/>
      <c r="I228" s="120"/>
      <c r="J228" s="58"/>
      <c r="K228" s="121"/>
      <c r="L228" s="2"/>
      <c r="M228" s="120"/>
      <c r="N228" s="120"/>
      <c r="O228" s="120"/>
      <c r="P228" s="120"/>
      <c r="Q228" s="2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122"/>
      <c r="AJ228" s="122"/>
      <c r="AK228" s="2"/>
      <c r="AL228" s="2"/>
      <c r="AM228" s="2"/>
      <c r="AN228" s="2"/>
      <c r="AO228" s="2"/>
      <c r="AP228" s="2"/>
      <c r="AQ228" s="2"/>
      <c r="AR228" s="15"/>
    </row>
    <row r="229" spans="1:44" ht="11.25" customHeight="1">
      <c r="A229" s="120"/>
      <c r="B229" s="120"/>
      <c r="C229" s="120"/>
      <c r="D229" s="120"/>
      <c r="E229" s="2"/>
      <c r="F229" s="2"/>
      <c r="G229" s="120"/>
      <c r="H229" s="120"/>
      <c r="I229" s="120"/>
      <c r="J229" s="58"/>
      <c r="K229" s="121"/>
      <c r="L229" s="2"/>
      <c r="M229" s="120"/>
      <c r="N229" s="120"/>
      <c r="O229" s="120"/>
      <c r="P229" s="120"/>
      <c r="Q229" s="2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122"/>
      <c r="AJ229" s="122"/>
      <c r="AK229" s="2"/>
      <c r="AL229" s="2"/>
      <c r="AM229" s="2"/>
      <c r="AN229" s="2"/>
      <c r="AO229" s="2"/>
      <c r="AP229" s="2"/>
      <c r="AQ229" s="2"/>
      <c r="AR229" s="15"/>
    </row>
    <row r="230" spans="1:44" ht="11.25" customHeight="1">
      <c r="A230" s="120"/>
      <c r="B230" s="120"/>
      <c r="C230" s="120"/>
      <c r="D230" s="120"/>
      <c r="E230" s="2"/>
      <c r="F230" s="2"/>
      <c r="G230" s="120"/>
      <c r="H230" s="120"/>
      <c r="I230" s="120"/>
      <c r="J230" s="58"/>
      <c r="K230" s="121"/>
      <c r="L230" s="2"/>
      <c r="M230" s="120"/>
      <c r="N230" s="120"/>
      <c r="O230" s="120"/>
      <c r="P230" s="120"/>
      <c r="Q230" s="2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122"/>
      <c r="AJ230" s="122"/>
      <c r="AK230" s="2"/>
      <c r="AL230" s="2"/>
      <c r="AM230" s="2"/>
      <c r="AN230" s="2"/>
      <c r="AO230" s="2"/>
      <c r="AP230" s="2"/>
      <c r="AQ230" s="2"/>
      <c r="AR230" s="15"/>
    </row>
    <row r="231" spans="1:44" ht="11.25" customHeight="1">
      <c r="A231" s="120"/>
      <c r="B231" s="120"/>
      <c r="C231" s="120"/>
      <c r="D231" s="120"/>
      <c r="E231" s="2"/>
      <c r="F231" s="2"/>
      <c r="G231" s="120"/>
      <c r="H231" s="120"/>
      <c r="I231" s="120"/>
      <c r="J231" s="58"/>
      <c r="K231" s="121"/>
      <c r="L231" s="2"/>
      <c r="M231" s="120"/>
      <c r="N231" s="120"/>
      <c r="O231" s="120"/>
      <c r="P231" s="120"/>
      <c r="Q231" s="2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122"/>
      <c r="AJ231" s="122"/>
      <c r="AK231" s="2"/>
      <c r="AL231" s="2"/>
      <c r="AM231" s="2"/>
      <c r="AN231" s="2"/>
      <c r="AO231" s="2"/>
      <c r="AP231" s="2"/>
      <c r="AQ231" s="2"/>
      <c r="AR231" s="15"/>
    </row>
    <row r="232" spans="1:44" ht="11.25" customHeight="1">
      <c r="A232" s="120"/>
      <c r="B232" s="120"/>
      <c r="C232" s="120"/>
      <c r="D232" s="120"/>
      <c r="E232" s="2"/>
      <c r="F232" s="2"/>
      <c r="G232" s="120"/>
      <c r="H232" s="120"/>
      <c r="I232" s="120"/>
      <c r="J232" s="58"/>
      <c r="K232" s="121"/>
      <c r="L232" s="2"/>
      <c r="M232" s="120"/>
      <c r="N232" s="120"/>
      <c r="O232" s="120"/>
      <c r="P232" s="120"/>
      <c r="Q232" s="2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122"/>
      <c r="AJ232" s="122"/>
      <c r="AK232" s="2"/>
      <c r="AL232" s="2"/>
      <c r="AM232" s="2"/>
      <c r="AN232" s="2"/>
      <c r="AO232" s="2"/>
      <c r="AP232" s="2"/>
      <c r="AQ232" s="2"/>
      <c r="AR232" s="15"/>
    </row>
    <row r="233" spans="1:44" ht="11.25" customHeight="1">
      <c r="A233" s="120"/>
      <c r="B233" s="120"/>
      <c r="C233" s="120"/>
      <c r="D233" s="120"/>
      <c r="E233" s="2"/>
      <c r="F233" s="2"/>
      <c r="G233" s="120"/>
      <c r="H233" s="120"/>
      <c r="I233" s="120"/>
      <c r="J233" s="58"/>
      <c r="K233" s="121"/>
      <c r="L233" s="2"/>
      <c r="M233" s="120"/>
      <c r="N233" s="120"/>
      <c r="O233" s="120"/>
      <c r="P233" s="120"/>
      <c r="Q233" s="2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122"/>
      <c r="AJ233" s="122"/>
      <c r="AK233" s="2"/>
      <c r="AL233" s="2"/>
      <c r="AM233" s="2"/>
      <c r="AN233" s="2"/>
      <c r="AO233" s="2"/>
      <c r="AP233" s="2"/>
      <c r="AQ233" s="2"/>
      <c r="AR233" s="15"/>
    </row>
    <row r="234" spans="1:44" ht="11.25" customHeight="1">
      <c r="A234" s="120"/>
      <c r="B234" s="120"/>
      <c r="C234" s="120"/>
      <c r="D234" s="120"/>
      <c r="E234" s="2"/>
      <c r="F234" s="2"/>
      <c r="G234" s="120"/>
      <c r="H234" s="120"/>
      <c r="I234" s="120"/>
      <c r="J234" s="58"/>
      <c r="K234" s="121"/>
      <c r="L234" s="2"/>
      <c r="M234" s="120"/>
      <c r="N234" s="120"/>
      <c r="O234" s="120"/>
      <c r="P234" s="120"/>
      <c r="Q234" s="2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122"/>
      <c r="AJ234" s="122"/>
      <c r="AK234" s="2"/>
      <c r="AL234" s="2"/>
      <c r="AM234" s="2"/>
      <c r="AN234" s="2"/>
      <c r="AO234" s="2"/>
      <c r="AP234" s="2"/>
      <c r="AQ234" s="2"/>
      <c r="AR234" s="15"/>
    </row>
    <row r="235" spans="1:44" ht="11.25" customHeight="1">
      <c r="A235" s="120"/>
      <c r="B235" s="120"/>
      <c r="C235" s="120"/>
      <c r="D235" s="120"/>
      <c r="E235" s="2"/>
      <c r="F235" s="2"/>
      <c r="G235" s="120"/>
      <c r="H235" s="120"/>
      <c r="I235" s="120"/>
      <c r="J235" s="58"/>
      <c r="K235" s="121"/>
      <c r="L235" s="2"/>
      <c r="M235" s="120"/>
      <c r="N235" s="120"/>
      <c r="O235" s="120"/>
      <c r="P235" s="120"/>
      <c r="Q235" s="2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122"/>
      <c r="AJ235" s="122"/>
      <c r="AK235" s="2"/>
      <c r="AL235" s="2"/>
      <c r="AM235" s="2"/>
      <c r="AN235" s="2"/>
      <c r="AO235" s="2"/>
      <c r="AP235" s="2"/>
      <c r="AQ235" s="2"/>
      <c r="AR235" s="15"/>
    </row>
    <row r="236" spans="1:44" ht="11.25" customHeight="1">
      <c r="A236" s="120"/>
      <c r="B236" s="120"/>
      <c r="C236" s="120"/>
      <c r="D236" s="120"/>
      <c r="E236" s="2"/>
      <c r="F236" s="2"/>
      <c r="G236" s="120"/>
      <c r="H236" s="120"/>
      <c r="I236" s="120"/>
      <c r="J236" s="58"/>
      <c r="K236" s="121"/>
      <c r="L236" s="2"/>
      <c r="M236" s="120"/>
      <c r="N236" s="120"/>
      <c r="O236" s="120"/>
      <c r="P236" s="120"/>
      <c r="Q236" s="2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122"/>
      <c r="AJ236" s="122"/>
      <c r="AK236" s="2"/>
      <c r="AL236" s="2"/>
      <c r="AM236" s="2"/>
      <c r="AN236" s="2"/>
      <c r="AO236" s="2"/>
      <c r="AP236" s="2"/>
      <c r="AQ236" s="2"/>
      <c r="AR236" s="15"/>
    </row>
    <row r="237" spans="1:44" ht="11.25" customHeight="1">
      <c r="A237" s="120"/>
      <c r="B237" s="120"/>
      <c r="C237" s="120"/>
      <c r="D237" s="120"/>
      <c r="E237" s="2"/>
      <c r="F237" s="2"/>
      <c r="G237" s="120"/>
      <c r="H237" s="120"/>
      <c r="I237" s="120"/>
      <c r="J237" s="58"/>
      <c r="K237" s="121"/>
      <c r="L237" s="2"/>
      <c r="M237" s="120"/>
      <c r="N237" s="120"/>
      <c r="O237" s="120"/>
      <c r="P237" s="120"/>
      <c r="Q237" s="2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122"/>
      <c r="AJ237" s="122"/>
      <c r="AK237" s="2"/>
      <c r="AL237" s="2"/>
      <c r="AM237" s="2"/>
      <c r="AN237" s="2"/>
      <c r="AO237" s="2"/>
      <c r="AP237" s="2"/>
      <c r="AQ237" s="2"/>
      <c r="AR237" s="15"/>
    </row>
    <row r="238" spans="1:44" ht="11.25" customHeight="1">
      <c r="A238" s="120"/>
      <c r="B238" s="120"/>
      <c r="C238" s="120"/>
      <c r="D238" s="120"/>
      <c r="E238" s="2"/>
      <c r="F238" s="2"/>
      <c r="G238" s="120"/>
      <c r="H238" s="120"/>
      <c r="I238" s="120"/>
      <c r="J238" s="58"/>
      <c r="K238" s="121"/>
      <c r="L238" s="2"/>
      <c r="M238" s="120"/>
      <c r="N238" s="120"/>
      <c r="O238" s="120"/>
      <c r="P238" s="120"/>
      <c r="Q238" s="2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122"/>
      <c r="AJ238" s="122"/>
      <c r="AK238" s="2"/>
      <c r="AL238" s="2"/>
      <c r="AM238" s="2"/>
      <c r="AN238" s="2"/>
      <c r="AO238" s="2"/>
      <c r="AP238" s="2"/>
      <c r="AQ238" s="2"/>
      <c r="AR238" s="15"/>
    </row>
    <row r="239" spans="1:44" ht="11.25" customHeight="1">
      <c r="A239" s="120"/>
      <c r="B239" s="120"/>
      <c r="C239" s="120"/>
      <c r="D239" s="120"/>
      <c r="E239" s="2"/>
      <c r="F239" s="2"/>
      <c r="G239" s="120"/>
      <c r="H239" s="120"/>
      <c r="I239" s="120"/>
      <c r="J239" s="58"/>
      <c r="K239" s="121"/>
      <c r="L239" s="2"/>
      <c r="M239" s="120"/>
      <c r="N239" s="120"/>
      <c r="O239" s="120"/>
      <c r="P239" s="120"/>
      <c r="Q239" s="2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122"/>
      <c r="AJ239" s="122"/>
      <c r="AK239" s="2"/>
      <c r="AL239" s="2"/>
      <c r="AM239" s="2"/>
      <c r="AN239" s="2"/>
      <c r="AO239" s="2"/>
      <c r="AP239" s="2"/>
      <c r="AQ239" s="2"/>
      <c r="AR239" s="15"/>
    </row>
    <row r="240" spans="1:44" ht="11.25" customHeight="1">
      <c r="A240" s="120"/>
      <c r="B240" s="120"/>
      <c r="C240" s="120"/>
      <c r="D240" s="120"/>
      <c r="E240" s="2"/>
      <c r="F240" s="2"/>
      <c r="G240" s="120"/>
      <c r="H240" s="120"/>
      <c r="I240" s="120"/>
      <c r="J240" s="58"/>
      <c r="K240" s="121"/>
      <c r="L240" s="2"/>
      <c r="M240" s="120"/>
      <c r="N240" s="120"/>
      <c r="O240" s="120"/>
      <c r="P240" s="120"/>
      <c r="Q240" s="2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122"/>
      <c r="AJ240" s="122"/>
      <c r="AK240" s="2"/>
      <c r="AL240" s="2"/>
      <c r="AM240" s="2"/>
      <c r="AN240" s="2"/>
      <c r="AO240" s="2"/>
      <c r="AP240" s="2"/>
      <c r="AQ240" s="2"/>
      <c r="AR240" s="15"/>
    </row>
    <row r="241" spans="1:44" ht="11.25" customHeight="1">
      <c r="A241" s="120"/>
      <c r="B241" s="120"/>
      <c r="C241" s="120"/>
      <c r="D241" s="120"/>
      <c r="E241" s="2"/>
      <c r="F241" s="2"/>
      <c r="G241" s="120"/>
      <c r="H241" s="120"/>
      <c r="I241" s="120"/>
      <c r="J241" s="58"/>
      <c r="K241" s="121"/>
      <c r="L241" s="2"/>
      <c r="M241" s="120"/>
      <c r="N241" s="120"/>
      <c r="O241" s="120"/>
      <c r="P241" s="120"/>
      <c r="Q241" s="2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122"/>
      <c r="AJ241" s="122"/>
      <c r="AK241" s="2"/>
      <c r="AL241" s="2"/>
      <c r="AM241" s="2"/>
      <c r="AN241" s="2"/>
      <c r="AO241" s="2"/>
      <c r="AP241" s="2"/>
      <c r="AQ241" s="2"/>
      <c r="AR241" s="15"/>
    </row>
    <row r="242" spans="1:44" ht="11.25" customHeight="1">
      <c r="A242" s="120"/>
      <c r="B242" s="120"/>
      <c r="C242" s="120"/>
      <c r="D242" s="120"/>
      <c r="E242" s="2"/>
      <c r="F242" s="2"/>
      <c r="G242" s="120"/>
      <c r="H242" s="120"/>
      <c r="I242" s="120"/>
      <c r="J242" s="58"/>
      <c r="K242" s="121"/>
      <c r="L242" s="2"/>
      <c r="M242" s="120"/>
      <c r="N242" s="120"/>
      <c r="O242" s="120"/>
      <c r="P242" s="120"/>
      <c r="Q242" s="2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122"/>
      <c r="AJ242" s="122"/>
      <c r="AK242" s="2"/>
      <c r="AL242" s="2"/>
      <c r="AM242" s="2"/>
      <c r="AN242" s="2"/>
      <c r="AO242" s="2"/>
      <c r="AP242" s="2"/>
      <c r="AQ242" s="2"/>
      <c r="AR242" s="15"/>
    </row>
    <row r="243" spans="1:44" ht="11.25" customHeight="1">
      <c r="A243" s="120"/>
      <c r="B243" s="120"/>
      <c r="C243" s="120"/>
      <c r="D243" s="120"/>
      <c r="E243" s="2"/>
      <c r="F243" s="2"/>
      <c r="G243" s="120"/>
      <c r="H243" s="120"/>
      <c r="I243" s="120"/>
      <c r="J243" s="58"/>
      <c r="K243" s="121"/>
      <c r="L243" s="2"/>
      <c r="M243" s="120"/>
      <c r="N243" s="120"/>
      <c r="O243" s="120"/>
      <c r="P243" s="120"/>
      <c r="Q243" s="2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122"/>
      <c r="AJ243" s="122"/>
      <c r="AK243" s="2"/>
      <c r="AL243" s="2"/>
      <c r="AM243" s="2"/>
      <c r="AN243" s="2"/>
      <c r="AO243" s="2"/>
      <c r="AP243" s="2"/>
      <c r="AQ243" s="2"/>
      <c r="AR243" s="15"/>
    </row>
    <row r="244" spans="1:44" ht="11.25" customHeight="1">
      <c r="A244" s="120"/>
      <c r="B244" s="120"/>
      <c r="C244" s="120"/>
      <c r="D244" s="120"/>
      <c r="E244" s="2"/>
      <c r="F244" s="2"/>
      <c r="G244" s="120"/>
      <c r="H244" s="120"/>
      <c r="I244" s="120"/>
      <c r="J244" s="58"/>
      <c r="K244" s="121"/>
      <c r="L244" s="2"/>
      <c r="M244" s="120"/>
      <c r="N244" s="120"/>
      <c r="O244" s="120"/>
      <c r="P244" s="120"/>
      <c r="Q244" s="2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122"/>
      <c r="AJ244" s="122"/>
      <c r="AK244" s="2"/>
      <c r="AL244" s="2"/>
      <c r="AM244" s="2"/>
      <c r="AN244" s="2"/>
      <c r="AO244" s="2"/>
      <c r="AP244" s="2"/>
      <c r="AQ244" s="2"/>
      <c r="AR244" s="15"/>
    </row>
    <row r="245" spans="1:44" ht="11.25" customHeight="1">
      <c r="A245" s="120"/>
      <c r="B245" s="120"/>
      <c r="C245" s="120"/>
      <c r="D245" s="120"/>
      <c r="E245" s="2"/>
      <c r="F245" s="2"/>
      <c r="G245" s="120"/>
      <c r="H245" s="120"/>
      <c r="I245" s="120"/>
      <c r="J245" s="58"/>
      <c r="K245" s="121"/>
      <c r="L245" s="2"/>
      <c r="M245" s="120"/>
      <c r="N245" s="120"/>
      <c r="O245" s="120"/>
      <c r="P245" s="120"/>
      <c r="Q245" s="2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122"/>
      <c r="AJ245" s="122"/>
      <c r="AK245" s="2"/>
      <c r="AL245" s="2"/>
      <c r="AM245" s="2"/>
      <c r="AN245" s="2"/>
      <c r="AO245" s="2"/>
      <c r="AP245" s="2"/>
      <c r="AQ245" s="2"/>
      <c r="AR245" s="15"/>
    </row>
    <row r="246" spans="1:44" ht="11.25" customHeight="1">
      <c r="A246" s="120"/>
      <c r="B246" s="120"/>
      <c r="C246" s="120"/>
      <c r="D246" s="120"/>
      <c r="E246" s="2"/>
      <c r="F246" s="2"/>
      <c r="G246" s="120"/>
      <c r="H246" s="120"/>
      <c r="I246" s="120"/>
      <c r="J246" s="58"/>
      <c r="K246" s="121"/>
      <c r="L246" s="2"/>
      <c r="M246" s="120"/>
      <c r="N246" s="120"/>
      <c r="O246" s="120"/>
      <c r="P246" s="120"/>
      <c r="Q246" s="2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122"/>
      <c r="AJ246" s="122"/>
      <c r="AK246" s="2"/>
      <c r="AL246" s="2"/>
      <c r="AM246" s="2"/>
      <c r="AN246" s="2"/>
      <c r="AO246" s="2"/>
      <c r="AP246" s="2"/>
      <c r="AQ246" s="2"/>
      <c r="AR246" s="15"/>
    </row>
    <row r="247" spans="1:44" ht="11.25" customHeight="1">
      <c r="A247" s="120"/>
      <c r="B247" s="120"/>
      <c r="C247" s="120"/>
      <c r="D247" s="120"/>
      <c r="E247" s="2"/>
      <c r="F247" s="2"/>
      <c r="G247" s="120"/>
      <c r="H247" s="120"/>
      <c r="I247" s="120"/>
      <c r="J247" s="58"/>
      <c r="K247" s="121"/>
      <c r="L247" s="2"/>
      <c r="M247" s="120"/>
      <c r="N247" s="120"/>
      <c r="O247" s="120"/>
      <c r="P247" s="120"/>
      <c r="Q247" s="2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122"/>
      <c r="AJ247" s="122"/>
      <c r="AK247" s="2"/>
      <c r="AL247" s="2"/>
      <c r="AM247" s="2"/>
      <c r="AN247" s="2"/>
      <c r="AO247" s="2"/>
      <c r="AP247" s="2"/>
      <c r="AQ247" s="2"/>
      <c r="AR247" s="15"/>
    </row>
    <row r="248" spans="1:44" ht="11.25" customHeight="1">
      <c r="A248" s="120"/>
      <c r="B248" s="120"/>
      <c r="C248" s="120"/>
      <c r="D248" s="120"/>
      <c r="E248" s="2"/>
      <c r="F248" s="2"/>
      <c r="G248" s="120"/>
      <c r="H248" s="120"/>
      <c r="I248" s="120"/>
      <c r="J248" s="58"/>
      <c r="K248" s="121"/>
      <c r="L248" s="2"/>
      <c r="M248" s="120"/>
      <c r="N248" s="120"/>
      <c r="O248" s="120"/>
      <c r="P248" s="120"/>
      <c r="Q248" s="2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122"/>
      <c r="AJ248" s="122"/>
      <c r="AK248" s="2"/>
      <c r="AL248" s="2"/>
      <c r="AM248" s="2"/>
      <c r="AN248" s="2"/>
      <c r="AO248" s="2"/>
      <c r="AP248" s="2"/>
      <c r="AQ248" s="2"/>
      <c r="AR248" s="15"/>
    </row>
    <row r="249" spans="1:44" ht="11.25" customHeight="1">
      <c r="A249" s="120"/>
      <c r="B249" s="120"/>
      <c r="C249" s="120"/>
      <c r="D249" s="120"/>
      <c r="E249" s="2"/>
      <c r="F249" s="2"/>
      <c r="G249" s="120"/>
      <c r="H249" s="120"/>
      <c r="I249" s="120"/>
      <c r="J249" s="58"/>
      <c r="K249" s="121"/>
      <c r="L249" s="2"/>
      <c r="M249" s="120"/>
      <c r="N249" s="120"/>
      <c r="O249" s="120"/>
      <c r="P249" s="120"/>
      <c r="Q249" s="2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122"/>
      <c r="AJ249" s="122"/>
      <c r="AK249" s="2"/>
      <c r="AL249" s="2"/>
      <c r="AM249" s="2"/>
      <c r="AN249" s="2"/>
      <c r="AO249" s="2"/>
      <c r="AP249" s="2"/>
      <c r="AQ249" s="2"/>
      <c r="AR249" s="15"/>
    </row>
    <row r="250" spans="1:44" ht="11.25" customHeight="1">
      <c r="A250" s="120"/>
      <c r="B250" s="120"/>
      <c r="C250" s="120"/>
      <c r="D250" s="120"/>
      <c r="E250" s="2"/>
      <c r="F250" s="2"/>
      <c r="G250" s="120"/>
      <c r="H250" s="120"/>
      <c r="I250" s="120"/>
      <c r="J250" s="58"/>
      <c r="K250" s="121"/>
      <c r="L250" s="2"/>
      <c r="M250" s="120"/>
      <c r="N250" s="120"/>
      <c r="O250" s="120"/>
      <c r="P250" s="120"/>
      <c r="Q250" s="2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122"/>
      <c r="AJ250" s="122"/>
      <c r="AK250" s="2"/>
      <c r="AL250" s="2"/>
      <c r="AM250" s="2"/>
      <c r="AN250" s="2"/>
      <c r="AO250" s="2"/>
      <c r="AP250" s="2"/>
      <c r="AQ250" s="2"/>
      <c r="AR250" s="15"/>
    </row>
    <row r="251" spans="1:44" ht="11.25" customHeight="1">
      <c r="A251" s="120"/>
      <c r="B251" s="120"/>
      <c r="C251" s="120"/>
      <c r="D251" s="120"/>
      <c r="E251" s="2"/>
      <c r="F251" s="2"/>
      <c r="G251" s="120"/>
      <c r="H251" s="120"/>
      <c r="I251" s="120"/>
      <c r="J251" s="58"/>
      <c r="K251" s="121"/>
      <c r="L251" s="2"/>
      <c r="M251" s="120"/>
      <c r="N251" s="120"/>
      <c r="O251" s="120"/>
      <c r="P251" s="120"/>
      <c r="Q251" s="2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122"/>
      <c r="AJ251" s="122"/>
      <c r="AK251" s="2"/>
      <c r="AL251" s="2"/>
      <c r="AM251" s="2"/>
      <c r="AN251" s="2"/>
      <c r="AO251" s="2"/>
      <c r="AP251" s="2"/>
      <c r="AQ251" s="2"/>
      <c r="AR251" s="15"/>
    </row>
    <row r="252" spans="1:44" ht="11.25" customHeight="1">
      <c r="A252" s="120"/>
      <c r="B252" s="120"/>
      <c r="C252" s="120"/>
      <c r="D252" s="120"/>
      <c r="E252" s="2"/>
      <c r="F252" s="2"/>
      <c r="G252" s="120"/>
      <c r="H252" s="120"/>
      <c r="I252" s="120"/>
      <c r="J252" s="58"/>
      <c r="K252" s="121"/>
      <c r="L252" s="2"/>
      <c r="M252" s="120"/>
      <c r="N252" s="120"/>
      <c r="O252" s="120"/>
      <c r="P252" s="120"/>
      <c r="Q252" s="2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122"/>
      <c r="AJ252" s="122"/>
      <c r="AK252" s="2"/>
      <c r="AL252" s="2"/>
      <c r="AM252" s="2"/>
      <c r="AN252" s="2"/>
      <c r="AO252" s="2"/>
      <c r="AP252" s="2"/>
      <c r="AQ252" s="2"/>
      <c r="AR252" s="15"/>
    </row>
    <row r="253" spans="1:44" ht="11.25" customHeight="1">
      <c r="A253" s="120"/>
      <c r="B253" s="120"/>
      <c r="C253" s="120"/>
      <c r="D253" s="120"/>
      <c r="E253" s="2"/>
      <c r="F253" s="2"/>
      <c r="G253" s="120"/>
      <c r="H253" s="120"/>
      <c r="I253" s="120"/>
      <c r="J253" s="58"/>
      <c r="K253" s="121"/>
      <c r="L253" s="2"/>
      <c r="M253" s="120"/>
      <c r="N253" s="120"/>
      <c r="O253" s="120"/>
      <c r="P253" s="120"/>
      <c r="Q253" s="2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122"/>
      <c r="AJ253" s="122"/>
      <c r="AK253" s="2"/>
      <c r="AL253" s="2"/>
      <c r="AM253" s="2"/>
      <c r="AN253" s="2"/>
      <c r="AO253" s="2"/>
      <c r="AP253" s="2"/>
      <c r="AQ253" s="2"/>
      <c r="AR253" s="15"/>
    </row>
    <row r="254" spans="1:44" ht="11.25" customHeight="1">
      <c r="A254" s="120"/>
      <c r="B254" s="120"/>
      <c r="C254" s="120"/>
      <c r="D254" s="120"/>
      <c r="E254" s="2"/>
      <c r="F254" s="2"/>
      <c r="G254" s="120"/>
      <c r="H254" s="120"/>
      <c r="I254" s="120"/>
      <c r="J254" s="58"/>
      <c r="K254" s="121"/>
      <c r="L254" s="2"/>
      <c r="M254" s="120"/>
      <c r="N254" s="120"/>
      <c r="O254" s="120"/>
      <c r="P254" s="120"/>
      <c r="Q254" s="2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122"/>
      <c r="AJ254" s="122"/>
      <c r="AK254" s="2"/>
      <c r="AL254" s="2"/>
      <c r="AM254" s="2"/>
      <c r="AN254" s="2"/>
      <c r="AO254" s="2"/>
      <c r="AP254" s="2"/>
      <c r="AQ254" s="2"/>
      <c r="AR254" s="15"/>
    </row>
    <row r="255" spans="1:44" ht="11.25" customHeight="1">
      <c r="A255" s="120"/>
      <c r="B255" s="120"/>
      <c r="C255" s="120"/>
      <c r="D255" s="120"/>
      <c r="E255" s="2"/>
      <c r="F255" s="2"/>
      <c r="G255" s="120"/>
      <c r="H255" s="120"/>
      <c r="I255" s="120"/>
      <c r="J255" s="58"/>
      <c r="K255" s="121"/>
      <c r="L255" s="2"/>
      <c r="M255" s="120"/>
      <c r="N255" s="120"/>
      <c r="O255" s="120"/>
      <c r="P255" s="120"/>
      <c r="Q255" s="2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122"/>
      <c r="AJ255" s="122"/>
      <c r="AK255" s="2"/>
      <c r="AL255" s="2"/>
      <c r="AM255" s="2"/>
      <c r="AN255" s="2"/>
      <c r="AO255" s="2"/>
      <c r="AP255" s="2"/>
      <c r="AQ255" s="2"/>
      <c r="AR255" s="15"/>
    </row>
    <row r="256" spans="1:44" ht="11.25" customHeight="1">
      <c r="A256" s="120"/>
      <c r="B256" s="120"/>
      <c r="C256" s="120"/>
      <c r="D256" s="120"/>
      <c r="E256" s="2"/>
      <c r="F256" s="2"/>
      <c r="G256" s="120"/>
      <c r="H256" s="120"/>
      <c r="I256" s="120"/>
      <c r="J256" s="58"/>
      <c r="K256" s="121"/>
      <c r="L256" s="2"/>
      <c r="M256" s="120"/>
      <c r="N256" s="120"/>
      <c r="O256" s="120"/>
      <c r="P256" s="120"/>
      <c r="Q256" s="2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122"/>
      <c r="AJ256" s="122"/>
      <c r="AK256" s="2"/>
      <c r="AL256" s="2"/>
      <c r="AM256" s="2"/>
      <c r="AN256" s="2"/>
      <c r="AO256" s="2"/>
      <c r="AP256" s="2"/>
      <c r="AQ256" s="2"/>
      <c r="AR256" s="15"/>
    </row>
    <row r="257" spans="1:44" ht="11.25" customHeight="1">
      <c r="A257" s="120"/>
      <c r="B257" s="120"/>
      <c r="C257" s="120"/>
      <c r="D257" s="120"/>
      <c r="E257" s="2"/>
      <c r="F257" s="2"/>
      <c r="G257" s="120"/>
      <c r="H257" s="120"/>
      <c r="I257" s="120"/>
      <c r="J257" s="58"/>
      <c r="K257" s="121"/>
      <c r="L257" s="2"/>
      <c r="M257" s="120"/>
      <c r="N257" s="120"/>
      <c r="O257" s="120"/>
      <c r="P257" s="120"/>
      <c r="Q257" s="2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122"/>
      <c r="AJ257" s="122"/>
      <c r="AK257" s="2"/>
      <c r="AL257" s="2"/>
      <c r="AM257" s="2"/>
      <c r="AN257" s="2"/>
      <c r="AO257" s="2"/>
      <c r="AP257" s="2"/>
      <c r="AQ257" s="2"/>
      <c r="AR257" s="15"/>
    </row>
    <row r="258" spans="1:44" ht="11.25" customHeight="1">
      <c r="A258" s="120"/>
      <c r="B258" s="120"/>
      <c r="C258" s="120"/>
      <c r="D258" s="120"/>
      <c r="E258" s="2"/>
      <c r="F258" s="2"/>
      <c r="G258" s="120"/>
      <c r="H258" s="120"/>
      <c r="I258" s="120"/>
      <c r="J258" s="58"/>
      <c r="K258" s="121"/>
      <c r="L258" s="2"/>
      <c r="M258" s="120"/>
      <c r="N258" s="120"/>
      <c r="O258" s="120"/>
      <c r="P258" s="120"/>
      <c r="Q258" s="2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122"/>
      <c r="AJ258" s="122"/>
      <c r="AK258" s="2"/>
      <c r="AL258" s="2"/>
      <c r="AM258" s="2"/>
      <c r="AN258" s="2"/>
      <c r="AO258" s="2"/>
      <c r="AP258" s="2"/>
      <c r="AQ258" s="2"/>
      <c r="AR258" s="15"/>
    </row>
    <row r="259" spans="1:44" ht="11.25" customHeight="1">
      <c r="A259" s="120"/>
      <c r="B259" s="120"/>
      <c r="C259" s="120"/>
      <c r="D259" s="120"/>
      <c r="E259" s="2"/>
      <c r="F259" s="2"/>
      <c r="G259" s="120"/>
      <c r="H259" s="120"/>
      <c r="I259" s="120"/>
      <c r="J259" s="58"/>
      <c r="K259" s="121"/>
      <c r="L259" s="2"/>
      <c r="M259" s="120"/>
      <c r="N259" s="120"/>
      <c r="O259" s="120"/>
      <c r="P259" s="120"/>
      <c r="Q259" s="2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122"/>
      <c r="AJ259" s="122"/>
      <c r="AK259" s="2"/>
      <c r="AL259" s="2"/>
      <c r="AM259" s="2"/>
      <c r="AN259" s="2"/>
      <c r="AO259" s="2"/>
      <c r="AP259" s="2"/>
      <c r="AQ259" s="2"/>
      <c r="AR259" s="15"/>
    </row>
    <row r="260" spans="1:44" ht="11.25" customHeight="1">
      <c r="A260" s="120"/>
      <c r="B260" s="120"/>
      <c r="C260" s="120"/>
      <c r="D260" s="120"/>
      <c r="E260" s="2"/>
      <c r="F260" s="2"/>
      <c r="G260" s="120"/>
      <c r="H260" s="120"/>
      <c r="I260" s="120"/>
      <c r="J260" s="58"/>
      <c r="K260" s="121"/>
      <c r="L260" s="2"/>
      <c r="M260" s="120"/>
      <c r="N260" s="120"/>
      <c r="O260" s="120"/>
      <c r="P260" s="120"/>
      <c r="Q260" s="2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122"/>
      <c r="AJ260" s="122"/>
      <c r="AK260" s="2"/>
      <c r="AL260" s="2"/>
      <c r="AM260" s="2"/>
      <c r="AN260" s="2"/>
      <c r="AO260" s="2"/>
      <c r="AP260" s="2"/>
      <c r="AQ260" s="2"/>
      <c r="AR260" s="15"/>
    </row>
    <row r="261" spans="1:44" ht="11.25" customHeight="1">
      <c r="A261" s="120"/>
      <c r="B261" s="120"/>
      <c r="C261" s="120"/>
      <c r="D261" s="120"/>
      <c r="E261" s="2"/>
      <c r="F261" s="2"/>
      <c r="G261" s="120"/>
      <c r="H261" s="120"/>
      <c r="I261" s="120"/>
      <c r="J261" s="58"/>
      <c r="K261" s="121"/>
      <c r="L261" s="2"/>
      <c r="M261" s="120"/>
      <c r="N261" s="120"/>
      <c r="O261" s="120"/>
      <c r="P261" s="120"/>
      <c r="Q261" s="2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122"/>
      <c r="AJ261" s="122"/>
      <c r="AK261" s="2"/>
      <c r="AL261" s="2"/>
      <c r="AM261" s="2"/>
      <c r="AN261" s="2"/>
      <c r="AO261" s="2"/>
      <c r="AP261" s="2"/>
      <c r="AQ261" s="2"/>
      <c r="AR261" s="15"/>
    </row>
    <row r="262" spans="1:44" ht="11.25" customHeight="1">
      <c r="A262" s="120"/>
      <c r="B262" s="120"/>
      <c r="C262" s="120"/>
      <c r="D262" s="120"/>
      <c r="E262" s="2"/>
      <c r="F262" s="2"/>
      <c r="G262" s="120"/>
      <c r="H262" s="120"/>
      <c r="I262" s="120"/>
      <c r="J262" s="58"/>
      <c r="K262" s="121"/>
      <c r="L262" s="2"/>
      <c r="M262" s="120"/>
      <c r="N262" s="120"/>
      <c r="O262" s="120"/>
      <c r="P262" s="120"/>
      <c r="Q262" s="2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122"/>
      <c r="AJ262" s="122"/>
      <c r="AK262" s="2"/>
      <c r="AL262" s="2"/>
      <c r="AM262" s="2"/>
      <c r="AN262" s="2"/>
      <c r="AO262" s="2"/>
      <c r="AP262" s="2"/>
      <c r="AQ262" s="2"/>
      <c r="AR262" s="15"/>
    </row>
    <row r="263" spans="1:44" ht="11.25" customHeight="1">
      <c r="A263" s="120"/>
      <c r="B263" s="120"/>
      <c r="C263" s="120"/>
      <c r="D263" s="120"/>
      <c r="E263" s="2"/>
      <c r="F263" s="2"/>
      <c r="G263" s="120"/>
      <c r="H263" s="120"/>
      <c r="I263" s="120"/>
      <c r="J263" s="58"/>
      <c r="K263" s="121"/>
      <c r="L263" s="2"/>
      <c r="M263" s="120"/>
      <c r="N263" s="120"/>
      <c r="O263" s="120"/>
      <c r="P263" s="120"/>
      <c r="Q263" s="2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122"/>
      <c r="AJ263" s="122"/>
      <c r="AK263" s="2"/>
      <c r="AL263" s="2"/>
      <c r="AM263" s="2"/>
      <c r="AN263" s="2"/>
      <c r="AO263" s="2"/>
      <c r="AP263" s="2"/>
      <c r="AQ263" s="2"/>
      <c r="AR263" s="15"/>
    </row>
    <row r="264" spans="1:44" ht="11.25" customHeight="1">
      <c r="A264" s="120"/>
      <c r="B264" s="120"/>
      <c r="C264" s="120"/>
      <c r="D264" s="120"/>
      <c r="E264" s="2"/>
      <c r="F264" s="2"/>
      <c r="G264" s="120"/>
      <c r="H264" s="120"/>
      <c r="I264" s="120"/>
      <c r="J264" s="58"/>
      <c r="K264" s="121"/>
      <c r="L264" s="2"/>
      <c r="M264" s="120"/>
      <c r="N264" s="120"/>
      <c r="O264" s="120"/>
      <c r="P264" s="120"/>
      <c r="Q264" s="2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122"/>
      <c r="AJ264" s="122"/>
      <c r="AK264" s="2"/>
      <c r="AL264" s="2"/>
      <c r="AM264" s="2"/>
      <c r="AN264" s="2"/>
      <c r="AO264" s="2"/>
      <c r="AP264" s="2"/>
      <c r="AQ264" s="2"/>
      <c r="AR264" s="15"/>
    </row>
    <row r="265" spans="1:44" ht="11.25" customHeight="1">
      <c r="A265" s="120"/>
      <c r="B265" s="120"/>
      <c r="C265" s="120"/>
      <c r="D265" s="120"/>
      <c r="E265" s="2"/>
      <c r="F265" s="2"/>
      <c r="G265" s="120"/>
      <c r="H265" s="120"/>
      <c r="I265" s="120"/>
      <c r="J265" s="58"/>
      <c r="K265" s="121"/>
      <c r="L265" s="2"/>
      <c r="M265" s="120"/>
      <c r="N265" s="120"/>
      <c r="O265" s="120"/>
      <c r="P265" s="120"/>
      <c r="Q265" s="2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122"/>
      <c r="AJ265" s="122"/>
      <c r="AK265" s="2"/>
      <c r="AL265" s="2"/>
      <c r="AM265" s="2"/>
      <c r="AN265" s="2"/>
      <c r="AO265" s="2"/>
      <c r="AP265" s="2"/>
      <c r="AQ265" s="2"/>
      <c r="AR265" s="15"/>
    </row>
    <row r="266" spans="1:44" ht="11.25" customHeight="1">
      <c r="A266" s="120"/>
      <c r="B266" s="120"/>
      <c r="C266" s="120"/>
      <c r="D266" s="120"/>
      <c r="E266" s="2"/>
      <c r="F266" s="2"/>
      <c r="G266" s="120"/>
      <c r="H266" s="120"/>
      <c r="I266" s="120"/>
      <c r="J266" s="58"/>
      <c r="K266" s="121"/>
      <c r="L266" s="2"/>
      <c r="M266" s="120"/>
      <c r="N266" s="120"/>
      <c r="O266" s="120"/>
      <c r="P266" s="120"/>
      <c r="Q266" s="2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122"/>
      <c r="AJ266" s="122"/>
      <c r="AK266" s="2"/>
      <c r="AL266" s="2"/>
      <c r="AM266" s="2"/>
      <c r="AN266" s="2"/>
      <c r="AO266" s="2"/>
      <c r="AP266" s="2"/>
      <c r="AQ266" s="2"/>
      <c r="AR266" s="15"/>
    </row>
    <row r="267" spans="1:44" ht="11.25" customHeight="1">
      <c r="A267" s="120"/>
      <c r="B267" s="120"/>
      <c r="C267" s="120"/>
      <c r="D267" s="120"/>
      <c r="E267" s="2"/>
      <c r="F267" s="2"/>
      <c r="G267" s="120"/>
      <c r="H267" s="120"/>
      <c r="I267" s="120"/>
      <c r="J267" s="58"/>
      <c r="K267" s="121"/>
      <c r="L267" s="2"/>
      <c r="M267" s="120"/>
      <c r="N267" s="120"/>
      <c r="O267" s="120"/>
      <c r="P267" s="120"/>
      <c r="Q267" s="2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122"/>
      <c r="AJ267" s="122"/>
      <c r="AK267" s="2"/>
      <c r="AL267" s="2"/>
      <c r="AM267" s="2"/>
      <c r="AN267" s="2"/>
      <c r="AO267" s="2"/>
      <c r="AP267" s="2"/>
      <c r="AQ267" s="2"/>
      <c r="AR267" s="15"/>
    </row>
    <row r="268" spans="1:44" ht="11.25" customHeight="1">
      <c r="A268" s="120"/>
      <c r="B268" s="120"/>
      <c r="C268" s="120"/>
      <c r="D268" s="120"/>
      <c r="E268" s="2"/>
      <c r="F268" s="2"/>
      <c r="G268" s="120"/>
      <c r="H268" s="120"/>
      <c r="I268" s="120"/>
      <c r="J268" s="58"/>
      <c r="K268" s="121"/>
      <c r="L268" s="2"/>
      <c r="M268" s="120"/>
      <c r="N268" s="120"/>
      <c r="O268" s="120"/>
      <c r="P268" s="120"/>
      <c r="Q268" s="2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122"/>
      <c r="AJ268" s="122"/>
      <c r="AK268" s="2"/>
      <c r="AL268" s="2"/>
      <c r="AM268" s="2"/>
      <c r="AN268" s="2"/>
      <c r="AO268" s="2"/>
      <c r="AP268" s="2"/>
      <c r="AQ268" s="2"/>
      <c r="AR268" s="15"/>
    </row>
    <row r="269" spans="1:44" ht="11.25" customHeight="1">
      <c r="A269" s="120"/>
      <c r="B269" s="120"/>
      <c r="C269" s="120"/>
      <c r="D269" s="120"/>
      <c r="E269" s="2"/>
      <c r="F269" s="2"/>
      <c r="G269" s="120"/>
      <c r="H269" s="120"/>
      <c r="I269" s="120"/>
      <c r="J269" s="58"/>
      <c r="K269" s="121"/>
      <c r="L269" s="2"/>
      <c r="M269" s="120"/>
      <c r="N269" s="120"/>
      <c r="O269" s="120"/>
      <c r="P269" s="120"/>
      <c r="Q269" s="2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122"/>
      <c r="AJ269" s="122"/>
      <c r="AK269" s="2"/>
      <c r="AL269" s="2"/>
      <c r="AM269" s="2"/>
      <c r="AN269" s="2"/>
      <c r="AO269" s="2"/>
      <c r="AP269" s="2"/>
      <c r="AQ269" s="2"/>
      <c r="AR269" s="15"/>
    </row>
    <row r="270" spans="1:44" ht="11.25" customHeight="1">
      <c r="A270" s="120"/>
      <c r="B270" s="120"/>
      <c r="C270" s="120"/>
      <c r="D270" s="120"/>
      <c r="E270" s="2"/>
      <c r="F270" s="2"/>
      <c r="G270" s="120"/>
      <c r="H270" s="120"/>
      <c r="I270" s="120"/>
      <c r="J270" s="58"/>
      <c r="K270" s="121"/>
      <c r="L270" s="2"/>
      <c r="M270" s="120"/>
      <c r="N270" s="120"/>
      <c r="O270" s="120"/>
      <c r="P270" s="120"/>
      <c r="Q270" s="2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122"/>
      <c r="AJ270" s="122"/>
      <c r="AK270" s="2"/>
      <c r="AL270" s="2"/>
      <c r="AM270" s="2"/>
      <c r="AN270" s="2"/>
      <c r="AO270" s="2"/>
      <c r="AP270" s="2"/>
      <c r="AQ270" s="2"/>
      <c r="AR270" s="15"/>
    </row>
    <row r="271" spans="1:44" ht="11.25" customHeight="1">
      <c r="A271" s="120"/>
      <c r="B271" s="120"/>
      <c r="C271" s="120"/>
      <c r="D271" s="120"/>
      <c r="E271" s="2"/>
      <c r="F271" s="2"/>
      <c r="G271" s="120"/>
      <c r="H271" s="120"/>
      <c r="I271" s="120"/>
      <c r="J271" s="58"/>
      <c r="K271" s="121"/>
      <c r="L271" s="2"/>
      <c r="M271" s="120"/>
      <c r="N271" s="120"/>
      <c r="O271" s="120"/>
      <c r="P271" s="120"/>
      <c r="Q271" s="2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122"/>
      <c r="AJ271" s="122"/>
      <c r="AK271" s="2"/>
      <c r="AL271" s="2"/>
      <c r="AM271" s="2"/>
      <c r="AN271" s="2"/>
      <c r="AO271" s="2"/>
      <c r="AP271" s="2"/>
      <c r="AQ271" s="2"/>
      <c r="AR271" s="15"/>
    </row>
    <row r="272" spans="1:44" ht="11.25" customHeight="1">
      <c r="A272" s="120"/>
      <c r="B272" s="120"/>
      <c r="C272" s="120"/>
      <c r="D272" s="120"/>
      <c r="E272" s="2"/>
      <c r="F272" s="2"/>
      <c r="G272" s="120"/>
      <c r="H272" s="120"/>
      <c r="I272" s="120"/>
      <c r="J272" s="58"/>
      <c r="K272" s="121"/>
      <c r="L272" s="2"/>
      <c r="M272" s="120"/>
      <c r="N272" s="120"/>
      <c r="O272" s="120"/>
      <c r="P272" s="120"/>
      <c r="Q272" s="2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122"/>
      <c r="AJ272" s="122"/>
      <c r="AK272" s="2"/>
      <c r="AL272" s="2"/>
      <c r="AM272" s="2"/>
      <c r="AN272" s="2"/>
      <c r="AO272" s="2"/>
      <c r="AP272" s="2"/>
      <c r="AQ272" s="2"/>
      <c r="AR272" s="15"/>
    </row>
    <row r="273" spans="1:44" ht="11.25" customHeight="1">
      <c r="A273" s="120"/>
      <c r="B273" s="120"/>
      <c r="C273" s="120"/>
      <c r="D273" s="120"/>
      <c r="E273" s="2"/>
      <c r="F273" s="2"/>
      <c r="G273" s="120"/>
      <c r="H273" s="120"/>
      <c r="I273" s="120"/>
      <c r="J273" s="58"/>
      <c r="K273" s="121"/>
      <c r="L273" s="2"/>
      <c r="M273" s="120"/>
      <c r="N273" s="120"/>
      <c r="O273" s="120"/>
      <c r="P273" s="120"/>
      <c r="Q273" s="2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122"/>
      <c r="AJ273" s="122"/>
      <c r="AK273" s="2"/>
      <c r="AL273" s="2"/>
      <c r="AM273" s="2"/>
      <c r="AN273" s="2"/>
      <c r="AO273" s="2"/>
      <c r="AP273" s="2"/>
      <c r="AQ273" s="2"/>
      <c r="AR273" s="15"/>
    </row>
    <row r="274" spans="1:44" ht="11.25" customHeight="1">
      <c r="A274" s="120"/>
      <c r="B274" s="120"/>
      <c r="C274" s="120"/>
      <c r="D274" s="120"/>
      <c r="E274" s="2"/>
      <c r="F274" s="2"/>
      <c r="G274" s="120"/>
      <c r="H274" s="120"/>
      <c r="I274" s="120"/>
      <c r="J274" s="58"/>
      <c r="K274" s="121"/>
      <c r="L274" s="2"/>
      <c r="M274" s="120"/>
      <c r="N274" s="120"/>
      <c r="O274" s="120"/>
      <c r="P274" s="120"/>
      <c r="Q274" s="2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122"/>
      <c r="AJ274" s="122"/>
      <c r="AK274" s="2"/>
      <c r="AL274" s="2"/>
      <c r="AM274" s="2"/>
      <c r="AN274" s="2"/>
      <c r="AO274" s="2"/>
      <c r="AP274" s="2"/>
      <c r="AQ274" s="2"/>
      <c r="AR274" s="15"/>
    </row>
    <row r="275" spans="1:44" ht="11.25" customHeight="1">
      <c r="A275" s="120"/>
      <c r="B275" s="120"/>
      <c r="C275" s="120"/>
      <c r="D275" s="120"/>
      <c r="E275" s="2"/>
      <c r="F275" s="2"/>
      <c r="G275" s="120"/>
      <c r="H275" s="120"/>
      <c r="I275" s="120"/>
      <c r="J275" s="58"/>
      <c r="K275" s="121"/>
      <c r="L275" s="2"/>
      <c r="M275" s="120"/>
      <c r="N275" s="120"/>
      <c r="O275" s="120"/>
      <c r="P275" s="120"/>
      <c r="Q275" s="2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122"/>
      <c r="AJ275" s="122"/>
      <c r="AK275" s="2"/>
      <c r="AL275" s="2"/>
      <c r="AM275" s="2"/>
      <c r="AN275" s="2"/>
      <c r="AO275" s="2"/>
      <c r="AP275" s="2"/>
      <c r="AQ275" s="2"/>
      <c r="AR275" s="15"/>
    </row>
    <row r="276" spans="1:44" ht="11.25" customHeight="1">
      <c r="A276" s="120"/>
      <c r="B276" s="120"/>
      <c r="C276" s="120"/>
      <c r="D276" s="120"/>
      <c r="E276" s="2"/>
      <c r="F276" s="2"/>
      <c r="G276" s="120"/>
      <c r="H276" s="120"/>
      <c r="I276" s="120"/>
      <c r="J276" s="58"/>
      <c r="K276" s="121"/>
      <c r="L276" s="2"/>
      <c r="M276" s="120"/>
      <c r="N276" s="120"/>
      <c r="O276" s="120"/>
      <c r="P276" s="120"/>
      <c r="Q276" s="2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122"/>
      <c r="AJ276" s="122"/>
      <c r="AK276" s="2"/>
      <c r="AL276" s="2"/>
      <c r="AM276" s="2"/>
      <c r="AN276" s="2"/>
      <c r="AO276" s="2"/>
      <c r="AP276" s="2"/>
      <c r="AQ276" s="2"/>
      <c r="AR276" s="15"/>
    </row>
    <row r="277" spans="1:44" ht="11.25" customHeight="1">
      <c r="A277" s="120"/>
      <c r="B277" s="120"/>
      <c r="C277" s="120"/>
      <c r="D277" s="120"/>
      <c r="E277" s="2"/>
      <c r="F277" s="2"/>
      <c r="G277" s="120"/>
      <c r="H277" s="120"/>
      <c r="I277" s="120"/>
      <c r="J277" s="58"/>
      <c r="K277" s="121"/>
      <c r="L277" s="2"/>
      <c r="M277" s="120"/>
      <c r="N277" s="120"/>
      <c r="O277" s="120"/>
      <c r="P277" s="120"/>
      <c r="Q277" s="2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122"/>
      <c r="AJ277" s="122"/>
      <c r="AK277" s="2"/>
      <c r="AL277" s="2"/>
      <c r="AM277" s="2"/>
      <c r="AN277" s="2"/>
      <c r="AO277" s="2"/>
      <c r="AP277" s="2"/>
      <c r="AQ277" s="2"/>
      <c r="AR277" s="15"/>
    </row>
    <row r="278" spans="1:44" ht="11.25" customHeight="1">
      <c r="A278" s="120"/>
      <c r="B278" s="120"/>
      <c r="C278" s="120"/>
      <c r="D278" s="120"/>
      <c r="E278" s="2"/>
      <c r="F278" s="2"/>
      <c r="G278" s="120"/>
      <c r="H278" s="120"/>
      <c r="I278" s="120"/>
      <c r="J278" s="58"/>
      <c r="K278" s="121"/>
      <c r="L278" s="2"/>
      <c r="M278" s="120"/>
      <c r="N278" s="120"/>
      <c r="O278" s="120"/>
      <c r="P278" s="120"/>
      <c r="Q278" s="2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122"/>
      <c r="AJ278" s="122"/>
      <c r="AK278" s="2"/>
      <c r="AL278" s="2"/>
      <c r="AM278" s="2"/>
      <c r="AN278" s="2"/>
      <c r="AO278" s="2"/>
      <c r="AP278" s="2"/>
      <c r="AQ278" s="2"/>
      <c r="AR278" s="15"/>
    </row>
    <row r="279" spans="1:44" ht="11.25" customHeight="1">
      <c r="A279" s="120"/>
      <c r="B279" s="120"/>
      <c r="C279" s="120"/>
      <c r="D279" s="120"/>
      <c r="E279" s="2"/>
      <c r="F279" s="2"/>
      <c r="G279" s="120"/>
      <c r="H279" s="120"/>
      <c r="I279" s="120"/>
      <c r="J279" s="58"/>
      <c r="K279" s="121"/>
      <c r="L279" s="2"/>
      <c r="M279" s="120"/>
      <c r="N279" s="120"/>
      <c r="O279" s="120"/>
      <c r="P279" s="120"/>
      <c r="Q279" s="2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122"/>
      <c r="AJ279" s="122"/>
      <c r="AK279" s="2"/>
      <c r="AL279" s="2"/>
      <c r="AM279" s="2"/>
      <c r="AN279" s="2"/>
      <c r="AO279" s="2"/>
      <c r="AP279" s="2"/>
      <c r="AQ279" s="2"/>
      <c r="AR279" s="15"/>
    </row>
    <row r="280" spans="1:44" ht="11.25" customHeight="1">
      <c r="A280" s="120"/>
      <c r="B280" s="120"/>
      <c r="C280" s="120"/>
      <c r="D280" s="120"/>
      <c r="E280" s="2"/>
      <c r="F280" s="2"/>
      <c r="G280" s="120"/>
      <c r="H280" s="120"/>
      <c r="I280" s="120"/>
      <c r="J280" s="58"/>
      <c r="K280" s="121"/>
      <c r="L280" s="2"/>
      <c r="M280" s="120"/>
      <c r="N280" s="120"/>
      <c r="O280" s="120"/>
      <c r="P280" s="120"/>
      <c r="Q280" s="2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122"/>
      <c r="AJ280" s="122"/>
      <c r="AK280" s="2"/>
      <c r="AL280" s="2"/>
      <c r="AM280" s="2"/>
      <c r="AN280" s="2"/>
      <c r="AO280" s="2"/>
      <c r="AP280" s="2"/>
      <c r="AQ280" s="2"/>
      <c r="AR280" s="15"/>
    </row>
    <row r="281" spans="1:44" ht="11.25" customHeight="1">
      <c r="A281" s="120"/>
      <c r="B281" s="120"/>
      <c r="C281" s="120"/>
      <c r="D281" s="120"/>
      <c r="E281" s="2"/>
      <c r="F281" s="2"/>
      <c r="G281" s="120"/>
      <c r="H281" s="120"/>
      <c r="I281" s="120"/>
      <c r="J281" s="58"/>
      <c r="K281" s="121"/>
      <c r="L281" s="2"/>
      <c r="M281" s="120"/>
      <c r="N281" s="120"/>
      <c r="O281" s="120"/>
      <c r="P281" s="120"/>
      <c r="Q281" s="2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122"/>
      <c r="AJ281" s="122"/>
      <c r="AK281" s="2"/>
      <c r="AL281" s="2"/>
      <c r="AM281" s="2"/>
      <c r="AN281" s="2"/>
      <c r="AO281" s="2"/>
      <c r="AP281" s="2"/>
      <c r="AQ281" s="2"/>
      <c r="AR281" s="15"/>
    </row>
    <row r="282" spans="1:44" ht="11.25" customHeight="1">
      <c r="A282" s="120"/>
      <c r="B282" s="120"/>
      <c r="C282" s="120"/>
      <c r="D282" s="120"/>
      <c r="E282" s="2"/>
      <c r="F282" s="2"/>
      <c r="G282" s="120"/>
      <c r="H282" s="120"/>
      <c r="I282" s="120"/>
      <c r="J282" s="58"/>
      <c r="K282" s="121"/>
      <c r="L282" s="2"/>
      <c r="M282" s="120"/>
      <c r="N282" s="120"/>
      <c r="O282" s="120"/>
      <c r="P282" s="120"/>
      <c r="Q282" s="2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122"/>
      <c r="AJ282" s="122"/>
      <c r="AK282" s="2"/>
      <c r="AL282" s="2"/>
      <c r="AM282" s="2"/>
      <c r="AN282" s="2"/>
      <c r="AO282" s="2"/>
      <c r="AP282" s="2"/>
      <c r="AQ282" s="2"/>
      <c r="AR282" s="15"/>
    </row>
    <row r="283" spans="1:44" ht="11.25" customHeight="1">
      <c r="A283" s="120"/>
      <c r="B283" s="120"/>
      <c r="C283" s="120"/>
      <c r="D283" s="120"/>
      <c r="E283" s="2"/>
      <c r="F283" s="2"/>
      <c r="G283" s="120"/>
      <c r="H283" s="120"/>
      <c r="I283" s="120"/>
      <c r="J283" s="58"/>
      <c r="K283" s="121"/>
      <c r="L283" s="2"/>
      <c r="M283" s="120"/>
      <c r="N283" s="120"/>
      <c r="O283" s="120"/>
      <c r="P283" s="120"/>
      <c r="Q283" s="2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122"/>
      <c r="AJ283" s="122"/>
      <c r="AK283" s="2"/>
      <c r="AL283" s="2"/>
      <c r="AM283" s="2"/>
      <c r="AN283" s="2"/>
      <c r="AO283" s="2"/>
      <c r="AP283" s="2"/>
      <c r="AQ283" s="2"/>
      <c r="AR283" s="15"/>
    </row>
    <row r="284" spans="1:44" ht="11.25" customHeight="1">
      <c r="A284" s="120"/>
      <c r="B284" s="120"/>
      <c r="C284" s="120"/>
      <c r="D284" s="120"/>
      <c r="E284" s="2"/>
      <c r="F284" s="2"/>
      <c r="G284" s="120"/>
      <c r="H284" s="120"/>
      <c r="I284" s="120"/>
      <c r="J284" s="58"/>
      <c r="K284" s="121"/>
      <c r="L284" s="2"/>
      <c r="M284" s="120"/>
      <c r="N284" s="120"/>
      <c r="O284" s="120"/>
      <c r="P284" s="120"/>
      <c r="Q284" s="2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122"/>
      <c r="AJ284" s="122"/>
      <c r="AK284" s="2"/>
      <c r="AL284" s="2"/>
      <c r="AM284" s="2"/>
      <c r="AN284" s="2"/>
      <c r="AO284" s="2"/>
      <c r="AP284" s="2"/>
      <c r="AQ284" s="2"/>
      <c r="AR284" s="15"/>
    </row>
    <row r="285" spans="1:44" ht="11.25" customHeight="1">
      <c r="A285" s="120"/>
      <c r="B285" s="120"/>
      <c r="C285" s="120"/>
      <c r="D285" s="120"/>
      <c r="E285" s="2"/>
      <c r="F285" s="2"/>
      <c r="G285" s="120"/>
      <c r="H285" s="120"/>
      <c r="I285" s="120"/>
      <c r="J285" s="58"/>
      <c r="K285" s="121"/>
      <c r="L285" s="2"/>
      <c r="M285" s="120"/>
      <c r="N285" s="120"/>
      <c r="O285" s="120"/>
      <c r="P285" s="120"/>
      <c r="Q285" s="2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122"/>
      <c r="AJ285" s="122"/>
      <c r="AK285" s="2"/>
      <c r="AL285" s="2"/>
      <c r="AM285" s="2"/>
      <c r="AN285" s="2"/>
      <c r="AO285" s="2"/>
      <c r="AP285" s="2"/>
      <c r="AQ285" s="2"/>
      <c r="AR285" s="15"/>
    </row>
    <row r="286" spans="1:44" ht="11.25" customHeight="1">
      <c r="A286" s="120"/>
      <c r="B286" s="120"/>
      <c r="C286" s="120"/>
      <c r="D286" s="120"/>
      <c r="E286" s="2"/>
      <c r="F286" s="2"/>
      <c r="G286" s="120"/>
      <c r="H286" s="120"/>
      <c r="I286" s="120"/>
      <c r="J286" s="58"/>
      <c r="K286" s="121"/>
      <c r="L286" s="2"/>
      <c r="M286" s="120"/>
      <c r="N286" s="120"/>
      <c r="O286" s="120"/>
      <c r="P286" s="120"/>
      <c r="Q286" s="2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122"/>
      <c r="AJ286" s="122"/>
      <c r="AK286" s="2"/>
      <c r="AL286" s="2"/>
      <c r="AM286" s="2"/>
      <c r="AN286" s="2"/>
      <c r="AO286" s="2"/>
      <c r="AP286" s="2"/>
      <c r="AQ286" s="2"/>
      <c r="AR286" s="15"/>
    </row>
    <row r="287" spans="1:44" ht="11.25" customHeight="1">
      <c r="A287" s="120"/>
      <c r="B287" s="120"/>
      <c r="C287" s="120"/>
      <c r="D287" s="120"/>
      <c r="E287" s="2"/>
      <c r="F287" s="2"/>
      <c r="G287" s="120"/>
      <c r="H287" s="120"/>
      <c r="I287" s="120"/>
      <c r="J287" s="58"/>
      <c r="K287" s="121"/>
      <c r="L287" s="2"/>
      <c r="M287" s="120"/>
      <c r="N287" s="120"/>
      <c r="O287" s="120"/>
      <c r="P287" s="120"/>
      <c r="Q287" s="2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122"/>
      <c r="AJ287" s="122"/>
      <c r="AK287" s="2"/>
      <c r="AL287" s="2"/>
      <c r="AM287" s="2"/>
      <c r="AN287" s="2"/>
      <c r="AO287" s="2"/>
      <c r="AP287" s="2"/>
      <c r="AQ287" s="2"/>
      <c r="AR287" s="15"/>
    </row>
    <row r="288" spans="1:44" ht="11.25" customHeight="1">
      <c r="A288" s="120"/>
      <c r="B288" s="120"/>
      <c r="C288" s="120"/>
      <c r="D288" s="120"/>
      <c r="E288" s="2"/>
      <c r="F288" s="2"/>
      <c r="G288" s="120"/>
      <c r="H288" s="120"/>
      <c r="I288" s="120"/>
      <c r="J288" s="58"/>
      <c r="K288" s="121"/>
      <c r="L288" s="2"/>
      <c r="M288" s="120"/>
      <c r="N288" s="120"/>
      <c r="O288" s="120"/>
      <c r="P288" s="120"/>
      <c r="Q288" s="2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122"/>
      <c r="AJ288" s="122"/>
      <c r="AK288" s="2"/>
      <c r="AL288" s="2"/>
      <c r="AM288" s="2"/>
      <c r="AN288" s="2"/>
      <c r="AO288" s="2"/>
      <c r="AP288" s="2"/>
      <c r="AQ288" s="2"/>
      <c r="AR288" s="15"/>
    </row>
    <row r="289" spans="1:44" ht="11.25" customHeight="1">
      <c r="A289" s="120"/>
      <c r="B289" s="120"/>
      <c r="C289" s="120"/>
      <c r="D289" s="120"/>
      <c r="E289" s="2"/>
      <c r="F289" s="2"/>
      <c r="G289" s="120"/>
      <c r="H289" s="120"/>
      <c r="I289" s="120"/>
      <c r="J289" s="58"/>
      <c r="K289" s="121"/>
      <c r="L289" s="2"/>
      <c r="M289" s="120"/>
      <c r="N289" s="120"/>
      <c r="O289" s="120"/>
      <c r="P289" s="120"/>
      <c r="Q289" s="2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122"/>
      <c r="AJ289" s="122"/>
      <c r="AK289" s="2"/>
      <c r="AL289" s="2"/>
      <c r="AM289" s="2"/>
      <c r="AN289" s="2"/>
      <c r="AO289" s="2"/>
      <c r="AP289" s="2"/>
      <c r="AQ289" s="2"/>
      <c r="AR289" s="15"/>
    </row>
    <row r="290" spans="1:44" ht="11.25" customHeight="1">
      <c r="A290" s="120"/>
      <c r="B290" s="120"/>
      <c r="C290" s="120"/>
      <c r="D290" s="120"/>
      <c r="E290" s="2"/>
      <c r="F290" s="2"/>
      <c r="G290" s="120"/>
      <c r="H290" s="120"/>
      <c r="I290" s="120"/>
      <c r="J290" s="58"/>
      <c r="K290" s="121"/>
      <c r="L290" s="2"/>
      <c r="M290" s="120"/>
      <c r="N290" s="120"/>
      <c r="O290" s="120"/>
      <c r="P290" s="120"/>
      <c r="Q290" s="2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122"/>
      <c r="AJ290" s="122"/>
      <c r="AK290" s="2"/>
      <c r="AL290" s="2"/>
      <c r="AM290" s="2"/>
      <c r="AN290" s="2"/>
      <c r="AO290" s="2"/>
      <c r="AP290" s="2"/>
      <c r="AQ290" s="2"/>
      <c r="AR290" s="15"/>
    </row>
    <row r="291" spans="1:44" ht="11.25" customHeight="1">
      <c r="A291" s="120"/>
      <c r="B291" s="120"/>
      <c r="C291" s="120"/>
      <c r="D291" s="120"/>
      <c r="E291" s="2"/>
      <c r="F291" s="2"/>
      <c r="G291" s="120"/>
      <c r="H291" s="120"/>
      <c r="I291" s="120"/>
      <c r="J291" s="58"/>
      <c r="K291" s="121"/>
      <c r="L291" s="2"/>
      <c r="M291" s="120"/>
      <c r="N291" s="120"/>
      <c r="O291" s="120"/>
      <c r="P291" s="120"/>
      <c r="Q291" s="2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122"/>
      <c r="AJ291" s="122"/>
      <c r="AK291" s="2"/>
      <c r="AL291" s="2"/>
      <c r="AM291" s="2"/>
      <c r="AN291" s="2"/>
      <c r="AO291" s="2"/>
      <c r="AP291" s="2"/>
      <c r="AQ291" s="2"/>
      <c r="AR291" s="15"/>
    </row>
    <row r="292" spans="1:44" ht="11.25" customHeight="1">
      <c r="A292" s="120"/>
      <c r="B292" s="120"/>
      <c r="C292" s="120"/>
      <c r="D292" s="120"/>
      <c r="E292" s="2"/>
      <c r="F292" s="2"/>
      <c r="G292" s="120"/>
      <c r="H292" s="120"/>
      <c r="I292" s="120"/>
      <c r="J292" s="58"/>
      <c r="K292" s="121"/>
      <c r="L292" s="2"/>
      <c r="M292" s="120"/>
      <c r="N292" s="120"/>
      <c r="O292" s="120"/>
      <c r="P292" s="120"/>
      <c r="Q292" s="2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122"/>
      <c r="AJ292" s="122"/>
      <c r="AK292" s="2"/>
      <c r="AL292" s="2"/>
      <c r="AM292" s="2"/>
      <c r="AN292" s="2"/>
      <c r="AO292" s="2"/>
      <c r="AP292" s="2"/>
      <c r="AQ292" s="2"/>
      <c r="AR292" s="15"/>
    </row>
    <row r="293" spans="1:44" ht="11.25" customHeight="1">
      <c r="A293" s="120"/>
      <c r="B293" s="120"/>
      <c r="C293" s="120"/>
      <c r="D293" s="120"/>
      <c r="E293" s="2"/>
      <c r="F293" s="2"/>
      <c r="G293" s="120"/>
      <c r="H293" s="120"/>
      <c r="I293" s="120"/>
      <c r="J293" s="58"/>
      <c r="K293" s="121"/>
      <c r="L293" s="2"/>
      <c r="M293" s="120"/>
      <c r="N293" s="120"/>
      <c r="O293" s="120"/>
      <c r="P293" s="120"/>
      <c r="Q293" s="2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122"/>
      <c r="AJ293" s="122"/>
      <c r="AK293" s="2"/>
      <c r="AL293" s="2"/>
      <c r="AM293" s="2"/>
      <c r="AN293" s="2"/>
      <c r="AO293" s="2"/>
      <c r="AP293" s="2"/>
      <c r="AQ293" s="2"/>
      <c r="AR293" s="15"/>
    </row>
    <row r="294" spans="1:44" ht="11.25" customHeight="1">
      <c r="A294" s="120"/>
      <c r="B294" s="120"/>
      <c r="C294" s="120"/>
      <c r="D294" s="120"/>
      <c r="E294" s="2"/>
      <c r="F294" s="2"/>
      <c r="G294" s="120"/>
      <c r="H294" s="120"/>
      <c r="I294" s="120"/>
      <c r="J294" s="58"/>
      <c r="K294" s="121"/>
      <c r="L294" s="2"/>
      <c r="M294" s="120"/>
      <c r="N294" s="120"/>
      <c r="O294" s="120"/>
      <c r="P294" s="120"/>
      <c r="Q294" s="2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122"/>
      <c r="AJ294" s="122"/>
      <c r="AK294" s="2"/>
      <c r="AL294" s="2"/>
      <c r="AM294" s="2"/>
      <c r="AN294" s="2"/>
      <c r="AO294" s="2"/>
      <c r="AP294" s="2"/>
      <c r="AQ294" s="2"/>
      <c r="AR294" s="15"/>
    </row>
    <row r="295" spans="1:44" ht="11.25" customHeight="1">
      <c r="A295" s="120"/>
      <c r="B295" s="120"/>
      <c r="C295" s="120"/>
      <c r="D295" s="120"/>
      <c r="E295" s="2"/>
      <c r="F295" s="2"/>
      <c r="G295" s="120"/>
      <c r="H295" s="120"/>
      <c r="I295" s="120"/>
      <c r="J295" s="58"/>
      <c r="K295" s="121"/>
      <c r="L295" s="2"/>
      <c r="M295" s="120"/>
      <c r="N295" s="120"/>
      <c r="O295" s="120"/>
      <c r="P295" s="120"/>
      <c r="Q295" s="2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122"/>
      <c r="AJ295" s="122"/>
      <c r="AK295" s="2"/>
      <c r="AL295" s="2"/>
      <c r="AM295" s="2"/>
      <c r="AN295" s="2"/>
      <c r="AO295" s="2"/>
      <c r="AP295" s="2"/>
      <c r="AQ295" s="2"/>
      <c r="AR295" s="15"/>
    </row>
    <row r="296" spans="1:44" ht="11.25" customHeight="1">
      <c r="A296" s="120"/>
      <c r="B296" s="120"/>
      <c r="C296" s="120"/>
      <c r="D296" s="120"/>
      <c r="E296" s="2"/>
      <c r="F296" s="2"/>
      <c r="G296" s="120"/>
      <c r="H296" s="120"/>
      <c r="I296" s="120"/>
      <c r="J296" s="58"/>
      <c r="K296" s="121"/>
      <c r="L296" s="2"/>
      <c r="M296" s="120"/>
      <c r="N296" s="120"/>
      <c r="O296" s="120"/>
      <c r="P296" s="120"/>
      <c r="Q296" s="2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122"/>
      <c r="AJ296" s="122"/>
      <c r="AK296" s="2"/>
      <c r="AL296" s="2"/>
      <c r="AM296" s="2"/>
      <c r="AN296" s="2"/>
      <c r="AO296" s="2"/>
      <c r="AP296" s="2"/>
      <c r="AQ296" s="2"/>
      <c r="AR296" s="15"/>
    </row>
    <row r="297" spans="1:44" ht="11.25" customHeight="1">
      <c r="A297" s="120"/>
      <c r="B297" s="120"/>
      <c r="C297" s="120"/>
      <c r="D297" s="120"/>
      <c r="E297" s="2"/>
      <c r="F297" s="2"/>
      <c r="G297" s="120"/>
      <c r="H297" s="120"/>
      <c r="I297" s="120"/>
      <c r="J297" s="58"/>
      <c r="K297" s="121"/>
      <c r="L297" s="2"/>
      <c r="M297" s="120"/>
      <c r="N297" s="120"/>
      <c r="O297" s="120"/>
      <c r="P297" s="120"/>
      <c r="Q297" s="2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122"/>
      <c r="AJ297" s="122"/>
      <c r="AK297" s="2"/>
      <c r="AL297" s="2"/>
      <c r="AM297" s="2"/>
      <c r="AN297" s="2"/>
      <c r="AO297" s="2"/>
      <c r="AP297" s="2"/>
      <c r="AQ297" s="2"/>
      <c r="AR297" s="15"/>
    </row>
    <row r="298" spans="1:44" ht="11.25" customHeight="1">
      <c r="A298" s="120"/>
      <c r="B298" s="120"/>
      <c r="C298" s="120"/>
      <c r="D298" s="120"/>
      <c r="E298" s="2"/>
      <c r="F298" s="2"/>
      <c r="G298" s="120"/>
      <c r="H298" s="120"/>
      <c r="I298" s="120"/>
      <c r="J298" s="58"/>
      <c r="K298" s="121"/>
      <c r="L298" s="2"/>
      <c r="M298" s="120"/>
      <c r="N298" s="120"/>
      <c r="O298" s="120"/>
      <c r="P298" s="120"/>
      <c r="Q298" s="2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122"/>
      <c r="AJ298" s="122"/>
      <c r="AK298" s="2"/>
      <c r="AL298" s="2"/>
      <c r="AM298" s="2"/>
      <c r="AN298" s="2"/>
      <c r="AO298" s="2"/>
      <c r="AP298" s="2"/>
      <c r="AQ298" s="2"/>
      <c r="AR298" s="15"/>
    </row>
    <row r="299" spans="1:44" ht="11.25" customHeight="1">
      <c r="A299" s="120"/>
      <c r="B299" s="120"/>
      <c r="C299" s="120"/>
      <c r="D299" s="120"/>
      <c r="E299" s="2"/>
      <c r="F299" s="2"/>
      <c r="G299" s="120"/>
      <c r="H299" s="120"/>
      <c r="I299" s="120"/>
      <c r="J299" s="58"/>
      <c r="K299" s="121"/>
      <c r="L299" s="2"/>
      <c r="M299" s="120"/>
      <c r="N299" s="120"/>
      <c r="O299" s="120"/>
      <c r="P299" s="120"/>
      <c r="Q299" s="2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122"/>
      <c r="AJ299" s="122"/>
      <c r="AK299" s="2"/>
      <c r="AL299" s="2"/>
      <c r="AM299" s="2"/>
      <c r="AN299" s="2"/>
      <c r="AO299" s="2"/>
      <c r="AP299" s="2"/>
      <c r="AQ299" s="2"/>
      <c r="AR299" s="15"/>
    </row>
    <row r="300" spans="1:44" ht="11.25" customHeight="1">
      <c r="A300" s="120"/>
      <c r="B300" s="120"/>
      <c r="C300" s="120"/>
      <c r="D300" s="120"/>
      <c r="E300" s="2"/>
      <c r="F300" s="2"/>
      <c r="G300" s="120"/>
      <c r="H300" s="120"/>
      <c r="I300" s="120"/>
      <c r="J300" s="58"/>
      <c r="K300" s="121"/>
      <c r="L300" s="2"/>
      <c r="M300" s="120"/>
      <c r="N300" s="120"/>
      <c r="O300" s="120"/>
      <c r="P300" s="120"/>
      <c r="Q300" s="2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122"/>
      <c r="AJ300" s="122"/>
      <c r="AK300" s="2"/>
      <c r="AL300" s="2"/>
      <c r="AM300" s="2"/>
      <c r="AN300" s="2"/>
      <c r="AO300" s="2"/>
      <c r="AP300" s="2"/>
      <c r="AQ300" s="2"/>
      <c r="AR300" s="15"/>
    </row>
    <row r="301" spans="1:44" ht="11.25" customHeight="1">
      <c r="A301" s="120"/>
      <c r="B301" s="120"/>
      <c r="C301" s="120"/>
      <c r="D301" s="120"/>
      <c r="E301" s="2"/>
      <c r="F301" s="2"/>
      <c r="G301" s="120"/>
      <c r="H301" s="120"/>
      <c r="I301" s="120"/>
      <c r="J301" s="58"/>
      <c r="K301" s="121"/>
      <c r="L301" s="2"/>
      <c r="M301" s="120"/>
      <c r="N301" s="120"/>
      <c r="O301" s="120"/>
      <c r="P301" s="120"/>
      <c r="Q301" s="2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122"/>
      <c r="AJ301" s="122"/>
      <c r="AK301" s="2"/>
      <c r="AL301" s="2"/>
      <c r="AM301" s="2"/>
      <c r="AN301" s="2"/>
      <c r="AO301" s="2"/>
      <c r="AP301" s="2"/>
      <c r="AQ301" s="2"/>
      <c r="AR301" s="15"/>
    </row>
    <row r="302" spans="1:44" ht="11.25" customHeight="1">
      <c r="A302" s="120"/>
      <c r="B302" s="120"/>
      <c r="C302" s="120"/>
      <c r="D302" s="120"/>
      <c r="E302" s="2"/>
      <c r="F302" s="2"/>
      <c r="G302" s="120"/>
      <c r="H302" s="120"/>
      <c r="I302" s="120"/>
      <c r="J302" s="58"/>
      <c r="K302" s="121"/>
      <c r="L302" s="2"/>
      <c r="M302" s="120"/>
      <c r="N302" s="120"/>
      <c r="O302" s="120"/>
      <c r="P302" s="120"/>
      <c r="Q302" s="2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122"/>
      <c r="AJ302" s="122"/>
      <c r="AK302" s="2"/>
      <c r="AL302" s="2"/>
      <c r="AM302" s="2"/>
      <c r="AN302" s="2"/>
      <c r="AO302" s="2"/>
      <c r="AP302" s="2"/>
      <c r="AQ302" s="2"/>
      <c r="AR302" s="15"/>
    </row>
    <row r="303" spans="1:44" ht="11.25" customHeight="1">
      <c r="A303" s="120"/>
      <c r="B303" s="120"/>
      <c r="C303" s="120"/>
      <c r="D303" s="120"/>
      <c r="E303" s="2"/>
      <c r="F303" s="2"/>
      <c r="G303" s="120"/>
      <c r="H303" s="120"/>
      <c r="I303" s="120"/>
      <c r="J303" s="58"/>
      <c r="K303" s="121"/>
      <c r="L303" s="2"/>
      <c r="M303" s="120"/>
      <c r="N303" s="120"/>
      <c r="O303" s="120"/>
      <c r="P303" s="120"/>
      <c r="Q303" s="2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122"/>
      <c r="AJ303" s="122"/>
      <c r="AK303" s="2"/>
      <c r="AL303" s="2"/>
      <c r="AM303" s="2"/>
      <c r="AN303" s="2"/>
      <c r="AO303" s="2"/>
      <c r="AP303" s="2"/>
      <c r="AQ303" s="2"/>
      <c r="AR303" s="15"/>
    </row>
    <row r="304" spans="1:44" ht="11.25" customHeight="1">
      <c r="A304" s="120"/>
      <c r="B304" s="120"/>
      <c r="C304" s="120"/>
      <c r="D304" s="120"/>
      <c r="E304" s="2"/>
      <c r="F304" s="2"/>
      <c r="G304" s="120"/>
      <c r="H304" s="120"/>
      <c r="I304" s="120"/>
      <c r="J304" s="58"/>
      <c r="K304" s="121"/>
      <c r="L304" s="2"/>
      <c r="M304" s="120"/>
      <c r="N304" s="120"/>
      <c r="O304" s="120"/>
      <c r="P304" s="120"/>
      <c r="Q304" s="2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122"/>
      <c r="AJ304" s="122"/>
      <c r="AK304" s="2"/>
      <c r="AL304" s="2"/>
      <c r="AM304" s="2"/>
      <c r="AN304" s="2"/>
      <c r="AO304" s="2"/>
      <c r="AP304" s="2"/>
      <c r="AQ304" s="2"/>
      <c r="AR304" s="15"/>
    </row>
    <row r="305" spans="1:44" ht="11.25" customHeight="1">
      <c r="A305" s="120"/>
      <c r="B305" s="120"/>
      <c r="C305" s="120"/>
      <c r="D305" s="120"/>
      <c r="E305" s="2"/>
      <c r="F305" s="2"/>
      <c r="G305" s="120"/>
      <c r="H305" s="120"/>
      <c r="I305" s="120"/>
      <c r="J305" s="58"/>
      <c r="K305" s="121"/>
      <c r="L305" s="2"/>
      <c r="M305" s="120"/>
      <c r="N305" s="120"/>
      <c r="O305" s="120"/>
      <c r="P305" s="120"/>
      <c r="Q305" s="2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122"/>
      <c r="AJ305" s="122"/>
      <c r="AK305" s="2"/>
      <c r="AL305" s="2"/>
      <c r="AM305" s="2"/>
      <c r="AN305" s="2"/>
      <c r="AO305" s="2"/>
      <c r="AP305" s="2"/>
      <c r="AQ305" s="2"/>
      <c r="AR305" s="15"/>
    </row>
    <row r="306" spans="1:44" ht="11.25" customHeight="1">
      <c r="A306" s="120"/>
      <c r="B306" s="120"/>
      <c r="C306" s="120"/>
      <c r="D306" s="120"/>
      <c r="E306" s="2"/>
      <c r="F306" s="2"/>
      <c r="G306" s="120"/>
      <c r="H306" s="120"/>
      <c r="I306" s="120"/>
      <c r="J306" s="58"/>
      <c r="K306" s="121"/>
      <c r="L306" s="2"/>
      <c r="M306" s="120"/>
      <c r="N306" s="120"/>
      <c r="O306" s="120"/>
      <c r="P306" s="120"/>
      <c r="Q306" s="2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122"/>
      <c r="AJ306" s="122"/>
      <c r="AK306" s="2"/>
      <c r="AL306" s="2"/>
      <c r="AM306" s="2"/>
      <c r="AN306" s="2"/>
      <c r="AO306" s="2"/>
      <c r="AP306" s="2"/>
      <c r="AQ306" s="2"/>
      <c r="AR306" s="15"/>
    </row>
    <row r="307" spans="1:44" ht="11.25" customHeight="1">
      <c r="A307" s="120"/>
      <c r="B307" s="120"/>
      <c r="C307" s="120"/>
      <c r="D307" s="120"/>
      <c r="E307" s="2"/>
      <c r="F307" s="2"/>
      <c r="G307" s="120"/>
      <c r="H307" s="120"/>
      <c r="I307" s="120"/>
      <c r="J307" s="58"/>
      <c r="K307" s="121"/>
      <c r="L307" s="2"/>
      <c r="M307" s="120"/>
      <c r="N307" s="120"/>
      <c r="O307" s="120"/>
      <c r="P307" s="120"/>
      <c r="Q307" s="2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122"/>
      <c r="AJ307" s="122"/>
      <c r="AK307" s="2"/>
      <c r="AL307" s="2"/>
      <c r="AM307" s="2"/>
      <c r="AN307" s="2"/>
      <c r="AO307" s="2"/>
      <c r="AP307" s="2"/>
      <c r="AQ307" s="2"/>
      <c r="AR307" s="15"/>
    </row>
    <row r="308" spans="1:44" ht="11.25" customHeight="1">
      <c r="A308" s="120"/>
      <c r="B308" s="120"/>
      <c r="C308" s="120"/>
      <c r="D308" s="120"/>
      <c r="E308" s="2"/>
      <c r="F308" s="2"/>
      <c r="G308" s="120"/>
      <c r="H308" s="120"/>
      <c r="I308" s="120"/>
      <c r="J308" s="58"/>
      <c r="K308" s="121"/>
      <c r="L308" s="2"/>
      <c r="M308" s="120"/>
      <c r="N308" s="120"/>
      <c r="O308" s="120"/>
      <c r="P308" s="120"/>
      <c r="Q308" s="2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122"/>
      <c r="AJ308" s="122"/>
      <c r="AK308" s="2"/>
      <c r="AL308" s="2"/>
      <c r="AM308" s="2"/>
      <c r="AN308" s="2"/>
      <c r="AO308" s="2"/>
      <c r="AP308" s="2"/>
      <c r="AQ308" s="2"/>
      <c r="AR308" s="15"/>
    </row>
    <row r="309" spans="1:44" ht="11.25" customHeight="1">
      <c r="A309" s="120"/>
      <c r="B309" s="120"/>
      <c r="C309" s="120"/>
      <c r="D309" s="120"/>
      <c r="E309" s="2"/>
      <c r="F309" s="2"/>
      <c r="G309" s="120"/>
      <c r="H309" s="120"/>
      <c r="I309" s="120"/>
      <c r="J309" s="58"/>
      <c r="K309" s="121"/>
      <c r="L309" s="2"/>
      <c r="M309" s="120"/>
      <c r="N309" s="120"/>
      <c r="O309" s="120"/>
      <c r="P309" s="120"/>
      <c r="Q309" s="2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122"/>
      <c r="AJ309" s="122"/>
      <c r="AK309" s="2"/>
      <c r="AL309" s="2"/>
      <c r="AM309" s="2"/>
      <c r="AN309" s="2"/>
      <c r="AO309" s="2"/>
      <c r="AP309" s="2"/>
      <c r="AQ309" s="2"/>
      <c r="AR309" s="15"/>
    </row>
    <row r="310" spans="1:44" ht="11.25" customHeight="1">
      <c r="A310" s="120"/>
      <c r="B310" s="120"/>
      <c r="C310" s="120"/>
      <c r="D310" s="120"/>
      <c r="E310" s="2"/>
      <c r="F310" s="2"/>
      <c r="G310" s="120"/>
      <c r="H310" s="120"/>
      <c r="I310" s="120"/>
      <c r="J310" s="58"/>
      <c r="K310" s="121"/>
      <c r="L310" s="2"/>
      <c r="M310" s="120"/>
      <c r="N310" s="120"/>
      <c r="O310" s="120"/>
      <c r="P310" s="120"/>
      <c r="Q310" s="2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122"/>
      <c r="AJ310" s="122"/>
      <c r="AK310" s="2"/>
      <c r="AL310" s="2"/>
      <c r="AM310" s="2"/>
      <c r="AN310" s="2"/>
      <c r="AO310" s="2"/>
      <c r="AP310" s="2"/>
      <c r="AQ310" s="2"/>
      <c r="AR310" s="15"/>
    </row>
    <row r="311" spans="1:44" ht="11.25" customHeight="1">
      <c r="A311" s="120"/>
      <c r="B311" s="120"/>
      <c r="C311" s="120"/>
      <c r="D311" s="120"/>
      <c r="E311" s="2"/>
      <c r="F311" s="2"/>
      <c r="G311" s="120"/>
      <c r="H311" s="120"/>
      <c r="I311" s="120"/>
      <c r="J311" s="58"/>
      <c r="K311" s="121"/>
      <c r="L311" s="2"/>
      <c r="M311" s="120"/>
      <c r="N311" s="120"/>
      <c r="O311" s="120"/>
      <c r="P311" s="120"/>
      <c r="Q311" s="2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122"/>
      <c r="AJ311" s="122"/>
      <c r="AK311" s="2"/>
      <c r="AL311" s="2"/>
      <c r="AM311" s="2"/>
      <c r="AN311" s="2"/>
      <c r="AO311" s="2"/>
      <c r="AP311" s="2"/>
      <c r="AQ311" s="2"/>
      <c r="AR311" s="15"/>
    </row>
    <row r="312" spans="1:44" ht="11.25" customHeight="1">
      <c r="A312" s="120"/>
      <c r="B312" s="120"/>
      <c r="C312" s="120"/>
      <c r="D312" s="120"/>
      <c r="E312" s="2"/>
      <c r="F312" s="2"/>
      <c r="G312" s="120"/>
      <c r="H312" s="120"/>
      <c r="I312" s="120"/>
      <c r="J312" s="58"/>
      <c r="K312" s="121"/>
      <c r="L312" s="2"/>
      <c r="M312" s="120"/>
      <c r="N312" s="120"/>
      <c r="O312" s="120"/>
      <c r="P312" s="120"/>
      <c r="Q312" s="2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122"/>
      <c r="AJ312" s="122"/>
      <c r="AK312" s="2"/>
      <c r="AL312" s="2"/>
      <c r="AM312" s="2"/>
      <c r="AN312" s="2"/>
      <c r="AO312" s="2"/>
      <c r="AP312" s="2"/>
      <c r="AQ312" s="2"/>
      <c r="AR312" s="15"/>
    </row>
    <row r="313" spans="1:44" ht="11.25" customHeight="1">
      <c r="A313" s="120"/>
      <c r="B313" s="120"/>
      <c r="C313" s="120"/>
      <c r="D313" s="120"/>
      <c r="E313" s="2"/>
      <c r="F313" s="2"/>
      <c r="G313" s="120"/>
      <c r="H313" s="120"/>
      <c r="I313" s="120"/>
      <c r="J313" s="58"/>
      <c r="K313" s="121"/>
      <c r="L313" s="2"/>
      <c r="M313" s="120"/>
      <c r="N313" s="120"/>
      <c r="O313" s="120"/>
      <c r="P313" s="120"/>
      <c r="Q313" s="2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122"/>
      <c r="AJ313" s="122"/>
      <c r="AK313" s="2"/>
      <c r="AL313" s="2"/>
      <c r="AM313" s="2"/>
      <c r="AN313" s="2"/>
      <c r="AO313" s="2"/>
      <c r="AP313" s="2"/>
      <c r="AQ313" s="2"/>
      <c r="AR313" s="15"/>
    </row>
    <row r="314" spans="1:44" ht="11.25" customHeight="1">
      <c r="A314" s="120"/>
      <c r="B314" s="120"/>
      <c r="C314" s="120"/>
      <c r="D314" s="120"/>
      <c r="E314" s="2"/>
      <c r="F314" s="2"/>
      <c r="G314" s="120"/>
      <c r="H314" s="120"/>
      <c r="I314" s="120"/>
      <c r="J314" s="58"/>
      <c r="K314" s="121"/>
      <c r="L314" s="2"/>
      <c r="M314" s="120"/>
      <c r="N314" s="120"/>
      <c r="O314" s="120"/>
      <c r="P314" s="120"/>
      <c r="Q314" s="2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122"/>
      <c r="AJ314" s="122"/>
      <c r="AK314" s="2"/>
      <c r="AL314" s="2"/>
      <c r="AM314" s="2"/>
      <c r="AN314" s="2"/>
      <c r="AO314" s="2"/>
      <c r="AP314" s="2"/>
      <c r="AQ314" s="2"/>
      <c r="AR314" s="15"/>
    </row>
    <row r="315" spans="1:44" ht="11.25" customHeight="1">
      <c r="A315" s="120"/>
      <c r="B315" s="120"/>
      <c r="C315" s="120"/>
      <c r="D315" s="120"/>
      <c r="E315" s="2"/>
      <c r="F315" s="2"/>
      <c r="G315" s="120"/>
      <c r="H315" s="120"/>
      <c r="I315" s="120"/>
      <c r="J315" s="58"/>
      <c r="K315" s="121"/>
      <c r="L315" s="2"/>
      <c r="M315" s="120"/>
      <c r="N315" s="120"/>
      <c r="O315" s="120"/>
      <c r="P315" s="120"/>
      <c r="Q315" s="2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122"/>
      <c r="AJ315" s="122"/>
      <c r="AK315" s="2"/>
      <c r="AL315" s="2"/>
      <c r="AM315" s="2"/>
      <c r="AN315" s="2"/>
      <c r="AO315" s="2"/>
      <c r="AP315" s="2"/>
      <c r="AQ315" s="2"/>
      <c r="AR315" s="15"/>
    </row>
    <row r="316" spans="1:44" ht="11.25" customHeight="1">
      <c r="A316" s="120"/>
      <c r="B316" s="120"/>
      <c r="C316" s="120"/>
      <c r="D316" s="120"/>
      <c r="E316" s="2"/>
      <c r="F316" s="2"/>
      <c r="G316" s="120"/>
      <c r="H316" s="120"/>
      <c r="I316" s="120"/>
      <c r="J316" s="58"/>
      <c r="K316" s="121"/>
      <c r="L316" s="2"/>
      <c r="M316" s="120"/>
      <c r="N316" s="120"/>
      <c r="O316" s="120"/>
      <c r="P316" s="120"/>
      <c r="Q316" s="2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122"/>
      <c r="AJ316" s="122"/>
      <c r="AK316" s="2"/>
      <c r="AL316" s="2"/>
      <c r="AM316" s="2"/>
      <c r="AN316" s="2"/>
      <c r="AO316" s="2"/>
      <c r="AP316" s="2"/>
      <c r="AQ316" s="2"/>
      <c r="AR316" s="15"/>
    </row>
    <row r="317" spans="1:44" ht="11.25" customHeight="1">
      <c r="A317" s="120"/>
      <c r="B317" s="120"/>
      <c r="C317" s="120"/>
      <c r="D317" s="120"/>
      <c r="E317" s="2"/>
      <c r="F317" s="2"/>
      <c r="G317" s="120"/>
      <c r="H317" s="120"/>
      <c r="I317" s="120"/>
      <c r="J317" s="58"/>
      <c r="K317" s="121"/>
      <c r="L317" s="2"/>
      <c r="M317" s="120"/>
      <c r="N317" s="120"/>
      <c r="O317" s="120"/>
      <c r="P317" s="120"/>
      <c r="Q317" s="2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122"/>
      <c r="AJ317" s="122"/>
      <c r="AK317" s="2"/>
      <c r="AL317" s="2"/>
      <c r="AM317" s="2"/>
      <c r="AN317" s="2"/>
      <c r="AO317" s="2"/>
      <c r="AP317" s="2"/>
      <c r="AQ317" s="2"/>
      <c r="AR317" s="15"/>
    </row>
    <row r="318" spans="1:44" ht="11.25" customHeight="1">
      <c r="A318" s="120"/>
      <c r="B318" s="120"/>
      <c r="C318" s="120"/>
      <c r="D318" s="120"/>
      <c r="E318" s="2"/>
      <c r="F318" s="2"/>
      <c r="G318" s="120"/>
      <c r="H318" s="120"/>
      <c r="I318" s="120"/>
      <c r="J318" s="58"/>
      <c r="K318" s="121"/>
      <c r="L318" s="2"/>
      <c r="M318" s="120"/>
      <c r="N318" s="120"/>
      <c r="O318" s="120"/>
      <c r="P318" s="120"/>
      <c r="Q318" s="2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122"/>
      <c r="AJ318" s="122"/>
      <c r="AK318" s="2"/>
      <c r="AL318" s="2"/>
      <c r="AM318" s="2"/>
      <c r="AN318" s="2"/>
      <c r="AO318" s="2"/>
      <c r="AP318" s="2"/>
      <c r="AQ318" s="2"/>
      <c r="AR318" s="15"/>
    </row>
    <row r="319" spans="1:44" ht="11.25" customHeight="1">
      <c r="A319" s="120"/>
      <c r="B319" s="120"/>
      <c r="C319" s="120"/>
      <c r="D319" s="120"/>
      <c r="E319" s="2"/>
      <c r="F319" s="2"/>
      <c r="G319" s="120"/>
      <c r="H319" s="120"/>
      <c r="I319" s="120"/>
      <c r="J319" s="58"/>
      <c r="K319" s="121"/>
      <c r="L319" s="2"/>
      <c r="M319" s="120"/>
      <c r="N319" s="120"/>
      <c r="O319" s="120"/>
      <c r="P319" s="120"/>
      <c r="Q319" s="2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122"/>
      <c r="AJ319" s="122"/>
      <c r="AK319" s="2"/>
      <c r="AL319" s="2"/>
      <c r="AM319" s="2"/>
      <c r="AN319" s="2"/>
      <c r="AO319" s="2"/>
      <c r="AP319" s="2"/>
      <c r="AQ319" s="2"/>
      <c r="AR319" s="15"/>
    </row>
    <row r="320" spans="1:44" ht="11.25" customHeight="1">
      <c r="A320" s="120"/>
      <c r="B320" s="120"/>
      <c r="C320" s="120"/>
      <c r="D320" s="120"/>
      <c r="E320" s="2"/>
      <c r="F320" s="2"/>
      <c r="G320" s="120"/>
      <c r="H320" s="120"/>
      <c r="I320" s="120"/>
      <c r="J320" s="58"/>
      <c r="K320" s="121"/>
      <c r="L320" s="2"/>
      <c r="M320" s="120"/>
      <c r="N320" s="120"/>
      <c r="O320" s="120"/>
      <c r="P320" s="120"/>
      <c r="Q320" s="2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122"/>
      <c r="AJ320" s="122"/>
      <c r="AK320" s="2"/>
      <c r="AL320" s="2"/>
      <c r="AM320" s="2"/>
      <c r="AN320" s="2"/>
      <c r="AO320" s="2"/>
      <c r="AP320" s="2"/>
      <c r="AQ320" s="2"/>
      <c r="AR320" s="15"/>
    </row>
    <row r="321" spans="1:44" ht="11.25" customHeight="1">
      <c r="A321" s="120"/>
      <c r="B321" s="120"/>
      <c r="C321" s="120"/>
      <c r="D321" s="120"/>
      <c r="E321" s="2"/>
      <c r="F321" s="2"/>
      <c r="G321" s="120"/>
      <c r="H321" s="120"/>
      <c r="I321" s="120"/>
      <c r="J321" s="58"/>
      <c r="K321" s="121"/>
      <c r="L321" s="2"/>
      <c r="M321" s="120"/>
      <c r="N321" s="120"/>
      <c r="O321" s="120"/>
      <c r="P321" s="120"/>
      <c r="Q321" s="2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122"/>
      <c r="AJ321" s="122"/>
      <c r="AK321" s="2"/>
      <c r="AL321" s="2"/>
      <c r="AM321" s="2"/>
      <c r="AN321" s="2"/>
      <c r="AO321" s="2"/>
      <c r="AP321" s="2"/>
      <c r="AQ321" s="2"/>
      <c r="AR321" s="15"/>
    </row>
    <row r="322" spans="1:44" ht="11.25" customHeight="1">
      <c r="A322" s="120"/>
      <c r="B322" s="120"/>
      <c r="C322" s="120"/>
      <c r="D322" s="120"/>
      <c r="E322" s="2"/>
      <c r="F322" s="2"/>
      <c r="G322" s="120"/>
      <c r="H322" s="120"/>
      <c r="I322" s="120"/>
      <c r="J322" s="58"/>
      <c r="K322" s="121"/>
      <c r="L322" s="2"/>
      <c r="M322" s="120"/>
      <c r="N322" s="120"/>
      <c r="O322" s="120"/>
      <c r="P322" s="120"/>
      <c r="Q322" s="2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122"/>
      <c r="AJ322" s="122"/>
      <c r="AK322" s="2"/>
      <c r="AL322" s="2"/>
      <c r="AM322" s="2"/>
      <c r="AN322" s="2"/>
      <c r="AO322" s="2"/>
      <c r="AP322" s="2"/>
      <c r="AQ322" s="2"/>
      <c r="AR322" s="15"/>
    </row>
    <row r="323" spans="1:44" ht="11.25" customHeight="1">
      <c r="A323" s="120"/>
      <c r="B323" s="120"/>
      <c r="C323" s="120"/>
      <c r="D323" s="120"/>
      <c r="E323" s="2"/>
      <c r="F323" s="2"/>
      <c r="G323" s="120"/>
      <c r="H323" s="120"/>
      <c r="I323" s="120"/>
      <c r="J323" s="58"/>
      <c r="K323" s="121"/>
      <c r="L323" s="2"/>
      <c r="M323" s="120"/>
      <c r="N323" s="120"/>
      <c r="O323" s="120"/>
      <c r="P323" s="120"/>
      <c r="Q323" s="2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122"/>
      <c r="AJ323" s="122"/>
      <c r="AK323" s="2"/>
      <c r="AL323" s="2"/>
      <c r="AM323" s="2"/>
      <c r="AN323" s="2"/>
      <c r="AO323" s="2"/>
      <c r="AP323" s="2"/>
      <c r="AQ323" s="2"/>
      <c r="AR323" s="15"/>
    </row>
    <row r="324" spans="1:44" ht="11.25" customHeight="1">
      <c r="A324" s="120"/>
      <c r="B324" s="120"/>
      <c r="C324" s="120"/>
      <c r="D324" s="120"/>
      <c r="E324" s="2"/>
      <c r="F324" s="2"/>
      <c r="G324" s="120"/>
      <c r="H324" s="120"/>
      <c r="I324" s="120"/>
      <c r="J324" s="58"/>
      <c r="K324" s="121"/>
      <c r="L324" s="2"/>
      <c r="M324" s="120"/>
      <c r="N324" s="120"/>
      <c r="O324" s="120"/>
      <c r="P324" s="120"/>
      <c r="Q324" s="2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122"/>
      <c r="AJ324" s="122"/>
      <c r="AK324" s="2"/>
      <c r="AL324" s="2"/>
      <c r="AM324" s="2"/>
      <c r="AN324" s="2"/>
      <c r="AO324" s="2"/>
      <c r="AP324" s="2"/>
      <c r="AQ324" s="2"/>
      <c r="AR324" s="15"/>
    </row>
    <row r="325" spans="1:44" ht="11.25" customHeight="1">
      <c r="A325" s="120"/>
      <c r="B325" s="120"/>
      <c r="C325" s="120"/>
      <c r="D325" s="120"/>
      <c r="E325" s="2"/>
      <c r="F325" s="2"/>
      <c r="G325" s="120"/>
      <c r="H325" s="120"/>
      <c r="I325" s="120"/>
      <c r="J325" s="58"/>
      <c r="K325" s="121"/>
      <c r="L325" s="2"/>
      <c r="M325" s="120"/>
      <c r="N325" s="120"/>
      <c r="O325" s="120"/>
      <c r="P325" s="120"/>
      <c r="Q325" s="2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122"/>
      <c r="AJ325" s="122"/>
      <c r="AK325" s="2"/>
      <c r="AL325" s="2"/>
      <c r="AM325" s="2"/>
      <c r="AN325" s="2"/>
      <c r="AO325" s="2"/>
      <c r="AP325" s="2"/>
      <c r="AQ325" s="2"/>
      <c r="AR325" s="15"/>
    </row>
    <row r="326" spans="1:44" ht="11.25" customHeight="1">
      <c r="A326" s="120"/>
      <c r="B326" s="120"/>
      <c r="C326" s="120"/>
      <c r="D326" s="120"/>
      <c r="E326" s="2"/>
      <c r="F326" s="2"/>
      <c r="G326" s="120"/>
      <c r="H326" s="120"/>
      <c r="I326" s="120"/>
      <c r="J326" s="58"/>
      <c r="K326" s="121"/>
      <c r="L326" s="2"/>
      <c r="M326" s="120"/>
      <c r="N326" s="120"/>
      <c r="O326" s="120"/>
      <c r="P326" s="120"/>
      <c r="Q326" s="2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122"/>
      <c r="AJ326" s="122"/>
      <c r="AK326" s="2"/>
      <c r="AL326" s="2"/>
      <c r="AM326" s="2"/>
      <c r="AN326" s="2"/>
      <c r="AO326" s="2"/>
      <c r="AP326" s="2"/>
      <c r="AQ326" s="2"/>
      <c r="AR326" s="15"/>
    </row>
    <row r="327" spans="1:44" ht="11.25" customHeight="1">
      <c r="A327" s="120"/>
      <c r="B327" s="120"/>
      <c r="C327" s="120"/>
      <c r="D327" s="120"/>
      <c r="E327" s="2"/>
      <c r="F327" s="2"/>
      <c r="G327" s="120"/>
      <c r="H327" s="120"/>
      <c r="I327" s="120"/>
      <c r="J327" s="58"/>
      <c r="K327" s="121"/>
      <c r="L327" s="2"/>
      <c r="M327" s="120"/>
      <c r="N327" s="120"/>
      <c r="O327" s="120"/>
      <c r="P327" s="120"/>
      <c r="Q327" s="2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122"/>
      <c r="AJ327" s="122"/>
      <c r="AK327" s="2"/>
      <c r="AL327" s="2"/>
      <c r="AM327" s="2"/>
      <c r="AN327" s="2"/>
      <c r="AO327" s="2"/>
      <c r="AP327" s="2"/>
      <c r="AQ327" s="2"/>
      <c r="AR327" s="15"/>
    </row>
    <row r="328" spans="1:44" ht="11.25" customHeight="1">
      <c r="A328" s="120"/>
      <c r="B328" s="120"/>
      <c r="C328" s="120"/>
      <c r="D328" s="120"/>
      <c r="E328" s="2"/>
      <c r="F328" s="2"/>
      <c r="G328" s="120"/>
      <c r="H328" s="120"/>
      <c r="I328" s="120"/>
      <c r="J328" s="58"/>
      <c r="K328" s="121"/>
      <c r="L328" s="2"/>
      <c r="M328" s="120"/>
      <c r="N328" s="120"/>
      <c r="O328" s="120"/>
      <c r="P328" s="120"/>
      <c r="Q328" s="2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122"/>
      <c r="AJ328" s="122"/>
      <c r="AK328" s="2"/>
      <c r="AL328" s="2"/>
      <c r="AM328" s="2"/>
      <c r="AN328" s="2"/>
      <c r="AO328" s="2"/>
      <c r="AP328" s="2"/>
      <c r="AQ328" s="2"/>
      <c r="AR328" s="15"/>
    </row>
    <row r="329" spans="1:44" ht="11.25" customHeight="1">
      <c r="A329" s="120"/>
      <c r="B329" s="120"/>
      <c r="C329" s="120"/>
      <c r="D329" s="120"/>
      <c r="E329" s="2"/>
      <c r="F329" s="2"/>
      <c r="G329" s="120"/>
      <c r="H329" s="120"/>
      <c r="I329" s="120"/>
      <c r="J329" s="58"/>
      <c r="K329" s="121"/>
      <c r="L329" s="2"/>
      <c r="M329" s="120"/>
      <c r="N329" s="120"/>
      <c r="O329" s="120"/>
      <c r="P329" s="120"/>
      <c r="Q329" s="2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122"/>
      <c r="AJ329" s="122"/>
      <c r="AK329" s="2"/>
      <c r="AL329" s="2"/>
      <c r="AM329" s="2"/>
      <c r="AN329" s="2"/>
      <c r="AO329" s="2"/>
      <c r="AP329" s="2"/>
      <c r="AQ329" s="2"/>
      <c r="AR329" s="15"/>
    </row>
    <row r="330" spans="1:44" ht="11.25" customHeight="1">
      <c r="A330" s="120"/>
      <c r="B330" s="120"/>
      <c r="C330" s="120"/>
      <c r="D330" s="120"/>
      <c r="E330" s="2"/>
      <c r="F330" s="2"/>
      <c r="G330" s="120"/>
      <c r="H330" s="120"/>
      <c r="I330" s="120"/>
      <c r="J330" s="58"/>
      <c r="K330" s="121"/>
      <c r="L330" s="2"/>
      <c r="M330" s="120"/>
      <c r="N330" s="120"/>
      <c r="O330" s="120"/>
      <c r="P330" s="120"/>
      <c r="Q330" s="2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122"/>
      <c r="AJ330" s="122"/>
      <c r="AK330" s="2"/>
      <c r="AL330" s="2"/>
      <c r="AM330" s="2"/>
      <c r="AN330" s="2"/>
      <c r="AO330" s="2"/>
      <c r="AP330" s="2"/>
      <c r="AQ330" s="2"/>
      <c r="AR330" s="15"/>
    </row>
    <row r="331" spans="1:44" ht="11.25" customHeight="1">
      <c r="A331" s="120"/>
      <c r="B331" s="120"/>
      <c r="C331" s="120"/>
      <c r="D331" s="120"/>
      <c r="E331" s="2"/>
      <c r="F331" s="2"/>
      <c r="G331" s="120"/>
      <c r="H331" s="120"/>
      <c r="I331" s="120"/>
      <c r="J331" s="58"/>
      <c r="K331" s="121"/>
      <c r="L331" s="2"/>
      <c r="M331" s="120"/>
      <c r="N331" s="120"/>
      <c r="O331" s="120"/>
      <c r="P331" s="120"/>
      <c r="Q331" s="2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122"/>
      <c r="AJ331" s="122"/>
      <c r="AK331" s="2"/>
      <c r="AL331" s="2"/>
      <c r="AM331" s="2"/>
      <c r="AN331" s="2"/>
      <c r="AO331" s="2"/>
      <c r="AP331" s="2"/>
      <c r="AQ331" s="2"/>
      <c r="AR331" s="15"/>
    </row>
    <row r="332" spans="1:44" ht="11.25" customHeight="1">
      <c r="A332" s="120"/>
      <c r="B332" s="120"/>
      <c r="C332" s="120"/>
      <c r="D332" s="120"/>
      <c r="E332" s="2"/>
      <c r="F332" s="2"/>
      <c r="G332" s="120"/>
      <c r="H332" s="120"/>
      <c r="I332" s="120"/>
      <c r="J332" s="58"/>
      <c r="K332" s="121"/>
      <c r="L332" s="2"/>
      <c r="M332" s="120"/>
      <c r="N332" s="120"/>
      <c r="O332" s="120"/>
      <c r="P332" s="120"/>
      <c r="Q332" s="2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122"/>
      <c r="AJ332" s="122"/>
      <c r="AK332" s="2"/>
      <c r="AL332" s="2"/>
      <c r="AM332" s="2"/>
      <c r="AN332" s="2"/>
      <c r="AO332" s="2"/>
      <c r="AP332" s="2"/>
      <c r="AQ332" s="2"/>
      <c r="AR332" s="15"/>
    </row>
    <row r="333" spans="1:44" ht="11.25" customHeight="1">
      <c r="A333" s="120"/>
      <c r="B333" s="120"/>
      <c r="C333" s="120"/>
      <c r="D333" s="120"/>
      <c r="E333" s="2"/>
      <c r="F333" s="2"/>
      <c r="G333" s="120"/>
      <c r="H333" s="120"/>
      <c r="I333" s="120"/>
      <c r="J333" s="58"/>
      <c r="K333" s="121"/>
      <c r="L333" s="2"/>
      <c r="M333" s="120"/>
      <c r="N333" s="120"/>
      <c r="O333" s="120"/>
      <c r="P333" s="120"/>
      <c r="Q333" s="2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122"/>
      <c r="AJ333" s="122"/>
      <c r="AK333" s="2"/>
      <c r="AL333" s="2"/>
      <c r="AM333" s="2"/>
      <c r="AN333" s="2"/>
      <c r="AO333" s="2"/>
      <c r="AP333" s="2"/>
      <c r="AQ333" s="2"/>
      <c r="AR333" s="15"/>
    </row>
    <row r="334" spans="1:44" ht="11.25" customHeight="1">
      <c r="A334" s="120"/>
      <c r="B334" s="120"/>
      <c r="C334" s="120"/>
      <c r="D334" s="120"/>
      <c r="E334" s="2"/>
      <c r="F334" s="2"/>
      <c r="G334" s="120"/>
      <c r="H334" s="120"/>
      <c r="I334" s="120"/>
      <c r="J334" s="58"/>
      <c r="K334" s="121"/>
      <c r="L334" s="2"/>
      <c r="M334" s="120"/>
      <c r="N334" s="120"/>
      <c r="O334" s="120"/>
      <c r="P334" s="120"/>
      <c r="Q334" s="2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122"/>
      <c r="AJ334" s="122"/>
      <c r="AK334" s="2"/>
      <c r="AL334" s="2"/>
      <c r="AM334" s="2"/>
      <c r="AN334" s="2"/>
      <c r="AO334" s="2"/>
      <c r="AP334" s="2"/>
      <c r="AQ334" s="2"/>
      <c r="AR334" s="15"/>
    </row>
    <row r="335" spans="1:44" ht="11.25" customHeight="1">
      <c r="A335" s="120"/>
      <c r="B335" s="120"/>
      <c r="C335" s="120"/>
      <c r="D335" s="120"/>
      <c r="E335" s="2"/>
      <c r="F335" s="2"/>
      <c r="G335" s="120"/>
      <c r="H335" s="120"/>
      <c r="I335" s="120"/>
      <c r="J335" s="58"/>
      <c r="K335" s="121"/>
      <c r="L335" s="2"/>
      <c r="M335" s="120"/>
      <c r="N335" s="120"/>
      <c r="O335" s="120"/>
      <c r="P335" s="120"/>
      <c r="Q335" s="2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122"/>
      <c r="AJ335" s="122"/>
      <c r="AK335" s="2"/>
      <c r="AL335" s="2"/>
      <c r="AM335" s="2"/>
      <c r="AN335" s="2"/>
      <c r="AO335" s="2"/>
      <c r="AP335" s="2"/>
      <c r="AQ335" s="2"/>
      <c r="AR335" s="15"/>
    </row>
    <row r="336" spans="1:44" ht="11.25" customHeight="1">
      <c r="A336" s="120"/>
      <c r="B336" s="120"/>
      <c r="C336" s="120"/>
      <c r="D336" s="120"/>
      <c r="E336" s="2"/>
      <c r="F336" s="2"/>
      <c r="G336" s="120"/>
      <c r="H336" s="120"/>
      <c r="I336" s="120"/>
      <c r="J336" s="58"/>
      <c r="K336" s="121"/>
      <c r="L336" s="2"/>
      <c r="M336" s="120"/>
      <c r="N336" s="120"/>
      <c r="O336" s="120"/>
      <c r="P336" s="120"/>
      <c r="Q336" s="2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122"/>
      <c r="AJ336" s="122"/>
      <c r="AK336" s="2"/>
      <c r="AL336" s="2"/>
      <c r="AM336" s="2"/>
      <c r="AN336" s="2"/>
      <c r="AO336" s="2"/>
      <c r="AP336" s="2"/>
      <c r="AQ336" s="2"/>
      <c r="AR336" s="15"/>
    </row>
    <row r="337" spans="1:44" ht="11.25" customHeight="1">
      <c r="A337" s="120"/>
      <c r="B337" s="120"/>
      <c r="C337" s="120"/>
      <c r="D337" s="120"/>
      <c r="E337" s="2"/>
      <c r="F337" s="2"/>
      <c r="G337" s="120"/>
      <c r="H337" s="120"/>
      <c r="I337" s="120"/>
      <c r="J337" s="58"/>
      <c r="K337" s="121"/>
      <c r="L337" s="2"/>
      <c r="M337" s="120"/>
      <c r="N337" s="120"/>
      <c r="O337" s="120"/>
      <c r="P337" s="120"/>
      <c r="Q337" s="2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122"/>
      <c r="AJ337" s="122"/>
      <c r="AK337" s="2"/>
      <c r="AL337" s="2"/>
      <c r="AM337" s="2"/>
      <c r="AN337" s="2"/>
      <c r="AO337" s="2"/>
      <c r="AP337" s="2"/>
      <c r="AQ337" s="2"/>
      <c r="AR337" s="15"/>
    </row>
    <row r="338" spans="1:44" ht="11.25" customHeight="1">
      <c r="A338" s="120"/>
      <c r="B338" s="120"/>
      <c r="C338" s="120"/>
      <c r="D338" s="120"/>
      <c r="E338" s="2"/>
      <c r="F338" s="2"/>
      <c r="G338" s="120"/>
      <c r="H338" s="120"/>
      <c r="I338" s="120"/>
      <c r="J338" s="58"/>
      <c r="K338" s="121"/>
      <c r="L338" s="2"/>
      <c r="M338" s="120"/>
      <c r="N338" s="120"/>
      <c r="O338" s="120"/>
      <c r="P338" s="120"/>
      <c r="Q338" s="2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122"/>
      <c r="AJ338" s="122"/>
      <c r="AK338" s="2"/>
      <c r="AL338" s="2"/>
      <c r="AM338" s="2"/>
      <c r="AN338" s="2"/>
      <c r="AO338" s="2"/>
      <c r="AP338" s="2"/>
      <c r="AQ338" s="2"/>
      <c r="AR338" s="15"/>
    </row>
    <row r="339" spans="1:44" ht="11.25" customHeight="1">
      <c r="A339" s="120"/>
      <c r="B339" s="120"/>
      <c r="C339" s="120"/>
      <c r="D339" s="120"/>
      <c r="E339" s="2"/>
      <c r="F339" s="2"/>
      <c r="G339" s="120"/>
      <c r="H339" s="120"/>
      <c r="I339" s="120"/>
      <c r="J339" s="58"/>
      <c r="K339" s="121"/>
      <c r="L339" s="2"/>
      <c r="M339" s="120"/>
      <c r="N339" s="120"/>
      <c r="O339" s="120"/>
      <c r="P339" s="120"/>
      <c r="Q339" s="2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122"/>
      <c r="AJ339" s="122"/>
      <c r="AK339" s="2"/>
      <c r="AL339" s="2"/>
      <c r="AM339" s="2"/>
      <c r="AN339" s="2"/>
      <c r="AO339" s="2"/>
      <c r="AP339" s="2"/>
      <c r="AQ339" s="2"/>
      <c r="AR339" s="15"/>
    </row>
    <row r="340" spans="1:44" ht="11.25" customHeight="1">
      <c r="A340" s="120"/>
      <c r="B340" s="120"/>
      <c r="C340" s="120"/>
      <c r="D340" s="120"/>
      <c r="E340" s="2"/>
      <c r="F340" s="2"/>
      <c r="G340" s="120"/>
      <c r="H340" s="120"/>
      <c r="I340" s="120"/>
      <c r="J340" s="58"/>
      <c r="K340" s="121"/>
      <c r="L340" s="2"/>
      <c r="M340" s="120"/>
      <c r="N340" s="120"/>
      <c r="O340" s="120"/>
      <c r="P340" s="120"/>
      <c r="Q340" s="2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122"/>
      <c r="AJ340" s="122"/>
      <c r="AK340" s="2"/>
      <c r="AL340" s="2"/>
      <c r="AM340" s="2"/>
      <c r="AN340" s="2"/>
      <c r="AO340" s="2"/>
      <c r="AP340" s="2"/>
      <c r="AQ340" s="2"/>
      <c r="AR340" s="15"/>
    </row>
    <row r="341" spans="1:44" ht="11.25" customHeight="1">
      <c r="A341" s="120"/>
      <c r="B341" s="120"/>
      <c r="C341" s="120"/>
      <c r="D341" s="120"/>
      <c r="E341" s="2"/>
      <c r="F341" s="2"/>
      <c r="G341" s="120"/>
      <c r="H341" s="120"/>
      <c r="I341" s="120"/>
      <c r="J341" s="58"/>
      <c r="K341" s="121"/>
      <c r="L341" s="2"/>
      <c r="M341" s="120"/>
      <c r="N341" s="120"/>
      <c r="O341" s="120"/>
      <c r="P341" s="120"/>
      <c r="Q341" s="2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122"/>
      <c r="AJ341" s="122"/>
      <c r="AK341" s="2"/>
      <c r="AL341" s="2"/>
      <c r="AM341" s="2"/>
      <c r="AN341" s="2"/>
      <c r="AO341" s="2"/>
      <c r="AP341" s="2"/>
      <c r="AQ341" s="2"/>
      <c r="AR341" s="15"/>
    </row>
    <row r="342" spans="1:44" ht="11.25" customHeight="1">
      <c r="A342" s="120"/>
      <c r="B342" s="120"/>
      <c r="C342" s="120"/>
      <c r="D342" s="120"/>
      <c r="E342" s="2"/>
      <c r="F342" s="2"/>
      <c r="G342" s="120"/>
      <c r="H342" s="120"/>
      <c r="I342" s="120"/>
      <c r="J342" s="58"/>
      <c r="K342" s="121"/>
      <c r="L342" s="2"/>
      <c r="M342" s="120"/>
      <c r="N342" s="120"/>
      <c r="O342" s="120"/>
      <c r="P342" s="120"/>
      <c r="Q342" s="2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122"/>
      <c r="AJ342" s="122"/>
      <c r="AK342" s="2"/>
      <c r="AL342" s="2"/>
      <c r="AM342" s="2"/>
      <c r="AN342" s="2"/>
      <c r="AO342" s="2"/>
      <c r="AP342" s="2"/>
      <c r="AQ342" s="2"/>
      <c r="AR342" s="15"/>
    </row>
    <row r="343" spans="1:44" ht="11.25" customHeight="1">
      <c r="A343" s="120"/>
      <c r="B343" s="120"/>
      <c r="C343" s="120"/>
      <c r="D343" s="120"/>
      <c r="E343" s="2"/>
      <c r="F343" s="2"/>
      <c r="G343" s="120"/>
      <c r="H343" s="120"/>
      <c r="I343" s="120"/>
      <c r="J343" s="58"/>
      <c r="K343" s="121"/>
      <c r="L343" s="2"/>
      <c r="M343" s="120"/>
      <c r="N343" s="120"/>
      <c r="O343" s="120"/>
      <c r="P343" s="120"/>
      <c r="Q343" s="2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122"/>
      <c r="AJ343" s="122"/>
      <c r="AK343" s="2"/>
      <c r="AL343" s="2"/>
      <c r="AM343" s="2"/>
      <c r="AN343" s="2"/>
      <c r="AO343" s="2"/>
      <c r="AP343" s="2"/>
      <c r="AQ343" s="2"/>
      <c r="AR343" s="15"/>
    </row>
    <row r="344" spans="1:44" ht="11.25" customHeight="1">
      <c r="A344" s="120"/>
      <c r="B344" s="120"/>
      <c r="C344" s="120"/>
      <c r="D344" s="120"/>
      <c r="E344" s="2"/>
      <c r="F344" s="2"/>
      <c r="G344" s="120"/>
      <c r="H344" s="120"/>
      <c r="I344" s="120"/>
      <c r="J344" s="58"/>
      <c r="K344" s="121"/>
      <c r="L344" s="2"/>
      <c r="M344" s="120"/>
      <c r="N344" s="120"/>
      <c r="O344" s="120"/>
      <c r="P344" s="120"/>
      <c r="Q344" s="2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122"/>
      <c r="AJ344" s="122"/>
      <c r="AK344" s="2"/>
      <c r="AL344" s="2"/>
      <c r="AM344" s="2"/>
      <c r="AN344" s="2"/>
      <c r="AO344" s="2"/>
      <c r="AP344" s="2"/>
      <c r="AQ344" s="2"/>
      <c r="AR344" s="15"/>
    </row>
    <row r="345" spans="1:44" ht="11.25" customHeight="1">
      <c r="A345" s="120"/>
      <c r="B345" s="120"/>
      <c r="C345" s="120"/>
      <c r="D345" s="120"/>
      <c r="E345" s="2"/>
      <c r="F345" s="2"/>
      <c r="G345" s="120"/>
      <c r="H345" s="120"/>
      <c r="I345" s="120"/>
      <c r="J345" s="58"/>
      <c r="K345" s="121"/>
      <c r="L345" s="2"/>
      <c r="M345" s="120"/>
      <c r="N345" s="120"/>
      <c r="O345" s="120"/>
      <c r="P345" s="120"/>
      <c r="Q345" s="2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122"/>
      <c r="AJ345" s="122"/>
      <c r="AK345" s="2"/>
      <c r="AL345" s="2"/>
      <c r="AM345" s="2"/>
      <c r="AN345" s="2"/>
      <c r="AO345" s="2"/>
      <c r="AP345" s="2"/>
      <c r="AQ345" s="2"/>
      <c r="AR345" s="15"/>
    </row>
    <row r="346" spans="1:44" ht="11.25" customHeight="1">
      <c r="A346" s="120"/>
      <c r="B346" s="120"/>
      <c r="C346" s="120"/>
      <c r="D346" s="120"/>
      <c r="E346" s="2"/>
      <c r="F346" s="2"/>
      <c r="G346" s="120"/>
      <c r="H346" s="120"/>
      <c r="I346" s="120"/>
      <c r="J346" s="58"/>
      <c r="K346" s="121"/>
      <c r="L346" s="2"/>
      <c r="M346" s="120"/>
      <c r="N346" s="120"/>
      <c r="O346" s="120"/>
      <c r="P346" s="120"/>
      <c r="Q346" s="2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122"/>
      <c r="AJ346" s="122"/>
      <c r="AK346" s="2"/>
      <c r="AL346" s="2"/>
      <c r="AM346" s="2"/>
      <c r="AN346" s="2"/>
      <c r="AO346" s="2"/>
      <c r="AP346" s="2"/>
      <c r="AQ346" s="2"/>
      <c r="AR346" s="15"/>
    </row>
    <row r="347" spans="1:44" ht="11.25" customHeight="1">
      <c r="A347" s="120"/>
      <c r="B347" s="120"/>
      <c r="C347" s="120"/>
      <c r="D347" s="120"/>
      <c r="E347" s="2"/>
      <c r="F347" s="2"/>
      <c r="G347" s="120"/>
      <c r="H347" s="120"/>
      <c r="I347" s="120"/>
      <c r="J347" s="58"/>
      <c r="K347" s="121"/>
      <c r="L347" s="2"/>
      <c r="M347" s="120"/>
      <c r="N347" s="120"/>
      <c r="O347" s="120"/>
      <c r="P347" s="120"/>
      <c r="Q347" s="2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122"/>
      <c r="AJ347" s="122"/>
      <c r="AK347" s="2"/>
      <c r="AL347" s="2"/>
      <c r="AM347" s="2"/>
      <c r="AN347" s="2"/>
      <c r="AO347" s="2"/>
      <c r="AP347" s="2"/>
      <c r="AQ347" s="2"/>
      <c r="AR347" s="15"/>
    </row>
    <row r="348" spans="1:44" ht="11.25" customHeight="1">
      <c r="A348" s="120"/>
      <c r="B348" s="120"/>
      <c r="C348" s="120"/>
      <c r="D348" s="120"/>
      <c r="E348" s="2"/>
      <c r="F348" s="2"/>
      <c r="G348" s="120"/>
      <c r="H348" s="120"/>
      <c r="I348" s="120"/>
      <c r="J348" s="58"/>
      <c r="K348" s="121"/>
      <c r="L348" s="2"/>
      <c r="M348" s="120"/>
      <c r="N348" s="120"/>
      <c r="O348" s="120"/>
      <c r="P348" s="120"/>
      <c r="Q348" s="2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122"/>
      <c r="AJ348" s="122"/>
      <c r="AK348" s="2"/>
      <c r="AL348" s="2"/>
      <c r="AM348" s="2"/>
      <c r="AN348" s="2"/>
      <c r="AO348" s="2"/>
      <c r="AP348" s="2"/>
      <c r="AQ348" s="2"/>
      <c r="AR348" s="15"/>
    </row>
    <row r="349" spans="1:44" ht="11.25" customHeight="1">
      <c r="A349" s="120"/>
      <c r="B349" s="120"/>
      <c r="C349" s="120"/>
      <c r="D349" s="120"/>
      <c r="E349" s="2"/>
      <c r="F349" s="2"/>
      <c r="G349" s="120"/>
      <c r="H349" s="120"/>
      <c r="I349" s="120"/>
      <c r="J349" s="58"/>
      <c r="K349" s="121"/>
      <c r="L349" s="2"/>
      <c r="M349" s="120"/>
      <c r="N349" s="120"/>
      <c r="O349" s="120"/>
      <c r="P349" s="120"/>
      <c r="Q349" s="2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122"/>
      <c r="AJ349" s="122"/>
      <c r="AK349" s="2"/>
      <c r="AL349" s="2"/>
      <c r="AM349" s="2"/>
      <c r="AN349" s="2"/>
      <c r="AO349" s="2"/>
      <c r="AP349" s="2"/>
      <c r="AQ349" s="2"/>
      <c r="AR349" s="15"/>
    </row>
    <row r="350" spans="1:44" ht="11.25" customHeight="1">
      <c r="A350" s="120"/>
      <c r="B350" s="120"/>
      <c r="C350" s="120"/>
      <c r="D350" s="120"/>
      <c r="E350" s="2"/>
      <c r="F350" s="2"/>
      <c r="G350" s="120"/>
      <c r="H350" s="120"/>
      <c r="I350" s="120"/>
      <c r="J350" s="58"/>
      <c r="K350" s="121"/>
      <c r="L350" s="2"/>
      <c r="M350" s="120"/>
      <c r="N350" s="120"/>
      <c r="O350" s="120"/>
      <c r="P350" s="120"/>
      <c r="Q350" s="2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122"/>
      <c r="AJ350" s="122"/>
      <c r="AK350" s="2"/>
      <c r="AL350" s="2"/>
      <c r="AM350" s="2"/>
      <c r="AN350" s="2"/>
      <c r="AO350" s="2"/>
      <c r="AP350" s="2"/>
      <c r="AQ350" s="2"/>
      <c r="AR350" s="15"/>
    </row>
    <row r="351" spans="1:44" ht="11.25" customHeight="1">
      <c r="A351" s="120"/>
      <c r="B351" s="120"/>
      <c r="C351" s="120"/>
      <c r="D351" s="120"/>
      <c r="E351" s="2"/>
      <c r="F351" s="2"/>
      <c r="G351" s="120"/>
      <c r="H351" s="120"/>
      <c r="I351" s="120"/>
      <c r="J351" s="58"/>
      <c r="K351" s="121"/>
      <c r="L351" s="2"/>
      <c r="M351" s="120"/>
      <c r="N351" s="120"/>
      <c r="O351" s="120"/>
      <c r="P351" s="120"/>
      <c r="Q351" s="2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122"/>
      <c r="AJ351" s="122"/>
      <c r="AK351" s="2"/>
      <c r="AL351" s="2"/>
      <c r="AM351" s="2"/>
      <c r="AN351" s="2"/>
      <c r="AO351" s="2"/>
      <c r="AP351" s="2"/>
      <c r="AQ351" s="2"/>
      <c r="AR351" s="15"/>
    </row>
    <row r="352" spans="1:44" ht="11.25" customHeight="1">
      <c r="A352" s="120"/>
      <c r="B352" s="120"/>
      <c r="C352" s="120"/>
      <c r="D352" s="120"/>
      <c r="E352" s="2"/>
      <c r="F352" s="2"/>
      <c r="G352" s="120"/>
      <c r="H352" s="120"/>
      <c r="I352" s="120"/>
      <c r="J352" s="58"/>
      <c r="K352" s="121"/>
      <c r="L352" s="2"/>
      <c r="M352" s="120"/>
      <c r="N352" s="120"/>
      <c r="O352" s="120"/>
      <c r="P352" s="120"/>
      <c r="Q352" s="2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122"/>
      <c r="AJ352" s="122"/>
      <c r="AK352" s="2"/>
      <c r="AL352" s="2"/>
      <c r="AM352" s="2"/>
      <c r="AN352" s="2"/>
      <c r="AO352" s="2"/>
      <c r="AP352" s="2"/>
      <c r="AQ352" s="2"/>
      <c r="AR352" s="15"/>
    </row>
    <row r="353" spans="1:44" ht="11.25" customHeight="1">
      <c r="A353" s="120"/>
      <c r="B353" s="120"/>
      <c r="C353" s="120"/>
      <c r="D353" s="120"/>
      <c r="E353" s="2"/>
      <c r="F353" s="2"/>
      <c r="G353" s="120"/>
      <c r="H353" s="120"/>
      <c r="I353" s="120"/>
      <c r="J353" s="58"/>
      <c r="K353" s="121"/>
      <c r="L353" s="2"/>
      <c r="M353" s="120"/>
      <c r="N353" s="120"/>
      <c r="O353" s="120"/>
      <c r="P353" s="120"/>
      <c r="Q353" s="2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122"/>
      <c r="AJ353" s="122"/>
      <c r="AK353" s="2"/>
      <c r="AL353" s="2"/>
      <c r="AM353" s="2"/>
      <c r="AN353" s="2"/>
      <c r="AO353" s="2"/>
      <c r="AP353" s="2"/>
      <c r="AQ353" s="2"/>
      <c r="AR353" s="15"/>
    </row>
    <row r="354" spans="1:44" ht="11.25" customHeight="1">
      <c r="A354" s="120"/>
      <c r="B354" s="120"/>
      <c r="C354" s="120"/>
      <c r="D354" s="120"/>
      <c r="E354" s="2"/>
      <c r="F354" s="2"/>
      <c r="G354" s="120"/>
      <c r="H354" s="120"/>
      <c r="I354" s="120"/>
      <c r="J354" s="58"/>
      <c r="K354" s="121"/>
      <c r="L354" s="2"/>
      <c r="M354" s="120"/>
      <c r="N354" s="120"/>
      <c r="O354" s="120"/>
      <c r="P354" s="120"/>
      <c r="Q354" s="2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122"/>
      <c r="AJ354" s="122"/>
      <c r="AK354" s="2"/>
      <c r="AL354" s="2"/>
      <c r="AM354" s="2"/>
      <c r="AN354" s="2"/>
      <c r="AO354" s="2"/>
      <c r="AP354" s="2"/>
      <c r="AQ354" s="2"/>
      <c r="AR354" s="15"/>
    </row>
    <row r="355" spans="1:44" ht="11.25" customHeight="1">
      <c r="A355" s="120"/>
      <c r="B355" s="120"/>
      <c r="C355" s="120"/>
      <c r="D355" s="120"/>
      <c r="E355" s="2"/>
      <c r="F355" s="2"/>
      <c r="G355" s="120"/>
      <c r="H355" s="120"/>
      <c r="I355" s="120"/>
      <c r="J355" s="58"/>
      <c r="K355" s="121"/>
      <c r="L355" s="2"/>
      <c r="M355" s="120"/>
      <c r="N355" s="120"/>
      <c r="O355" s="120"/>
      <c r="P355" s="120"/>
      <c r="Q355" s="2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122"/>
      <c r="AJ355" s="122"/>
      <c r="AK355" s="2"/>
      <c r="AL355" s="2"/>
      <c r="AM355" s="2"/>
      <c r="AN355" s="2"/>
      <c r="AO355" s="2"/>
      <c r="AP355" s="2"/>
      <c r="AQ355" s="2"/>
      <c r="AR355" s="15"/>
    </row>
    <row r="356" spans="1:44" ht="11.25" customHeight="1">
      <c r="A356" s="120"/>
      <c r="B356" s="120"/>
      <c r="C356" s="120"/>
      <c r="D356" s="120"/>
      <c r="E356" s="2"/>
      <c r="F356" s="2"/>
      <c r="G356" s="120"/>
      <c r="H356" s="120"/>
      <c r="I356" s="120"/>
      <c r="J356" s="58"/>
      <c r="K356" s="121"/>
      <c r="L356" s="2"/>
      <c r="M356" s="120"/>
      <c r="N356" s="120"/>
      <c r="O356" s="120"/>
      <c r="P356" s="120"/>
      <c r="Q356" s="2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122"/>
      <c r="AJ356" s="122"/>
      <c r="AK356" s="2"/>
      <c r="AL356" s="2"/>
      <c r="AM356" s="2"/>
      <c r="AN356" s="2"/>
      <c r="AO356" s="2"/>
      <c r="AP356" s="2"/>
      <c r="AQ356" s="2"/>
      <c r="AR356" s="15"/>
    </row>
    <row r="357" spans="1:44" ht="11.25" customHeight="1">
      <c r="A357" s="120"/>
      <c r="B357" s="120"/>
      <c r="C357" s="120"/>
      <c r="D357" s="120"/>
      <c r="E357" s="2"/>
      <c r="F357" s="2"/>
      <c r="G357" s="120"/>
      <c r="H357" s="120"/>
      <c r="I357" s="120"/>
      <c r="J357" s="58"/>
      <c r="K357" s="121"/>
      <c r="L357" s="2"/>
      <c r="M357" s="120"/>
      <c r="N357" s="120"/>
      <c r="O357" s="120"/>
      <c r="P357" s="120"/>
      <c r="Q357" s="2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122"/>
      <c r="AJ357" s="122"/>
      <c r="AK357" s="2"/>
      <c r="AL357" s="2"/>
      <c r="AM357" s="2"/>
      <c r="AN357" s="2"/>
      <c r="AO357" s="2"/>
      <c r="AP357" s="2"/>
      <c r="AQ357" s="2"/>
      <c r="AR357" s="15"/>
    </row>
    <row r="358" spans="1:44" ht="11.25" customHeight="1">
      <c r="A358" s="120"/>
      <c r="B358" s="120"/>
      <c r="C358" s="120"/>
      <c r="D358" s="120"/>
      <c r="E358" s="2"/>
      <c r="F358" s="2"/>
      <c r="G358" s="120"/>
      <c r="H358" s="120"/>
      <c r="I358" s="120"/>
      <c r="J358" s="58"/>
      <c r="K358" s="121"/>
      <c r="L358" s="2"/>
      <c r="M358" s="120"/>
      <c r="N358" s="120"/>
      <c r="O358" s="120"/>
      <c r="P358" s="120"/>
      <c r="Q358" s="2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122"/>
      <c r="AJ358" s="122"/>
      <c r="AK358" s="2"/>
      <c r="AL358" s="2"/>
      <c r="AM358" s="2"/>
      <c r="AN358" s="2"/>
      <c r="AO358" s="2"/>
      <c r="AP358" s="2"/>
      <c r="AQ358" s="2"/>
      <c r="AR358" s="15"/>
    </row>
    <row r="359" spans="1:44" ht="11.25" customHeight="1">
      <c r="A359" s="120"/>
      <c r="B359" s="120"/>
      <c r="C359" s="120"/>
      <c r="D359" s="120"/>
      <c r="E359" s="2"/>
      <c r="F359" s="2"/>
      <c r="G359" s="120"/>
      <c r="H359" s="120"/>
      <c r="I359" s="120"/>
      <c r="J359" s="58"/>
      <c r="K359" s="121"/>
      <c r="L359" s="2"/>
      <c r="M359" s="120"/>
      <c r="N359" s="120"/>
      <c r="O359" s="120"/>
      <c r="P359" s="120"/>
      <c r="Q359" s="2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122"/>
      <c r="AJ359" s="122"/>
      <c r="AK359" s="2"/>
      <c r="AL359" s="2"/>
      <c r="AM359" s="2"/>
      <c r="AN359" s="2"/>
      <c r="AO359" s="2"/>
      <c r="AP359" s="2"/>
      <c r="AQ359" s="2"/>
      <c r="AR359" s="15"/>
    </row>
    <row r="360" spans="1:44" ht="11.25" customHeight="1">
      <c r="A360" s="120"/>
      <c r="B360" s="120"/>
      <c r="C360" s="120"/>
      <c r="D360" s="120"/>
      <c r="E360" s="2"/>
      <c r="F360" s="2"/>
      <c r="G360" s="120"/>
      <c r="H360" s="120"/>
      <c r="I360" s="120"/>
      <c r="J360" s="58"/>
      <c r="K360" s="121"/>
      <c r="L360" s="2"/>
      <c r="M360" s="120"/>
      <c r="N360" s="120"/>
      <c r="O360" s="120"/>
      <c r="P360" s="120"/>
      <c r="Q360" s="2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122"/>
      <c r="AJ360" s="122"/>
      <c r="AK360" s="2"/>
      <c r="AL360" s="2"/>
      <c r="AM360" s="2"/>
      <c r="AN360" s="2"/>
      <c r="AO360" s="2"/>
      <c r="AP360" s="2"/>
      <c r="AQ360" s="2"/>
      <c r="AR360" s="15"/>
    </row>
    <row r="361" spans="1:44" ht="11.25" customHeight="1">
      <c r="A361" s="120"/>
      <c r="B361" s="120"/>
      <c r="C361" s="120"/>
      <c r="D361" s="120"/>
      <c r="E361" s="2"/>
      <c r="F361" s="2"/>
      <c r="G361" s="120"/>
      <c r="H361" s="120"/>
      <c r="I361" s="120"/>
      <c r="J361" s="58"/>
      <c r="K361" s="121"/>
      <c r="L361" s="2"/>
      <c r="M361" s="120"/>
      <c r="N361" s="120"/>
      <c r="O361" s="120"/>
      <c r="P361" s="120"/>
      <c r="Q361" s="2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122"/>
      <c r="AJ361" s="122"/>
      <c r="AK361" s="2"/>
      <c r="AL361" s="2"/>
      <c r="AM361" s="2"/>
      <c r="AN361" s="2"/>
      <c r="AO361" s="2"/>
      <c r="AP361" s="2"/>
      <c r="AQ361" s="2"/>
      <c r="AR361" s="15"/>
    </row>
    <row r="362" spans="1:44" ht="11.25" customHeight="1">
      <c r="A362" s="120"/>
      <c r="B362" s="120"/>
      <c r="C362" s="120"/>
      <c r="D362" s="120"/>
      <c r="E362" s="2"/>
      <c r="F362" s="2"/>
      <c r="G362" s="120"/>
      <c r="H362" s="120"/>
      <c r="I362" s="120"/>
      <c r="J362" s="58"/>
      <c r="K362" s="121"/>
      <c r="L362" s="2"/>
      <c r="M362" s="120"/>
      <c r="N362" s="120"/>
      <c r="O362" s="120"/>
      <c r="P362" s="120"/>
      <c r="Q362" s="2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122"/>
      <c r="AJ362" s="122"/>
      <c r="AK362" s="2"/>
      <c r="AL362" s="2"/>
      <c r="AM362" s="2"/>
      <c r="AN362" s="2"/>
      <c r="AO362" s="2"/>
      <c r="AP362" s="2"/>
      <c r="AQ362" s="2"/>
      <c r="AR362" s="15"/>
    </row>
    <row r="363" spans="1:44" ht="11.25" customHeight="1">
      <c r="A363" s="120"/>
      <c r="B363" s="120"/>
      <c r="C363" s="120"/>
      <c r="D363" s="120"/>
      <c r="E363" s="2"/>
      <c r="F363" s="2"/>
      <c r="G363" s="120"/>
      <c r="H363" s="120"/>
      <c r="I363" s="120"/>
      <c r="J363" s="58"/>
      <c r="K363" s="121"/>
      <c r="L363" s="2"/>
      <c r="M363" s="120"/>
      <c r="N363" s="120"/>
      <c r="O363" s="120"/>
      <c r="P363" s="120"/>
      <c r="Q363" s="2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122"/>
      <c r="AJ363" s="122"/>
      <c r="AK363" s="2"/>
      <c r="AL363" s="2"/>
      <c r="AM363" s="2"/>
      <c r="AN363" s="2"/>
      <c r="AO363" s="2"/>
      <c r="AP363" s="2"/>
      <c r="AQ363" s="2"/>
      <c r="AR363" s="15"/>
    </row>
    <row r="364" spans="1:44" ht="11.25" customHeight="1">
      <c r="A364" s="120"/>
      <c r="B364" s="120"/>
      <c r="C364" s="120"/>
      <c r="D364" s="120"/>
      <c r="E364" s="2"/>
      <c r="F364" s="2"/>
      <c r="G364" s="120"/>
      <c r="H364" s="120"/>
      <c r="I364" s="120"/>
      <c r="J364" s="58"/>
      <c r="K364" s="121"/>
      <c r="L364" s="2"/>
      <c r="M364" s="120"/>
      <c r="N364" s="120"/>
      <c r="O364" s="120"/>
      <c r="P364" s="120"/>
      <c r="Q364" s="2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122"/>
      <c r="AJ364" s="122"/>
      <c r="AK364" s="2"/>
      <c r="AL364" s="2"/>
      <c r="AM364" s="2"/>
      <c r="AN364" s="2"/>
      <c r="AO364" s="2"/>
      <c r="AP364" s="2"/>
      <c r="AQ364" s="2"/>
      <c r="AR364" s="15"/>
    </row>
    <row r="365" spans="1:44" ht="11.25" customHeight="1">
      <c r="A365" s="120"/>
      <c r="B365" s="120"/>
      <c r="C365" s="120"/>
      <c r="D365" s="120"/>
      <c r="E365" s="2"/>
      <c r="F365" s="2"/>
      <c r="G365" s="120"/>
      <c r="H365" s="120"/>
      <c r="I365" s="120"/>
      <c r="J365" s="58"/>
      <c r="K365" s="121"/>
      <c r="L365" s="2"/>
      <c r="M365" s="120"/>
      <c r="N365" s="120"/>
      <c r="O365" s="120"/>
      <c r="P365" s="120"/>
      <c r="Q365" s="2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122"/>
      <c r="AJ365" s="122"/>
      <c r="AK365" s="2"/>
      <c r="AL365" s="2"/>
      <c r="AM365" s="2"/>
      <c r="AN365" s="2"/>
      <c r="AO365" s="2"/>
      <c r="AP365" s="2"/>
      <c r="AQ365" s="2"/>
      <c r="AR365" s="15"/>
    </row>
    <row r="366" spans="1:44" ht="11.25" customHeight="1">
      <c r="A366" s="120"/>
      <c r="B366" s="120"/>
      <c r="C366" s="120"/>
      <c r="D366" s="120"/>
      <c r="E366" s="2"/>
      <c r="F366" s="2"/>
      <c r="G366" s="120"/>
      <c r="H366" s="120"/>
      <c r="I366" s="120"/>
      <c r="J366" s="58"/>
      <c r="K366" s="121"/>
      <c r="L366" s="2"/>
      <c r="M366" s="120"/>
      <c r="N366" s="120"/>
      <c r="O366" s="120"/>
      <c r="P366" s="120"/>
      <c r="Q366" s="2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122"/>
      <c r="AJ366" s="122"/>
      <c r="AK366" s="2"/>
      <c r="AL366" s="2"/>
      <c r="AM366" s="2"/>
      <c r="AN366" s="2"/>
      <c r="AO366" s="2"/>
      <c r="AP366" s="2"/>
      <c r="AQ366" s="2"/>
      <c r="AR366" s="15"/>
    </row>
    <row r="367" spans="1:44" ht="11.25" customHeight="1">
      <c r="A367" s="120"/>
      <c r="B367" s="120"/>
      <c r="C367" s="120"/>
      <c r="D367" s="120"/>
      <c r="E367" s="2"/>
      <c r="F367" s="2"/>
      <c r="G367" s="120"/>
      <c r="H367" s="120"/>
      <c r="I367" s="120"/>
      <c r="J367" s="58"/>
      <c r="K367" s="121"/>
      <c r="L367" s="2"/>
      <c r="M367" s="120"/>
      <c r="N367" s="120"/>
      <c r="O367" s="120"/>
      <c r="P367" s="120"/>
      <c r="Q367" s="2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122"/>
      <c r="AJ367" s="122"/>
      <c r="AK367" s="2"/>
      <c r="AL367" s="2"/>
      <c r="AM367" s="2"/>
      <c r="AN367" s="2"/>
      <c r="AO367" s="2"/>
      <c r="AP367" s="2"/>
      <c r="AQ367" s="2"/>
      <c r="AR367" s="15"/>
    </row>
    <row r="368" spans="1:44" ht="11.25" customHeight="1">
      <c r="A368" s="120"/>
      <c r="B368" s="120"/>
      <c r="C368" s="120"/>
      <c r="D368" s="120"/>
      <c r="E368" s="2"/>
      <c r="F368" s="2"/>
      <c r="G368" s="120"/>
      <c r="H368" s="120"/>
      <c r="I368" s="120"/>
      <c r="J368" s="58"/>
      <c r="K368" s="121"/>
      <c r="L368" s="2"/>
      <c r="M368" s="120"/>
      <c r="N368" s="120"/>
      <c r="O368" s="120"/>
      <c r="P368" s="120"/>
      <c r="Q368" s="2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122"/>
      <c r="AJ368" s="122"/>
      <c r="AK368" s="2"/>
      <c r="AL368" s="2"/>
      <c r="AM368" s="2"/>
      <c r="AN368" s="2"/>
      <c r="AO368" s="2"/>
      <c r="AP368" s="2"/>
      <c r="AQ368" s="2"/>
      <c r="AR368" s="15"/>
    </row>
    <row r="369" spans="1:44" ht="11.25" customHeight="1">
      <c r="A369" s="120"/>
      <c r="B369" s="120"/>
      <c r="C369" s="120"/>
      <c r="D369" s="120"/>
      <c r="E369" s="2"/>
      <c r="F369" s="2"/>
      <c r="G369" s="120"/>
      <c r="H369" s="120"/>
      <c r="I369" s="120"/>
      <c r="J369" s="58"/>
      <c r="K369" s="121"/>
      <c r="L369" s="2"/>
      <c r="M369" s="120"/>
      <c r="N369" s="120"/>
      <c r="O369" s="120"/>
      <c r="P369" s="120"/>
      <c r="Q369" s="2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122"/>
      <c r="AJ369" s="122"/>
      <c r="AK369" s="2"/>
      <c r="AL369" s="2"/>
      <c r="AM369" s="2"/>
      <c r="AN369" s="2"/>
      <c r="AO369" s="2"/>
      <c r="AP369" s="2"/>
      <c r="AQ369" s="2"/>
      <c r="AR369" s="15"/>
    </row>
    <row r="370" spans="1:44" ht="11.25" customHeight="1">
      <c r="A370" s="120"/>
      <c r="B370" s="120"/>
      <c r="C370" s="120"/>
      <c r="D370" s="120"/>
      <c r="E370" s="2"/>
      <c r="F370" s="2"/>
      <c r="G370" s="120"/>
      <c r="H370" s="120"/>
      <c r="I370" s="120"/>
      <c r="J370" s="58"/>
      <c r="K370" s="121"/>
      <c r="L370" s="2"/>
      <c r="M370" s="120"/>
      <c r="N370" s="120"/>
      <c r="O370" s="120"/>
      <c r="P370" s="120"/>
      <c r="Q370" s="2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122"/>
      <c r="AJ370" s="122"/>
      <c r="AK370" s="2"/>
      <c r="AL370" s="2"/>
      <c r="AM370" s="2"/>
      <c r="AN370" s="2"/>
      <c r="AO370" s="2"/>
      <c r="AP370" s="2"/>
      <c r="AQ370" s="2"/>
      <c r="AR370" s="15"/>
    </row>
    <row r="371" spans="1:44" ht="11.25" customHeight="1">
      <c r="A371" s="120"/>
      <c r="B371" s="120"/>
      <c r="C371" s="120"/>
      <c r="D371" s="120"/>
      <c r="E371" s="2"/>
      <c r="F371" s="2"/>
      <c r="G371" s="120"/>
      <c r="H371" s="120"/>
      <c r="I371" s="120"/>
      <c r="J371" s="58"/>
      <c r="K371" s="121"/>
      <c r="L371" s="2"/>
      <c r="M371" s="120"/>
      <c r="N371" s="120"/>
      <c r="O371" s="120"/>
      <c r="P371" s="120"/>
      <c r="Q371" s="2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122"/>
      <c r="AJ371" s="122"/>
      <c r="AK371" s="2"/>
      <c r="AL371" s="2"/>
      <c r="AM371" s="2"/>
      <c r="AN371" s="2"/>
      <c r="AO371" s="2"/>
      <c r="AP371" s="2"/>
      <c r="AQ371" s="2"/>
      <c r="AR371" s="15"/>
    </row>
    <row r="372" spans="1:44" ht="11.25" customHeight="1">
      <c r="A372" s="120"/>
      <c r="B372" s="120"/>
      <c r="C372" s="120"/>
      <c r="D372" s="120"/>
      <c r="E372" s="2"/>
      <c r="F372" s="2"/>
      <c r="G372" s="120"/>
      <c r="H372" s="120"/>
      <c r="I372" s="120"/>
      <c r="J372" s="58"/>
      <c r="K372" s="121"/>
      <c r="L372" s="2"/>
      <c r="M372" s="120"/>
      <c r="N372" s="120"/>
      <c r="O372" s="120"/>
      <c r="P372" s="120"/>
      <c r="Q372" s="2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122"/>
      <c r="AJ372" s="122"/>
      <c r="AK372" s="2"/>
      <c r="AL372" s="2"/>
      <c r="AM372" s="2"/>
      <c r="AN372" s="2"/>
      <c r="AO372" s="2"/>
      <c r="AP372" s="2"/>
      <c r="AQ372" s="2"/>
      <c r="AR372" s="15"/>
    </row>
    <row r="373" spans="1:44" ht="11.25" customHeight="1">
      <c r="A373" s="120"/>
      <c r="B373" s="120"/>
      <c r="C373" s="120"/>
      <c r="D373" s="120"/>
      <c r="E373" s="2"/>
      <c r="F373" s="2"/>
      <c r="G373" s="120"/>
      <c r="H373" s="120"/>
      <c r="I373" s="120"/>
      <c r="J373" s="58"/>
      <c r="K373" s="121"/>
      <c r="L373" s="2"/>
      <c r="M373" s="120"/>
      <c r="N373" s="120"/>
      <c r="O373" s="120"/>
      <c r="P373" s="120"/>
      <c r="Q373" s="2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122"/>
      <c r="AJ373" s="122"/>
      <c r="AK373" s="2"/>
      <c r="AL373" s="2"/>
      <c r="AM373" s="2"/>
      <c r="AN373" s="2"/>
      <c r="AO373" s="2"/>
      <c r="AP373" s="2"/>
      <c r="AQ373" s="2"/>
      <c r="AR373" s="15"/>
    </row>
    <row r="374" spans="1:44" ht="11.25" customHeight="1">
      <c r="A374" s="120"/>
      <c r="B374" s="120"/>
      <c r="C374" s="120"/>
      <c r="D374" s="120"/>
      <c r="E374" s="2"/>
      <c r="F374" s="2"/>
      <c r="G374" s="120"/>
      <c r="H374" s="120"/>
      <c r="I374" s="120"/>
      <c r="J374" s="58"/>
      <c r="K374" s="121"/>
      <c r="L374" s="2"/>
      <c r="M374" s="120"/>
      <c r="N374" s="120"/>
      <c r="O374" s="120"/>
      <c r="P374" s="120"/>
      <c r="Q374" s="2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122"/>
      <c r="AJ374" s="122"/>
      <c r="AK374" s="2"/>
      <c r="AL374" s="2"/>
      <c r="AM374" s="2"/>
      <c r="AN374" s="2"/>
      <c r="AO374" s="2"/>
      <c r="AP374" s="2"/>
      <c r="AQ374" s="2"/>
      <c r="AR374" s="15"/>
    </row>
    <row r="375" spans="1:44" ht="11.25" customHeight="1">
      <c r="A375" s="120"/>
      <c r="B375" s="120"/>
      <c r="C375" s="120"/>
      <c r="D375" s="120"/>
      <c r="E375" s="2"/>
      <c r="F375" s="2"/>
      <c r="G375" s="120"/>
      <c r="H375" s="120"/>
      <c r="I375" s="120"/>
      <c r="J375" s="58"/>
      <c r="K375" s="121"/>
      <c r="L375" s="2"/>
      <c r="M375" s="120"/>
      <c r="N375" s="120"/>
      <c r="O375" s="120"/>
      <c r="P375" s="120"/>
      <c r="Q375" s="2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122"/>
      <c r="AJ375" s="122"/>
      <c r="AK375" s="2"/>
      <c r="AL375" s="2"/>
      <c r="AM375" s="2"/>
      <c r="AN375" s="2"/>
      <c r="AO375" s="2"/>
      <c r="AP375" s="2"/>
      <c r="AQ375" s="2"/>
      <c r="AR375" s="15"/>
    </row>
    <row r="376" spans="1:44" ht="11.25" customHeight="1">
      <c r="A376" s="120"/>
      <c r="B376" s="120"/>
      <c r="C376" s="120"/>
      <c r="D376" s="120"/>
      <c r="E376" s="2"/>
      <c r="F376" s="2"/>
      <c r="G376" s="120"/>
      <c r="H376" s="120"/>
      <c r="I376" s="120"/>
      <c r="J376" s="58"/>
      <c r="K376" s="121"/>
      <c r="L376" s="2"/>
      <c r="M376" s="120"/>
      <c r="N376" s="120"/>
      <c r="O376" s="120"/>
      <c r="P376" s="120"/>
      <c r="Q376" s="2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122"/>
      <c r="AJ376" s="122"/>
      <c r="AK376" s="2"/>
      <c r="AL376" s="2"/>
      <c r="AM376" s="2"/>
      <c r="AN376" s="2"/>
      <c r="AO376" s="2"/>
      <c r="AP376" s="2"/>
      <c r="AQ376" s="2"/>
      <c r="AR376" s="15"/>
    </row>
    <row r="377" spans="1:44" ht="11.25" customHeight="1">
      <c r="A377" s="120"/>
      <c r="B377" s="120"/>
      <c r="C377" s="120"/>
      <c r="D377" s="120"/>
      <c r="E377" s="2"/>
      <c r="F377" s="2"/>
      <c r="G377" s="120"/>
      <c r="H377" s="120"/>
      <c r="I377" s="120"/>
      <c r="J377" s="58"/>
      <c r="K377" s="121"/>
      <c r="L377" s="2"/>
      <c r="M377" s="120"/>
      <c r="N377" s="120"/>
      <c r="O377" s="120"/>
      <c r="P377" s="120"/>
      <c r="Q377" s="2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122"/>
      <c r="AJ377" s="122"/>
      <c r="AK377" s="2"/>
      <c r="AL377" s="2"/>
      <c r="AM377" s="2"/>
      <c r="AN377" s="2"/>
      <c r="AO377" s="2"/>
      <c r="AP377" s="2"/>
      <c r="AQ377" s="2"/>
      <c r="AR377" s="15"/>
    </row>
    <row r="378" spans="1:44" ht="11.25" customHeight="1">
      <c r="A378" s="120"/>
      <c r="B378" s="120"/>
      <c r="C378" s="120"/>
      <c r="D378" s="120"/>
      <c r="E378" s="2"/>
      <c r="F378" s="2"/>
      <c r="G378" s="120"/>
      <c r="H378" s="120"/>
      <c r="I378" s="120"/>
      <c r="J378" s="58"/>
      <c r="K378" s="121"/>
      <c r="L378" s="2"/>
      <c r="M378" s="120"/>
      <c r="N378" s="120"/>
      <c r="O378" s="120"/>
      <c r="P378" s="120"/>
      <c r="Q378" s="2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122"/>
      <c r="AJ378" s="122"/>
      <c r="AK378" s="2"/>
      <c r="AL378" s="2"/>
      <c r="AM378" s="2"/>
      <c r="AN378" s="2"/>
      <c r="AO378" s="2"/>
      <c r="AP378" s="2"/>
      <c r="AQ378" s="2"/>
      <c r="AR378" s="15"/>
    </row>
    <row r="379" spans="1:44" ht="11.25" customHeight="1">
      <c r="A379" s="120"/>
      <c r="B379" s="120"/>
      <c r="C379" s="120"/>
      <c r="D379" s="120"/>
      <c r="E379" s="2"/>
      <c r="F379" s="2"/>
      <c r="G379" s="120"/>
      <c r="H379" s="120"/>
      <c r="I379" s="120"/>
      <c r="J379" s="58"/>
      <c r="K379" s="121"/>
      <c r="L379" s="2"/>
      <c r="M379" s="120"/>
      <c r="N379" s="120"/>
      <c r="O379" s="120"/>
      <c r="P379" s="120"/>
      <c r="Q379" s="2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122"/>
      <c r="AJ379" s="122"/>
      <c r="AK379" s="2"/>
      <c r="AL379" s="2"/>
      <c r="AM379" s="2"/>
      <c r="AN379" s="2"/>
      <c r="AO379" s="2"/>
      <c r="AP379" s="2"/>
      <c r="AQ379" s="2"/>
      <c r="AR379" s="15"/>
    </row>
    <row r="380" spans="1:44" ht="11.25" customHeight="1">
      <c r="A380" s="120"/>
      <c r="B380" s="120"/>
      <c r="C380" s="120"/>
      <c r="D380" s="120"/>
      <c r="E380" s="2"/>
      <c r="F380" s="2"/>
      <c r="G380" s="120"/>
      <c r="H380" s="120"/>
      <c r="I380" s="120"/>
      <c r="J380" s="58"/>
      <c r="K380" s="121"/>
      <c r="L380" s="2"/>
      <c r="M380" s="120"/>
      <c r="N380" s="120"/>
      <c r="O380" s="120"/>
      <c r="P380" s="120"/>
      <c r="Q380" s="2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122"/>
      <c r="AJ380" s="122"/>
      <c r="AK380" s="2"/>
      <c r="AL380" s="2"/>
      <c r="AM380" s="2"/>
      <c r="AN380" s="2"/>
      <c r="AO380" s="2"/>
      <c r="AP380" s="2"/>
      <c r="AQ380" s="2"/>
      <c r="AR380" s="15"/>
    </row>
    <row r="381" spans="1:44" ht="11.25" customHeight="1">
      <c r="A381" s="120"/>
      <c r="B381" s="120"/>
      <c r="C381" s="120"/>
      <c r="D381" s="120"/>
      <c r="E381" s="2"/>
      <c r="F381" s="2"/>
      <c r="G381" s="120"/>
      <c r="H381" s="120"/>
      <c r="I381" s="120"/>
      <c r="J381" s="58"/>
      <c r="K381" s="121"/>
      <c r="L381" s="2"/>
      <c r="M381" s="120"/>
      <c r="N381" s="120"/>
      <c r="O381" s="120"/>
      <c r="P381" s="120"/>
      <c r="Q381" s="2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122"/>
      <c r="AJ381" s="122"/>
      <c r="AK381" s="2"/>
      <c r="AL381" s="2"/>
      <c r="AM381" s="2"/>
      <c r="AN381" s="2"/>
      <c r="AO381" s="2"/>
      <c r="AP381" s="2"/>
      <c r="AQ381" s="2"/>
      <c r="AR381" s="15"/>
    </row>
    <row r="382" spans="1:44" ht="11.25" customHeight="1">
      <c r="A382" s="120"/>
      <c r="B382" s="120"/>
      <c r="C382" s="120"/>
      <c r="D382" s="120"/>
      <c r="E382" s="2"/>
      <c r="F382" s="2"/>
      <c r="G382" s="120"/>
      <c r="H382" s="120"/>
      <c r="I382" s="120"/>
      <c r="J382" s="58"/>
      <c r="K382" s="121"/>
      <c r="L382" s="2"/>
      <c r="M382" s="120"/>
      <c r="N382" s="120"/>
      <c r="O382" s="120"/>
      <c r="P382" s="120"/>
      <c r="Q382" s="2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122"/>
      <c r="AJ382" s="122"/>
      <c r="AK382" s="2"/>
      <c r="AL382" s="2"/>
      <c r="AM382" s="2"/>
      <c r="AN382" s="2"/>
      <c r="AO382" s="2"/>
      <c r="AP382" s="2"/>
      <c r="AQ382" s="2"/>
      <c r="AR382" s="15"/>
    </row>
    <row r="383" spans="1:44" ht="11.25" customHeight="1">
      <c r="A383" s="120"/>
      <c r="B383" s="120"/>
      <c r="C383" s="120"/>
      <c r="D383" s="120"/>
      <c r="E383" s="2"/>
      <c r="F383" s="2"/>
      <c r="G383" s="120"/>
      <c r="H383" s="120"/>
      <c r="I383" s="120"/>
      <c r="J383" s="58"/>
      <c r="K383" s="121"/>
      <c r="L383" s="2"/>
      <c r="M383" s="120"/>
      <c r="N383" s="120"/>
      <c r="O383" s="120"/>
      <c r="P383" s="120"/>
      <c r="Q383" s="2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122"/>
      <c r="AJ383" s="122"/>
      <c r="AK383" s="2"/>
      <c r="AL383" s="2"/>
      <c r="AM383" s="2"/>
      <c r="AN383" s="2"/>
      <c r="AO383" s="2"/>
      <c r="AP383" s="2"/>
      <c r="AQ383" s="2"/>
      <c r="AR383" s="15"/>
    </row>
    <row r="384" spans="1:44" ht="11.25" customHeight="1">
      <c r="A384" s="120"/>
      <c r="B384" s="120"/>
      <c r="C384" s="120"/>
      <c r="D384" s="120"/>
      <c r="E384" s="2"/>
      <c r="F384" s="2"/>
      <c r="G384" s="120"/>
      <c r="H384" s="120"/>
      <c r="I384" s="120"/>
      <c r="J384" s="58"/>
      <c r="K384" s="121"/>
      <c r="L384" s="2"/>
      <c r="M384" s="120"/>
      <c r="N384" s="120"/>
      <c r="O384" s="120"/>
      <c r="P384" s="120"/>
      <c r="Q384" s="2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122"/>
      <c r="AJ384" s="122"/>
      <c r="AK384" s="2"/>
      <c r="AL384" s="2"/>
      <c r="AM384" s="2"/>
      <c r="AN384" s="2"/>
      <c r="AO384" s="2"/>
      <c r="AP384" s="2"/>
      <c r="AQ384" s="2"/>
      <c r="AR384" s="15"/>
    </row>
    <row r="385" spans="1:44" ht="11.25" customHeight="1">
      <c r="A385" s="120"/>
      <c r="B385" s="120"/>
      <c r="C385" s="120"/>
      <c r="D385" s="120"/>
      <c r="E385" s="2"/>
      <c r="F385" s="2"/>
      <c r="G385" s="120"/>
      <c r="H385" s="120"/>
      <c r="I385" s="120"/>
      <c r="J385" s="58"/>
      <c r="K385" s="121"/>
      <c r="L385" s="2"/>
      <c r="M385" s="120"/>
      <c r="N385" s="120"/>
      <c r="O385" s="120"/>
      <c r="P385" s="120"/>
      <c r="Q385" s="2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122"/>
      <c r="AJ385" s="122"/>
      <c r="AK385" s="2"/>
      <c r="AL385" s="2"/>
      <c r="AM385" s="2"/>
      <c r="AN385" s="2"/>
      <c r="AO385" s="2"/>
      <c r="AP385" s="2"/>
      <c r="AQ385" s="2"/>
      <c r="AR385" s="15"/>
    </row>
    <row r="386" spans="1:44" ht="11.25" customHeight="1">
      <c r="A386" s="120"/>
      <c r="B386" s="120"/>
      <c r="C386" s="120"/>
      <c r="D386" s="120"/>
      <c r="E386" s="2"/>
      <c r="F386" s="2"/>
      <c r="G386" s="120"/>
      <c r="H386" s="120"/>
      <c r="I386" s="120"/>
      <c r="J386" s="58"/>
      <c r="K386" s="121"/>
      <c r="L386" s="2"/>
      <c r="M386" s="120"/>
      <c r="N386" s="120"/>
      <c r="O386" s="120"/>
      <c r="P386" s="120"/>
      <c r="Q386" s="2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122"/>
      <c r="AJ386" s="122"/>
      <c r="AK386" s="2"/>
      <c r="AL386" s="2"/>
      <c r="AM386" s="2"/>
      <c r="AN386" s="2"/>
      <c r="AO386" s="2"/>
      <c r="AP386" s="2"/>
      <c r="AQ386" s="2"/>
      <c r="AR386" s="15"/>
    </row>
    <row r="387" spans="1:44" ht="11.25" customHeight="1">
      <c r="A387" s="120"/>
      <c r="B387" s="120"/>
      <c r="C387" s="120"/>
      <c r="D387" s="120"/>
      <c r="E387" s="2"/>
      <c r="F387" s="2"/>
      <c r="G387" s="120"/>
      <c r="H387" s="120"/>
      <c r="I387" s="120"/>
      <c r="J387" s="58"/>
      <c r="K387" s="121"/>
      <c r="L387" s="2"/>
      <c r="M387" s="120"/>
      <c r="N387" s="120"/>
      <c r="O387" s="120"/>
      <c r="P387" s="120"/>
      <c r="Q387" s="2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122"/>
      <c r="AJ387" s="122"/>
      <c r="AK387" s="2"/>
      <c r="AL387" s="2"/>
      <c r="AM387" s="2"/>
      <c r="AN387" s="2"/>
      <c r="AO387" s="2"/>
      <c r="AP387" s="2"/>
      <c r="AQ387" s="2"/>
      <c r="AR387" s="15"/>
    </row>
    <row r="388" spans="1:44" ht="11.25" customHeight="1">
      <c r="A388" s="120"/>
      <c r="B388" s="120"/>
      <c r="C388" s="120"/>
      <c r="D388" s="120"/>
      <c r="E388" s="2"/>
      <c r="F388" s="2"/>
      <c r="G388" s="120"/>
      <c r="H388" s="120"/>
      <c r="I388" s="120"/>
      <c r="J388" s="58"/>
      <c r="K388" s="121"/>
      <c r="L388" s="2"/>
      <c r="M388" s="120"/>
      <c r="N388" s="120"/>
      <c r="O388" s="120"/>
      <c r="P388" s="120"/>
      <c r="Q388" s="2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122"/>
      <c r="AJ388" s="122"/>
      <c r="AK388" s="2"/>
      <c r="AL388" s="2"/>
      <c r="AM388" s="2"/>
      <c r="AN388" s="2"/>
      <c r="AO388" s="2"/>
      <c r="AP388" s="2"/>
      <c r="AQ388" s="2"/>
      <c r="AR388" s="15"/>
    </row>
    <row r="389" spans="1:44" ht="11.25" customHeight="1">
      <c r="A389" s="120"/>
      <c r="B389" s="120"/>
      <c r="C389" s="120"/>
      <c r="D389" s="120"/>
      <c r="E389" s="2"/>
      <c r="F389" s="2"/>
      <c r="G389" s="120"/>
      <c r="H389" s="120"/>
      <c r="I389" s="120"/>
      <c r="J389" s="58"/>
      <c r="K389" s="121"/>
      <c r="L389" s="2"/>
      <c r="M389" s="120"/>
      <c r="N389" s="120"/>
      <c r="O389" s="120"/>
      <c r="P389" s="120"/>
      <c r="Q389" s="2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122"/>
      <c r="AJ389" s="122"/>
      <c r="AK389" s="2"/>
      <c r="AL389" s="2"/>
      <c r="AM389" s="2"/>
      <c r="AN389" s="2"/>
      <c r="AO389" s="2"/>
      <c r="AP389" s="2"/>
      <c r="AQ389" s="2"/>
      <c r="AR389" s="15"/>
    </row>
    <row r="390" spans="1:44" ht="11.25" customHeight="1">
      <c r="A390" s="120"/>
      <c r="B390" s="120"/>
      <c r="C390" s="120"/>
      <c r="D390" s="120"/>
      <c r="E390" s="2"/>
      <c r="F390" s="2"/>
      <c r="G390" s="120"/>
      <c r="H390" s="120"/>
      <c r="I390" s="120"/>
      <c r="J390" s="58"/>
      <c r="K390" s="121"/>
      <c r="L390" s="2"/>
      <c r="M390" s="120"/>
      <c r="N390" s="120"/>
      <c r="O390" s="120"/>
      <c r="P390" s="120"/>
      <c r="Q390" s="2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122"/>
      <c r="AJ390" s="122"/>
      <c r="AK390" s="2"/>
      <c r="AL390" s="2"/>
      <c r="AM390" s="2"/>
      <c r="AN390" s="2"/>
      <c r="AO390" s="2"/>
      <c r="AP390" s="2"/>
      <c r="AQ390" s="2"/>
      <c r="AR390" s="15"/>
    </row>
    <row r="391" spans="1:44" ht="11.25" customHeight="1">
      <c r="A391" s="120"/>
      <c r="B391" s="120"/>
      <c r="C391" s="120"/>
      <c r="D391" s="120"/>
      <c r="E391" s="2"/>
      <c r="F391" s="2"/>
      <c r="G391" s="120"/>
      <c r="H391" s="120"/>
      <c r="I391" s="120"/>
      <c r="J391" s="58"/>
      <c r="K391" s="121"/>
      <c r="L391" s="2"/>
      <c r="M391" s="120"/>
      <c r="N391" s="120"/>
      <c r="O391" s="120"/>
      <c r="P391" s="120"/>
      <c r="Q391" s="2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122"/>
      <c r="AJ391" s="122"/>
      <c r="AK391" s="2"/>
      <c r="AL391" s="2"/>
      <c r="AM391" s="2"/>
      <c r="AN391" s="2"/>
      <c r="AO391" s="2"/>
      <c r="AP391" s="2"/>
      <c r="AQ391" s="2"/>
      <c r="AR391" s="15"/>
    </row>
    <row r="392" spans="1:44" ht="11.25" customHeight="1">
      <c r="A392" s="120"/>
      <c r="B392" s="120"/>
      <c r="C392" s="120"/>
      <c r="D392" s="120"/>
      <c r="E392" s="2"/>
      <c r="F392" s="2"/>
      <c r="G392" s="120"/>
      <c r="H392" s="120"/>
      <c r="I392" s="120"/>
      <c r="J392" s="58"/>
      <c r="K392" s="121"/>
      <c r="L392" s="2"/>
      <c r="M392" s="120"/>
      <c r="N392" s="120"/>
      <c r="O392" s="120"/>
      <c r="P392" s="120"/>
      <c r="Q392" s="2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122"/>
      <c r="AJ392" s="122"/>
      <c r="AK392" s="2"/>
      <c r="AL392" s="2"/>
      <c r="AM392" s="2"/>
      <c r="AN392" s="2"/>
      <c r="AO392" s="2"/>
      <c r="AP392" s="2"/>
      <c r="AQ392" s="2"/>
      <c r="AR392" s="15"/>
    </row>
    <row r="393" spans="1:44" ht="11.25" customHeight="1">
      <c r="A393" s="120"/>
      <c r="B393" s="120"/>
      <c r="C393" s="120"/>
      <c r="D393" s="120"/>
      <c r="E393" s="2"/>
      <c r="F393" s="2"/>
      <c r="G393" s="120"/>
      <c r="H393" s="120"/>
      <c r="I393" s="120"/>
      <c r="J393" s="58"/>
      <c r="K393" s="121"/>
      <c r="L393" s="2"/>
      <c r="M393" s="120"/>
      <c r="N393" s="120"/>
      <c r="O393" s="120"/>
      <c r="P393" s="120"/>
      <c r="Q393" s="2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122"/>
      <c r="AJ393" s="122"/>
      <c r="AK393" s="2"/>
      <c r="AL393" s="2"/>
      <c r="AM393" s="2"/>
      <c r="AN393" s="2"/>
      <c r="AO393" s="2"/>
      <c r="AP393" s="2"/>
      <c r="AQ393" s="2"/>
      <c r="AR393" s="15"/>
    </row>
    <row r="394" spans="1:44" ht="11.25" customHeight="1">
      <c r="A394" s="120"/>
      <c r="B394" s="120"/>
      <c r="C394" s="120"/>
      <c r="D394" s="120"/>
      <c r="E394" s="2"/>
      <c r="F394" s="2"/>
      <c r="G394" s="120"/>
      <c r="H394" s="120"/>
      <c r="I394" s="120"/>
      <c r="J394" s="58"/>
      <c r="K394" s="121"/>
      <c r="L394" s="2"/>
      <c r="M394" s="120"/>
      <c r="N394" s="120"/>
      <c r="O394" s="120"/>
      <c r="P394" s="120"/>
      <c r="Q394" s="2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122"/>
      <c r="AJ394" s="122"/>
      <c r="AK394" s="2"/>
      <c r="AL394" s="2"/>
      <c r="AM394" s="2"/>
      <c r="AN394" s="2"/>
      <c r="AO394" s="2"/>
      <c r="AP394" s="2"/>
      <c r="AQ394" s="2"/>
      <c r="AR394" s="15"/>
    </row>
    <row r="395" spans="1:44" ht="11.25" customHeight="1">
      <c r="A395" s="120"/>
      <c r="B395" s="120"/>
      <c r="C395" s="120"/>
      <c r="D395" s="120"/>
      <c r="E395" s="2"/>
      <c r="F395" s="2"/>
      <c r="G395" s="120"/>
      <c r="H395" s="120"/>
      <c r="I395" s="120"/>
      <c r="J395" s="58"/>
      <c r="K395" s="121"/>
      <c r="L395" s="2"/>
      <c r="M395" s="120"/>
      <c r="N395" s="120"/>
      <c r="O395" s="120"/>
      <c r="P395" s="120"/>
      <c r="Q395" s="2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122"/>
      <c r="AJ395" s="122"/>
      <c r="AK395" s="2"/>
      <c r="AL395" s="2"/>
      <c r="AM395" s="2"/>
      <c r="AN395" s="2"/>
      <c r="AO395" s="2"/>
      <c r="AP395" s="2"/>
      <c r="AQ395" s="2"/>
      <c r="AR395" s="15"/>
    </row>
    <row r="396" spans="1:44" ht="11.25" customHeight="1">
      <c r="A396" s="120"/>
      <c r="B396" s="120"/>
      <c r="C396" s="120"/>
      <c r="D396" s="120"/>
      <c r="E396" s="2"/>
      <c r="F396" s="2"/>
      <c r="G396" s="120"/>
      <c r="H396" s="120"/>
      <c r="I396" s="120"/>
      <c r="J396" s="58"/>
      <c r="K396" s="121"/>
      <c r="L396" s="2"/>
      <c r="M396" s="120"/>
      <c r="N396" s="120"/>
      <c r="O396" s="120"/>
      <c r="P396" s="120"/>
      <c r="Q396" s="2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122"/>
      <c r="AJ396" s="122"/>
      <c r="AK396" s="2"/>
      <c r="AL396" s="2"/>
      <c r="AM396" s="2"/>
      <c r="AN396" s="2"/>
      <c r="AO396" s="2"/>
      <c r="AP396" s="2"/>
      <c r="AQ396" s="2"/>
      <c r="AR396" s="15"/>
    </row>
    <row r="397" spans="1:44" ht="11.25" customHeight="1">
      <c r="A397" s="120"/>
      <c r="B397" s="120"/>
      <c r="C397" s="120"/>
      <c r="D397" s="120"/>
      <c r="E397" s="2"/>
      <c r="F397" s="2"/>
      <c r="G397" s="120"/>
      <c r="H397" s="120"/>
      <c r="I397" s="120"/>
      <c r="J397" s="58"/>
      <c r="K397" s="121"/>
      <c r="L397" s="2"/>
      <c r="M397" s="120"/>
      <c r="N397" s="120"/>
      <c r="O397" s="120"/>
      <c r="P397" s="120"/>
      <c r="Q397" s="2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122"/>
      <c r="AJ397" s="122"/>
      <c r="AK397" s="2"/>
      <c r="AL397" s="2"/>
      <c r="AM397" s="2"/>
      <c r="AN397" s="2"/>
      <c r="AO397" s="2"/>
      <c r="AP397" s="2"/>
      <c r="AQ397" s="2"/>
      <c r="AR397" s="15"/>
    </row>
    <row r="398" spans="1:44" ht="11.25" customHeight="1">
      <c r="A398" s="120"/>
      <c r="B398" s="120"/>
      <c r="C398" s="120"/>
      <c r="D398" s="120"/>
      <c r="E398" s="2"/>
      <c r="F398" s="2"/>
      <c r="G398" s="120"/>
      <c r="H398" s="120"/>
      <c r="I398" s="120"/>
      <c r="J398" s="58"/>
      <c r="K398" s="121"/>
      <c r="L398" s="2"/>
      <c r="M398" s="120"/>
      <c r="N398" s="120"/>
      <c r="O398" s="120"/>
      <c r="P398" s="120"/>
      <c r="Q398" s="2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122"/>
      <c r="AJ398" s="122"/>
      <c r="AK398" s="2"/>
      <c r="AL398" s="2"/>
      <c r="AM398" s="2"/>
      <c r="AN398" s="2"/>
      <c r="AO398" s="2"/>
      <c r="AP398" s="2"/>
      <c r="AQ398" s="2"/>
      <c r="AR398" s="15"/>
    </row>
    <row r="399" spans="1:44" ht="11.25" customHeight="1">
      <c r="A399" s="120"/>
      <c r="B399" s="120"/>
      <c r="C399" s="120"/>
      <c r="D399" s="120"/>
      <c r="E399" s="2"/>
      <c r="F399" s="2"/>
      <c r="G399" s="120"/>
      <c r="H399" s="120"/>
      <c r="I399" s="120"/>
      <c r="J399" s="58"/>
      <c r="K399" s="121"/>
      <c r="L399" s="2"/>
      <c r="M399" s="120"/>
      <c r="N399" s="120"/>
      <c r="O399" s="120"/>
      <c r="P399" s="120"/>
      <c r="Q399" s="2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122"/>
      <c r="AJ399" s="122"/>
      <c r="AK399" s="2"/>
      <c r="AL399" s="2"/>
      <c r="AM399" s="2"/>
      <c r="AN399" s="2"/>
      <c r="AO399" s="2"/>
      <c r="AP399" s="2"/>
      <c r="AQ399" s="2"/>
      <c r="AR399" s="15"/>
    </row>
    <row r="400" spans="1:44" ht="11.25" customHeight="1">
      <c r="A400" s="120"/>
      <c r="B400" s="120"/>
      <c r="C400" s="120"/>
      <c r="D400" s="120"/>
      <c r="E400" s="2"/>
      <c r="F400" s="2"/>
      <c r="G400" s="120"/>
      <c r="H400" s="120"/>
      <c r="I400" s="120"/>
      <c r="J400" s="58"/>
      <c r="K400" s="121"/>
      <c r="L400" s="2"/>
      <c r="M400" s="120"/>
      <c r="N400" s="120"/>
      <c r="O400" s="120"/>
      <c r="P400" s="120"/>
      <c r="Q400" s="2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122"/>
      <c r="AJ400" s="122"/>
      <c r="AK400" s="2"/>
      <c r="AL400" s="2"/>
      <c r="AM400" s="2"/>
      <c r="AN400" s="2"/>
      <c r="AO400" s="2"/>
      <c r="AP400" s="2"/>
      <c r="AQ400" s="2"/>
      <c r="AR400" s="15"/>
    </row>
    <row r="401" spans="1:44" ht="11.25" customHeight="1">
      <c r="A401" s="120"/>
      <c r="B401" s="120"/>
      <c r="C401" s="120"/>
      <c r="D401" s="120"/>
      <c r="E401" s="2"/>
      <c r="F401" s="2"/>
      <c r="G401" s="120"/>
      <c r="H401" s="120"/>
      <c r="I401" s="120"/>
      <c r="J401" s="58"/>
      <c r="K401" s="121"/>
      <c r="L401" s="2"/>
      <c r="M401" s="120"/>
      <c r="N401" s="120"/>
      <c r="O401" s="120"/>
      <c r="P401" s="120"/>
      <c r="Q401" s="2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122"/>
      <c r="AJ401" s="122"/>
      <c r="AK401" s="2"/>
      <c r="AL401" s="2"/>
      <c r="AM401" s="2"/>
      <c r="AN401" s="2"/>
      <c r="AO401" s="2"/>
      <c r="AP401" s="2"/>
      <c r="AQ401" s="2"/>
      <c r="AR401" s="15"/>
    </row>
    <row r="402" spans="1:44" ht="11.25" customHeight="1">
      <c r="A402" s="120"/>
      <c r="B402" s="120"/>
      <c r="C402" s="120"/>
      <c r="D402" s="120"/>
      <c r="E402" s="2"/>
      <c r="F402" s="2"/>
      <c r="G402" s="120"/>
      <c r="H402" s="120"/>
      <c r="I402" s="120"/>
      <c r="J402" s="58"/>
      <c r="K402" s="121"/>
      <c r="L402" s="2"/>
      <c r="M402" s="120"/>
      <c r="N402" s="120"/>
      <c r="O402" s="120"/>
      <c r="P402" s="120"/>
      <c r="Q402" s="2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122"/>
      <c r="AJ402" s="122"/>
      <c r="AK402" s="2"/>
      <c r="AL402" s="2"/>
      <c r="AM402" s="2"/>
      <c r="AN402" s="2"/>
      <c r="AO402" s="2"/>
      <c r="AP402" s="2"/>
      <c r="AQ402" s="2"/>
      <c r="AR402" s="15"/>
    </row>
    <row r="403" spans="1:44" ht="11.25" customHeight="1">
      <c r="A403" s="120"/>
      <c r="B403" s="120"/>
      <c r="C403" s="120"/>
      <c r="D403" s="120"/>
      <c r="E403" s="2"/>
      <c r="F403" s="2"/>
      <c r="G403" s="120"/>
      <c r="H403" s="120"/>
      <c r="I403" s="120"/>
      <c r="J403" s="58"/>
      <c r="K403" s="121"/>
      <c r="L403" s="2"/>
      <c r="M403" s="120"/>
      <c r="N403" s="120"/>
      <c r="O403" s="120"/>
      <c r="P403" s="120"/>
      <c r="Q403" s="2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122"/>
      <c r="AJ403" s="122"/>
      <c r="AK403" s="2"/>
      <c r="AL403" s="2"/>
      <c r="AM403" s="2"/>
      <c r="AN403" s="2"/>
      <c r="AO403" s="2"/>
      <c r="AP403" s="2"/>
      <c r="AQ403" s="2"/>
      <c r="AR403" s="15"/>
    </row>
    <row r="404" spans="1:44" ht="11.25" customHeight="1">
      <c r="A404" s="120"/>
      <c r="B404" s="120"/>
      <c r="C404" s="120"/>
      <c r="D404" s="120"/>
      <c r="E404" s="2"/>
      <c r="F404" s="2"/>
      <c r="G404" s="120"/>
      <c r="H404" s="120"/>
      <c r="I404" s="120"/>
      <c r="J404" s="58"/>
      <c r="K404" s="121"/>
      <c r="L404" s="2"/>
      <c r="M404" s="120"/>
      <c r="N404" s="120"/>
      <c r="O404" s="120"/>
      <c r="P404" s="120"/>
      <c r="Q404" s="2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122"/>
      <c r="AJ404" s="122"/>
      <c r="AK404" s="2"/>
      <c r="AL404" s="2"/>
      <c r="AM404" s="2"/>
      <c r="AN404" s="2"/>
      <c r="AO404" s="2"/>
      <c r="AP404" s="2"/>
      <c r="AQ404" s="2"/>
      <c r="AR404" s="15"/>
    </row>
    <row r="405" spans="1:44" ht="11.25" customHeight="1">
      <c r="A405" s="120"/>
      <c r="B405" s="120"/>
      <c r="C405" s="120"/>
      <c r="D405" s="120"/>
      <c r="E405" s="2"/>
      <c r="F405" s="2"/>
      <c r="G405" s="120"/>
      <c r="H405" s="120"/>
      <c r="I405" s="120"/>
      <c r="J405" s="58"/>
      <c r="K405" s="121"/>
      <c r="L405" s="2"/>
      <c r="M405" s="120"/>
      <c r="N405" s="120"/>
      <c r="O405" s="120"/>
      <c r="P405" s="120"/>
      <c r="Q405" s="2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122"/>
      <c r="AJ405" s="122"/>
      <c r="AK405" s="2"/>
      <c r="AL405" s="2"/>
      <c r="AM405" s="2"/>
      <c r="AN405" s="2"/>
      <c r="AO405" s="2"/>
      <c r="AP405" s="2"/>
      <c r="AQ405" s="2"/>
      <c r="AR405" s="15"/>
    </row>
    <row r="406" spans="1:44" ht="11.25" customHeight="1">
      <c r="A406" s="120"/>
      <c r="B406" s="120"/>
      <c r="C406" s="120"/>
      <c r="D406" s="120"/>
      <c r="E406" s="2"/>
      <c r="F406" s="2"/>
      <c r="G406" s="120"/>
      <c r="H406" s="120"/>
      <c r="I406" s="120"/>
      <c r="J406" s="58"/>
      <c r="K406" s="121"/>
      <c r="L406" s="2"/>
      <c r="M406" s="120"/>
      <c r="N406" s="120"/>
      <c r="O406" s="120"/>
      <c r="P406" s="120"/>
      <c r="Q406" s="2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122"/>
      <c r="AJ406" s="122"/>
      <c r="AK406" s="2"/>
      <c r="AL406" s="2"/>
      <c r="AM406" s="2"/>
      <c r="AN406" s="2"/>
      <c r="AO406" s="2"/>
      <c r="AP406" s="2"/>
      <c r="AQ406" s="2"/>
      <c r="AR406" s="15"/>
    </row>
    <row r="407" spans="1:44" ht="11.25" customHeight="1">
      <c r="A407" s="120"/>
      <c r="B407" s="120"/>
      <c r="C407" s="120"/>
      <c r="D407" s="120"/>
      <c r="E407" s="2"/>
      <c r="F407" s="2"/>
      <c r="G407" s="120"/>
      <c r="H407" s="120"/>
      <c r="I407" s="120"/>
      <c r="J407" s="58"/>
      <c r="K407" s="121"/>
      <c r="L407" s="2"/>
      <c r="M407" s="120"/>
      <c r="N407" s="120"/>
      <c r="O407" s="120"/>
      <c r="P407" s="120"/>
      <c r="Q407" s="2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122"/>
      <c r="AJ407" s="122"/>
      <c r="AK407" s="2"/>
      <c r="AL407" s="2"/>
      <c r="AM407" s="2"/>
      <c r="AN407" s="2"/>
      <c r="AO407" s="2"/>
      <c r="AP407" s="2"/>
      <c r="AQ407" s="2"/>
      <c r="AR407" s="15"/>
    </row>
    <row r="408" spans="1:44" ht="11.25" customHeight="1">
      <c r="A408" s="120"/>
      <c r="B408" s="120"/>
      <c r="C408" s="120"/>
      <c r="D408" s="120"/>
      <c r="E408" s="2"/>
      <c r="F408" s="2"/>
      <c r="G408" s="120"/>
      <c r="H408" s="120"/>
      <c r="I408" s="120"/>
      <c r="J408" s="58"/>
      <c r="K408" s="121"/>
      <c r="L408" s="2"/>
      <c r="M408" s="120"/>
      <c r="N408" s="120"/>
      <c r="O408" s="120"/>
      <c r="P408" s="120"/>
      <c r="Q408" s="2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122"/>
      <c r="AJ408" s="122"/>
      <c r="AK408" s="2"/>
      <c r="AL408" s="2"/>
      <c r="AM408" s="2"/>
      <c r="AN408" s="2"/>
      <c r="AO408" s="2"/>
      <c r="AP408" s="2"/>
      <c r="AQ408" s="2"/>
      <c r="AR408" s="15"/>
    </row>
    <row r="409" spans="1:44" ht="11.25" customHeight="1">
      <c r="A409" s="120"/>
      <c r="B409" s="120"/>
      <c r="C409" s="120"/>
      <c r="D409" s="120"/>
      <c r="E409" s="2"/>
      <c r="F409" s="2"/>
      <c r="G409" s="120"/>
      <c r="H409" s="120"/>
      <c r="I409" s="120"/>
      <c r="J409" s="58"/>
      <c r="K409" s="121"/>
      <c r="L409" s="2"/>
      <c r="M409" s="120"/>
      <c r="N409" s="120"/>
      <c r="O409" s="120"/>
      <c r="P409" s="120"/>
      <c r="Q409" s="2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122"/>
      <c r="AJ409" s="122"/>
      <c r="AK409" s="2"/>
      <c r="AL409" s="2"/>
      <c r="AM409" s="2"/>
      <c r="AN409" s="2"/>
      <c r="AO409" s="2"/>
      <c r="AP409" s="2"/>
      <c r="AQ409" s="2"/>
      <c r="AR409" s="15"/>
    </row>
    <row r="410" spans="1:44" ht="11.25" customHeight="1">
      <c r="A410" s="120"/>
      <c r="B410" s="120"/>
      <c r="C410" s="120"/>
      <c r="D410" s="120"/>
      <c r="E410" s="2"/>
      <c r="F410" s="2"/>
      <c r="G410" s="120"/>
      <c r="H410" s="120"/>
      <c r="I410" s="120"/>
      <c r="J410" s="58"/>
      <c r="K410" s="121"/>
      <c r="L410" s="2"/>
      <c r="M410" s="120"/>
      <c r="N410" s="120"/>
      <c r="O410" s="120"/>
      <c r="P410" s="120"/>
      <c r="Q410" s="2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122"/>
      <c r="AJ410" s="122"/>
      <c r="AK410" s="2"/>
      <c r="AL410" s="2"/>
      <c r="AM410" s="2"/>
      <c r="AN410" s="2"/>
      <c r="AO410" s="2"/>
      <c r="AP410" s="2"/>
      <c r="AQ410" s="2"/>
      <c r="AR410" s="15"/>
    </row>
    <row r="411" spans="1:44" ht="11.25" customHeight="1">
      <c r="A411" s="120"/>
      <c r="B411" s="120"/>
      <c r="C411" s="120"/>
      <c r="D411" s="120"/>
      <c r="E411" s="2"/>
      <c r="F411" s="2"/>
      <c r="G411" s="120"/>
      <c r="H411" s="120"/>
      <c r="I411" s="120"/>
      <c r="J411" s="58"/>
      <c r="K411" s="121"/>
      <c r="L411" s="2"/>
      <c r="M411" s="120"/>
      <c r="N411" s="120"/>
      <c r="O411" s="120"/>
      <c r="P411" s="120"/>
      <c r="Q411" s="2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122"/>
      <c r="AJ411" s="122"/>
      <c r="AK411" s="2"/>
      <c r="AL411" s="2"/>
      <c r="AM411" s="2"/>
      <c r="AN411" s="2"/>
      <c r="AO411" s="2"/>
      <c r="AP411" s="2"/>
      <c r="AQ411" s="2"/>
      <c r="AR411" s="15"/>
    </row>
    <row r="412" spans="1:44" ht="11.25" customHeight="1">
      <c r="A412" s="120"/>
      <c r="B412" s="120"/>
      <c r="C412" s="120"/>
      <c r="D412" s="120"/>
      <c r="E412" s="2"/>
      <c r="F412" s="2"/>
      <c r="G412" s="120"/>
      <c r="H412" s="120"/>
      <c r="I412" s="120"/>
      <c r="J412" s="58"/>
      <c r="K412" s="121"/>
      <c r="L412" s="2"/>
      <c r="M412" s="120"/>
      <c r="N412" s="120"/>
      <c r="O412" s="120"/>
      <c r="P412" s="120"/>
      <c r="Q412" s="2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122"/>
      <c r="AJ412" s="122"/>
      <c r="AK412" s="2"/>
      <c r="AL412" s="2"/>
      <c r="AM412" s="2"/>
      <c r="AN412" s="2"/>
      <c r="AO412" s="2"/>
      <c r="AP412" s="2"/>
      <c r="AQ412" s="2"/>
      <c r="AR412" s="15"/>
    </row>
    <row r="413" spans="1:44" ht="11.25" customHeight="1">
      <c r="A413" s="120"/>
      <c r="B413" s="120"/>
      <c r="C413" s="120"/>
      <c r="D413" s="120"/>
      <c r="E413" s="2"/>
      <c r="F413" s="2"/>
      <c r="G413" s="120"/>
      <c r="H413" s="120"/>
      <c r="I413" s="120"/>
      <c r="J413" s="58"/>
      <c r="K413" s="121"/>
      <c r="L413" s="2"/>
      <c r="M413" s="120"/>
      <c r="N413" s="120"/>
      <c r="O413" s="120"/>
      <c r="P413" s="120"/>
      <c r="Q413" s="2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122"/>
      <c r="AJ413" s="122"/>
      <c r="AK413" s="2"/>
      <c r="AL413" s="2"/>
      <c r="AM413" s="2"/>
      <c r="AN413" s="2"/>
      <c r="AO413" s="2"/>
      <c r="AP413" s="2"/>
      <c r="AQ413" s="2"/>
      <c r="AR413" s="15"/>
    </row>
    <row r="414" spans="1:44" ht="11.25" customHeight="1">
      <c r="A414" s="120"/>
      <c r="B414" s="120"/>
      <c r="C414" s="120"/>
      <c r="D414" s="120"/>
      <c r="E414" s="2"/>
      <c r="F414" s="2"/>
      <c r="G414" s="120"/>
      <c r="H414" s="120"/>
      <c r="I414" s="120"/>
      <c r="J414" s="58"/>
      <c r="K414" s="121"/>
      <c r="L414" s="2"/>
      <c r="M414" s="120"/>
      <c r="N414" s="120"/>
      <c r="O414" s="120"/>
      <c r="P414" s="120"/>
      <c r="Q414" s="2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122"/>
      <c r="AJ414" s="122"/>
      <c r="AK414" s="2"/>
      <c r="AL414" s="2"/>
      <c r="AM414" s="2"/>
      <c r="AN414" s="2"/>
      <c r="AO414" s="2"/>
      <c r="AP414" s="2"/>
      <c r="AQ414" s="2"/>
      <c r="AR414" s="15"/>
    </row>
    <row r="415" spans="1:44" ht="11.25" customHeight="1">
      <c r="A415" s="120"/>
      <c r="B415" s="120"/>
      <c r="C415" s="120"/>
      <c r="D415" s="120"/>
      <c r="E415" s="2"/>
      <c r="F415" s="2"/>
      <c r="G415" s="120"/>
      <c r="H415" s="120"/>
      <c r="I415" s="120"/>
      <c r="J415" s="58"/>
      <c r="K415" s="121"/>
      <c r="L415" s="2"/>
      <c r="M415" s="120"/>
      <c r="N415" s="120"/>
      <c r="O415" s="120"/>
      <c r="P415" s="120"/>
      <c r="Q415" s="2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122"/>
      <c r="AJ415" s="122"/>
      <c r="AK415" s="2"/>
      <c r="AL415" s="2"/>
      <c r="AM415" s="2"/>
      <c r="AN415" s="2"/>
      <c r="AO415" s="2"/>
      <c r="AP415" s="2"/>
      <c r="AQ415" s="2"/>
      <c r="AR415" s="15"/>
    </row>
    <row r="416" spans="1:44" ht="11.25" customHeight="1">
      <c r="A416" s="120"/>
      <c r="B416" s="120"/>
      <c r="C416" s="120"/>
      <c r="D416" s="120"/>
      <c r="E416" s="2"/>
      <c r="F416" s="2"/>
      <c r="G416" s="120"/>
      <c r="H416" s="120"/>
      <c r="I416" s="120"/>
      <c r="J416" s="58"/>
      <c r="K416" s="121"/>
      <c r="L416" s="2"/>
      <c r="M416" s="120"/>
      <c r="N416" s="120"/>
      <c r="O416" s="120"/>
      <c r="P416" s="120"/>
      <c r="Q416" s="2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122"/>
      <c r="AJ416" s="122"/>
      <c r="AK416" s="2"/>
      <c r="AL416" s="2"/>
      <c r="AM416" s="2"/>
      <c r="AN416" s="2"/>
      <c r="AO416" s="2"/>
      <c r="AP416" s="2"/>
      <c r="AQ416" s="2"/>
      <c r="AR416" s="15"/>
    </row>
    <row r="417" spans="1:44" ht="11.25" customHeight="1">
      <c r="A417" s="120"/>
      <c r="B417" s="120"/>
      <c r="C417" s="120"/>
      <c r="D417" s="120"/>
      <c r="E417" s="2"/>
      <c r="F417" s="2"/>
      <c r="G417" s="120"/>
      <c r="H417" s="120"/>
      <c r="I417" s="120"/>
      <c r="J417" s="58"/>
      <c r="K417" s="121"/>
      <c r="L417" s="2"/>
      <c r="M417" s="120"/>
      <c r="N417" s="120"/>
      <c r="O417" s="120"/>
      <c r="P417" s="120"/>
      <c r="Q417" s="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122"/>
      <c r="AJ417" s="122"/>
      <c r="AK417" s="2"/>
      <c r="AL417" s="2"/>
      <c r="AM417" s="2"/>
      <c r="AN417" s="2"/>
      <c r="AO417" s="2"/>
      <c r="AP417" s="2"/>
      <c r="AQ417" s="2"/>
      <c r="AR417" s="15"/>
    </row>
    <row r="418" spans="1:44" ht="11.25" customHeight="1">
      <c r="A418" s="120"/>
      <c r="B418" s="120"/>
      <c r="C418" s="120"/>
      <c r="D418" s="120"/>
      <c r="E418" s="2"/>
      <c r="F418" s="2"/>
      <c r="G418" s="120"/>
      <c r="H418" s="120"/>
      <c r="I418" s="120"/>
      <c r="J418" s="58"/>
      <c r="K418" s="121"/>
      <c r="L418" s="2"/>
      <c r="M418" s="120"/>
      <c r="N418" s="120"/>
      <c r="O418" s="120"/>
      <c r="P418" s="120"/>
      <c r="Q418" s="2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122"/>
      <c r="AJ418" s="122"/>
      <c r="AK418" s="2"/>
      <c r="AL418" s="2"/>
      <c r="AM418" s="2"/>
      <c r="AN418" s="2"/>
      <c r="AO418" s="2"/>
      <c r="AP418" s="2"/>
      <c r="AQ418" s="2"/>
      <c r="AR418" s="15"/>
    </row>
    <row r="419" spans="1:44" ht="11.25" customHeight="1">
      <c r="A419" s="120"/>
      <c r="B419" s="120"/>
      <c r="C419" s="120"/>
      <c r="D419" s="120"/>
      <c r="E419" s="2"/>
      <c r="F419" s="2"/>
      <c r="G419" s="120"/>
      <c r="H419" s="120"/>
      <c r="I419" s="120"/>
      <c r="J419" s="58"/>
      <c r="K419" s="121"/>
      <c r="L419" s="2"/>
      <c r="M419" s="120"/>
      <c r="N419" s="120"/>
      <c r="O419" s="120"/>
      <c r="P419" s="120"/>
      <c r="Q419" s="2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122"/>
      <c r="AJ419" s="122"/>
      <c r="AK419" s="2"/>
      <c r="AL419" s="2"/>
      <c r="AM419" s="2"/>
      <c r="AN419" s="2"/>
      <c r="AO419" s="2"/>
      <c r="AP419" s="2"/>
      <c r="AQ419" s="2"/>
      <c r="AR419" s="15"/>
    </row>
    <row r="420" spans="1:44" ht="11.25" customHeight="1">
      <c r="A420" s="120"/>
      <c r="B420" s="120"/>
      <c r="C420" s="120"/>
      <c r="D420" s="120"/>
      <c r="E420" s="2"/>
      <c r="F420" s="2"/>
      <c r="G420" s="120"/>
      <c r="H420" s="120"/>
      <c r="I420" s="120"/>
      <c r="J420" s="58"/>
      <c r="K420" s="121"/>
      <c r="L420" s="2"/>
      <c r="M420" s="120"/>
      <c r="N420" s="120"/>
      <c r="O420" s="120"/>
      <c r="P420" s="120"/>
      <c r="Q420" s="2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122"/>
      <c r="AJ420" s="122"/>
      <c r="AK420" s="2"/>
      <c r="AL420" s="2"/>
      <c r="AM420" s="2"/>
      <c r="AN420" s="2"/>
      <c r="AO420" s="2"/>
      <c r="AP420" s="2"/>
      <c r="AQ420" s="2"/>
      <c r="AR420" s="15"/>
    </row>
    <row r="421" spans="1:44" ht="11.25" customHeight="1">
      <c r="A421" s="120"/>
      <c r="B421" s="120"/>
      <c r="C421" s="120"/>
      <c r="D421" s="120"/>
      <c r="E421" s="2"/>
      <c r="F421" s="2"/>
      <c r="G421" s="120"/>
      <c r="H421" s="120"/>
      <c r="I421" s="120"/>
      <c r="J421" s="58"/>
      <c r="K421" s="121"/>
      <c r="L421" s="2"/>
      <c r="M421" s="120"/>
      <c r="N421" s="120"/>
      <c r="O421" s="120"/>
      <c r="P421" s="120"/>
      <c r="Q421" s="2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122"/>
      <c r="AJ421" s="122"/>
      <c r="AK421" s="2"/>
      <c r="AL421" s="2"/>
      <c r="AM421" s="2"/>
      <c r="AN421" s="2"/>
      <c r="AO421" s="2"/>
      <c r="AP421" s="2"/>
      <c r="AQ421" s="2"/>
      <c r="AR421" s="15"/>
    </row>
    <row r="422" spans="1:44" ht="11.25" customHeight="1">
      <c r="A422" s="120"/>
      <c r="B422" s="120"/>
      <c r="C422" s="120"/>
      <c r="D422" s="120"/>
      <c r="E422" s="2"/>
      <c r="F422" s="2"/>
      <c r="G422" s="120"/>
      <c r="H422" s="120"/>
      <c r="I422" s="120"/>
      <c r="J422" s="58"/>
      <c r="K422" s="121"/>
      <c r="L422" s="2"/>
      <c r="M422" s="120"/>
      <c r="N422" s="120"/>
      <c r="O422" s="120"/>
      <c r="P422" s="120"/>
      <c r="Q422" s="2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122"/>
      <c r="AJ422" s="122"/>
      <c r="AK422" s="2"/>
      <c r="AL422" s="2"/>
      <c r="AM422" s="2"/>
      <c r="AN422" s="2"/>
      <c r="AO422" s="2"/>
      <c r="AP422" s="2"/>
      <c r="AQ422" s="2"/>
      <c r="AR422" s="15"/>
    </row>
    <row r="423" spans="1:44" ht="11.25" customHeight="1">
      <c r="A423" s="120"/>
      <c r="B423" s="120"/>
      <c r="C423" s="120"/>
      <c r="D423" s="120"/>
      <c r="E423" s="2"/>
      <c r="F423" s="2"/>
      <c r="G423" s="120"/>
      <c r="H423" s="120"/>
      <c r="I423" s="120"/>
      <c r="J423" s="58"/>
      <c r="K423" s="121"/>
      <c r="L423" s="2"/>
      <c r="M423" s="120"/>
      <c r="N423" s="120"/>
      <c r="O423" s="120"/>
      <c r="P423" s="120"/>
      <c r="Q423" s="2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122"/>
      <c r="AJ423" s="122"/>
      <c r="AK423" s="2"/>
      <c r="AL423" s="2"/>
      <c r="AM423" s="2"/>
      <c r="AN423" s="2"/>
      <c r="AO423" s="2"/>
      <c r="AP423" s="2"/>
      <c r="AQ423" s="2"/>
      <c r="AR423" s="15"/>
    </row>
    <row r="424" spans="1:44" ht="11.25" customHeight="1">
      <c r="A424" s="120"/>
      <c r="B424" s="120"/>
      <c r="C424" s="120"/>
      <c r="D424" s="120"/>
      <c r="E424" s="2"/>
      <c r="F424" s="2"/>
      <c r="G424" s="120"/>
      <c r="H424" s="120"/>
      <c r="I424" s="120"/>
      <c r="J424" s="58"/>
      <c r="K424" s="121"/>
      <c r="L424" s="2"/>
      <c r="M424" s="120"/>
      <c r="N424" s="120"/>
      <c r="O424" s="120"/>
      <c r="P424" s="120"/>
      <c r="Q424" s="2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122"/>
      <c r="AJ424" s="122"/>
      <c r="AK424" s="2"/>
      <c r="AL424" s="2"/>
      <c r="AM424" s="2"/>
      <c r="AN424" s="2"/>
      <c r="AO424" s="2"/>
      <c r="AP424" s="2"/>
      <c r="AQ424" s="2"/>
      <c r="AR424" s="15"/>
    </row>
    <row r="425" spans="1:44" ht="11.25" customHeight="1">
      <c r="A425" s="120"/>
      <c r="B425" s="120"/>
      <c r="C425" s="120"/>
      <c r="D425" s="120"/>
      <c r="E425" s="2"/>
      <c r="F425" s="2"/>
      <c r="G425" s="120"/>
      <c r="H425" s="120"/>
      <c r="I425" s="120"/>
      <c r="J425" s="58"/>
      <c r="K425" s="121"/>
      <c r="L425" s="2"/>
      <c r="M425" s="120"/>
      <c r="N425" s="120"/>
      <c r="O425" s="120"/>
      <c r="P425" s="120"/>
      <c r="Q425" s="2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122"/>
      <c r="AJ425" s="122"/>
      <c r="AK425" s="2"/>
      <c r="AL425" s="2"/>
      <c r="AM425" s="2"/>
      <c r="AN425" s="2"/>
      <c r="AO425" s="2"/>
      <c r="AP425" s="2"/>
      <c r="AQ425" s="2"/>
      <c r="AR425" s="15"/>
    </row>
    <row r="426" spans="1:44" ht="11.25" customHeight="1">
      <c r="A426" s="120"/>
      <c r="B426" s="120"/>
      <c r="C426" s="120"/>
      <c r="D426" s="120"/>
      <c r="E426" s="2"/>
      <c r="F426" s="2"/>
      <c r="G426" s="120"/>
      <c r="H426" s="120"/>
      <c r="I426" s="120"/>
      <c r="J426" s="58"/>
      <c r="K426" s="121"/>
      <c r="L426" s="2"/>
      <c r="M426" s="120"/>
      <c r="N426" s="120"/>
      <c r="O426" s="120"/>
      <c r="P426" s="120"/>
      <c r="Q426" s="2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122"/>
      <c r="AJ426" s="122"/>
      <c r="AK426" s="2"/>
      <c r="AL426" s="2"/>
      <c r="AM426" s="2"/>
      <c r="AN426" s="2"/>
      <c r="AO426" s="2"/>
      <c r="AP426" s="2"/>
      <c r="AQ426" s="2"/>
      <c r="AR426" s="15"/>
    </row>
    <row r="427" spans="1:44" ht="11.25" customHeight="1">
      <c r="A427" s="120"/>
      <c r="B427" s="120"/>
      <c r="C427" s="120"/>
      <c r="D427" s="120"/>
      <c r="E427" s="2"/>
      <c r="F427" s="2"/>
      <c r="G427" s="120"/>
      <c r="H427" s="120"/>
      <c r="I427" s="120"/>
      <c r="J427" s="58"/>
      <c r="K427" s="121"/>
      <c r="L427" s="2"/>
      <c r="M427" s="120"/>
      <c r="N427" s="120"/>
      <c r="O427" s="120"/>
      <c r="P427" s="120"/>
      <c r="Q427" s="2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122"/>
      <c r="AJ427" s="122"/>
      <c r="AK427" s="2"/>
      <c r="AL427" s="2"/>
      <c r="AM427" s="2"/>
      <c r="AN427" s="2"/>
      <c r="AO427" s="2"/>
      <c r="AP427" s="2"/>
      <c r="AQ427" s="2"/>
      <c r="AR427" s="15"/>
    </row>
    <row r="428" spans="1:44" ht="11.25" customHeight="1">
      <c r="A428" s="120"/>
      <c r="B428" s="120"/>
      <c r="C428" s="120"/>
      <c r="D428" s="120"/>
      <c r="E428" s="2"/>
      <c r="F428" s="2"/>
      <c r="G428" s="120"/>
      <c r="H428" s="120"/>
      <c r="I428" s="120"/>
      <c r="J428" s="58"/>
      <c r="K428" s="121"/>
      <c r="L428" s="2"/>
      <c r="M428" s="120"/>
      <c r="N428" s="120"/>
      <c r="O428" s="120"/>
      <c r="P428" s="120"/>
      <c r="Q428" s="2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122"/>
      <c r="AJ428" s="122"/>
      <c r="AK428" s="2"/>
      <c r="AL428" s="2"/>
      <c r="AM428" s="2"/>
      <c r="AN428" s="2"/>
      <c r="AO428" s="2"/>
      <c r="AP428" s="2"/>
      <c r="AQ428" s="2"/>
      <c r="AR428" s="15"/>
    </row>
    <row r="429" spans="1:44" ht="11.25" customHeight="1">
      <c r="A429" s="120"/>
      <c r="B429" s="120"/>
      <c r="C429" s="120"/>
      <c r="D429" s="120"/>
      <c r="E429" s="2"/>
      <c r="F429" s="2"/>
      <c r="G429" s="120"/>
      <c r="H429" s="120"/>
      <c r="I429" s="120"/>
      <c r="J429" s="58"/>
      <c r="K429" s="121"/>
      <c r="L429" s="2"/>
      <c r="M429" s="120"/>
      <c r="N429" s="120"/>
      <c r="O429" s="120"/>
      <c r="P429" s="120"/>
      <c r="Q429" s="2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122"/>
      <c r="AJ429" s="122"/>
      <c r="AK429" s="2"/>
      <c r="AL429" s="2"/>
      <c r="AM429" s="2"/>
      <c r="AN429" s="2"/>
      <c r="AO429" s="2"/>
      <c r="AP429" s="2"/>
      <c r="AQ429" s="2"/>
      <c r="AR429" s="15"/>
    </row>
    <row r="430" spans="1:44" ht="11.25" customHeight="1">
      <c r="A430" s="120"/>
      <c r="B430" s="120"/>
      <c r="C430" s="120"/>
      <c r="D430" s="120"/>
      <c r="E430" s="2"/>
      <c r="F430" s="2"/>
      <c r="G430" s="120"/>
      <c r="H430" s="120"/>
      <c r="I430" s="120"/>
      <c r="J430" s="58"/>
      <c r="K430" s="121"/>
      <c r="L430" s="2"/>
      <c r="M430" s="120"/>
      <c r="N430" s="120"/>
      <c r="O430" s="120"/>
      <c r="P430" s="120"/>
      <c r="Q430" s="2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122"/>
      <c r="AJ430" s="122"/>
      <c r="AK430" s="2"/>
      <c r="AL430" s="2"/>
      <c r="AM430" s="2"/>
      <c r="AN430" s="2"/>
      <c r="AO430" s="2"/>
      <c r="AP430" s="2"/>
      <c r="AQ430" s="2"/>
      <c r="AR430" s="15"/>
    </row>
    <row r="431" spans="1:44" ht="11.25" customHeight="1">
      <c r="A431" s="120"/>
      <c r="B431" s="120"/>
      <c r="C431" s="120"/>
      <c r="D431" s="120"/>
      <c r="E431" s="2"/>
      <c r="F431" s="2"/>
      <c r="G431" s="120"/>
      <c r="H431" s="120"/>
      <c r="I431" s="120"/>
      <c r="J431" s="58"/>
      <c r="K431" s="121"/>
      <c r="L431" s="2"/>
      <c r="M431" s="120"/>
      <c r="N431" s="120"/>
      <c r="O431" s="120"/>
      <c r="P431" s="120"/>
      <c r="Q431" s="2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122"/>
      <c r="AJ431" s="122"/>
      <c r="AK431" s="2"/>
      <c r="AL431" s="2"/>
      <c r="AM431" s="2"/>
      <c r="AN431" s="2"/>
      <c r="AO431" s="2"/>
      <c r="AP431" s="2"/>
      <c r="AQ431" s="2"/>
      <c r="AR431" s="15"/>
    </row>
    <row r="432" spans="1:44" ht="11.25" customHeight="1">
      <c r="A432" s="120"/>
      <c r="B432" s="120"/>
      <c r="C432" s="120"/>
      <c r="D432" s="120"/>
      <c r="E432" s="2"/>
      <c r="F432" s="2"/>
      <c r="G432" s="120"/>
      <c r="H432" s="120"/>
      <c r="I432" s="120"/>
      <c r="J432" s="58"/>
      <c r="K432" s="121"/>
      <c r="L432" s="2"/>
      <c r="M432" s="120"/>
      <c r="N432" s="120"/>
      <c r="O432" s="120"/>
      <c r="P432" s="120"/>
      <c r="Q432" s="2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122"/>
      <c r="AJ432" s="122"/>
      <c r="AK432" s="2"/>
      <c r="AL432" s="2"/>
      <c r="AM432" s="2"/>
      <c r="AN432" s="2"/>
      <c r="AO432" s="2"/>
      <c r="AP432" s="2"/>
      <c r="AQ432" s="2"/>
      <c r="AR432" s="15"/>
    </row>
    <row r="433" spans="1:44" ht="11.25" customHeight="1">
      <c r="A433" s="120"/>
      <c r="B433" s="120"/>
      <c r="C433" s="120"/>
      <c r="D433" s="120"/>
      <c r="E433" s="2"/>
      <c r="F433" s="2"/>
      <c r="G433" s="120"/>
      <c r="H433" s="120"/>
      <c r="I433" s="120"/>
      <c r="J433" s="58"/>
      <c r="K433" s="121"/>
      <c r="L433" s="2"/>
      <c r="M433" s="120"/>
      <c r="N433" s="120"/>
      <c r="O433" s="120"/>
      <c r="P433" s="120"/>
      <c r="Q433" s="2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122"/>
      <c r="AJ433" s="122"/>
      <c r="AK433" s="2"/>
      <c r="AL433" s="2"/>
      <c r="AM433" s="2"/>
      <c r="AN433" s="2"/>
      <c r="AO433" s="2"/>
      <c r="AP433" s="2"/>
      <c r="AQ433" s="2"/>
      <c r="AR433" s="15"/>
    </row>
    <row r="434" spans="1:44" ht="11.25" customHeight="1">
      <c r="A434" s="120"/>
      <c r="B434" s="120"/>
      <c r="C434" s="120"/>
      <c r="D434" s="120"/>
      <c r="E434" s="2"/>
      <c r="F434" s="2"/>
      <c r="G434" s="120"/>
      <c r="H434" s="120"/>
      <c r="I434" s="120"/>
      <c r="J434" s="58"/>
      <c r="K434" s="121"/>
      <c r="L434" s="2"/>
      <c r="M434" s="120"/>
      <c r="N434" s="120"/>
      <c r="O434" s="120"/>
      <c r="P434" s="120"/>
      <c r="Q434" s="2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122"/>
      <c r="AJ434" s="122"/>
      <c r="AK434" s="2"/>
      <c r="AL434" s="2"/>
      <c r="AM434" s="2"/>
      <c r="AN434" s="2"/>
      <c r="AO434" s="2"/>
      <c r="AP434" s="2"/>
      <c r="AQ434" s="2"/>
      <c r="AR434" s="15"/>
    </row>
    <row r="435" spans="1:44" ht="11.25" customHeight="1">
      <c r="A435" s="120"/>
      <c r="B435" s="120"/>
      <c r="C435" s="120"/>
      <c r="D435" s="120"/>
      <c r="E435" s="2"/>
      <c r="F435" s="2"/>
      <c r="G435" s="120"/>
      <c r="H435" s="120"/>
      <c r="I435" s="120"/>
      <c r="J435" s="58"/>
      <c r="K435" s="121"/>
      <c r="L435" s="2"/>
      <c r="M435" s="120"/>
      <c r="N435" s="120"/>
      <c r="O435" s="120"/>
      <c r="P435" s="120"/>
      <c r="Q435" s="2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122"/>
      <c r="AJ435" s="122"/>
      <c r="AK435" s="2"/>
      <c r="AL435" s="2"/>
      <c r="AM435" s="2"/>
      <c r="AN435" s="2"/>
      <c r="AO435" s="2"/>
      <c r="AP435" s="2"/>
      <c r="AQ435" s="2"/>
      <c r="AR435" s="15"/>
    </row>
    <row r="436" spans="1:44" ht="11.25" customHeight="1">
      <c r="A436" s="120"/>
      <c r="B436" s="120"/>
      <c r="C436" s="120"/>
      <c r="D436" s="120"/>
      <c r="E436" s="2"/>
      <c r="F436" s="2"/>
      <c r="G436" s="120"/>
      <c r="H436" s="120"/>
      <c r="I436" s="120"/>
      <c r="J436" s="58"/>
      <c r="K436" s="121"/>
      <c r="L436" s="2"/>
      <c r="M436" s="120"/>
      <c r="N436" s="120"/>
      <c r="O436" s="120"/>
      <c r="P436" s="120"/>
      <c r="Q436" s="2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122"/>
      <c r="AJ436" s="122"/>
      <c r="AK436" s="2"/>
      <c r="AL436" s="2"/>
      <c r="AM436" s="2"/>
      <c r="AN436" s="2"/>
      <c r="AO436" s="2"/>
      <c r="AP436" s="2"/>
      <c r="AQ436" s="2"/>
      <c r="AR436" s="15"/>
    </row>
    <row r="437" spans="1:44" ht="11.25" customHeight="1">
      <c r="A437" s="120"/>
      <c r="B437" s="120"/>
      <c r="C437" s="120"/>
      <c r="D437" s="120"/>
      <c r="E437" s="2"/>
      <c r="F437" s="2"/>
      <c r="G437" s="120"/>
      <c r="H437" s="120"/>
      <c r="I437" s="120"/>
      <c r="J437" s="58"/>
      <c r="K437" s="121"/>
      <c r="L437" s="2"/>
      <c r="M437" s="120"/>
      <c r="N437" s="120"/>
      <c r="O437" s="120"/>
      <c r="P437" s="120"/>
      <c r="Q437" s="2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122"/>
      <c r="AJ437" s="122"/>
      <c r="AK437" s="2"/>
      <c r="AL437" s="2"/>
      <c r="AM437" s="2"/>
      <c r="AN437" s="2"/>
      <c r="AO437" s="2"/>
      <c r="AP437" s="2"/>
      <c r="AQ437" s="2"/>
      <c r="AR437" s="15"/>
    </row>
    <row r="438" spans="1:44" ht="11.25" customHeight="1">
      <c r="A438" s="120"/>
      <c r="B438" s="120"/>
      <c r="C438" s="120"/>
      <c r="D438" s="120"/>
      <c r="E438" s="2"/>
      <c r="F438" s="2"/>
      <c r="G438" s="120"/>
      <c r="H438" s="120"/>
      <c r="I438" s="120"/>
      <c r="J438" s="58"/>
      <c r="K438" s="121"/>
      <c r="L438" s="2"/>
      <c r="M438" s="120"/>
      <c r="N438" s="120"/>
      <c r="O438" s="120"/>
      <c r="P438" s="120"/>
      <c r="Q438" s="2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122"/>
      <c r="AJ438" s="122"/>
      <c r="AK438" s="2"/>
      <c r="AL438" s="2"/>
      <c r="AM438" s="2"/>
      <c r="AN438" s="2"/>
      <c r="AO438" s="2"/>
      <c r="AP438" s="2"/>
      <c r="AQ438" s="2"/>
      <c r="AR438" s="15"/>
    </row>
    <row r="439" spans="1:44" ht="11.25" customHeight="1">
      <c r="A439" s="120"/>
      <c r="B439" s="120"/>
      <c r="C439" s="120"/>
      <c r="D439" s="120"/>
      <c r="E439" s="2"/>
      <c r="F439" s="2"/>
      <c r="G439" s="120"/>
      <c r="H439" s="120"/>
      <c r="I439" s="120"/>
      <c r="J439" s="58"/>
      <c r="K439" s="121"/>
      <c r="L439" s="2"/>
      <c r="M439" s="120"/>
      <c r="N439" s="120"/>
      <c r="O439" s="120"/>
      <c r="P439" s="120"/>
      <c r="Q439" s="2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122"/>
      <c r="AJ439" s="122"/>
      <c r="AK439" s="2"/>
      <c r="AL439" s="2"/>
      <c r="AM439" s="2"/>
      <c r="AN439" s="2"/>
      <c r="AO439" s="2"/>
      <c r="AP439" s="2"/>
      <c r="AQ439" s="2"/>
      <c r="AR439" s="15"/>
    </row>
    <row r="440" spans="1:44" ht="11.25" customHeight="1">
      <c r="A440" s="120"/>
      <c r="B440" s="120"/>
      <c r="C440" s="120"/>
      <c r="D440" s="120"/>
      <c r="E440" s="2"/>
      <c r="F440" s="2"/>
      <c r="G440" s="120"/>
      <c r="H440" s="120"/>
      <c r="I440" s="120"/>
      <c r="J440" s="58"/>
      <c r="K440" s="121"/>
      <c r="L440" s="2"/>
      <c r="M440" s="120"/>
      <c r="N440" s="120"/>
      <c r="O440" s="120"/>
      <c r="P440" s="120"/>
      <c r="Q440" s="2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122"/>
      <c r="AJ440" s="122"/>
      <c r="AK440" s="2"/>
      <c r="AL440" s="2"/>
      <c r="AM440" s="2"/>
      <c r="AN440" s="2"/>
      <c r="AO440" s="2"/>
      <c r="AP440" s="2"/>
      <c r="AQ440" s="2"/>
      <c r="AR440" s="15"/>
    </row>
    <row r="441" spans="1:44" ht="11.25" customHeight="1">
      <c r="A441" s="120"/>
      <c r="B441" s="120"/>
      <c r="C441" s="120"/>
      <c r="D441" s="120"/>
      <c r="E441" s="2"/>
      <c r="F441" s="2"/>
      <c r="G441" s="120"/>
      <c r="H441" s="120"/>
      <c r="I441" s="120"/>
      <c r="J441" s="58"/>
      <c r="K441" s="121"/>
      <c r="L441" s="2"/>
      <c r="M441" s="120"/>
      <c r="N441" s="120"/>
      <c r="O441" s="120"/>
      <c r="P441" s="120"/>
      <c r="Q441" s="2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122"/>
      <c r="AJ441" s="122"/>
      <c r="AK441" s="2"/>
      <c r="AL441" s="2"/>
      <c r="AM441" s="2"/>
      <c r="AN441" s="2"/>
      <c r="AO441" s="2"/>
      <c r="AP441" s="2"/>
      <c r="AQ441" s="2"/>
      <c r="AR441" s="15"/>
    </row>
    <row r="442" spans="1:44" ht="11.25" customHeight="1">
      <c r="A442" s="120"/>
      <c r="B442" s="120"/>
      <c r="C442" s="120"/>
      <c r="D442" s="120"/>
      <c r="E442" s="2"/>
      <c r="F442" s="2"/>
      <c r="G442" s="120"/>
      <c r="H442" s="120"/>
      <c r="I442" s="120"/>
      <c r="J442" s="58"/>
      <c r="K442" s="121"/>
      <c r="L442" s="2"/>
      <c r="M442" s="120"/>
      <c r="N442" s="120"/>
      <c r="O442" s="120"/>
      <c r="P442" s="120"/>
      <c r="Q442" s="2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122"/>
      <c r="AJ442" s="122"/>
      <c r="AK442" s="2"/>
      <c r="AL442" s="2"/>
      <c r="AM442" s="2"/>
      <c r="AN442" s="2"/>
      <c r="AO442" s="2"/>
      <c r="AP442" s="2"/>
      <c r="AQ442" s="2"/>
      <c r="AR442" s="15"/>
    </row>
    <row r="443" spans="1:44" ht="11.25" customHeight="1">
      <c r="A443" s="120"/>
      <c r="B443" s="120"/>
      <c r="C443" s="120"/>
      <c r="D443" s="120"/>
      <c r="E443" s="2"/>
      <c r="F443" s="2"/>
      <c r="G443" s="120"/>
      <c r="H443" s="120"/>
      <c r="I443" s="120"/>
      <c r="J443" s="58"/>
      <c r="K443" s="121"/>
      <c r="L443" s="2"/>
      <c r="M443" s="120"/>
      <c r="N443" s="120"/>
      <c r="O443" s="120"/>
      <c r="P443" s="120"/>
      <c r="Q443" s="2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122"/>
      <c r="AJ443" s="122"/>
      <c r="AK443" s="2"/>
      <c r="AL443" s="2"/>
      <c r="AM443" s="2"/>
      <c r="AN443" s="2"/>
      <c r="AO443" s="2"/>
      <c r="AP443" s="2"/>
      <c r="AQ443" s="2"/>
      <c r="AR443" s="15"/>
    </row>
    <row r="444" spans="1:44" ht="11.25" customHeight="1">
      <c r="A444" s="120"/>
      <c r="B444" s="120"/>
      <c r="C444" s="120"/>
      <c r="D444" s="120"/>
      <c r="E444" s="2"/>
      <c r="F444" s="2"/>
      <c r="G444" s="120"/>
      <c r="H444" s="120"/>
      <c r="I444" s="120"/>
      <c r="J444" s="58"/>
      <c r="K444" s="121"/>
      <c r="L444" s="2"/>
      <c r="M444" s="120"/>
      <c r="N444" s="120"/>
      <c r="O444" s="120"/>
      <c r="P444" s="120"/>
      <c r="Q444" s="2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122"/>
      <c r="AJ444" s="122"/>
      <c r="AK444" s="2"/>
      <c r="AL444" s="2"/>
      <c r="AM444" s="2"/>
      <c r="AN444" s="2"/>
      <c r="AO444" s="2"/>
      <c r="AP444" s="2"/>
      <c r="AQ444" s="2"/>
      <c r="AR444" s="15"/>
    </row>
    <row r="445" spans="1:44" ht="11.25" customHeight="1">
      <c r="A445" s="120"/>
      <c r="B445" s="120"/>
      <c r="C445" s="120"/>
      <c r="D445" s="120"/>
      <c r="E445" s="2"/>
      <c r="F445" s="2"/>
      <c r="G445" s="120"/>
      <c r="H445" s="120"/>
      <c r="I445" s="120"/>
      <c r="J445" s="58"/>
      <c r="K445" s="121"/>
      <c r="L445" s="2"/>
      <c r="M445" s="120"/>
      <c r="N445" s="120"/>
      <c r="O445" s="120"/>
      <c r="P445" s="120"/>
      <c r="Q445" s="2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122"/>
      <c r="AJ445" s="122"/>
      <c r="AK445" s="2"/>
      <c r="AL445" s="2"/>
      <c r="AM445" s="2"/>
      <c r="AN445" s="2"/>
      <c r="AO445" s="2"/>
      <c r="AP445" s="2"/>
      <c r="AQ445" s="2"/>
      <c r="AR445" s="15"/>
    </row>
    <row r="446" spans="1:44" ht="11.25" customHeight="1">
      <c r="A446" s="120"/>
      <c r="B446" s="120"/>
      <c r="C446" s="120"/>
      <c r="D446" s="120"/>
      <c r="E446" s="2"/>
      <c r="F446" s="2"/>
      <c r="G446" s="120"/>
      <c r="H446" s="120"/>
      <c r="I446" s="120"/>
      <c r="J446" s="58"/>
      <c r="K446" s="121"/>
      <c r="L446" s="2"/>
      <c r="M446" s="120"/>
      <c r="N446" s="120"/>
      <c r="O446" s="120"/>
      <c r="P446" s="120"/>
      <c r="Q446" s="2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122"/>
      <c r="AJ446" s="122"/>
      <c r="AK446" s="2"/>
      <c r="AL446" s="2"/>
      <c r="AM446" s="2"/>
      <c r="AN446" s="2"/>
      <c r="AO446" s="2"/>
      <c r="AP446" s="2"/>
      <c r="AQ446" s="2"/>
      <c r="AR446" s="15"/>
    </row>
    <row r="447" spans="1:44" ht="11.25" customHeight="1">
      <c r="A447" s="120"/>
      <c r="B447" s="120"/>
      <c r="C447" s="120"/>
      <c r="D447" s="120"/>
      <c r="E447" s="2"/>
      <c r="F447" s="2"/>
      <c r="G447" s="120"/>
      <c r="H447" s="120"/>
      <c r="I447" s="120"/>
      <c r="J447" s="58"/>
      <c r="K447" s="121"/>
      <c r="L447" s="2"/>
      <c r="M447" s="120"/>
      <c r="N447" s="120"/>
      <c r="O447" s="120"/>
      <c r="P447" s="120"/>
      <c r="Q447" s="2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122"/>
      <c r="AJ447" s="122"/>
      <c r="AK447" s="2"/>
      <c r="AL447" s="2"/>
      <c r="AM447" s="2"/>
      <c r="AN447" s="2"/>
      <c r="AO447" s="2"/>
      <c r="AP447" s="2"/>
      <c r="AQ447" s="2"/>
      <c r="AR447" s="15"/>
    </row>
    <row r="448" spans="1:44" ht="11.25" customHeight="1">
      <c r="A448" s="120"/>
      <c r="B448" s="120"/>
      <c r="C448" s="120"/>
      <c r="D448" s="120"/>
      <c r="E448" s="2"/>
      <c r="F448" s="2"/>
      <c r="G448" s="120"/>
      <c r="H448" s="120"/>
      <c r="I448" s="120"/>
      <c r="J448" s="58"/>
      <c r="K448" s="121"/>
      <c r="L448" s="2"/>
      <c r="M448" s="120"/>
      <c r="N448" s="120"/>
      <c r="O448" s="120"/>
      <c r="P448" s="120"/>
      <c r="Q448" s="2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122"/>
      <c r="AJ448" s="122"/>
      <c r="AK448" s="2"/>
      <c r="AL448" s="2"/>
      <c r="AM448" s="2"/>
      <c r="AN448" s="2"/>
      <c r="AO448" s="2"/>
      <c r="AP448" s="2"/>
      <c r="AQ448" s="2"/>
      <c r="AR448" s="15"/>
    </row>
    <row r="449" spans="1:44" ht="11.25" customHeight="1">
      <c r="A449" s="120"/>
      <c r="B449" s="120"/>
      <c r="C449" s="120"/>
      <c r="D449" s="120"/>
      <c r="E449" s="2"/>
      <c r="F449" s="2"/>
      <c r="G449" s="120"/>
      <c r="H449" s="120"/>
      <c r="I449" s="120"/>
      <c r="J449" s="58"/>
      <c r="K449" s="121"/>
      <c r="L449" s="2"/>
      <c r="M449" s="120"/>
      <c r="N449" s="120"/>
      <c r="O449" s="120"/>
      <c r="P449" s="120"/>
      <c r="Q449" s="2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122"/>
      <c r="AJ449" s="122"/>
      <c r="AK449" s="2"/>
      <c r="AL449" s="2"/>
      <c r="AM449" s="2"/>
      <c r="AN449" s="2"/>
      <c r="AO449" s="2"/>
      <c r="AP449" s="2"/>
      <c r="AQ449" s="2"/>
      <c r="AR449" s="15"/>
    </row>
    <row r="450" spans="1:44" ht="11.25" customHeight="1">
      <c r="A450" s="120"/>
      <c r="B450" s="120"/>
      <c r="C450" s="120"/>
      <c r="D450" s="120"/>
      <c r="E450" s="2"/>
      <c r="F450" s="2"/>
      <c r="G450" s="120"/>
      <c r="H450" s="120"/>
      <c r="I450" s="120"/>
      <c r="J450" s="58"/>
      <c r="K450" s="121"/>
      <c r="L450" s="2"/>
      <c r="M450" s="120"/>
      <c r="N450" s="120"/>
      <c r="O450" s="120"/>
      <c r="P450" s="120"/>
      <c r="Q450" s="2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122"/>
      <c r="AJ450" s="122"/>
      <c r="AK450" s="2"/>
      <c r="AL450" s="2"/>
      <c r="AM450" s="2"/>
      <c r="AN450" s="2"/>
      <c r="AO450" s="2"/>
      <c r="AP450" s="2"/>
      <c r="AQ450" s="2"/>
      <c r="AR450" s="15"/>
    </row>
    <row r="451" spans="1:44" ht="11.25" customHeight="1">
      <c r="A451" s="120"/>
      <c r="B451" s="120"/>
      <c r="C451" s="120"/>
      <c r="D451" s="120"/>
      <c r="E451" s="2"/>
      <c r="F451" s="2"/>
      <c r="G451" s="120"/>
      <c r="H451" s="120"/>
      <c r="I451" s="120"/>
      <c r="J451" s="58"/>
      <c r="K451" s="121"/>
      <c r="L451" s="2"/>
      <c r="M451" s="120"/>
      <c r="N451" s="120"/>
      <c r="O451" s="120"/>
      <c r="P451" s="120"/>
      <c r="Q451" s="2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122"/>
      <c r="AJ451" s="122"/>
      <c r="AK451" s="2"/>
      <c r="AL451" s="2"/>
      <c r="AM451" s="2"/>
      <c r="AN451" s="2"/>
      <c r="AO451" s="2"/>
      <c r="AP451" s="2"/>
      <c r="AQ451" s="2"/>
      <c r="AR451" s="15"/>
    </row>
    <row r="452" spans="1:44" ht="11.25" customHeight="1">
      <c r="A452" s="120"/>
      <c r="B452" s="120"/>
      <c r="C452" s="120"/>
      <c r="D452" s="120"/>
      <c r="E452" s="2"/>
      <c r="F452" s="2"/>
      <c r="G452" s="120"/>
      <c r="H452" s="120"/>
      <c r="I452" s="120"/>
      <c r="J452" s="58"/>
      <c r="K452" s="121"/>
      <c r="L452" s="2"/>
      <c r="M452" s="120"/>
      <c r="N452" s="120"/>
      <c r="O452" s="120"/>
      <c r="P452" s="120"/>
      <c r="Q452" s="2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122"/>
      <c r="AJ452" s="122"/>
      <c r="AK452" s="2"/>
      <c r="AL452" s="2"/>
      <c r="AM452" s="2"/>
      <c r="AN452" s="2"/>
      <c r="AO452" s="2"/>
      <c r="AP452" s="2"/>
      <c r="AQ452" s="2"/>
      <c r="AR452" s="15"/>
    </row>
    <row r="453" spans="1:44" ht="11.25" customHeight="1">
      <c r="A453" s="120"/>
      <c r="B453" s="120"/>
      <c r="C453" s="120"/>
      <c r="D453" s="120"/>
      <c r="E453" s="2"/>
      <c r="F453" s="2"/>
      <c r="G453" s="120"/>
      <c r="H453" s="120"/>
      <c r="I453" s="120"/>
      <c r="J453" s="58"/>
      <c r="K453" s="121"/>
      <c r="L453" s="2"/>
      <c r="M453" s="120"/>
      <c r="N453" s="120"/>
      <c r="O453" s="120"/>
      <c r="P453" s="120"/>
      <c r="Q453" s="2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122"/>
      <c r="AJ453" s="122"/>
      <c r="AK453" s="2"/>
      <c r="AL453" s="2"/>
      <c r="AM453" s="2"/>
      <c r="AN453" s="2"/>
      <c r="AO453" s="2"/>
      <c r="AP453" s="2"/>
      <c r="AQ453" s="2"/>
      <c r="AR453" s="15"/>
    </row>
    <row r="454" spans="1:44" ht="11.25" customHeight="1">
      <c r="A454" s="120"/>
      <c r="B454" s="120"/>
      <c r="C454" s="120"/>
      <c r="D454" s="120"/>
      <c r="E454" s="2"/>
      <c r="F454" s="2"/>
      <c r="G454" s="120"/>
      <c r="H454" s="120"/>
      <c r="I454" s="120"/>
      <c r="J454" s="58"/>
      <c r="K454" s="121"/>
      <c r="L454" s="2"/>
      <c r="M454" s="120"/>
      <c r="N454" s="120"/>
      <c r="O454" s="120"/>
      <c r="P454" s="120"/>
      <c r="Q454" s="2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122"/>
      <c r="AJ454" s="122"/>
      <c r="AK454" s="2"/>
      <c r="AL454" s="2"/>
      <c r="AM454" s="2"/>
      <c r="AN454" s="2"/>
      <c r="AO454" s="2"/>
      <c r="AP454" s="2"/>
      <c r="AQ454" s="2"/>
      <c r="AR454" s="15"/>
    </row>
    <row r="455" spans="1:44" ht="11.25" customHeight="1">
      <c r="A455" s="120"/>
      <c r="B455" s="120"/>
      <c r="C455" s="120"/>
      <c r="D455" s="120"/>
      <c r="E455" s="2"/>
      <c r="F455" s="2"/>
      <c r="G455" s="120"/>
      <c r="H455" s="120"/>
      <c r="I455" s="120"/>
      <c r="J455" s="58"/>
      <c r="K455" s="121"/>
      <c r="L455" s="2"/>
      <c r="M455" s="120"/>
      <c r="N455" s="120"/>
      <c r="O455" s="120"/>
      <c r="P455" s="120"/>
      <c r="Q455" s="2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122"/>
      <c r="AJ455" s="122"/>
      <c r="AK455" s="2"/>
      <c r="AL455" s="2"/>
      <c r="AM455" s="2"/>
      <c r="AN455" s="2"/>
      <c r="AO455" s="2"/>
      <c r="AP455" s="2"/>
      <c r="AQ455" s="2"/>
      <c r="AR455" s="15"/>
    </row>
    <row r="456" spans="1:44" ht="11.25" customHeight="1">
      <c r="A456" s="120"/>
      <c r="B456" s="120"/>
      <c r="C456" s="120"/>
      <c r="D456" s="120"/>
      <c r="E456" s="2"/>
      <c r="F456" s="2"/>
      <c r="G456" s="120"/>
      <c r="H456" s="120"/>
      <c r="I456" s="120"/>
      <c r="J456" s="58"/>
      <c r="K456" s="121"/>
      <c r="L456" s="2"/>
      <c r="M456" s="120"/>
      <c r="N456" s="120"/>
      <c r="O456" s="120"/>
      <c r="P456" s="120"/>
      <c r="Q456" s="2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122"/>
      <c r="AJ456" s="122"/>
      <c r="AK456" s="2"/>
      <c r="AL456" s="2"/>
      <c r="AM456" s="2"/>
      <c r="AN456" s="2"/>
      <c r="AO456" s="2"/>
      <c r="AP456" s="2"/>
      <c r="AQ456" s="2"/>
      <c r="AR456" s="15"/>
    </row>
    <row r="457" spans="1:44" ht="11.25" customHeight="1">
      <c r="A457" s="120"/>
      <c r="B457" s="120"/>
      <c r="C457" s="120"/>
      <c r="D457" s="120"/>
      <c r="E457" s="2"/>
      <c r="F457" s="2"/>
      <c r="G457" s="120"/>
      <c r="H457" s="120"/>
      <c r="I457" s="120"/>
      <c r="J457" s="58"/>
      <c r="K457" s="121"/>
      <c r="L457" s="2"/>
      <c r="M457" s="120"/>
      <c r="N457" s="120"/>
      <c r="O457" s="120"/>
      <c r="P457" s="120"/>
      <c r="Q457" s="2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122"/>
      <c r="AJ457" s="122"/>
      <c r="AK457" s="2"/>
      <c r="AL457" s="2"/>
      <c r="AM457" s="2"/>
      <c r="AN457" s="2"/>
      <c r="AO457" s="2"/>
      <c r="AP457" s="2"/>
      <c r="AQ457" s="2"/>
      <c r="AR457" s="15"/>
    </row>
    <row r="458" spans="1:44" ht="11.25" customHeight="1">
      <c r="A458" s="120"/>
      <c r="B458" s="120"/>
      <c r="C458" s="120"/>
      <c r="D458" s="120"/>
      <c r="E458" s="2"/>
      <c r="F458" s="2"/>
      <c r="G458" s="120"/>
      <c r="H458" s="120"/>
      <c r="I458" s="120"/>
      <c r="J458" s="58"/>
      <c r="K458" s="121"/>
      <c r="L458" s="2"/>
      <c r="M458" s="120"/>
      <c r="N458" s="120"/>
      <c r="O458" s="120"/>
      <c r="P458" s="120"/>
      <c r="Q458" s="2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122"/>
      <c r="AJ458" s="122"/>
      <c r="AK458" s="2"/>
      <c r="AL458" s="2"/>
      <c r="AM458" s="2"/>
      <c r="AN458" s="2"/>
      <c r="AO458" s="2"/>
      <c r="AP458" s="2"/>
      <c r="AQ458" s="2"/>
      <c r="AR458" s="15"/>
    </row>
    <row r="459" spans="1:44" ht="11.25" customHeight="1">
      <c r="A459" s="120"/>
      <c r="B459" s="120"/>
      <c r="C459" s="120"/>
      <c r="D459" s="120"/>
      <c r="E459" s="2"/>
      <c r="F459" s="2"/>
      <c r="G459" s="120"/>
      <c r="H459" s="120"/>
      <c r="I459" s="120"/>
      <c r="J459" s="58"/>
      <c r="K459" s="121"/>
      <c r="L459" s="2"/>
      <c r="M459" s="120"/>
      <c r="N459" s="120"/>
      <c r="O459" s="120"/>
      <c r="P459" s="120"/>
      <c r="Q459" s="2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122"/>
      <c r="AJ459" s="122"/>
      <c r="AK459" s="2"/>
      <c r="AL459" s="2"/>
      <c r="AM459" s="2"/>
      <c r="AN459" s="2"/>
      <c r="AO459" s="2"/>
      <c r="AP459" s="2"/>
      <c r="AQ459" s="2"/>
      <c r="AR459" s="15"/>
    </row>
    <row r="460" spans="1:44" ht="11.25" customHeight="1">
      <c r="A460" s="120"/>
      <c r="B460" s="120"/>
      <c r="C460" s="120"/>
      <c r="D460" s="120"/>
      <c r="E460" s="2"/>
      <c r="F460" s="2"/>
      <c r="G460" s="120"/>
      <c r="H460" s="120"/>
      <c r="I460" s="120"/>
      <c r="J460" s="58"/>
      <c r="K460" s="121"/>
      <c r="L460" s="2"/>
      <c r="M460" s="120"/>
      <c r="N460" s="120"/>
      <c r="O460" s="120"/>
      <c r="P460" s="120"/>
      <c r="Q460" s="2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122"/>
      <c r="AJ460" s="122"/>
      <c r="AK460" s="2"/>
      <c r="AL460" s="2"/>
      <c r="AM460" s="2"/>
      <c r="AN460" s="2"/>
      <c r="AO460" s="2"/>
      <c r="AP460" s="2"/>
      <c r="AQ460" s="2"/>
      <c r="AR460" s="15"/>
    </row>
    <row r="461" spans="1:44" ht="11.25" customHeight="1">
      <c r="A461" s="120"/>
      <c r="B461" s="120"/>
      <c r="C461" s="120"/>
      <c r="D461" s="120"/>
      <c r="E461" s="2"/>
      <c r="F461" s="2"/>
      <c r="G461" s="120"/>
      <c r="H461" s="120"/>
      <c r="I461" s="120"/>
      <c r="J461" s="58"/>
      <c r="K461" s="121"/>
      <c r="L461" s="2"/>
      <c r="M461" s="120"/>
      <c r="N461" s="120"/>
      <c r="O461" s="120"/>
      <c r="P461" s="120"/>
      <c r="Q461" s="2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122"/>
      <c r="AJ461" s="122"/>
      <c r="AK461" s="2"/>
      <c r="AL461" s="2"/>
      <c r="AM461" s="2"/>
      <c r="AN461" s="2"/>
      <c r="AO461" s="2"/>
      <c r="AP461" s="2"/>
      <c r="AQ461" s="2"/>
      <c r="AR461" s="15"/>
    </row>
    <row r="462" spans="1:44" ht="11.25" customHeight="1">
      <c r="A462" s="120"/>
      <c r="B462" s="120"/>
      <c r="C462" s="120"/>
      <c r="D462" s="120"/>
      <c r="E462" s="2"/>
      <c r="F462" s="2"/>
      <c r="G462" s="120"/>
      <c r="H462" s="120"/>
      <c r="I462" s="120"/>
      <c r="J462" s="58"/>
      <c r="K462" s="121"/>
      <c r="L462" s="2"/>
      <c r="M462" s="120"/>
      <c r="N462" s="120"/>
      <c r="O462" s="120"/>
      <c r="P462" s="120"/>
      <c r="Q462" s="2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122"/>
      <c r="AJ462" s="122"/>
      <c r="AK462" s="2"/>
      <c r="AL462" s="2"/>
      <c r="AM462" s="2"/>
      <c r="AN462" s="2"/>
      <c r="AO462" s="2"/>
      <c r="AP462" s="2"/>
      <c r="AQ462" s="2"/>
      <c r="AR462" s="15"/>
    </row>
    <row r="463" spans="1:44" ht="11.25" customHeight="1">
      <c r="A463" s="120"/>
      <c r="B463" s="120"/>
      <c r="C463" s="120"/>
      <c r="D463" s="120"/>
      <c r="E463" s="2"/>
      <c r="F463" s="2"/>
      <c r="G463" s="120"/>
      <c r="H463" s="120"/>
      <c r="I463" s="120"/>
      <c r="J463" s="58"/>
      <c r="K463" s="121"/>
      <c r="L463" s="2"/>
      <c r="M463" s="120"/>
      <c r="N463" s="120"/>
      <c r="O463" s="120"/>
      <c r="P463" s="120"/>
      <c r="Q463" s="2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122"/>
      <c r="AJ463" s="122"/>
      <c r="AK463" s="2"/>
      <c r="AL463" s="2"/>
      <c r="AM463" s="2"/>
      <c r="AN463" s="2"/>
      <c r="AO463" s="2"/>
      <c r="AP463" s="2"/>
      <c r="AQ463" s="2"/>
      <c r="AR463" s="15"/>
    </row>
    <row r="464" spans="1:44" ht="11.25" customHeight="1">
      <c r="A464" s="120"/>
      <c r="B464" s="120"/>
      <c r="C464" s="120"/>
      <c r="D464" s="120"/>
      <c r="E464" s="2"/>
      <c r="F464" s="2"/>
      <c r="G464" s="120"/>
      <c r="H464" s="120"/>
      <c r="I464" s="120"/>
      <c r="J464" s="58"/>
      <c r="K464" s="121"/>
      <c r="L464" s="2"/>
      <c r="M464" s="120"/>
      <c r="N464" s="120"/>
      <c r="O464" s="120"/>
      <c r="P464" s="120"/>
      <c r="Q464" s="2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122"/>
      <c r="AJ464" s="122"/>
      <c r="AK464" s="2"/>
      <c r="AL464" s="2"/>
      <c r="AM464" s="2"/>
      <c r="AN464" s="2"/>
      <c r="AO464" s="2"/>
      <c r="AP464" s="2"/>
      <c r="AQ464" s="2"/>
      <c r="AR464" s="15"/>
    </row>
    <row r="465" spans="1:44" ht="11.25" customHeight="1">
      <c r="A465" s="120"/>
      <c r="B465" s="120"/>
      <c r="C465" s="120"/>
      <c r="D465" s="120"/>
      <c r="E465" s="2"/>
      <c r="F465" s="2"/>
      <c r="G465" s="120"/>
      <c r="H465" s="120"/>
      <c r="I465" s="120"/>
      <c r="J465" s="58"/>
      <c r="K465" s="121"/>
      <c r="L465" s="2"/>
      <c r="M465" s="120"/>
      <c r="N465" s="120"/>
      <c r="O465" s="120"/>
      <c r="P465" s="120"/>
      <c r="Q465" s="2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122"/>
      <c r="AJ465" s="122"/>
      <c r="AK465" s="2"/>
      <c r="AL465" s="2"/>
      <c r="AM465" s="2"/>
      <c r="AN465" s="2"/>
      <c r="AO465" s="2"/>
      <c r="AP465" s="2"/>
      <c r="AQ465" s="2"/>
      <c r="AR465" s="15"/>
    </row>
    <row r="466" spans="1:44" ht="11.25" customHeight="1">
      <c r="A466" s="120"/>
      <c r="B466" s="120"/>
      <c r="C466" s="120"/>
      <c r="D466" s="120"/>
      <c r="E466" s="2"/>
      <c r="F466" s="2"/>
      <c r="G466" s="120"/>
      <c r="H466" s="120"/>
      <c r="I466" s="120"/>
      <c r="J466" s="58"/>
      <c r="K466" s="121"/>
      <c r="L466" s="2"/>
      <c r="M466" s="120"/>
      <c r="N466" s="120"/>
      <c r="O466" s="120"/>
      <c r="P466" s="120"/>
      <c r="Q466" s="2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122"/>
      <c r="AJ466" s="122"/>
      <c r="AK466" s="2"/>
      <c r="AL466" s="2"/>
      <c r="AM466" s="2"/>
      <c r="AN466" s="2"/>
      <c r="AO466" s="2"/>
      <c r="AP466" s="2"/>
      <c r="AQ466" s="2"/>
      <c r="AR466" s="15"/>
    </row>
    <row r="467" spans="1:44" ht="11.25" customHeight="1">
      <c r="A467" s="120"/>
      <c r="B467" s="120"/>
      <c r="C467" s="120"/>
      <c r="D467" s="120"/>
      <c r="E467" s="2"/>
      <c r="F467" s="2"/>
      <c r="G467" s="120"/>
      <c r="H467" s="120"/>
      <c r="I467" s="120"/>
      <c r="J467" s="58"/>
      <c r="K467" s="121"/>
      <c r="L467" s="2"/>
      <c r="M467" s="120"/>
      <c r="N467" s="120"/>
      <c r="O467" s="120"/>
      <c r="P467" s="120"/>
      <c r="Q467" s="2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122"/>
      <c r="AJ467" s="122"/>
      <c r="AK467" s="2"/>
      <c r="AL467" s="2"/>
      <c r="AM467" s="2"/>
      <c r="AN467" s="2"/>
      <c r="AO467" s="2"/>
      <c r="AP467" s="2"/>
      <c r="AQ467" s="2"/>
      <c r="AR467" s="15"/>
    </row>
    <row r="468" spans="1:44" ht="11.25" customHeight="1">
      <c r="A468" s="120"/>
      <c r="B468" s="120"/>
      <c r="C468" s="120"/>
      <c r="D468" s="120"/>
      <c r="E468" s="2"/>
      <c r="F468" s="2"/>
      <c r="G468" s="120"/>
      <c r="H468" s="120"/>
      <c r="I468" s="120"/>
      <c r="J468" s="58"/>
      <c r="K468" s="121"/>
      <c r="L468" s="2"/>
      <c r="M468" s="120"/>
      <c r="N468" s="120"/>
      <c r="O468" s="120"/>
      <c r="P468" s="120"/>
      <c r="Q468" s="2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122"/>
      <c r="AJ468" s="122"/>
      <c r="AK468" s="2"/>
      <c r="AL468" s="2"/>
      <c r="AM468" s="2"/>
      <c r="AN468" s="2"/>
      <c r="AO468" s="2"/>
      <c r="AP468" s="2"/>
      <c r="AQ468" s="2"/>
      <c r="AR468" s="15"/>
    </row>
    <row r="469" spans="1:44" ht="11.25" customHeight="1">
      <c r="A469" s="120"/>
      <c r="B469" s="120"/>
      <c r="C469" s="120"/>
      <c r="D469" s="120"/>
      <c r="E469" s="2"/>
      <c r="F469" s="2"/>
      <c r="G469" s="120"/>
      <c r="H469" s="120"/>
      <c r="I469" s="120"/>
      <c r="J469" s="58"/>
      <c r="K469" s="121"/>
      <c r="L469" s="2"/>
      <c r="M469" s="120"/>
      <c r="N469" s="120"/>
      <c r="O469" s="120"/>
      <c r="P469" s="120"/>
      <c r="Q469" s="2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122"/>
      <c r="AJ469" s="122"/>
      <c r="AK469" s="2"/>
      <c r="AL469" s="2"/>
      <c r="AM469" s="2"/>
      <c r="AN469" s="2"/>
      <c r="AO469" s="2"/>
      <c r="AP469" s="2"/>
      <c r="AQ469" s="2"/>
      <c r="AR469" s="15"/>
    </row>
    <row r="470" spans="1:44" ht="11.25" customHeight="1">
      <c r="A470" s="120"/>
      <c r="B470" s="120"/>
      <c r="C470" s="120"/>
      <c r="D470" s="120"/>
      <c r="E470" s="2"/>
      <c r="F470" s="2"/>
      <c r="G470" s="120"/>
      <c r="H470" s="120"/>
      <c r="I470" s="120"/>
      <c r="J470" s="58"/>
      <c r="K470" s="121"/>
      <c r="L470" s="2"/>
      <c r="M470" s="120"/>
      <c r="N470" s="120"/>
      <c r="O470" s="120"/>
      <c r="P470" s="120"/>
      <c r="Q470" s="2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122"/>
      <c r="AJ470" s="122"/>
      <c r="AK470" s="2"/>
      <c r="AL470" s="2"/>
      <c r="AM470" s="2"/>
      <c r="AN470" s="2"/>
      <c r="AO470" s="2"/>
      <c r="AP470" s="2"/>
      <c r="AQ470" s="2"/>
      <c r="AR470" s="15"/>
    </row>
    <row r="471" spans="1:44" ht="11.25" customHeight="1">
      <c r="A471" s="120"/>
      <c r="B471" s="120"/>
      <c r="C471" s="120"/>
      <c r="D471" s="120"/>
      <c r="E471" s="2"/>
      <c r="F471" s="2"/>
      <c r="G471" s="120"/>
      <c r="H471" s="120"/>
      <c r="I471" s="120"/>
      <c r="J471" s="58"/>
      <c r="K471" s="121"/>
      <c r="L471" s="2"/>
      <c r="M471" s="120"/>
      <c r="N471" s="120"/>
      <c r="O471" s="120"/>
      <c r="P471" s="120"/>
      <c r="Q471" s="2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122"/>
      <c r="AJ471" s="122"/>
      <c r="AK471" s="2"/>
      <c r="AL471" s="2"/>
      <c r="AM471" s="2"/>
      <c r="AN471" s="2"/>
      <c r="AO471" s="2"/>
      <c r="AP471" s="2"/>
      <c r="AQ471" s="2"/>
      <c r="AR471" s="15"/>
    </row>
    <row r="472" spans="1:44" ht="11.25" customHeight="1">
      <c r="A472" s="120"/>
      <c r="B472" s="120"/>
      <c r="C472" s="120"/>
      <c r="D472" s="120"/>
      <c r="E472" s="2"/>
      <c r="F472" s="2"/>
      <c r="G472" s="120"/>
      <c r="H472" s="120"/>
      <c r="I472" s="120"/>
      <c r="J472" s="58"/>
      <c r="K472" s="121"/>
      <c r="L472" s="2"/>
      <c r="M472" s="120"/>
      <c r="N472" s="120"/>
      <c r="O472" s="120"/>
      <c r="P472" s="120"/>
      <c r="Q472" s="2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122"/>
      <c r="AJ472" s="122"/>
      <c r="AK472" s="2"/>
      <c r="AL472" s="2"/>
      <c r="AM472" s="2"/>
      <c r="AN472" s="2"/>
      <c r="AO472" s="2"/>
      <c r="AP472" s="2"/>
      <c r="AQ472" s="2"/>
      <c r="AR472" s="15"/>
    </row>
    <row r="473" spans="1:44" ht="11.25" customHeight="1">
      <c r="A473" s="120"/>
      <c r="B473" s="120"/>
      <c r="C473" s="120"/>
      <c r="D473" s="120"/>
      <c r="E473" s="2"/>
      <c r="F473" s="2"/>
      <c r="G473" s="120"/>
      <c r="H473" s="120"/>
      <c r="I473" s="120"/>
      <c r="J473" s="58"/>
      <c r="K473" s="121"/>
      <c r="L473" s="2"/>
      <c r="M473" s="120"/>
      <c r="N473" s="120"/>
      <c r="O473" s="120"/>
      <c r="P473" s="120"/>
      <c r="Q473" s="2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122"/>
      <c r="AJ473" s="122"/>
      <c r="AK473" s="2"/>
      <c r="AL473" s="2"/>
      <c r="AM473" s="2"/>
      <c r="AN473" s="2"/>
      <c r="AO473" s="2"/>
      <c r="AP473" s="2"/>
      <c r="AQ473" s="2"/>
      <c r="AR473" s="15"/>
    </row>
    <row r="474" spans="1:44" ht="11.25" customHeight="1">
      <c r="A474" s="120"/>
      <c r="B474" s="120"/>
      <c r="C474" s="120"/>
      <c r="D474" s="120"/>
      <c r="E474" s="2"/>
      <c r="F474" s="2"/>
      <c r="G474" s="120"/>
      <c r="H474" s="120"/>
      <c r="I474" s="120"/>
      <c r="J474" s="58"/>
      <c r="K474" s="121"/>
      <c r="L474" s="2"/>
      <c r="M474" s="120"/>
      <c r="N474" s="120"/>
      <c r="O474" s="120"/>
      <c r="P474" s="120"/>
      <c r="Q474" s="2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122"/>
      <c r="AJ474" s="122"/>
      <c r="AK474" s="2"/>
      <c r="AL474" s="2"/>
      <c r="AM474" s="2"/>
      <c r="AN474" s="2"/>
      <c r="AO474" s="2"/>
      <c r="AP474" s="2"/>
      <c r="AQ474" s="2"/>
      <c r="AR474" s="15"/>
    </row>
    <row r="475" spans="1:44" ht="11.25" customHeight="1">
      <c r="A475" s="120"/>
      <c r="B475" s="120"/>
      <c r="C475" s="120"/>
      <c r="D475" s="120"/>
      <c r="E475" s="2"/>
      <c r="F475" s="2"/>
      <c r="G475" s="120"/>
      <c r="H475" s="120"/>
      <c r="I475" s="120"/>
      <c r="J475" s="58"/>
      <c r="K475" s="121"/>
      <c r="L475" s="2"/>
      <c r="M475" s="120"/>
      <c r="N475" s="120"/>
      <c r="O475" s="120"/>
      <c r="P475" s="120"/>
      <c r="Q475" s="2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122"/>
      <c r="AJ475" s="122"/>
      <c r="AK475" s="2"/>
      <c r="AL475" s="2"/>
      <c r="AM475" s="2"/>
      <c r="AN475" s="2"/>
      <c r="AO475" s="2"/>
      <c r="AP475" s="2"/>
      <c r="AQ475" s="2"/>
      <c r="AR475" s="15"/>
    </row>
    <row r="476" spans="1:44" ht="11.25" customHeight="1">
      <c r="A476" s="120"/>
      <c r="B476" s="120"/>
      <c r="C476" s="120"/>
      <c r="D476" s="120"/>
      <c r="E476" s="2"/>
      <c r="F476" s="2"/>
      <c r="G476" s="120"/>
      <c r="H476" s="120"/>
      <c r="I476" s="120"/>
      <c r="J476" s="58"/>
      <c r="K476" s="121"/>
      <c r="L476" s="2"/>
      <c r="M476" s="120"/>
      <c r="N476" s="120"/>
      <c r="O476" s="120"/>
      <c r="P476" s="120"/>
      <c r="Q476" s="2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122"/>
      <c r="AJ476" s="122"/>
      <c r="AK476" s="2"/>
      <c r="AL476" s="2"/>
      <c r="AM476" s="2"/>
      <c r="AN476" s="2"/>
      <c r="AO476" s="2"/>
      <c r="AP476" s="2"/>
      <c r="AQ476" s="2"/>
      <c r="AR476" s="15"/>
    </row>
    <row r="477" spans="1:44" ht="11.25" customHeight="1">
      <c r="A477" s="120"/>
      <c r="B477" s="120"/>
      <c r="C477" s="120"/>
      <c r="D477" s="120"/>
      <c r="E477" s="2"/>
      <c r="F477" s="2"/>
      <c r="G477" s="120"/>
      <c r="H477" s="120"/>
      <c r="I477" s="120"/>
      <c r="J477" s="58"/>
      <c r="K477" s="121"/>
      <c r="L477" s="2"/>
      <c r="M477" s="120"/>
      <c r="N477" s="120"/>
      <c r="O477" s="120"/>
      <c r="P477" s="120"/>
      <c r="Q477" s="2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122"/>
      <c r="AJ477" s="122"/>
      <c r="AK477" s="2"/>
      <c r="AL477" s="2"/>
      <c r="AM477" s="2"/>
      <c r="AN477" s="2"/>
      <c r="AO477" s="2"/>
      <c r="AP477" s="2"/>
      <c r="AQ477" s="2"/>
      <c r="AR477" s="15"/>
    </row>
    <row r="478" spans="1:44" ht="11.25" customHeight="1">
      <c r="A478" s="120"/>
      <c r="B478" s="120"/>
      <c r="C478" s="120"/>
      <c r="D478" s="120"/>
      <c r="E478" s="2"/>
      <c r="F478" s="2"/>
      <c r="G478" s="120"/>
      <c r="H478" s="120"/>
      <c r="I478" s="120"/>
      <c r="J478" s="58"/>
      <c r="K478" s="121"/>
      <c r="L478" s="2"/>
      <c r="M478" s="120"/>
      <c r="N478" s="120"/>
      <c r="O478" s="120"/>
      <c r="P478" s="120"/>
      <c r="Q478" s="2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122"/>
      <c r="AJ478" s="122"/>
      <c r="AK478" s="2"/>
      <c r="AL478" s="2"/>
      <c r="AM478" s="2"/>
      <c r="AN478" s="2"/>
      <c r="AO478" s="2"/>
      <c r="AP478" s="2"/>
      <c r="AQ478" s="2"/>
      <c r="AR478" s="15"/>
    </row>
    <row r="479" spans="1:44" ht="11.25" customHeight="1">
      <c r="A479" s="120"/>
      <c r="B479" s="120"/>
      <c r="C479" s="120"/>
      <c r="D479" s="120"/>
      <c r="E479" s="2"/>
      <c r="F479" s="2"/>
      <c r="G479" s="120"/>
      <c r="H479" s="120"/>
      <c r="I479" s="120"/>
      <c r="J479" s="58"/>
      <c r="K479" s="121"/>
      <c r="L479" s="2"/>
      <c r="M479" s="120"/>
      <c r="N479" s="120"/>
      <c r="O479" s="120"/>
      <c r="P479" s="120"/>
      <c r="Q479" s="2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122"/>
      <c r="AJ479" s="122"/>
      <c r="AK479" s="2"/>
      <c r="AL479" s="2"/>
      <c r="AM479" s="2"/>
      <c r="AN479" s="2"/>
      <c r="AO479" s="2"/>
      <c r="AP479" s="2"/>
      <c r="AQ479" s="2"/>
      <c r="AR479" s="15"/>
    </row>
    <row r="480" spans="1:44" ht="11.25" customHeight="1">
      <c r="A480" s="120"/>
      <c r="B480" s="120"/>
      <c r="C480" s="120"/>
      <c r="D480" s="120"/>
      <c r="E480" s="2"/>
      <c r="F480" s="2"/>
      <c r="G480" s="120"/>
      <c r="H480" s="120"/>
      <c r="I480" s="120"/>
      <c r="J480" s="58"/>
      <c r="K480" s="121"/>
      <c r="L480" s="2"/>
      <c r="M480" s="120"/>
      <c r="N480" s="120"/>
      <c r="O480" s="120"/>
      <c r="P480" s="120"/>
      <c r="Q480" s="2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122"/>
      <c r="AJ480" s="122"/>
      <c r="AK480" s="2"/>
      <c r="AL480" s="2"/>
      <c r="AM480" s="2"/>
      <c r="AN480" s="2"/>
      <c r="AO480" s="2"/>
      <c r="AP480" s="2"/>
      <c r="AQ480" s="2"/>
      <c r="AR480" s="15"/>
    </row>
    <row r="481" spans="1:44" ht="11.25" customHeight="1">
      <c r="A481" s="120"/>
      <c r="B481" s="120"/>
      <c r="C481" s="120"/>
      <c r="D481" s="120"/>
      <c r="E481" s="2"/>
      <c r="F481" s="2"/>
      <c r="G481" s="120"/>
      <c r="H481" s="120"/>
      <c r="I481" s="120"/>
      <c r="J481" s="58"/>
      <c r="K481" s="121"/>
      <c r="L481" s="2"/>
      <c r="M481" s="120"/>
      <c r="N481" s="120"/>
      <c r="O481" s="120"/>
      <c r="P481" s="120"/>
      <c r="Q481" s="2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122"/>
      <c r="AJ481" s="122"/>
      <c r="AK481" s="2"/>
      <c r="AL481" s="2"/>
      <c r="AM481" s="2"/>
      <c r="AN481" s="2"/>
      <c r="AO481" s="2"/>
      <c r="AP481" s="2"/>
      <c r="AQ481" s="2"/>
      <c r="AR481" s="15"/>
    </row>
    <row r="482" spans="1:44" ht="11.25" customHeight="1">
      <c r="A482" s="120"/>
      <c r="B482" s="120"/>
      <c r="C482" s="120"/>
      <c r="D482" s="120"/>
      <c r="E482" s="2"/>
      <c r="F482" s="2"/>
      <c r="G482" s="120"/>
      <c r="H482" s="120"/>
      <c r="I482" s="120"/>
      <c r="J482" s="58"/>
      <c r="K482" s="121"/>
      <c r="L482" s="2"/>
      <c r="M482" s="120"/>
      <c r="N482" s="120"/>
      <c r="O482" s="120"/>
      <c r="P482" s="120"/>
      <c r="Q482" s="2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122"/>
      <c r="AJ482" s="122"/>
      <c r="AK482" s="2"/>
      <c r="AL482" s="2"/>
      <c r="AM482" s="2"/>
      <c r="AN482" s="2"/>
      <c r="AO482" s="2"/>
      <c r="AP482" s="2"/>
      <c r="AQ482" s="2"/>
      <c r="AR482" s="15"/>
    </row>
    <row r="483" spans="1:44" ht="11.25" customHeight="1">
      <c r="A483" s="120"/>
      <c r="B483" s="120"/>
      <c r="C483" s="120"/>
      <c r="D483" s="120"/>
      <c r="E483" s="2"/>
      <c r="F483" s="2"/>
      <c r="G483" s="120"/>
      <c r="H483" s="120"/>
      <c r="I483" s="120"/>
      <c r="J483" s="58"/>
      <c r="K483" s="121"/>
      <c r="L483" s="2"/>
      <c r="M483" s="120"/>
      <c r="N483" s="120"/>
      <c r="O483" s="120"/>
      <c r="P483" s="120"/>
      <c r="Q483" s="2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122"/>
      <c r="AJ483" s="122"/>
      <c r="AK483" s="2"/>
      <c r="AL483" s="2"/>
      <c r="AM483" s="2"/>
      <c r="AN483" s="2"/>
      <c r="AO483" s="2"/>
      <c r="AP483" s="2"/>
      <c r="AQ483" s="2"/>
      <c r="AR483" s="15"/>
    </row>
    <row r="484" spans="1:44" ht="11.25" customHeight="1">
      <c r="A484" s="120"/>
      <c r="B484" s="120"/>
      <c r="C484" s="120"/>
      <c r="D484" s="120"/>
      <c r="E484" s="2"/>
      <c r="F484" s="2"/>
      <c r="G484" s="120"/>
      <c r="H484" s="120"/>
      <c r="I484" s="120"/>
      <c r="J484" s="58"/>
      <c r="K484" s="121"/>
      <c r="L484" s="2"/>
      <c r="M484" s="120"/>
      <c r="N484" s="120"/>
      <c r="O484" s="120"/>
      <c r="P484" s="120"/>
      <c r="Q484" s="2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122"/>
      <c r="AJ484" s="122"/>
      <c r="AK484" s="2"/>
      <c r="AL484" s="2"/>
      <c r="AM484" s="2"/>
      <c r="AN484" s="2"/>
      <c r="AO484" s="2"/>
      <c r="AP484" s="2"/>
      <c r="AQ484" s="2"/>
      <c r="AR484" s="15"/>
    </row>
    <row r="485" spans="1:44" ht="11.25" customHeight="1">
      <c r="A485" s="120"/>
      <c r="B485" s="120"/>
      <c r="C485" s="120"/>
      <c r="D485" s="120"/>
      <c r="E485" s="2"/>
      <c r="F485" s="2"/>
      <c r="G485" s="120"/>
      <c r="H485" s="120"/>
      <c r="I485" s="120"/>
      <c r="J485" s="58"/>
      <c r="K485" s="121"/>
      <c r="L485" s="2"/>
      <c r="M485" s="120"/>
      <c r="N485" s="120"/>
      <c r="O485" s="120"/>
      <c r="P485" s="120"/>
      <c r="Q485" s="2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122"/>
      <c r="AJ485" s="122"/>
      <c r="AK485" s="2"/>
      <c r="AL485" s="2"/>
      <c r="AM485" s="2"/>
      <c r="AN485" s="2"/>
      <c r="AO485" s="2"/>
      <c r="AP485" s="2"/>
      <c r="AQ485" s="2"/>
      <c r="AR485" s="15"/>
    </row>
    <row r="486" spans="1:44" ht="11.25" customHeight="1">
      <c r="A486" s="120"/>
      <c r="B486" s="120"/>
      <c r="C486" s="120"/>
      <c r="D486" s="120"/>
      <c r="E486" s="2"/>
      <c r="F486" s="2"/>
      <c r="G486" s="120"/>
      <c r="H486" s="120"/>
      <c r="I486" s="120"/>
      <c r="J486" s="58"/>
      <c r="K486" s="121"/>
      <c r="L486" s="2"/>
      <c r="M486" s="120"/>
      <c r="N486" s="120"/>
      <c r="O486" s="120"/>
      <c r="P486" s="120"/>
      <c r="Q486" s="2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122"/>
      <c r="AJ486" s="122"/>
      <c r="AK486" s="2"/>
      <c r="AL486" s="2"/>
      <c r="AM486" s="2"/>
      <c r="AN486" s="2"/>
      <c r="AO486" s="2"/>
      <c r="AP486" s="2"/>
      <c r="AQ486" s="2"/>
      <c r="AR486" s="15"/>
    </row>
    <row r="487" spans="1:44" ht="11.25" customHeight="1">
      <c r="A487" s="120"/>
      <c r="B487" s="120"/>
      <c r="C487" s="120"/>
      <c r="D487" s="120"/>
      <c r="E487" s="2"/>
      <c r="F487" s="2"/>
      <c r="G487" s="120"/>
      <c r="H487" s="120"/>
      <c r="I487" s="120"/>
      <c r="J487" s="58"/>
      <c r="K487" s="121"/>
      <c r="L487" s="2"/>
      <c r="M487" s="120"/>
      <c r="N487" s="120"/>
      <c r="O487" s="120"/>
      <c r="P487" s="120"/>
      <c r="Q487" s="2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122"/>
      <c r="AJ487" s="122"/>
      <c r="AK487" s="2"/>
      <c r="AL487" s="2"/>
      <c r="AM487" s="2"/>
      <c r="AN487" s="2"/>
      <c r="AO487" s="2"/>
      <c r="AP487" s="2"/>
      <c r="AQ487" s="2"/>
      <c r="AR487" s="15"/>
    </row>
    <row r="488" spans="1:44" ht="11.25" customHeight="1">
      <c r="A488" s="120"/>
      <c r="B488" s="120"/>
      <c r="C488" s="120"/>
      <c r="D488" s="120"/>
      <c r="E488" s="2"/>
      <c r="F488" s="2"/>
      <c r="G488" s="120"/>
      <c r="H488" s="120"/>
      <c r="I488" s="120"/>
      <c r="J488" s="58"/>
      <c r="K488" s="121"/>
      <c r="L488" s="2"/>
      <c r="M488" s="120"/>
      <c r="N488" s="120"/>
      <c r="O488" s="120"/>
      <c r="P488" s="120"/>
      <c r="Q488" s="2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122"/>
      <c r="AJ488" s="122"/>
      <c r="AK488" s="2"/>
      <c r="AL488" s="2"/>
      <c r="AM488" s="2"/>
      <c r="AN488" s="2"/>
      <c r="AO488" s="2"/>
      <c r="AP488" s="2"/>
      <c r="AQ488" s="2"/>
      <c r="AR488" s="15"/>
    </row>
    <row r="489" spans="1:44" ht="11.25" customHeight="1">
      <c r="A489" s="120"/>
      <c r="B489" s="120"/>
      <c r="C489" s="120"/>
      <c r="D489" s="120"/>
      <c r="E489" s="2"/>
      <c r="F489" s="2"/>
      <c r="G489" s="120"/>
      <c r="H489" s="120"/>
      <c r="I489" s="120"/>
      <c r="J489" s="58"/>
      <c r="K489" s="121"/>
      <c r="L489" s="2"/>
      <c r="M489" s="120"/>
      <c r="N489" s="120"/>
      <c r="O489" s="120"/>
      <c r="P489" s="120"/>
      <c r="Q489" s="2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122"/>
      <c r="AJ489" s="122"/>
      <c r="AK489" s="2"/>
      <c r="AL489" s="2"/>
      <c r="AM489" s="2"/>
      <c r="AN489" s="2"/>
      <c r="AO489" s="2"/>
      <c r="AP489" s="2"/>
      <c r="AQ489" s="2"/>
      <c r="AR489" s="15"/>
    </row>
    <row r="490" spans="1:44" ht="11.25" customHeight="1">
      <c r="A490" s="120"/>
      <c r="B490" s="120"/>
      <c r="C490" s="120"/>
      <c r="D490" s="120"/>
      <c r="E490" s="2"/>
      <c r="F490" s="2"/>
      <c r="G490" s="120"/>
      <c r="H490" s="120"/>
      <c r="I490" s="120"/>
      <c r="J490" s="58"/>
      <c r="K490" s="121"/>
      <c r="L490" s="2"/>
      <c r="M490" s="120"/>
      <c r="N490" s="120"/>
      <c r="O490" s="120"/>
      <c r="P490" s="120"/>
      <c r="Q490" s="2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122"/>
      <c r="AJ490" s="122"/>
      <c r="AK490" s="2"/>
      <c r="AL490" s="2"/>
      <c r="AM490" s="2"/>
      <c r="AN490" s="2"/>
      <c r="AO490" s="2"/>
      <c r="AP490" s="2"/>
      <c r="AQ490" s="2"/>
      <c r="AR490" s="15"/>
    </row>
    <row r="491" spans="1:44" ht="11.25" customHeight="1">
      <c r="A491" s="120"/>
      <c r="B491" s="120"/>
      <c r="C491" s="120"/>
      <c r="D491" s="120"/>
      <c r="E491" s="2"/>
      <c r="F491" s="2"/>
      <c r="G491" s="120"/>
      <c r="H491" s="120"/>
      <c r="I491" s="120"/>
      <c r="J491" s="58"/>
      <c r="K491" s="121"/>
      <c r="L491" s="2"/>
      <c r="M491" s="120"/>
      <c r="N491" s="120"/>
      <c r="O491" s="120"/>
      <c r="P491" s="120"/>
      <c r="Q491" s="2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122"/>
      <c r="AJ491" s="122"/>
      <c r="AK491" s="2"/>
      <c r="AL491" s="2"/>
      <c r="AM491" s="2"/>
      <c r="AN491" s="2"/>
      <c r="AO491" s="2"/>
      <c r="AP491" s="2"/>
      <c r="AQ491" s="2"/>
      <c r="AR491" s="15"/>
    </row>
    <row r="492" spans="1:44" ht="11.25" customHeight="1">
      <c r="A492" s="120"/>
      <c r="B492" s="120"/>
      <c r="C492" s="120"/>
      <c r="D492" s="120"/>
      <c r="E492" s="2"/>
      <c r="F492" s="2"/>
      <c r="G492" s="120"/>
      <c r="H492" s="120"/>
      <c r="I492" s="120"/>
      <c r="J492" s="58"/>
      <c r="K492" s="121"/>
      <c r="L492" s="2"/>
      <c r="M492" s="120"/>
      <c r="N492" s="120"/>
      <c r="O492" s="120"/>
      <c r="P492" s="120"/>
      <c r="Q492" s="2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122"/>
      <c r="AJ492" s="122"/>
      <c r="AK492" s="2"/>
      <c r="AL492" s="2"/>
      <c r="AM492" s="2"/>
      <c r="AN492" s="2"/>
      <c r="AO492" s="2"/>
      <c r="AP492" s="2"/>
      <c r="AQ492" s="2"/>
      <c r="AR492" s="15"/>
    </row>
    <row r="493" spans="1:44" ht="11.25" customHeight="1">
      <c r="A493" s="120"/>
      <c r="B493" s="120"/>
      <c r="C493" s="120"/>
      <c r="D493" s="120"/>
      <c r="E493" s="2"/>
      <c r="F493" s="2"/>
      <c r="G493" s="120"/>
      <c r="H493" s="120"/>
      <c r="I493" s="120"/>
      <c r="J493" s="58"/>
      <c r="K493" s="121"/>
      <c r="L493" s="2"/>
      <c r="M493" s="120"/>
      <c r="N493" s="120"/>
      <c r="O493" s="120"/>
      <c r="P493" s="120"/>
      <c r="Q493" s="2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122"/>
      <c r="AJ493" s="122"/>
      <c r="AK493" s="2"/>
      <c r="AL493" s="2"/>
      <c r="AM493" s="2"/>
      <c r="AN493" s="2"/>
      <c r="AO493" s="2"/>
      <c r="AP493" s="2"/>
      <c r="AQ493" s="2"/>
      <c r="AR493" s="15"/>
    </row>
    <row r="494" spans="1:44" ht="11.25" customHeight="1">
      <c r="A494" s="120"/>
      <c r="B494" s="120"/>
      <c r="C494" s="120"/>
      <c r="D494" s="120"/>
      <c r="E494" s="2"/>
      <c r="F494" s="2"/>
      <c r="G494" s="120"/>
      <c r="H494" s="120"/>
      <c r="I494" s="120"/>
      <c r="J494" s="58"/>
      <c r="K494" s="121"/>
      <c r="L494" s="2"/>
      <c r="M494" s="120"/>
      <c r="N494" s="120"/>
      <c r="O494" s="120"/>
      <c r="P494" s="120"/>
      <c r="Q494" s="2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122"/>
      <c r="AJ494" s="122"/>
      <c r="AK494" s="2"/>
      <c r="AL494" s="2"/>
      <c r="AM494" s="2"/>
      <c r="AN494" s="2"/>
      <c r="AO494" s="2"/>
      <c r="AP494" s="2"/>
      <c r="AQ494" s="2"/>
      <c r="AR494" s="15"/>
    </row>
    <row r="495" spans="1:44" ht="11.25" customHeight="1">
      <c r="A495" s="120"/>
      <c r="B495" s="120"/>
      <c r="C495" s="120"/>
      <c r="D495" s="120"/>
      <c r="E495" s="2"/>
      <c r="F495" s="2"/>
      <c r="G495" s="120"/>
      <c r="H495" s="120"/>
      <c r="I495" s="120"/>
      <c r="J495" s="58"/>
      <c r="K495" s="121"/>
      <c r="L495" s="2"/>
      <c r="M495" s="120"/>
      <c r="N495" s="120"/>
      <c r="O495" s="120"/>
      <c r="P495" s="120"/>
      <c r="Q495" s="2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122"/>
      <c r="AJ495" s="122"/>
      <c r="AK495" s="2"/>
      <c r="AL495" s="2"/>
      <c r="AM495" s="2"/>
      <c r="AN495" s="2"/>
      <c r="AO495" s="2"/>
      <c r="AP495" s="2"/>
      <c r="AQ495" s="2"/>
      <c r="AR495" s="15"/>
    </row>
    <row r="496" spans="1:44" ht="11.25" customHeight="1">
      <c r="A496" s="120"/>
      <c r="B496" s="120"/>
      <c r="C496" s="120"/>
      <c r="D496" s="120"/>
      <c r="E496" s="2"/>
      <c r="F496" s="2"/>
      <c r="G496" s="120"/>
      <c r="H496" s="120"/>
      <c r="I496" s="120"/>
      <c r="J496" s="58"/>
      <c r="K496" s="121"/>
      <c r="L496" s="2"/>
      <c r="M496" s="120"/>
      <c r="N496" s="120"/>
      <c r="O496" s="120"/>
      <c r="P496" s="120"/>
      <c r="Q496" s="2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122"/>
      <c r="AJ496" s="122"/>
      <c r="AK496" s="2"/>
      <c r="AL496" s="2"/>
      <c r="AM496" s="2"/>
      <c r="AN496" s="2"/>
      <c r="AO496" s="2"/>
      <c r="AP496" s="2"/>
      <c r="AQ496" s="2"/>
      <c r="AR496" s="15"/>
    </row>
    <row r="497" spans="1:44" ht="11.25" customHeight="1">
      <c r="A497" s="120"/>
      <c r="B497" s="120"/>
      <c r="C497" s="120"/>
      <c r="D497" s="120"/>
      <c r="E497" s="2"/>
      <c r="F497" s="2"/>
      <c r="G497" s="120"/>
      <c r="H497" s="120"/>
      <c r="I497" s="120"/>
      <c r="J497" s="58"/>
      <c r="K497" s="121"/>
      <c r="L497" s="2"/>
      <c r="M497" s="120"/>
      <c r="N497" s="120"/>
      <c r="O497" s="120"/>
      <c r="P497" s="120"/>
      <c r="Q497" s="2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122"/>
      <c r="AJ497" s="122"/>
      <c r="AK497" s="2"/>
      <c r="AL497" s="2"/>
      <c r="AM497" s="2"/>
      <c r="AN497" s="2"/>
      <c r="AO497" s="2"/>
      <c r="AP497" s="2"/>
      <c r="AQ497" s="2"/>
      <c r="AR497" s="15"/>
    </row>
    <row r="498" spans="1:44" ht="11.25" customHeight="1">
      <c r="A498" s="120"/>
      <c r="B498" s="120"/>
      <c r="C498" s="120"/>
      <c r="D498" s="120"/>
      <c r="E498" s="2"/>
      <c r="F498" s="2"/>
      <c r="G498" s="120"/>
      <c r="H498" s="120"/>
      <c r="I498" s="120"/>
      <c r="J498" s="58"/>
      <c r="K498" s="121"/>
      <c r="L498" s="2"/>
      <c r="M498" s="120"/>
      <c r="N498" s="120"/>
      <c r="O498" s="120"/>
      <c r="P498" s="120"/>
      <c r="Q498" s="2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122"/>
      <c r="AJ498" s="122"/>
      <c r="AK498" s="2"/>
      <c r="AL498" s="2"/>
      <c r="AM498" s="2"/>
      <c r="AN498" s="2"/>
      <c r="AO498" s="2"/>
      <c r="AP498" s="2"/>
      <c r="AQ498" s="2"/>
      <c r="AR498" s="15"/>
    </row>
    <row r="499" spans="1:44" ht="11.25" customHeight="1">
      <c r="A499" s="120"/>
      <c r="B499" s="120"/>
      <c r="C499" s="120"/>
      <c r="D499" s="120"/>
      <c r="E499" s="2"/>
      <c r="F499" s="2"/>
      <c r="G499" s="120"/>
      <c r="H499" s="120"/>
      <c r="I499" s="120"/>
      <c r="J499" s="58"/>
      <c r="K499" s="121"/>
      <c r="L499" s="2"/>
      <c r="M499" s="120"/>
      <c r="N499" s="120"/>
      <c r="O499" s="120"/>
      <c r="P499" s="120"/>
      <c r="Q499" s="2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122"/>
      <c r="AJ499" s="122"/>
      <c r="AK499" s="2"/>
      <c r="AL499" s="2"/>
      <c r="AM499" s="2"/>
      <c r="AN499" s="2"/>
      <c r="AO499" s="2"/>
      <c r="AP499" s="2"/>
      <c r="AQ499" s="2"/>
      <c r="AR499" s="15"/>
    </row>
    <row r="500" spans="1:44" ht="11.25" customHeight="1">
      <c r="A500" s="120"/>
      <c r="B500" s="120"/>
      <c r="C500" s="120"/>
      <c r="D500" s="120"/>
      <c r="E500" s="2"/>
      <c r="F500" s="2"/>
      <c r="G500" s="120"/>
      <c r="H500" s="120"/>
      <c r="I500" s="120"/>
      <c r="J500" s="58"/>
      <c r="K500" s="121"/>
      <c r="L500" s="2"/>
      <c r="M500" s="120"/>
      <c r="N500" s="120"/>
      <c r="O500" s="120"/>
      <c r="P500" s="120"/>
      <c r="Q500" s="2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122"/>
      <c r="AJ500" s="122"/>
      <c r="AK500" s="2"/>
      <c r="AL500" s="2"/>
      <c r="AM500" s="2"/>
      <c r="AN500" s="2"/>
      <c r="AO500" s="2"/>
      <c r="AP500" s="2"/>
      <c r="AQ500" s="2"/>
      <c r="AR500" s="15"/>
    </row>
    <row r="501" spans="1:44" ht="11.25" customHeight="1">
      <c r="A501" s="120"/>
      <c r="B501" s="120"/>
      <c r="C501" s="120"/>
      <c r="D501" s="120"/>
      <c r="E501" s="2"/>
      <c r="F501" s="2"/>
      <c r="G501" s="120"/>
      <c r="H501" s="120"/>
      <c r="I501" s="120"/>
      <c r="J501" s="58"/>
      <c r="K501" s="121"/>
      <c r="L501" s="2"/>
      <c r="M501" s="120"/>
      <c r="N501" s="120"/>
      <c r="O501" s="120"/>
      <c r="P501" s="120"/>
      <c r="Q501" s="2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122"/>
      <c r="AJ501" s="122"/>
      <c r="AK501" s="2"/>
      <c r="AL501" s="2"/>
      <c r="AM501" s="2"/>
      <c r="AN501" s="2"/>
      <c r="AO501" s="2"/>
      <c r="AP501" s="2"/>
      <c r="AQ501" s="2"/>
      <c r="AR501" s="15"/>
    </row>
    <row r="502" spans="1:44" ht="11.25" customHeight="1">
      <c r="A502" s="120"/>
      <c r="B502" s="120"/>
      <c r="C502" s="120"/>
      <c r="D502" s="120"/>
      <c r="E502" s="2"/>
      <c r="F502" s="2"/>
      <c r="G502" s="120"/>
      <c r="H502" s="120"/>
      <c r="I502" s="120"/>
      <c r="J502" s="58"/>
      <c r="K502" s="121"/>
      <c r="L502" s="2"/>
      <c r="M502" s="120"/>
      <c r="N502" s="120"/>
      <c r="O502" s="120"/>
      <c r="P502" s="120"/>
      <c r="Q502" s="2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122"/>
      <c r="AJ502" s="122"/>
      <c r="AK502" s="2"/>
      <c r="AL502" s="2"/>
      <c r="AM502" s="2"/>
      <c r="AN502" s="2"/>
      <c r="AO502" s="2"/>
      <c r="AP502" s="2"/>
      <c r="AQ502" s="2"/>
      <c r="AR502" s="15"/>
    </row>
    <row r="503" spans="1:44" ht="11.25" customHeight="1">
      <c r="A503" s="120"/>
      <c r="B503" s="120"/>
      <c r="C503" s="120"/>
      <c r="D503" s="120"/>
      <c r="E503" s="2"/>
      <c r="F503" s="2"/>
      <c r="G503" s="120"/>
      <c r="H503" s="120"/>
      <c r="I503" s="120"/>
      <c r="J503" s="58"/>
      <c r="K503" s="121"/>
      <c r="L503" s="2"/>
      <c r="M503" s="120"/>
      <c r="N503" s="120"/>
      <c r="O503" s="120"/>
      <c r="P503" s="120"/>
      <c r="Q503" s="2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122"/>
      <c r="AJ503" s="122"/>
      <c r="AK503" s="2"/>
      <c r="AL503" s="2"/>
      <c r="AM503" s="2"/>
      <c r="AN503" s="2"/>
      <c r="AO503" s="2"/>
      <c r="AP503" s="2"/>
      <c r="AQ503" s="2"/>
      <c r="AR503" s="15"/>
    </row>
    <row r="504" spans="1:44" ht="11.25" customHeight="1">
      <c r="A504" s="120"/>
      <c r="B504" s="120"/>
      <c r="C504" s="120"/>
      <c r="D504" s="120"/>
      <c r="E504" s="2"/>
      <c r="F504" s="2"/>
      <c r="G504" s="120"/>
      <c r="H504" s="120"/>
      <c r="I504" s="120"/>
      <c r="J504" s="58"/>
      <c r="K504" s="121"/>
      <c r="L504" s="2"/>
      <c r="M504" s="120"/>
      <c r="N504" s="120"/>
      <c r="O504" s="120"/>
      <c r="P504" s="120"/>
      <c r="Q504" s="2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122"/>
      <c r="AJ504" s="122"/>
      <c r="AK504" s="2"/>
      <c r="AL504" s="2"/>
      <c r="AM504" s="2"/>
      <c r="AN504" s="2"/>
      <c r="AO504" s="2"/>
      <c r="AP504" s="2"/>
      <c r="AQ504" s="2"/>
      <c r="AR504" s="15"/>
    </row>
    <row r="505" spans="1:44" ht="11.25" customHeight="1">
      <c r="A505" s="120"/>
      <c r="B505" s="120"/>
      <c r="C505" s="120"/>
      <c r="D505" s="120"/>
      <c r="E505" s="2"/>
      <c r="F505" s="2"/>
      <c r="G505" s="120"/>
      <c r="H505" s="120"/>
      <c r="I505" s="120"/>
      <c r="J505" s="58"/>
      <c r="K505" s="121"/>
      <c r="L505" s="2"/>
      <c r="M505" s="120"/>
      <c r="N505" s="120"/>
      <c r="O505" s="120"/>
      <c r="P505" s="120"/>
      <c r="Q505" s="2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122"/>
      <c r="AJ505" s="122"/>
      <c r="AK505" s="2"/>
      <c r="AL505" s="2"/>
      <c r="AM505" s="2"/>
      <c r="AN505" s="2"/>
      <c r="AO505" s="2"/>
      <c r="AP505" s="2"/>
      <c r="AQ505" s="2"/>
      <c r="AR505" s="15"/>
    </row>
    <row r="506" spans="1:44" ht="11.25" customHeight="1">
      <c r="A506" s="120"/>
      <c r="B506" s="120"/>
      <c r="C506" s="120"/>
      <c r="D506" s="120"/>
      <c r="E506" s="2"/>
      <c r="F506" s="2"/>
      <c r="G506" s="120"/>
      <c r="H506" s="120"/>
      <c r="I506" s="120"/>
      <c r="J506" s="58"/>
      <c r="K506" s="121"/>
      <c r="L506" s="2"/>
      <c r="M506" s="120"/>
      <c r="N506" s="120"/>
      <c r="O506" s="120"/>
      <c r="P506" s="120"/>
      <c r="Q506" s="2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122"/>
      <c r="AJ506" s="122"/>
      <c r="AK506" s="2"/>
      <c r="AL506" s="2"/>
      <c r="AM506" s="2"/>
      <c r="AN506" s="2"/>
      <c r="AO506" s="2"/>
      <c r="AP506" s="2"/>
      <c r="AQ506" s="2"/>
      <c r="AR506" s="15"/>
    </row>
    <row r="507" spans="1:44" ht="11.25" customHeight="1">
      <c r="A507" s="120"/>
      <c r="B507" s="120"/>
      <c r="C507" s="120"/>
      <c r="D507" s="120"/>
      <c r="E507" s="2"/>
      <c r="F507" s="2"/>
      <c r="G507" s="120"/>
      <c r="H507" s="120"/>
      <c r="I507" s="120"/>
      <c r="J507" s="58"/>
      <c r="K507" s="121"/>
      <c r="L507" s="2"/>
      <c r="M507" s="120"/>
      <c r="N507" s="120"/>
      <c r="O507" s="120"/>
      <c r="P507" s="120"/>
      <c r="Q507" s="2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122"/>
      <c r="AJ507" s="122"/>
      <c r="AK507" s="2"/>
      <c r="AL507" s="2"/>
      <c r="AM507" s="2"/>
      <c r="AN507" s="2"/>
      <c r="AO507" s="2"/>
      <c r="AP507" s="2"/>
      <c r="AQ507" s="2"/>
      <c r="AR507" s="15"/>
    </row>
    <row r="508" spans="1:44" ht="11.25" customHeight="1">
      <c r="A508" s="120"/>
      <c r="B508" s="120"/>
      <c r="C508" s="120"/>
      <c r="D508" s="120"/>
      <c r="E508" s="2"/>
      <c r="F508" s="2"/>
      <c r="G508" s="120"/>
      <c r="H508" s="120"/>
      <c r="I508" s="120"/>
      <c r="J508" s="58"/>
      <c r="K508" s="121"/>
      <c r="L508" s="2"/>
      <c r="M508" s="120"/>
      <c r="N508" s="120"/>
      <c r="O508" s="120"/>
      <c r="P508" s="120"/>
      <c r="Q508" s="2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122"/>
      <c r="AJ508" s="122"/>
      <c r="AK508" s="2"/>
      <c r="AL508" s="2"/>
      <c r="AM508" s="2"/>
      <c r="AN508" s="2"/>
      <c r="AO508" s="2"/>
      <c r="AP508" s="2"/>
      <c r="AQ508" s="2"/>
      <c r="AR508" s="15"/>
    </row>
    <row r="509" spans="1:44" ht="11.25" customHeight="1">
      <c r="A509" s="120"/>
      <c r="B509" s="120"/>
      <c r="C509" s="120"/>
      <c r="D509" s="120"/>
      <c r="E509" s="2"/>
      <c r="F509" s="2"/>
      <c r="G509" s="120"/>
      <c r="H509" s="120"/>
      <c r="I509" s="120"/>
      <c r="J509" s="58"/>
      <c r="K509" s="121"/>
      <c r="L509" s="2"/>
      <c r="M509" s="120"/>
      <c r="N509" s="120"/>
      <c r="O509" s="120"/>
      <c r="P509" s="120"/>
      <c r="Q509" s="2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122"/>
      <c r="AJ509" s="122"/>
      <c r="AK509" s="2"/>
      <c r="AL509" s="2"/>
      <c r="AM509" s="2"/>
      <c r="AN509" s="2"/>
      <c r="AO509" s="2"/>
      <c r="AP509" s="2"/>
      <c r="AQ509" s="2"/>
      <c r="AR509" s="15"/>
    </row>
    <row r="510" spans="1:44" ht="11.25" customHeight="1">
      <c r="A510" s="120"/>
      <c r="B510" s="120"/>
      <c r="C510" s="120"/>
      <c r="D510" s="120"/>
      <c r="E510" s="2"/>
      <c r="F510" s="2"/>
      <c r="G510" s="120"/>
      <c r="H510" s="120"/>
      <c r="I510" s="120"/>
      <c r="J510" s="58"/>
      <c r="K510" s="121"/>
      <c r="L510" s="2"/>
      <c r="M510" s="120"/>
      <c r="N510" s="120"/>
      <c r="O510" s="120"/>
      <c r="P510" s="120"/>
      <c r="Q510" s="2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122"/>
      <c r="AJ510" s="122"/>
      <c r="AK510" s="2"/>
      <c r="AL510" s="2"/>
      <c r="AM510" s="2"/>
      <c r="AN510" s="2"/>
      <c r="AO510" s="2"/>
      <c r="AP510" s="2"/>
      <c r="AQ510" s="2"/>
      <c r="AR510" s="15"/>
    </row>
    <row r="511" spans="1:44" ht="11.25" customHeight="1">
      <c r="A511" s="120"/>
      <c r="B511" s="120"/>
      <c r="C511" s="120"/>
      <c r="D511" s="120"/>
      <c r="E511" s="2"/>
      <c r="F511" s="2"/>
      <c r="G511" s="120"/>
      <c r="H511" s="120"/>
      <c r="I511" s="120"/>
      <c r="J511" s="58"/>
      <c r="K511" s="121"/>
      <c r="L511" s="2"/>
      <c r="M511" s="120"/>
      <c r="N511" s="120"/>
      <c r="O511" s="120"/>
      <c r="P511" s="120"/>
      <c r="Q511" s="2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122"/>
      <c r="AJ511" s="122"/>
      <c r="AK511" s="2"/>
      <c r="AL511" s="2"/>
      <c r="AM511" s="2"/>
      <c r="AN511" s="2"/>
      <c r="AO511" s="2"/>
      <c r="AP511" s="2"/>
      <c r="AQ511" s="2"/>
      <c r="AR511" s="15"/>
    </row>
    <row r="512" spans="1:44" ht="11.25" customHeight="1">
      <c r="A512" s="120"/>
      <c r="B512" s="120"/>
      <c r="C512" s="120"/>
      <c r="D512" s="120"/>
      <c r="E512" s="2"/>
      <c r="F512" s="2"/>
      <c r="G512" s="120"/>
      <c r="H512" s="120"/>
      <c r="I512" s="120"/>
      <c r="J512" s="58"/>
      <c r="K512" s="121"/>
      <c r="L512" s="2"/>
      <c r="M512" s="120"/>
      <c r="N512" s="120"/>
      <c r="O512" s="120"/>
      <c r="P512" s="120"/>
      <c r="Q512" s="2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122"/>
      <c r="AJ512" s="122"/>
      <c r="AK512" s="2"/>
      <c r="AL512" s="2"/>
      <c r="AM512" s="2"/>
      <c r="AN512" s="2"/>
      <c r="AO512" s="2"/>
      <c r="AP512" s="2"/>
      <c r="AQ512" s="2"/>
      <c r="AR512" s="15"/>
    </row>
    <row r="513" spans="1:44" ht="11.25" customHeight="1">
      <c r="A513" s="120"/>
      <c r="B513" s="120"/>
      <c r="C513" s="120"/>
      <c r="D513" s="120"/>
      <c r="E513" s="2"/>
      <c r="F513" s="2"/>
      <c r="G513" s="120"/>
      <c r="H513" s="120"/>
      <c r="I513" s="120"/>
      <c r="J513" s="58"/>
      <c r="K513" s="121"/>
      <c r="L513" s="2"/>
      <c r="M513" s="120"/>
      <c r="N513" s="120"/>
      <c r="O513" s="120"/>
      <c r="P513" s="120"/>
      <c r="Q513" s="2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122"/>
      <c r="AJ513" s="122"/>
      <c r="AK513" s="2"/>
      <c r="AL513" s="2"/>
      <c r="AM513" s="2"/>
      <c r="AN513" s="2"/>
      <c r="AO513" s="2"/>
      <c r="AP513" s="2"/>
      <c r="AQ513" s="2"/>
      <c r="AR513" s="15"/>
    </row>
    <row r="514" spans="1:44" ht="11.25" customHeight="1">
      <c r="A514" s="120"/>
      <c r="B514" s="120"/>
      <c r="C514" s="120"/>
      <c r="D514" s="120"/>
      <c r="E514" s="2"/>
      <c r="F514" s="2"/>
      <c r="G514" s="120"/>
      <c r="H514" s="120"/>
      <c r="I514" s="120"/>
      <c r="J514" s="58"/>
      <c r="K514" s="121"/>
      <c r="L514" s="2"/>
      <c r="M514" s="120"/>
      <c r="N514" s="120"/>
      <c r="O514" s="120"/>
      <c r="P514" s="120"/>
      <c r="Q514" s="2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122"/>
      <c r="AJ514" s="122"/>
      <c r="AK514" s="2"/>
      <c r="AL514" s="2"/>
      <c r="AM514" s="2"/>
      <c r="AN514" s="2"/>
      <c r="AO514" s="2"/>
      <c r="AP514" s="2"/>
      <c r="AQ514" s="2"/>
      <c r="AR514" s="15"/>
    </row>
    <row r="515" spans="1:44" ht="11.25" customHeight="1">
      <c r="A515" s="120"/>
      <c r="B515" s="120"/>
      <c r="C515" s="120"/>
      <c r="D515" s="120"/>
      <c r="E515" s="2"/>
      <c r="F515" s="2"/>
      <c r="G515" s="120"/>
      <c r="H515" s="120"/>
      <c r="I515" s="120"/>
      <c r="J515" s="58"/>
      <c r="K515" s="121"/>
      <c r="L515" s="2"/>
      <c r="M515" s="120"/>
      <c r="N515" s="120"/>
      <c r="O515" s="120"/>
      <c r="P515" s="120"/>
      <c r="Q515" s="2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122"/>
      <c r="AJ515" s="122"/>
      <c r="AK515" s="2"/>
      <c r="AL515" s="2"/>
      <c r="AM515" s="2"/>
      <c r="AN515" s="2"/>
      <c r="AO515" s="2"/>
      <c r="AP515" s="2"/>
      <c r="AQ515" s="2"/>
      <c r="AR515" s="15"/>
    </row>
    <row r="516" spans="1:44" ht="11.25" customHeight="1">
      <c r="A516" s="120"/>
      <c r="B516" s="120"/>
      <c r="C516" s="120"/>
      <c r="D516" s="120"/>
      <c r="E516" s="2"/>
      <c r="F516" s="2"/>
      <c r="G516" s="120"/>
      <c r="H516" s="120"/>
      <c r="I516" s="120"/>
      <c r="J516" s="58"/>
      <c r="K516" s="121"/>
      <c r="L516" s="2"/>
      <c r="M516" s="120"/>
      <c r="N516" s="120"/>
      <c r="O516" s="120"/>
      <c r="P516" s="120"/>
      <c r="Q516" s="2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122"/>
      <c r="AJ516" s="122"/>
      <c r="AK516" s="2"/>
      <c r="AL516" s="2"/>
      <c r="AM516" s="2"/>
      <c r="AN516" s="2"/>
      <c r="AO516" s="2"/>
      <c r="AP516" s="2"/>
      <c r="AQ516" s="2"/>
      <c r="AR516" s="15"/>
    </row>
    <row r="517" spans="1:44" ht="11.25" customHeight="1">
      <c r="A517" s="120"/>
      <c r="B517" s="120"/>
      <c r="C517" s="120"/>
      <c r="D517" s="120"/>
      <c r="E517" s="2"/>
      <c r="F517" s="2"/>
      <c r="G517" s="120"/>
      <c r="H517" s="120"/>
      <c r="I517" s="120"/>
      <c r="J517" s="58"/>
      <c r="K517" s="121"/>
      <c r="L517" s="2"/>
      <c r="M517" s="120"/>
      <c r="N517" s="120"/>
      <c r="O517" s="120"/>
      <c r="P517" s="120"/>
      <c r="Q517" s="2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122"/>
      <c r="AJ517" s="122"/>
      <c r="AK517" s="2"/>
      <c r="AL517" s="2"/>
      <c r="AM517" s="2"/>
      <c r="AN517" s="2"/>
      <c r="AO517" s="2"/>
      <c r="AP517" s="2"/>
      <c r="AQ517" s="2"/>
      <c r="AR517" s="15"/>
    </row>
    <row r="518" spans="1:44" ht="11.25" customHeight="1">
      <c r="A518" s="120"/>
      <c r="B518" s="120"/>
      <c r="C518" s="120"/>
      <c r="D518" s="120"/>
      <c r="E518" s="2"/>
      <c r="F518" s="2"/>
      <c r="G518" s="120"/>
      <c r="H518" s="120"/>
      <c r="I518" s="120"/>
      <c r="J518" s="58"/>
      <c r="K518" s="121"/>
      <c r="L518" s="2"/>
      <c r="M518" s="120"/>
      <c r="N518" s="120"/>
      <c r="O518" s="120"/>
      <c r="P518" s="120"/>
      <c r="Q518" s="2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122"/>
      <c r="AJ518" s="122"/>
      <c r="AK518" s="2"/>
      <c r="AL518" s="2"/>
      <c r="AM518" s="2"/>
      <c r="AN518" s="2"/>
      <c r="AO518" s="2"/>
      <c r="AP518" s="2"/>
      <c r="AQ518" s="2"/>
      <c r="AR518" s="15"/>
    </row>
    <row r="519" spans="1:44" ht="11.25" customHeight="1">
      <c r="A519" s="120"/>
      <c r="B519" s="120"/>
      <c r="C519" s="120"/>
      <c r="D519" s="120"/>
      <c r="E519" s="2"/>
      <c r="F519" s="2"/>
      <c r="G519" s="120"/>
      <c r="H519" s="120"/>
      <c r="I519" s="120"/>
      <c r="J519" s="58"/>
      <c r="K519" s="121"/>
      <c r="L519" s="2"/>
      <c r="M519" s="120"/>
      <c r="N519" s="120"/>
      <c r="O519" s="120"/>
      <c r="P519" s="120"/>
      <c r="Q519" s="2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122"/>
      <c r="AJ519" s="122"/>
      <c r="AK519" s="2"/>
      <c r="AL519" s="2"/>
      <c r="AM519" s="2"/>
      <c r="AN519" s="2"/>
      <c r="AO519" s="2"/>
      <c r="AP519" s="2"/>
      <c r="AQ519" s="2"/>
      <c r="AR519" s="15"/>
    </row>
    <row r="520" spans="1:44" ht="11.25" customHeight="1">
      <c r="A520" s="120"/>
      <c r="B520" s="120"/>
      <c r="C520" s="120"/>
      <c r="D520" s="120"/>
      <c r="E520" s="2"/>
      <c r="F520" s="2"/>
      <c r="G520" s="120"/>
      <c r="H520" s="120"/>
      <c r="I520" s="120"/>
      <c r="J520" s="58"/>
      <c r="K520" s="121"/>
      <c r="L520" s="2"/>
      <c r="M520" s="120"/>
      <c r="N520" s="120"/>
      <c r="O520" s="120"/>
      <c r="P520" s="120"/>
      <c r="Q520" s="2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122"/>
      <c r="AJ520" s="122"/>
      <c r="AK520" s="2"/>
      <c r="AL520" s="2"/>
      <c r="AM520" s="2"/>
      <c r="AN520" s="2"/>
      <c r="AO520" s="2"/>
      <c r="AP520" s="2"/>
      <c r="AQ520" s="2"/>
      <c r="AR520" s="15"/>
    </row>
    <row r="521" spans="1:44" ht="11.25" customHeight="1">
      <c r="A521" s="120"/>
      <c r="B521" s="120"/>
      <c r="C521" s="120"/>
      <c r="D521" s="120"/>
      <c r="E521" s="2"/>
      <c r="F521" s="2"/>
      <c r="G521" s="120"/>
      <c r="H521" s="120"/>
      <c r="I521" s="120"/>
      <c r="J521" s="58"/>
      <c r="K521" s="121"/>
      <c r="L521" s="2"/>
      <c r="M521" s="120"/>
      <c r="N521" s="120"/>
      <c r="O521" s="120"/>
      <c r="P521" s="120"/>
      <c r="Q521" s="2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122"/>
      <c r="AJ521" s="122"/>
      <c r="AK521" s="2"/>
      <c r="AL521" s="2"/>
      <c r="AM521" s="2"/>
      <c r="AN521" s="2"/>
      <c r="AO521" s="2"/>
      <c r="AP521" s="2"/>
      <c r="AQ521" s="2"/>
      <c r="AR521" s="15"/>
    </row>
    <row r="522" spans="1:44" ht="11.25" customHeight="1">
      <c r="A522" s="120"/>
      <c r="B522" s="120"/>
      <c r="C522" s="120"/>
      <c r="D522" s="120"/>
      <c r="E522" s="2"/>
      <c r="F522" s="2"/>
      <c r="G522" s="120"/>
      <c r="H522" s="120"/>
      <c r="I522" s="120"/>
      <c r="J522" s="58"/>
      <c r="K522" s="121"/>
      <c r="L522" s="2"/>
      <c r="M522" s="120"/>
      <c r="N522" s="120"/>
      <c r="O522" s="120"/>
      <c r="P522" s="120"/>
      <c r="Q522" s="2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122"/>
      <c r="AJ522" s="122"/>
      <c r="AK522" s="2"/>
      <c r="AL522" s="2"/>
      <c r="AM522" s="2"/>
      <c r="AN522" s="2"/>
      <c r="AO522" s="2"/>
      <c r="AP522" s="2"/>
      <c r="AQ522" s="2"/>
      <c r="AR522" s="15"/>
    </row>
    <row r="523" spans="1:44" ht="11.25" customHeight="1">
      <c r="A523" s="120"/>
      <c r="B523" s="120"/>
      <c r="C523" s="120"/>
      <c r="D523" s="120"/>
      <c r="E523" s="2"/>
      <c r="F523" s="2"/>
      <c r="G523" s="120"/>
      <c r="H523" s="120"/>
      <c r="I523" s="120"/>
      <c r="J523" s="58"/>
      <c r="K523" s="121"/>
      <c r="L523" s="2"/>
      <c r="M523" s="120"/>
      <c r="N523" s="120"/>
      <c r="O523" s="120"/>
      <c r="P523" s="120"/>
      <c r="Q523" s="2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122"/>
      <c r="AJ523" s="122"/>
      <c r="AK523" s="2"/>
      <c r="AL523" s="2"/>
      <c r="AM523" s="2"/>
      <c r="AN523" s="2"/>
      <c r="AO523" s="2"/>
      <c r="AP523" s="2"/>
      <c r="AQ523" s="2"/>
      <c r="AR523" s="15"/>
    </row>
    <row r="524" spans="1:44" ht="11.25" customHeight="1">
      <c r="A524" s="120"/>
      <c r="B524" s="120"/>
      <c r="C524" s="120"/>
      <c r="D524" s="120"/>
      <c r="E524" s="2"/>
      <c r="F524" s="2"/>
      <c r="G524" s="120"/>
      <c r="H524" s="120"/>
      <c r="I524" s="120"/>
      <c r="J524" s="58"/>
      <c r="K524" s="121"/>
      <c r="L524" s="2"/>
      <c r="M524" s="120"/>
      <c r="N524" s="120"/>
      <c r="O524" s="120"/>
      <c r="P524" s="120"/>
      <c r="Q524" s="2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122"/>
      <c r="AJ524" s="122"/>
      <c r="AK524" s="2"/>
      <c r="AL524" s="2"/>
      <c r="AM524" s="2"/>
      <c r="AN524" s="2"/>
      <c r="AO524" s="2"/>
      <c r="AP524" s="2"/>
      <c r="AQ524" s="2"/>
      <c r="AR524" s="15"/>
    </row>
    <row r="525" spans="1:44" ht="11.25" customHeight="1">
      <c r="A525" s="120"/>
      <c r="B525" s="120"/>
      <c r="C525" s="120"/>
      <c r="D525" s="120"/>
      <c r="E525" s="2"/>
      <c r="F525" s="2"/>
      <c r="G525" s="120"/>
      <c r="H525" s="120"/>
      <c r="I525" s="120"/>
      <c r="J525" s="58"/>
      <c r="K525" s="121"/>
      <c r="L525" s="2"/>
      <c r="M525" s="120"/>
      <c r="N525" s="120"/>
      <c r="O525" s="120"/>
      <c r="P525" s="120"/>
      <c r="Q525" s="2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122"/>
      <c r="AJ525" s="122"/>
      <c r="AK525" s="2"/>
      <c r="AL525" s="2"/>
      <c r="AM525" s="2"/>
      <c r="AN525" s="2"/>
      <c r="AO525" s="2"/>
      <c r="AP525" s="2"/>
      <c r="AQ525" s="2"/>
      <c r="AR525" s="15"/>
    </row>
    <row r="526" spans="1:44" ht="11.25" customHeight="1">
      <c r="A526" s="120"/>
      <c r="B526" s="120"/>
      <c r="C526" s="120"/>
      <c r="D526" s="120"/>
      <c r="E526" s="2"/>
      <c r="F526" s="2"/>
      <c r="G526" s="120"/>
      <c r="H526" s="120"/>
      <c r="I526" s="120"/>
      <c r="J526" s="58"/>
      <c r="K526" s="121"/>
      <c r="L526" s="2"/>
      <c r="M526" s="120"/>
      <c r="N526" s="120"/>
      <c r="O526" s="120"/>
      <c r="P526" s="120"/>
      <c r="Q526" s="2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122"/>
      <c r="AJ526" s="122"/>
      <c r="AK526" s="2"/>
      <c r="AL526" s="2"/>
      <c r="AM526" s="2"/>
      <c r="AN526" s="2"/>
      <c r="AO526" s="2"/>
      <c r="AP526" s="2"/>
      <c r="AQ526" s="2"/>
      <c r="AR526" s="15"/>
    </row>
    <row r="527" spans="1:44" ht="11.25" customHeight="1">
      <c r="A527" s="120"/>
      <c r="B527" s="120"/>
      <c r="C527" s="120"/>
      <c r="D527" s="120"/>
      <c r="E527" s="2"/>
      <c r="F527" s="2"/>
      <c r="G527" s="120"/>
      <c r="H527" s="120"/>
      <c r="I527" s="120"/>
      <c r="J527" s="58"/>
      <c r="K527" s="121"/>
      <c r="L527" s="2"/>
      <c r="M527" s="120"/>
      <c r="N527" s="120"/>
      <c r="O527" s="120"/>
      <c r="P527" s="120"/>
      <c r="Q527" s="2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122"/>
      <c r="AJ527" s="122"/>
      <c r="AK527" s="2"/>
      <c r="AL527" s="2"/>
      <c r="AM527" s="2"/>
      <c r="AN527" s="2"/>
      <c r="AO527" s="2"/>
      <c r="AP527" s="2"/>
      <c r="AQ527" s="2"/>
      <c r="AR527" s="15"/>
    </row>
    <row r="528" spans="1:44" ht="11.25" customHeight="1">
      <c r="A528" s="120"/>
      <c r="B528" s="120"/>
      <c r="C528" s="120"/>
      <c r="D528" s="120"/>
      <c r="E528" s="2"/>
      <c r="F528" s="2"/>
      <c r="G528" s="120"/>
      <c r="H528" s="120"/>
      <c r="I528" s="120"/>
      <c r="J528" s="58"/>
      <c r="K528" s="121"/>
      <c r="L528" s="2"/>
      <c r="M528" s="120"/>
      <c r="N528" s="120"/>
      <c r="O528" s="120"/>
      <c r="P528" s="120"/>
      <c r="Q528" s="2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122"/>
      <c r="AJ528" s="122"/>
      <c r="AK528" s="2"/>
      <c r="AL528" s="2"/>
      <c r="AM528" s="2"/>
      <c r="AN528" s="2"/>
      <c r="AO528" s="2"/>
      <c r="AP528" s="2"/>
      <c r="AQ528" s="2"/>
      <c r="AR528" s="15"/>
    </row>
    <row r="529" spans="1:44" ht="11.25" customHeight="1">
      <c r="A529" s="120"/>
      <c r="B529" s="120"/>
      <c r="C529" s="120"/>
      <c r="D529" s="120"/>
      <c r="E529" s="2"/>
      <c r="F529" s="2"/>
      <c r="G529" s="120"/>
      <c r="H529" s="120"/>
      <c r="I529" s="120"/>
      <c r="J529" s="58"/>
      <c r="K529" s="121"/>
      <c r="L529" s="2"/>
      <c r="M529" s="120"/>
      <c r="N529" s="120"/>
      <c r="O529" s="120"/>
      <c r="P529" s="120"/>
      <c r="Q529" s="2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122"/>
      <c r="AJ529" s="122"/>
      <c r="AK529" s="2"/>
      <c r="AL529" s="2"/>
      <c r="AM529" s="2"/>
      <c r="AN529" s="2"/>
      <c r="AO529" s="2"/>
      <c r="AP529" s="2"/>
      <c r="AQ529" s="2"/>
      <c r="AR529" s="15"/>
    </row>
    <row r="530" spans="1:44" ht="11.25" customHeight="1">
      <c r="A530" s="120"/>
      <c r="B530" s="120"/>
      <c r="C530" s="120"/>
      <c r="D530" s="120"/>
      <c r="E530" s="2"/>
      <c r="F530" s="2"/>
      <c r="G530" s="120"/>
      <c r="H530" s="120"/>
      <c r="I530" s="120"/>
      <c r="J530" s="58"/>
      <c r="K530" s="121"/>
      <c r="L530" s="2"/>
      <c r="M530" s="120"/>
      <c r="N530" s="120"/>
      <c r="O530" s="120"/>
      <c r="P530" s="120"/>
      <c r="Q530" s="2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122"/>
      <c r="AJ530" s="122"/>
      <c r="AK530" s="2"/>
      <c r="AL530" s="2"/>
      <c r="AM530" s="2"/>
      <c r="AN530" s="2"/>
      <c r="AO530" s="2"/>
      <c r="AP530" s="2"/>
      <c r="AQ530" s="2"/>
      <c r="AR530" s="15"/>
    </row>
    <row r="531" spans="1:44" ht="11.25" customHeight="1">
      <c r="A531" s="120"/>
      <c r="B531" s="120"/>
      <c r="C531" s="120"/>
      <c r="D531" s="120"/>
      <c r="E531" s="2"/>
      <c r="F531" s="2"/>
      <c r="G531" s="120"/>
      <c r="H531" s="120"/>
      <c r="I531" s="120"/>
      <c r="J531" s="58"/>
      <c r="K531" s="121"/>
      <c r="L531" s="2"/>
      <c r="M531" s="120"/>
      <c r="N531" s="120"/>
      <c r="O531" s="120"/>
      <c r="P531" s="120"/>
      <c r="Q531" s="2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122"/>
      <c r="AJ531" s="122"/>
      <c r="AK531" s="2"/>
      <c r="AL531" s="2"/>
      <c r="AM531" s="2"/>
      <c r="AN531" s="2"/>
      <c r="AO531" s="2"/>
      <c r="AP531" s="2"/>
      <c r="AQ531" s="2"/>
      <c r="AR531" s="15"/>
    </row>
    <row r="532" spans="1:44" ht="11.25" customHeight="1">
      <c r="A532" s="120"/>
      <c r="B532" s="120"/>
      <c r="C532" s="120"/>
      <c r="D532" s="120"/>
      <c r="E532" s="2"/>
      <c r="F532" s="2"/>
      <c r="G532" s="120"/>
      <c r="H532" s="120"/>
      <c r="I532" s="120"/>
      <c r="J532" s="58"/>
      <c r="K532" s="121"/>
      <c r="L532" s="2"/>
      <c r="M532" s="120"/>
      <c r="N532" s="120"/>
      <c r="O532" s="120"/>
      <c r="P532" s="120"/>
      <c r="Q532" s="2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122"/>
      <c r="AJ532" s="122"/>
      <c r="AK532" s="2"/>
      <c r="AL532" s="2"/>
      <c r="AM532" s="2"/>
      <c r="AN532" s="2"/>
      <c r="AO532" s="2"/>
      <c r="AP532" s="2"/>
      <c r="AQ532" s="2"/>
      <c r="AR532" s="15"/>
    </row>
    <row r="533" spans="1:44" ht="11.25" customHeight="1">
      <c r="A533" s="120"/>
      <c r="B533" s="120"/>
      <c r="C533" s="120"/>
      <c r="D533" s="120"/>
      <c r="E533" s="2"/>
      <c r="F533" s="2"/>
      <c r="G533" s="120"/>
      <c r="H533" s="120"/>
      <c r="I533" s="120"/>
      <c r="J533" s="58"/>
      <c r="K533" s="121"/>
      <c r="L533" s="2"/>
      <c r="M533" s="120"/>
      <c r="N533" s="120"/>
      <c r="O533" s="120"/>
      <c r="P533" s="120"/>
      <c r="Q533" s="2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122"/>
      <c r="AJ533" s="122"/>
      <c r="AK533" s="2"/>
      <c r="AL533" s="2"/>
      <c r="AM533" s="2"/>
      <c r="AN533" s="2"/>
      <c r="AO533" s="2"/>
      <c r="AP533" s="2"/>
      <c r="AQ533" s="2"/>
      <c r="AR533" s="15"/>
    </row>
    <row r="534" spans="1:44" ht="11.25" customHeight="1">
      <c r="A534" s="120"/>
      <c r="B534" s="120"/>
      <c r="C534" s="120"/>
      <c r="D534" s="120"/>
      <c r="E534" s="2"/>
      <c r="F534" s="2"/>
      <c r="G534" s="120"/>
      <c r="H534" s="120"/>
      <c r="I534" s="120"/>
      <c r="J534" s="58"/>
      <c r="K534" s="121"/>
      <c r="L534" s="2"/>
      <c r="M534" s="120"/>
      <c r="N534" s="120"/>
      <c r="O534" s="120"/>
      <c r="P534" s="120"/>
      <c r="Q534" s="2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122"/>
      <c r="AJ534" s="122"/>
      <c r="AK534" s="2"/>
      <c r="AL534" s="2"/>
      <c r="AM534" s="2"/>
      <c r="AN534" s="2"/>
      <c r="AO534" s="2"/>
      <c r="AP534" s="2"/>
      <c r="AQ534" s="2"/>
      <c r="AR534" s="15"/>
    </row>
    <row r="535" spans="1:44" ht="11.25" customHeight="1">
      <c r="A535" s="120"/>
      <c r="B535" s="120"/>
      <c r="C535" s="120"/>
      <c r="D535" s="120"/>
      <c r="E535" s="2"/>
      <c r="F535" s="2"/>
      <c r="G535" s="120"/>
      <c r="H535" s="120"/>
      <c r="I535" s="120"/>
      <c r="J535" s="58"/>
      <c r="K535" s="121"/>
      <c r="L535" s="2"/>
      <c r="M535" s="120"/>
      <c r="N535" s="120"/>
      <c r="O535" s="120"/>
      <c r="P535" s="120"/>
      <c r="Q535" s="2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122"/>
      <c r="AJ535" s="122"/>
      <c r="AK535" s="2"/>
      <c r="AL535" s="2"/>
      <c r="AM535" s="2"/>
      <c r="AN535" s="2"/>
      <c r="AO535" s="2"/>
      <c r="AP535" s="2"/>
      <c r="AQ535" s="2"/>
      <c r="AR535" s="15"/>
    </row>
    <row r="536" spans="1:44" ht="11.25" customHeight="1">
      <c r="A536" s="120"/>
      <c r="B536" s="120"/>
      <c r="C536" s="120"/>
      <c r="D536" s="120"/>
      <c r="E536" s="2"/>
      <c r="F536" s="2"/>
      <c r="G536" s="120"/>
      <c r="H536" s="120"/>
      <c r="I536" s="120"/>
      <c r="J536" s="58"/>
      <c r="K536" s="121"/>
      <c r="L536" s="2"/>
      <c r="M536" s="120"/>
      <c r="N536" s="120"/>
      <c r="O536" s="120"/>
      <c r="P536" s="120"/>
      <c r="Q536" s="2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122"/>
      <c r="AJ536" s="122"/>
      <c r="AK536" s="2"/>
      <c r="AL536" s="2"/>
      <c r="AM536" s="2"/>
      <c r="AN536" s="2"/>
      <c r="AO536" s="2"/>
      <c r="AP536" s="2"/>
      <c r="AQ536" s="2"/>
      <c r="AR536" s="15"/>
    </row>
    <row r="537" spans="1:44" ht="11.25" customHeight="1">
      <c r="A537" s="120"/>
      <c r="B537" s="120"/>
      <c r="C537" s="120"/>
      <c r="D537" s="120"/>
      <c r="E537" s="2"/>
      <c r="F537" s="2"/>
      <c r="G537" s="120"/>
      <c r="H537" s="120"/>
      <c r="I537" s="120"/>
      <c r="J537" s="58"/>
      <c r="K537" s="121"/>
      <c r="L537" s="2"/>
      <c r="M537" s="120"/>
      <c r="N537" s="120"/>
      <c r="O537" s="120"/>
      <c r="P537" s="120"/>
      <c r="Q537" s="2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122"/>
      <c r="AJ537" s="122"/>
      <c r="AK537" s="2"/>
      <c r="AL537" s="2"/>
      <c r="AM537" s="2"/>
      <c r="AN537" s="2"/>
      <c r="AO537" s="2"/>
      <c r="AP537" s="2"/>
      <c r="AQ537" s="2"/>
      <c r="AR537" s="15"/>
    </row>
    <row r="538" spans="1:44" ht="11.25" customHeight="1">
      <c r="A538" s="120"/>
      <c r="B538" s="120"/>
      <c r="C538" s="120"/>
      <c r="D538" s="120"/>
      <c r="E538" s="2"/>
      <c r="F538" s="2"/>
      <c r="G538" s="120"/>
      <c r="H538" s="120"/>
      <c r="I538" s="120"/>
      <c r="J538" s="58"/>
      <c r="K538" s="121"/>
      <c r="L538" s="2"/>
      <c r="M538" s="120"/>
      <c r="N538" s="120"/>
      <c r="O538" s="120"/>
      <c r="P538" s="120"/>
      <c r="Q538" s="2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122"/>
      <c r="AJ538" s="122"/>
      <c r="AK538" s="2"/>
      <c r="AL538" s="2"/>
      <c r="AM538" s="2"/>
      <c r="AN538" s="2"/>
      <c r="AO538" s="2"/>
      <c r="AP538" s="2"/>
      <c r="AQ538" s="2"/>
      <c r="AR538" s="15"/>
    </row>
    <row r="539" spans="1:44" ht="11.25" customHeight="1">
      <c r="A539" s="120"/>
      <c r="B539" s="120"/>
      <c r="C539" s="120"/>
      <c r="D539" s="120"/>
      <c r="E539" s="2"/>
      <c r="F539" s="2"/>
      <c r="G539" s="120"/>
      <c r="H539" s="120"/>
      <c r="I539" s="120"/>
      <c r="J539" s="58"/>
      <c r="K539" s="121"/>
      <c r="L539" s="2"/>
      <c r="M539" s="120"/>
      <c r="N539" s="120"/>
      <c r="O539" s="120"/>
      <c r="P539" s="120"/>
      <c r="Q539" s="2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122"/>
      <c r="AJ539" s="122"/>
      <c r="AK539" s="2"/>
      <c r="AL539" s="2"/>
      <c r="AM539" s="2"/>
      <c r="AN539" s="2"/>
      <c r="AO539" s="2"/>
      <c r="AP539" s="2"/>
      <c r="AQ539" s="2"/>
      <c r="AR539" s="15"/>
    </row>
    <row r="540" spans="1:44" ht="11.25" customHeight="1">
      <c r="A540" s="120"/>
      <c r="B540" s="120"/>
      <c r="C540" s="120"/>
      <c r="D540" s="120"/>
      <c r="E540" s="2"/>
      <c r="F540" s="2"/>
      <c r="G540" s="120"/>
      <c r="H540" s="120"/>
      <c r="I540" s="120"/>
      <c r="J540" s="58"/>
      <c r="K540" s="121"/>
      <c r="L540" s="2"/>
      <c r="M540" s="120"/>
      <c r="N540" s="120"/>
      <c r="O540" s="120"/>
      <c r="P540" s="120"/>
      <c r="Q540" s="2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122"/>
      <c r="AJ540" s="122"/>
      <c r="AK540" s="2"/>
      <c r="AL540" s="2"/>
      <c r="AM540" s="2"/>
      <c r="AN540" s="2"/>
      <c r="AO540" s="2"/>
      <c r="AP540" s="2"/>
      <c r="AQ540" s="2"/>
      <c r="AR540" s="15"/>
    </row>
    <row r="541" spans="1:44" ht="11.25" customHeight="1">
      <c r="A541" s="120"/>
      <c r="B541" s="120"/>
      <c r="C541" s="120"/>
      <c r="D541" s="120"/>
      <c r="E541" s="2"/>
      <c r="F541" s="2"/>
      <c r="G541" s="120"/>
      <c r="H541" s="120"/>
      <c r="I541" s="120"/>
      <c r="J541" s="58"/>
      <c r="K541" s="121"/>
      <c r="L541" s="2"/>
      <c r="M541" s="120"/>
      <c r="N541" s="120"/>
      <c r="O541" s="120"/>
      <c r="P541" s="120"/>
      <c r="Q541" s="2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122"/>
      <c r="AJ541" s="122"/>
      <c r="AK541" s="2"/>
      <c r="AL541" s="2"/>
      <c r="AM541" s="2"/>
      <c r="AN541" s="2"/>
      <c r="AO541" s="2"/>
      <c r="AP541" s="2"/>
      <c r="AQ541" s="2"/>
      <c r="AR541" s="15"/>
    </row>
    <row r="542" spans="1:44" ht="11.25" customHeight="1">
      <c r="A542" s="120"/>
      <c r="B542" s="120"/>
      <c r="C542" s="120"/>
      <c r="D542" s="120"/>
      <c r="E542" s="2"/>
      <c r="F542" s="2"/>
      <c r="G542" s="120"/>
      <c r="H542" s="120"/>
      <c r="I542" s="120"/>
      <c r="J542" s="58"/>
      <c r="K542" s="121"/>
      <c r="L542" s="2"/>
      <c r="M542" s="120"/>
      <c r="N542" s="120"/>
      <c r="O542" s="120"/>
      <c r="P542" s="120"/>
      <c r="Q542" s="2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122"/>
      <c r="AJ542" s="122"/>
      <c r="AK542" s="2"/>
      <c r="AL542" s="2"/>
      <c r="AM542" s="2"/>
      <c r="AN542" s="2"/>
      <c r="AO542" s="2"/>
      <c r="AP542" s="2"/>
      <c r="AQ542" s="2"/>
      <c r="AR542" s="15"/>
    </row>
    <row r="543" spans="1:44" ht="11.25" customHeight="1">
      <c r="A543" s="120"/>
      <c r="B543" s="120"/>
      <c r="C543" s="120"/>
      <c r="D543" s="120"/>
      <c r="E543" s="2"/>
      <c r="F543" s="2"/>
      <c r="G543" s="120"/>
      <c r="H543" s="120"/>
      <c r="I543" s="120"/>
      <c r="J543" s="58"/>
      <c r="K543" s="121"/>
      <c r="L543" s="2"/>
      <c r="M543" s="120"/>
      <c r="N543" s="120"/>
      <c r="O543" s="120"/>
      <c r="P543" s="120"/>
      <c r="Q543" s="2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122"/>
      <c r="AJ543" s="122"/>
      <c r="AK543" s="2"/>
      <c r="AL543" s="2"/>
      <c r="AM543" s="2"/>
      <c r="AN543" s="2"/>
      <c r="AO543" s="2"/>
      <c r="AP543" s="2"/>
      <c r="AQ543" s="2"/>
      <c r="AR543" s="15"/>
    </row>
    <row r="544" spans="1:44" ht="11.25" customHeight="1">
      <c r="A544" s="120"/>
      <c r="B544" s="120"/>
      <c r="C544" s="120"/>
      <c r="D544" s="120"/>
      <c r="E544" s="2"/>
      <c r="F544" s="2"/>
      <c r="G544" s="120"/>
      <c r="H544" s="120"/>
      <c r="I544" s="120"/>
      <c r="J544" s="58"/>
      <c r="K544" s="121"/>
      <c r="L544" s="2"/>
      <c r="M544" s="120"/>
      <c r="N544" s="120"/>
      <c r="O544" s="120"/>
      <c r="P544" s="120"/>
      <c r="Q544" s="2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122"/>
      <c r="AJ544" s="122"/>
      <c r="AK544" s="2"/>
      <c r="AL544" s="2"/>
      <c r="AM544" s="2"/>
      <c r="AN544" s="2"/>
      <c r="AO544" s="2"/>
      <c r="AP544" s="2"/>
      <c r="AQ544" s="2"/>
      <c r="AR544" s="15"/>
    </row>
    <row r="545" spans="1:44" ht="11.25" customHeight="1">
      <c r="A545" s="120"/>
      <c r="B545" s="120"/>
      <c r="C545" s="120"/>
      <c r="D545" s="120"/>
      <c r="E545" s="2"/>
      <c r="F545" s="2"/>
      <c r="G545" s="120"/>
      <c r="H545" s="120"/>
      <c r="I545" s="120"/>
      <c r="J545" s="58"/>
      <c r="K545" s="121"/>
      <c r="L545" s="2"/>
      <c r="M545" s="120"/>
      <c r="N545" s="120"/>
      <c r="O545" s="120"/>
      <c r="P545" s="120"/>
      <c r="Q545" s="2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122"/>
      <c r="AJ545" s="122"/>
      <c r="AK545" s="2"/>
      <c r="AL545" s="2"/>
      <c r="AM545" s="2"/>
      <c r="AN545" s="2"/>
      <c r="AO545" s="2"/>
      <c r="AP545" s="2"/>
      <c r="AQ545" s="2"/>
      <c r="AR545" s="15"/>
    </row>
    <row r="546" spans="1:44" ht="11.25" customHeight="1">
      <c r="A546" s="120"/>
      <c r="B546" s="120"/>
      <c r="C546" s="120"/>
      <c r="D546" s="120"/>
      <c r="E546" s="2"/>
      <c r="F546" s="2"/>
      <c r="G546" s="120"/>
      <c r="H546" s="120"/>
      <c r="I546" s="120"/>
      <c r="J546" s="58"/>
      <c r="K546" s="121"/>
      <c r="L546" s="2"/>
      <c r="M546" s="120"/>
      <c r="N546" s="120"/>
      <c r="O546" s="120"/>
      <c r="P546" s="120"/>
      <c r="Q546" s="2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122"/>
      <c r="AJ546" s="122"/>
      <c r="AK546" s="2"/>
      <c r="AL546" s="2"/>
      <c r="AM546" s="2"/>
      <c r="AN546" s="2"/>
      <c r="AO546" s="2"/>
      <c r="AP546" s="2"/>
      <c r="AQ546" s="2"/>
      <c r="AR546" s="15"/>
    </row>
    <row r="547" spans="1:44" ht="11.25" customHeight="1">
      <c r="A547" s="120"/>
      <c r="B547" s="120"/>
      <c r="C547" s="120"/>
      <c r="D547" s="120"/>
      <c r="E547" s="2"/>
      <c r="F547" s="2"/>
      <c r="G547" s="120"/>
      <c r="H547" s="120"/>
      <c r="I547" s="120"/>
      <c r="J547" s="58"/>
      <c r="K547" s="121"/>
      <c r="L547" s="2"/>
      <c r="M547" s="120"/>
      <c r="N547" s="120"/>
      <c r="O547" s="120"/>
      <c r="P547" s="120"/>
      <c r="Q547" s="2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122"/>
      <c r="AJ547" s="122"/>
      <c r="AK547" s="2"/>
      <c r="AL547" s="2"/>
      <c r="AM547" s="2"/>
      <c r="AN547" s="2"/>
      <c r="AO547" s="2"/>
      <c r="AP547" s="2"/>
      <c r="AQ547" s="2"/>
      <c r="AR547" s="15"/>
    </row>
    <row r="548" spans="1:44" ht="11.25" customHeight="1">
      <c r="A548" s="120"/>
      <c r="B548" s="120"/>
      <c r="C548" s="120"/>
      <c r="D548" s="120"/>
      <c r="E548" s="2"/>
      <c r="F548" s="2"/>
      <c r="G548" s="120"/>
      <c r="H548" s="120"/>
      <c r="I548" s="120"/>
      <c r="J548" s="58"/>
      <c r="K548" s="121"/>
      <c r="L548" s="2"/>
      <c r="M548" s="120"/>
      <c r="N548" s="120"/>
      <c r="O548" s="120"/>
      <c r="P548" s="120"/>
      <c r="Q548" s="2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122"/>
      <c r="AJ548" s="122"/>
      <c r="AK548" s="2"/>
      <c r="AL548" s="2"/>
      <c r="AM548" s="2"/>
      <c r="AN548" s="2"/>
      <c r="AO548" s="2"/>
      <c r="AP548" s="2"/>
      <c r="AQ548" s="2"/>
      <c r="AR548" s="15"/>
    </row>
    <row r="549" spans="1:44" ht="11.25" customHeight="1">
      <c r="A549" s="120"/>
      <c r="B549" s="120"/>
      <c r="C549" s="120"/>
      <c r="D549" s="120"/>
      <c r="E549" s="2"/>
      <c r="F549" s="2"/>
      <c r="G549" s="120"/>
      <c r="H549" s="120"/>
      <c r="I549" s="120"/>
      <c r="J549" s="58"/>
      <c r="K549" s="121"/>
      <c r="L549" s="2"/>
      <c r="M549" s="120"/>
      <c r="N549" s="120"/>
      <c r="O549" s="120"/>
      <c r="P549" s="120"/>
      <c r="Q549" s="2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122"/>
      <c r="AJ549" s="122"/>
      <c r="AK549" s="2"/>
      <c r="AL549" s="2"/>
      <c r="AM549" s="2"/>
      <c r="AN549" s="2"/>
      <c r="AO549" s="2"/>
      <c r="AP549" s="2"/>
      <c r="AQ549" s="2"/>
      <c r="AR549" s="15"/>
    </row>
    <row r="550" spans="1:44" ht="11.25" customHeight="1">
      <c r="A550" s="120"/>
      <c r="B550" s="120"/>
      <c r="C550" s="120"/>
      <c r="D550" s="120"/>
      <c r="E550" s="2"/>
      <c r="F550" s="2"/>
      <c r="G550" s="120"/>
      <c r="H550" s="120"/>
      <c r="I550" s="120"/>
      <c r="J550" s="58"/>
      <c r="K550" s="121"/>
      <c r="L550" s="2"/>
      <c r="M550" s="120"/>
      <c r="N550" s="120"/>
      <c r="O550" s="120"/>
      <c r="P550" s="120"/>
      <c r="Q550" s="2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122"/>
      <c r="AJ550" s="122"/>
      <c r="AK550" s="2"/>
      <c r="AL550" s="2"/>
      <c r="AM550" s="2"/>
      <c r="AN550" s="2"/>
      <c r="AO550" s="2"/>
      <c r="AP550" s="2"/>
      <c r="AQ550" s="2"/>
      <c r="AR550" s="15"/>
    </row>
    <row r="551" spans="1:44" ht="11.25" customHeight="1">
      <c r="A551" s="120"/>
      <c r="B551" s="120"/>
      <c r="C551" s="120"/>
      <c r="D551" s="120"/>
      <c r="E551" s="2"/>
      <c r="F551" s="2"/>
      <c r="G551" s="120"/>
      <c r="H551" s="120"/>
      <c r="I551" s="120"/>
      <c r="J551" s="58"/>
      <c r="K551" s="121"/>
      <c r="L551" s="2"/>
      <c r="M551" s="120"/>
      <c r="N551" s="120"/>
      <c r="O551" s="120"/>
      <c r="P551" s="120"/>
      <c r="Q551" s="2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122"/>
      <c r="AJ551" s="122"/>
      <c r="AK551" s="2"/>
      <c r="AL551" s="2"/>
      <c r="AM551" s="2"/>
      <c r="AN551" s="2"/>
      <c r="AO551" s="2"/>
      <c r="AP551" s="2"/>
      <c r="AQ551" s="2"/>
      <c r="AR551" s="15"/>
    </row>
    <row r="552" spans="1:44" ht="11.25" customHeight="1">
      <c r="A552" s="120"/>
      <c r="B552" s="120"/>
      <c r="C552" s="120"/>
      <c r="D552" s="120"/>
      <c r="E552" s="2"/>
      <c r="F552" s="2"/>
      <c r="G552" s="120"/>
      <c r="H552" s="120"/>
      <c r="I552" s="120"/>
      <c r="J552" s="58"/>
      <c r="K552" s="121"/>
      <c r="L552" s="2"/>
      <c r="M552" s="120"/>
      <c r="N552" s="120"/>
      <c r="O552" s="120"/>
      <c r="P552" s="120"/>
      <c r="Q552" s="2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122"/>
      <c r="AJ552" s="122"/>
      <c r="AK552" s="2"/>
      <c r="AL552" s="2"/>
      <c r="AM552" s="2"/>
      <c r="AN552" s="2"/>
      <c r="AO552" s="2"/>
      <c r="AP552" s="2"/>
      <c r="AQ552" s="2"/>
      <c r="AR552" s="15"/>
    </row>
    <row r="553" spans="1:44" ht="11.25" customHeight="1">
      <c r="A553" s="120"/>
      <c r="B553" s="120"/>
      <c r="C553" s="120"/>
      <c r="D553" s="120"/>
      <c r="E553" s="2"/>
      <c r="F553" s="2"/>
      <c r="G553" s="120"/>
      <c r="H553" s="120"/>
      <c r="I553" s="120"/>
      <c r="J553" s="58"/>
      <c r="K553" s="121"/>
      <c r="L553" s="2"/>
      <c r="M553" s="120"/>
      <c r="N553" s="120"/>
      <c r="O553" s="120"/>
      <c r="P553" s="120"/>
      <c r="Q553" s="2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122"/>
      <c r="AJ553" s="122"/>
      <c r="AK553" s="2"/>
      <c r="AL553" s="2"/>
      <c r="AM553" s="2"/>
      <c r="AN553" s="2"/>
      <c r="AO553" s="2"/>
      <c r="AP553" s="2"/>
      <c r="AQ553" s="2"/>
      <c r="AR553" s="15"/>
    </row>
    <row r="554" spans="1:44" ht="11.25" customHeight="1">
      <c r="A554" s="120"/>
      <c r="B554" s="120"/>
      <c r="C554" s="120"/>
      <c r="D554" s="120"/>
      <c r="E554" s="2"/>
      <c r="F554" s="2"/>
      <c r="G554" s="120"/>
      <c r="H554" s="120"/>
      <c r="I554" s="120"/>
      <c r="J554" s="58"/>
      <c r="K554" s="121"/>
      <c r="L554" s="2"/>
      <c r="M554" s="120"/>
      <c r="N554" s="120"/>
      <c r="O554" s="120"/>
      <c r="P554" s="120"/>
      <c r="Q554" s="2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122"/>
      <c r="AJ554" s="122"/>
      <c r="AK554" s="2"/>
      <c r="AL554" s="2"/>
      <c r="AM554" s="2"/>
      <c r="AN554" s="2"/>
      <c r="AO554" s="2"/>
      <c r="AP554" s="2"/>
      <c r="AQ554" s="2"/>
      <c r="AR554" s="15"/>
    </row>
    <row r="555" spans="1:44" ht="11.25" customHeight="1">
      <c r="A555" s="120"/>
      <c r="B555" s="120"/>
      <c r="C555" s="120"/>
      <c r="D555" s="120"/>
      <c r="E555" s="2"/>
      <c r="F555" s="2"/>
      <c r="G555" s="120"/>
      <c r="H555" s="120"/>
      <c r="I555" s="120"/>
      <c r="J555" s="58"/>
      <c r="K555" s="121"/>
      <c r="L555" s="2"/>
      <c r="M555" s="120"/>
      <c r="N555" s="120"/>
      <c r="O555" s="120"/>
      <c r="P555" s="120"/>
      <c r="Q555" s="2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122"/>
      <c r="AJ555" s="122"/>
      <c r="AK555" s="2"/>
      <c r="AL555" s="2"/>
      <c r="AM555" s="2"/>
      <c r="AN555" s="2"/>
      <c r="AO555" s="2"/>
      <c r="AP555" s="2"/>
      <c r="AQ555" s="2"/>
      <c r="AR555" s="15"/>
    </row>
    <row r="556" spans="1:44" ht="11.25" customHeight="1">
      <c r="A556" s="120"/>
      <c r="B556" s="120"/>
      <c r="C556" s="120"/>
      <c r="D556" s="120"/>
      <c r="E556" s="2"/>
      <c r="F556" s="2"/>
      <c r="G556" s="120"/>
      <c r="H556" s="120"/>
      <c r="I556" s="120"/>
      <c r="J556" s="58"/>
      <c r="K556" s="121"/>
      <c r="L556" s="2"/>
      <c r="M556" s="120"/>
      <c r="N556" s="120"/>
      <c r="O556" s="120"/>
      <c r="P556" s="120"/>
      <c r="Q556" s="2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122"/>
      <c r="AJ556" s="122"/>
      <c r="AK556" s="2"/>
      <c r="AL556" s="2"/>
      <c r="AM556" s="2"/>
      <c r="AN556" s="2"/>
      <c r="AO556" s="2"/>
      <c r="AP556" s="2"/>
      <c r="AQ556" s="2"/>
      <c r="AR556" s="15"/>
    </row>
    <row r="557" spans="1:44" ht="11.25" customHeight="1">
      <c r="A557" s="120"/>
      <c r="B557" s="120"/>
      <c r="C557" s="120"/>
      <c r="D557" s="120"/>
      <c r="E557" s="2"/>
      <c r="F557" s="2"/>
      <c r="G557" s="120"/>
      <c r="H557" s="120"/>
      <c r="I557" s="120"/>
      <c r="J557" s="58"/>
      <c r="K557" s="121"/>
      <c r="L557" s="2"/>
      <c r="M557" s="120"/>
      <c r="N557" s="120"/>
      <c r="O557" s="120"/>
      <c r="P557" s="120"/>
      <c r="Q557" s="2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122"/>
      <c r="AJ557" s="122"/>
      <c r="AK557" s="2"/>
      <c r="AL557" s="2"/>
      <c r="AM557" s="2"/>
      <c r="AN557" s="2"/>
      <c r="AO557" s="2"/>
      <c r="AP557" s="2"/>
      <c r="AQ557" s="2"/>
      <c r="AR557" s="15"/>
    </row>
    <row r="558" spans="1:44" ht="11.25" customHeight="1">
      <c r="A558" s="120"/>
      <c r="B558" s="120"/>
      <c r="C558" s="120"/>
      <c r="D558" s="120"/>
      <c r="E558" s="2"/>
      <c r="F558" s="2"/>
      <c r="G558" s="120"/>
      <c r="H558" s="120"/>
      <c r="I558" s="120"/>
      <c r="J558" s="58"/>
      <c r="K558" s="121"/>
      <c r="L558" s="2"/>
      <c r="M558" s="120"/>
      <c r="N558" s="120"/>
      <c r="O558" s="120"/>
      <c r="P558" s="120"/>
      <c r="Q558" s="2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122"/>
      <c r="AJ558" s="122"/>
      <c r="AK558" s="2"/>
      <c r="AL558" s="2"/>
      <c r="AM558" s="2"/>
      <c r="AN558" s="2"/>
      <c r="AO558" s="2"/>
      <c r="AP558" s="2"/>
      <c r="AQ558" s="2"/>
      <c r="AR558" s="15"/>
    </row>
    <row r="559" spans="1:44" ht="11.25" customHeight="1">
      <c r="A559" s="120"/>
      <c r="B559" s="120"/>
      <c r="C559" s="120"/>
      <c r="D559" s="120"/>
      <c r="E559" s="2"/>
      <c r="F559" s="2"/>
      <c r="G559" s="120"/>
      <c r="H559" s="120"/>
      <c r="I559" s="120"/>
      <c r="J559" s="58"/>
      <c r="K559" s="121"/>
      <c r="L559" s="2"/>
      <c r="M559" s="120"/>
      <c r="N559" s="120"/>
      <c r="O559" s="120"/>
      <c r="P559" s="120"/>
      <c r="Q559" s="2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122"/>
      <c r="AJ559" s="122"/>
      <c r="AK559" s="2"/>
      <c r="AL559" s="2"/>
      <c r="AM559" s="2"/>
      <c r="AN559" s="2"/>
      <c r="AO559" s="2"/>
      <c r="AP559" s="2"/>
      <c r="AQ559" s="2"/>
      <c r="AR559" s="15"/>
    </row>
    <row r="560" spans="1:44" ht="11.25" customHeight="1">
      <c r="A560" s="120"/>
      <c r="B560" s="120"/>
      <c r="C560" s="120"/>
      <c r="D560" s="120"/>
      <c r="E560" s="2"/>
      <c r="F560" s="2"/>
      <c r="G560" s="120"/>
      <c r="H560" s="120"/>
      <c r="I560" s="120"/>
      <c r="J560" s="58"/>
      <c r="K560" s="121"/>
      <c r="L560" s="2"/>
      <c r="M560" s="120"/>
      <c r="N560" s="120"/>
      <c r="O560" s="120"/>
      <c r="P560" s="120"/>
      <c r="Q560" s="2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122"/>
      <c r="AJ560" s="122"/>
      <c r="AK560" s="2"/>
      <c r="AL560" s="2"/>
      <c r="AM560" s="2"/>
      <c r="AN560" s="2"/>
      <c r="AO560" s="2"/>
      <c r="AP560" s="2"/>
      <c r="AQ560" s="2"/>
      <c r="AR560" s="15"/>
    </row>
    <row r="561" spans="1:44" ht="11.25" customHeight="1">
      <c r="A561" s="120"/>
      <c r="B561" s="120"/>
      <c r="C561" s="120"/>
      <c r="D561" s="120"/>
      <c r="E561" s="2"/>
      <c r="F561" s="2"/>
      <c r="G561" s="120"/>
      <c r="H561" s="120"/>
      <c r="I561" s="120"/>
      <c r="J561" s="58"/>
      <c r="K561" s="121"/>
      <c r="L561" s="2"/>
      <c r="M561" s="120"/>
      <c r="N561" s="120"/>
      <c r="O561" s="120"/>
      <c r="P561" s="120"/>
      <c r="Q561" s="2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122"/>
      <c r="AJ561" s="122"/>
      <c r="AK561" s="2"/>
      <c r="AL561" s="2"/>
      <c r="AM561" s="2"/>
      <c r="AN561" s="2"/>
      <c r="AO561" s="2"/>
      <c r="AP561" s="2"/>
      <c r="AQ561" s="2"/>
      <c r="AR561" s="15"/>
    </row>
    <row r="562" spans="1:44" ht="11.25" customHeight="1">
      <c r="A562" s="120"/>
      <c r="B562" s="120"/>
      <c r="C562" s="120"/>
      <c r="D562" s="120"/>
      <c r="E562" s="2"/>
      <c r="F562" s="2"/>
      <c r="G562" s="120"/>
      <c r="H562" s="120"/>
      <c r="I562" s="120"/>
      <c r="J562" s="58"/>
      <c r="K562" s="121"/>
      <c r="L562" s="2"/>
      <c r="M562" s="120"/>
      <c r="N562" s="120"/>
      <c r="O562" s="120"/>
      <c r="P562" s="120"/>
      <c r="Q562" s="2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122"/>
      <c r="AJ562" s="122"/>
      <c r="AK562" s="2"/>
      <c r="AL562" s="2"/>
      <c r="AM562" s="2"/>
      <c r="AN562" s="2"/>
      <c r="AO562" s="2"/>
      <c r="AP562" s="2"/>
      <c r="AQ562" s="2"/>
      <c r="AR562" s="15"/>
    </row>
    <row r="563" spans="1:44" ht="11.25" customHeight="1">
      <c r="A563" s="120"/>
      <c r="B563" s="120"/>
      <c r="C563" s="120"/>
      <c r="D563" s="120"/>
      <c r="E563" s="2"/>
      <c r="F563" s="2"/>
      <c r="G563" s="120"/>
      <c r="H563" s="120"/>
      <c r="I563" s="120"/>
      <c r="J563" s="58"/>
      <c r="K563" s="121"/>
      <c r="L563" s="2"/>
      <c r="M563" s="120"/>
      <c r="N563" s="120"/>
      <c r="O563" s="120"/>
      <c r="P563" s="120"/>
      <c r="Q563" s="2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122"/>
      <c r="AJ563" s="122"/>
      <c r="AK563" s="2"/>
      <c r="AL563" s="2"/>
      <c r="AM563" s="2"/>
      <c r="AN563" s="2"/>
      <c r="AO563" s="2"/>
      <c r="AP563" s="2"/>
      <c r="AQ563" s="2"/>
      <c r="AR563" s="15"/>
    </row>
    <row r="564" spans="1:44" ht="11.25" customHeight="1">
      <c r="A564" s="120"/>
      <c r="B564" s="120"/>
      <c r="C564" s="120"/>
      <c r="D564" s="120"/>
      <c r="E564" s="2"/>
      <c r="F564" s="2"/>
      <c r="G564" s="120"/>
      <c r="H564" s="120"/>
      <c r="I564" s="120"/>
      <c r="J564" s="58"/>
      <c r="K564" s="121"/>
      <c r="L564" s="2"/>
      <c r="M564" s="120"/>
      <c r="N564" s="120"/>
      <c r="O564" s="120"/>
      <c r="P564" s="120"/>
      <c r="Q564" s="2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122"/>
      <c r="AJ564" s="122"/>
      <c r="AK564" s="2"/>
      <c r="AL564" s="2"/>
      <c r="AM564" s="2"/>
      <c r="AN564" s="2"/>
      <c r="AO564" s="2"/>
      <c r="AP564" s="2"/>
      <c r="AQ564" s="2"/>
      <c r="AR564" s="15"/>
    </row>
    <row r="565" spans="1:44" ht="11.25" customHeight="1">
      <c r="A565" s="120"/>
      <c r="B565" s="120"/>
      <c r="C565" s="120"/>
      <c r="D565" s="120"/>
      <c r="E565" s="2"/>
      <c r="F565" s="2"/>
      <c r="G565" s="120"/>
      <c r="H565" s="120"/>
      <c r="I565" s="120"/>
      <c r="J565" s="58"/>
      <c r="K565" s="121"/>
      <c r="L565" s="2"/>
      <c r="M565" s="120"/>
      <c r="N565" s="120"/>
      <c r="O565" s="120"/>
      <c r="P565" s="120"/>
      <c r="Q565" s="2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122"/>
      <c r="AJ565" s="122"/>
      <c r="AK565" s="2"/>
      <c r="AL565" s="2"/>
      <c r="AM565" s="2"/>
      <c r="AN565" s="2"/>
      <c r="AO565" s="2"/>
      <c r="AP565" s="2"/>
      <c r="AQ565" s="2"/>
      <c r="AR565" s="15"/>
    </row>
    <row r="566" spans="1:44" ht="11.25" customHeight="1">
      <c r="A566" s="120"/>
      <c r="B566" s="120"/>
      <c r="C566" s="120"/>
      <c r="D566" s="120"/>
      <c r="E566" s="2"/>
      <c r="F566" s="2"/>
      <c r="G566" s="120"/>
      <c r="H566" s="120"/>
      <c r="I566" s="120"/>
      <c r="J566" s="58"/>
      <c r="K566" s="121"/>
      <c r="L566" s="2"/>
      <c r="M566" s="120"/>
      <c r="N566" s="120"/>
      <c r="O566" s="120"/>
      <c r="P566" s="120"/>
      <c r="Q566" s="2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122"/>
      <c r="AJ566" s="122"/>
      <c r="AK566" s="2"/>
      <c r="AL566" s="2"/>
      <c r="AM566" s="2"/>
      <c r="AN566" s="2"/>
      <c r="AO566" s="2"/>
      <c r="AP566" s="2"/>
      <c r="AQ566" s="2"/>
      <c r="AR566" s="15"/>
    </row>
    <row r="567" spans="1:44" ht="11.25" customHeight="1">
      <c r="A567" s="120"/>
      <c r="B567" s="120"/>
      <c r="C567" s="120"/>
      <c r="D567" s="120"/>
      <c r="E567" s="2"/>
      <c r="F567" s="2"/>
      <c r="G567" s="120"/>
      <c r="H567" s="120"/>
      <c r="I567" s="120"/>
      <c r="J567" s="58"/>
      <c r="K567" s="121"/>
      <c r="L567" s="2"/>
      <c r="M567" s="120"/>
      <c r="N567" s="120"/>
      <c r="O567" s="120"/>
      <c r="P567" s="120"/>
      <c r="Q567" s="2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122"/>
      <c r="AJ567" s="122"/>
      <c r="AK567" s="2"/>
      <c r="AL567" s="2"/>
      <c r="AM567" s="2"/>
      <c r="AN567" s="2"/>
      <c r="AO567" s="2"/>
      <c r="AP567" s="2"/>
      <c r="AQ567" s="2"/>
      <c r="AR567" s="15"/>
    </row>
    <row r="568" spans="1:44" ht="11.25" customHeight="1">
      <c r="A568" s="120"/>
      <c r="B568" s="120"/>
      <c r="C568" s="120"/>
      <c r="D568" s="120"/>
      <c r="E568" s="2"/>
      <c r="F568" s="2"/>
      <c r="G568" s="120"/>
      <c r="H568" s="120"/>
      <c r="I568" s="120"/>
      <c r="J568" s="58"/>
      <c r="K568" s="121"/>
      <c r="L568" s="2"/>
      <c r="M568" s="120"/>
      <c r="N568" s="120"/>
      <c r="O568" s="120"/>
      <c r="P568" s="120"/>
      <c r="Q568" s="2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122"/>
      <c r="AJ568" s="122"/>
      <c r="AK568" s="2"/>
      <c r="AL568" s="2"/>
      <c r="AM568" s="2"/>
      <c r="AN568" s="2"/>
      <c r="AO568" s="2"/>
      <c r="AP568" s="2"/>
      <c r="AQ568" s="2"/>
      <c r="AR568" s="15"/>
    </row>
    <row r="569" spans="1:44" ht="11.25" customHeight="1">
      <c r="A569" s="120"/>
      <c r="B569" s="120"/>
      <c r="C569" s="120"/>
      <c r="D569" s="120"/>
      <c r="E569" s="2"/>
      <c r="F569" s="2"/>
      <c r="G569" s="120"/>
      <c r="H569" s="120"/>
      <c r="I569" s="120"/>
      <c r="J569" s="58"/>
      <c r="K569" s="121"/>
      <c r="L569" s="2"/>
      <c r="M569" s="120"/>
      <c r="N569" s="120"/>
      <c r="O569" s="120"/>
      <c r="P569" s="120"/>
      <c r="Q569" s="2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122"/>
      <c r="AJ569" s="122"/>
      <c r="AK569" s="2"/>
      <c r="AL569" s="2"/>
      <c r="AM569" s="2"/>
      <c r="AN569" s="2"/>
      <c r="AO569" s="2"/>
      <c r="AP569" s="2"/>
      <c r="AQ569" s="2"/>
      <c r="AR569" s="15"/>
    </row>
    <row r="570" spans="1:44" ht="11.25" customHeight="1">
      <c r="A570" s="120"/>
      <c r="B570" s="120"/>
      <c r="C570" s="120"/>
      <c r="D570" s="120"/>
      <c r="E570" s="2"/>
      <c r="F570" s="2"/>
      <c r="G570" s="120"/>
      <c r="H570" s="120"/>
      <c r="I570" s="120"/>
      <c r="J570" s="58"/>
      <c r="K570" s="121"/>
      <c r="L570" s="2"/>
      <c r="M570" s="120"/>
      <c r="N570" s="120"/>
      <c r="O570" s="120"/>
      <c r="P570" s="120"/>
      <c r="Q570" s="2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122"/>
      <c r="AJ570" s="122"/>
      <c r="AK570" s="2"/>
      <c r="AL570" s="2"/>
      <c r="AM570" s="2"/>
      <c r="AN570" s="2"/>
      <c r="AO570" s="2"/>
      <c r="AP570" s="2"/>
      <c r="AQ570" s="2"/>
      <c r="AR570" s="15"/>
    </row>
    <row r="571" spans="1:44" ht="11.25" customHeight="1">
      <c r="A571" s="120"/>
      <c r="B571" s="120"/>
      <c r="C571" s="120"/>
      <c r="D571" s="120"/>
      <c r="E571" s="2"/>
      <c r="F571" s="2"/>
      <c r="G571" s="120"/>
      <c r="H571" s="120"/>
      <c r="I571" s="120"/>
      <c r="J571" s="58"/>
      <c r="K571" s="121"/>
      <c r="L571" s="2"/>
      <c r="M571" s="120"/>
      <c r="N571" s="120"/>
      <c r="O571" s="120"/>
      <c r="P571" s="120"/>
      <c r="Q571" s="2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122"/>
      <c r="AJ571" s="122"/>
      <c r="AK571" s="2"/>
      <c r="AL571" s="2"/>
      <c r="AM571" s="2"/>
      <c r="AN571" s="2"/>
      <c r="AO571" s="2"/>
      <c r="AP571" s="2"/>
      <c r="AQ571" s="2"/>
      <c r="AR571" s="15"/>
    </row>
    <row r="572" spans="1:44" ht="11.25" customHeight="1">
      <c r="A572" s="120"/>
      <c r="B572" s="120"/>
      <c r="C572" s="120"/>
      <c r="D572" s="120"/>
      <c r="E572" s="2"/>
      <c r="F572" s="2"/>
      <c r="G572" s="120"/>
      <c r="H572" s="120"/>
      <c r="I572" s="120"/>
      <c r="J572" s="58"/>
      <c r="K572" s="121"/>
      <c r="L572" s="2"/>
      <c r="M572" s="120"/>
      <c r="N572" s="120"/>
      <c r="O572" s="120"/>
      <c r="P572" s="120"/>
      <c r="Q572" s="2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122"/>
      <c r="AJ572" s="122"/>
      <c r="AK572" s="2"/>
      <c r="AL572" s="2"/>
      <c r="AM572" s="2"/>
      <c r="AN572" s="2"/>
      <c r="AO572" s="2"/>
      <c r="AP572" s="2"/>
      <c r="AQ572" s="2"/>
      <c r="AR572" s="15"/>
    </row>
    <row r="573" spans="1:44" ht="11.25" customHeight="1">
      <c r="A573" s="120"/>
      <c r="B573" s="120"/>
      <c r="C573" s="120"/>
      <c r="D573" s="120"/>
      <c r="E573" s="2"/>
      <c r="F573" s="2"/>
      <c r="G573" s="120"/>
      <c r="H573" s="120"/>
      <c r="I573" s="120"/>
      <c r="J573" s="58"/>
      <c r="K573" s="121"/>
      <c r="L573" s="2"/>
      <c r="M573" s="120"/>
      <c r="N573" s="120"/>
      <c r="O573" s="120"/>
      <c r="P573" s="120"/>
      <c r="Q573" s="2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122"/>
      <c r="AJ573" s="122"/>
      <c r="AK573" s="2"/>
      <c r="AL573" s="2"/>
      <c r="AM573" s="2"/>
      <c r="AN573" s="2"/>
      <c r="AO573" s="2"/>
      <c r="AP573" s="2"/>
      <c r="AQ573" s="2"/>
      <c r="AR573" s="15"/>
    </row>
    <row r="574" spans="1:44" ht="11.25" customHeight="1">
      <c r="A574" s="120"/>
      <c r="B574" s="120"/>
      <c r="C574" s="120"/>
      <c r="D574" s="120"/>
      <c r="E574" s="2"/>
      <c r="F574" s="2"/>
      <c r="G574" s="120"/>
      <c r="H574" s="120"/>
      <c r="I574" s="120"/>
      <c r="J574" s="58"/>
      <c r="K574" s="121"/>
      <c r="L574" s="2"/>
      <c r="M574" s="120"/>
      <c r="N574" s="120"/>
      <c r="O574" s="120"/>
      <c r="P574" s="120"/>
      <c r="Q574" s="2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122"/>
      <c r="AJ574" s="122"/>
      <c r="AK574" s="2"/>
      <c r="AL574" s="2"/>
      <c r="AM574" s="2"/>
      <c r="AN574" s="2"/>
      <c r="AO574" s="2"/>
      <c r="AP574" s="2"/>
      <c r="AQ574" s="2"/>
      <c r="AR574" s="15"/>
    </row>
    <row r="575" spans="1:44" ht="11.25" customHeight="1">
      <c r="A575" s="120"/>
      <c r="B575" s="120"/>
      <c r="C575" s="120"/>
      <c r="D575" s="120"/>
      <c r="E575" s="2"/>
      <c r="F575" s="2"/>
      <c r="G575" s="120"/>
      <c r="H575" s="120"/>
      <c r="I575" s="120"/>
      <c r="J575" s="58"/>
      <c r="K575" s="121"/>
      <c r="L575" s="2"/>
      <c r="M575" s="120"/>
      <c r="N575" s="120"/>
      <c r="O575" s="120"/>
      <c r="P575" s="120"/>
      <c r="Q575" s="2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122"/>
      <c r="AJ575" s="122"/>
      <c r="AK575" s="2"/>
      <c r="AL575" s="2"/>
      <c r="AM575" s="2"/>
      <c r="AN575" s="2"/>
      <c r="AO575" s="2"/>
      <c r="AP575" s="2"/>
      <c r="AQ575" s="2"/>
      <c r="AR575" s="15"/>
    </row>
    <row r="576" spans="1:44" ht="11.25" customHeight="1">
      <c r="A576" s="120"/>
      <c r="B576" s="120"/>
      <c r="C576" s="120"/>
      <c r="D576" s="120"/>
      <c r="E576" s="2"/>
      <c r="F576" s="2"/>
      <c r="G576" s="120"/>
      <c r="H576" s="120"/>
      <c r="I576" s="120"/>
      <c r="J576" s="58"/>
      <c r="K576" s="121"/>
      <c r="L576" s="2"/>
      <c r="M576" s="120"/>
      <c r="N576" s="120"/>
      <c r="O576" s="120"/>
      <c r="P576" s="120"/>
      <c r="Q576" s="2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122"/>
      <c r="AJ576" s="122"/>
      <c r="AK576" s="2"/>
      <c r="AL576" s="2"/>
      <c r="AM576" s="2"/>
      <c r="AN576" s="2"/>
      <c r="AO576" s="2"/>
      <c r="AP576" s="2"/>
      <c r="AQ576" s="2"/>
      <c r="AR576" s="15"/>
    </row>
    <row r="577" spans="1:44" ht="11.25" customHeight="1">
      <c r="A577" s="120"/>
      <c r="B577" s="120"/>
      <c r="C577" s="120"/>
      <c r="D577" s="120"/>
      <c r="E577" s="2"/>
      <c r="F577" s="2"/>
      <c r="G577" s="120"/>
      <c r="H577" s="120"/>
      <c r="I577" s="120"/>
      <c r="J577" s="58"/>
      <c r="K577" s="121"/>
      <c r="L577" s="2"/>
      <c r="M577" s="120"/>
      <c r="N577" s="120"/>
      <c r="O577" s="120"/>
      <c r="P577" s="120"/>
      <c r="Q577" s="2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122"/>
      <c r="AJ577" s="122"/>
      <c r="AK577" s="2"/>
      <c r="AL577" s="2"/>
      <c r="AM577" s="2"/>
      <c r="AN577" s="2"/>
      <c r="AO577" s="2"/>
      <c r="AP577" s="2"/>
      <c r="AQ577" s="2"/>
      <c r="AR577" s="15"/>
    </row>
    <row r="578" spans="1:44" ht="11.25" customHeight="1">
      <c r="A578" s="120"/>
      <c r="B578" s="120"/>
      <c r="C578" s="120"/>
      <c r="D578" s="120"/>
      <c r="E578" s="2"/>
      <c r="F578" s="2"/>
      <c r="G578" s="120"/>
      <c r="H578" s="120"/>
      <c r="I578" s="120"/>
      <c r="J578" s="58"/>
      <c r="K578" s="121"/>
      <c r="L578" s="2"/>
      <c r="M578" s="120"/>
      <c r="N578" s="120"/>
      <c r="O578" s="120"/>
      <c r="P578" s="120"/>
      <c r="Q578" s="2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122"/>
      <c r="AJ578" s="122"/>
      <c r="AK578" s="2"/>
      <c r="AL578" s="2"/>
      <c r="AM578" s="2"/>
      <c r="AN578" s="2"/>
      <c r="AO578" s="2"/>
      <c r="AP578" s="2"/>
      <c r="AQ578" s="2"/>
      <c r="AR578" s="15"/>
    </row>
    <row r="579" spans="1:44" ht="11.25" customHeight="1">
      <c r="A579" s="120"/>
      <c r="B579" s="120"/>
      <c r="C579" s="120"/>
      <c r="D579" s="120"/>
      <c r="E579" s="2"/>
      <c r="F579" s="2"/>
      <c r="G579" s="120"/>
      <c r="H579" s="120"/>
      <c r="I579" s="120"/>
      <c r="J579" s="58"/>
      <c r="K579" s="121"/>
      <c r="L579" s="2"/>
      <c r="M579" s="120"/>
      <c r="N579" s="120"/>
      <c r="O579" s="120"/>
      <c r="P579" s="120"/>
      <c r="Q579" s="2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122"/>
      <c r="AJ579" s="122"/>
      <c r="AK579" s="2"/>
      <c r="AL579" s="2"/>
      <c r="AM579" s="2"/>
      <c r="AN579" s="2"/>
      <c r="AO579" s="2"/>
      <c r="AP579" s="2"/>
      <c r="AQ579" s="2"/>
      <c r="AR579" s="15"/>
    </row>
    <row r="580" spans="1:44" ht="11.25" customHeight="1">
      <c r="A580" s="120"/>
      <c r="B580" s="120"/>
      <c r="C580" s="120"/>
      <c r="D580" s="120"/>
      <c r="E580" s="2"/>
      <c r="F580" s="2"/>
      <c r="G580" s="120"/>
      <c r="H580" s="120"/>
      <c r="I580" s="120"/>
      <c r="J580" s="58"/>
      <c r="K580" s="121"/>
      <c r="L580" s="2"/>
      <c r="M580" s="120"/>
      <c r="N580" s="120"/>
      <c r="O580" s="120"/>
      <c r="P580" s="120"/>
      <c r="Q580" s="2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122"/>
      <c r="AJ580" s="122"/>
      <c r="AK580" s="2"/>
      <c r="AL580" s="2"/>
      <c r="AM580" s="2"/>
      <c r="AN580" s="2"/>
      <c r="AO580" s="2"/>
      <c r="AP580" s="2"/>
      <c r="AQ580" s="2"/>
      <c r="AR580" s="15"/>
    </row>
    <row r="581" spans="1:44" ht="11.25" customHeight="1">
      <c r="A581" s="120"/>
      <c r="B581" s="120"/>
      <c r="C581" s="120"/>
      <c r="D581" s="120"/>
      <c r="E581" s="2"/>
      <c r="F581" s="2"/>
      <c r="G581" s="120"/>
      <c r="H581" s="120"/>
      <c r="I581" s="120"/>
      <c r="J581" s="58"/>
      <c r="K581" s="121"/>
      <c r="L581" s="2"/>
      <c r="M581" s="120"/>
      <c r="N581" s="120"/>
      <c r="O581" s="120"/>
      <c r="P581" s="120"/>
      <c r="Q581" s="2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122"/>
      <c r="AJ581" s="122"/>
      <c r="AK581" s="2"/>
      <c r="AL581" s="2"/>
      <c r="AM581" s="2"/>
      <c r="AN581" s="2"/>
      <c r="AO581" s="2"/>
      <c r="AP581" s="2"/>
      <c r="AQ581" s="2"/>
      <c r="AR581" s="15"/>
    </row>
    <row r="582" spans="1:44" ht="11.25" customHeight="1">
      <c r="A582" s="120"/>
      <c r="B582" s="120"/>
      <c r="C582" s="120"/>
      <c r="D582" s="120"/>
      <c r="E582" s="2"/>
      <c r="F582" s="2"/>
      <c r="G582" s="120"/>
      <c r="H582" s="120"/>
      <c r="I582" s="120"/>
      <c r="J582" s="58"/>
      <c r="K582" s="121"/>
      <c r="L582" s="2"/>
      <c r="M582" s="120"/>
      <c r="N582" s="120"/>
      <c r="O582" s="120"/>
      <c r="P582" s="120"/>
      <c r="Q582" s="2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122"/>
      <c r="AJ582" s="122"/>
      <c r="AK582" s="2"/>
      <c r="AL582" s="2"/>
      <c r="AM582" s="2"/>
      <c r="AN582" s="2"/>
      <c r="AO582" s="2"/>
      <c r="AP582" s="2"/>
      <c r="AQ582" s="2"/>
      <c r="AR582" s="15"/>
    </row>
    <row r="583" spans="1:44" ht="11.25" customHeight="1">
      <c r="A583" s="120"/>
      <c r="B583" s="120"/>
      <c r="C583" s="120"/>
      <c r="D583" s="120"/>
      <c r="E583" s="2"/>
      <c r="F583" s="2"/>
      <c r="G583" s="120"/>
      <c r="H583" s="120"/>
      <c r="I583" s="120"/>
      <c r="J583" s="58"/>
      <c r="K583" s="121"/>
      <c r="L583" s="2"/>
      <c r="M583" s="120"/>
      <c r="N583" s="120"/>
      <c r="O583" s="120"/>
      <c r="P583" s="120"/>
      <c r="Q583" s="2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122"/>
      <c r="AJ583" s="122"/>
      <c r="AK583" s="2"/>
      <c r="AL583" s="2"/>
      <c r="AM583" s="2"/>
      <c r="AN583" s="2"/>
      <c r="AO583" s="2"/>
      <c r="AP583" s="2"/>
      <c r="AQ583" s="2"/>
      <c r="AR583" s="15"/>
    </row>
    <row r="584" spans="1:44" ht="11.25" customHeight="1">
      <c r="A584" s="120"/>
      <c r="B584" s="120"/>
      <c r="C584" s="120"/>
      <c r="D584" s="120"/>
      <c r="E584" s="2"/>
      <c r="F584" s="2"/>
      <c r="G584" s="120"/>
      <c r="H584" s="120"/>
      <c r="I584" s="120"/>
      <c r="J584" s="58"/>
      <c r="K584" s="121"/>
      <c r="L584" s="2"/>
      <c r="M584" s="120"/>
      <c r="N584" s="120"/>
      <c r="O584" s="120"/>
      <c r="P584" s="120"/>
      <c r="Q584" s="2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122"/>
      <c r="AJ584" s="122"/>
      <c r="AK584" s="2"/>
      <c r="AL584" s="2"/>
      <c r="AM584" s="2"/>
      <c r="AN584" s="2"/>
      <c r="AO584" s="2"/>
      <c r="AP584" s="2"/>
      <c r="AQ584" s="2"/>
      <c r="AR584" s="15"/>
    </row>
    <row r="585" spans="1:44" ht="11.25" customHeight="1">
      <c r="A585" s="120"/>
      <c r="B585" s="120"/>
      <c r="C585" s="120"/>
      <c r="D585" s="120"/>
      <c r="E585" s="2"/>
      <c r="F585" s="2"/>
      <c r="G585" s="120"/>
      <c r="H585" s="120"/>
      <c r="I585" s="120"/>
      <c r="J585" s="58"/>
      <c r="K585" s="121"/>
      <c r="L585" s="2"/>
      <c r="M585" s="120"/>
      <c r="N585" s="120"/>
      <c r="O585" s="120"/>
      <c r="P585" s="120"/>
      <c r="Q585" s="2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122"/>
      <c r="AJ585" s="122"/>
      <c r="AK585" s="2"/>
      <c r="AL585" s="2"/>
      <c r="AM585" s="2"/>
      <c r="AN585" s="2"/>
      <c r="AO585" s="2"/>
      <c r="AP585" s="2"/>
      <c r="AQ585" s="2"/>
      <c r="AR585" s="15"/>
    </row>
    <row r="586" spans="1:44" ht="11.25" customHeight="1">
      <c r="A586" s="120"/>
      <c r="B586" s="120"/>
      <c r="C586" s="120"/>
      <c r="D586" s="120"/>
      <c r="E586" s="2"/>
      <c r="F586" s="2"/>
      <c r="G586" s="120"/>
      <c r="H586" s="120"/>
      <c r="I586" s="120"/>
      <c r="J586" s="58"/>
      <c r="K586" s="121"/>
      <c r="L586" s="2"/>
      <c r="M586" s="120"/>
      <c r="N586" s="120"/>
      <c r="O586" s="120"/>
      <c r="P586" s="120"/>
      <c r="Q586" s="2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122"/>
      <c r="AJ586" s="122"/>
      <c r="AK586" s="2"/>
      <c r="AL586" s="2"/>
      <c r="AM586" s="2"/>
      <c r="AN586" s="2"/>
      <c r="AO586" s="2"/>
      <c r="AP586" s="2"/>
      <c r="AQ586" s="2"/>
      <c r="AR586" s="15"/>
    </row>
    <row r="587" spans="1:44" ht="11.25" customHeight="1">
      <c r="A587" s="120"/>
      <c r="B587" s="120"/>
      <c r="C587" s="120"/>
      <c r="D587" s="120"/>
      <c r="E587" s="2"/>
      <c r="F587" s="2"/>
      <c r="G587" s="120"/>
      <c r="H587" s="120"/>
      <c r="I587" s="120"/>
      <c r="J587" s="58"/>
      <c r="K587" s="121"/>
      <c r="L587" s="2"/>
      <c r="M587" s="120"/>
      <c r="N587" s="120"/>
      <c r="O587" s="120"/>
      <c r="P587" s="120"/>
      <c r="Q587" s="2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122"/>
      <c r="AJ587" s="122"/>
      <c r="AK587" s="2"/>
      <c r="AL587" s="2"/>
      <c r="AM587" s="2"/>
      <c r="AN587" s="2"/>
      <c r="AO587" s="2"/>
      <c r="AP587" s="2"/>
      <c r="AQ587" s="2"/>
      <c r="AR587" s="15"/>
    </row>
    <row r="588" spans="1:44" ht="11.25" customHeight="1">
      <c r="A588" s="120"/>
      <c r="B588" s="120"/>
      <c r="C588" s="120"/>
      <c r="D588" s="120"/>
      <c r="E588" s="2"/>
      <c r="F588" s="2"/>
      <c r="G588" s="120"/>
      <c r="H588" s="120"/>
      <c r="I588" s="120"/>
      <c r="J588" s="58"/>
      <c r="K588" s="121"/>
      <c r="L588" s="2"/>
      <c r="M588" s="120"/>
      <c r="N588" s="120"/>
      <c r="O588" s="120"/>
      <c r="P588" s="120"/>
      <c r="Q588" s="2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122"/>
      <c r="AJ588" s="122"/>
      <c r="AK588" s="2"/>
      <c r="AL588" s="2"/>
      <c r="AM588" s="2"/>
      <c r="AN588" s="2"/>
      <c r="AO588" s="2"/>
      <c r="AP588" s="2"/>
      <c r="AQ588" s="2"/>
      <c r="AR588" s="15"/>
    </row>
    <row r="589" spans="1:44" ht="11.25" customHeight="1">
      <c r="A589" s="120"/>
      <c r="B589" s="120"/>
      <c r="C589" s="120"/>
      <c r="D589" s="120"/>
      <c r="E589" s="2"/>
      <c r="F589" s="2"/>
      <c r="G589" s="120"/>
      <c r="H589" s="120"/>
      <c r="I589" s="120"/>
      <c r="J589" s="58"/>
      <c r="K589" s="121"/>
      <c r="L589" s="2"/>
      <c r="M589" s="120"/>
      <c r="N589" s="120"/>
      <c r="O589" s="120"/>
      <c r="P589" s="120"/>
      <c r="Q589" s="2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122"/>
      <c r="AJ589" s="122"/>
      <c r="AK589" s="2"/>
      <c r="AL589" s="2"/>
      <c r="AM589" s="2"/>
      <c r="AN589" s="2"/>
      <c r="AO589" s="2"/>
      <c r="AP589" s="2"/>
      <c r="AQ589" s="2"/>
      <c r="AR589" s="15"/>
    </row>
    <row r="590" spans="1:44" ht="11.25" customHeight="1">
      <c r="A590" s="120"/>
      <c r="B590" s="120"/>
      <c r="C590" s="120"/>
      <c r="D590" s="120"/>
      <c r="E590" s="2"/>
      <c r="F590" s="2"/>
      <c r="G590" s="120"/>
      <c r="H590" s="120"/>
      <c r="I590" s="120"/>
      <c r="J590" s="58"/>
      <c r="K590" s="121"/>
      <c r="L590" s="2"/>
      <c r="M590" s="120"/>
      <c r="N590" s="120"/>
      <c r="O590" s="120"/>
      <c r="P590" s="120"/>
      <c r="Q590" s="2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122"/>
      <c r="AJ590" s="122"/>
      <c r="AK590" s="2"/>
      <c r="AL590" s="2"/>
      <c r="AM590" s="2"/>
      <c r="AN590" s="2"/>
      <c r="AO590" s="2"/>
      <c r="AP590" s="2"/>
      <c r="AQ590" s="2"/>
      <c r="AR590" s="15"/>
    </row>
    <row r="591" spans="1:44" ht="11.25" customHeight="1">
      <c r="A591" s="120"/>
      <c r="B591" s="120"/>
      <c r="C591" s="120"/>
      <c r="D591" s="120"/>
      <c r="E591" s="2"/>
      <c r="F591" s="2"/>
      <c r="G591" s="120"/>
      <c r="H591" s="120"/>
      <c r="I591" s="120"/>
      <c r="J591" s="58"/>
      <c r="K591" s="121"/>
      <c r="L591" s="2"/>
      <c r="M591" s="120"/>
      <c r="N591" s="120"/>
      <c r="O591" s="120"/>
      <c r="P591" s="120"/>
      <c r="Q591" s="2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122"/>
      <c r="AJ591" s="122"/>
      <c r="AK591" s="2"/>
      <c r="AL591" s="2"/>
      <c r="AM591" s="2"/>
      <c r="AN591" s="2"/>
      <c r="AO591" s="2"/>
      <c r="AP591" s="2"/>
      <c r="AQ591" s="2"/>
      <c r="AR591" s="15"/>
    </row>
    <row r="592" spans="1:44" ht="11.25" customHeight="1">
      <c r="A592" s="120"/>
      <c r="B592" s="120"/>
      <c r="C592" s="120"/>
      <c r="D592" s="120"/>
      <c r="E592" s="2"/>
      <c r="F592" s="2"/>
      <c r="G592" s="120"/>
      <c r="H592" s="120"/>
      <c r="I592" s="120"/>
      <c r="J592" s="58"/>
      <c r="K592" s="121"/>
      <c r="L592" s="2"/>
      <c r="M592" s="120"/>
      <c r="N592" s="120"/>
      <c r="O592" s="120"/>
      <c r="P592" s="120"/>
      <c r="Q592" s="2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122"/>
      <c r="AJ592" s="122"/>
      <c r="AK592" s="2"/>
      <c r="AL592" s="2"/>
      <c r="AM592" s="2"/>
      <c r="AN592" s="2"/>
      <c r="AO592" s="2"/>
      <c r="AP592" s="2"/>
      <c r="AQ592" s="2"/>
      <c r="AR592" s="15"/>
    </row>
    <row r="593" spans="1:44" ht="11.25" customHeight="1">
      <c r="A593" s="120"/>
      <c r="B593" s="120"/>
      <c r="C593" s="120"/>
      <c r="D593" s="120"/>
      <c r="E593" s="2"/>
      <c r="F593" s="2"/>
      <c r="G593" s="120"/>
      <c r="H593" s="120"/>
      <c r="I593" s="120"/>
      <c r="J593" s="58"/>
      <c r="K593" s="121"/>
      <c r="L593" s="2"/>
      <c r="M593" s="120"/>
      <c r="N593" s="120"/>
      <c r="O593" s="120"/>
      <c r="P593" s="120"/>
      <c r="Q593" s="2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122"/>
      <c r="AJ593" s="122"/>
      <c r="AK593" s="2"/>
      <c r="AL593" s="2"/>
      <c r="AM593" s="2"/>
      <c r="AN593" s="2"/>
      <c r="AO593" s="2"/>
      <c r="AP593" s="2"/>
      <c r="AQ593" s="2"/>
      <c r="AR593" s="15"/>
    </row>
    <row r="594" spans="1:44" ht="11.25" customHeight="1">
      <c r="A594" s="120"/>
      <c r="B594" s="120"/>
      <c r="C594" s="120"/>
      <c r="D594" s="120"/>
      <c r="E594" s="2"/>
      <c r="F594" s="2"/>
      <c r="G594" s="120"/>
      <c r="H594" s="120"/>
      <c r="I594" s="120"/>
      <c r="J594" s="58"/>
      <c r="K594" s="121"/>
      <c r="L594" s="2"/>
      <c r="M594" s="120"/>
      <c r="N594" s="120"/>
      <c r="O594" s="120"/>
      <c r="P594" s="120"/>
      <c r="Q594" s="2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122"/>
      <c r="AJ594" s="122"/>
      <c r="AK594" s="2"/>
      <c r="AL594" s="2"/>
      <c r="AM594" s="2"/>
      <c r="AN594" s="2"/>
      <c r="AO594" s="2"/>
      <c r="AP594" s="2"/>
      <c r="AQ594" s="2"/>
      <c r="AR594" s="15"/>
    </row>
    <row r="595" spans="1:44" ht="11.25" customHeight="1">
      <c r="A595" s="120"/>
      <c r="B595" s="120"/>
      <c r="C595" s="120"/>
      <c r="D595" s="120"/>
      <c r="E595" s="2"/>
      <c r="F595" s="2"/>
      <c r="G595" s="120"/>
      <c r="H595" s="120"/>
      <c r="I595" s="120"/>
      <c r="J595" s="58"/>
      <c r="K595" s="121"/>
      <c r="L595" s="2"/>
      <c r="M595" s="120"/>
      <c r="N595" s="120"/>
      <c r="O595" s="120"/>
      <c r="P595" s="120"/>
      <c r="Q595" s="2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122"/>
      <c r="AJ595" s="122"/>
      <c r="AK595" s="2"/>
      <c r="AL595" s="2"/>
      <c r="AM595" s="2"/>
      <c r="AN595" s="2"/>
      <c r="AO595" s="2"/>
      <c r="AP595" s="2"/>
      <c r="AQ595" s="2"/>
      <c r="AR595" s="15"/>
    </row>
    <row r="596" spans="1:44" ht="11.25" customHeight="1">
      <c r="A596" s="120"/>
      <c r="B596" s="120"/>
      <c r="C596" s="120"/>
      <c r="D596" s="120"/>
      <c r="E596" s="2"/>
      <c r="F596" s="2"/>
      <c r="G596" s="120"/>
      <c r="H596" s="120"/>
      <c r="I596" s="120"/>
      <c r="J596" s="58"/>
      <c r="K596" s="121"/>
      <c r="L596" s="2"/>
      <c r="M596" s="120"/>
      <c r="N596" s="120"/>
      <c r="O596" s="120"/>
      <c r="P596" s="120"/>
      <c r="Q596" s="2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122"/>
      <c r="AJ596" s="122"/>
      <c r="AK596" s="2"/>
      <c r="AL596" s="2"/>
      <c r="AM596" s="2"/>
      <c r="AN596" s="2"/>
      <c r="AO596" s="2"/>
      <c r="AP596" s="2"/>
      <c r="AQ596" s="2"/>
      <c r="AR596" s="15"/>
    </row>
    <row r="597" spans="1:44" ht="11.25" customHeight="1">
      <c r="A597" s="120"/>
      <c r="B597" s="120"/>
      <c r="C597" s="120"/>
      <c r="D597" s="120"/>
      <c r="E597" s="2"/>
      <c r="F597" s="2"/>
      <c r="G597" s="120"/>
      <c r="H597" s="120"/>
      <c r="I597" s="120"/>
      <c r="J597" s="58"/>
      <c r="K597" s="121"/>
      <c r="L597" s="2"/>
      <c r="M597" s="120"/>
      <c r="N597" s="120"/>
      <c r="O597" s="120"/>
      <c r="P597" s="120"/>
      <c r="Q597" s="2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122"/>
      <c r="AJ597" s="122"/>
      <c r="AK597" s="2"/>
      <c r="AL597" s="2"/>
      <c r="AM597" s="2"/>
      <c r="AN597" s="2"/>
      <c r="AO597" s="2"/>
      <c r="AP597" s="2"/>
      <c r="AQ597" s="2"/>
      <c r="AR597" s="15"/>
    </row>
    <row r="598" spans="1:44" ht="11.25" customHeight="1">
      <c r="A598" s="120"/>
      <c r="B598" s="120"/>
      <c r="C598" s="120"/>
      <c r="D598" s="120"/>
      <c r="E598" s="2"/>
      <c r="F598" s="2"/>
      <c r="G598" s="120"/>
      <c r="H598" s="120"/>
      <c r="I598" s="120"/>
      <c r="J598" s="58"/>
      <c r="K598" s="121"/>
      <c r="L598" s="2"/>
      <c r="M598" s="120"/>
      <c r="N598" s="120"/>
      <c r="O598" s="120"/>
      <c r="P598" s="120"/>
      <c r="Q598" s="2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122"/>
      <c r="AJ598" s="122"/>
      <c r="AK598" s="2"/>
      <c r="AL598" s="2"/>
      <c r="AM598" s="2"/>
      <c r="AN598" s="2"/>
      <c r="AO598" s="2"/>
      <c r="AP598" s="2"/>
      <c r="AQ598" s="2"/>
      <c r="AR598" s="15"/>
    </row>
    <row r="599" spans="1:44" ht="11.25" customHeight="1">
      <c r="A599" s="120"/>
      <c r="B599" s="120"/>
      <c r="C599" s="120"/>
      <c r="D599" s="120"/>
      <c r="E599" s="2"/>
      <c r="F599" s="2"/>
      <c r="G599" s="120"/>
      <c r="H599" s="120"/>
      <c r="I599" s="120"/>
      <c r="J599" s="58"/>
      <c r="K599" s="121"/>
      <c r="L599" s="2"/>
      <c r="M599" s="120"/>
      <c r="N599" s="120"/>
      <c r="O599" s="120"/>
      <c r="P599" s="120"/>
      <c r="Q599" s="2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122"/>
      <c r="AJ599" s="122"/>
      <c r="AK599" s="2"/>
      <c r="AL599" s="2"/>
      <c r="AM599" s="2"/>
      <c r="AN599" s="2"/>
      <c r="AO599" s="2"/>
      <c r="AP599" s="2"/>
      <c r="AQ599" s="2"/>
      <c r="AR599" s="15"/>
    </row>
    <row r="600" spans="1:44" ht="11.25" customHeight="1">
      <c r="A600" s="120"/>
      <c r="B600" s="120"/>
      <c r="C600" s="120"/>
      <c r="D600" s="120"/>
      <c r="E600" s="2"/>
      <c r="F600" s="2"/>
      <c r="G600" s="120"/>
      <c r="H600" s="120"/>
      <c r="I600" s="120"/>
      <c r="J600" s="58"/>
      <c r="K600" s="121"/>
      <c r="L600" s="2"/>
      <c r="M600" s="120"/>
      <c r="N600" s="120"/>
      <c r="O600" s="120"/>
      <c r="P600" s="120"/>
      <c r="Q600" s="2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122"/>
      <c r="AJ600" s="122"/>
      <c r="AK600" s="2"/>
      <c r="AL600" s="2"/>
      <c r="AM600" s="2"/>
      <c r="AN600" s="2"/>
      <c r="AO600" s="2"/>
      <c r="AP600" s="2"/>
      <c r="AQ600" s="2"/>
      <c r="AR600" s="15"/>
    </row>
    <row r="601" spans="1:44" ht="11.25" customHeight="1">
      <c r="A601" s="120"/>
      <c r="B601" s="120"/>
      <c r="C601" s="120"/>
      <c r="D601" s="120"/>
      <c r="E601" s="2"/>
      <c r="F601" s="2"/>
      <c r="G601" s="120"/>
      <c r="H601" s="120"/>
      <c r="I601" s="120"/>
      <c r="J601" s="58"/>
      <c r="K601" s="121"/>
      <c r="L601" s="2"/>
      <c r="M601" s="120"/>
      <c r="N601" s="120"/>
      <c r="O601" s="120"/>
      <c r="P601" s="120"/>
      <c r="Q601" s="2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122"/>
      <c r="AJ601" s="122"/>
      <c r="AK601" s="2"/>
      <c r="AL601" s="2"/>
      <c r="AM601" s="2"/>
      <c r="AN601" s="2"/>
      <c r="AO601" s="2"/>
      <c r="AP601" s="2"/>
      <c r="AQ601" s="2"/>
      <c r="AR601" s="15"/>
    </row>
    <row r="602" spans="1:44" ht="11.25" customHeight="1">
      <c r="A602" s="120"/>
      <c r="B602" s="120"/>
      <c r="C602" s="120"/>
      <c r="D602" s="120"/>
      <c r="E602" s="2"/>
      <c r="F602" s="2"/>
      <c r="G602" s="120"/>
      <c r="H602" s="120"/>
      <c r="I602" s="120"/>
      <c r="J602" s="58"/>
      <c r="K602" s="121"/>
      <c r="L602" s="2"/>
      <c r="M602" s="120"/>
      <c r="N602" s="120"/>
      <c r="O602" s="120"/>
      <c r="P602" s="120"/>
      <c r="Q602" s="2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122"/>
      <c r="AJ602" s="122"/>
      <c r="AK602" s="2"/>
      <c r="AL602" s="2"/>
      <c r="AM602" s="2"/>
      <c r="AN602" s="2"/>
      <c r="AO602" s="2"/>
      <c r="AP602" s="2"/>
      <c r="AQ602" s="2"/>
      <c r="AR602" s="15"/>
    </row>
    <row r="603" spans="1:44" ht="11.25" customHeight="1">
      <c r="A603" s="120"/>
      <c r="B603" s="120"/>
      <c r="C603" s="120"/>
      <c r="D603" s="120"/>
      <c r="E603" s="2"/>
      <c r="F603" s="2"/>
      <c r="G603" s="120"/>
      <c r="H603" s="120"/>
      <c r="I603" s="120"/>
      <c r="J603" s="58"/>
      <c r="K603" s="121"/>
      <c r="L603" s="2"/>
      <c r="M603" s="120"/>
      <c r="N603" s="120"/>
      <c r="O603" s="120"/>
      <c r="P603" s="120"/>
      <c r="Q603" s="2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122"/>
      <c r="AJ603" s="122"/>
      <c r="AK603" s="2"/>
      <c r="AL603" s="2"/>
      <c r="AM603" s="2"/>
      <c r="AN603" s="2"/>
      <c r="AO603" s="2"/>
      <c r="AP603" s="2"/>
      <c r="AQ603" s="2"/>
      <c r="AR603" s="15"/>
    </row>
    <row r="604" spans="1:44" ht="11.25" customHeight="1">
      <c r="A604" s="120"/>
      <c r="B604" s="120"/>
      <c r="C604" s="120"/>
      <c r="D604" s="120"/>
      <c r="E604" s="2"/>
      <c r="F604" s="2"/>
      <c r="G604" s="120"/>
      <c r="H604" s="120"/>
      <c r="I604" s="120"/>
      <c r="J604" s="58"/>
      <c r="K604" s="121"/>
      <c r="L604" s="2"/>
      <c r="M604" s="120"/>
      <c r="N604" s="120"/>
      <c r="O604" s="120"/>
      <c r="P604" s="120"/>
      <c r="Q604" s="2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122"/>
      <c r="AJ604" s="122"/>
      <c r="AK604" s="2"/>
      <c r="AL604" s="2"/>
      <c r="AM604" s="2"/>
      <c r="AN604" s="2"/>
      <c r="AO604" s="2"/>
      <c r="AP604" s="2"/>
      <c r="AQ604" s="2"/>
      <c r="AR604" s="15"/>
    </row>
    <row r="605" spans="1:44" ht="11.25" customHeight="1">
      <c r="A605" s="120"/>
      <c r="B605" s="120"/>
      <c r="C605" s="120"/>
      <c r="D605" s="120"/>
      <c r="E605" s="2"/>
      <c r="F605" s="2"/>
      <c r="G605" s="120"/>
      <c r="H605" s="120"/>
      <c r="I605" s="120"/>
      <c r="J605" s="58"/>
      <c r="K605" s="121"/>
      <c r="L605" s="2"/>
      <c r="M605" s="120"/>
      <c r="N605" s="120"/>
      <c r="O605" s="120"/>
      <c r="P605" s="120"/>
      <c r="Q605" s="2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122"/>
      <c r="AJ605" s="122"/>
      <c r="AK605" s="2"/>
      <c r="AL605" s="2"/>
      <c r="AM605" s="2"/>
      <c r="AN605" s="2"/>
      <c r="AO605" s="2"/>
      <c r="AP605" s="2"/>
      <c r="AQ605" s="2"/>
      <c r="AR605" s="15"/>
    </row>
    <row r="606" spans="1:44" ht="11.25" customHeight="1">
      <c r="A606" s="120"/>
      <c r="B606" s="120"/>
      <c r="C606" s="120"/>
      <c r="D606" s="120"/>
      <c r="E606" s="2"/>
      <c r="F606" s="2"/>
      <c r="G606" s="120"/>
      <c r="H606" s="120"/>
      <c r="I606" s="120"/>
      <c r="J606" s="58"/>
      <c r="K606" s="121"/>
      <c r="L606" s="2"/>
      <c r="M606" s="120"/>
      <c r="N606" s="120"/>
      <c r="O606" s="120"/>
      <c r="P606" s="120"/>
      <c r="Q606" s="2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122"/>
      <c r="AJ606" s="122"/>
      <c r="AK606" s="2"/>
      <c r="AL606" s="2"/>
      <c r="AM606" s="2"/>
      <c r="AN606" s="2"/>
      <c r="AO606" s="2"/>
      <c r="AP606" s="2"/>
      <c r="AQ606" s="2"/>
      <c r="AR606" s="15"/>
    </row>
    <row r="607" spans="1:44" ht="11.25" customHeight="1">
      <c r="A607" s="120"/>
      <c r="B607" s="120"/>
      <c r="C607" s="120"/>
      <c r="D607" s="120"/>
      <c r="E607" s="2"/>
      <c r="F607" s="2"/>
      <c r="G607" s="120"/>
      <c r="H607" s="120"/>
      <c r="I607" s="120"/>
      <c r="J607" s="58"/>
      <c r="K607" s="121"/>
      <c r="L607" s="2"/>
      <c r="M607" s="120"/>
      <c r="N607" s="120"/>
      <c r="O607" s="120"/>
      <c r="P607" s="120"/>
      <c r="Q607" s="2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122"/>
      <c r="AJ607" s="122"/>
      <c r="AK607" s="2"/>
      <c r="AL607" s="2"/>
      <c r="AM607" s="2"/>
      <c r="AN607" s="2"/>
      <c r="AO607" s="2"/>
      <c r="AP607" s="2"/>
      <c r="AQ607" s="2"/>
      <c r="AR607" s="15"/>
    </row>
    <row r="608" spans="1:44" ht="11.25" customHeight="1">
      <c r="A608" s="120"/>
      <c r="B608" s="120"/>
      <c r="C608" s="120"/>
      <c r="D608" s="120"/>
      <c r="E608" s="2"/>
      <c r="F608" s="2"/>
      <c r="G608" s="120"/>
      <c r="H608" s="120"/>
      <c r="I608" s="120"/>
      <c r="J608" s="58"/>
      <c r="K608" s="121"/>
      <c r="L608" s="2"/>
      <c r="M608" s="120"/>
      <c r="N608" s="120"/>
      <c r="O608" s="120"/>
      <c r="P608" s="120"/>
      <c r="Q608" s="2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122"/>
      <c r="AJ608" s="122"/>
      <c r="AK608" s="2"/>
      <c r="AL608" s="2"/>
      <c r="AM608" s="2"/>
      <c r="AN608" s="2"/>
      <c r="AO608" s="2"/>
      <c r="AP608" s="2"/>
      <c r="AQ608" s="2"/>
      <c r="AR608" s="15"/>
    </row>
    <row r="609" spans="1:44" ht="11.25" customHeight="1">
      <c r="A609" s="120"/>
      <c r="B609" s="120"/>
      <c r="C609" s="120"/>
      <c r="D609" s="120"/>
      <c r="E609" s="2"/>
      <c r="F609" s="2"/>
      <c r="G609" s="120"/>
      <c r="H609" s="120"/>
      <c r="I609" s="120"/>
      <c r="J609" s="58"/>
      <c r="K609" s="121"/>
      <c r="L609" s="2"/>
      <c r="M609" s="120"/>
      <c r="N609" s="120"/>
      <c r="O609" s="120"/>
      <c r="P609" s="120"/>
      <c r="Q609" s="2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122"/>
      <c r="AJ609" s="122"/>
      <c r="AK609" s="2"/>
      <c r="AL609" s="2"/>
      <c r="AM609" s="2"/>
      <c r="AN609" s="2"/>
      <c r="AO609" s="2"/>
      <c r="AP609" s="2"/>
      <c r="AQ609" s="2"/>
      <c r="AR609" s="15"/>
    </row>
    <row r="610" spans="1:44" ht="11.25" customHeight="1">
      <c r="A610" s="120"/>
      <c r="B610" s="120"/>
      <c r="C610" s="120"/>
      <c r="D610" s="120"/>
      <c r="E610" s="2"/>
      <c r="F610" s="2"/>
      <c r="G610" s="120"/>
      <c r="H610" s="120"/>
      <c r="I610" s="120"/>
      <c r="J610" s="58"/>
      <c r="K610" s="121"/>
      <c r="L610" s="2"/>
      <c r="M610" s="120"/>
      <c r="N610" s="120"/>
      <c r="O610" s="120"/>
      <c r="P610" s="120"/>
      <c r="Q610" s="2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122"/>
      <c r="AJ610" s="122"/>
      <c r="AK610" s="2"/>
      <c r="AL610" s="2"/>
      <c r="AM610" s="2"/>
      <c r="AN610" s="2"/>
      <c r="AO610" s="2"/>
      <c r="AP610" s="2"/>
      <c r="AQ610" s="2"/>
      <c r="AR610" s="15"/>
    </row>
    <row r="611" spans="1:44" ht="11.25" customHeight="1">
      <c r="A611" s="120"/>
      <c r="B611" s="120"/>
      <c r="C611" s="120"/>
      <c r="D611" s="120"/>
      <c r="E611" s="2"/>
      <c r="F611" s="2"/>
      <c r="G611" s="120"/>
      <c r="H611" s="120"/>
      <c r="I611" s="120"/>
      <c r="J611" s="58"/>
      <c r="K611" s="121"/>
      <c r="L611" s="2"/>
      <c r="M611" s="120"/>
      <c r="N611" s="120"/>
      <c r="O611" s="120"/>
      <c r="P611" s="120"/>
      <c r="Q611" s="2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122"/>
      <c r="AJ611" s="122"/>
      <c r="AK611" s="2"/>
      <c r="AL611" s="2"/>
      <c r="AM611" s="2"/>
      <c r="AN611" s="2"/>
      <c r="AO611" s="2"/>
      <c r="AP611" s="2"/>
      <c r="AQ611" s="2"/>
      <c r="AR611" s="15"/>
    </row>
    <row r="612" spans="1:44" ht="11.25" customHeight="1">
      <c r="A612" s="120"/>
      <c r="B612" s="120"/>
      <c r="C612" s="120"/>
      <c r="D612" s="120"/>
      <c r="E612" s="2"/>
      <c r="F612" s="2"/>
      <c r="G612" s="120"/>
      <c r="H612" s="120"/>
      <c r="I612" s="120"/>
      <c r="J612" s="58"/>
      <c r="K612" s="121"/>
      <c r="L612" s="2"/>
      <c r="M612" s="120"/>
      <c r="N612" s="120"/>
      <c r="O612" s="120"/>
      <c r="P612" s="120"/>
      <c r="Q612" s="2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122"/>
      <c r="AJ612" s="122"/>
      <c r="AK612" s="2"/>
      <c r="AL612" s="2"/>
      <c r="AM612" s="2"/>
      <c r="AN612" s="2"/>
      <c r="AO612" s="2"/>
      <c r="AP612" s="2"/>
      <c r="AQ612" s="2"/>
      <c r="AR612" s="15"/>
    </row>
    <row r="613" spans="1:44" ht="11.25" customHeight="1">
      <c r="A613" s="120"/>
      <c r="B613" s="120"/>
      <c r="C613" s="120"/>
      <c r="D613" s="120"/>
      <c r="E613" s="2"/>
      <c r="F613" s="2"/>
      <c r="G613" s="120"/>
      <c r="H613" s="120"/>
      <c r="I613" s="120"/>
      <c r="J613" s="58"/>
      <c r="K613" s="121"/>
      <c r="L613" s="2"/>
      <c r="M613" s="120"/>
      <c r="N613" s="120"/>
      <c r="O613" s="120"/>
      <c r="P613" s="120"/>
      <c r="Q613" s="2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122"/>
      <c r="AJ613" s="122"/>
      <c r="AK613" s="2"/>
      <c r="AL613" s="2"/>
      <c r="AM613" s="2"/>
      <c r="AN613" s="2"/>
      <c r="AO613" s="2"/>
      <c r="AP613" s="2"/>
      <c r="AQ613" s="2"/>
      <c r="AR613" s="15"/>
    </row>
    <row r="614" spans="1:44" ht="11.25" customHeight="1">
      <c r="A614" s="120"/>
      <c r="B614" s="120"/>
      <c r="C614" s="120"/>
      <c r="D614" s="120"/>
      <c r="E614" s="2"/>
      <c r="F614" s="2"/>
      <c r="G614" s="120"/>
      <c r="H614" s="120"/>
      <c r="I614" s="120"/>
      <c r="J614" s="58"/>
      <c r="K614" s="121"/>
      <c r="L614" s="2"/>
      <c r="M614" s="120"/>
      <c r="N614" s="120"/>
      <c r="O614" s="120"/>
      <c r="P614" s="120"/>
      <c r="Q614" s="2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122"/>
      <c r="AJ614" s="122"/>
      <c r="AK614" s="2"/>
      <c r="AL614" s="2"/>
      <c r="AM614" s="2"/>
      <c r="AN614" s="2"/>
      <c r="AO614" s="2"/>
      <c r="AP614" s="2"/>
      <c r="AQ614" s="2"/>
      <c r="AR614" s="15"/>
    </row>
    <row r="615" spans="1:44" ht="11.25" customHeight="1">
      <c r="A615" s="120"/>
      <c r="B615" s="120"/>
      <c r="C615" s="120"/>
      <c r="D615" s="120"/>
      <c r="E615" s="2"/>
      <c r="F615" s="2"/>
      <c r="G615" s="120"/>
      <c r="H615" s="120"/>
      <c r="I615" s="120"/>
      <c r="J615" s="58"/>
      <c r="K615" s="121"/>
      <c r="L615" s="2"/>
      <c r="M615" s="120"/>
      <c r="N615" s="120"/>
      <c r="O615" s="120"/>
      <c r="P615" s="120"/>
      <c r="Q615" s="2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122"/>
      <c r="AJ615" s="122"/>
      <c r="AK615" s="2"/>
      <c r="AL615" s="2"/>
      <c r="AM615" s="2"/>
      <c r="AN615" s="2"/>
      <c r="AO615" s="2"/>
      <c r="AP615" s="2"/>
      <c r="AQ615" s="2"/>
      <c r="AR615" s="15"/>
    </row>
    <row r="616" spans="1:44" ht="11.25" customHeight="1">
      <c r="A616" s="120"/>
      <c r="B616" s="120"/>
      <c r="C616" s="120"/>
      <c r="D616" s="120"/>
      <c r="E616" s="2"/>
      <c r="F616" s="2"/>
      <c r="G616" s="120"/>
      <c r="H616" s="120"/>
      <c r="I616" s="120"/>
      <c r="J616" s="58"/>
      <c r="K616" s="121"/>
      <c r="L616" s="2"/>
      <c r="M616" s="120"/>
      <c r="N616" s="120"/>
      <c r="O616" s="120"/>
      <c r="P616" s="120"/>
      <c r="Q616" s="2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122"/>
      <c r="AJ616" s="122"/>
      <c r="AK616" s="2"/>
      <c r="AL616" s="2"/>
      <c r="AM616" s="2"/>
      <c r="AN616" s="2"/>
      <c r="AO616" s="2"/>
      <c r="AP616" s="2"/>
      <c r="AQ616" s="2"/>
      <c r="AR616" s="15"/>
    </row>
    <row r="617" spans="1:44" ht="11.25" customHeight="1">
      <c r="A617" s="120"/>
      <c r="B617" s="120"/>
      <c r="C617" s="120"/>
      <c r="D617" s="120"/>
      <c r="E617" s="2"/>
      <c r="F617" s="2"/>
      <c r="G617" s="120"/>
      <c r="H617" s="120"/>
      <c r="I617" s="120"/>
      <c r="J617" s="58"/>
      <c r="K617" s="121"/>
      <c r="L617" s="2"/>
      <c r="M617" s="120"/>
      <c r="N617" s="120"/>
      <c r="O617" s="120"/>
      <c r="P617" s="120"/>
      <c r="Q617" s="2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122"/>
      <c r="AJ617" s="122"/>
      <c r="AK617" s="2"/>
      <c r="AL617" s="2"/>
      <c r="AM617" s="2"/>
      <c r="AN617" s="2"/>
      <c r="AO617" s="2"/>
      <c r="AP617" s="2"/>
      <c r="AQ617" s="2"/>
      <c r="AR617" s="15"/>
    </row>
    <row r="618" spans="1:44" ht="11.25" customHeight="1">
      <c r="A618" s="120"/>
      <c r="B618" s="120"/>
      <c r="C618" s="120"/>
      <c r="D618" s="120"/>
      <c r="E618" s="2"/>
      <c r="F618" s="2"/>
      <c r="G618" s="120"/>
      <c r="H618" s="120"/>
      <c r="I618" s="120"/>
      <c r="J618" s="58"/>
      <c r="K618" s="121"/>
      <c r="L618" s="2"/>
      <c r="M618" s="120"/>
      <c r="N618" s="120"/>
      <c r="O618" s="120"/>
      <c r="P618" s="120"/>
      <c r="Q618" s="2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122"/>
      <c r="AJ618" s="122"/>
      <c r="AK618" s="2"/>
      <c r="AL618" s="2"/>
      <c r="AM618" s="2"/>
      <c r="AN618" s="2"/>
      <c r="AO618" s="2"/>
      <c r="AP618" s="2"/>
      <c r="AQ618" s="2"/>
      <c r="AR618" s="15"/>
    </row>
    <row r="619" spans="1:44" ht="11.25" customHeight="1">
      <c r="A619" s="120"/>
      <c r="B619" s="120"/>
      <c r="C619" s="120"/>
      <c r="D619" s="120"/>
      <c r="E619" s="2"/>
      <c r="F619" s="2"/>
      <c r="G619" s="120"/>
      <c r="H619" s="120"/>
      <c r="I619" s="120"/>
      <c r="J619" s="58"/>
      <c r="K619" s="121"/>
      <c r="L619" s="2"/>
      <c r="M619" s="120"/>
      <c r="N619" s="120"/>
      <c r="O619" s="120"/>
      <c r="P619" s="120"/>
      <c r="Q619" s="2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122"/>
      <c r="AJ619" s="122"/>
      <c r="AK619" s="2"/>
      <c r="AL619" s="2"/>
      <c r="AM619" s="2"/>
      <c r="AN619" s="2"/>
      <c r="AO619" s="2"/>
      <c r="AP619" s="2"/>
      <c r="AQ619" s="2"/>
      <c r="AR619" s="15"/>
    </row>
    <row r="620" spans="1:44" ht="11.25" customHeight="1">
      <c r="A620" s="120"/>
      <c r="B620" s="120"/>
      <c r="C620" s="120"/>
      <c r="D620" s="120"/>
      <c r="E620" s="2"/>
      <c r="F620" s="2"/>
      <c r="G620" s="120"/>
      <c r="H620" s="120"/>
      <c r="I620" s="120"/>
      <c r="J620" s="58"/>
      <c r="K620" s="121"/>
      <c r="L620" s="2"/>
      <c r="M620" s="120"/>
      <c r="N620" s="120"/>
      <c r="O620" s="120"/>
      <c r="P620" s="120"/>
      <c r="Q620" s="2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122"/>
      <c r="AJ620" s="122"/>
      <c r="AK620" s="2"/>
      <c r="AL620" s="2"/>
      <c r="AM620" s="2"/>
      <c r="AN620" s="2"/>
      <c r="AO620" s="2"/>
      <c r="AP620" s="2"/>
      <c r="AQ620" s="2"/>
      <c r="AR620" s="15"/>
    </row>
    <row r="621" spans="1:44" ht="11.25" customHeight="1">
      <c r="A621" s="120"/>
      <c r="B621" s="120"/>
      <c r="C621" s="120"/>
      <c r="D621" s="120"/>
      <c r="E621" s="2"/>
      <c r="F621" s="2"/>
      <c r="G621" s="120"/>
      <c r="H621" s="120"/>
      <c r="I621" s="120"/>
      <c r="J621" s="58"/>
      <c r="K621" s="121"/>
      <c r="L621" s="2"/>
      <c r="M621" s="120"/>
      <c r="N621" s="120"/>
      <c r="O621" s="120"/>
      <c r="P621" s="120"/>
      <c r="Q621" s="2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122"/>
      <c r="AJ621" s="122"/>
      <c r="AK621" s="2"/>
      <c r="AL621" s="2"/>
      <c r="AM621" s="2"/>
      <c r="AN621" s="2"/>
      <c r="AO621" s="2"/>
      <c r="AP621" s="2"/>
      <c r="AQ621" s="2"/>
      <c r="AR621" s="15"/>
    </row>
    <row r="622" spans="1:44" ht="11.25" customHeight="1">
      <c r="A622" s="120"/>
      <c r="B622" s="120"/>
      <c r="C622" s="120"/>
      <c r="D622" s="120"/>
      <c r="E622" s="2"/>
      <c r="F622" s="2"/>
      <c r="G622" s="120"/>
      <c r="H622" s="120"/>
      <c r="I622" s="120"/>
      <c r="J622" s="58"/>
      <c r="K622" s="121"/>
      <c r="L622" s="2"/>
      <c r="M622" s="120"/>
      <c r="N622" s="120"/>
      <c r="O622" s="120"/>
      <c r="P622" s="120"/>
      <c r="Q622" s="2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122"/>
      <c r="AJ622" s="122"/>
      <c r="AK622" s="2"/>
      <c r="AL622" s="2"/>
      <c r="AM622" s="2"/>
      <c r="AN622" s="2"/>
      <c r="AO622" s="2"/>
      <c r="AP622" s="2"/>
      <c r="AQ622" s="2"/>
      <c r="AR622" s="15"/>
    </row>
    <row r="623" spans="1:44" ht="11.25" customHeight="1">
      <c r="A623" s="120"/>
      <c r="B623" s="120"/>
      <c r="C623" s="120"/>
      <c r="D623" s="120"/>
      <c r="E623" s="2"/>
      <c r="F623" s="2"/>
      <c r="G623" s="120"/>
      <c r="H623" s="120"/>
      <c r="I623" s="120"/>
      <c r="J623" s="58"/>
      <c r="K623" s="121"/>
      <c r="L623" s="2"/>
      <c r="M623" s="120"/>
      <c r="N623" s="120"/>
      <c r="O623" s="120"/>
      <c r="P623" s="120"/>
      <c r="Q623" s="2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122"/>
      <c r="AJ623" s="122"/>
      <c r="AK623" s="2"/>
      <c r="AL623" s="2"/>
      <c r="AM623" s="2"/>
      <c r="AN623" s="2"/>
      <c r="AO623" s="2"/>
      <c r="AP623" s="2"/>
      <c r="AQ623" s="2"/>
      <c r="AR623" s="15"/>
    </row>
    <row r="624" spans="1:44" ht="11.25" customHeight="1">
      <c r="A624" s="120"/>
      <c r="B624" s="120"/>
      <c r="C624" s="120"/>
      <c r="D624" s="120"/>
      <c r="E624" s="2"/>
      <c r="F624" s="2"/>
      <c r="G624" s="120"/>
      <c r="H624" s="120"/>
      <c r="I624" s="120"/>
      <c r="J624" s="58"/>
      <c r="K624" s="121"/>
      <c r="L624" s="2"/>
      <c r="M624" s="120"/>
      <c r="N624" s="120"/>
      <c r="O624" s="120"/>
      <c r="P624" s="120"/>
      <c r="Q624" s="2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122"/>
      <c r="AJ624" s="122"/>
      <c r="AK624" s="2"/>
      <c r="AL624" s="2"/>
      <c r="AM624" s="2"/>
      <c r="AN624" s="2"/>
      <c r="AO624" s="2"/>
      <c r="AP624" s="2"/>
      <c r="AQ624" s="2"/>
      <c r="AR624" s="15"/>
    </row>
    <row r="625" spans="1:44" ht="11.25" customHeight="1">
      <c r="A625" s="120"/>
      <c r="B625" s="120"/>
      <c r="C625" s="120"/>
      <c r="D625" s="120"/>
      <c r="E625" s="2"/>
      <c r="F625" s="2"/>
      <c r="G625" s="120"/>
      <c r="H625" s="120"/>
      <c r="I625" s="120"/>
      <c r="J625" s="58"/>
      <c r="K625" s="121"/>
      <c r="L625" s="2"/>
      <c r="M625" s="120"/>
      <c r="N625" s="120"/>
      <c r="O625" s="120"/>
      <c r="P625" s="120"/>
      <c r="Q625" s="2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122"/>
      <c r="AJ625" s="122"/>
      <c r="AK625" s="2"/>
      <c r="AL625" s="2"/>
      <c r="AM625" s="2"/>
      <c r="AN625" s="2"/>
      <c r="AO625" s="2"/>
      <c r="AP625" s="2"/>
      <c r="AQ625" s="2"/>
      <c r="AR625" s="15"/>
    </row>
    <row r="626" spans="1:44" ht="11.25" customHeight="1">
      <c r="A626" s="120"/>
      <c r="B626" s="120"/>
      <c r="C626" s="120"/>
      <c r="D626" s="120"/>
      <c r="E626" s="2"/>
      <c r="F626" s="2"/>
      <c r="G626" s="120"/>
      <c r="H626" s="120"/>
      <c r="I626" s="120"/>
      <c r="J626" s="58"/>
      <c r="K626" s="121"/>
      <c r="L626" s="2"/>
      <c r="M626" s="120"/>
      <c r="N626" s="120"/>
      <c r="O626" s="120"/>
      <c r="P626" s="120"/>
      <c r="Q626" s="2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122"/>
      <c r="AJ626" s="122"/>
      <c r="AK626" s="2"/>
      <c r="AL626" s="2"/>
      <c r="AM626" s="2"/>
      <c r="AN626" s="2"/>
      <c r="AO626" s="2"/>
      <c r="AP626" s="2"/>
      <c r="AQ626" s="2"/>
      <c r="AR626" s="15"/>
    </row>
    <row r="627" spans="1:44" ht="11.25" customHeight="1">
      <c r="A627" s="120"/>
      <c r="B627" s="120"/>
      <c r="C627" s="120"/>
      <c r="D627" s="120"/>
      <c r="E627" s="2"/>
      <c r="F627" s="2"/>
      <c r="G627" s="120"/>
      <c r="H627" s="120"/>
      <c r="I627" s="120"/>
      <c r="J627" s="58"/>
      <c r="K627" s="121"/>
      <c r="L627" s="2"/>
      <c r="M627" s="120"/>
      <c r="N627" s="120"/>
      <c r="O627" s="120"/>
      <c r="P627" s="120"/>
      <c r="Q627" s="2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122"/>
      <c r="AJ627" s="122"/>
      <c r="AK627" s="2"/>
      <c r="AL627" s="2"/>
      <c r="AM627" s="2"/>
      <c r="AN627" s="2"/>
      <c r="AO627" s="2"/>
      <c r="AP627" s="2"/>
      <c r="AQ627" s="2"/>
      <c r="AR627" s="15"/>
    </row>
    <row r="628" spans="1:44" ht="11.25" customHeight="1">
      <c r="A628" s="120"/>
      <c r="B628" s="120"/>
      <c r="C628" s="120"/>
      <c r="D628" s="120"/>
      <c r="E628" s="2"/>
      <c r="F628" s="2"/>
      <c r="G628" s="120"/>
      <c r="H628" s="120"/>
      <c r="I628" s="120"/>
      <c r="J628" s="58"/>
      <c r="K628" s="121"/>
      <c r="L628" s="2"/>
      <c r="M628" s="120"/>
      <c r="N628" s="120"/>
      <c r="O628" s="120"/>
      <c r="P628" s="120"/>
      <c r="Q628" s="2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122"/>
      <c r="AJ628" s="122"/>
      <c r="AK628" s="2"/>
      <c r="AL628" s="2"/>
      <c r="AM628" s="2"/>
      <c r="AN628" s="2"/>
      <c r="AO628" s="2"/>
      <c r="AP628" s="2"/>
      <c r="AQ628" s="2"/>
      <c r="AR628" s="15"/>
    </row>
    <row r="629" spans="1:44" ht="11.25" customHeight="1">
      <c r="A629" s="120"/>
      <c r="B629" s="120"/>
      <c r="C629" s="120"/>
      <c r="D629" s="120"/>
      <c r="E629" s="2"/>
      <c r="F629" s="2"/>
      <c r="G629" s="120"/>
      <c r="H629" s="120"/>
      <c r="I629" s="120"/>
      <c r="J629" s="58"/>
      <c r="K629" s="121"/>
      <c r="L629" s="2"/>
      <c r="M629" s="120"/>
      <c r="N629" s="120"/>
      <c r="O629" s="120"/>
      <c r="P629" s="120"/>
      <c r="Q629" s="2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122"/>
      <c r="AJ629" s="122"/>
      <c r="AK629" s="2"/>
      <c r="AL629" s="2"/>
      <c r="AM629" s="2"/>
      <c r="AN629" s="2"/>
      <c r="AO629" s="2"/>
      <c r="AP629" s="2"/>
      <c r="AQ629" s="2"/>
      <c r="AR629" s="15"/>
    </row>
    <row r="630" spans="1:44" ht="11.25" customHeight="1">
      <c r="A630" s="120"/>
      <c r="B630" s="120"/>
      <c r="C630" s="120"/>
      <c r="D630" s="120"/>
      <c r="E630" s="2"/>
      <c r="F630" s="2"/>
      <c r="G630" s="120"/>
      <c r="H630" s="120"/>
      <c r="I630" s="120"/>
      <c r="J630" s="58"/>
      <c r="K630" s="121"/>
      <c r="L630" s="2"/>
      <c r="M630" s="120"/>
      <c r="N630" s="120"/>
      <c r="O630" s="120"/>
      <c r="P630" s="120"/>
      <c r="Q630" s="2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122"/>
      <c r="AJ630" s="122"/>
      <c r="AK630" s="2"/>
      <c r="AL630" s="2"/>
      <c r="AM630" s="2"/>
      <c r="AN630" s="2"/>
      <c r="AO630" s="2"/>
      <c r="AP630" s="2"/>
      <c r="AQ630" s="2"/>
      <c r="AR630" s="15"/>
    </row>
    <row r="631" spans="1:44" ht="11.25" customHeight="1">
      <c r="A631" s="120"/>
      <c r="B631" s="120"/>
      <c r="C631" s="120"/>
      <c r="D631" s="120"/>
      <c r="E631" s="2"/>
      <c r="F631" s="2"/>
      <c r="G631" s="120"/>
      <c r="H631" s="120"/>
      <c r="I631" s="120"/>
      <c r="J631" s="58"/>
      <c r="K631" s="121"/>
      <c r="L631" s="2"/>
      <c r="M631" s="120"/>
      <c r="N631" s="120"/>
      <c r="O631" s="120"/>
      <c r="P631" s="120"/>
      <c r="Q631" s="2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122"/>
      <c r="AJ631" s="122"/>
      <c r="AK631" s="2"/>
      <c r="AL631" s="2"/>
      <c r="AM631" s="2"/>
      <c r="AN631" s="2"/>
      <c r="AO631" s="2"/>
      <c r="AP631" s="2"/>
      <c r="AQ631" s="2"/>
      <c r="AR631" s="15"/>
    </row>
    <row r="632" spans="1:44" ht="11.25" customHeight="1">
      <c r="A632" s="120"/>
      <c r="B632" s="120"/>
      <c r="C632" s="120"/>
      <c r="D632" s="120"/>
      <c r="E632" s="2"/>
      <c r="F632" s="2"/>
      <c r="G632" s="120"/>
      <c r="H632" s="120"/>
      <c r="I632" s="120"/>
      <c r="J632" s="58"/>
      <c r="K632" s="121"/>
      <c r="L632" s="2"/>
      <c r="M632" s="120"/>
      <c r="N632" s="120"/>
      <c r="O632" s="120"/>
      <c r="P632" s="120"/>
      <c r="Q632" s="2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122"/>
      <c r="AJ632" s="122"/>
      <c r="AK632" s="2"/>
      <c r="AL632" s="2"/>
      <c r="AM632" s="2"/>
      <c r="AN632" s="2"/>
      <c r="AO632" s="2"/>
      <c r="AP632" s="2"/>
      <c r="AQ632" s="2"/>
      <c r="AR632" s="15"/>
    </row>
    <row r="633" spans="1:44" ht="11.25" customHeight="1">
      <c r="A633" s="120"/>
      <c r="B633" s="120"/>
      <c r="C633" s="120"/>
      <c r="D633" s="120"/>
      <c r="E633" s="2"/>
      <c r="F633" s="2"/>
      <c r="G633" s="120"/>
      <c r="H633" s="120"/>
      <c r="I633" s="120"/>
      <c r="J633" s="58"/>
      <c r="K633" s="121"/>
      <c r="L633" s="2"/>
      <c r="M633" s="120"/>
      <c r="N633" s="120"/>
      <c r="O633" s="120"/>
      <c r="P633" s="120"/>
      <c r="Q633" s="2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122"/>
      <c r="AJ633" s="122"/>
      <c r="AK633" s="2"/>
      <c r="AL633" s="2"/>
      <c r="AM633" s="2"/>
      <c r="AN633" s="2"/>
      <c r="AO633" s="2"/>
      <c r="AP633" s="2"/>
      <c r="AQ633" s="2"/>
      <c r="AR633" s="15"/>
    </row>
    <row r="634" spans="1:44" ht="11.25" customHeight="1">
      <c r="A634" s="120"/>
      <c r="B634" s="120"/>
      <c r="C634" s="120"/>
      <c r="D634" s="120"/>
      <c r="E634" s="2"/>
      <c r="F634" s="2"/>
      <c r="G634" s="120"/>
      <c r="H634" s="120"/>
      <c r="I634" s="120"/>
      <c r="J634" s="58"/>
      <c r="K634" s="121"/>
      <c r="L634" s="2"/>
      <c r="M634" s="120"/>
      <c r="N634" s="120"/>
      <c r="O634" s="120"/>
      <c r="P634" s="120"/>
      <c r="Q634" s="2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122"/>
      <c r="AJ634" s="122"/>
      <c r="AK634" s="2"/>
      <c r="AL634" s="2"/>
      <c r="AM634" s="2"/>
      <c r="AN634" s="2"/>
      <c r="AO634" s="2"/>
      <c r="AP634" s="2"/>
      <c r="AQ634" s="2"/>
      <c r="AR634" s="15"/>
    </row>
    <row r="635" spans="1:44" ht="11.25" customHeight="1">
      <c r="A635" s="120"/>
      <c r="B635" s="120"/>
      <c r="C635" s="120"/>
      <c r="D635" s="120"/>
      <c r="E635" s="2"/>
      <c r="F635" s="2"/>
      <c r="G635" s="120"/>
      <c r="H635" s="120"/>
      <c r="I635" s="120"/>
      <c r="J635" s="58"/>
      <c r="K635" s="121"/>
      <c r="L635" s="2"/>
      <c r="M635" s="120"/>
      <c r="N635" s="120"/>
      <c r="O635" s="120"/>
      <c r="P635" s="120"/>
      <c r="Q635" s="2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122"/>
      <c r="AJ635" s="122"/>
      <c r="AK635" s="2"/>
      <c r="AL635" s="2"/>
      <c r="AM635" s="2"/>
      <c r="AN635" s="2"/>
      <c r="AO635" s="2"/>
      <c r="AP635" s="2"/>
      <c r="AQ635" s="2"/>
      <c r="AR635" s="15"/>
    </row>
    <row r="636" spans="1:44" ht="11.25" customHeight="1">
      <c r="A636" s="120"/>
      <c r="B636" s="120"/>
      <c r="C636" s="120"/>
      <c r="D636" s="120"/>
      <c r="E636" s="2"/>
      <c r="F636" s="2"/>
      <c r="G636" s="120"/>
      <c r="H636" s="120"/>
      <c r="I636" s="120"/>
      <c r="J636" s="58"/>
      <c r="K636" s="121"/>
      <c r="L636" s="2"/>
      <c r="M636" s="120"/>
      <c r="N636" s="120"/>
      <c r="O636" s="120"/>
      <c r="P636" s="120"/>
      <c r="Q636" s="2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122"/>
      <c r="AJ636" s="122"/>
      <c r="AK636" s="2"/>
      <c r="AL636" s="2"/>
      <c r="AM636" s="2"/>
      <c r="AN636" s="2"/>
      <c r="AO636" s="2"/>
      <c r="AP636" s="2"/>
      <c r="AQ636" s="2"/>
      <c r="AR636" s="15"/>
    </row>
    <row r="637" spans="1:44" ht="11.25" customHeight="1">
      <c r="A637" s="120"/>
      <c r="B637" s="120"/>
      <c r="C637" s="120"/>
      <c r="D637" s="120"/>
      <c r="E637" s="2"/>
      <c r="F637" s="2"/>
      <c r="G637" s="120"/>
      <c r="H637" s="120"/>
      <c r="I637" s="120"/>
      <c r="J637" s="58"/>
      <c r="K637" s="121"/>
      <c r="L637" s="2"/>
      <c r="M637" s="120"/>
      <c r="N637" s="120"/>
      <c r="O637" s="120"/>
      <c r="P637" s="120"/>
      <c r="Q637" s="2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122"/>
      <c r="AJ637" s="122"/>
      <c r="AK637" s="2"/>
      <c r="AL637" s="2"/>
      <c r="AM637" s="2"/>
      <c r="AN637" s="2"/>
      <c r="AO637" s="2"/>
      <c r="AP637" s="2"/>
      <c r="AQ637" s="2"/>
      <c r="AR637" s="15"/>
    </row>
    <row r="638" spans="1:44" ht="11.25" customHeight="1">
      <c r="A638" s="120"/>
      <c r="B638" s="120"/>
      <c r="C638" s="120"/>
      <c r="D638" s="120"/>
      <c r="E638" s="2"/>
      <c r="F638" s="2"/>
      <c r="G638" s="120"/>
      <c r="H638" s="120"/>
      <c r="I638" s="120"/>
      <c r="J638" s="58"/>
      <c r="K638" s="121"/>
      <c r="L638" s="2"/>
      <c r="M638" s="120"/>
      <c r="N638" s="120"/>
      <c r="O638" s="120"/>
      <c r="P638" s="120"/>
      <c r="Q638" s="2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122"/>
      <c r="AJ638" s="122"/>
      <c r="AK638" s="2"/>
      <c r="AL638" s="2"/>
      <c r="AM638" s="2"/>
      <c r="AN638" s="2"/>
      <c r="AO638" s="2"/>
      <c r="AP638" s="2"/>
      <c r="AQ638" s="2"/>
      <c r="AR638" s="15"/>
    </row>
    <row r="639" spans="1:44" ht="11.25" customHeight="1">
      <c r="A639" s="120"/>
      <c r="B639" s="120"/>
      <c r="C639" s="120"/>
      <c r="D639" s="120"/>
      <c r="E639" s="2"/>
      <c r="F639" s="2"/>
      <c r="G639" s="120"/>
      <c r="H639" s="120"/>
      <c r="I639" s="120"/>
      <c r="J639" s="58"/>
      <c r="K639" s="121"/>
      <c r="L639" s="2"/>
      <c r="M639" s="120"/>
      <c r="N639" s="120"/>
      <c r="O639" s="120"/>
      <c r="P639" s="120"/>
      <c r="Q639" s="2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122"/>
      <c r="AJ639" s="122"/>
      <c r="AK639" s="2"/>
      <c r="AL639" s="2"/>
      <c r="AM639" s="2"/>
      <c r="AN639" s="2"/>
      <c r="AO639" s="2"/>
      <c r="AP639" s="2"/>
      <c r="AQ639" s="2"/>
      <c r="AR639" s="15"/>
    </row>
    <row r="640" spans="1:44" ht="11.25" customHeight="1">
      <c r="A640" s="120"/>
      <c r="B640" s="120"/>
      <c r="C640" s="120"/>
      <c r="D640" s="120"/>
      <c r="E640" s="2"/>
      <c r="F640" s="2"/>
      <c r="G640" s="120"/>
      <c r="H640" s="120"/>
      <c r="I640" s="120"/>
      <c r="J640" s="58"/>
      <c r="K640" s="121"/>
      <c r="L640" s="2"/>
      <c r="M640" s="120"/>
      <c r="N640" s="120"/>
      <c r="O640" s="120"/>
      <c r="P640" s="120"/>
      <c r="Q640" s="2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122"/>
      <c r="AJ640" s="122"/>
      <c r="AK640" s="2"/>
      <c r="AL640" s="2"/>
      <c r="AM640" s="2"/>
      <c r="AN640" s="2"/>
      <c r="AO640" s="2"/>
      <c r="AP640" s="2"/>
      <c r="AQ640" s="2"/>
      <c r="AR640" s="15"/>
    </row>
    <row r="641" spans="1:44" ht="11.25" customHeight="1">
      <c r="A641" s="120"/>
      <c r="B641" s="120"/>
      <c r="C641" s="120"/>
      <c r="D641" s="120"/>
      <c r="E641" s="2"/>
      <c r="F641" s="2"/>
      <c r="G641" s="120"/>
      <c r="H641" s="120"/>
      <c r="I641" s="120"/>
      <c r="J641" s="58"/>
      <c r="K641" s="121"/>
      <c r="L641" s="2"/>
      <c r="M641" s="120"/>
      <c r="N641" s="120"/>
      <c r="O641" s="120"/>
      <c r="P641" s="120"/>
      <c r="Q641" s="2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122"/>
      <c r="AJ641" s="122"/>
      <c r="AK641" s="2"/>
      <c r="AL641" s="2"/>
      <c r="AM641" s="2"/>
      <c r="AN641" s="2"/>
      <c r="AO641" s="2"/>
      <c r="AP641" s="2"/>
      <c r="AQ641" s="2"/>
      <c r="AR641" s="15"/>
    </row>
    <row r="642" spans="1:44" ht="11.25" customHeight="1">
      <c r="A642" s="120"/>
      <c r="B642" s="120"/>
      <c r="C642" s="120"/>
      <c r="D642" s="120"/>
      <c r="E642" s="2"/>
      <c r="F642" s="2"/>
      <c r="G642" s="120"/>
      <c r="H642" s="120"/>
      <c r="I642" s="120"/>
      <c r="J642" s="58"/>
      <c r="K642" s="121"/>
      <c r="L642" s="2"/>
      <c r="M642" s="120"/>
      <c r="N642" s="120"/>
      <c r="O642" s="120"/>
      <c r="P642" s="120"/>
      <c r="Q642" s="2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122"/>
      <c r="AJ642" s="122"/>
      <c r="AK642" s="2"/>
      <c r="AL642" s="2"/>
      <c r="AM642" s="2"/>
      <c r="AN642" s="2"/>
      <c r="AO642" s="2"/>
      <c r="AP642" s="2"/>
      <c r="AQ642" s="2"/>
      <c r="AR642" s="15"/>
    </row>
    <row r="643" spans="1:44" ht="11.25" customHeight="1">
      <c r="A643" s="120"/>
      <c r="B643" s="120"/>
      <c r="C643" s="120"/>
      <c r="D643" s="120"/>
      <c r="E643" s="2"/>
      <c r="F643" s="2"/>
      <c r="G643" s="120"/>
      <c r="H643" s="120"/>
      <c r="I643" s="120"/>
      <c r="J643" s="58"/>
      <c r="K643" s="121"/>
      <c r="L643" s="2"/>
      <c r="M643" s="120"/>
      <c r="N643" s="120"/>
      <c r="O643" s="120"/>
      <c r="P643" s="120"/>
      <c r="Q643" s="2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122"/>
      <c r="AJ643" s="122"/>
      <c r="AK643" s="2"/>
      <c r="AL643" s="2"/>
      <c r="AM643" s="2"/>
      <c r="AN643" s="2"/>
      <c r="AO643" s="2"/>
      <c r="AP643" s="2"/>
      <c r="AQ643" s="2"/>
      <c r="AR643" s="15"/>
    </row>
    <row r="644" spans="1:44" ht="11.25" customHeight="1">
      <c r="A644" s="120"/>
      <c r="B644" s="120"/>
      <c r="C644" s="120"/>
      <c r="D644" s="120"/>
      <c r="E644" s="2"/>
      <c r="F644" s="2"/>
      <c r="G644" s="120"/>
      <c r="H644" s="120"/>
      <c r="I644" s="120"/>
      <c r="J644" s="58"/>
      <c r="K644" s="121"/>
      <c r="L644" s="2"/>
      <c r="M644" s="120"/>
      <c r="N644" s="120"/>
      <c r="O644" s="120"/>
      <c r="P644" s="120"/>
      <c r="Q644" s="2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122"/>
      <c r="AJ644" s="122"/>
      <c r="AK644" s="2"/>
      <c r="AL644" s="2"/>
      <c r="AM644" s="2"/>
      <c r="AN644" s="2"/>
      <c r="AO644" s="2"/>
      <c r="AP644" s="2"/>
      <c r="AQ644" s="2"/>
      <c r="AR644" s="15"/>
    </row>
    <row r="645" spans="1:44" ht="11.25" customHeight="1">
      <c r="A645" s="120"/>
      <c r="B645" s="120"/>
      <c r="C645" s="120"/>
      <c r="D645" s="120"/>
      <c r="E645" s="2"/>
      <c r="F645" s="2"/>
      <c r="G645" s="120"/>
      <c r="H645" s="120"/>
      <c r="I645" s="120"/>
      <c r="J645" s="58"/>
      <c r="K645" s="121"/>
      <c r="L645" s="2"/>
      <c r="M645" s="120"/>
      <c r="N645" s="120"/>
      <c r="O645" s="120"/>
      <c r="P645" s="120"/>
      <c r="Q645" s="2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122"/>
      <c r="AJ645" s="122"/>
      <c r="AK645" s="2"/>
      <c r="AL645" s="2"/>
      <c r="AM645" s="2"/>
      <c r="AN645" s="2"/>
      <c r="AO645" s="2"/>
      <c r="AP645" s="2"/>
      <c r="AQ645" s="2"/>
      <c r="AR645" s="15"/>
    </row>
    <row r="646" spans="1:44" ht="11.25" customHeight="1">
      <c r="A646" s="120"/>
      <c r="B646" s="120"/>
      <c r="C646" s="120"/>
      <c r="D646" s="120"/>
      <c r="E646" s="2"/>
      <c r="F646" s="2"/>
      <c r="G646" s="120"/>
      <c r="H646" s="120"/>
      <c r="I646" s="120"/>
      <c r="J646" s="58"/>
      <c r="K646" s="121"/>
      <c r="L646" s="2"/>
      <c r="M646" s="120"/>
      <c r="N646" s="120"/>
      <c r="O646" s="120"/>
      <c r="P646" s="120"/>
      <c r="Q646" s="2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122"/>
      <c r="AJ646" s="122"/>
      <c r="AK646" s="2"/>
      <c r="AL646" s="2"/>
      <c r="AM646" s="2"/>
      <c r="AN646" s="2"/>
      <c r="AO646" s="2"/>
      <c r="AP646" s="2"/>
      <c r="AQ646" s="2"/>
      <c r="AR646" s="15"/>
    </row>
    <row r="647" spans="1:44" ht="11.25" customHeight="1">
      <c r="A647" s="120"/>
      <c r="B647" s="120"/>
      <c r="C647" s="120"/>
      <c r="D647" s="120"/>
      <c r="E647" s="2"/>
      <c r="F647" s="2"/>
      <c r="G647" s="120"/>
      <c r="H647" s="120"/>
      <c r="I647" s="120"/>
      <c r="J647" s="58"/>
      <c r="K647" s="121"/>
      <c r="L647" s="2"/>
      <c r="M647" s="120"/>
      <c r="N647" s="120"/>
      <c r="O647" s="120"/>
      <c r="P647" s="120"/>
      <c r="Q647" s="2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122"/>
      <c r="AJ647" s="122"/>
      <c r="AK647" s="2"/>
      <c r="AL647" s="2"/>
      <c r="AM647" s="2"/>
      <c r="AN647" s="2"/>
      <c r="AO647" s="2"/>
      <c r="AP647" s="2"/>
      <c r="AQ647" s="2"/>
      <c r="AR647" s="15"/>
    </row>
    <row r="648" spans="1:44" ht="11.25" customHeight="1">
      <c r="A648" s="120"/>
      <c r="B648" s="120"/>
      <c r="C648" s="120"/>
      <c r="D648" s="120"/>
      <c r="E648" s="2"/>
      <c r="F648" s="2"/>
      <c r="G648" s="120"/>
      <c r="H648" s="120"/>
      <c r="I648" s="120"/>
      <c r="J648" s="58"/>
      <c r="K648" s="121"/>
      <c r="L648" s="2"/>
      <c r="M648" s="120"/>
      <c r="N648" s="120"/>
      <c r="O648" s="120"/>
      <c r="P648" s="120"/>
      <c r="Q648" s="2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122"/>
      <c r="AJ648" s="122"/>
      <c r="AK648" s="2"/>
      <c r="AL648" s="2"/>
      <c r="AM648" s="2"/>
      <c r="AN648" s="2"/>
      <c r="AO648" s="2"/>
      <c r="AP648" s="2"/>
      <c r="AQ648" s="2"/>
      <c r="AR648" s="15"/>
    </row>
    <row r="649" spans="1:44" ht="11.25" customHeight="1">
      <c r="A649" s="120"/>
      <c r="B649" s="120"/>
      <c r="C649" s="120"/>
      <c r="D649" s="120"/>
      <c r="E649" s="2"/>
      <c r="F649" s="2"/>
      <c r="G649" s="120"/>
      <c r="H649" s="120"/>
      <c r="I649" s="120"/>
      <c r="J649" s="58"/>
      <c r="K649" s="121"/>
      <c r="L649" s="2"/>
      <c r="M649" s="120"/>
      <c r="N649" s="120"/>
      <c r="O649" s="120"/>
      <c r="P649" s="120"/>
      <c r="Q649" s="2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122"/>
      <c r="AJ649" s="122"/>
      <c r="AK649" s="2"/>
      <c r="AL649" s="2"/>
      <c r="AM649" s="2"/>
      <c r="AN649" s="2"/>
      <c r="AO649" s="2"/>
      <c r="AP649" s="2"/>
      <c r="AQ649" s="2"/>
      <c r="AR649" s="15"/>
    </row>
    <row r="650" spans="1:44" ht="11.25" customHeight="1">
      <c r="A650" s="120"/>
      <c r="B650" s="120"/>
      <c r="C650" s="120"/>
      <c r="D650" s="120"/>
      <c r="E650" s="2"/>
      <c r="F650" s="2"/>
      <c r="G650" s="120"/>
      <c r="H650" s="120"/>
      <c r="I650" s="120"/>
      <c r="J650" s="58"/>
      <c r="K650" s="121"/>
      <c r="L650" s="2"/>
      <c r="M650" s="120"/>
      <c r="N650" s="120"/>
      <c r="O650" s="120"/>
      <c r="P650" s="120"/>
      <c r="Q650" s="2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122"/>
      <c r="AJ650" s="122"/>
      <c r="AK650" s="2"/>
      <c r="AL650" s="2"/>
      <c r="AM650" s="2"/>
      <c r="AN650" s="2"/>
      <c r="AO650" s="2"/>
      <c r="AP650" s="2"/>
      <c r="AQ650" s="2"/>
      <c r="AR650" s="15"/>
    </row>
    <row r="651" spans="1:44" ht="11.25" customHeight="1">
      <c r="A651" s="120"/>
      <c r="B651" s="120"/>
      <c r="C651" s="120"/>
      <c r="D651" s="120"/>
      <c r="E651" s="2"/>
      <c r="F651" s="2"/>
      <c r="G651" s="120"/>
      <c r="H651" s="120"/>
      <c r="I651" s="120"/>
      <c r="J651" s="58"/>
      <c r="K651" s="121"/>
      <c r="L651" s="2"/>
      <c r="M651" s="120"/>
      <c r="N651" s="120"/>
      <c r="O651" s="120"/>
      <c r="P651" s="120"/>
      <c r="Q651" s="2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122"/>
      <c r="AJ651" s="122"/>
      <c r="AK651" s="2"/>
      <c r="AL651" s="2"/>
      <c r="AM651" s="2"/>
      <c r="AN651" s="2"/>
      <c r="AO651" s="2"/>
      <c r="AP651" s="2"/>
      <c r="AQ651" s="2"/>
      <c r="AR651" s="15"/>
    </row>
    <row r="652" spans="1:44" ht="11.25" customHeight="1">
      <c r="A652" s="120"/>
      <c r="B652" s="120"/>
      <c r="C652" s="120"/>
      <c r="D652" s="120"/>
      <c r="E652" s="2"/>
      <c r="F652" s="2"/>
      <c r="G652" s="120"/>
      <c r="H652" s="120"/>
      <c r="I652" s="120"/>
      <c r="J652" s="58"/>
      <c r="K652" s="121"/>
      <c r="L652" s="2"/>
      <c r="M652" s="120"/>
      <c r="N652" s="120"/>
      <c r="O652" s="120"/>
      <c r="P652" s="120"/>
      <c r="Q652" s="2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122"/>
      <c r="AJ652" s="122"/>
      <c r="AK652" s="2"/>
      <c r="AL652" s="2"/>
      <c r="AM652" s="2"/>
      <c r="AN652" s="2"/>
      <c r="AO652" s="2"/>
      <c r="AP652" s="2"/>
      <c r="AQ652" s="2"/>
      <c r="AR652" s="15"/>
    </row>
    <row r="653" spans="1:44" ht="11.25" customHeight="1">
      <c r="A653" s="120"/>
      <c r="B653" s="120"/>
      <c r="C653" s="120"/>
      <c r="D653" s="120"/>
      <c r="E653" s="2"/>
      <c r="F653" s="2"/>
      <c r="G653" s="120"/>
      <c r="H653" s="120"/>
      <c r="I653" s="120"/>
      <c r="J653" s="58"/>
      <c r="K653" s="121"/>
      <c r="L653" s="2"/>
      <c r="M653" s="120"/>
      <c r="N653" s="120"/>
      <c r="O653" s="120"/>
      <c r="P653" s="120"/>
      <c r="Q653" s="2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122"/>
      <c r="AJ653" s="122"/>
      <c r="AK653" s="2"/>
      <c r="AL653" s="2"/>
      <c r="AM653" s="2"/>
      <c r="AN653" s="2"/>
      <c r="AO653" s="2"/>
      <c r="AP653" s="2"/>
      <c r="AQ653" s="2"/>
      <c r="AR653" s="15"/>
    </row>
    <row r="654" spans="1:44" ht="11.25" customHeight="1">
      <c r="A654" s="120"/>
      <c r="B654" s="120"/>
      <c r="C654" s="120"/>
      <c r="D654" s="120"/>
      <c r="E654" s="2"/>
      <c r="F654" s="2"/>
      <c r="G654" s="120"/>
      <c r="H654" s="120"/>
      <c r="I654" s="120"/>
      <c r="J654" s="58"/>
      <c r="K654" s="121"/>
      <c r="L654" s="2"/>
      <c r="M654" s="120"/>
      <c r="N654" s="120"/>
      <c r="O654" s="120"/>
      <c r="P654" s="120"/>
      <c r="Q654" s="2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122"/>
      <c r="AJ654" s="122"/>
      <c r="AK654" s="2"/>
      <c r="AL654" s="2"/>
      <c r="AM654" s="2"/>
      <c r="AN654" s="2"/>
      <c r="AO654" s="2"/>
      <c r="AP654" s="2"/>
      <c r="AQ654" s="2"/>
      <c r="AR654" s="15"/>
    </row>
    <row r="655" spans="1:44" ht="11.25" customHeight="1">
      <c r="A655" s="120"/>
      <c r="B655" s="120"/>
      <c r="C655" s="120"/>
      <c r="D655" s="120"/>
      <c r="E655" s="2"/>
      <c r="F655" s="2"/>
      <c r="G655" s="120"/>
      <c r="H655" s="120"/>
      <c r="I655" s="120"/>
      <c r="J655" s="58"/>
      <c r="K655" s="121"/>
      <c r="L655" s="2"/>
      <c r="M655" s="120"/>
      <c r="N655" s="120"/>
      <c r="O655" s="120"/>
      <c r="P655" s="120"/>
      <c r="Q655" s="2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122"/>
      <c r="AJ655" s="122"/>
      <c r="AK655" s="2"/>
      <c r="AL655" s="2"/>
      <c r="AM655" s="2"/>
      <c r="AN655" s="2"/>
      <c r="AO655" s="2"/>
      <c r="AP655" s="2"/>
      <c r="AQ655" s="2"/>
      <c r="AR655" s="15"/>
    </row>
    <row r="656" spans="1:44" ht="11.25" customHeight="1">
      <c r="A656" s="120"/>
      <c r="B656" s="120"/>
      <c r="C656" s="120"/>
      <c r="D656" s="120"/>
      <c r="E656" s="2"/>
      <c r="F656" s="2"/>
      <c r="G656" s="120"/>
      <c r="H656" s="120"/>
      <c r="I656" s="120"/>
      <c r="J656" s="58"/>
      <c r="K656" s="121"/>
      <c r="L656" s="2"/>
      <c r="M656" s="120"/>
      <c r="N656" s="120"/>
      <c r="O656" s="120"/>
      <c r="P656" s="120"/>
      <c r="Q656" s="2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122"/>
      <c r="AJ656" s="122"/>
      <c r="AK656" s="2"/>
      <c r="AL656" s="2"/>
      <c r="AM656" s="2"/>
      <c r="AN656" s="2"/>
      <c r="AO656" s="2"/>
      <c r="AP656" s="2"/>
      <c r="AQ656" s="2"/>
      <c r="AR656" s="15"/>
    </row>
    <row r="657" spans="1:44" ht="11.25" customHeight="1">
      <c r="A657" s="120"/>
      <c r="B657" s="120"/>
      <c r="C657" s="120"/>
      <c r="D657" s="120"/>
      <c r="E657" s="2"/>
      <c r="F657" s="2"/>
      <c r="G657" s="120"/>
      <c r="H657" s="120"/>
      <c r="I657" s="120"/>
      <c r="J657" s="58"/>
      <c r="K657" s="121"/>
      <c r="L657" s="2"/>
      <c r="M657" s="120"/>
      <c r="N657" s="120"/>
      <c r="O657" s="120"/>
      <c r="P657" s="120"/>
      <c r="Q657" s="2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122"/>
      <c r="AJ657" s="122"/>
      <c r="AK657" s="2"/>
      <c r="AL657" s="2"/>
      <c r="AM657" s="2"/>
      <c r="AN657" s="2"/>
      <c r="AO657" s="2"/>
      <c r="AP657" s="2"/>
      <c r="AQ657" s="2"/>
      <c r="AR657" s="15"/>
    </row>
    <row r="658" spans="1:44" ht="11.25" customHeight="1">
      <c r="A658" s="120"/>
      <c r="B658" s="120"/>
      <c r="C658" s="120"/>
      <c r="D658" s="120"/>
      <c r="E658" s="2"/>
      <c r="F658" s="2"/>
      <c r="G658" s="120"/>
      <c r="H658" s="120"/>
      <c r="I658" s="120"/>
      <c r="J658" s="58"/>
      <c r="K658" s="121"/>
      <c r="L658" s="2"/>
      <c r="M658" s="120"/>
      <c r="N658" s="120"/>
      <c r="O658" s="120"/>
      <c r="P658" s="120"/>
      <c r="Q658" s="2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122"/>
      <c r="AJ658" s="122"/>
      <c r="AK658" s="2"/>
      <c r="AL658" s="2"/>
      <c r="AM658" s="2"/>
      <c r="AN658" s="2"/>
      <c r="AO658" s="2"/>
      <c r="AP658" s="2"/>
      <c r="AQ658" s="2"/>
      <c r="AR658" s="15"/>
    </row>
    <row r="659" spans="1:44" ht="11.25" customHeight="1">
      <c r="A659" s="120"/>
      <c r="B659" s="120"/>
      <c r="C659" s="120"/>
      <c r="D659" s="120"/>
      <c r="E659" s="2"/>
      <c r="F659" s="2"/>
      <c r="G659" s="120"/>
      <c r="H659" s="120"/>
      <c r="I659" s="120"/>
      <c r="J659" s="58"/>
      <c r="K659" s="121"/>
      <c r="L659" s="2"/>
      <c r="M659" s="120"/>
      <c r="N659" s="120"/>
      <c r="O659" s="120"/>
      <c r="P659" s="120"/>
      <c r="Q659" s="2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122"/>
      <c r="AJ659" s="122"/>
      <c r="AK659" s="2"/>
      <c r="AL659" s="2"/>
      <c r="AM659" s="2"/>
      <c r="AN659" s="2"/>
      <c r="AO659" s="2"/>
      <c r="AP659" s="2"/>
      <c r="AQ659" s="2"/>
      <c r="AR659" s="15"/>
    </row>
    <row r="660" spans="1:44" ht="11.25" customHeight="1">
      <c r="A660" s="120"/>
      <c r="B660" s="120"/>
      <c r="C660" s="120"/>
      <c r="D660" s="120"/>
      <c r="E660" s="2"/>
      <c r="F660" s="2"/>
      <c r="G660" s="120"/>
      <c r="H660" s="120"/>
      <c r="I660" s="120"/>
      <c r="J660" s="58"/>
      <c r="K660" s="121"/>
      <c r="L660" s="2"/>
      <c r="M660" s="120"/>
      <c r="N660" s="120"/>
      <c r="O660" s="120"/>
      <c r="P660" s="120"/>
      <c r="Q660" s="2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122"/>
      <c r="AJ660" s="122"/>
      <c r="AK660" s="2"/>
      <c r="AL660" s="2"/>
      <c r="AM660" s="2"/>
      <c r="AN660" s="2"/>
      <c r="AO660" s="2"/>
      <c r="AP660" s="2"/>
      <c r="AQ660" s="2"/>
      <c r="AR660" s="15"/>
    </row>
    <row r="661" spans="1:44" ht="11.25" customHeight="1">
      <c r="A661" s="120"/>
      <c r="B661" s="120"/>
      <c r="C661" s="120"/>
      <c r="D661" s="120"/>
      <c r="E661" s="2"/>
      <c r="F661" s="2"/>
      <c r="G661" s="120"/>
      <c r="H661" s="120"/>
      <c r="I661" s="120"/>
      <c r="J661" s="58"/>
      <c r="K661" s="121"/>
      <c r="L661" s="2"/>
      <c r="M661" s="120"/>
      <c r="N661" s="120"/>
      <c r="O661" s="120"/>
      <c r="P661" s="120"/>
      <c r="Q661" s="2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122"/>
      <c r="AJ661" s="122"/>
      <c r="AK661" s="2"/>
      <c r="AL661" s="2"/>
      <c r="AM661" s="2"/>
      <c r="AN661" s="2"/>
      <c r="AO661" s="2"/>
      <c r="AP661" s="2"/>
      <c r="AQ661" s="2"/>
      <c r="AR661" s="15"/>
    </row>
    <row r="662" spans="1:44" ht="11.25" customHeight="1">
      <c r="A662" s="120"/>
      <c r="B662" s="120"/>
      <c r="C662" s="120"/>
      <c r="D662" s="120"/>
      <c r="E662" s="2"/>
      <c r="F662" s="2"/>
      <c r="G662" s="120"/>
      <c r="H662" s="120"/>
      <c r="I662" s="120"/>
      <c r="J662" s="58"/>
      <c r="K662" s="121"/>
      <c r="L662" s="2"/>
      <c r="M662" s="120"/>
      <c r="N662" s="120"/>
      <c r="O662" s="120"/>
      <c r="P662" s="120"/>
      <c r="Q662" s="2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122"/>
      <c r="AJ662" s="122"/>
      <c r="AK662" s="2"/>
      <c r="AL662" s="2"/>
      <c r="AM662" s="2"/>
      <c r="AN662" s="2"/>
      <c r="AO662" s="2"/>
      <c r="AP662" s="2"/>
      <c r="AQ662" s="2"/>
      <c r="AR662" s="15"/>
    </row>
    <row r="663" spans="1:44" ht="11.25" customHeight="1">
      <c r="A663" s="120"/>
      <c r="B663" s="120"/>
      <c r="C663" s="120"/>
      <c r="D663" s="120"/>
      <c r="E663" s="2"/>
      <c r="F663" s="2"/>
      <c r="G663" s="120"/>
      <c r="H663" s="120"/>
      <c r="I663" s="120"/>
      <c r="J663" s="58"/>
      <c r="K663" s="121"/>
      <c r="L663" s="2"/>
      <c r="M663" s="120"/>
      <c r="N663" s="120"/>
      <c r="O663" s="120"/>
      <c r="P663" s="120"/>
      <c r="Q663" s="2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122"/>
      <c r="AJ663" s="122"/>
      <c r="AK663" s="2"/>
      <c r="AL663" s="2"/>
      <c r="AM663" s="2"/>
      <c r="AN663" s="2"/>
      <c r="AO663" s="2"/>
      <c r="AP663" s="2"/>
      <c r="AQ663" s="2"/>
      <c r="AR663" s="15"/>
    </row>
    <row r="664" spans="1:44" ht="11.25" customHeight="1">
      <c r="A664" s="120"/>
      <c r="B664" s="120"/>
      <c r="C664" s="120"/>
      <c r="D664" s="120"/>
      <c r="E664" s="2"/>
      <c r="F664" s="2"/>
      <c r="G664" s="120"/>
      <c r="H664" s="120"/>
      <c r="I664" s="120"/>
      <c r="J664" s="58"/>
      <c r="K664" s="121"/>
      <c r="L664" s="2"/>
      <c r="M664" s="120"/>
      <c r="N664" s="120"/>
      <c r="O664" s="120"/>
      <c r="P664" s="120"/>
      <c r="Q664" s="2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122"/>
      <c r="AJ664" s="122"/>
      <c r="AK664" s="2"/>
      <c r="AL664" s="2"/>
      <c r="AM664" s="2"/>
      <c r="AN664" s="2"/>
      <c r="AO664" s="2"/>
      <c r="AP664" s="2"/>
      <c r="AQ664" s="2"/>
      <c r="AR664" s="15"/>
    </row>
    <row r="665" spans="1:44" ht="11.25" customHeight="1">
      <c r="A665" s="120"/>
      <c r="B665" s="120"/>
      <c r="C665" s="120"/>
      <c r="D665" s="120"/>
      <c r="E665" s="2"/>
      <c r="F665" s="2"/>
      <c r="G665" s="120"/>
      <c r="H665" s="120"/>
      <c r="I665" s="120"/>
      <c r="J665" s="58"/>
      <c r="K665" s="121"/>
      <c r="L665" s="2"/>
      <c r="M665" s="120"/>
      <c r="N665" s="120"/>
      <c r="O665" s="120"/>
      <c r="P665" s="120"/>
      <c r="Q665" s="2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122"/>
      <c r="AJ665" s="122"/>
      <c r="AK665" s="2"/>
      <c r="AL665" s="2"/>
      <c r="AM665" s="2"/>
      <c r="AN665" s="2"/>
      <c r="AO665" s="2"/>
      <c r="AP665" s="2"/>
      <c r="AQ665" s="2"/>
      <c r="AR665" s="15"/>
    </row>
    <row r="666" spans="1:44" ht="11.25" customHeight="1">
      <c r="A666" s="120"/>
      <c r="B666" s="120"/>
      <c r="C666" s="120"/>
      <c r="D666" s="120"/>
      <c r="E666" s="2"/>
      <c r="F666" s="2"/>
      <c r="G666" s="120"/>
      <c r="H666" s="120"/>
      <c r="I666" s="120"/>
      <c r="J666" s="58"/>
      <c r="K666" s="121"/>
      <c r="L666" s="2"/>
      <c r="M666" s="120"/>
      <c r="N666" s="120"/>
      <c r="O666" s="120"/>
      <c r="P666" s="120"/>
      <c r="Q666" s="2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122"/>
      <c r="AJ666" s="122"/>
      <c r="AK666" s="2"/>
      <c r="AL666" s="2"/>
      <c r="AM666" s="2"/>
      <c r="AN666" s="2"/>
      <c r="AO666" s="2"/>
      <c r="AP666" s="2"/>
      <c r="AQ666" s="2"/>
      <c r="AR666" s="15"/>
    </row>
    <row r="667" spans="1:44" ht="11.25" customHeight="1">
      <c r="A667" s="120"/>
      <c r="B667" s="120"/>
      <c r="C667" s="120"/>
      <c r="D667" s="120"/>
      <c r="E667" s="2"/>
      <c r="F667" s="2"/>
      <c r="G667" s="120"/>
      <c r="H667" s="120"/>
      <c r="I667" s="120"/>
      <c r="J667" s="58"/>
      <c r="K667" s="121"/>
      <c r="L667" s="2"/>
      <c r="M667" s="120"/>
      <c r="N667" s="120"/>
      <c r="O667" s="120"/>
      <c r="P667" s="120"/>
      <c r="Q667" s="2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122"/>
      <c r="AJ667" s="122"/>
      <c r="AK667" s="2"/>
      <c r="AL667" s="2"/>
      <c r="AM667" s="2"/>
      <c r="AN667" s="2"/>
      <c r="AO667" s="2"/>
      <c r="AP667" s="2"/>
      <c r="AQ667" s="2"/>
      <c r="AR667" s="15"/>
    </row>
    <row r="668" spans="1:44" ht="11.25" customHeight="1">
      <c r="A668" s="120"/>
      <c r="B668" s="120"/>
      <c r="C668" s="120"/>
      <c r="D668" s="120"/>
      <c r="E668" s="2"/>
      <c r="F668" s="2"/>
      <c r="G668" s="120"/>
      <c r="H668" s="120"/>
      <c r="I668" s="120"/>
      <c r="J668" s="58"/>
      <c r="K668" s="121"/>
      <c r="L668" s="2"/>
      <c r="M668" s="120"/>
      <c r="N668" s="120"/>
      <c r="O668" s="120"/>
      <c r="P668" s="120"/>
      <c r="Q668" s="2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122"/>
      <c r="AJ668" s="122"/>
      <c r="AK668" s="2"/>
      <c r="AL668" s="2"/>
      <c r="AM668" s="2"/>
      <c r="AN668" s="2"/>
      <c r="AO668" s="2"/>
      <c r="AP668" s="2"/>
      <c r="AQ668" s="2"/>
      <c r="AR668" s="15"/>
    </row>
    <row r="669" spans="1:44" ht="11.25" customHeight="1">
      <c r="A669" s="120"/>
      <c r="B669" s="120"/>
      <c r="C669" s="120"/>
      <c r="D669" s="120"/>
      <c r="E669" s="2"/>
      <c r="F669" s="2"/>
      <c r="G669" s="120"/>
      <c r="H669" s="120"/>
      <c r="I669" s="120"/>
      <c r="J669" s="58"/>
      <c r="K669" s="121"/>
      <c r="L669" s="2"/>
      <c r="M669" s="120"/>
      <c r="N669" s="120"/>
      <c r="O669" s="120"/>
      <c r="P669" s="120"/>
      <c r="Q669" s="2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122"/>
      <c r="AJ669" s="122"/>
      <c r="AK669" s="2"/>
      <c r="AL669" s="2"/>
      <c r="AM669" s="2"/>
      <c r="AN669" s="2"/>
      <c r="AO669" s="2"/>
      <c r="AP669" s="2"/>
      <c r="AQ669" s="2"/>
      <c r="AR669" s="15"/>
    </row>
    <row r="670" spans="1:44" ht="11.25" customHeight="1">
      <c r="A670" s="120"/>
      <c r="B670" s="120"/>
      <c r="C670" s="120"/>
      <c r="D670" s="120"/>
      <c r="E670" s="2"/>
      <c r="F670" s="2"/>
      <c r="G670" s="120"/>
      <c r="H670" s="120"/>
      <c r="I670" s="120"/>
      <c r="J670" s="58"/>
      <c r="K670" s="121"/>
      <c r="L670" s="2"/>
      <c r="M670" s="120"/>
      <c r="N670" s="120"/>
      <c r="O670" s="120"/>
      <c r="P670" s="120"/>
      <c r="Q670" s="2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122"/>
      <c r="AJ670" s="122"/>
      <c r="AK670" s="2"/>
      <c r="AL670" s="2"/>
      <c r="AM670" s="2"/>
      <c r="AN670" s="2"/>
      <c r="AO670" s="2"/>
      <c r="AP670" s="2"/>
      <c r="AQ670" s="2"/>
      <c r="AR670" s="15"/>
    </row>
    <row r="671" spans="1:44" ht="11.25" customHeight="1">
      <c r="A671" s="120"/>
      <c r="B671" s="120"/>
      <c r="C671" s="120"/>
      <c r="D671" s="120"/>
      <c r="E671" s="2"/>
      <c r="F671" s="2"/>
      <c r="G671" s="120"/>
      <c r="H671" s="120"/>
      <c r="I671" s="120"/>
      <c r="J671" s="58"/>
      <c r="K671" s="121"/>
      <c r="L671" s="2"/>
      <c r="M671" s="120"/>
      <c r="N671" s="120"/>
      <c r="O671" s="120"/>
      <c r="P671" s="120"/>
      <c r="Q671" s="2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122"/>
      <c r="AJ671" s="122"/>
      <c r="AK671" s="2"/>
      <c r="AL671" s="2"/>
      <c r="AM671" s="2"/>
      <c r="AN671" s="2"/>
      <c r="AO671" s="2"/>
      <c r="AP671" s="2"/>
      <c r="AQ671" s="2"/>
      <c r="AR671" s="15"/>
    </row>
    <row r="672" spans="1:44" ht="11.25" customHeight="1">
      <c r="A672" s="120"/>
      <c r="B672" s="120"/>
      <c r="C672" s="120"/>
      <c r="D672" s="120"/>
      <c r="E672" s="2"/>
      <c r="F672" s="2"/>
      <c r="G672" s="120"/>
      <c r="H672" s="120"/>
      <c r="I672" s="120"/>
      <c r="J672" s="58"/>
      <c r="K672" s="121"/>
      <c r="L672" s="2"/>
      <c r="M672" s="120"/>
      <c r="N672" s="120"/>
      <c r="O672" s="120"/>
      <c r="P672" s="120"/>
      <c r="Q672" s="2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122"/>
      <c r="AJ672" s="122"/>
      <c r="AK672" s="2"/>
      <c r="AL672" s="2"/>
      <c r="AM672" s="2"/>
      <c r="AN672" s="2"/>
      <c r="AO672" s="2"/>
      <c r="AP672" s="2"/>
      <c r="AQ672" s="2"/>
      <c r="AR672" s="15"/>
    </row>
    <row r="673" spans="1:44" ht="11.25" customHeight="1">
      <c r="A673" s="120"/>
      <c r="B673" s="120"/>
      <c r="C673" s="120"/>
      <c r="D673" s="120"/>
      <c r="E673" s="2"/>
      <c r="F673" s="2"/>
      <c r="G673" s="120"/>
      <c r="H673" s="120"/>
      <c r="I673" s="120"/>
      <c r="J673" s="58"/>
      <c r="K673" s="121"/>
      <c r="L673" s="2"/>
      <c r="M673" s="120"/>
      <c r="N673" s="120"/>
      <c r="O673" s="120"/>
      <c r="P673" s="120"/>
      <c r="Q673" s="2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122"/>
      <c r="AJ673" s="122"/>
      <c r="AK673" s="2"/>
      <c r="AL673" s="2"/>
      <c r="AM673" s="2"/>
      <c r="AN673" s="2"/>
      <c r="AO673" s="2"/>
      <c r="AP673" s="2"/>
      <c r="AQ673" s="2"/>
      <c r="AR673" s="15"/>
    </row>
    <row r="674" spans="1:44" ht="11.25" customHeight="1">
      <c r="A674" s="120"/>
      <c r="B674" s="120"/>
      <c r="C674" s="120"/>
      <c r="D674" s="120"/>
      <c r="E674" s="2"/>
      <c r="F674" s="2"/>
      <c r="G674" s="120"/>
      <c r="H674" s="120"/>
      <c r="I674" s="120"/>
      <c r="J674" s="58"/>
      <c r="K674" s="121"/>
      <c r="L674" s="2"/>
      <c r="M674" s="120"/>
      <c r="N674" s="120"/>
      <c r="O674" s="120"/>
      <c r="P674" s="120"/>
      <c r="Q674" s="2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122"/>
      <c r="AJ674" s="122"/>
      <c r="AK674" s="2"/>
      <c r="AL674" s="2"/>
      <c r="AM674" s="2"/>
      <c r="AN674" s="2"/>
      <c r="AO674" s="2"/>
      <c r="AP674" s="2"/>
      <c r="AQ674" s="2"/>
      <c r="AR674" s="15"/>
    </row>
    <row r="675" spans="1:44" ht="11.25" customHeight="1">
      <c r="A675" s="120"/>
      <c r="B675" s="120"/>
      <c r="C675" s="120"/>
      <c r="D675" s="120"/>
      <c r="E675" s="2"/>
      <c r="F675" s="2"/>
      <c r="G675" s="120"/>
      <c r="H675" s="120"/>
      <c r="I675" s="120"/>
      <c r="J675" s="58"/>
      <c r="K675" s="121"/>
      <c r="L675" s="2"/>
      <c r="M675" s="120"/>
      <c r="N675" s="120"/>
      <c r="O675" s="120"/>
      <c r="P675" s="120"/>
      <c r="Q675" s="2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122"/>
      <c r="AJ675" s="122"/>
      <c r="AK675" s="2"/>
      <c r="AL675" s="2"/>
      <c r="AM675" s="2"/>
      <c r="AN675" s="2"/>
      <c r="AO675" s="2"/>
      <c r="AP675" s="2"/>
      <c r="AQ675" s="2"/>
      <c r="AR675" s="15"/>
    </row>
    <row r="676" spans="1:44" ht="11.25" customHeight="1">
      <c r="A676" s="120"/>
      <c r="B676" s="120"/>
      <c r="C676" s="120"/>
      <c r="D676" s="120"/>
      <c r="E676" s="2"/>
      <c r="F676" s="2"/>
      <c r="G676" s="120"/>
      <c r="H676" s="120"/>
      <c r="I676" s="120"/>
      <c r="J676" s="58"/>
      <c r="K676" s="121"/>
      <c r="L676" s="2"/>
      <c r="M676" s="120"/>
      <c r="N676" s="120"/>
      <c r="O676" s="120"/>
      <c r="P676" s="120"/>
      <c r="Q676" s="2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122"/>
      <c r="AJ676" s="122"/>
      <c r="AK676" s="2"/>
      <c r="AL676" s="2"/>
      <c r="AM676" s="2"/>
      <c r="AN676" s="2"/>
      <c r="AO676" s="2"/>
      <c r="AP676" s="2"/>
      <c r="AQ676" s="2"/>
      <c r="AR676" s="15"/>
    </row>
    <row r="677" spans="1:44" ht="11.25" customHeight="1">
      <c r="A677" s="120"/>
      <c r="B677" s="120"/>
      <c r="C677" s="120"/>
      <c r="D677" s="120"/>
      <c r="E677" s="2"/>
      <c r="F677" s="2"/>
      <c r="G677" s="120"/>
      <c r="H677" s="120"/>
      <c r="I677" s="120"/>
      <c r="J677" s="58"/>
      <c r="K677" s="121"/>
      <c r="L677" s="2"/>
      <c r="M677" s="120"/>
      <c r="N677" s="120"/>
      <c r="O677" s="120"/>
      <c r="P677" s="120"/>
      <c r="Q677" s="2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122"/>
      <c r="AJ677" s="122"/>
      <c r="AK677" s="2"/>
      <c r="AL677" s="2"/>
      <c r="AM677" s="2"/>
      <c r="AN677" s="2"/>
      <c r="AO677" s="2"/>
      <c r="AP677" s="2"/>
      <c r="AQ677" s="2"/>
      <c r="AR677" s="15"/>
    </row>
    <row r="678" spans="1:44" ht="11.25" customHeight="1">
      <c r="A678" s="120"/>
      <c r="B678" s="120"/>
      <c r="C678" s="120"/>
      <c r="D678" s="120"/>
      <c r="E678" s="2"/>
      <c r="F678" s="2"/>
      <c r="G678" s="120"/>
      <c r="H678" s="120"/>
      <c r="I678" s="120"/>
      <c r="J678" s="58"/>
      <c r="K678" s="121"/>
      <c r="L678" s="2"/>
      <c r="M678" s="120"/>
      <c r="N678" s="120"/>
      <c r="O678" s="120"/>
      <c r="P678" s="120"/>
      <c r="Q678" s="2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122"/>
      <c r="AJ678" s="122"/>
      <c r="AK678" s="2"/>
      <c r="AL678" s="2"/>
      <c r="AM678" s="2"/>
      <c r="AN678" s="2"/>
      <c r="AO678" s="2"/>
      <c r="AP678" s="2"/>
      <c r="AQ678" s="2"/>
      <c r="AR678" s="15"/>
    </row>
    <row r="679" spans="1:44" ht="11.25" customHeight="1">
      <c r="A679" s="120"/>
      <c r="B679" s="120"/>
      <c r="C679" s="120"/>
      <c r="D679" s="120"/>
      <c r="E679" s="2"/>
      <c r="F679" s="2"/>
      <c r="G679" s="120"/>
      <c r="H679" s="120"/>
      <c r="I679" s="120"/>
      <c r="J679" s="58"/>
      <c r="K679" s="121"/>
      <c r="L679" s="2"/>
      <c r="M679" s="120"/>
      <c r="N679" s="120"/>
      <c r="O679" s="120"/>
      <c r="P679" s="120"/>
      <c r="Q679" s="2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122"/>
      <c r="AJ679" s="122"/>
      <c r="AK679" s="2"/>
      <c r="AL679" s="2"/>
      <c r="AM679" s="2"/>
      <c r="AN679" s="2"/>
      <c r="AO679" s="2"/>
      <c r="AP679" s="2"/>
      <c r="AQ679" s="2"/>
      <c r="AR679" s="15"/>
    </row>
    <row r="680" spans="1:44" ht="11.25" customHeight="1">
      <c r="A680" s="120"/>
      <c r="B680" s="120"/>
      <c r="C680" s="120"/>
      <c r="D680" s="120"/>
      <c r="E680" s="2"/>
      <c r="F680" s="2"/>
      <c r="G680" s="120"/>
      <c r="H680" s="120"/>
      <c r="I680" s="120"/>
      <c r="J680" s="58"/>
      <c r="K680" s="121"/>
      <c r="L680" s="2"/>
      <c r="M680" s="120"/>
      <c r="N680" s="120"/>
      <c r="O680" s="120"/>
      <c r="P680" s="120"/>
      <c r="Q680" s="2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122"/>
      <c r="AJ680" s="122"/>
      <c r="AK680" s="2"/>
      <c r="AL680" s="2"/>
      <c r="AM680" s="2"/>
      <c r="AN680" s="2"/>
      <c r="AO680" s="2"/>
      <c r="AP680" s="2"/>
      <c r="AQ680" s="2"/>
      <c r="AR680" s="15"/>
    </row>
    <row r="681" spans="1:44" ht="11.25" customHeight="1">
      <c r="A681" s="120"/>
      <c r="B681" s="120"/>
      <c r="C681" s="120"/>
      <c r="D681" s="120"/>
      <c r="E681" s="2"/>
      <c r="F681" s="2"/>
      <c r="G681" s="120"/>
      <c r="H681" s="120"/>
      <c r="I681" s="120"/>
      <c r="J681" s="58"/>
      <c r="K681" s="121"/>
      <c r="L681" s="2"/>
      <c r="M681" s="120"/>
      <c r="N681" s="120"/>
      <c r="O681" s="120"/>
      <c r="P681" s="120"/>
      <c r="Q681" s="2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122"/>
      <c r="AJ681" s="122"/>
      <c r="AK681" s="2"/>
      <c r="AL681" s="2"/>
      <c r="AM681" s="2"/>
      <c r="AN681" s="2"/>
      <c r="AO681" s="2"/>
      <c r="AP681" s="2"/>
      <c r="AQ681" s="2"/>
      <c r="AR681" s="15"/>
    </row>
    <row r="682" spans="1:44" ht="11.25" customHeight="1">
      <c r="A682" s="120"/>
      <c r="B682" s="120"/>
      <c r="C682" s="120"/>
      <c r="D682" s="120"/>
      <c r="E682" s="2"/>
      <c r="F682" s="2"/>
      <c r="G682" s="120"/>
      <c r="H682" s="120"/>
      <c r="I682" s="120"/>
      <c r="J682" s="58"/>
      <c r="K682" s="121"/>
      <c r="L682" s="2"/>
      <c r="M682" s="120"/>
      <c r="N682" s="120"/>
      <c r="O682" s="120"/>
      <c r="P682" s="120"/>
      <c r="Q682" s="2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122"/>
      <c r="AJ682" s="122"/>
      <c r="AK682" s="2"/>
      <c r="AL682" s="2"/>
      <c r="AM682" s="2"/>
      <c r="AN682" s="2"/>
      <c r="AO682" s="2"/>
      <c r="AP682" s="2"/>
      <c r="AQ682" s="2"/>
      <c r="AR682" s="15"/>
    </row>
    <row r="683" spans="1:44" ht="11.25" customHeight="1">
      <c r="A683" s="120"/>
      <c r="B683" s="120"/>
      <c r="C683" s="120"/>
      <c r="D683" s="120"/>
      <c r="E683" s="2"/>
      <c r="F683" s="2"/>
      <c r="G683" s="120"/>
      <c r="H683" s="120"/>
      <c r="I683" s="120"/>
      <c r="J683" s="58"/>
      <c r="K683" s="121"/>
      <c r="L683" s="2"/>
      <c r="M683" s="120"/>
      <c r="N683" s="120"/>
      <c r="O683" s="120"/>
      <c r="P683" s="120"/>
      <c r="Q683" s="2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122"/>
      <c r="AJ683" s="122"/>
      <c r="AK683" s="2"/>
      <c r="AL683" s="2"/>
      <c r="AM683" s="2"/>
      <c r="AN683" s="2"/>
      <c r="AO683" s="2"/>
      <c r="AP683" s="2"/>
      <c r="AQ683" s="2"/>
      <c r="AR683" s="15"/>
    </row>
    <row r="684" spans="1:44" ht="11.25" customHeight="1">
      <c r="A684" s="120"/>
      <c r="B684" s="120"/>
      <c r="C684" s="120"/>
      <c r="D684" s="120"/>
      <c r="E684" s="2"/>
      <c r="F684" s="2"/>
      <c r="G684" s="120"/>
      <c r="H684" s="120"/>
      <c r="I684" s="120"/>
      <c r="J684" s="58"/>
      <c r="K684" s="121"/>
      <c r="L684" s="2"/>
      <c r="M684" s="120"/>
      <c r="N684" s="120"/>
      <c r="O684" s="120"/>
      <c r="P684" s="120"/>
      <c r="Q684" s="2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122"/>
      <c r="AJ684" s="122"/>
      <c r="AK684" s="2"/>
      <c r="AL684" s="2"/>
      <c r="AM684" s="2"/>
      <c r="AN684" s="2"/>
      <c r="AO684" s="2"/>
      <c r="AP684" s="2"/>
      <c r="AQ684" s="2"/>
      <c r="AR684" s="15"/>
    </row>
    <row r="685" spans="1:44" ht="11.25" customHeight="1">
      <c r="A685" s="120"/>
      <c r="B685" s="120"/>
      <c r="C685" s="120"/>
      <c r="D685" s="120"/>
      <c r="E685" s="2"/>
      <c r="F685" s="2"/>
      <c r="G685" s="120"/>
      <c r="H685" s="120"/>
      <c r="I685" s="120"/>
      <c r="J685" s="58"/>
      <c r="K685" s="121"/>
      <c r="L685" s="2"/>
      <c r="M685" s="120"/>
      <c r="N685" s="120"/>
      <c r="O685" s="120"/>
      <c r="P685" s="120"/>
      <c r="Q685" s="2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122"/>
      <c r="AJ685" s="122"/>
      <c r="AK685" s="2"/>
      <c r="AL685" s="2"/>
      <c r="AM685" s="2"/>
      <c r="AN685" s="2"/>
      <c r="AO685" s="2"/>
      <c r="AP685" s="2"/>
      <c r="AQ685" s="2"/>
      <c r="AR685" s="15"/>
    </row>
    <row r="686" spans="1:44" ht="11.25" customHeight="1">
      <c r="A686" s="120"/>
      <c r="B686" s="120"/>
      <c r="C686" s="120"/>
      <c r="D686" s="120"/>
      <c r="E686" s="2"/>
      <c r="F686" s="2"/>
      <c r="G686" s="120"/>
      <c r="H686" s="120"/>
      <c r="I686" s="120"/>
      <c r="J686" s="58"/>
      <c r="K686" s="121"/>
      <c r="L686" s="2"/>
      <c r="M686" s="120"/>
      <c r="N686" s="120"/>
      <c r="O686" s="120"/>
      <c r="P686" s="120"/>
      <c r="Q686" s="2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122"/>
      <c r="AJ686" s="122"/>
      <c r="AK686" s="2"/>
      <c r="AL686" s="2"/>
      <c r="AM686" s="2"/>
      <c r="AN686" s="2"/>
      <c r="AO686" s="2"/>
      <c r="AP686" s="2"/>
      <c r="AQ686" s="2"/>
      <c r="AR686" s="15"/>
    </row>
    <row r="687" spans="1:44" ht="11.25" customHeight="1">
      <c r="A687" s="120"/>
      <c r="B687" s="120"/>
      <c r="C687" s="120"/>
      <c r="D687" s="120"/>
      <c r="E687" s="2"/>
      <c r="F687" s="2"/>
      <c r="G687" s="120"/>
      <c r="H687" s="120"/>
      <c r="I687" s="120"/>
      <c r="J687" s="58"/>
      <c r="K687" s="121"/>
      <c r="L687" s="2"/>
      <c r="M687" s="120"/>
      <c r="N687" s="120"/>
      <c r="O687" s="120"/>
      <c r="P687" s="120"/>
      <c r="Q687" s="2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122"/>
      <c r="AJ687" s="122"/>
      <c r="AK687" s="2"/>
      <c r="AL687" s="2"/>
      <c r="AM687" s="2"/>
      <c r="AN687" s="2"/>
      <c r="AO687" s="2"/>
      <c r="AP687" s="2"/>
      <c r="AQ687" s="2"/>
      <c r="AR687" s="15"/>
    </row>
    <row r="688" spans="1:44" ht="11.25" customHeight="1">
      <c r="A688" s="120"/>
      <c r="B688" s="120"/>
      <c r="C688" s="120"/>
      <c r="D688" s="120"/>
      <c r="E688" s="2"/>
      <c r="F688" s="2"/>
      <c r="G688" s="120"/>
      <c r="H688" s="120"/>
      <c r="I688" s="120"/>
      <c r="J688" s="58"/>
      <c r="K688" s="121"/>
      <c r="L688" s="2"/>
      <c r="M688" s="120"/>
      <c r="N688" s="120"/>
      <c r="O688" s="120"/>
      <c r="P688" s="120"/>
      <c r="Q688" s="2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122"/>
      <c r="AJ688" s="122"/>
      <c r="AK688" s="2"/>
      <c r="AL688" s="2"/>
      <c r="AM688" s="2"/>
      <c r="AN688" s="2"/>
      <c r="AO688" s="2"/>
      <c r="AP688" s="2"/>
      <c r="AQ688" s="2"/>
      <c r="AR688" s="15"/>
    </row>
    <row r="689" spans="1:44" ht="11.25" customHeight="1">
      <c r="A689" s="120"/>
      <c r="B689" s="120"/>
      <c r="C689" s="120"/>
      <c r="D689" s="120"/>
      <c r="E689" s="2"/>
      <c r="F689" s="2"/>
      <c r="G689" s="120"/>
      <c r="H689" s="120"/>
      <c r="I689" s="120"/>
      <c r="J689" s="58"/>
      <c r="K689" s="121"/>
      <c r="L689" s="2"/>
      <c r="M689" s="120"/>
      <c r="N689" s="120"/>
      <c r="O689" s="120"/>
      <c r="P689" s="120"/>
      <c r="Q689" s="2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122"/>
      <c r="AJ689" s="122"/>
      <c r="AK689" s="2"/>
      <c r="AL689" s="2"/>
      <c r="AM689" s="2"/>
      <c r="AN689" s="2"/>
      <c r="AO689" s="2"/>
      <c r="AP689" s="2"/>
      <c r="AQ689" s="2"/>
      <c r="AR689" s="15"/>
    </row>
    <row r="690" spans="1:44" ht="11.25" customHeight="1">
      <c r="A690" s="120"/>
      <c r="B690" s="120"/>
      <c r="C690" s="120"/>
      <c r="D690" s="120"/>
      <c r="E690" s="2"/>
      <c r="F690" s="2"/>
      <c r="G690" s="120"/>
      <c r="H690" s="120"/>
      <c r="I690" s="120"/>
      <c r="J690" s="58"/>
      <c r="K690" s="121"/>
      <c r="L690" s="2"/>
      <c r="M690" s="120"/>
      <c r="N690" s="120"/>
      <c r="O690" s="120"/>
      <c r="P690" s="120"/>
      <c r="Q690" s="2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122"/>
      <c r="AJ690" s="122"/>
      <c r="AK690" s="2"/>
      <c r="AL690" s="2"/>
      <c r="AM690" s="2"/>
      <c r="AN690" s="2"/>
      <c r="AO690" s="2"/>
      <c r="AP690" s="2"/>
      <c r="AQ690" s="2"/>
      <c r="AR690" s="15"/>
    </row>
    <row r="691" spans="1:44" ht="11.25" customHeight="1">
      <c r="A691" s="120"/>
      <c r="B691" s="120"/>
      <c r="C691" s="120"/>
      <c r="D691" s="120"/>
      <c r="E691" s="2"/>
      <c r="F691" s="2"/>
      <c r="G691" s="120"/>
      <c r="H691" s="120"/>
      <c r="I691" s="120"/>
      <c r="J691" s="58"/>
      <c r="K691" s="121"/>
      <c r="L691" s="2"/>
      <c r="M691" s="120"/>
      <c r="N691" s="120"/>
      <c r="O691" s="120"/>
      <c r="P691" s="120"/>
      <c r="Q691" s="2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122"/>
      <c r="AJ691" s="122"/>
      <c r="AK691" s="2"/>
      <c r="AL691" s="2"/>
      <c r="AM691" s="2"/>
      <c r="AN691" s="2"/>
      <c r="AO691" s="2"/>
      <c r="AP691" s="2"/>
      <c r="AQ691" s="2"/>
      <c r="AR691" s="15"/>
    </row>
    <row r="692" spans="1:44" ht="11.25" customHeight="1">
      <c r="A692" s="120"/>
      <c r="B692" s="120"/>
      <c r="C692" s="120"/>
      <c r="D692" s="120"/>
      <c r="E692" s="2"/>
      <c r="F692" s="2"/>
      <c r="G692" s="120"/>
      <c r="H692" s="120"/>
      <c r="I692" s="120"/>
      <c r="J692" s="58"/>
      <c r="K692" s="121"/>
      <c r="L692" s="2"/>
      <c r="M692" s="120"/>
      <c r="N692" s="120"/>
      <c r="O692" s="120"/>
      <c r="P692" s="120"/>
      <c r="Q692" s="2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122"/>
      <c r="AJ692" s="122"/>
      <c r="AK692" s="2"/>
      <c r="AL692" s="2"/>
      <c r="AM692" s="2"/>
      <c r="AN692" s="2"/>
      <c r="AO692" s="2"/>
      <c r="AP692" s="2"/>
      <c r="AQ692" s="2"/>
      <c r="AR692" s="15"/>
    </row>
    <row r="693" spans="1:44" ht="11.25" customHeight="1">
      <c r="A693" s="120"/>
      <c r="B693" s="120"/>
      <c r="C693" s="120"/>
      <c r="D693" s="120"/>
      <c r="E693" s="2"/>
      <c r="F693" s="2"/>
      <c r="G693" s="120"/>
      <c r="H693" s="120"/>
      <c r="I693" s="120"/>
      <c r="J693" s="58"/>
      <c r="K693" s="121"/>
      <c r="L693" s="2"/>
      <c r="M693" s="120"/>
      <c r="N693" s="120"/>
      <c r="O693" s="120"/>
      <c r="P693" s="120"/>
      <c r="Q693" s="2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122"/>
      <c r="AJ693" s="122"/>
      <c r="AK693" s="2"/>
      <c r="AL693" s="2"/>
      <c r="AM693" s="2"/>
      <c r="AN693" s="2"/>
      <c r="AO693" s="2"/>
      <c r="AP693" s="2"/>
      <c r="AQ693" s="2"/>
      <c r="AR693" s="15"/>
    </row>
    <row r="694" spans="1:44" ht="11.25" customHeight="1">
      <c r="A694" s="120"/>
      <c r="B694" s="120"/>
      <c r="C694" s="120"/>
      <c r="D694" s="120"/>
      <c r="E694" s="2"/>
      <c r="F694" s="2"/>
      <c r="G694" s="120"/>
      <c r="H694" s="120"/>
      <c r="I694" s="120"/>
      <c r="J694" s="58"/>
      <c r="K694" s="121"/>
      <c r="L694" s="2"/>
      <c r="M694" s="120"/>
      <c r="N694" s="120"/>
      <c r="O694" s="120"/>
      <c r="P694" s="120"/>
      <c r="Q694" s="2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122"/>
      <c r="AJ694" s="122"/>
      <c r="AK694" s="2"/>
      <c r="AL694" s="2"/>
      <c r="AM694" s="2"/>
      <c r="AN694" s="2"/>
      <c r="AO694" s="2"/>
      <c r="AP694" s="2"/>
      <c r="AQ694" s="2"/>
      <c r="AR694" s="15"/>
    </row>
    <row r="695" spans="1:44" ht="11.25" customHeight="1">
      <c r="A695" s="120"/>
      <c r="B695" s="120"/>
      <c r="C695" s="120"/>
      <c r="D695" s="120"/>
      <c r="E695" s="2"/>
      <c r="F695" s="2"/>
      <c r="G695" s="120"/>
      <c r="H695" s="120"/>
      <c r="I695" s="120"/>
      <c r="J695" s="58"/>
      <c r="K695" s="121"/>
      <c r="L695" s="2"/>
      <c r="M695" s="120"/>
      <c r="N695" s="120"/>
      <c r="O695" s="120"/>
      <c r="P695" s="120"/>
      <c r="Q695" s="2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122"/>
      <c r="AJ695" s="122"/>
      <c r="AK695" s="2"/>
      <c r="AL695" s="2"/>
      <c r="AM695" s="2"/>
      <c r="AN695" s="2"/>
      <c r="AO695" s="2"/>
      <c r="AP695" s="2"/>
      <c r="AQ695" s="2"/>
      <c r="AR695" s="15"/>
    </row>
    <row r="696" spans="1:44" ht="11.25" customHeight="1">
      <c r="A696" s="120"/>
      <c r="B696" s="120"/>
      <c r="C696" s="120"/>
      <c r="D696" s="120"/>
      <c r="E696" s="2"/>
      <c r="F696" s="2"/>
      <c r="G696" s="120"/>
      <c r="H696" s="120"/>
      <c r="I696" s="120"/>
      <c r="J696" s="58"/>
      <c r="K696" s="121"/>
      <c r="L696" s="2"/>
      <c r="M696" s="120"/>
      <c r="N696" s="120"/>
      <c r="O696" s="120"/>
      <c r="P696" s="120"/>
      <c r="Q696" s="2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122"/>
      <c r="AJ696" s="122"/>
      <c r="AK696" s="2"/>
      <c r="AL696" s="2"/>
      <c r="AM696" s="2"/>
      <c r="AN696" s="2"/>
      <c r="AO696" s="2"/>
      <c r="AP696" s="2"/>
      <c r="AQ696" s="2"/>
      <c r="AR696" s="15"/>
    </row>
    <row r="697" spans="1:44" ht="11.25" customHeight="1">
      <c r="A697" s="120"/>
      <c r="B697" s="120"/>
      <c r="C697" s="120"/>
      <c r="D697" s="120"/>
      <c r="E697" s="2"/>
      <c r="F697" s="2"/>
      <c r="G697" s="120"/>
      <c r="H697" s="120"/>
      <c r="I697" s="120"/>
      <c r="J697" s="58"/>
      <c r="K697" s="121"/>
      <c r="L697" s="2"/>
      <c r="M697" s="120"/>
      <c r="N697" s="120"/>
      <c r="O697" s="120"/>
      <c r="P697" s="120"/>
      <c r="Q697" s="2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122"/>
      <c r="AJ697" s="122"/>
      <c r="AK697" s="2"/>
      <c r="AL697" s="2"/>
      <c r="AM697" s="2"/>
      <c r="AN697" s="2"/>
      <c r="AO697" s="2"/>
      <c r="AP697" s="2"/>
      <c r="AQ697" s="2"/>
      <c r="AR697" s="15"/>
    </row>
    <row r="698" spans="1:44" ht="11.25" customHeight="1">
      <c r="A698" s="120"/>
      <c r="B698" s="120"/>
      <c r="C698" s="120"/>
      <c r="D698" s="120"/>
      <c r="E698" s="2"/>
      <c r="F698" s="2"/>
      <c r="G698" s="120"/>
      <c r="H698" s="120"/>
      <c r="I698" s="120"/>
      <c r="J698" s="58"/>
      <c r="K698" s="121"/>
      <c r="L698" s="2"/>
      <c r="M698" s="120"/>
      <c r="N698" s="120"/>
      <c r="O698" s="120"/>
      <c r="P698" s="120"/>
      <c r="Q698" s="2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122"/>
      <c r="AJ698" s="122"/>
      <c r="AK698" s="2"/>
      <c r="AL698" s="2"/>
      <c r="AM698" s="2"/>
      <c r="AN698" s="2"/>
      <c r="AO698" s="2"/>
      <c r="AP698" s="2"/>
      <c r="AQ698" s="2"/>
      <c r="AR698" s="15"/>
    </row>
    <row r="699" spans="1:44" ht="11.25" customHeight="1">
      <c r="A699" s="120"/>
      <c r="B699" s="120"/>
      <c r="C699" s="120"/>
      <c r="D699" s="120"/>
      <c r="E699" s="2"/>
      <c r="F699" s="2"/>
      <c r="G699" s="120"/>
      <c r="H699" s="120"/>
      <c r="I699" s="120"/>
      <c r="J699" s="58"/>
      <c r="K699" s="121"/>
      <c r="L699" s="2"/>
      <c r="M699" s="120"/>
      <c r="N699" s="120"/>
      <c r="O699" s="120"/>
      <c r="P699" s="120"/>
      <c r="Q699" s="2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122"/>
      <c r="AJ699" s="122"/>
      <c r="AK699" s="2"/>
      <c r="AL699" s="2"/>
      <c r="AM699" s="2"/>
      <c r="AN699" s="2"/>
      <c r="AO699" s="2"/>
      <c r="AP699" s="2"/>
      <c r="AQ699" s="2"/>
      <c r="AR699" s="15"/>
    </row>
    <row r="700" spans="1:44" ht="11.25" customHeight="1">
      <c r="A700" s="120"/>
      <c r="B700" s="120"/>
      <c r="C700" s="120"/>
      <c r="D700" s="120"/>
      <c r="E700" s="2"/>
      <c r="F700" s="2"/>
      <c r="G700" s="120"/>
      <c r="H700" s="120"/>
      <c r="I700" s="120"/>
      <c r="J700" s="58"/>
      <c r="K700" s="121"/>
      <c r="L700" s="2"/>
      <c r="M700" s="120"/>
      <c r="N700" s="120"/>
      <c r="O700" s="120"/>
      <c r="P700" s="120"/>
      <c r="Q700" s="2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122"/>
      <c r="AJ700" s="122"/>
      <c r="AK700" s="2"/>
      <c r="AL700" s="2"/>
      <c r="AM700" s="2"/>
      <c r="AN700" s="2"/>
      <c r="AO700" s="2"/>
      <c r="AP700" s="2"/>
      <c r="AQ700" s="2"/>
      <c r="AR700" s="15"/>
    </row>
    <row r="701" spans="1:44" ht="11.25" customHeight="1">
      <c r="A701" s="120"/>
      <c r="B701" s="120"/>
      <c r="C701" s="120"/>
      <c r="D701" s="120"/>
      <c r="E701" s="2"/>
      <c r="F701" s="2"/>
      <c r="G701" s="120"/>
      <c r="H701" s="120"/>
      <c r="I701" s="120"/>
      <c r="J701" s="58"/>
      <c r="K701" s="121"/>
      <c r="L701" s="2"/>
      <c r="M701" s="120"/>
      <c r="N701" s="120"/>
      <c r="O701" s="120"/>
      <c r="P701" s="120"/>
      <c r="Q701" s="2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122"/>
      <c r="AJ701" s="122"/>
      <c r="AK701" s="2"/>
      <c r="AL701" s="2"/>
      <c r="AM701" s="2"/>
      <c r="AN701" s="2"/>
      <c r="AO701" s="2"/>
      <c r="AP701" s="2"/>
      <c r="AQ701" s="2"/>
      <c r="AR701" s="15"/>
    </row>
    <row r="702" spans="1:44" ht="11.25" customHeight="1">
      <c r="A702" s="120"/>
      <c r="B702" s="120"/>
      <c r="C702" s="120"/>
      <c r="D702" s="120"/>
      <c r="E702" s="2"/>
      <c r="F702" s="2"/>
      <c r="G702" s="120"/>
      <c r="H702" s="120"/>
      <c r="I702" s="120"/>
      <c r="J702" s="58"/>
      <c r="K702" s="121"/>
      <c r="L702" s="2"/>
      <c r="M702" s="120"/>
      <c r="N702" s="120"/>
      <c r="O702" s="120"/>
      <c r="P702" s="120"/>
      <c r="Q702" s="2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122"/>
      <c r="AJ702" s="122"/>
      <c r="AK702" s="2"/>
      <c r="AL702" s="2"/>
      <c r="AM702" s="2"/>
      <c r="AN702" s="2"/>
      <c r="AO702" s="2"/>
      <c r="AP702" s="2"/>
      <c r="AQ702" s="2"/>
      <c r="AR702" s="15"/>
    </row>
    <row r="703" spans="1:44" ht="11.25" customHeight="1">
      <c r="A703" s="120"/>
      <c r="B703" s="120"/>
      <c r="C703" s="120"/>
      <c r="D703" s="120"/>
      <c r="E703" s="2"/>
      <c r="F703" s="2"/>
      <c r="G703" s="120"/>
      <c r="H703" s="120"/>
      <c r="I703" s="120"/>
      <c r="J703" s="58"/>
      <c r="K703" s="121"/>
      <c r="L703" s="2"/>
      <c r="M703" s="120"/>
      <c r="N703" s="120"/>
      <c r="O703" s="120"/>
      <c r="P703" s="120"/>
      <c r="Q703" s="2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122"/>
      <c r="AJ703" s="122"/>
      <c r="AK703" s="2"/>
      <c r="AL703" s="2"/>
      <c r="AM703" s="2"/>
      <c r="AN703" s="2"/>
      <c r="AO703" s="2"/>
      <c r="AP703" s="2"/>
      <c r="AQ703" s="2"/>
      <c r="AR703" s="15"/>
    </row>
    <row r="704" spans="1:44" ht="11.25" customHeight="1">
      <c r="A704" s="120"/>
      <c r="B704" s="120"/>
      <c r="C704" s="120"/>
      <c r="D704" s="120"/>
      <c r="E704" s="2"/>
      <c r="F704" s="2"/>
      <c r="G704" s="120"/>
      <c r="H704" s="120"/>
      <c r="I704" s="120"/>
      <c r="J704" s="58"/>
      <c r="K704" s="121"/>
      <c r="L704" s="2"/>
      <c r="M704" s="120"/>
      <c r="N704" s="120"/>
      <c r="O704" s="120"/>
      <c r="P704" s="120"/>
      <c r="Q704" s="2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122"/>
      <c r="AJ704" s="122"/>
      <c r="AK704" s="2"/>
      <c r="AL704" s="2"/>
      <c r="AM704" s="2"/>
      <c r="AN704" s="2"/>
      <c r="AO704" s="2"/>
      <c r="AP704" s="2"/>
      <c r="AQ704" s="2"/>
      <c r="AR704" s="15"/>
    </row>
    <row r="705" spans="1:44" ht="11.25" customHeight="1">
      <c r="A705" s="120"/>
      <c r="B705" s="120"/>
      <c r="C705" s="120"/>
      <c r="D705" s="120"/>
      <c r="E705" s="2"/>
      <c r="F705" s="2"/>
      <c r="G705" s="120"/>
      <c r="H705" s="120"/>
      <c r="I705" s="120"/>
      <c r="J705" s="58"/>
      <c r="K705" s="121"/>
      <c r="L705" s="2"/>
      <c r="M705" s="120"/>
      <c r="N705" s="120"/>
      <c r="O705" s="120"/>
      <c r="P705" s="120"/>
      <c r="Q705" s="2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122"/>
      <c r="AJ705" s="122"/>
      <c r="AK705" s="2"/>
      <c r="AL705" s="2"/>
      <c r="AM705" s="2"/>
      <c r="AN705" s="2"/>
      <c r="AO705" s="2"/>
      <c r="AP705" s="2"/>
      <c r="AQ705" s="2"/>
      <c r="AR705" s="15"/>
    </row>
    <row r="706" spans="1:44" ht="11.25" customHeight="1">
      <c r="A706" s="120"/>
      <c r="B706" s="120"/>
      <c r="C706" s="120"/>
      <c r="D706" s="120"/>
      <c r="E706" s="2"/>
      <c r="F706" s="2"/>
      <c r="G706" s="120"/>
      <c r="H706" s="120"/>
      <c r="I706" s="120"/>
      <c r="J706" s="58"/>
      <c r="K706" s="121"/>
      <c r="L706" s="2"/>
      <c r="M706" s="120"/>
      <c r="N706" s="120"/>
      <c r="O706" s="120"/>
      <c r="P706" s="120"/>
      <c r="Q706" s="2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122"/>
      <c r="AJ706" s="122"/>
      <c r="AK706" s="2"/>
      <c r="AL706" s="2"/>
      <c r="AM706" s="2"/>
      <c r="AN706" s="2"/>
      <c r="AO706" s="2"/>
      <c r="AP706" s="2"/>
      <c r="AQ706" s="2"/>
      <c r="AR706" s="15"/>
    </row>
    <row r="707" spans="1:44" ht="11.25" customHeight="1">
      <c r="A707" s="120"/>
      <c r="B707" s="120"/>
      <c r="C707" s="120"/>
      <c r="D707" s="120"/>
      <c r="E707" s="2"/>
      <c r="F707" s="2"/>
      <c r="G707" s="120"/>
      <c r="H707" s="120"/>
      <c r="I707" s="120"/>
      <c r="J707" s="58"/>
      <c r="K707" s="121"/>
      <c r="L707" s="2"/>
      <c r="M707" s="120"/>
      <c r="N707" s="120"/>
      <c r="O707" s="120"/>
      <c r="P707" s="120"/>
      <c r="Q707" s="2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122"/>
      <c r="AJ707" s="122"/>
      <c r="AK707" s="2"/>
      <c r="AL707" s="2"/>
      <c r="AM707" s="2"/>
      <c r="AN707" s="2"/>
      <c r="AO707" s="2"/>
      <c r="AP707" s="2"/>
      <c r="AQ707" s="2"/>
      <c r="AR707" s="15"/>
    </row>
    <row r="708" spans="1:44" ht="11.25" customHeight="1">
      <c r="A708" s="120"/>
      <c r="B708" s="120"/>
      <c r="C708" s="120"/>
      <c r="D708" s="120"/>
      <c r="E708" s="2"/>
      <c r="F708" s="2"/>
      <c r="G708" s="120"/>
      <c r="H708" s="120"/>
      <c r="I708" s="120"/>
      <c r="J708" s="58"/>
      <c r="K708" s="121"/>
      <c r="L708" s="2"/>
      <c r="M708" s="120"/>
      <c r="N708" s="120"/>
      <c r="O708" s="120"/>
      <c r="P708" s="120"/>
      <c r="Q708" s="2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122"/>
      <c r="AJ708" s="122"/>
      <c r="AK708" s="2"/>
      <c r="AL708" s="2"/>
      <c r="AM708" s="2"/>
      <c r="AN708" s="2"/>
      <c r="AO708" s="2"/>
      <c r="AP708" s="2"/>
      <c r="AQ708" s="2"/>
      <c r="AR708" s="15"/>
    </row>
    <row r="709" spans="1:44" ht="11.25" customHeight="1">
      <c r="A709" s="120"/>
      <c r="B709" s="120"/>
      <c r="C709" s="120"/>
      <c r="D709" s="120"/>
      <c r="E709" s="2"/>
      <c r="F709" s="2"/>
      <c r="G709" s="120"/>
      <c r="H709" s="120"/>
      <c r="I709" s="120"/>
      <c r="J709" s="58"/>
      <c r="K709" s="121"/>
      <c r="L709" s="2"/>
      <c r="M709" s="120"/>
      <c r="N709" s="120"/>
      <c r="O709" s="120"/>
      <c r="P709" s="120"/>
      <c r="Q709" s="2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122"/>
      <c r="AJ709" s="122"/>
      <c r="AK709" s="2"/>
      <c r="AL709" s="2"/>
      <c r="AM709" s="2"/>
      <c r="AN709" s="2"/>
      <c r="AO709" s="2"/>
      <c r="AP709" s="2"/>
      <c r="AQ709" s="2"/>
      <c r="AR709" s="15"/>
    </row>
    <row r="710" spans="1:44" ht="11.25" customHeight="1">
      <c r="A710" s="120"/>
      <c r="B710" s="120"/>
      <c r="C710" s="120"/>
      <c r="D710" s="120"/>
      <c r="E710" s="2"/>
      <c r="F710" s="2"/>
      <c r="G710" s="120"/>
      <c r="H710" s="120"/>
      <c r="I710" s="120"/>
      <c r="J710" s="58"/>
      <c r="K710" s="121"/>
      <c r="L710" s="2"/>
      <c r="M710" s="120"/>
      <c r="N710" s="120"/>
      <c r="O710" s="120"/>
      <c r="P710" s="120"/>
      <c r="Q710" s="2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122"/>
      <c r="AJ710" s="122"/>
      <c r="AK710" s="2"/>
      <c r="AL710" s="2"/>
      <c r="AM710" s="2"/>
      <c r="AN710" s="2"/>
      <c r="AO710" s="2"/>
      <c r="AP710" s="2"/>
      <c r="AQ710" s="2"/>
      <c r="AR710" s="15"/>
    </row>
    <row r="711" spans="1:44" ht="11.25" customHeight="1">
      <c r="A711" s="120"/>
      <c r="B711" s="120"/>
      <c r="C711" s="120"/>
      <c r="D711" s="120"/>
      <c r="E711" s="2"/>
      <c r="F711" s="2"/>
      <c r="G711" s="120"/>
      <c r="H711" s="120"/>
      <c r="I711" s="120"/>
      <c r="J711" s="58"/>
      <c r="K711" s="121"/>
      <c r="L711" s="2"/>
      <c r="M711" s="120"/>
      <c r="N711" s="120"/>
      <c r="O711" s="120"/>
      <c r="P711" s="120"/>
      <c r="Q711" s="2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122"/>
      <c r="AJ711" s="122"/>
      <c r="AK711" s="2"/>
      <c r="AL711" s="2"/>
      <c r="AM711" s="2"/>
      <c r="AN711" s="2"/>
      <c r="AO711" s="2"/>
      <c r="AP711" s="2"/>
      <c r="AQ711" s="2"/>
      <c r="AR711" s="15"/>
    </row>
    <row r="712" spans="1:44" ht="11.25" customHeight="1">
      <c r="A712" s="120"/>
      <c r="B712" s="120"/>
      <c r="C712" s="120"/>
      <c r="D712" s="120"/>
      <c r="E712" s="2"/>
      <c r="F712" s="2"/>
      <c r="G712" s="120"/>
      <c r="H712" s="120"/>
      <c r="I712" s="120"/>
      <c r="J712" s="58"/>
      <c r="K712" s="121"/>
      <c r="L712" s="2"/>
      <c r="M712" s="120"/>
      <c r="N712" s="120"/>
      <c r="O712" s="120"/>
      <c r="P712" s="120"/>
      <c r="Q712" s="2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122"/>
      <c r="AJ712" s="122"/>
      <c r="AK712" s="2"/>
      <c r="AL712" s="2"/>
      <c r="AM712" s="2"/>
      <c r="AN712" s="2"/>
      <c r="AO712" s="2"/>
      <c r="AP712" s="2"/>
      <c r="AQ712" s="2"/>
      <c r="AR712" s="15"/>
    </row>
    <row r="713" spans="1:44" ht="11.25" customHeight="1">
      <c r="A713" s="120"/>
      <c r="B713" s="120"/>
      <c r="C713" s="120"/>
      <c r="D713" s="120"/>
      <c r="E713" s="2"/>
      <c r="F713" s="2"/>
      <c r="G713" s="120"/>
      <c r="H713" s="120"/>
      <c r="I713" s="120"/>
      <c r="J713" s="58"/>
      <c r="K713" s="121"/>
      <c r="L713" s="2"/>
      <c r="M713" s="120"/>
      <c r="N713" s="120"/>
      <c r="O713" s="120"/>
      <c r="P713" s="120"/>
      <c r="Q713" s="2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122"/>
      <c r="AJ713" s="122"/>
      <c r="AK713" s="2"/>
      <c r="AL713" s="2"/>
      <c r="AM713" s="2"/>
      <c r="AN713" s="2"/>
      <c r="AO713" s="2"/>
      <c r="AP713" s="2"/>
      <c r="AQ713" s="2"/>
      <c r="AR713" s="15"/>
    </row>
    <row r="714" spans="1:44" ht="11.25" customHeight="1">
      <c r="A714" s="120"/>
      <c r="B714" s="120"/>
      <c r="C714" s="120"/>
      <c r="D714" s="120"/>
      <c r="E714" s="2"/>
      <c r="F714" s="2"/>
      <c r="G714" s="120"/>
      <c r="H714" s="120"/>
      <c r="I714" s="120"/>
      <c r="J714" s="58"/>
      <c r="K714" s="121"/>
      <c r="L714" s="2"/>
      <c r="M714" s="120"/>
      <c r="N714" s="120"/>
      <c r="O714" s="120"/>
      <c r="P714" s="120"/>
      <c r="Q714" s="2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122"/>
      <c r="AJ714" s="122"/>
      <c r="AK714" s="2"/>
      <c r="AL714" s="2"/>
      <c r="AM714" s="2"/>
      <c r="AN714" s="2"/>
      <c r="AO714" s="2"/>
      <c r="AP714" s="2"/>
      <c r="AQ714" s="2"/>
      <c r="AR714" s="15"/>
    </row>
    <row r="715" spans="1:44" ht="11.25" customHeight="1">
      <c r="A715" s="120"/>
      <c r="B715" s="120"/>
      <c r="C715" s="120"/>
      <c r="D715" s="120"/>
      <c r="E715" s="2"/>
      <c r="F715" s="2"/>
      <c r="G715" s="120"/>
      <c r="H715" s="120"/>
      <c r="I715" s="120"/>
      <c r="J715" s="58"/>
      <c r="K715" s="121"/>
      <c r="L715" s="2"/>
      <c r="M715" s="120"/>
      <c r="N715" s="120"/>
      <c r="O715" s="120"/>
      <c r="P715" s="120"/>
      <c r="Q715" s="2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122"/>
      <c r="AJ715" s="122"/>
      <c r="AK715" s="2"/>
      <c r="AL715" s="2"/>
      <c r="AM715" s="2"/>
      <c r="AN715" s="2"/>
      <c r="AO715" s="2"/>
      <c r="AP715" s="2"/>
      <c r="AQ715" s="2"/>
      <c r="AR715" s="15"/>
    </row>
    <row r="716" spans="1:44" ht="11.25" customHeight="1">
      <c r="A716" s="120"/>
      <c r="B716" s="120"/>
      <c r="C716" s="120"/>
      <c r="D716" s="120"/>
      <c r="E716" s="2"/>
      <c r="F716" s="2"/>
      <c r="G716" s="120"/>
      <c r="H716" s="120"/>
      <c r="I716" s="120"/>
      <c r="J716" s="58"/>
      <c r="K716" s="121"/>
      <c r="L716" s="2"/>
      <c r="M716" s="120"/>
      <c r="N716" s="120"/>
      <c r="O716" s="120"/>
      <c r="P716" s="120"/>
      <c r="Q716" s="2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122"/>
      <c r="AJ716" s="122"/>
      <c r="AK716" s="2"/>
      <c r="AL716" s="2"/>
      <c r="AM716" s="2"/>
      <c r="AN716" s="2"/>
      <c r="AO716" s="2"/>
      <c r="AP716" s="2"/>
      <c r="AQ716" s="2"/>
      <c r="AR716" s="15"/>
    </row>
    <row r="717" spans="1:44" ht="11.25" customHeight="1">
      <c r="A717" s="120"/>
      <c r="B717" s="120"/>
      <c r="C717" s="120"/>
      <c r="D717" s="120"/>
      <c r="E717" s="2"/>
      <c r="F717" s="2"/>
      <c r="G717" s="120"/>
      <c r="H717" s="120"/>
      <c r="I717" s="120"/>
      <c r="J717" s="58"/>
      <c r="K717" s="121"/>
      <c r="L717" s="2"/>
      <c r="M717" s="120"/>
      <c r="N717" s="120"/>
      <c r="O717" s="120"/>
      <c r="P717" s="120"/>
      <c r="Q717" s="2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122"/>
      <c r="AJ717" s="122"/>
      <c r="AK717" s="2"/>
      <c r="AL717" s="2"/>
      <c r="AM717" s="2"/>
      <c r="AN717" s="2"/>
      <c r="AO717" s="2"/>
      <c r="AP717" s="2"/>
      <c r="AQ717" s="2"/>
      <c r="AR717" s="15"/>
    </row>
    <row r="718" spans="1:44" ht="11.25" customHeight="1">
      <c r="A718" s="120"/>
      <c r="B718" s="120"/>
      <c r="C718" s="120"/>
      <c r="D718" s="120"/>
      <c r="E718" s="2"/>
      <c r="F718" s="2"/>
      <c r="G718" s="120"/>
      <c r="H718" s="120"/>
      <c r="I718" s="120"/>
      <c r="J718" s="58"/>
      <c r="K718" s="121"/>
      <c r="L718" s="2"/>
      <c r="M718" s="120"/>
      <c r="N718" s="120"/>
      <c r="O718" s="120"/>
      <c r="P718" s="120"/>
      <c r="Q718" s="2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122"/>
      <c r="AJ718" s="122"/>
      <c r="AK718" s="2"/>
      <c r="AL718" s="2"/>
      <c r="AM718" s="2"/>
      <c r="AN718" s="2"/>
      <c r="AO718" s="2"/>
      <c r="AP718" s="2"/>
      <c r="AQ718" s="2"/>
      <c r="AR718" s="15"/>
    </row>
    <row r="719" spans="1:44" ht="11.25" customHeight="1">
      <c r="A719" s="120"/>
      <c r="B719" s="120"/>
      <c r="C719" s="120"/>
      <c r="D719" s="120"/>
      <c r="E719" s="2"/>
      <c r="F719" s="2"/>
      <c r="G719" s="120"/>
      <c r="H719" s="120"/>
      <c r="I719" s="120"/>
      <c r="J719" s="58"/>
      <c r="K719" s="121"/>
      <c r="L719" s="2"/>
      <c r="M719" s="120"/>
      <c r="N719" s="120"/>
      <c r="O719" s="120"/>
      <c r="P719" s="120"/>
      <c r="Q719" s="2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122"/>
      <c r="AJ719" s="122"/>
      <c r="AK719" s="2"/>
      <c r="AL719" s="2"/>
      <c r="AM719" s="2"/>
      <c r="AN719" s="2"/>
      <c r="AO719" s="2"/>
      <c r="AP719" s="2"/>
      <c r="AQ719" s="2"/>
      <c r="AR719" s="15"/>
    </row>
    <row r="720" spans="1:44" ht="11.25" customHeight="1">
      <c r="A720" s="120"/>
      <c r="B720" s="120"/>
      <c r="C720" s="120"/>
      <c r="D720" s="120"/>
      <c r="E720" s="2"/>
      <c r="F720" s="2"/>
      <c r="G720" s="120"/>
      <c r="H720" s="120"/>
      <c r="I720" s="120"/>
      <c r="J720" s="58"/>
      <c r="K720" s="121"/>
      <c r="L720" s="2"/>
      <c r="M720" s="120"/>
      <c r="N720" s="120"/>
      <c r="O720" s="120"/>
      <c r="P720" s="120"/>
      <c r="Q720" s="2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122"/>
      <c r="AJ720" s="122"/>
      <c r="AK720" s="2"/>
      <c r="AL720" s="2"/>
      <c r="AM720" s="2"/>
      <c r="AN720" s="2"/>
      <c r="AO720" s="2"/>
      <c r="AP720" s="2"/>
      <c r="AQ720" s="2"/>
      <c r="AR720" s="15"/>
    </row>
    <row r="721" spans="1:44" ht="11.25" customHeight="1">
      <c r="A721" s="120"/>
      <c r="B721" s="120"/>
      <c r="C721" s="120"/>
      <c r="D721" s="120"/>
      <c r="E721" s="2"/>
      <c r="F721" s="2"/>
      <c r="G721" s="120"/>
      <c r="H721" s="120"/>
      <c r="I721" s="120"/>
      <c r="J721" s="58"/>
      <c r="K721" s="121"/>
      <c r="L721" s="2"/>
      <c r="M721" s="120"/>
      <c r="N721" s="120"/>
      <c r="O721" s="120"/>
      <c r="P721" s="120"/>
      <c r="Q721" s="2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122"/>
      <c r="AJ721" s="122"/>
      <c r="AK721" s="2"/>
      <c r="AL721" s="2"/>
      <c r="AM721" s="2"/>
      <c r="AN721" s="2"/>
      <c r="AO721" s="2"/>
      <c r="AP721" s="2"/>
      <c r="AQ721" s="2"/>
      <c r="AR721" s="15"/>
    </row>
    <row r="722" spans="1:44" ht="11.25" customHeight="1">
      <c r="A722" s="120"/>
      <c r="B722" s="120"/>
      <c r="C722" s="120"/>
      <c r="D722" s="120"/>
      <c r="E722" s="2"/>
      <c r="F722" s="2"/>
      <c r="G722" s="120"/>
      <c r="H722" s="120"/>
      <c r="I722" s="120"/>
      <c r="J722" s="58"/>
      <c r="K722" s="121"/>
      <c r="L722" s="2"/>
      <c r="M722" s="120"/>
      <c r="N722" s="120"/>
      <c r="O722" s="120"/>
      <c r="P722" s="120"/>
      <c r="Q722" s="2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122"/>
      <c r="AJ722" s="122"/>
      <c r="AK722" s="2"/>
      <c r="AL722" s="2"/>
      <c r="AM722" s="2"/>
      <c r="AN722" s="2"/>
      <c r="AO722" s="2"/>
      <c r="AP722" s="2"/>
      <c r="AQ722" s="2"/>
      <c r="AR722" s="15"/>
    </row>
    <row r="723" spans="1:44" ht="11.25" customHeight="1">
      <c r="A723" s="120"/>
      <c r="B723" s="120"/>
      <c r="C723" s="120"/>
      <c r="D723" s="120"/>
      <c r="E723" s="2"/>
      <c r="F723" s="2"/>
      <c r="G723" s="120"/>
      <c r="H723" s="120"/>
      <c r="I723" s="120"/>
      <c r="J723" s="58"/>
      <c r="K723" s="121"/>
      <c r="L723" s="2"/>
      <c r="M723" s="120"/>
      <c r="N723" s="120"/>
      <c r="O723" s="120"/>
      <c r="P723" s="120"/>
      <c r="Q723" s="2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122"/>
      <c r="AJ723" s="122"/>
      <c r="AK723" s="2"/>
      <c r="AL723" s="2"/>
      <c r="AM723" s="2"/>
      <c r="AN723" s="2"/>
      <c r="AO723" s="2"/>
      <c r="AP723" s="2"/>
      <c r="AQ723" s="2"/>
      <c r="AR723" s="15"/>
    </row>
    <row r="724" spans="1:44" ht="11.25" customHeight="1">
      <c r="A724" s="120"/>
      <c r="B724" s="120"/>
      <c r="C724" s="120"/>
      <c r="D724" s="120"/>
      <c r="E724" s="2"/>
      <c r="F724" s="2"/>
      <c r="G724" s="120"/>
      <c r="H724" s="120"/>
      <c r="I724" s="120"/>
      <c r="J724" s="58"/>
      <c r="K724" s="121"/>
      <c r="L724" s="2"/>
      <c r="M724" s="120"/>
      <c r="N724" s="120"/>
      <c r="O724" s="120"/>
      <c r="P724" s="120"/>
      <c r="Q724" s="2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122"/>
      <c r="AJ724" s="122"/>
      <c r="AK724" s="2"/>
      <c r="AL724" s="2"/>
      <c r="AM724" s="2"/>
      <c r="AN724" s="2"/>
      <c r="AO724" s="2"/>
      <c r="AP724" s="2"/>
      <c r="AQ724" s="2"/>
      <c r="AR724" s="15"/>
    </row>
    <row r="725" spans="1:44" ht="11.25" customHeight="1">
      <c r="A725" s="120"/>
      <c r="B725" s="120"/>
      <c r="C725" s="120"/>
      <c r="D725" s="120"/>
      <c r="E725" s="2"/>
      <c r="F725" s="2"/>
      <c r="G725" s="120"/>
      <c r="H725" s="120"/>
      <c r="I725" s="120"/>
      <c r="J725" s="58"/>
      <c r="K725" s="121"/>
      <c r="L725" s="2"/>
      <c r="M725" s="120"/>
      <c r="N725" s="120"/>
      <c r="O725" s="120"/>
      <c r="P725" s="120"/>
      <c r="Q725" s="2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122"/>
      <c r="AJ725" s="122"/>
      <c r="AK725" s="2"/>
      <c r="AL725" s="2"/>
      <c r="AM725" s="2"/>
      <c r="AN725" s="2"/>
      <c r="AO725" s="2"/>
      <c r="AP725" s="2"/>
      <c r="AQ725" s="2"/>
      <c r="AR725" s="15"/>
    </row>
    <row r="726" spans="1:44" ht="11.25" customHeight="1">
      <c r="A726" s="120"/>
      <c r="B726" s="120"/>
      <c r="C726" s="120"/>
      <c r="D726" s="120"/>
      <c r="E726" s="2"/>
      <c r="F726" s="2"/>
      <c r="G726" s="120"/>
      <c r="H726" s="120"/>
      <c r="I726" s="120"/>
      <c r="J726" s="58"/>
      <c r="K726" s="121"/>
      <c r="L726" s="2"/>
      <c r="M726" s="120"/>
      <c r="N726" s="120"/>
      <c r="O726" s="120"/>
      <c r="P726" s="120"/>
      <c r="Q726" s="2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122"/>
      <c r="AJ726" s="122"/>
      <c r="AK726" s="2"/>
      <c r="AL726" s="2"/>
      <c r="AM726" s="2"/>
      <c r="AN726" s="2"/>
      <c r="AO726" s="2"/>
      <c r="AP726" s="2"/>
      <c r="AQ726" s="2"/>
      <c r="AR726" s="15"/>
    </row>
    <row r="727" spans="1:44" ht="11.25" customHeight="1">
      <c r="A727" s="120"/>
      <c r="B727" s="120"/>
      <c r="C727" s="120"/>
      <c r="D727" s="120"/>
      <c r="E727" s="2"/>
      <c r="F727" s="2"/>
      <c r="G727" s="120"/>
      <c r="H727" s="120"/>
      <c r="I727" s="120"/>
      <c r="J727" s="58"/>
      <c r="K727" s="121"/>
      <c r="L727" s="2"/>
      <c r="M727" s="120"/>
      <c r="N727" s="120"/>
      <c r="O727" s="120"/>
      <c r="P727" s="120"/>
      <c r="Q727" s="2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122"/>
      <c r="AJ727" s="122"/>
      <c r="AK727" s="2"/>
      <c r="AL727" s="2"/>
      <c r="AM727" s="2"/>
      <c r="AN727" s="2"/>
      <c r="AO727" s="2"/>
      <c r="AP727" s="2"/>
      <c r="AQ727" s="2"/>
      <c r="AR727" s="15"/>
    </row>
    <row r="728" spans="1:44" ht="11.25" customHeight="1">
      <c r="A728" s="120"/>
      <c r="B728" s="120"/>
      <c r="C728" s="120"/>
      <c r="D728" s="120"/>
      <c r="E728" s="2"/>
      <c r="F728" s="2"/>
      <c r="G728" s="120"/>
      <c r="H728" s="120"/>
      <c r="I728" s="120"/>
      <c r="J728" s="58"/>
      <c r="K728" s="121"/>
      <c r="L728" s="2"/>
      <c r="M728" s="120"/>
      <c r="N728" s="120"/>
      <c r="O728" s="120"/>
      <c r="P728" s="120"/>
      <c r="Q728" s="2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122"/>
      <c r="AJ728" s="122"/>
      <c r="AK728" s="2"/>
      <c r="AL728" s="2"/>
      <c r="AM728" s="2"/>
      <c r="AN728" s="2"/>
      <c r="AO728" s="2"/>
      <c r="AP728" s="2"/>
      <c r="AQ728" s="2"/>
      <c r="AR728" s="15"/>
    </row>
    <row r="729" spans="1:44" ht="11.25" customHeight="1">
      <c r="A729" s="120"/>
      <c r="B729" s="120"/>
      <c r="C729" s="120"/>
      <c r="D729" s="120"/>
      <c r="E729" s="2"/>
      <c r="F729" s="2"/>
      <c r="G729" s="120"/>
      <c r="H729" s="120"/>
      <c r="I729" s="120"/>
      <c r="J729" s="58"/>
      <c r="K729" s="121"/>
      <c r="L729" s="2"/>
      <c r="M729" s="120"/>
      <c r="N729" s="120"/>
      <c r="O729" s="120"/>
      <c r="P729" s="120"/>
      <c r="Q729" s="2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122"/>
      <c r="AJ729" s="122"/>
      <c r="AK729" s="2"/>
      <c r="AL729" s="2"/>
      <c r="AM729" s="2"/>
      <c r="AN729" s="2"/>
      <c r="AO729" s="2"/>
      <c r="AP729" s="2"/>
      <c r="AQ729" s="2"/>
      <c r="AR729" s="15"/>
    </row>
    <row r="730" spans="1:44" ht="11.25" customHeight="1">
      <c r="A730" s="120"/>
      <c r="B730" s="120"/>
      <c r="C730" s="120"/>
      <c r="D730" s="120"/>
      <c r="E730" s="2"/>
      <c r="F730" s="2"/>
      <c r="G730" s="120"/>
      <c r="H730" s="120"/>
      <c r="I730" s="120"/>
      <c r="J730" s="58"/>
      <c r="K730" s="121"/>
      <c r="L730" s="2"/>
      <c r="M730" s="120"/>
      <c r="N730" s="120"/>
      <c r="O730" s="120"/>
      <c r="P730" s="120"/>
      <c r="Q730" s="2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122"/>
      <c r="AJ730" s="122"/>
      <c r="AK730" s="2"/>
      <c r="AL730" s="2"/>
      <c r="AM730" s="2"/>
      <c r="AN730" s="2"/>
      <c r="AO730" s="2"/>
      <c r="AP730" s="2"/>
      <c r="AQ730" s="2"/>
      <c r="AR730" s="15"/>
    </row>
    <row r="731" spans="1:44" ht="11.25" customHeight="1">
      <c r="A731" s="120"/>
      <c r="B731" s="120"/>
      <c r="C731" s="120"/>
      <c r="D731" s="120"/>
      <c r="E731" s="2"/>
      <c r="F731" s="2"/>
      <c r="G731" s="120"/>
      <c r="H731" s="120"/>
      <c r="I731" s="120"/>
      <c r="J731" s="58"/>
      <c r="K731" s="121"/>
      <c r="L731" s="2"/>
      <c r="M731" s="120"/>
      <c r="N731" s="120"/>
      <c r="O731" s="120"/>
      <c r="P731" s="120"/>
      <c r="Q731" s="2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122"/>
      <c r="AJ731" s="122"/>
      <c r="AK731" s="2"/>
      <c r="AL731" s="2"/>
      <c r="AM731" s="2"/>
      <c r="AN731" s="2"/>
      <c r="AO731" s="2"/>
      <c r="AP731" s="2"/>
      <c r="AQ731" s="2"/>
      <c r="AR731" s="15"/>
    </row>
    <row r="732" spans="1:44" ht="11.25" customHeight="1">
      <c r="A732" s="120"/>
      <c r="B732" s="120"/>
      <c r="C732" s="120"/>
      <c r="D732" s="120"/>
      <c r="E732" s="2"/>
      <c r="F732" s="2"/>
      <c r="G732" s="120"/>
      <c r="H732" s="120"/>
      <c r="I732" s="120"/>
      <c r="J732" s="58"/>
      <c r="K732" s="121"/>
      <c r="L732" s="2"/>
      <c r="M732" s="120"/>
      <c r="N732" s="120"/>
      <c r="O732" s="120"/>
      <c r="P732" s="120"/>
      <c r="Q732" s="2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122"/>
      <c r="AJ732" s="122"/>
      <c r="AK732" s="2"/>
      <c r="AL732" s="2"/>
      <c r="AM732" s="2"/>
      <c r="AN732" s="2"/>
      <c r="AO732" s="2"/>
      <c r="AP732" s="2"/>
      <c r="AQ732" s="2"/>
      <c r="AR732" s="15"/>
    </row>
    <row r="733" spans="1:44" ht="11.25" customHeight="1">
      <c r="A733" s="120"/>
      <c r="B733" s="120"/>
      <c r="C733" s="120"/>
      <c r="D733" s="120"/>
      <c r="E733" s="2"/>
      <c r="F733" s="2"/>
      <c r="G733" s="120"/>
      <c r="H733" s="120"/>
      <c r="I733" s="120"/>
      <c r="J733" s="58"/>
      <c r="K733" s="121"/>
      <c r="L733" s="2"/>
      <c r="M733" s="120"/>
      <c r="N733" s="120"/>
      <c r="O733" s="120"/>
      <c r="P733" s="120"/>
      <c r="Q733" s="2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122"/>
      <c r="AJ733" s="122"/>
      <c r="AK733" s="2"/>
      <c r="AL733" s="2"/>
      <c r="AM733" s="2"/>
      <c r="AN733" s="2"/>
      <c r="AO733" s="2"/>
      <c r="AP733" s="2"/>
      <c r="AQ733" s="2"/>
      <c r="AR733" s="15"/>
    </row>
    <row r="734" spans="1:44" ht="11.25" customHeight="1">
      <c r="A734" s="120"/>
      <c r="B734" s="120"/>
      <c r="C734" s="120"/>
      <c r="D734" s="120"/>
      <c r="E734" s="2"/>
      <c r="F734" s="2"/>
      <c r="G734" s="120"/>
      <c r="H734" s="120"/>
      <c r="I734" s="120"/>
      <c r="J734" s="58"/>
      <c r="K734" s="121"/>
      <c r="L734" s="2"/>
      <c r="M734" s="120"/>
      <c r="N734" s="120"/>
      <c r="O734" s="120"/>
      <c r="P734" s="120"/>
      <c r="Q734" s="2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122"/>
      <c r="AJ734" s="122"/>
      <c r="AK734" s="2"/>
      <c r="AL734" s="2"/>
      <c r="AM734" s="2"/>
      <c r="AN734" s="2"/>
      <c r="AO734" s="2"/>
      <c r="AP734" s="2"/>
      <c r="AQ734" s="2"/>
      <c r="AR734" s="15"/>
    </row>
    <row r="735" spans="1:44" ht="11.25" customHeight="1">
      <c r="A735" s="120"/>
      <c r="B735" s="120"/>
      <c r="C735" s="120"/>
      <c r="D735" s="120"/>
      <c r="E735" s="2"/>
      <c r="F735" s="2"/>
      <c r="G735" s="120"/>
      <c r="H735" s="120"/>
      <c r="I735" s="120"/>
      <c r="J735" s="58"/>
      <c r="K735" s="121"/>
      <c r="L735" s="2"/>
      <c r="M735" s="120"/>
      <c r="N735" s="120"/>
      <c r="O735" s="120"/>
      <c r="P735" s="120"/>
      <c r="Q735" s="2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122"/>
      <c r="AJ735" s="122"/>
      <c r="AK735" s="2"/>
      <c r="AL735" s="2"/>
      <c r="AM735" s="2"/>
      <c r="AN735" s="2"/>
      <c r="AO735" s="2"/>
      <c r="AP735" s="2"/>
      <c r="AQ735" s="2"/>
      <c r="AR735" s="15"/>
    </row>
    <row r="736" spans="1:44" ht="11.25" customHeight="1">
      <c r="A736" s="120"/>
      <c r="B736" s="120"/>
      <c r="C736" s="120"/>
      <c r="D736" s="120"/>
      <c r="E736" s="2"/>
      <c r="F736" s="2"/>
      <c r="G736" s="120"/>
      <c r="H736" s="120"/>
      <c r="I736" s="120"/>
      <c r="J736" s="58"/>
      <c r="K736" s="121"/>
      <c r="L736" s="2"/>
      <c r="M736" s="120"/>
      <c r="N736" s="120"/>
      <c r="O736" s="120"/>
      <c r="P736" s="120"/>
      <c r="Q736" s="2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122"/>
      <c r="AJ736" s="122"/>
      <c r="AK736" s="2"/>
      <c r="AL736" s="2"/>
      <c r="AM736" s="2"/>
      <c r="AN736" s="2"/>
      <c r="AO736" s="2"/>
      <c r="AP736" s="2"/>
      <c r="AQ736" s="2"/>
      <c r="AR736" s="15"/>
    </row>
    <row r="737" spans="1:44" ht="11.25" customHeight="1">
      <c r="A737" s="120"/>
      <c r="B737" s="120"/>
      <c r="C737" s="120"/>
      <c r="D737" s="120"/>
      <c r="E737" s="2"/>
      <c r="F737" s="2"/>
      <c r="G737" s="120"/>
      <c r="H737" s="120"/>
      <c r="I737" s="120"/>
      <c r="J737" s="58"/>
      <c r="K737" s="121"/>
      <c r="L737" s="2"/>
      <c r="M737" s="120"/>
      <c r="N737" s="120"/>
      <c r="O737" s="120"/>
      <c r="P737" s="120"/>
      <c r="Q737" s="2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122"/>
      <c r="AJ737" s="122"/>
      <c r="AK737" s="2"/>
      <c r="AL737" s="2"/>
      <c r="AM737" s="2"/>
      <c r="AN737" s="2"/>
      <c r="AO737" s="2"/>
      <c r="AP737" s="2"/>
      <c r="AQ737" s="2"/>
      <c r="AR737" s="15"/>
    </row>
    <row r="738" spans="1:44" ht="11.25" customHeight="1">
      <c r="A738" s="120"/>
      <c r="B738" s="120"/>
      <c r="C738" s="120"/>
      <c r="D738" s="120"/>
      <c r="E738" s="2"/>
      <c r="F738" s="2"/>
      <c r="G738" s="120"/>
      <c r="H738" s="120"/>
      <c r="I738" s="120"/>
      <c r="J738" s="58"/>
      <c r="K738" s="121"/>
      <c r="L738" s="2"/>
      <c r="M738" s="120"/>
      <c r="N738" s="120"/>
      <c r="O738" s="120"/>
      <c r="P738" s="120"/>
      <c r="Q738" s="2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122"/>
      <c r="AJ738" s="122"/>
      <c r="AK738" s="2"/>
      <c r="AL738" s="2"/>
      <c r="AM738" s="2"/>
      <c r="AN738" s="2"/>
      <c r="AO738" s="2"/>
      <c r="AP738" s="2"/>
      <c r="AQ738" s="2"/>
      <c r="AR738" s="15"/>
    </row>
    <row r="739" spans="1:44" ht="11.25" customHeight="1">
      <c r="A739" s="120"/>
      <c r="B739" s="120"/>
      <c r="C739" s="120"/>
      <c r="D739" s="120"/>
      <c r="E739" s="2"/>
      <c r="F739" s="2"/>
      <c r="G739" s="120"/>
      <c r="H739" s="120"/>
      <c r="I739" s="120"/>
      <c r="J739" s="58"/>
      <c r="K739" s="121"/>
      <c r="L739" s="2"/>
      <c r="M739" s="120"/>
      <c r="N739" s="120"/>
      <c r="O739" s="120"/>
      <c r="P739" s="120"/>
      <c r="Q739" s="2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122"/>
      <c r="AJ739" s="122"/>
      <c r="AK739" s="2"/>
      <c r="AL739" s="2"/>
      <c r="AM739" s="2"/>
      <c r="AN739" s="2"/>
      <c r="AO739" s="2"/>
      <c r="AP739" s="2"/>
      <c r="AQ739" s="2"/>
      <c r="AR739" s="15"/>
    </row>
    <row r="740" spans="1:44" ht="11.25" customHeight="1">
      <c r="A740" s="120"/>
      <c r="B740" s="120"/>
      <c r="C740" s="120"/>
      <c r="D740" s="120"/>
      <c r="E740" s="2"/>
      <c r="F740" s="2"/>
      <c r="G740" s="120"/>
      <c r="H740" s="120"/>
      <c r="I740" s="120"/>
      <c r="J740" s="58"/>
      <c r="K740" s="121"/>
      <c r="L740" s="2"/>
      <c r="M740" s="120"/>
      <c r="N740" s="120"/>
      <c r="O740" s="120"/>
      <c r="P740" s="120"/>
      <c r="Q740" s="2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122"/>
      <c r="AJ740" s="122"/>
      <c r="AK740" s="2"/>
      <c r="AL740" s="2"/>
      <c r="AM740" s="2"/>
      <c r="AN740" s="2"/>
      <c r="AO740" s="2"/>
      <c r="AP740" s="2"/>
      <c r="AQ740" s="2"/>
      <c r="AR740" s="15"/>
    </row>
    <row r="741" spans="1:44" ht="11.25" customHeight="1">
      <c r="A741" s="120"/>
      <c r="B741" s="120"/>
      <c r="C741" s="120"/>
      <c r="D741" s="120"/>
      <c r="E741" s="2"/>
      <c r="F741" s="2"/>
      <c r="G741" s="120"/>
      <c r="H741" s="120"/>
      <c r="I741" s="120"/>
      <c r="J741" s="58"/>
      <c r="K741" s="121"/>
      <c r="L741" s="2"/>
      <c r="M741" s="120"/>
      <c r="N741" s="120"/>
      <c r="O741" s="120"/>
      <c r="P741" s="120"/>
      <c r="Q741" s="2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122"/>
      <c r="AJ741" s="122"/>
      <c r="AK741" s="2"/>
      <c r="AL741" s="2"/>
      <c r="AM741" s="2"/>
      <c r="AN741" s="2"/>
      <c r="AO741" s="2"/>
      <c r="AP741" s="2"/>
      <c r="AQ741" s="2"/>
      <c r="AR741" s="15"/>
    </row>
    <row r="742" spans="1:44" ht="11.25" customHeight="1">
      <c r="A742" s="120"/>
      <c r="B742" s="120"/>
      <c r="C742" s="120"/>
      <c r="D742" s="120"/>
      <c r="E742" s="2"/>
      <c r="F742" s="2"/>
      <c r="G742" s="120"/>
      <c r="H742" s="120"/>
      <c r="I742" s="120"/>
      <c r="J742" s="58"/>
      <c r="K742" s="121"/>
      <c r="L742" s="2"/>
      <c r="M742" s="120"/>
      <c r="N742" s="120"/>
      <c r="O742" s="120"/>
      <c r="P742" s="120"/>
      <c r="Q742" s="2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122"/>
      <c r="AJ742" s="122"/>
      <c r="AK742" s="2"/>
      <c r="AL742" s="2"/>
      <c r="AM742" s="2"/>
      <c r="AN742" s="2"/>
      <c r="AO742" s="2"/>
      <c r="AP742" s="2"/>
      <c r="AQ742" s="2"/>
      <c r="AR742" s="15"/>
    </row>
    <row r="743" spans="1:44" ht="11.25" customHeight="1">
      <c r="A743" s="120"/>
      <c r="B743" s="120"/>
      <c r="C743" s="120"/>
      <c r="D743" s="120"/>
      <c r="E743" s="2"/>
      <c r="F743" s="2"/>
      <c r="G743" s="120"/>
      <c r="H743" s="120"/>
      <c r="I743" s="120"/>
      <c r="J743" s="58"/>
      <c r="K743" s="121"/>
      <c r="L743" s="2"/>
      <c r="M743" s="120"/>
      <c r="N743" s="120"/>
      <c r="O743" s="120"/>
      <c r="P743" s="120"/>
      <c r="Q743" s="2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122"/>
      <c r="AJ743" s="122"/>
      <c r="AK743" s="2"/>
      <c r="AL743" s="2"/>
      <c r="AM743" s="2"/>
      <c r="AN743" s="2"/>
      <c r="AO743" s="2"/>
      <c r="AP743" s="2"/>
      <c r="AQ743" s="2"/>
      <c r="AR743" s="15"/>
    </row>
    <row r="744" spans="1:44" ht="11.25" customHeight="1">
      <c r="A744" s="120"/>
      <c r="B744" s="120"/>
      <c r="C744" s="120"/>
      <c r="D744" s="120"/>
      <c r="E744" s="2"/>
      <c r="F744" s="2"/>
      <c r="G744" s="120"/>
      <c r="H744" s="120"/>
      <c r="I744" s="120"/>
      <c r="J744" s="58"/>
      <c r="K744" s="121"/>
      <c r="L744" s="2"/>
      <c r="M744" s="120"/>
      <c r="N744" s="120"/>
      <c r="O744" s="120"/>
      <c r="P744" s="120"/>
      <c r="Q744" s="2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122"/>
      <c r="AJ744" s="122"/>
      <c r="AK744" s="2"/>
      <c r="AL744" s="2"/>
      <c r="AM744" s="2"/>
      <c r="AN744" s="2"/>
      <c r="AO744" s="2"/>
      <c r="AP744" s="2"/>
      <c r="AQ744" s="2"/>
      <c r="AR744" s="15"/>
    </row>
    <row r="745" spans="1:44" ht="11.25" customHeight="1">
      <c r="A745" s="120"/>
      <c r="B745" s="120"/>
      <c r="C745" s="120"/>
      <c r="D745" s="120"/>
      <c r="E745" s="2"/>
      <c r="F745" s="2"/>
      <c r="G745" s="120"/>
      <c r="H745" s="120"/>
      <c r="I745" s="120"/>
      <c r="J745" s="58"/>
      <c r="K745" s="121"/>
      <c r="L745" s="2"/>
      <c r="M745" s="120"/>
      <c r="N745" s="120"/>
      <c r="O745" s="120"/>
      <c r="P745" s="120"/>
      <c r="Q745" s="2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122"/>
      <c r="AJ745" s="122"/>
      <c r="AK745" s="2"/>
      <c r="AL745" s="2"/>
      <c r="AM745" s="2"/>
      <c r="AN745" s="2"/>
      <c r="AO745" s="2"/>
      <c r="AP745" s="2"/>
      <c r="AQ745" s="2"/>
      <c r="AR745" s="15"/>
    </row>
    <row r="746" spans="1:44" ht="11.25" customHeight="1">
      <c r="A746" s="120"/>
      <c r="B746" s="120"/>
      <c r="C746" s="120"/>
      <c r="D746" s="120"/>
      <c r="E746" s="2"/>
      <c r="F746" s="2"/>
      <c r="G746" s="120"/>
      <c r="H746" s="120"/>
      <c r="I746" s="120"/>
      <c r="J746" s="58"/>
      <c r="K746" s="121"/>
      <c r="L746" s="2"/>
      <c r="M746" s="120"/>
      <c r="N746" s="120"/>
      <c r="O746" s="120"/>
      <c r="P746" s="120"/>
      <c r="Q746" s="2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122"/>
      <c r="AJ746" s="122"/>
      <c r="AK746" s="2"/>
      <c r="AL746" s="2"/>
      <c r="AM746" s="2"/>
      <c r="AN746" s="2"/>
      <c r="AO746" s="2"/>
      <c r="AP746" s="2"/>
      <c r="AQ746" s="2"/>
      <c r="AR746" s="15"/>
    </row>
    <row r="747" spans="1:44" ht="11.25" customHeight="1">
      <c r="A747" s="120"/>
      <c r="B747" s="120"/>
      <c r="C747" s="120"/>
      <c r="D747" s="120"/>
      <c r="E747" s="2"/>
      <c r="F747" s="2"/>
      <c r="G747" s="120"/>
      <c r="H747" s="120"/>
      <c r="I747" s="120"/>
      <c r="J747" s="58"/>
      <c r="K747" s="121"/>
      <c r="L747" s="2"/>
      <c r="M747" s="120"/>
      <c r="N747" s="120"/>
      <c r="O747" s="120"/>
      <c r="P747" s="120"/>
      <c r="Q747" s="2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122"/>
      <c r="AJ747" s="122"/>
      <c r="AK747" s="2"/>
      <c r="AL747" s="2"/>
      <c r="AM747" s="2"/>
      <c r="AN747" s="2"/>
      <c r="AO747" s="2"/>
      <c r="AP747" s="2"/>
      <c r="AQ747" s="2"/>
      <c r="AR747" s="15"/>
    </row>
    <row r="748" spans="1:44" ht="11.25" customHeight="1">
      <c r="A748" s="120"/>
      <c r="B748" s="120"/>
      <c r="C748" s="120"/>
      <c r="D748" s="120"/>
      <c r="E748" s="2"/>
      <c r="F748" s="2"/>
      <c r="G748" s="120"/>
      <c r="H748" s="120"/>
      <c r="I748" s="120"/>
      <c r="J748" s="58"/>
      <c r="K748" s="121"/>
      <c r="L748" s="2"/>
      <c r="M748" s="120"/>
      <c r="N748" s="120"/>
      <c r="O748" s="120"/>
      <c r="P748" s="120"/>
      <c r="Q748" s="2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122"/>
      <c r="AJ748" s="122"/>
      <c r="AK748" s="2"/>
      <c r="AL748" s="2"/>
      <c r="AM748" s="2"/>
      <c r="AN748" s="2"/>
      <c r="AO748" s="2"/>
      <c r="AP748" s="2"/>
      <c r="AQ748" s="2"/>
      <c r="AR748" s="15"/>
    </row>
    <row r="749" spans="1:44" ht="11.25" customHeight="1">
      <c r="A749" s="120"/>
      <c r="B749" s="120"/>
      <c r="C749" s="120"/>
      <c r="D749" s="120"/>
      <c r="E749" s="2"/>
      <c r="F749" s="2"/>
      <c r="G749" s="120"/>
      <c r="H749" s="120"/>
      <c r="I749" s="120"/>
      <c r="J749" s="58"/>
      <c r="K749" s="121"/>
      <c r="L749" s="2"/>
      <c r="M749" s="120"/>
      <c r="N749" s="120"/>
      <c r="O749" s="120"/>
      <c r="P749" s="120"/>
      <c r="Q749" s="2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122"/>
      <c r="AJ749" s="122"/>
      <c r="AK749" s="2"/>
      <c r="AL749" s="2"/>
      <c r="AM749" s="2"/>
      <c r="AN749" s="2"/>
      <c r="AO749" s="2"/>
      <c r="AP749" s="2"/>
      <c r="AQ749" s="2"/>
      <c r="AR749" s="15"/>
    </row>
    <row r="750" spans="1:44" ht="11.25" customHeight="1">
      <c r="A750" s="120"/>
      <c r="B750" s="120"/>
      <c r="C750" s="120"/>
      <c r="D750" s="120"/>
      <c r="E750" s="2"/>
      <c r="F750" s="2"/>
      <c r="G750" s="120"/>
      <c r="H750" s="120"/>
      <c r="I750" s="120"/>
      <c r="J750" s="58"/>
      <c r="K750" s="121"/>
      <c r="L750" s="2"/>
      <c r="M750" s="120"/>
      <c r="N750" s="120"/>
      <c r="O750" s="120"/>
      <c r="P750" s="120"/>
      <c r="Q750" s="2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122"/>
      <c r="AJ750" s="122"/>
      <c r="AK750" s="2"/>
      <c r="AL750" s="2"/>
      <c r="AM750" s="2"/>
      <c r="AN750" s="2"/>
      <c r="AO750" s="2"/>
      <c r="AP750" s="2"/>
      <c r="AQ750" s="2"/>
      <c r="AR750" s="15"/>
    </row>
    <row r="751" spans="1:44" ht="11.25" customHeight="1">
      <c r="A751" s="120"/>
      <c r="B751" s="120"/>
      <c r="C751" s="120"/>
      <c r="D751" s="120"/>
      <c r="E751" s="2"/>
      <c r="F751" s="2"/>
      <c r="G751" s="120"/>
      <c r="H751" s="120"/>
      <c r="I751" s="120"/>
      <c r="J751" s="58"/>
      <c r="K751" s="121"/>
      <c r="L751" s="2"/>
      <c r="M751" s="120"/>
      <c r="N751" s="120"/>
      <c r="O751" s="120"/>
      <c r="P751" s="120"/>
      <c r="Q751" s="2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122"/>
      <c r="AJ751" s="122"/>
      <c r="AK751" s="2"/>
      <c r="AL751" s="2"/>
      <c r="AM751" s="2"/>
      <c r="AN751" s="2"/>
      <c r="AO751" s="2"/>
      <c r="AP751" s="2"/>
      <c r="AQ751" s="2"/>
      <c r="AR751" s="15"/>
    </row>
    <row r="752" spans="1:44" ht="11.25" customHeight="1">
      <c r="A752" s="120"/>
      <c r="B752" s="120"/>
      <c r="C752" s="120"/>
      <c r="D752" s="120"/>
      <c r="E752" s="2"/>
      <c r="F752" s="2"/>
      <c r="G752" s="120"/>
      <c r="H752" s="120"/>
      <c r="I752" s="120"/>
      <c r="J752" s="58"/>
      <c r="K752" s="121"/>
      <c r="L752" s="2"/>
      <c r="M752" s="120"/>
      <c r="N752" s="120"/>
      <c r="O752" s="120"/>
      <c r="P752" s="120"/>
      <c r="Q752" s="2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122"/>
      <c r="AJ752" s="122"/>
      <c r="AK752" s="2"/>
      <c r="AL752" s="2"/>
      <c r="AM752" s="2"/>
      <c r="AN752" s="2"/>
      <c r="AO752" s="2"/>
      <c r="AP752" s="2"/>
      <c r="AQ752" s="2"/>
      <c r="AR752" s="15"/>
    </row>
    <row r="753" spans="1:44" ht="11.25" customHeight="1">
      <c r="A753" s="120"/>
      <c r="B753" s="120"/>
      <c r="C753" s="120"/>
      <c r="D753" s="120"/>
      <c r="E753" s="2"/>
      <c r="F753" s="2"/>
      <c r="G753" s="120"/>
      <c r="H753" s="120"/>
      <c r="I753" s="120"/>
      <c r="J753" s="58"/>
      <c r="K753" s="121"/>
      <c r="L753" s="2"/>
      <c r="M753" s="120"/>
      <c r="N753" s="120"/>
      <c r="O753" s="120"/>
      <c r="P753" s="120"/>
      <c r="Q753" s="2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122"/>
      <c r="AJ753" s="122"/>
      <c r="AK753" s="2"/>
      <c r="AL753" s="2"/>
      <c r="AM753" s="2"/>
      <c r="AN753" s="2"/>
      <c r="AO753" s="2"/>
      <c r="AP753" s="2"/>
      <c r="AQ753" s="2"/>
      <c r="AR753" s="15"/>
    </row>
    <row r="754" spans="1:44" ht="11.25" customHeight="1">
      <c r="A754" s="120"/>
      <c r="B754" s="120"/>
      <c r="C754" s="120"/>
      <c r="D754" s="120"/>
      <c r="E754" s="2"/>
      <c r="F754" s="2"/>
      <c r="G754" s="120"/>
      <c r="H754" s="120"/>
      <c r="I754" s="120"/>
      <c r="J754" s="58"/>
      <c r="K754" s="121"/>
      <c r="L754" s="2"/>
      <c r="M754" s="120"/>
      <c r="N754" s="120"/>
      <c r="O754" s="120"/>
      <c r="P754" s="120"/>
      <c r="Q754" s="2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122"/>
      <c r="AJ754" s="122"/>
      <c r="AK754" s="2"/>
      <c r="AL754" s="2"/>
      <c r="AM754" s="2"/>
      <c r="AN754" s="2"/>
      <c r="AO754" s="2"/>
      <c r="AP754" s="2"/>
      <c r="AQ754" s="2"/>
      <c r="AR754" s="15"/>
    </row>
    <row r="755" spans="1:44" ht="11.25" customHeight="1">
      <c r="A755" s="120"/>
      <c r="B755" s="120"/>
      <c r="C755" s="120"/>
      <c r="D755" s="120"/>
      <c r="E755" s="2"/>
      <c r="F755" s="2"/>
      <c r="G755" s="120"/>
      <c r="H755" s="120"/>
      <c r="I755" s="120"/>
      <c r="J755" s="58"/>
      <c r="K755" s="121"/>
      <c r="L755" s="2"/>
      <c r="M755" s="120"/>
      <c r="N755" s="120"/>
      <c r="O755" s="120"/>
      <c r="P755" s="120"/>
      <c r="Q755" s="2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122"/>
      <c r="AJ755" s="122"/>
      <c r="AK755" s="2"/>
      <c r="AL755" s="2"/>
      <c r="AM755" s="2"/>
      <c r="AN755" s="2"/>
      <c r="AO755" s="2"/>
      <c r="AP755" s="2"/>
      <c r="AQ755" s="2"/>
      <c r="AR755" s="15"/>
    </row>
    <row r="756" spans="1:44" ht="11.25" customHeight="1">
      <c r="A756" s="120"/>
      <c r="B756" s="120"/>
      <c r="C756" s="120"/>
      <c r="D756" s="120"/>
      <c r="E756" s="2"/>
      <c r="F756" s="2"/>
      <c r="G756" s="120"/>
      <c r="H756" s="120"/>
      <c r="I756" s="120"/>
      <c r="J756" s="58"/>
      <c r="K756" s="121"/>
      <c r="L756" s="2"/>
      <c r="M756" s="120"/>
      <c r="N756" s="120"/>
      <c r="O756" s="120"/>
      <c r="P756" s="120"/>
      <c r="Q756" s="2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122"/>
      <c r="AJ756" s="122"/>
      <c r="AK756" s="2"/>
      <c r="AL756" s="2"/>
      <c r="AM756" s="2"/>
      <c r="AN756" s="2"/>
      <c r="AO756" s="2"/>
      <c r="AP756" s="2"/>
      <c r="AQ756" s="2"/>
      <c r="AR756" s="15"/>
    </row>
    <row r="757" spans="1:44" ht="11.25" customHeight="1">
      <c r="A757" s="120"/>
      <c r="B757" s="120"/>
      <c r="C757" s="120"/>
      <c r="D757" s="120"/>
      <c r="E757" s="2"/>
      <c r="F757" s="2"/>
      <c r="G757" s="120"/>
      <c r="H757" s="120"/>
      <c r="I757" s="120"/>
      <c r="J757" s="58"/>
      <c r="K757" s="121"/>
      <c r="L757" s="2"/>
      <c r="M757" s="120"/>
      <c r="N757" s="120"/>
      <c r="O757" s="120"/>
      <c r="P757" s="120"/>
      <c r="Q757" s="2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122"/>
      <c r="AJ757" s="122"/>
      <c r="AK757" s="2"/>
      <c r="AL757" s="2"/>
      <c r="AM757" s="2"/>
      <c r="AN757" s="2"/>
      <c r="AO757" s="2"/>
      <c r="AP757" s="2"/>
      <c r="AQ757" s="2"/>
      <c r="AR757" s="15"/>
    </row>
    <row r="758" spans="1:44" ht="11.25" customHeight="1">
      <c r="A758" s="120"/>
      <c r="B758" s="120"/>
      <c r="C758" s="120"/>
      <c r="D758" s="120"/>
      <c r="E758" s="2"/>
      <c r="F758" s="2"/>
      <c r="G758" s="120"/>
      <c r="H758" s="120"/>
      <c r="I758" s="120"/>
      <c r="J758" s="58"/>
      <c r="K758" s="121"/>
      <c r="L758" s="2"/>
      <c r="M758" s="120"/>
      <c r="N758" s="120"/>
      <c r="O758" s="120"/>
      <c r="P758" s="120"/>
      <c r="Q758" s="2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122"/>
      <c r="AJ758" s="122"/>
      <c r="AK758" s="2"/>
      <c r="AL758" s="2"/>
      <c r="AM758" s="2"/>
      <c r="AN758" s="2"/>
      <c r="AO758" s="2"/>
      <c r="AP758" s="2"/>
      <c r="AQ758" s="2"/>
      <c r="AR758" s="15"/>
    </row>
    <row r="759" spans="1:44" ht="11.25" customHeight="1">
      <c r="A759" s="120"/>
      <c r="B759" s="120"/>
      <c r="C759" s="120"/>
      <c r="D759" s="120"/>
      <c r="E759" s="2"/>
      <c r="F759" s="2"/>
      <c r="G759" s="120"/>
      <c r="H759" s="120"/>
      <c r="I759" s="120"/>
      <c r="J759" s="58"/>
      <c r="K759" s="121"/>
      <c r="L759" s="2"/>
      <c r="M759" s="120"/>
      <c r="N759" s="120"/>
      <c r="O759" s="120"/>
      <c r="P759" s="120"/>
      <c r="Q759" s="2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122"/>
      <c r="AJ759" s="122"/>
      <c r="AK759" s="2"/>
      <c r="AL759" s="2"/>
      <c r="AM759" s="2"/>
      <c r="AN759" s="2"/>
      <c r="AO759" s="2"/>
      <c r="AP759" s="2"/>
      <c r="AQ759" s="2"/>
      <c r="AR759" s="15"/>
    </row>
    <row r="760" spans="1:44" ht="11.25" customHeight="1">
      <c r="A760" s="120"/>
      <c r="B760" s="120"/>
      <c r="C760" s="120"/>
      <c r="D760" s="120"/>
      <c r="E760" s="2"/>
      <c r="F760" s="2"/>
      <c r="G760" s="120"/>
      <c r="H760" s="120"/>
      <c r="I760" s="120"/>
      <c r="J760" s="58"/>
      <c r="K760" s="121"/>
      <c r="L760" s="2"/>
      <c r="M760" s="120"/>
      <c r="N760" s="120"/>
      <c r="O760" s="120"/>
      <c r="P760" s="120"/>
      <c r="Q760" s="2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122"/>
      <c r="AJ760" s="122"/>
      <c r="AK760" s="2"/>
      <c r="AL760" s="2"/>
      <c r="AM760" s="2"/>
      <c r="AN760" s="2"/>
      <c r="AO760" s="2"/>
      <c r="AP760" s="2"/>
      <c r="AQ760" s="2"/>
      <c r="AR760" s="15"/>
    </row>
    <row r="761" spans="1:44" ht="11.25" customHeight="1">
      <c r="A761" s="120"/>
      <c r="B761" s="120"/>
      <c r="C761" s="120"/>
      <c r="D761" s="120"/>
      <c r="E761" s="2"/>
      <c r="F761" s="2"/>
      <c r="G761" s="120"/>
      <c r="H761" s="120"/>
      <c r="I761" s="120"/>
      <c r="J761" s="58"/>
      <c r="K761" s="121"/>
      <c r="L761" s="2"/>
      <c r="M761" s="120"/>
      <c r="N761" s="120"/>
      <c r="O761" s="120"/>
      <c r="P761" s="120"/>
      <c r="Q761" s="2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122"/>
      <c r="AJ761" s="122"/>
      <c r="AK761" s="2"/>
      <c r="AL761" s="2"/>
      <c r="AM761" s="2"/>
      <c r="AN761" s="2"/>
      <c r="AO761" s="2"/>
      <c r="AP761" s="2"/>
      <c r="AQ761" s="2"/>
      <c r="AR761" s="15"/>
    </row>
    <row r="762" spans="1:44" ht="11.25" customHeight="1">
      <c r="A762" s="120"/>
      <c r="B762" s="120"/>
      <c r="C762" s="120"/>
      <c r="D762" s="120"/>
      <c r="E762" s="2"/>
      <c r="F762" s="2"/>
      <c r="G762" s="120"/>
      <c r="H762" s="120"/>
      <c r="I762" s="120"/>
      <c r="J762" s="58"/>
      <c r="K762" s="121"/>
      <c r="L762" s="2"/>
      <c r="M762" s="120"/>
      <c r="N762" s="120"/>
      <c r="O762" s="120"/>
      <c r="P762" s="120"/>
      <c r="Q762" s="2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122"/>
      <c r="AJ762" s="122"/>
      <c r="AK762" s="2"/>
      <c r="AL762" s="2"/>
      <c r="AM762" s="2"/>
      <c r="AN762" s="2"/>
      <c r="AO762" s="2"/>
      <c r="AP762" s="2"/>
      <c r="AQ762" s="2"/>
      <c r="AR762" s="15"/>
    </row>
    <row r="763" spans="1:44" ht="11.25" customHeight="1">
      <c r="A763" s="120"/>
      <c r="B763" s="120"/>
      <c r="C763" s="120"/>
      <c r="D763" s="120"/>
      <c r="E763" s="2"/>
      <c r="F763" s="2"/>
      <c r="G763" s="120"/>
      <c r="H763" s="120"/>
      <c r="I763" s="120"/>
      <c r="J763" s="58"/>
      <c r="K763" s="121"/>
      <c r="L763" s="2"/>
      <c r="M763" s="120"/>
      <c r="N763" s="120"/>
      <c r="O763" s="120"/>
      <c r="P763" s="120"/>
      <c r="Q763" s="2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122"/>
      <c r="AJ763" s="122"/>
      <c r="AK763" s="2"/>
      <c r="AL763" s="2"/>
      <c r="AM763" s="2"/>
      <c r="AN763" s="2"/>
      <c r="AO763" s="2"/>
      <c r="AP763" s="2"/>
      <c r="AQ763" s="2"/>
      <c r="AR763" s="15"/>
    </row>
    <row r="764" spans="1:44" ht="11.25" customHeight="1">
      <c r="A764" s="120"/>
      <c r="B764" s="120"/>
      <c r="C764" s="120"/>
      <c r="D764" s="120"/>
      <c r="E764" s="2"/>
      <c r="F764" s="2"/>
      <c r="G764" s="120"/>
      <c r="H764" s="120"/>
      <c r="I764" s="120"/>
      <c r="J764" s="58"/>
      <c r="K764" s="121"/>
      <c r="L764" s="2"/>
      <c r="M764" s="120"/>
      <c r="N764" s="120"/>
      <c r="O764" s="120"/>
      <c r="P764" s="120"/>
      <c r="Q764" s="2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122"/>
      <c r="AJ764" s="122"/>
      <c r="AK764" s="2"/>
      <c r="AL764" s="2"/>
      <c r="AM764" s="2"/>
      <c r="AN764" s="2"/>
      <c r="AO764" s="2"/>
      <c r="AP764" s="2"/>
      <c r="AQ764" s="2"/>
      <c r="AR764" s="15"/>
    </row>
    <row r="765" spans="1:44" ht="11.25" customHeight="1">
      <c r="A765" s="120"/>
      <c r="B765" s="120"/>
      <c r="C765" s="120"/>
      <c r="D765" s="120"/>
      <c r="E765" s="2"/>
      <c r="F765" s="2"/>
      <c r="G765" s="120"/>
      <c r="H765" s="120"/>
      <c r="I765" s="120"/>
      <c r="J765" s="58"/>
      <c r="K765" s="121"/>
      <c r="L765" s="2"/>
      <c r="M765" s="120"/>
      <c r="N765" s="120"/>
      <c r="O765" s="120"/>
      <c r="P765" s="120"/>
      <c r="Q765" s="2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122"/>
      <c r="AJ765" s="122"/>
      <c r="AK765" s="2"/>
      <c r="AL765" s="2"/>
      <c r="AM765" s="2"/>
      <c r="AN765" s="2"/>
      <c r="AO765" s="2"/>
      <c r="AP765" s="2"/>
      <c r="AQ765" s="2"/>
      <c r="AR765" s="15"/>
    </row>
    <row r="766" spans="1:44" ht="11.25" customHeight="1">
      <c r="A766" s="120"/>
      <c r="B766" s="120"/>
      <c r="C766" s="120"/>
      <c r="D766" s="120"/>
      <c r="E766" s="2"/>
      <c r="F766" s="2"/>
      <c r="G766" s="120"/>
      <c r="H766" s="120"/>
      <c r="I766" s="120"/>
      <c r="J766" s="58"/>
      <c r="K766" s="121"/>
      <c r="L766" s="2"/>
      <c r="M766" s="120"/>
      <c r="N766" s="120"/>
      <c r="O766" s="120"/>
      <c r="P766" s="120"/>
      <c r="Q766" s="2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122"/>
      <c r="AJ766" s="122"/>
      <c r="AK766" s="2"/>
      <c r="AL766" s="2"/>
      <c r="AM766" s="2"/>
      <c r="AN766" s="2"/>
      <c r="AO766" s="2"/>
      <c r="AP766" s="2"/>
      <c r="AQ766" s="2"/>
      <c r="AR766" s="15"/>
    </row>
    <row r="767" spans="1:44" ht="11.25" customHeight="1">
      <c r="A767" s="120"/>
      <c r="B767" s="120"/>
      <c r="C767" s="120"/>
      <c r="D767" s="120"/>
      <c r="E767" s="2"/>
      <c r="F767" s="2"/>
      <c r="G767" s="120"/>
      <c r="H767" s="120"/>
      <c r="I767" s="120"/>
      <c r="J767" s="58"/>
      <c r="K767" s="121"/>
      <c r="L767" s="2"/>
      <c r="M767" s="120"/>
      <c r="N767" s="120"/>
      <c r="O767" s="120"/>
      <c r="P767" s="120"/>
      <c r="Q767" s="2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122"/>
      <c r="AJ767" s="122"/>
      <c r="AK767" s="2"/>
      <c r="AL767" s="2"/>
      <c r="AM767" s="2"/>
      <c r="AN767" s="2"/>
      <c r="AO767" s="2"/>
      <c r="AP767" s="2"/>
      <c r="AQ767" s="2"/>
      <c r="AR767" s="15"/>
    </row>
    <row r="768" spans="1:44" ht="11.25" customHeight="1">
      <c r="A768" s="120"/>
      <c r="B768" s="120"/>
      <c r="C768" s="120"/>
      <c r="D768" s="120"/>
      <c r="E768" s="2"/>
      <c r="F768" s="2"/>
      <c r="G768" s="120"/>
      <c r="H768" s="120"/>
      <c r="I768" s="120"/>
      <c r="J768" s="58"/>
      <c r="K768" s="121"/>
      <c r="L768" s="2"/>
      <c r="M768" s="120"/>
      <c r="N768" s="120"/>
      <c r="O768" s="120"/>
      <c r="P768" s="120"/>
      <c r="Q768" s="2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122"/>
      <c r="AJ768" s="122"/>
      <c r="AK768" s="2"/>
      <c r="AL768" s="2"/>
      <c r="AM768" s="2"/>
      <c r="AN768" s="2"/>
      <c r="AO768" s="2"/>
      <c r="AP768" s="2"/>
      <c r="AQ768" s="2"/>
      <c r="AR768" s="15"/>
    </row>
    <row r="769" spans="1:44" ht="11.25" customHeight="1">
      <c r="A769" s="120"/>
      <c r="B769" s="120"/>
      <c r="C769" s="120"/>
      <c r="D769" s="120"/>
      <c r="E769" s="2"/>
      <c r="F769" s="2"/>
      <c r="G769" s="120"/>
      <c r="H769" s="120"/>
      <c r="I769" s="120"/>
      <c r="J769" s="58"/>
      <c r="K769" s="121"/>
      <c r="L769" s="2"/>
      <c r="M769" s="120"/>
      <c r="N769" s="120"/>
      <c r="O769" s="120"/>
      <c r="P769" s="120"/>
      <c r="Q769" s="2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122"/>
      <c r="AJ769" s="122"/>
      <c r="AK769" s="2"/>
      <c r="AL769" s="2"/>
      <c r="AM769" s="2"/>
      <c r="AN769" s="2"/>
      <c r="AO769" s="2"/>
      <c r="AP769" s="2"/>
      <c r="AQ769" s="2"/>
      <c r="AR769" s="15"/>
    </row>
    <row r="770" spans="1:44" ht="11.25" customHeight="1">
      <c r="A770" s="120"/>
      <c r="B770" s="120"/>
      <c r="C770" s="120"/>
      <c r="D770" s="120"/>
      <c r="E770" s="2"/>
      <c r="F770" s="2"/>
      <c r="G770" s="120"/>
      <c r="H770" s="120"/>
      <c r="I770" s="120"/>
      <c r="J770" s="58"/>
      <c r="K770" s="121"/>
      <c r="L770" s="2"/>
      <c r="M770" s="120"/>
      <c r="N770" s="120"/>
      <c r="O770" s="120"/>
      <c r="P770" s="120"/>
      <c r="Q770" s="2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122"/>
      <c r="AJ770" s="122"/>
      <c r="AK770" s="2"/>
      <c r="AL770" s="2"/>
      <c r="AM770" s="2"/>
      <c r="AN770" s="2"/>
      <c r="AO770" s="2"/>
      <c r="AP770" s="2"/>
      <c r="AQ770" s="2"/>
      <c r="AR770" s="15"/>
    </row>
    <row r="771" spans="1:44" ht="11.25" customHeight="1">
      <c r="A771" s="120"/>
      <c r="B771" s="120"/>
      <c r="C771" s="120"/>
      <c r="D771" s="120"/>
      <c r="E771" s="2"/>
      <c r="F771" s="2"/>
      <c r="G771" s="120"/>
      <c r="H771" s="120"/>
      <c r="I771" s="120"/>
      <c r="J771" s="58"/>
      <c r="K771" s="121"/>
      <c r="L771" s="2"/>
      <c r="M771" s="120"/>
      <c r="N771" s="120"/>
      <c r="O771" s="120"/>
      <c r="P771" s="120"/>
      <c r="Q771" s="2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122"/>
      <c r="AJ771" s="122"/>
      <c r="AK771" s="2"/>
      <c r="AL771" s="2"/>
      <c r="AM771" s="2"/>
      <c r="AN771" s="2"/>
      <c r="AO771" s="2"/>
      <c r="AP771" s="2"/>
      <c r="AQ771" s="2"/>
      <c r="AR771" s="15"/>
    </row>
    <row r="772" spans="1:44" ht="11.25" customHeight="1">
      <c r="A772" s="120"/>
      <c r="B772" s="120"/>
      <c r="C772" s="120"/>
      <c r="D772" s="120"/>
      <c r="E772" s="2"/>
      <c r="F772" s="2"/>
      <c r="G772" s="120"/>
      <c r="H772" s="120"/>
      <c r="I772" s="120"/>
      <c r="J772" s="58"/>
      <c r="K772" s="121"/>
      <c r="L772" s="2"/>
      <c r="M772" s="120"/>
      <c r="N772" s="120"/>
      <c r="O772" s="120"/>
      <c r="P772" s="120"/>
      <c r="Q772" s="2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122"/>
      <c r="AJ772" s="122"/>
      <c r="AK772" s="2"/>
      <c r="AL772" s="2"/>
      <c r="AM772" s="2"/>
      <c r="AN772" s="2"/>
      <c r="AO772" s="2"/>
      <c r="AP772" s="2"/>
      <c r="AQ772" s="2"/>
      <c r="AR772" s="15"/>
    </row>
    <row r="773" spans="1:44" ht="11.25" customHeight="1">
      <c r="A773" s="120"/>
      <c r="B773" s="120"/>
      <c r="C773" s="120"/>
      <c r="D773" s="120"/>
      <c r="E773" s="2"/>
      <c r="F773" s="2"/>
      <c r="G773" s="120"/>
      <c r="H773" s="120"/>
      <c r="I773" s="120"/>
      <c r="J773" s="58"/>
      <c r="K773" s="121"/>
      <c r="L773" s="2"/>
      <c r="M773" s="120"/>
      <c r="N773" s="120"/>
      <c r="O773" s="120"/>
      <c r="P773" s="120"/>
      <c r="Q773" s="2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122"/>
      <c r="AJ773" s="122"/>
      <c r="AK773" s="2"/>
      <c r="AL773" s="2"/>
      <c r="AM773" s="2"/>
      <c r="AN773" s="2"/>
      <c r="AO773" s="2"/>
      <c r="AP773" s="2"/>
      <c r="AQ773" s="2"/>
      <c r="AR773" s="15"/>
    </row>
    <row r="774" spans="1:44" ht="11.25" customHeight="1">
      <c r="A774" s="120"/>
      <c r="B774" s="120"/>
      <c r="C774" s="120"/>
      <c r="D774" s="120"/>
      <c r="E774" s="2"/>
      <c r="F774" s="2"/>
      <c r="G774" s="120"/>
      <c r="H774" s="120"/>
      <c r="I774" s="120"/>
      <c r="J774" s="58"/>
      <c r="K774" s="121"/>
      <c r="L774" s="2"/>
      <c r="M774" s="120"/>
      <c r="N774" s="120"/>
      <c r="O774" s="120"/>
      <c r="P774" s="120"/>
      <c r="Q774" s="2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122"/>
      <c r="AJ774" s="122"/>
      <c r="AK774" s="2"/>
      <c r="AL774" s="2"/>
      <c r="AM774" s="2"/>
      <c r="AN774" s="2"/>
      <c r="AO774" s="2"/>
      <c r="AP774" s="2"/>
      <c r="AQ774" s="2"/>
      <c r="AR774" s="15"/>
    </row>
    <row r="775" spans="1:44" ht="11.25" customHeight="1">
      <c r="A775" s="120"/>
      <c r="B775" s="120"/>
      <c r="C775" s="120"/>
      <c r="D775" s="120"/>
      <c r="E775" s="2"/>
      <c r="F775" s="2"/>
      <c r="G775" s="120"/>
      <c r="H775" s="120"/>
      <c r="I775" s="120"/>
      <c r="J775" s="58"/>
      <c r="K775" s="121"/>
      <c r="L775" s="2"/>
      <c r="M775" s="120"/>
      <c r="N775" s="120"/>
      <c r="O775" s="120"/>
      <c r="P775" s="120"/>
      <c r="Q775" s="2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122"/>
      <c r="AJ775" s="122"/>
      <c r="AK775" s="2"/>
      <c r="AL775" s="2"/>
      <c r="AM775" s="2"/>
      <c r="AN775" s="2"/>
      <c r="AO775" s="2"/>
      <c r="AP775" s="2"/>
      <c r="AQ775" s="2"/>
      <c r="AR775" s="15"/>
    </row>
    <row r="776" spans="1:44" ht="11.25" customHeight="1">
      <c r="A776" s="120"/>
      <c r="B776" s="120"/>
      <c r="C776" s="120"/>
      <c r="D776" s="120"/>
      <c r="E776" s="2"/>
      <c r="F776" s="2"/>
      <c r="G776" s="120"/>
      <c r="H776" s="120"/>
      <c r="I776" s="120"/>
      <c r="J776" s="58"/>
      <c r="K776" s="121"/>
      <c r="L776" s="2"/>
      <c r="M776" s="120"/>
      <c r="N776" s="120"/>
      <c r="O776" s="120"/>
      <c r="P776" s="120"/>
      <c r="Q776" s="2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122"/>
      <c r="AJ776" s="122"/>
      <c r="AK776" s="2"/>
      <c r="AL776" s="2"/>
      <c r="AM776" s="2"/>
      <c r="AN776" s="2"/>
      <c r="AO776" s="2"/>
      <c r="AP776" s="2"/>
      <c r="AQ776" s="2"/>
      <c r="AR776" s="15"/>
    </row>
    <row r="777" spans="1:44" ht="11.25" customHeight="1">
      <c r="A777" s="120"/>
      <c r="B777" s="120"/>
      <c r="C777" s="120"/>
      <c r="D777" s="120"/>
      <c r="E777" s="2"/>
      <c r="F777" s="2"/>
      <c r="G777" s="120"/>
      <c r="H777" s="120"/>
      <c r="I777" s="120"/>
      <c r="J777" s="58"/>
      <c r="K777" s="121"/>
      <c r="L777" s="2"/>
      <c r="M777" s="120"/>
      <c r="N777" s="120"/>
      <c r="O777" s="120"/>
      <c r="P777" s="120"/>
      <c r="Q777" s="2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122"/>
      <c r="AJ777" s="122"/>
      <c r="AK777" s="2"/>
      <c r="AL777" s="2"/>
      <c r="AM777" s="2"/>
      <c r="AN777" s="2"/>
      <c r="AO777" s="2"/>
      <c r="AP777" s="2"/>
      <c r="AQ777" s="2"/>
      <c r="AR777" s="15"/>
    </row>
    <row r="778" spans="1:44" ht="11.25" customHeight="1">
      <c r="A778" s="120"/>
      <c r="B778" s="120"/>
      <c r="C778" s="120"/>
      <c r="D778" s="120"/>
      <c r="E778" s="2"/>
      <c r="F778" s="2"/>
      <c r="G778" s="120"/>
      <c r="H778" s="120"/>
      <c r="I778" s="120"/>
      <c r="J778" s="58"/>
      <c r="K778" s="121"/>
      <c r="L778" s="2"/>
      <c r="M778" s="120"/>
      <c r="N778" s="120"/>
      <c r="O778" s="120"/>
      <c r="P778" s="120"/>
      <c r="Q778" s="2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122"/>
      <c r="AJ778" s="122"/>
      <c r="AK778" s="2"/>
      <c r="AL778" s="2"/>
      <c r="AM778" s="2"/>
      <c r="AN778" s="2"/>
      <c r="AO778" s="2"/>
      <c r="AP778" s="2"/>
      <c r="AQ778" s="2"/>
      <c r="AR778" s="15"/>
    </row>
    <row r="779" spans="1:44" ht="11.25" customHeight="1">
      <c r="A779" s="120"/>
      <c r="B779" s="120"/>
      <c r="C779" s="120"/>
      <c r="D779" s="120"/>
      <c r="E779" s="2"/>
      <c r="F779" s="2"/>
      <c r="G779" s="120"/>
      <c r="H779" s="120"/>
      <c r="I779" s="120"/>
      <c r="J779" s="58"/>
      <c r="K779" s="121"/>
      <c r="L779" s="2"/>
      <c r="M779" s="120"/>
      <c r="N779" s="120"/>
      <c r="O779" s="120"/>
      <c r="P779" s="120"/>
      <c r="Q779" s="2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122"/>
      <c r="AJ779" s="122"/>
      <c r="AK779" s="2"/>
      <c r="AL779" s="2"/>
      <c r="AM779" s="2"/>
      <c r="AN779" s="2"/>
      <c r="AO779" s="2"/>
      <c r="AP779" s="2"/>
      <c r="AQ779" s="2"/>
      <c r="AR779" s="15"/>
    </row>
    <row r="780" spans="1:44" ht="11.25" customHeight="1">
      <c r="A780" s="120"/>
      <c r="B780" s="120"/>
      <c r="C780" s="120"/>
      <c r="D780" s="120"/>
      <c r="E780" s="2"/>
      <c r="F780" s="2"/>
      <c r="G780" s="120"/>
      <c r="H780" s="120"/>
      <c r="I780" s="120"/>
      <c r="J780" s="58"/>
      <c r="K780" s="121"/>
      <c r="L780" s="2"/>
      <c r="M780" s="120"/>
      <c r="N780" s="120"/>
      <c r="O780" s="120"/>
      <c r="P780" s="120"/>
      <c r="Q780" s="2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122"/>
      <c r="AJ780" s="122"/>
      <c r="AK780" s="2"/>
      <c r="AL780" s="2"/>
      <c r="AM780" s="2"/>
      <c r="AN780" s="2"/>
      <c r="AO780" s="2"/>
      <c r="AP780" s="2"/>
      <c r="AQ780" s="2"/>
      <c r="AR780" s="15"/>
    </row>
    <row r="781" spans="1:44" ht="11.25" customHeight="1">
      <c r="A781" s="120"/>
      <c r="B781" s="120"/>
      <c r="C781" s="120"/>
      <c r="D781" s="120"/>
      <c r="E781" s="2"/>
      <c r="F781" s="2"/>
      <c r="G781" s="120"/>
      <c r="H781" s="120"/>
      <c r="I781" s="120"/>
      <c r="J781" s="58"/>
      <c r="K781" s="121"/>
      <c r="L781" s="2"/>
      <c r="M781" s="120"/>
      <c r="N781" s="120"/>
      <c r="O781" s="120"/>
      <c r="P781" s="120"/>
      <c r="Q781" s="2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122"/>
      <c r="AJ781" s="122"/>
      <c r="AK781" s="2"/>
      <c r="AL781" s="2"/>
      <c r="AM781" s="2"/>
      <c r="AN781" s="2"/>
      <c r="AO781" s="2"/>
      <c r="AP781" s="2"/>
      <c r="AQ781" s="2"/>
      <c r="AR781" s="15"/>
    </row>
    <row r="782" spans="1:44" ht="11.25" customHeight="1">
      <c r="A782" s="120"/>
      <c r="B782" s="120"/>
      <c r="C782" s="120"/>
      <c r="D782" s="120"/>
      <c r="E782" s="2"/>
      <c r="F782" s="2"/>
      <c r="G782" s="120"/>
      <c r="H782" s="120"/>
      <c r="I782" s="120"/>
      <c r="J782" s="58"/>
      <c r="K782" s="121"/>
      <c r="L782" s="2"/>
      <c r="M782" s="120"/>
      <c r="N782" s="120"/>
      <c r="O782" s="120"/>
      <c r="P782" s="120"/>
      <c r="Q782" s="2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122"/>
      <c r="AJ782" s="122"/>
      <c r="AK782" s="2"/>
      <c r="AL782" s="2"/>
      <c r="AM782" s="2"/>
      <c r="AN782" s="2"/>
      <c r="AO782" s="2"/>
      <c r="AP782" s="2"/>
      <c r="AQ782" s="2"/>
      <c r="AR782" s="15"/>
    </row>
    <row r="783" spans="1:44" ht="11.25" customHeight="1">
      <c r="A783" s="120"/>
      <c r="B783" s="120"/>
      <c r="C783" s="120"/>
      <c r="D783" s="120"/>
      <c r="E783" s="2"/>
      <c r="F783" s="2"/>
      <c r="G783" s="120"/>
      <c r="H783" s="120"/>
      <c r="I783" s="120"/>
      <c r="J783" s="58"/>
      <c r="K783" s="121"/>
      <c r="L783" s="2"/>
      <c r="M783" s="120"/>
      <c r="N783" s="120"/>
      <c r="O783" s="120"/>
      <c r="P783" s="120"/>
      <c r="Q783" s="2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122"/>
      <c r="AJ783" s="122"/>
      <c r="AK783" s="2"/>
      <c r="AL783" s="2"/>
      <c r="AM783" s="2"/>
      <c r="AN783" s="2"/>
      <c r="AO783" s="2"/>
      <c r="AP783" s="2"/>
      <c r="AQ783" s="2"/>
      <c r="AR783" s="15"/>
    </row>
    <row r="784" spans="1:44" ht="11.25" customHeight="1">
      <c r="A784" s="120"/>
      <c r="B784" s="120"/>
      <c r="C784" s="120"/>
      <c r="D784" s="120"/>
      <c r="E784" s="2"/>
      <c r="F784" s="2"/>
      <c r="G784" s="120"/>
      <c r="H784" s="120"/>
      <c r="I784" s="120"/>
      <c r="J784" s="58"/>
      <c r="K784" s="121"/>
      <c r="L784" s="2"/>
      <c r="M784" s="120"/>
      <c r="N784" s="120"/>
      <c r="O784" s="120"/>
      <c r="P784" s="120"/>
      <c r="Q784" s="2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122"/>
      <c r="AJ784" s="122"/>
      <c r="AK784" s="2"/>
      <c r="AL784" s="2"/>
      <c r="AM784" s="2"/>
      <c r="AN784" s="2"/>
      <c r="AO784" s="2"/>
      <c r="AP784" s="2"/>
      <c r="AQ784" s="2"/>
      <c r="AR784" s="15"/>
    </row>
    <row r="785" spans="1:44" ht="11.25" customHeight="1">
      <c r="A785" s="120"/>
      <c r="B785" s="120"/>
      <c r="C785" s="120"/>
      <c r="D785" s="120"/>
      <c r="E785" s="2"/>
      <c r="F785" s="2"/>
      <c r="G785" s="120"/>
      <c r="H785" s="120"/>
      <c r="I785" s="120"/>
      <c r="J785" s="58"/>
      <c r="K785" s="121"/>
      <c r="L785" s="2"/>
      <c r="M785" s="120"/>
      <c r="N785" s="120"/>
      <c r="O785" s="120"/>
      <c r="P785" s="120"/>
      <c r="Q785" s="2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122"/>
      <c r="AJ785" s="122"/>
      <c r="AK785" s="2"/>
      <c r="AL785" s="2"/>
      <c r="AM785" s="2"/>
      <c r="AN785" s="2"/>
      <c r="AO785" s="2"/>
      <c r="AP785" s="2"/>
      <c r="AQ785" s="2"/>
      <c r="AR785" s="15"/>
    </row>
    <row r="786" spans="1:44" ht="11.25" customHeight="1">
      <c r="A786" s="120"/>
      <c r="B786" s="120"/>
      <c r="C786" s="120"/>
      <c r="D786" s="120"/>
      <c r="E786" s="2"/>
      <c r="F786" s="2"/>
      <c r="G786" s="120"/>
      <c r="H786" s="120"/>
      <c r="I786" s="120"/>
      <c r="J786" s="58"/>
      <c r="K786" s="121"/>
      <c r="L786" s="2"/>
      <c r="M786" s="120"/>
      <c r="N786" s="120"/>
      <c r="O786" s="120"/>
      <c r="P786" s="120"/>
      <c r="Q786" s="2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122"/>
      <c r="AJ786" s="122"/>
      <c r="AK786" s="2"/>
      <c r="AL786" s="2"/>
      <c r="AM786" s="2"/>
      <c r="AN786" s="2"/>
      <c r="AO786" s="2"/>
      <c r="AP786" s="2"/>
      <c r="AQ786" s="2"/>
      <c r="AR786" s="15"/>
    </row>
    <row r="787" spans="1:44" ht="11.25" customHeight="1">
      <c r="A787" s="120"/>
      <c r="B787" s="120"/>
      <c r="C787" s="120"/>
      <c r="D787" s="120"/>
      <c r="E787" s="2"/>
      <c r="F787" s="2"/>
      <c r="G787" s="120"/>
      <c r="H787" s="120"/>
      <c r="I787" s="120"/>
      <c r="J787" s="58"/>
      <c r="K787" s="121"/>
      <c r="L787" s="2"/>
      <c r="M787" s="120"/>
      <c r="N787" s="120"/>
      <c r="O787" s="120"/>
      <c r="P787" s="120"/>
      <c r="Q787" s="2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122"/>
      <c r="AJ787" s="122"/>
      <c r="AK787" s="2"/>
      <c r="AL787" s="2"/>
      <c r="AM787" s="2"/>
      <c r="AN787" s="2"/>
      <c r="AO787" s="2"/>
      <c r="AP787" s="2"/>
      <c r="AQ787" s="2"/>
      <c r="AR787" s="15"/>
    </row>
    <row r="788" spans="1:44" ht="11.25" customHeight="1">
      <c r="A788" s="120"/>
      <c r="B788" s="120"/>
      <c r="C788" s="120"/>
      <c r="D788" s="120"/>
      <c r="E788" s="2"/>
      <c r="F788" s="2"/>
      <c r="G788" s="120"/>
      <c r="H788" s="120"/>
      <c r="I788" s="120"/>
      <c r="J788" s="58"/>
      <c r="K788" s="121"/>
      <c r="L788" s="2"/>
      <c r="M788" s="120"/>
      <c r="N788" s="120"/>
      <c r="O788" s="120"/>
      <c r="P788" s="120"/>
      <c r="Q788" s="2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122"/>
      <c r="AJ788" s="122"/>
      <c r="AK788" s="2"/>
      <c r="AL788" s="2"/>
      <c r="AM788" s="2"/>
      <c r="AN788" s="2"/>
      <c r="AO788" s="2"/>
      <c r="AP788" s="2"/>
      <c r="AQ788" s="2"/>
      <c r="AR788" s="15"/>
    </row>
    <row r="789" spans="1:44" ht="11.25" customHeight="1">
      <c r="A789" s="120"/>
      <c r="B789" s="120"/>
      <c r="C789" s="120"/>
      <c r="D789" s="120"/>
      <c r="E789" s="2"/>
      <c r="F789" s="2"/>
      <c r="G789" s="120"/>
      <c r="H789" s="120"/>
      <c r="I789" s="120"/>
      <c r="J789" s="58"/>
      <c r="K789" s="121"/>
      <c r="L789" s="2"/>
      <c r="M789" s="120"/>
      <c r="N789" s="120"/>
      <c r="O789" s="120"/>
      <c r="P789" s="120"/>
      <c r="Q789" s="2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122"/>
      <c r="AJ789" s="122"/>
      <c r="AK789" s="2"/>
      <c r="AL789" s="2"/>
      <c r="AM789" s="2"/>
      <c r="AN789" s="2"/>
      <c r="AO789" s="2"/>
      <c r="AP789" s="2"/>
      <c r="AQ789" s="2"/>
      <c r="AR789" s="15"/>
    </row>
    <row r="790" spans="1:44" ht="11.25" customHeight="1">
      <c r="A790" s="120"/>
      <c r="B790" s="120"/>
      <c r="C790" s="120"/>
      <c r="D790" s="120"/>
      <c r="E790" s="2"/>
      <c r="F790" s="2"/>
      <c r="G790" s="120"/>
      <c r="H790" s="120"/>
      <c r="I790" s="120"/>
      <c r="J790" s="58"/>
      <c r="K790" s="121"/>
      <c r="L790" s="2"/>
      <c r="M790" s="120"/>
      <c r="N790" s="120"/>
      <c r="O790" s="120"/>
      <c r="P790" s="120"/>
      <c r="Q790" s="2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122"/>
      <c r="AJ790" s="122"/>
      <c r="AK790" s="2"/>
      <c r="AL790" s="2"/>
      <c r="AM790" s="2"/>
      <c r="AN790" s="2"/>
      <c r="AO790" s="2"/>
      <c r="AP790" s="2"/>
      <c r="AQ790" s="2"/>
      <c r="AR790" s="15"/>
    </row>
    <row r="791" spans="1:44" ht="11.25" customHeight="1">
      <c r="A791" s="120"/>
      <c r="B791" s="120"/>
      <c r="C791" s="120"/>
      <c r="D791" s="120"/>
      <c r="E791" s="2"/>
      <c r="F791" s="2"/>
      <c r="G791" s="120"/>
      <c r="H791" s="120"/>
      <c r="I791" s="120"/>
      <c r="J791" s="58"/>
      <c r="K791" s="121"/>
      <c r="L791" s="2"/>
      <c r="M791" s="120"/>
      <c r="N791" s="120"/>
      <c r="O791" s="120"/>
      <c r="P791" s="120"/>
      <c r="Q791" s="2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122"/>
      <c r="AJ791" s="122"/>
      <c r="AK791" s="2"/>
      <c r="AL791" s="2"/>
      <c r="AM791" s="2"/>
      <c r="AN791" s="2"/>
      <c r="AO791" s="2"/>
      <c r="AP791" s="2"/>
      <c r="AQ791" s="2"/>
      <c r="AR791" s="15"/>
    </row>
    <row r="792" spans="1:44" ht="11.25" customHeight="1">
      <c r="A792" s="120"/>
      <c r="B792" s="120"/>
      <c r="C792" s="120"/>
      <c r="D792" s="120"/>
      <c r="E792" s="2"/>
      <c r="F792" s="2"/>
      <c r="G792" s="120"/>
      <c r="H792" s="120"/>
      <c r="I792" s="120"/>
      <c r="J792" s="58"/>
      <c r="K792" s="121"/>
      <c r="L792" s="2"/>
      <c r="M792" s="120"/>
      <c r="N792" s="120"/>
      <c r="O792" s="120"/>
      <c r="P792" s="120"/>
      <c r="Q792" s="2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122"/>
      <c r="AJ792" s="122"/>
      <c r="AK792" s="2"/>
      <c r="AL792" s="2"/>
      <c r="AM792" s="2"/>
      <c r="AN792" s="2"/>
      <c r="AO792" s="2"/>
      <c r="AP792" s="2"/>
      <c r="AQ792" s="2"/>
      <c r="AR792" s="15"/>
    </row>
    <row r="793" spans="1:44" ht="11.25" customHeight="1">
      <c r="A793" s="120"/>
      <c r="B793" s="120"/>
      <c r="C793" s="120"/>
      <c r="D793" s="120"/>
      <c r="E793" s="2"/>
      <c r="F793" s="2"/>
      <c r="G793" s="120"/>
      <c r="H793" s="120"/>
      <c r="I793" s="120"/>
      <c r="J793" s="58"/>
      <c r="K793" s="121"/>
      <c r="L793" s="2"/>
      <c r="M793" s="120"/>
      <c r="N793" s="120"/>
      <c r="O793" s="120"/>
      <c r="P793" s="120"/>
      <c r="Q793" s="2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122"/>
      <c r="AJ793" s="122"/>
      <c r="AK793" s="2"/>
      <c r="AL793" s="2"/>
      <c r="AM793" s="2"/>
      <c r="AN793" s="2"/>
      <c r="AO793" s="2"/>
      <c r="AP793" s="2"/>
      <c r="AQ793" s="2"/>
      <c r="AR793" s="15"/>
    </row>
    <row r="794" spans="1:44" ht="11.25" customHeight="1">
      <c r="A794" s="120"/>
      <c r="B794" s="120"/>
      <c r="C794" s="120"/>
      <c r="D794" s="120"/>
      <c r="E794" s="2"/>
      <c r="F794" s="2"/>
      <c r="G794" s="120"/>
      <c r="H794" s="120"/>
      <c r="I794" s="120"/>
      <c r="J794" s="58"/>
      <c r="K794" s="121"/>
      <c r="L794" s="2"/>
      <c r="M794" s="120"/>
      <c r="N794" s="120"/>
      <c r="O794" s="120"/>
      <c r="P794" s="120"/>
      <c r="Q794" s="2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122"/>
      <c r="AJ794" s="122"/>
      <c r="AK794" s="2"/>
      <c r="AL794" s="2"/>
      <c r="AM794" s="2"/>
      <c r="AN794" s="2"/>
      <c r="AO794" s="2"/>
      <c r="AP794" s="2"/>
      <c r="AQ794" s="2"/>
      <c r="AR794" s="15"/>
    </row>
    <row r="795" spans="1:44" ht="11.25" customHeight="1">
      <c r="A795" s="120"/>
      <c r="B795" s="120"/>
      <c r="C795" s="120"/>
      <c r="D795" s="120"/>
      <c r="E795" s="2"/>
      <c r="F795" s="2"/>
      <c r="G795" s="120"/>
      <c r="H795" s="120"/>
      <c r="I795" s="120"/>
      <c r="J795" s="58"/>
      <c r="K795" s="121"/>
      <c r="L795" s="2"/>
      <c r="M795" s="120"/>
      <c r="N795" s="120"/>
      <c r="O795" s="120"/>
      <c r="P795" s="120"/>
      <c r="Q795" s="2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122"/>
      <c r="AJ795" s="122"/>
      <c r="AK795" s="2"/>
      <c r="AL795" s="2"/>
      <c r="AM795" s="2"/>
      <c r="AN795" s="2"/>
      <c r="AO795" s="2"/>
      <c r="AP795" s="2"/>
      <c r="AQ795" s="2"/>
      <c r="AR795" s="15"/>
    </row>
    <row r="796" spans="1:44" ht="11.25" customHeight="1">
      <c r="A796" s="120"/>
      <c r="B796" s="120"/>
      <c r="C796" s="120"/>
      <c r="D796" s="120"/>
      <c r="E796" s="2"/>
      <c r="F796" s="2"/>
      <c r="G796" s="120"/>
      <c r="H796" s="120"/>
      <c r="I796" s="120"/>
      <c r="J796" s="58"/>
      <c r="K796" s="121"/>
      <c r="L796" s="2"/>
      <c r="M796" s="120"/>
      <c r="N796" s="120"/>
      <c r="O796" s="120"/>
      <c r="P796" s="120"/>
      <c r="Q796" s="2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122"/>
      <c r="AJ796" s="122"/>
      <c r="AK796" s="2"/>
      <c r="AL796" s="2"/>
      <c r="AM796" s="2"/>
      <c r="AN796" s="2"/>
      <c r="AO796" s="2"/>
      <c r="AP796" s="2"/>
      <c r="AQ796" s="2"/>
      <c r="AR796" s="15"/>
    </row>
    <row r="797" spans="1:44" ht="11.25" customHeight="1">
      <c r="A797" s="120"/>
      <c r="B797" s="120"/>
      <c r="C797" s="120"/>
      <c r="D797" s="120"/>
      <c r="E797" s="2"/>
      <c r="F797" s="2"/>
      <c r="G797" s="120"/>
      <c r="H797" s="120"/>
      <c r="I797" s="120"/>
      <c r="J797" s="58"/>
      <c r="K797" s="121"/>
      <c r="L797" s="2"/>
      <c r="M797" s="120"/>
      <c r="N797" s="120"/>
      <c r="O797" s="120"/>
      <c r="P797" s="120"/>
      <c r="Q797" s="2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122"/>
      <c r="AJ797" s="122"/>
      <c r="AK797" s="2"/>
      <c r="AL797" s="2"/>
      <c r="AM797" s="2"/>
      <c r="AN797" s="2"/>
      <c r="AO797" s="2"/>
      <c r="AP797" s="2"/>
      <c r="AQ797" s="2"/>
      <c r="AR797" s="15"/>
    </row>
    <row r="798" spans="1:44" ht="11.25" customHeight="1">
      <c r="A798" s="120"/>
      <c r="B798" s="120"/>
      <c r="C798" s="120"/>
      <c r="D798" s="120"/>
      <c r="E798" s="2"/>
      <c r="F798" s="2"/>
      <c r="G798" s="120"/>
      <c r="H798" s="120"/>
      <c r="I798" s="120"/>
      <c r="J798" s="58"/>
      <c r="K798" s="121"/>
      <c r="L798" s="2"/>
      <c r="M798" s="120"/>
      <c r="N798" s="120"/>
      <c r="O798" s="120"/>
      <c r="P798" s="120"/>
      <c r="Q798" s="2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122"/>
      <c r="AJ798" s="122"/>
      <c r="AK798" s="2"/>
      <c r="AL798" s="2"/>
      <c r="AM798" s="2"/>
      <c r="AN798" s="2"/>
      <c r="AO798" s="2"/>
      <c r="AP798" s="2"/>
      <c r="AQ798" s="2"/>
      <c r="AR798" s="15"/>
    </row>
    <row r="799" spans="1:44" ht="11.25" customHeight="1">
      <c r="A799" s="120"/>
      <c r="B799" s="120"/>
      <c r="C799" s="120"/>
      <c r="D799" s="120"/>
      <c r="E799" s="2"/>
      <c r="F799" s="2"/>
      <c r="G799" s="120"/>
      <c r="H799" s="120"/>
      <c r="I799" s="120"/>
      <c r="J799" s="58"/>
      <c r="K799" s="121"/>
      <c r="L799" s="2"/>
      <c r="M799" s="120"/>
      <c r="N799" s="120"/>
      <c r="O799" s="120"/>
      <c r="P799" s="120"/>
      <c r="Q799" s="2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122"/>
      <c r="AJ799" s="122"/>
      <c r="AK799" s="2"/>
      <c r="AL799" s="2"/>
      <c r="AM799" s="2"/>
      <c r="AN799" s="2"/>
      <c r="AO799" s="2"/>
      <c r="AP799" s="2"/>
      <c r="AQ799" s="2"/>
      <c r="AR799" s="15"/>
    </row>
    <row r="800" spans="1:44" ht="11.25" customHeight="1">
      <c r="A800" s="120"/>
      <c r="B800" s="120"/>
      <c r="C800" s="120"/>
      <c r="D800" s="120"/>
      <c r="E800" s="2"/>
      <c r="F800" s="2"/>
      <c r="G800" s="120"/>
      <c r="H800" s="120"/>
      <c r="I800" s="120"/>
      <c r="J800" s="58"/>
      <c r="K800" s="121"/>
      <c r="L800" s="2"/>
      <c r="M800" s="120"/>
      <c r="N800" s="120"/>
      <c r="O800" s="120"/>
      <c r="P800" s="120"/>
      <c r="Q800" s="2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122"/>
      <c r="AJ800" s="122"/>
      <c r="AK800" s="2"/>
      <c r="AL800" s="2"/>
      <c r="AM800" s="2"/>
      <c r="AN800" s="2"/>
      <c r="AO800" s="2"/>
      <c r="AP800" s="2"/>
      <c r="AQ800" s="2"/>
      <c r="AR800" s="15"/>
    </row>
    <row r="801" spans="1:44" ht="11.25" customHeight="1">
      <c r="A801" s="120"/>
      <c r="B801" s="120"/>
      <c r="C801" s="120"/>
      <c r="D801" s="120"/>
      <c r="E801" s="2"/>
      <c r="F801" s="2"/>
      <c r="G801" s="120"/>
      <c r="H801" s="120"/>
      <c r="I801" s="120"/>
      <c r="J801" s="58"/>
      <c r="K801" s="121"/>
      <c r="L801" s="2"/>
      <c r="M801" s="120"/>
      <c r="N801" s="120"/>
      <c r="O801" s="120"/>
      <c r="P801" s="120"/>
      <c r="Q801" s="2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122"/>
      <c r="AJ801" s="122"/>
      <c r="AK801" s="2"/>
      <c r="AL801" s="2"/>
      <c r="AM801" s="2"/>
      <c r="AN801" s="2"/>
      <c r="AO801" s="2"/>
      <c r="AP801" s="2"/>
      <c r="AQ801" s="2"/>
      <c r="AR801" s="15"/>
    </row>
    <row r="802" spans="1:44" ht="11.25" customHeight="1">
      <c r="A802" s="120"/>
      <c r="B802" s="120"/>
      <c r="C802" s="120"/>
      <c r="D802" s="120"/>
      <c r="E802" s="2"/>
      <c r="F802" s="2"/>
      <c r="G802" s="120"/>
      <c r="H802" s="120"/>
      <c r="I802" s="120"/>
      <c r="J802" s="58"/>
      <c r="K802" s="121"/>
      <c r="L802" s="2"/>
      <c r="M802" s="120"/>
      <c r="N802" s="120"/>
      <c r="O802" s="120"/>
      <c r="P802" s="120"/>
      <c r="Q802" s="2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122"/>
      <c r="AJ802" s="122"/>
      <c r="AK802" s="2"/>
      <c r="AL802" s="2"/>
      <c r="AM802" s="2"/>
      <c r="AN802" s="2"/>
      <c r="AO802" s="2"/>
      <c r="AP802" s="2"/>
      <c r="AQ802" s="2"/>
      <c r="AR802" s="15"/>
    </row>
    <row r="803" spans="1:44" ht="11.25" customHeight="1">
      <c r="A803" s="120"/>
      <c r="B803" s="120"/>
      <c r="C803" s="120"/>
      <c r="D803" s="120"/>
      <c r="E803" s="2"/>
      <c r="F803" s="2"/>
      <c r="G803" s="120"/>
      <c r="H803" s="120"/>
      <c r="I803" s="120"/>
      <c r="J803" s="58"/>
      <c r="K803" s="121"/>
      <c r="L803" s="2"/>
      <c r="M803" s="120"/>
      <c r="N803" s="120"/>
      <c r="O803" s="120"/>
      <c r="P803" s="120"/>
      <c r="Q803" s="2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122"/>
      <c r="AJ803" s="122"/>
      <c r="AK803" s="2"/>
      <c r="AL803" s="2"/>
      <c r="AM803" s="2"/>
      <c r="AN803" s="2"/>
      <c r="AO803" s="2"/>
      <c r="AP803" s="2"/>
      <c r="AQ803" s="2"/>
      <c r="AR803" s="15"/>
    </row>
    <row r="804" spans="1:44" ht="11.25" customHeight="1">
      <c r="A804" s="120"/>
      <c r="B804" s="120"/>
      <c r="C804" s="120"/>
      <c r="D804" s="120"/>
      <c r="E804" s="2"/>
      <c r="F804" s="2"/>
      <c r="G804" s="120"/>
      <c r="H804" s="120"/>
      <c r="I804" s="120"/>
      <c r="J804" s="58"/>
      <c r="K804" s="121"/>
      <c r="L804" s="2"/>
      <c r="M804" s="120"/>
      <c r="N804" s="120"/>
      <c r="O804" s="120"/>
      <c r="P804" s="120"/>
      <c r="Q804" s="2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122"/>
      <c r="AJ804" s="122"/>
      <c r="AK804" s="2"/>
      <c r="AL804" s="2"/>
      <c r="AM804" s="2"/>
      <c r="AN804" s="2"/>
      <c r="AO804" s="2"/>
      <c r="AP804" s="2"/>
      <c r="AQ804" s="2"/>
      <c r="AR804" s="15"/>
    </row>
    <row r="805" spans="1:44" ht="11.25" customHeight="1">
      <c r="A805" s="120"/>
      <c r="B805" s="120"/>
      <c r="C805" s="120"/>
      <c r="D805" s="120"/>
      <c r="E805" s="2"/>
      <c r="F805" s="2"/>
      <c r="G805" s="120"/>
      <c r="H805" s="120"/>
      <c r="I805" s="120"/>
      <c r="J805" s="58"/>
      <c r="K805" s="121"/>
      <c r="L805" s="2"/>
      <c r="M805" s="120"/>
      <c r="N805" s="120"/>
      <c r="O805" s="120"/>
      <c r="P805" s="120"/>
      <c r="Q805" s="2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122"/>
      <c r="AJ805" s="122"/>
      <c r="AK805" s="2"/>
      <c r="AL805" s="2"/>
      <c r="AM805" s="2"/>
      <c r="AN805" s="2"/>
      <c r="AO805" s="2"/>
      <c r="AP805" s="2"/>
      <c r="AQ805" s="2"/>
      <c r="AR805" s="15"/>
    </row>
    <row r="806" spans="1:44" ht="11.25" customHeight="1">
      <c r="A806" s="120"/>
      <c r="B806" s="120"/>
      <c r="C806" s="120"/>
      <c r="D806" s="120"/>
      <c r="E806" s="2"/>
      <c r="F806" s="2"/>
      <c r="G806" s="120"/>
      <c r="H806" s="120"/>
      <c r="I806" s="120"/>
      <c r="J806" s="58"/>
      <c r="K806" s="121"/>
      <c r="L806" s="2"/>
      <c r="M806" s="120"/>
      <c r="N806" s="120"/>
      <c r="O806" s="120"/>
      <c r="P806" s="120"/>
      <c r="Q806" s="2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122"/>
      <c r="AJ806" s="122"/>
      <c r="AK806" s="2"/>
      <c r="AL806" s="2"/>
      <c r="AM806" s="2"/>
      <c r="AN806" s="2"/>
      <c r="AO806" s="2"/>
      <c r="AP806" s="2"/>
      <c r="AQ806" s="2"/>
      <c r="AR806" s="15"/>
    </row>
    <row r="807" spans="1:44" ht="11.25" customHeight="1">
      <c r="A807" s="120"/>
      <c r="B807" s="120"/>
      <c r="C807" s="120"/>
      <c r="D807" s="120"/>
      <c r="E807" s="2"/>
      <c r="F807" s="2"/>
      <c r="G807" s="120"/>
      <c r="H807" s="120"/>
      <c r="I807" s="120"/>
      <c r="J807" s="58"/>
      <c r="K807" s="121"/>
      <c r="L807" s="2"/>
      <c r="M807" s="120"/>
      <c r="N807" s="120"/>
      <c r="O807" s="120"/>
      <c r="P807" s="120"/>
      <c r="Q807" s="2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122"/>
      <c r="AJ807" s="122"/>
      <c r="AK807" s="2"/>
      <c r="AL807" s="2"/>
      <c r="AM807" s="2"/>
      <c r="AN807" s="2"/>
      <c r="AO807" s="2"/>
      <c r="AP807" s="2"/>
      <c r="AQ807" s="2"/>
      <c r="AR807" s="15"/>
    </row>
    <row r="808" spans="1:44" ht="11.25" customHeight="1">
      <c r="A808" s="120"/>
      <c r="B808" s="120"/>
      <c r="C808" s="120"/>
      <c r="D808" s="120"/>
      <c r="E808" s="2"/>
      <c r="F808" s="2"/>
      <c r="G808" s="120"/>
      <c r="H808" s="120"/>
      <c r="I808" s="120"/>
      <c r="J808" s="58"/>
      <c r="K808" s="121"/>
      <c r="L808" s="2"/>
      <c r="M808" s="120"/>
      <c r="N808" s="120"/>
      <c r="O808" s="120"/>
      <c r="P808" s="120"/>
      <c r="Q808" s="2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122"/>
      <c r="AJ808" s="122"/>
      <c r="AK808" s="2"/>
      <c r="AL808" s="2"/>
      <c r="AM808" s="2"/>
      <c r="AN808" s="2"/>
      <c r="AO808" s="2"/>
      <c r="AP808" s="2"/>
      <c r="AQ808" s="2"/>
      <c r="AR808" s="15"/>
    </row>
    <row r="809" spans="1:44" ht="11.25" customHeight="1">
      <c r="A809" s="120"/>
      <c r="B809" s="120"/>
      <c r="C809" s="120"/>
      <c r="D809" s="120"/>
      <c r="E809" s="2"/>
      <c r="F809" s="2"/>
      <c r="G809" s="120"/>
      <c r="H809" s="120"/>
      <c r="I809" s="120"/>
      <c r="J809" s="58"/>
      <c r="K809" s="121"/>
      <c r="L809" s="2"/>
      <c r="M809" s="120"/>
      <c r="N809" s="120"/>
      <c r="O809" s="120"/>
      <c r="P809" s="120"/>
      <c r="Q809" s="2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122"/>
      <c r="AJ809" s="122"/>
      <c r="AK809" s="2"/>
      <c r="AL809" s="2"/>
      <c r="AM809" s="2"/>
      <c r="AN809" s="2"/>
      <c r="AO809" s="2"/>
      <c r="AP809" s="2"/>
      <c r="AQ809" s="2"/>
      <c r="AR809" s="15"/>
    </row>
    <row r="810" spans="1:44" ht="11.25" customHeight="1">
      <c r="A810" s="120"/>
      <c r="B810" s="120"/>
      <c r="C810" s="120"/>
      <c r="D810" s="120"/>
      <c r="E810" s="2"/>
      <c r="F810" s="2"/>
      <c r="G810" s="120"/>
      <c r="H810" s="120"/>
      <c r="I810" s="120"/>
      <c r="J810" s="58"/>
      <c r="K810" s="121"/>
      <c r="L810" s="2"/>
      <c r="M810" s="120"/>
      <c r="N810" s="120"/>
      <c r="O810" s="120"/>
      <c r="P810" s="120"/>
      <c r="Q810" s="2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122"/>
      <c r="AJ810" s="122"/>
      <c r="AK810" s="2"/>
      <c r="AL810" s="2"/>
      <c r="AM810" s="2"/>
      <c r="AN810" s="2"/>
      <c r="AO810" s="2"/>
      <c r="AP810" s="2"/>
      <c r="AQ810" s="2"/>
      <c r="AR810" s="15"/>
    </row>
    <row r="811" spans="1:44" ht="11.25" customHeight="1">
      <c r="A811" s="120"/>
      <c r="B811" s="120"/>
      <c r="C811" s="120"/>
      <c r="D811" s="120"/>
      <c r="E811" s="2"/>
      <c r="F811" s="2"/>
      <c r="G811" s="120"/>
      <c r="H811" s="120"/>
      <c r="I811" s="120"/>
      <c r="J811" s="58"/>
      <c r="K811" s="121"/>
      <c r="L811" s="2"/>
      <c r="M811" s="120"/>
      <c r="N811" s="120"/>
      <c r="O811" s="120"/>
      <c r="P811" s="120"/>
      <c r="Q811" s="2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122"/>
      <c r="AJ811" s="122"/>
      <c r="AK811" s="2"/>
      <c r="AL811" s="2"/>
      <c r="AM811" s="2"/>
      <c r="AN811" s="2"/>
      <c r="AO811" s="2"/>
      <c r="AP811" s="2"/>
      <c r="AQ811" s="2"/>
      <c r="AR811" s="15"/>
    </row>
    <row r="812" spans="1:44" ht="11.25" customHeight="1">
      <c r="A812" s="120"/>
      <c r="B812" s="120"/>
      <c r="C812" s="120"/>
      <c r="D812" s="120"/>
      <c r="E812" s="2"/>
      <c r="F812" s="2"/>
      <c r="G812" s="120"/>
      <c r="H812" s="120"/>
      <c r="I812" s="120"/>
      <c r="J812" s="58"/>
      <c r="K812" s="121"/>
      <c r="L812" s="2"/>
      <c r="M812" s="120"/>
      <c r="N812" s="120"/>
      <c r="O812" s="120"/>
      <c r="P812" s="120"/>
      <c r="Q812" s="2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122"/>
      <c r="AJ812" s="122"/>
      <c r="AK812" s="2"/>
      <c r="AL812" s="2"/>
      <c r="AM812" s="2"/>
      <c r="AN812" s="2"/>
      <c r="AO812" s="2"/>
      <c r="AP812" s="2"/>
      <c r="AQ812" s="2"/>
      <c r="AR812" s="15"/>
    </row>
    <row r="813" spans="1:44" ht="11.25" customHeight="1">
      <c r="A813" s="120"/>
      <c r="B813" s="120"/>
      <c r="C813" s="120"/>
      <c r="D813" s="120"/>
      <c r="E813" s="2"/>
      <c r="F813" s="2"/>
      <c r="G813" s="120"/>
      <c r="H813" s="120"/>
      <c r="I813" s="120"/>
      <c r="J813" s="58"/>
      <c r="K813" s="121"/>
      <c r="L813" s="2"/>
      <c r="M813" s="120"/>
      <c r="N813" s="120"/>
      <c r="O813" s="120"/>
      <c r="P813" s="120"/>
      <c r="Q813" s="2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122"/>
      <c r="AJ813" s="122"/>
      <c r="AK813" s="2"/>
      <c r="AL813" s="2"/>
      <c r="AM813" s="2"/>
      <c r="AN813" s="2"/>
      <c r="AO813" s="2"/>
      <c r="AP813" s="2"/>
      <c r="AQ813" s="2"/>
      <c r="AR813" s="15"/>
    </row>
    <row r="814" spans="1:44" ht="11.25" customHeight="1">
      <c r="A814" s="120"/>
      <c r="B814" s="120"/>
      <c r="C814" s="120"/>
      <c r="D814" s="120"/>
      <c r="E814" s="2"/>
      <c r="F814" s="2"/>
      <c r="G814" s="120"/>
      <c r="H814" s="120"/>
      <c r="I814" s="120"/>
      <c r="J814" s="58"/>
      <c r="K814" s="121"/>
      <c r="L814" s="2"/>
      <c r="M814" s="120"/>
      <c r="N814" s="120"/>
      <c r="O814" s="120"/>
      <c r="P814" s="120"/>
      <c r="Q814" s="2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122"/>
      <c r="AJ814" s="122"/>
      <c r="AK814" s="2"/>
      <c r="AL814" s="2"/>
      <c r="AM814" s="2"/>
      <c r="AN814" s="2"/>
      <c r="AO814" s="2"/>
      <c r="AP814" s="2"/>
      <c r="AQ814" s="2"/>
      <c r="AR814" s="15"/>
    </row>
    <row r="815" spans="1:44" ht="11.25" customHeight="1">
      <c r="A815" s="120"/>
      <c r="B815" s="120"/>
      <c r="C815" s="120"/>
      <c r="D815" s="120"/>
      <c r="E815" s="2"/>
      <c r="F815" s="2"/>
      <c r="G815" s="120"/>
      <c r="H815" s="120"/>
      <c r="I815" s="120"/>
      <c r="J815" s="58"/>
      <c r="K815" s="121"/>
      <c r="L815" s="2"/>
      <c r="M815" s="120"/>
      <c r="N815" s="120"/>
      <c r="O815" s="120"/>
      <c r="P815" s="120"/>
      <c r="Q815" s="2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122"/>
      <c r="AJ815" s="122"/>
      <c r="AK815" s="2"/>
      <c r="AL815" s="2"/>
      <c r="AM815" s="2"/>
      <c r="AN815" s="2"/>
      <c r="AO815" s="2"/>
      <c r="AP815" s="2"/>
      <c r="AQ815" s="2"/>
      <c r="AR815" s="15"/>
    </row>
    <row r="816" spans="1:44" ht="11.25" customHeight="1">
      <c r="A816" s="120"/>
      <c r="B816" s="120"/>
      <c r="C816" s="120"/>
      <c r="D816" s="120"/>
      <c r="E816" s="2"/>
      <c r="F816" s="2"/>
      <c r="G816" s="120"/>
      <c r="H816" s="120"/>
      <c r="I816" s="120"/>
      <c r="J816" s="58"/>
      <c r="K816" s="121"/>
      <c r="L816" s="2"/>
      <c r="M816" s="120"/>
      <c r="N816" s="120"/>
      <c r="O816" s="120"/>
      <c r="P816" s="120"/>
      <c r="Q816" s="2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122"/>
      <c r="AJ816" s="122"/>
      <c r="AK816" s="2"/>
      <c r="AL816" s="2"/>
      <c r="AM816" s="2"/>
      <c r="AN816" s="2"/>
      <c r="AO816" s="2"/>
      <c r="AP816" s="2"/>
      <c r="AQ816" s="2"/>
      <c r="AR816" s="15"/>
    </row>
    <row r="817" spans="1:44" ht="11.25" customHeight="1">
      <c r="A817" s="120"/>
      <c r="B817" s="120"/>
      <c r="C817" s="120"/>
      <c r="D817" s="120"/>
      <c r="E817" s="2"/>
      <c r="F817" s="2"/>
      <c r="G817" s="120"/>
      <c r="H817" s="120"/>
      <c r="I817" s="120"/>
      <c r="J817" s="58"/>
      <c r="K817" s="121"/>
      <c r="L817" s="2"/>
      <c r="M817" s="120"/>
      <c r="N817" s="120"/>
      <c r="O817" s="120"/>
      <c r="P817" s="120"/>
      <c r="Q817" s="2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122"/>
      <c r="AJ817" s="122"/>
      <c r="AK817" s="2"/>
      <c r="AL817" s="2"/>
      <c r="AM817" s="2"/>
      <c r="AN817" s="2"/>
      <c r="AO817" s="2"/>
      <c r="AP817" s="2"/>
      <c r="AQ817" s="2"/>
      <c r="AR817" s="15"/>
    </row>
    <row r="818" spans="1:44" ht="11.25" customHeight="1">
      <c r="A818" s="120"/>
      <c r="B818" s="120"/>
      <c r="C818" s="120"/>
      <c r="D818" s="120"/>
      <c r="E818" s="2"/>
      <c r="F818" s="2"/>
      <c r="G818" s="120"/>
      <c r="H818" s="120"/>
      <c r="I818" s="120"/>
      <c r="J818" s="58"/>
      <c r="K818" s="121"/>
      <c r="L818" s="2"/>
      <c r="M818" s="120"/>
      <c r="N818" s="120"/>
      <c r="O818" s="120"/>
      <c r="P818" s="120"/>
      <c r="Q818" s="2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122"/>
      <c r="AJ818" s="122"/>
      <c r="AK818" s="2"/>
      <c r="AL818" s="2"/>
      <c r="AM818" s="2"/>
      <c r="AN818" s="2"/>
      <c r="AO818" s="2"/>
      <c r="AP818" s="2"/>
      <c r="AQ818" s="2"/>
      <c r="AR818" s="15"/>
    </row>
    <row r="819" spans="1:44" ht="11.25" customHeight="1">
      <c r="A819" s="120"/>
      <c r="B819" s="120"/>
      <c r="C819" s="120"/>
      <c r="D819" s="120"/>
      <c r="E819" s="2"/>
      <c r="F819" s="2"/>
      <c r="G819" s="120"/>
      <c r="H819" s="120"/>
      <c r="I819" s="120"/>
      <c r="J819" s="58"/>
      <c r="K819" s="121"/>
      <c r="L819" s="2"/>
      <c r="M819" s="120"/>
      <c r="N819" s="120"/>
      <c r="O819" s="120"/>
      <c r="P819" s="120"/>
      <c r="Q819" s="2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122"/>
      <c r="AJ819" s="122"/>
      <c r="AK819" s="2"/>
      <c r="AL819" s="2"/>
      <c r="AM819" s="2"/>
      <c r="AN819" s="2"/>
      <c r="AO819" s="2"/>
      <c r="AP819" s="2"/>
      <c r="AQ819" s="2"/>
      <c r="AR819" s="15"/>
    </row>
    <row r="820" spans="1:44" ht="11.25" customHeight="1">
      <c r="A820" s="120"/>
      <c r="B820" s="120"/>
      <c r="C820" s="120"/>
      <c r="D820" s="120"/>
      <c r="E820" s="2"/>
      <c r="F820" s="2"/>
      <c r="G820" s="120"/>
      <c r="H820" s="120"/>
      <c r="I820" s="120"/>
      <c r="J820" s="58"/>
      <c r="K820" s="121"/>
      <c r="L820" s="2"/>
      <c r="M820" s="120"/>
      <c r="N820" s="120"/>
      <c r="O820" s="120"/>
      <c r="P820" s="120"/>
      <c r="Q820" s="2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122"/>
      <c r="AJ820" s="122"/>
      <c r="AK820" s="2"/>
      <c r="AL820" s="2"/>
      <c r="AM820" s="2"/>
      <c r="AN820" s="2"/>
      <c r="AO820" s="2"/>
      <c r="AP820" s="2"/>
      <c r="AQ820" s="2"/>
      <c r="AR820" s="15"/>
    </row>
    <row r="821" spans="1:44" ht="11.25" customHeight="1">
      <c r="A821" s="120"/>
      <c r="B821" s="120"/>
      <c r="C821" s="120"/>
      <c r="D821" s="120"/>
      <c r="E821" s="2"/>
      <c r="F821" s="2"/>
      <c r="G821" s="120"/>
      <c r="H821" s="120"/>
      <c r="I821" s="120"/>
      <c r="J821" s="58"/>
      <c r="K821" s="121"/>
      <c r="L821" s="2"/>
      <c r="M821" s="120"/>
      <c r="N821" s="120"/>
      <c r="O821" s="120"/>
      <c r="P821" s="120"/>
      <c r="Q821" s="2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122"/>
      <c r="AJ821" s="122"/>
      <c r="AK821" s="2"/>
      <c r="AL821" s="2"/>
      <c r="AM821" s="2"/>
      <c r="AN821" s="2"/>
      <c r="AO821" s="2"/>
      <c r="AP821" s="2"/>
      <c r="AQ821" s="2"/>
      <c r="AR821" s="15"/>
    </row>
    <row r="822" spans="1:44" ht="11.25" customHeight="1">
      <c r="A822" s="120"/>
      <c r="B822" s="120"/>
      <c r="C822" s="120"/>
      <c r="D822" s="120"/>
      <c r="E822" s="2"/>
      <c r="F822" s="2"/>
      <c r="G822" s="120"/>
      <c r="H822" s="120"/>
      <c r="I822" s="120"/>
      <c r="J822" s="58"/>
      <c r="K822" s="121"/>
      <c r="L822" s="2"/>
      <c r="M822" s="120"/>
      <c r="N822" s="120"/>
      <c r="O822" s="120"/>
      <c r="P822" s="120"/>
      <c r="Q822" s="2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122"/>
      <c r="AJ822" s="122"/>
      <c r="AK822" s="2"/>
      <c r="AL822" s="2"/>
      <c r="AM822" s="2"/>
      <c r="AN822" s="2"/>
      <c r="AO822" s="2"/>
      <c r="AP822" s="2"/>
      <c r="AQ822" s="2"/>
      <c r="AR822" s="15"/>
    </row>
    <row r="823" spans="1:44" ht="11.25" customHeight="1">
      <c r="A823" s="120"/>
      <c r="B823" s="120"/>
      <c r="C823" s="120"/>
      <c r="D823" s="120"/>
      <c r="E823" s="2"/>
      <c r="F823" s="2"/>
      <c r="G823" s="120"/>
      <c r="H823" s="120"/>
      <c r="I823" s="120"/>
      <c r="J823" s="58"/>
      <c r="K823" s="121"/>
      <c r="L823" s="2"/>
      <c r="M823" s="120"/>
      <c r="N823" s="120"/>
      <c r="O823" s="120"/>
      <c r="P823" s="120"/>
      <c r="Q823" s="2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122"/>
      <c r="AJ823" s="122"/>
      <c r="AK823" s="2"/>
      <c r="AL823" s="2"/>
      <c r="AM823" s="2"/>
      <c r="AN823" s="2"/>
      <c r="AO823" s="2"/>
      <c r="AP823" s="2"/>
      <c r="AQ823" s="2"/>
      <c r="AR823" s="15"/>
    </row>
    <row r="824" spans="1:44" ht="11.25" customHeight="1">
      <c r="A824" s="120"/>
      <c r="B824" s="120"/>
      <c r="C824" s="120"/>
      <c r="D824" s="120"/>
      <c r="E824" s="2"/>
      <c r="F824" s="2"/>
      <c r="G824" s="120"/>
      <c r="H824" s="120"/>
      <c r="I824" s="120"/>
      <c r="J824" s="58"/>
      <c r="K824" s="121"/>
      <c r="L824" s="2"/>
      <c r="M824" s="120"/>
      <c r="N824" s="120"/>
      <c r="O824" s="120"/>
      <c r="P824" s="120"/>
      <c r="Q824" s="2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122"/>
      <c r="AJ824" s="122"/>
      <c r="AK824" s="2"/>
      <c r="AL824" s="2"/>
      <c r="AM824" s="2"/>
      <c r="AN824" s="2"/>
      <c r="AO824" s="2"/>
      <c r="AP824" s="2"/>
      <c r="AQ824" s="2"/>
      <c r="AR824" s="15"/>
    </row>
    <row r="825" spans="1:44" ht="11.25" customHeight="1">
      <c r="A825" s="120"/>
      <c r="B825" s="120"/>
      <c r="C825" s="120"/>
      <c r="D825" s="120"/>
      <c r="E825" s="2"/>
      <c r="F825" s="2"/>
      <c r="G825" s="120"/>
      <c r="H825" s="120"/>
      <c r="I825" s="120"/>
      <c r="J825" s="58"/>
      <c r="K825" s="121"/>
      <c r="L825" s="2"/>
      <c r="M825" s="120"/>
      <c r="N825" s="120"/>
      <c r="O825" s="120"/>
      <c r="P825" s="120"/>
      <c r="Q825" s="2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122"/>
      <c r="AJ825" s="122"/>
      <c r="AK825" s="2"/>
      <c r="AL825" s="2"/>
      <c r="AM825" s="2"/>
      <c r="AN825" s="2"/>
      <c r="AO825" s="2"/>
      <c r="AP825" s="2"/>
      <c r="AQ825" s="2"/>
      <c r="AR825" s="15"/>
    </row>
    <row r="826" spans="1:44" ht="11.25" customHeight="1">
      <c r="A826" s="120"/>
      <c r="B826" s="120"/>
      <c r="C826" s="120"/>
      <c r="D826" s="120"/>
      <c r="E826" s="2"/>
      <c r="F826" s="2"/>
      <c r="G826" s="120"/>
      <c r="H826" s="120"/>
      <c r="I826" s="120"/>
      <c r="J826" s="58"/>
      <c r="K826" s="121"/>
      <c r="L826" s="2"/>
      <c r="M826" s="120"/>
      <c r="N826" s="120"/>
      <c r="O826" s="120"/>
      <c r="P826" s="120"/>
      <c r="Q826" s="2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122"/>
      <c r="AJ826" s="122"/>
      <c r="AK826" s="2"/>
      <c r="AL826" s="2"/>
      <c r="AM826" s="2"/>
      <c r="AN826" s="2"/>
      <c r="AO826" s="2"/>
      <c r="AP826" s="2"/>
      <c r="AQ826" s="2"/>
      <c r="AR826" s="15"/>
    </row>
    <row r="827" spans="1:44" ht="11.25" customHeight="1">
      <c r="A827" s="120"/>
      <c r="B827" s="120"/>
      <c r="C827" s="120"/>
      <c r="D827" s="120"/>
      <c r="E827" s="2"/>
      <c r="F827" s="2"/>
      <c r="G827" s="120"/>
      <c r="H827" s="120"/>
      <c r="I827" s="120"/>
      <c r="J827" s="58"/>
      <c r="K827" s="121"/>
      <c r="L827" s="2"/>
      <c r="M827" s="120"/>
      <c r="N827" s="120"/>
      <c r="O827" s="120"/>
      <c r="P827" s="120"/>
      <c r="Q827" s="2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122"/>
      <c r="AJ827" s="122"/>
      <c r="AK827" s="2"/>
      <c r="AL827" s="2"/>
      <c r="AM827" s="2"/>
      <c r="AN827" s="2"/>
      <c r="AO827" s="2"/>
      <c r="AP827" s="2"/>
      <c r="AQ827" s="2"/>
      <c r="AR827" s="15"/>
    </row>
    <row r="828" spans="1:44" ht="11.25" customHeight="1">
      <c r="A828" s="120"/>
      <c r="B828" s="120"/>
      <c r="C828" s="120"/>
      <c r="D828" s="120"/>
      <c r="E828" s="2"/>
      <c r="F828" s="2"/>
      <c r="G828" s="120"/>
      <c r="H828" s="120"/>
      <c r="I828" s="120"/>
      <c r="J828" s="58"/>
      <c r="K828" s="121"/>
      <c r="L828" s="2"/>
      <c r="M828" s="120"/>
      <c r="N828" s="120"/>
      <c r="O828" s="120"/>
      <c r="P828" s="120"/>
      <c r="Q828" s="2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122"/>
      <c r="AJ828" s="122"/>
      <c r="AK828" s="2"/>
      <c r="AL828" s="2"/>
      <c r="AM828" s="2"/>
      <c r="AN828" s="2"/>
      <c r="AO828" s="2"/>
      <c r="AP828" s="2"/>
      <c r="AQ828" s="2"/>
      <c r="AR828" s="15"/>
    </row>
    <row r="829" spans="1:44" ht="11.25" customHeight="1">
      <c r="A829" s="120"/>
      <c r="B829" s="120"/>
      <c r="C829" s="120"/>
      <c r="D829" s="120"/>
      <c r="E829" s="2"/>
      <c r="F829" s="2"/>
      <c r="G829" s="120"/>
      <c r="H829" s="120"/>
      <c r="I829" s="120"/>
      <c r="J829" s="58"/>
      <c r="K829" s="121"/>
      <c r="L829" s="2"/>
      <c r="M829" s="120"/>
      <c r="N829" s="120"/>
      <c r="O829" s="120"/>
      <c r="P829" s="120"/>
      <c r="Q829" s="2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122"/>
      <c r="AJ829" s="122"/>
      <c r="AK829" s="2"/>
      <c r="AL829" s="2"/>
      <c r="AM829" s="2"/>
      <c r="AN829" s="2"/>
      <c r="AO829" s="2"/>
      <c r="AP829" s="2"/>
      <c r="AQ829" s="2"/>
      <c r="AR829" s="15"/>
    </row>
    <row r="830" spans="1:44" ht="11.25" customHeight="1">
      <c r="A830" s="120"/>
      <c r="B830" s="120"/>
      <c r="C830" s="120"/>
      <c r="D830" s="120"/>
      <c r="E830" s="2"/>
      <c r="F830" s="2"/>
      <c r="G830" s="120"/>
      <c r="H830" s="120"/>
      <c r="I830" s="120"/>
      <c r="J830" s="58"/>
      <c r="K830" s="121"/>
      <c r="L830" s="2"/>
      <c r="M830" s="120"/>
      <c r="N830" s="120"/>
      <c r="O830" s="120"/>
      <c r="P830" s="120"/>
      <c r="Q830" s="2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122"/>
      <c r="AJ830" s="122"/>
      <c r="AK830" s="2"/>
      <c r="AL830" s="2"/>
      <c r="AM830" s="2"/>
      <c r="AN830" s="2"/>
      <c r="AO830" s="2"/>
      <c r="AP830" s="2"/>
      <c r="AQ830" s="2"/>
      <c r="AR830" s="15"/>
    </row>
    <row r="831" spans="1:44" ht="11.25" customHeight="1">
      <c r="A831" s="120"/>
      <c r="B831" s="120"/>
      <c r="C831" s="120"/>
      <c r="D831" s="120"/>
      <c r="E831" s="2"/>
      <c r="F831" s="2"/>
      <c r="G831" s="120"/>
      <c r="H831" s="120"/>
      <c r="I831" s="120"/>
      <c r="J831" s="58"/>
      <c r="K831" s="121"/>
      <c r="L831" s="2"/>
      <c r="M831" s="120"/>
      <c r="N831" s="120"/>
      <c r="O831" s="120"/>
      <c r="P831" s="120"/>
      <c r="Q831" s="2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122"/>
      <c r="AJ831" s="122"/>
      <c r="AK831" s="2"/>
      <c r="AL831" s="2"/>
      <c r="AM831" s="2"/>
      <c r="AN831" s="2"/>
      <c r="AO831" s="2"/>
      <c r="AP831" s="2"/>
      <c r="AQ831" s="2"/>
      <c r="AR831" s="15"/>
    </row>
    <row r="832" spans="1:44" ht="11.25" customHeight="1">
      <c r="A832" s="120"/>
      <c r="B832" s="120"/>
      <c r="C832" s="120"/>
      <c r="D832" s="120"/>
      <c r="E832" s="2"/>
      <c r="F832" s="2"/>
      <c r="G832" s="120"/>
      <c r="H832" s="120"/>
      <c r="I832" s="120"/>
      <c r="J832" s="58"/>
      <c r="K832" s="121"/>
      <c r="L832" s="2"/>
      <c r="M832" s="120"/>
      <c r="N832" s="120"/>
      <c r="O832" s="120"/>
      <c r="P832" s="120"/>
      <c r="Q832" s="2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122"/>
      <c r="AJ832" s="122"/>
      <c r="AK832" s="2"/>
      <c r="AL832" s="2"/>
      <c r="AM832" s="2"/>
      <c r="AN832" s="2"/>
      <c r="AO832" s="2"/>
      <c r="AP832" s="2"/>
      <c r="AQ832" s="2"/>
      <c r="AR832" s="15"/>
    </row>
    <row r="833" spans="1:44" ht="11.25" customHeight="1">
      <c r="A833" s="120"/>
      <c r="B833" s="120"/>
      <c r="C833" s="120"/>
      <c r="D833" s="120"/>
      <c r="E833" s="2"/>
      <c r="F833" s="2"/>
      <c r="G833" s="120"/>
      <c r="H833" s="120"/>
      <c r="I833" s="120"/>
      <c r="J833" s="58"/>
      <c r="K833" s="121"/>
      <c r="L833" s="2"/>
      <c r="M833" s="120"/>
      <c r="N833" s="120"/>
      <c r="O833" s="120"/>
      <c r="P833" s="120"/>
      <c r="Q833" s="2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122"/>
      <c r="AJ833" s="122"/>
      <c r="AK833" s="2"/>
      <c r="AL833" s="2"/>
      <c r="AM833" s="2"/>
      <c r="AN833" s="2"/>
      <c r="AO833" s="2"/>
      <c r="AP833" s="2"/>
      <c r="AQ833" s="2"/>
      <c r="AR833" s="15"/>
    </row>
    <row r="834" spans="1:44" ht="11.25" customHeight="1">
      <c r="A834" s="120"/>
      <c r="B834" s="120"/>
      <c r="C834" s="120"/>
      <c r="D834" s="120"/>
      <c r="E834" s="2"/>
      <c r="F834" s="2"/>
      <c r="G834" s="120"/>
      <c r="H834" s="120"/>
      <c r="I834" s="120"/>
      <c r="J834" s="58"/>
      <c r="K834" s="121"/>
      <c r="L834" s="2"/>
      <c r="M834" s="120"/>
      <c r="N834" s="120"/>
      <c r="O834" s="120"/>
      <c r="P834" s="120"/>
      <c r="Q834" s="2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122"/>
      <c r="AJ834" s="122"/>
      <c r="AK834" s="2"/>
      <c r="AL834" s="2"/>
      <c r="AM834" s="2"/>
      <c r="AN834" s="2"/>
      <c r="AO834" s="2"/>
      <c r="AP834" s="2"/>
      <c r="AQ834" s="2"/>
      <c r="AR834" s="15"/>
    </row>
    <row r="835" spans="1:44" ht="11.25" customHeight="1">
      <c r="A835" s="120"/>
      <c r="B835" s="120"/>
      <c r="C835" s="120"/>
      <c r="D835" s="120"/>
      <c r="E835" s="2"/>
      <c r="F835" s="2"/>
      <c r="G835" s="120"/>
      <c r="H835" s="120"/>
      <c r="I835" s="120"/>
      <c r="J835" s="58"/>
      <c r="K835" s="121"/>
      <c r="L835" s="2"/>
      <c r="M835" s="120"/>
      <c r="N835" s="120"/>
      <c r="O835" s="120"/>
      <c r="P835" s="120"/>
      <c r="Q835" s="2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122"/>
      <c r="AJ835" s="122"/>
      <c r="AK835" s="2"/>
      <c r="AL835" s="2"/>
      <c r="AM835" s="2"/>
      <c r="AN835" s="2"/>
      <c r="AO835" s="2"/>
      <c r="AP835" s="2"/>
      <c r="AQ835" s="2"/>
      <c r="AR835" s="15"/>
    </row>
    <row r="836" spans="1:44" ht="11.25" customHeight="1">
      <c r="A836" s="120"/>
      <c r="B836" s="120"/>
      <c r="C836" s="120"/>
      <c r="D836" s="120"/>
      <c r="E836" s="2"/>
      <c r="F836" s="2"/>
      <c r="G836" s="120"/>
      <c r="H836" s="120"/>
      <c r="I836" s="120"/>
      <c r="J836" s="58"/>
      <c r="K836" s="121"/>
      <c r="L836" s="2"/>
      <c r="M836" s="120"/>
      <c r="N836" s="120"/>
      <c r="O836" s="120"/>
      <c r="P836" s="120"/>
      <c r="Q836" s="2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122"/>
      <c r="AJ836" s="122"/>
      <c r="AK836" s="2"/>
      <c r="AL836" s="2"/>
      <c r="AM836" s="2"/>
      <c r="AN836" s="2"/>
      <c r="AO836" s="2"/>
      <c r="AP836" s="2"/>
      <c r="AQ836" s="2"/>
      <c r="AR836" s="15"/>
    </row>
    <row r="837" spans="1:44" ht="11.25" customHeight="1">
      <c r="A837" s="120"/>
      <c r="B837" s="120"/>
      <c r="C837" s="120"/>
      <c r="D837" s="120"/>
      <c r="E837" s="2"/>
      <c r="F837" s="2"/>
      <c r="G837" s="120"/>
      <c r="H837" s="120"/>
      <c r="I837" s="120"/>
      <c r="J837" s="58"/>
      <c r="K837" s="121"/>
      <c r="L837" s="2"/>
      <c r="M837" s="120"/>
      <c r="N837" s="120"/>
      <c r="O837" s="120"/>
      <c r="P837" s="120"/>
      <c r="Q837" s="2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122"/>
      <c r="AJ837" s="122"/>
      <c r="AK837" s="2"/>
      <c r="AL837" s="2"/>
      <c r="AM837" s="2"/>
      <c r="AN837" s="2"/>
      <c r="AO837" s="2"/>
      <c r="AP837" s="2"/>
      <c r="AQ837" s="2"/>
      <c r="AR837" s="15"/>
    </row>
    <row r="838" spans="1:44" ht="11.25" customHeight="1">
      <c r="A838" s="120"/>
      <c r="B838" s="120"/>
      <c r="C838" s="120"/>
      <c r="D838" s="120"/>
      <c r="E838" s="2"/>
      <c r="F838" s="2"/>
      <c r="G838" s="120"/>
      <c r="H838" s="120"/>
      <c r="I838" s="120"/>
      <c r="J838" s="58"/>
      <c r="K838" s="121"/>
      <c r="L838" s="2"/>
      <c r="M838" s="120"/>
      <c r="N838" s="120"/>
      <c r="O838" s="120"/>
      <c r="P838" s="120"/>
      <c r="Q838" s="2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122"/>
      <c r="AJ838" s="122"/>
      <c r="AK838" s="2"/>
      <c r="AL838" s="2"/>
      <c r="AM838" s="2"/>
      <c r="AN838" s="2"/>
      <c r="AO838" s="2"/>
      <c r="AP838" s="2"/>
      <c r="AQ838" s="2"/>
      <c r="AR838" s="15"/>
    </row>
    <row r="839" spans="1:44" ht="11.25" customHeight="1">
      <c r="A839" s="120"/>
      <c r="B839" s="120"/>
      <c r="C839" s="120"/>
      <c r="D839" s="120"/>
      <c r="E839" s="2"/>
      <c r="F839" s="2"/>
      <c r="G839" s="120"/>
      <c r="H839" s="120"/>
      <c r="I839" s="120"/>
      <c r="J839" s="58"/>
      <c r="K839" s="121"/>
      <c r="L839" s="2"/>
      <c r="M839" s="120"/>
      <c r="N839" s="120"/>
      <c r="O839" s="120"/>
      <c r="P839" s="120"/>
      <c r="Q839" s="2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122"/>
      <c r="AJ839" s="122"/>
      <c r="AK839" s="2"/>
      <c r="AL839" s="2"/>
      <c r="AM839" s="2"/>
      <c r="AN839" s="2"/>
      <c r="AO839" s="2"/>
      <c r="AP839" s="2"/>
      <c r="AQ839" s="2"/>
      <c r="AR839" s="15"/>
    </row>
    <row r="840" spans="1:44" ht="11.25" customHeight="1">
      <c r="A840" s="120"/>
      <c r="B840" s="120"/>
      <c r="C840" s="120"/>
      <c r="D840" s="120"/>
      <c r="E840" s="2"/>
      <c r="F840" s="2"/>
      <c r="G840" s="120"/>
      <c r="H840" s="120"/>
      <c r="I840" s="120"/>
      <c r="J840" s="58"/>
      <c r="K840" s="121"/>
      <c r="L840" s="2"/>
      <c r="M840" s="120"/>
      <c r="N840" s="120"/>
      <c r="O840" s="120"/>
      <c r="P840" s="120"/>
      <c r="Q840" s="2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122"/>
      <c r="AJ840" s="122"/>
      <c r="AK840" s="2"/>
      <c r="AL840" s="2"/>
      <c r="AM840" s="2"/>
      <c r="AN840" s="2"/>
      <c r="AO840" s="2"/>
      <c r="AP840" s="2"/>
      <c r="AQ840" s="2"/>
      <c r="AR840" s="15"/>
    </row>
    <row r="841" spans="1:44" ht="11.25" customHeight="1">
      <c r="A841" s="120"/>
      <c r="B841" s="120"/>
      <c r="C841" s="120"/>
      <c r="D841" s="120"/>
      <c r="E841" s="2"/>
      <c r="F841" s="2"/>
      <c r="G841" s="120"/>
      <c r="H841" s="120"/>
      <c r="I841" s="120"/>
      <c r="J841" s="58"/>
      <c r="K841" s="121"/>
      <c r="L841" s="2"/>
      <c r="M841" s="120"/>
      <c r="N841" s="120"/>
      <c r="O841" s="120"/>
      <c r="P841" s="120"/>
      <c r="Q841" s="2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122"/>
      <c r="AJ841" s="122"/>
      <c r="AK841" s="2"/>
      <c r="AL841" s="2"/>
      <c r="AM841" s="2"/>
      <c r="AN841" s="2"/>
      <c r="AO841" s="2"/>
      <c r="AP841" s="2"/>
      <c r="AQ841" s="2"/>
      <c r="AR841" s="15"/>
    </row>
    <row r="842" spans="1:44" ht="11.25" customHeight="1">
      <c r="A842" s="120"/>
      <c r="B842" s="120"/>
      <c r="C842" s="120"/>
      <c r="D842" s="120"/>
      <c r="E842" s="2"/>
      <c r="F842" s="2"/>
      <c r="G842" s="120"/>
      <c r="H842" s="120"/>
      <c r="I842" s="120"/>
      <c r="J842" s="58"/>
      <c r="K842" s="121"/>
      <c r="L842" s="2"/>
      <c r="M842" s="120"/>
      <c r="N842" s="120"/>
      <c r="O842" s="120"/>
      <c r="P842" s="120"/>
      <c r="Q842" s="2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122"/>
      <c r="AJ842" s="122"/>
      <c r="AK842" s="2"/>
      <c r="AL842" s="2"/>
      <c r="AM842" s="2"/>
      <c r="AN842" s="2"/>
      <c r="AO842" s="2"/>
      <c r="AP842" s="2"/>
      <c r="AQ842" s="2"/>
      <c r="AR842" s="15"/>
    </row>
    <row r="843" spans="1:44" ht="11.25" customHeight="1">
      <c r="A843" s="120"/>
      <c r="B843" s="120"/>
      <c r="C843" s="120"/>
      <c r="D843" s="120"/>
      <c r="E843" s="2"/>
      <c r="F843" s="2"/>
      <c r="G843" s="120"/>
      <c r="H843" s="120"/>
      <c r="I843" s="120"/>
      <c r="J843" s="58"/>
      <c r="K843" s="121"/>
      <c r="L843" s="2"/>
      <c r="M843" s="120"/>
      <c r="N843" s="120"/>
      <c r="O843" s="120"/>
      <c r="P843" s="120"/>
      <c r="Q843" s="2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122"/>
      <c r="AJ843" s="122"/>
      <c r="AK843" s="2"/>
      <c r="AL843" s="2"/>
      <c r="AM843" s="2"/>
      <c r="AN843" s="2"/>
      <c r="AO843" s="2"/>
      <c r="AP843" s="2"/>
      <c r="AQ843" s="2"/>
      <c r="AR843" s="15"/>
    </row>
    <row r="844" spans="1:44" ht="11.25" customHeight="1">
      <c r="A844" s="120"/>
      <c r="B844" s="120"/>
      <c r="C844" s="120"/>
      <c r="D844" s="120"/>
      <c r="E844" s="2"/>
      <c r="F844" s="2"/>
      <c r="G844" s="120"/>
      <c r="H844" s="120"/>
      <c r="I844" s="120"/>
      <c r="J844" s="58"/>
      <c r="K844" s="121"/>
      <c r="L844" s="2"/>
      <c r="M844" s="120"/>
      <c r="N844" s="120"/>
      <c r="O844" s="120"/>
      <c r="P844" s="120"/>
      <c r="Q844" s="2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122"/>
      <c r="AJ844" s="122"/>
      <c r="AK844" s="2"/>
      <c r="AL844" s="2"/>
      <c r="AM844" s="2"/>
      <c r="AN844" s="2"/>
      <c r="AO844" s="2"/>
      <c r="AP844" s="2"/>
      <c r="AQ844" s="2"/>
      <c r="AR844" s="15"/>
    </row>
    <row r="845" spans="1:44" ht="11.25" customHeight="1">
      <c r="A845" s="120"/>
      <c r="B845" s="120"/>
      <c r="C845" s="120"/>
      <c r="D845" s="120"/>
      <c r="E845" s="2"/>
      <c r="F845" s="2"/>
      <c r="G845" s="120"/>
      <c r="H845" s="120"/>
      <c r="I845" s="120"/>
      <c r="J845" s="58"/>
      <c r="K845" s="121"/>
      <c r="L845" s="2"/>
      <c r="M845" s="120"/>
      <c r="N845" s="120"/>
      <c r="O845" s="120"/>
      <c r="P845" s="120"/>
      <c r="Q845" s="2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122"/>
      <c r="AJ845" s="122"/>
      <c r="AK845" s="2"/>
      <c r="AL845" s="2"/>
      <c r="AM845" s="2"/>
      <c r="AN845" s="2"/>
      <c r="AO845" s="2"/>
      <c r="AP845" s="2"/>
      <c r="AQ845" s="2"/>
      <c r="AR845" s="15"/>
    </row>
    <row r="846" spans="1:44" ht="11.25" customHeight="1">
      <c r="A846" s="120"/>
      <c r="B846" s="120"/>
      <c r="C846" s="120"/>
      <c r="D846" s="120"/>
      <c r="E846" s="2"/>
      <c r="F846" s="2"/>
      <c r="G846" s="120"/>
      <c r="H846" s="120"/>
      <c r="I846" s="120"/>
      <c r="J846" s="58"/>
      <c r="K846" s="121"/>
      <c r="L846" s="2"/>
      <c r="M846" s="120"/>
      <c r="N846" s="120"/>
      <c r="O846" s="120"/>
      <c r="P846" s="120"/>
      <c r="Q846" s="2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122"/>
      <c r="AJ846" s="122"/>
      <c r="AK846" s="2"/>
      <c r="AL846" s="2"/>
      <c r="AM846" s="2"/>
      <c r="AN846" s="2"/>
      <c r="AO846" s="2"/>
      <c r="AP846" s="2"/>
      <c r="AQ846" s="2"/>
      <c r="AR846" s="15"/>
    </row>
    <row r="847" spans="1:44" ht="11.25" customHeight="1">
      <c r="A847" s="120"/>
      <c r="B847" s="120"/>
      <c r="C847" s="120"/>
      <c r="D847" s="120"/>
      <c r="E847" s="2"/>
      <c r="F847" s="2"/>
      <c r="G847" s="120"/>
      <c r="H847" s="120"/>
      <c r="I847" s="120"/>
      <c r="J847" s="58"/>
      <c r="K847" s="121"/>
      <c r="L847" s="2"/>
      <c r="M847" s="120"/>
      <c r="N847" s="120"/>
      <c r="O847" s="120"/>
      <c r="P847" s="120"/>
      <c r="Q847" s="2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122"/>
      <c r="AJ847" s="122"/>
      <c r="AK847" s="2"/>
      <c r="AL847" s="2"/>
      <c r="AM847" s="2"/>
      <c r="AN847" s="2"/>
      <c r="AO847" s="2"/>
      <c r="AP847" s="2"/>
      <c r="AQ847" s="2"/>
      <c r="AR847" s="15"/>
    </row>
    <row r="848" spans="1:44" ht="11.25" customHeight="1">
      <c r="A848" s="120"/>
      <c r="B848" s="120"/>
      <c r="C848" s="120"/>
      <c r="D848" s="120"/>
      <c r="E848" s="2"/>
      <c r="F848" s="2"/>
      <c r="G848" s="120"/>
      <c r="H848" s="120"/>
      <c r="I848" s="120"/>
      <c r="J848" s="58"/>
      <c r="K848" s="121"/>
      <c r="L848" s="2"/>
      <c r="M848" s="120"/>
      <c r="N848" s="120"/>
      <c r="O848" s="120"/>
      <c r="P848" s="120"/>
      <c r="Q848" s="2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122"/>
      <c r="AJ848" s="122"/>
      <c r="AK848" s="2"/>
      <c r="AL848" s="2"/>
      <c r="AM848" s="2"/>
      <c r="AN848" s="2"/>
      <c r="AO848" s="2"/>
      <c r="AP848" s="2"/>
      <c r="AQ848" s="2"/>
      <c r="AR848" s="15"/>
    </row>
    <row r="849" spans="1:44" ht="11.25" customHeight="1">
      <c r="A849" s="120"/>
      <c r="B849" s="120"/>
      <c r="C849" s="120"/>
      <c r="D849" s="120"/>
      <c r="E849" s="2"/>
      <c r="F849" s="2"/>
      <c r="G849" s="120"/>
      <c r="H849" s="120"/>
      <c r="I849" s="120"/>
      <c r="J849" s="58"/>
      <c r="K849" s="121"/>
      <c r="L849" s="2"/>
      <c r="M849" s="120"/>
      <c r="N849" s="120"/>
      <c r="O849" s="120"/>
      <c r="P849" s="120"/>
      <c r="Q849" s="2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122"/>
      <c r="AJ849" s="122"/>
      <c r="AK849" s="2"/>
      <c r="AL849" s="2"/>
      <c r="AM849" s="2"/>
      <c r="AN849" s="2"/>
      <c r="AO849" s="2"/>
      <c r="AP849" s="2"/>
      <c r="AQ849" s="2"/>
      <c r="AR849" s="15"/>
    </row>
    <row r="850" spans="1:44" ht="11.25" customHeight="1">
      <c r="A850" s="120"/>
      <c r="B850" s="120"/>
      <c r="C850" s="120"/>
      <c r="D850" s="120"/>
      <c r="E850" s="2"/>
      <c r="F850" s="2"/>
      <c r="G850" s="120"/>
      <c r="H850" s="120"/>
      <c r="I850" s="120"/>
      <c r="J850" s="58"/>
      <c r="K850" s="121"/>
      <c r="L850" s="2"/>
      <c r="M850" s="120"/>
      <c r="N850" s="120"/>
      <c r="O850" s="120"/>
      <c r="P850" s="120"/>
      <c r="Q850" s="2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122"/>
      <c r="AJ850" s="122"/>
      <c r="AK850" s="2"/>
      <c r="AL850" s="2"/>
      <c r="AM850" s="2"/>
      <c r="AN850" s="2"/>
      <c r="AO850" s="2"/>
      <c r="AP850" s="2"/>
      <c r="AQ850" s="2"/>
      <c r="AR850" s="15"/>
    </row>
    <row r="851" spans="1:44" ht="11.25" customHeight="1">
      <c r="A851" s="120"/>
      <c r="B851" s="120"/>
      <c r="C851" s="120"/>
      <c r="D851" s="120"/>
      <c r="E851" s="2"/>
      <c r="F851" s="2"/>
      <c r="G851" s="120"/>
      <c r="H851" s="120"/>
      <c r="I851" s="120"/>
      <c r="J851" s="58"/>
      <c r="K851" s="121"/>
      <c r="L851" s="2"/>
      <c r="M851" s="120"/>
      <c r="N851" s="120"/>
      <c r="O851" s="120"/>
      <c r="P851" s="120"/>
      <c r="Q851" s="2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122"/>
      <c r="AJ851" s="122"/>
      <c r="AK851" s="2"/>
      <c r="AL851" s="2"/>
      <c r="AM851" s="2"/>
      <c r="AN851" s="2"/>
      <c r="AO851" s="2"/>
      <c r="AP851" s="2"/>
      <c r="AQ851" s="2"/>
      <c r="AR851" s="15"/>
    </row>
    <row r="852" spans="1:44" ht="11.25" customHeight="1">
      <c r="A852" s="120"/>
      <c r="B852" s="120"/>
      <c r="C852" s="120"/>
      <c r="D852" s="120"/>
      <c r="E852" s="2"/>
      <c r="F852" s="2"/>
      <c r="G852" s="120"/>
      <c r="H852" s="120"/>
      <c r="I852" s="120"/>
      <c r="J852" s="58"/>
      <c r="K852" s="121"/>
      <c r="L852" s="2"/>
      <c r="M852" s="120"/>
      <c r="N852" s="120"/>
      <c r="O852" s="120"/>
      <c r="P852" s="120"/>
      <c r="Q852" s="2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122"/>
      <c r="AJ852" s="122"/>
      <c r="AK852" s="2"/>
      <c r="AL852" s="2"/>
      <c r="AM852" s="2"/>
      <c r="AN852" s="2"/>
      <c r="AO852" s="2"/>
      <c r="AP852" s="2"/>
      <c r="AQ852" s="2"/>
      <c r="AR852" s="15"/>
    </row>
    <row r="853" spans="1:44" ht="11.25" customHeight="1">
      <c r="A853" s="120"/>
      <c r="B853" s="120"/>
      <c r="C853" s="120"/>
      <c r="D853" s="120"/>
      <c r="E853" s="2"/>
      <c r="F853" s="2"/>
      <c r="G853" s="120"/>
      <c r="H853" s="120"/>
      <c r="I853" s="120"/>
      <c r="J853" s="58"/>
      <c r="K853" s="121"/>
      <c r="L853" s="2"/>
      <c r="M853" s="120"/>
      <c r="N853" s="120"/>
      <c r="O853" s="120"/>
      <c r="P853" s="120"/>
      <c r="Q853" s="2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122"/>
      <c r="AJ853" s="122"/>
      <c r="AK853" s="2"/>
      <c r="AL853" s="2"/>
      <c r="AM853" s="2"/>
      <c r="AN853" s="2"/>
      <c r="AO853" s="2"/>
      <c r="AP853" s="2"/>
      <c r="AQ853" s="2"/>
      <c r="AR853" s="15"/>
    </row>
    <row r="854" spans="1:44" ht="11.25" customHeight="1">
      <c r="A854" s="120"/>
      <c r="B854" s="120"/>
      <c r="C854" s="120"/>
      <c r="D854" s="120"/>
      <c r="E854" s="2"/>
      <c r="F854" s="2"/>
      <c r="G854" s="120"/>
      <c r="H854" s="120"/>
      <c r="I854" s="120"/>
      <c r="J854" s="58"/>
      <c r="K854" s="121"/>
      <c r="L854" s="2"/>
      <c r="M854" s="120"/>
      <c r="N854" s="120"/>
      <c r="O854" s="120"/>
      <c r="P854" s="120"/>
      <c r="Q854" s="2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122"/>
      <c r="AJ854" s="122"/>
      <c r="AK854" s="2"/>
      <c r="AL854" s="2"/>
      <c r="AM854" s="2"/>
      <c r="AN854" s="2"/>
      <c r="AO854" s="2"/>
      <c r="AP854" s="2"/>
      <c r="AQ854" s="2"/>
      <c r="AR854" s="15"/>
    </row>
    <row r="855" spans="1:44" ht="11.25" customHeight="1">
      <c r="A855" s="120"/>
      <c r="B855" s="120"/>
      <c r="C855" s="120"/>
      <c r="D855" s="120"/>
      <c r="E855" s="2"/>
      <c r="F855" s="2"/>
      <c r="G855" s="120"/>
      <c r="H855" s="120"/>
      <c r="I855" s="120"/>
      <c r="J855" s="58"/>
      <c r="K855" s="121"/>
      <c r="L855" s="2"/>
      <c r="M855" s="120"/>
      <c r="N855" s="120"/>
      <c r="O855" s="120"/>
      <c r="P855" s="120"/>
      <c r="Q855" s="2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122"/>
      <c r="AJ855" s="122"/>
      <c r="AK855" s="2"/>
      <c r="AL855" s="2"/>
      <c r="AM855" s="2"/>
      <c r="AN855" s="2"/>
      <c r="AO855" s="2"/>
      <c r="AP855" s="2"/>
      <c r="AQ855" s="2"/>
      <c r="AR855" s="15"/>
    </row>
    <row r="856" spans="1:44" ht="11.25" customHeight="1">
      <c r="A856" s="120"/>
      <c r="B856" s="120"/>
      <c r="C856" s="120"/>
      <c r="D856" s="120"/>
      <c r="E856" s="2"/>
      <c r="F856" s="2"/>
      <c r="G856" s="120"/>
      <c r="H856" s="120"/>
      <c r="I856" s="120"/>
      <c r="J856" s="58"/>
      <c r="K856" s="121"/>
      <c r="L856" s="2"/>
      <c r="M856" s="120"/>
      <c r="N856" s="120"/>
      <c r="O856" s="120"/>
      <c r="P856" s="120"/>
      <c r="Q856" s="2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122"/>
      <c r="AJ856" s="122"/>
      <c r="AK856" s="2"/>
      <c r="AL856" s="2"/>
      <c r="AM856" s="2"/>
      <c r="AN856" s="2"/>
      <c r="AO856" s="2"/>
      <c r="AP856" s="2"/>
      <c r="AQ856" s="2"/>
      <c r="AR856" s="15"/>
    </row>
    <row r="857" spans="1:44" ht="11.25" customHeight="1">
      <c r="A857" s="120"/>
      <c r="B857" s="120"/>
      <c r="C857" s="120"/>
      <c r="D857" s="120"/>
      <c r="E857" s="2"/>
      <c r="F857" s="2"/>
      <c r="G857" s="120"/>
      <c r="H857" s="120"/>
      <c r="I857" s="120"/>
      <c r="J857" s="58"/>
      <c r="K857" s="121"/>
      <c r="L857" s="2"/>
      <c r="M857" s="120"/>
      <c r="N857" s="120"/>
      <c r="O857" s="120"/>
      <c r="P857" s="120"/>
      <c r="Q857" s="2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122"/>
      <c r="AJ857" s="122"/>
      <c r="AK857" s="2"/>
      <c r="AL857" s="2"/>
      <c r="AM857" s="2"/>
      <c r="AN857" s="2"/>
      <c r="AO857" s="2"/>
      <c r="AP857" s="2"/>
      <c r="AQ857" s="2"/>
      <c r="AR857" s="15"/>
    </row>
    <row r="858" spans="1:44" ht="11.25" customHeight="1">
      <c r="A858" s="120"/>
      <c r="B858" s="120"/>
      <c r="C858" s="120"/>
      <c r="D858" s="120"/>
      <c r="E858" s="2"/>
      <c r="F858" s="2"/>
      <c r="G858" s="120"/>
      <c r="H858" s="120"/>
      <c r="I858" s="120"/>
      <c r="J858" s="58"/>
      <c r="K858" s="121"/>
      <c r="L858" s="2"/>
      <c r="M858" s="120"/>
      <c r="N858" s="120"/>
      <c r="O858" s="120"/>
      <c r="P858" s="120"/>
      <c r="Q858" s="2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122"/>
      <c r="AJ858" s="122"/>
      <c r="AK858" s="2"/>
      <c r="AL858" s="2"/>
      <c r="AM858" s="2"/>
      <c r="AN858" s="2"/>
      <c r="AO858" s="2"/>
      <c r="AP858" s="2"/>
      <c r="AQ858" s="2"/>
      <c r="AR858" s="15"/>
    </row>
    <row r="859" spans="1:44" ht="11.25" customHeight="1">
      <c r="A859" s="120"/>
      <c r="B859" s="120"/>
      <c r="C859" s="120"/>
      <c r="D859" s="120"/>
      <c r="E859" s="2"/>
      <c r="F859" s="2"/>
      <c r="G859" s="120"/>
      <c r="H859" s="120"/>
      <c r="I859" s="120"/>
      <c r="J859" s="58"/>
      <c r="K859" s="121"/>
      <c r="L859" s="2"/>
      <c r="M859" s="120"/>
      <c r="N859" s="120"/>
      <c r="O859" s="120"/>
      <c r="P859" s="120"/>
      <c r="Q859" s="2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122"/>
      <c r="AJ859" s="122"/>
      <c r="AK859" s="2"/>
      <c r="AL859" s="2"/>
      <c r="AM859" s="2"/>
      <c r="AN859" s="2"/>
      <c r="AO859" s="2"/>
      <c r="AP859" s="2"/>
      <c r="AQ859" s="2"/>
      <c r="AR859" s="15"/>
    </row>
    <row r="860" spans="1:44" ht="11.25" customHeight="1">
      <c r="A860" s="120"/>
      <c r="B860" s="120"/>
      <c r="C860" s="120"/>
      <c r="D860" s="120"/>
      <c r="E860" s="2"/>
      <c r="F860" s="2"/>
      <c r="G860" s="120"/>
      <c r="H860" s="120"/>
      <c r="I860" s="120"/>
      <c r="J860" s="58"/>
      <c r="K860" s="121"/>
      <c r="L860" s="2"/>
      <c r="M860" s="120"/>
      <c r="N860" s="120"/>
      <c r="O860" s="120"/>
      <c r="P860" s="120"/>
      <c r="Q860" s="2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122"/>
      <c r="AJ860" s="122"/>
      <c r="AK860" s="2"/>
      <c r="AL860" s="2"/>
      <c r="AM860" s="2"/>
      <c r="AN860" s="2"/>
      <c r="AO860" s="2"/>
      <c r="AP860" s="2"/>
      <c r="AQ860" s="2"/>
      <c r="AR860" s="15"/>
    </row>
    <row r="861" spans="1:44" ht="11.25" customHeight="1">
      <c r="A861" s="120"/>
      <c r="B861" s="120"/>
      <c r="C861" s="120"/>
      <c r="D861" s="120"/>
      <c r="E861" s="2"/>
      <c r="F861" s="2"/>
      <c r="G861" s="120"/>
      <c r="H861" s="120"/>
      <c r="I861" s="120"/>
      <c r="J861" s="58"/>
      <c r="K861" s="121"/>
      <c r="L861" s="2"/>
      <c r="M861" s="120"/>
      <c r="N861" s="120"/>
      <c r="O861" s="120"/>
      <c r="P861" s="120"/>
      <c r="Q861" s="2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122"/>
      <c r="AJ861" s="122"/>
      <c r="AK861" s="2"/>
      <c r="AL861" s="2"/>
      <c r="AM861" s="2"/>
      <c r="AN861" s="2"/>
      <c r="AO861" s="2"/>
      <c r="AP861" s="2"/>
      <c r="AQ861" s="2"/>
      <c r="AR861" s="15"/>
    </row>
    <row r="862" spans="1:44" ht="11.25" customHeight="1">
      <c r="A862" s="120"/>
      <c r="B862" s="120"/>
      <c r="C862" s="120"/>
      <c r="D862" s="120"/>
      <c r="E862" s="2"/>
      <c r="F862" s="2"/>
      <c r="G862" s="120"/>
      <c r="H862" s="120"/>
      <c r="I862" s="120"/>
      <c r="J862" s="58"/>
      <c r="K862" s="121"/>
      <c r="L862" s="2"/>
      <c r="M862" s="120"/>
      <c r="N862" s="120"/>
      <c r="O862" s="120"/>
      <c r="P862" s="120"/>
      <c r="Q862" s="2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122"/>
      <c r="AJ862" s="122"/>
      <c r="AK862" s="2"/>
      <c r="AL862" s="2"/>
      <c r="AM862" s="2"/>
      <c r="AN862" s="2"/>
      <c r="AO862" s="2"/>
      <c r="AP862" s="2"/>
      <c r="AQ862" s="2"/>
      <c r="AR862" s="15"/>
    </row>
    <row r="863" spans="1:44" ht="11.25" customHeight="1">
      <c r="A863" s="120"/>
      <c r="B863" s="120"/>
      <c r="C863" s="120"/>
      <c r="D863" s="120"/>
      <c r="E863" s="2"/>
      <c r="F863" s="2"/>
      <c r="G863" s="120"/>
      <c r="H863" s="120"/>
      <c r="I863" s="120"/>
      <c r="J863" s="58"/>
      <c r="K863" s="121"/>
      <c r="L863" s="2"/>
      <c r="M863" s="120"/>
      <c r="N863" s="120"/>
      <c r="O863" s="120"/>
      <c r="P863" s="120"/>
      <c r="Q863" s="2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122"/>
      <c r="AJ863" s="122"/>
      <c r="AK863" s="2"/>
      <c r="AL863" s="2"/>
      <c r="AM863" s="2"/>
      <c r="AN863" s="2"/>
      <c r="AO863" s="2"/>
      <c r="AP863" s="2"/>
      <c r="AQ863" s="2"/>
      <c r="AR863" s="15"/>
    </row>
    <row r="864" spans="1:44" ht="11.25" customHeight="1">
      <c r="A864" s="120"/>
      <c r="B864" s="120"/>
      <c r="C864" s="120"/>
      <c r="D864" s="120"/>
      <c r="E864" s="2"/>
      <c r="F864" s="2"/>
      <c r="G864" s="120"/>
      <c r="H864" s="120"/>
      <c r="I864" s="120"/>
      <c r="J864" s="58"/>
      <c r="K864" s="121"/>
      <c r="L864" s="2"/>
      <c r="M864" s="120"/>
      <c r="N864" s="120"/>
      <c r="O864" s="120"/>
      <c r="P864" s="120"/>
      <c r="Q864" s="2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122"/>
      <c r="AJ864" s="122"/>
      <c r="AK864" s="2"/>
      <c r="AL864" s="2"/>
      <c r="AM864" s="2"/>
      <c r="AN864" s="2"/>
      <c r="AO864" s="2"/>
      <c r="AP864" s="2"/>
      <c r="AQ864" s="2"/>
      <c r="AR864" s="15"/>
    </row>
    <row r="865" spans="1:44" ht="11.25" customHeight="1">
      <c r="A865" s="120"/>
      <c r="B865" s="120"/>
      <c r="C865" s="120"/>
      <c r="D865" s="120"/>
      <c r="E865" s="2"/>
      <c r="F865" s="2"/>
      <c r="G865" s="120"/>
      <c r="H865" s="120"/>
      <c r="I865" s="120"/>
      <c r="J865" s="58"/>
      <c r="K865" s="121"/>
      <c r="L865" s="2"/>
      <c r="M865" s="120"/>
      <c r="N865" s="120"/>
      <c r="O865" s="120"/>
      <c r="P865" s="120"/>
      <c r="Q865" s="2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122"/>
      <c r="AJ865" s="122"/>
      <c r="AK865" s="2"/>
      <c r="AL865" s="2"/>
      <c r="AM865" s="2"/>
      <c r="AN865" s="2"/>
      <c r="AO865" s="2"/>
      <c r="AP865" s="2"/>
      <c r="AQ865" s="2"/>
      <c r="AR865" s="15"/>
    </row>
    <row r="866" spans="1:44" ht="11.25" customHeight="1">
      <c r="A866" s="120"/>
      <c r="B866" s="120"/>
      <c r="C866" s="120"/>
      <c r="D866" s="120"/>
      <c r="E866" s="2"/>
      <c r="F866" s="2"/>
      <c r="G866" s="120"/>
      <c r="H866" s="120"/>
      <c r="I866" s="120"/>
      <c r="J866" s="58"/>
      <c r="K866" s="121"/>
      <c r="L866" s="2"/>
      <c r="M866" s="120"/>
      <c r="N866" s="120"/>
      <c r="O866" s="120"/>
      <c r="P866" s="120"/>
      <c r="Q866" s="2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122"/>
      <c r="AJ866" s="122"/>
      <c r="AK866" s="2"/>
      <c r="AL866" s="2"/>
      <c r="AM866" s="2"/>
      <c r="AN866" s="2"/>
      <c r="AO866" s="2"/>
      <c r="AP866" s="2"/>
      <c r="AQ866" s="2"/>
      <c r="AR866" s="15"/>
    </row>
    <row r="867" spans="1:44" ht="11.25" customHeight="1">
      <c r="A867" s="120"/>
      <c r="B867" s="120"/>
      <c r="C867" s="120"/>
      <c r="D867" s="120"/>
      <c r="E867" s="2"/>
      <c r="F867" s="2"/>
      <c r="G867" s="120"/>
      <c r="H867" s="120"/>
      <c r="I867" s="120"/>
      <c r="J867" s="58"/>
      <c r="K867" s="121"/>
      <c r="L867" s="2"/>
      <c r="M867" s="120"/>
      <c r="N867" s="120"/>
      <c r="O867" s="120"/>
      <c r="P867" s="120"/>
      <c r="Q867" s="2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122"/>
      <c r="AJ867" s="122"/>
      <c r="AK867" s="2"/>
      <c r="AL867" s="2"/>
      <c r="AM867" s="2"/>
      <c r="AN867" s="2"/>
      <c r="AO867" s="2"/>
      <c r="AP867" s="2"/>
      <c r="AQ867" s="2"/>
      <c r="AR867" s="15"/>
    </row>
    <row r="868" spans="1:44" ht="11.25" customHeight="1">
      <c r="A868" s="120"/>
      <c r="B868" s="120"/>
      <c r="C868" s="120"/>
      <c r="D868" s="120"/>
      <c r="E868" s="2"/>
      <c r="F868" s="2"/>
      <c r="G868" s="120"/>
      <c r="H868" s="120"/>
      <c r="I868" s="120"/>
      <c r="J868" s="58"/>
      <c r="K868" s="121"/>
      <c r="L868" s="2"/>
      <c r="M868" s="120"/>
      <c r="N868" s="120"/>
      <c r="O868" s="120"/>
      <c r="P868" s="120"/>
      <c r="Q868" s="2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122"/>
      <c r="AJ868" s="122"/>
      <c r="AK868" s="2"/>
      <c r="AL868" s="2"/>
      <c r="AM868" s="2"/>
      <c r="AN868" s="2"/>
      <c r="AO868" s="2"/>
      <c r="AP868" s="2"/>
      <c r="AQ868" s="2"/>
      <c r="AR868" s="15"/>
    </row>
    <row r="869" spans="1:44" ht="11.25" customHeight="1">
      <c r="A869" s="120"/>
      <c r="B869" s="120"/>
      <c r="C869" s="120"/>
      <c r="D869" s="120"/>
      <c r="E869" s="2"/>
      <c r="F869" s="2"/>
      <c r="G869" s="120"/>
      <c r="H869" s="120"/>
      <c r="I869" s="120"/>
      <c r="J869" s="58"/>
      <c r="K869" s="121"/>
      <c r="L869" s="2"/>
      <c r="M869" s="120"/>
      <c r="N869" s="120"/>
      <c r="O869" s="120"/>
      <c r="P869" s="120"/>
      <c r="Q869" s="2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122"/>
      <c r="AJ869" s="122"/>
      <c r="AK869" s="2"/>
      <c r="AL869" s="2"/>
      <c r="AM869" s="2"/>
      <c r="AN869" s="2"/>
      <c r="AO869" s="2"/>
      <c r="AP869" s="2"/>
      <c r="AQ869" s="2"/>
      <c r="AR869" s="15"/>
    </row>
    <row r="870" spans="1:44" ht="11.25" customHeight="1">
      <c r="A870" s="120"/>
      <c r="B870" s="120"/>
      <c r="C870" s="120"/>
      <c r="D870" s="120"/>
      <c r="E870" s="2"/>
      <c r="F870" s="2"/>
      <c r="G870" s="120"/>
      <c r="H870" s="120"/>
      <c r="I870" s="120"/>
      <c r="J870" s="58"/>
      <c r="K870" s="121"/>
      <c r="L870" s="2"/>
      <c r="M870" s="120"/>
      <c r="N870" s="120"/>
      <c r="O870" s="120"/>
      <c r="P870" s="120"/>
      <c r="Q870" s="2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122"/>
      <c r="AJ870" s="122"/>
      <c r="AK870" s="2"/>
      <c r="AL870" s="2"/>
      <c r="AM870" s="2"/>
      <c r="AN870" s="2"/>
      <c r="AO870" s="2"/>
      <c r="AP870" s="2"/>
      <c r="AQ870" s="2"/>
      <c r="AR870" s="15"/>
    </row>
    <row r="871" spans="1:44" ht="11.25" customHeight="1">
      <c r="A871" s="120"/>
      <c r="B871" s="120"/>
      <c r="C871" s="120"/>
      <c r="D871" s="120"/>
      <c r="E871" s="2"/>
      <c r="F871" s="2"/>
      <c r="G871" s="120"/>
      <c r="H871" s="120"/>
      <c r="I871" s="120"/>
      <c r="J871" s="58"/>
      <c r="K871" s="121"/>
      <c r="L871" s="2"/>
      <c r="M871" s="120"/>
      <c r="N871" s="120"/>
      <c r="O871" s="120"/>
      <c r="P871" s="120"/>
      <c r="Q871" s="2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122"/>
      <c r="AJ871" s="122"/>
      <c r="AK871" s="2"/>
      <c r="AL871" s="2"/>
      <c r="AM871" s="2"/>
      <c r="AN871" s="2"/>
      <c r="AO871" s="2"/>
      <c r="AP871" s="2"/>
      <c r="AQ871" s="2"/>
      <c r="AR871" s="15"/>
    </row>
    <row r="872" spans="1:44" ht="11.25" customHeight="1">
      <c r="A872" s="120"/>
      <c r="B872" s="120"/>
      <c r="C872" s="120"/>
      <c r="D872" s="120"/>
      <c r="E872" s="2"/>
      <c r="F872" s="2"/>
      <c r="G872" s="120"/>
      <c r="H872" s="120"/>
      <c r="I872" s="120"/>
      <c r="J872" s="58"/>
      <c r="K872" s="121"/>
      <c r="L872" s="2"/>
      <c r="M872" s="120"/>
      <c r="N872" s="120"/>
      <c r="O872" s="120"/>
      <c r="P872" s="120"/>
      <c r="Q872" s="2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122"/>
      <c r="AJ872" s="122"/>
      <c r="AK872" s="2"/>
      <c r="AL872" s="2"/>
      <c r="AM872" s="2"/>
      <c r="AN872" s="2"/>
      <c r="AO872" s="2"/>
      <c r="AP872" s="2"/>
      <c r="AQ872" s="2"/>
      <c r="AR872" s="15"/>
    </row>
    <row r="873" spans="1:44" ht="11.25" customHeight="1">
      <c r="A873" s="120"/>
      <c r="B873" s="120"/>
      <c r="C873" s="120"/>
      <c r="D873" s="120"/>
      <c r="E873" s="2"/>
      <c r="F873" s="2"/>
      <c r="G873" s="120"/>
      <c r="H873" s="120"/>
      <c r="I873" s="120"/>
      <c r="J873" s="58"/>
      <c r="K873" s="121"/>
      <c r="L873" s="2"/>
      <c r="M873" s="120"/>
      <c r="N873" s="120"/>
      <c r="O873" s="120"/>
      <c r="P873" s="120"/>
      <c r="Q873" s="2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122"/>
      <c r="AJ873" s="122"/>
      <c r="AK873" s="2"/>
      <c r="AL873" s="2"/>
      <c r="AM873" s="2"/>
      <c r="AN873" s="2"/>
      <c r="AO873" s="2"/>
      <c r="AP873" s="2"/>
      <c r="AQ873" s="2"/>
      <c r="AR873" s="15"/>
    </row>
    <row r="874" spans="1:44" ht="11.25" customHeight="1">
      <c r="A874" s="120"/>
      <c r="B874" s="120"/>
      <c r="C874" s="120"/>
      <c r="D874" s="120"/>
      <c r="E874" s="2"/>
      <c r="F874" s="2"/>
      <c r="G874" s="120"/>
      <c r="H874" s="120"/>
      <c r="I874" s="120"/>
      <c r="J874" s="58"/>
      <c r="K874" s="121"/>
      <c r="L874" s="2"/>
      <c r="M874" s="120"/>
      <c r="N874" s="120"/>
      <c r="O874" s="120"/>
      <c r="P874" s="120"/>
      <c r="Q874" s="2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122"/>
      <c r="AJ874" s="122"/>
      <c r="AK874" s="2"/>
      <c r="AL874" s="2"/>
      <c r="AM874" s="2"/>
      <c r="AN874" s="2"/>
      <c r="AO874" s="2"/>
      <c r="AP874" s="2"/>
      <c r="AQ874" s="2"/>
      <c r="AR874" s="15"/>
    </row>
    <row r="875" spans="1:44" ht="11.25" customHeight="1">
      <c r="A875" s="120"/>
      <c r="B875" s="120"/>
      <c r="C875" s="120"/>
      <c r="D875" s="120"/>
      <c r="E875" s="2"/>
      <c r="F875" s="2"/>
      <c r="G875" s="120"/>
      <c r="H875" s="120"/>
      <c r="I875" s="120"/>
      <c r="J875" s="58"/>
      <c r="K875" s="121"/>
      <c r="L875" s="2"/>
      <c r="M875" s="120"/>
      <c r="N875" s="120"/>
      <c r="O875" s="120"/>
      <c r="P875" s="120"/>
      <c r="Q875" s="2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122"/>
      <c r="AJ875" s="122"/>
      <c r="AK875" s="2"/>
      <c r="AL875" s="2"/>
      <c r="AM875" s="2"/>
      <c r="AN875" s="2"/>
      <c r="AO875" s="2"/>
      <c r="AP875" s="2"/>
      <c r="AQ875" s="2"/>
      <c r="AR875" s="15"/>
    </row>
    <row r="876" spans="1:44" ht="11.25" customHeight="1">
      <c r="A876" s="120"/>
      <c r="B876" s="120"/>
      <c r="C876" s="120"/>
      <c r="D876" s="120"/>
      <c r="E876" s="2"/>
      <c r="F876" s="2"/>
      <c r="G876" s="120"/>
      <c r="H876" s="120"/>
      <c r="I876" s="120"/>
      <c r="J876" s="58"/>
      <c r="K876" s="121"/>
      <c r="L876" s="2"/>
      <c r="M876" s="120"/>
      <c r="N876" s="120"/>
      <c r="O876" s="120"/>
      <c r="P876" s="120"/>
      <c r="Q876" s="2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122"/>
      <c r="AJ876" s="122"/>
      <c r="AK876" s="2"/>
      <c r="AL876" s="2"/>
      <c r="AM876" s="2"/>
      <c r="AN876" s="2"/>
      <c r="AO876" s="2"/>
      <c r="AP876" s="2"/>
      <c r="AQ876" s="2"/>
      <c r="AR876" s="15"/>
    </row>
    <row r="877" spans="1:44" ht="11.25" customHeight="1">
      <c r="A877" s="120"/>
      <c r="B877" s="120"/>
      <c r="C877" s="120"/>
      <c r="D877" s="120"/>
      <c r="E877" s="2"/>
      <c r="F877" s="2"/>
      <c r="G877" s="120"/>
      <c r="H877" s="120"/>
      <c r="I877" s="120"/>
      <c r="J877" s="58"/>
      <c r="K877" s="121"/>
      <c r="L877" s="2"/>
      <c r="M877" s="120"/>
      <c r="N877" s="120"/>
      <c r="O877" s="120"/>
      <c r="P877" s="120"/>
      <c r="Q877" s="2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122"/>
      <c r="AJ877" s="122"/>
      <c r="AK877" s="2"/>
      <c r="AL877" s="2"/>
      <c r="AM877" s="2"/>
      <c r="AN877" s="2"/>
      <c r="AO877" s="2"/>
      <c r="AP877" s="2"/>
      <c r="AQ877" s="2"/>
      <c r="AR877" s="15"/>
    </row>
    <row r="878" spans="1:44" ht="11.25" customHeight="1">
      <c r="A878" s="120"/>
      <c r="B878" s="120"/>
      <c r="C878" s="120"/>
      <c r="D878" s="120"/>
      <c r="E878" s="2"/>
      <c r="F878" s="2"/>
      <c r="G878" s="120"/>
      <c r="H878" s="120"/>
      <c r="I878" s="120"/>
      <c r="J878" s="58"/>
      <c r="K878" s="121"/>
      <c r="L878" s="2"/>
      <c r="M878" s="120"/>
      <c r="N878" s="120"/>
      <c r="O878" s="120"/>
      <c r="P878" s="120"/>
      <c r="Q878" s="2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122"/>
      <c r="AJ878" s="122"/>
      <c r="AK878" s="2"/>
      <c r="AL878" s="2"/>
      <c r="AM878" s="2"/>
      <c r="AN878" s="2"/>
      <c r="AO878" s="2"/>
      <c r="AP878" s="2"/>
      <c r="AQ878" s="2"/>
      <c r="AR878" s="15"/>
    </row>
    <row r="879" spans="1:44" ht="11.25" customHeight="1">
      <c r="A879" s="120"/>
      <c r="B879" s="120"/>
      <c r="C879" s="120"/>
      <c r="D879" s="120"/>
      <c r="E879" s="2"/>
      <c r="F879" s="2"/>
      <c r="G879" s="120"/>
      <c r="H879" s="120"/>
      <c r="I879" s="120"/>
      <c r="J879" s="58"/>
      <c r="K879" s="121"/>
      <c r="L879" s="2"/>
      <c r="M879" s="120"/>
      <c r="N879" s="120"/>
      <c r="O879" s="120"/>
      <c r="P879" s="120"/>
      <c r="Q879" s="2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122"/>
      <c r="AJ879" s="122"/>
      <c r="AK879" s="2"/>
      <c r="AL879" s="2"/>
      <c r="AM879" s="2"/>
      <c r="AN879" s="2"/>
      <c r="AO879" s="2"/>
      <c r="AP879" s="2"/>
      <c r="AQ879" s="2"/>
      <c r="AR879" s="15"/>
    </row>
    <row r="880" spans="1:44" ht="11.25" customHeight="1">
      <c r="A880" s="120"/>
      <c r="B880" s="120"/>
      <c r="C880" s="120"/>
      <c r="D880" s="120"/>
      <c r="E880" s="2"/>
      <c r="F880" s="2"/>
      <c r="G880" s="120"/>
      <c r="H880" s="120"/>
      <c r="I880" s="120"/>
      <c r="J880" s="58"/>
      <c r="K880" s="121"/>
      <c r="L880" s="2"/>
      <c r="M880" s="120"/>
      <c r="N880" s="120"/>
      <c r="O880" s="120"/>
      <c r="P880" s="120"/>
      <c r="Q880" s="2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122"/>
      <c r="AJ880" s="122"/>
      <c r="AK880" s="2"/>
      <c r="AL880" s="2"/>
      <c r="AM880" s="2"/>
      <c r="AN880" s="2"/>
      <c r="AO880" s="2"/>
      <c r="AP880" s="2"/>
      <c r="AQ880" s="2"/>
      <c r="AR880" s="15"/>
    </row>
    <row r="881" spans="1:44" ht="11.25" customHeight="1">
      <c r="A881" s="120"/>
      <c r="B881" s="120"/>
      <c r="C881" s="120"/>
      <c r="D881" s="120"/>
      <c r="E881" s="2"/>
      <c r="F881" s="2"/>
      <c r="G881" s="120"/>
      <c r="H881" s="120"/>
      <c r="I881" s="120"/>
      <c r="J881" s="58"/>
      <c r="K881" s="121"/>
      <c r="L881" s="2"/>
      <c r="M881" s="120"/>
      <c r="N881" s="120"/>
      <c r="O881" s="120"/>
      <c r="P881" s="120"/>
      <c r="Q881" s="2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122"/>
      <c r="AJ881" s="122"/>
      <c r="AK881" s="2"/>
      <c r="AL881" s="2"/>
      <c r="AM881" s="2"/>
      <c r="AN881" s="2"/>
      <c r="AO881" s="2"/>
      <c r="AP881" s="2"/>
      <c r="AQ881" s="2"/>
      <c r="AR881" s="15"/>
    </row>
    <row r="882" spans="1:44" ht="11.25" customHeight="1">
      <c r="A882" s="120"/>
      <c r="B882" s="120"/>
      <c r="C882" s="120"/>
      <c r="D882" s="120"/>
      <c r="E882" s="2"/>
      <c r="F882" s="2"/>
      <c r="G882" s="120"/>
      <c r="H882" s="120"/>
      <c r="I882" s="120"/>
      <c r="J882" s="58"/>
      <c r="K882" s="121"/>
      <c r="L882" s="2"/>
      <c r="M882" s="120"/>
      <c r="N882" s="120"/>
      <c r="O882" s="120"/>
      <c r="P882" s="120"/>
      <c r="Q882" s="2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122"/>
      <c r="AJ882" s="122"/>
      <c r="AK882" s="2"/>
      <c r="AL882" s="2"/>
      <c r="AM882" s="2"/>
      <c r="AN882" s="2"/>
      <c r="AO882" s="2"/>
      <c r="AP882" s="2"/>
      <c r="AQ882" s="2"/>
      <c r="AR882" s="15"/>
    </row>
    <row r="883" spans="1:44" ht="11.25" customHeight="1">
      <c r="A883" s="120"/>
      <c r="B883" s="120"/>
      <c r="C883" s="120"/>
      <c r="D883" s="120"/>
      <c r="E883" s="2"/>
      <c r="F883" s="2"/>
      <c r="G883" s="120"/>
      <c r="H883" s="120"/>
      <c r="I883" s="120"/>
      <c r="J883" s="58"/>
      <c r="K883" s="121"/>
      <c r="L883" s="2"/>
      <c r="M883" s="120"/>
      <c r="N883" s="120"/>
      <c r="O883" s="120"/>
      <c r="P883" s="120"/>
      <c r="Q883" s="2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122"/>
      <c r="AJ883" s="122"/>
      <c r="AK883" s="2"/>
      <c r="AL883" s="2"/>
      <c r="AM883" s="2"/>
      <c r="AN883" s="2"/>
      <c r="AO883" s="2"/>
      <c r="AP883" s="2"/>
      <c r="AQ883" s="2"/>
      <c r="AR883" s="15"/>
    </row>
    <row r="884" spans="1:44" ht="11.25" customHeight="1">
      <c r="A884" s="120"/>
      <c r="B884" s="120"/>
      <c r="C884" s="120"/>
      <c r="D884" s="120"/>
      <c r="E884" s="2"/>
      <c r="F884" s="2"/>
      <c r="G884" s="120"/>
      <c r="H884" s="120"/>
      <c r="I884" s="120"/>
      <c r="J884" s="58"/>
      <c r="K884" s="121"/>
      <c r="L884" s="2"/>
      <c r="M884" s="120"/>
      <c r="N884" s="120"/>
      <c r="O884" s="120"/>
      <c r="P884" s="120"/>
      <c r="Q884" s="2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122"/>
      <c r="AJ884" s="122"/>
      <c r="AK884" s="2"/>
      <c r="AL884" s="2"/>
      <c r="AM884" s="2"/>
      <c r="AN884" s="2"/>
      <c r="AO884" s="2"/>
      <c r="AP884" s="2"/>
      <c r="AQ884" s="2"/>
      <c r="AR884" s="15"/>
    </row>
    <row r="885" spans="1:44" ht="11.25" customHeight="1">
      <c r="A885" s="120"/>
      <c r="B885" s="120"/>
      <c r="C885" s="120"/>
      <c r="D885" s="120"/>
      <c r="E885" s="2"/>
      <c r="F885" s="2"/>
      <c r="G885" s="120"/>
      <c r="H885" s="120"/>
      <c r="I885" s="120"/>
      <c r="J885" s="58"/>
      <c r="K885" s="121"/>
      <c r="L885" s="2"/>
      <c r="M885" s="120"/>
      <c r="N885" s="120"/>
      <c r="O885" s="120"/>
      <c r="P885" s="120"/>
      <c r="Q885" s="2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122"/>
      <c r="AJ885" s="122"/>
      <c r="AK885" s="2"/>
      <c r="AL885" s="2"/>
      <c r="AM885" s="2"/>
      <c r="AN885" s="2"/>
      <c r="AO885" s="2"/>
      <c r="AP885" s="2"/>
      <c r="AQ885" s="2"/>
      <c r="AR885" s="15"/>
    </row>
    <row r="886" spans="1:44" ht="11.25" customHeight="1">
      <c r="A886" s="120"/>
      <c r="B886" s="120"/>
      <c r="C886" s="120"/>
      <c r="D886" s="120"/>
      <c r="E886" s="2"/>
      <c r="F886" s="2"/>
      <c r="G886" s="120"/>
      <c r="H886" s="120"/>
      <c r="I886" s="120"/>
      <c r="J886" s="58"/>
      <c r="K886" s="121"/>
      <c r="L886" s="2"/>
      <c r="M886" s="120"/>
      <c r="N886" s="120"/>
      <c r="O886" s="120"/>
      <c r="P886" s="120"/>
      <c r="Q886" s="2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122"/>
      <c r="AJ886" s="122"/>
      <c r="AK886" s="2"/>
      <c r="AL886" s="2"/>
      <c r="AM886" s="2"/>
      <c r="AN886" s="2"/>
      <c r="AO886" s="2"/>
      <c r="AP886" s="2"/>
      <c r="AQ886" s="2"/>
      <c r="AR886" s="15"/>
    </row>
    <row r="887" spans="1:44" ht="11.25" customHeight="1">
      <c r="A887" s="120"/>
      <c r="B887" s="120"/>
      <c r="C887" s="120"/>
      <c r="D887" s="120"/>
      <c r="E887" s="2"/>
      <c r="F887" s="2"/>
      <c r="G887" s="120"/>
      <c r="H887" s="120"/>
      <c r="I887" s="120"/>
      <c r="J887" s="58"/>
      <c r="K887" s="121"/>
      <c r="L887" s="2"/>
      <c r="M887" s="120"/>
      <c r="N887" s="120"/>
      <c r="O887" s="120"/>
      <c r="P887" s="120"/>
      <c r="Q887" s="2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122"/>
      <c r="AJ887" s="122"/>
      <c r="AK887" s="2"/>
      <c r="AL887" s="2"/>
      <c r="AM887" s="2"/>
      <c r="AN887" s="2"/>
      <c r="AO887" s="2"/>
      <c r="AP887" s="2"/>
      <c r="AQ887" s="2"/>
      <c r="AR887" s="15"/>
    </row>
    <row r="888" spans="1:44" ht="11.25" customHeight="1">
      <c r="A888" s="120"/>
      <c r="B888" s="120"/>
      <c r="C888" s="120"/>
      <c r="D888" s="120"/>
      <c r="E888" s="2"/>
      <c r="F888" s="2"/>
      <c r="G888" s="120"/>
      <c r="H888" s="120"/>
      <c r="I888" s="120"/>
      <c r="J888" s="58"/>
      <c r="K888" s="121"/>
      <c r="L888" s="2"/>
      <c r="M888" s="120"/>
      <c r="N888" s="120"/>
      <c r="O888" s="120"/>
      <c r="P888" s="120"/>
      <c r="Q888" s="2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122"/>
      <c r="AJ888" s="122"/>
      <c r="AK888" s="2"/>
      <c r="AL888" s="2"/>
      <c r="AM888" s="2"/>
      <c r="AN888" s="2"/>
      <c r="AO888" s="2"/>
      <c r="AP888" s="2"/>
      <c r="AQ888" s="2"/>
      <c r="AR888" s="15"/>
    </row>
    <row r="889" spans="1:44" ht="11.25" customHeight="1">
      <c r="A889" s="120"/>
      <c r="B889" s="120"/>
      <c r="C889" s="120"/>
      <c r="D889" s="120"/>
      <c r="E889" s="2"/>
      <c r="F889" s="2"/>
      <c r="G889" s="120"/>
      <c r="H889" s="120"/>
      <c r="I889" s="120"/>
      <c r="J889" s="58"/>
      <c r="K889" s="121"/>
      <c r="L889" s="2"/>
      <c r="M889" s="120"/>
      <c r="N889" s="120"/>
      <c r="O889" s="120"/>
      <c r="P889" s="120"/>
      <c r="Q889" s="2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122"/>
      <c r="AJ889" s="122"/>
      <c r="AK889" s="2"/>
      <c r="AL889" s="2"/>
      <c r="AM889" s="2"/>
      <c r="AN889" s="2"/>
      <c r="AO889" s="2"/>
      <c r="AP889" s="2"/>
      <c r="AQ889" s="2"/>
      <c r="AR889" s="15"/>
    </row>
    <row r="890" spans="1:44" ht="11.25" customHeight="1">
      <c r="A890" s="120"/>
      <c r="B890" s="120"/>
      <c r="C890" s="120"/>
      <c r="D890" s="120"/>
      <c r="E890" s="2"/>
      <c r="F890" s="2"/>
      <c r="G890" s="120"/>
      <c r="H890" s="120"/>
      <c r="I890" s="120"/>
      <c r="J890" s="58"/>
      <c r="K890" s="121"/>
      <c r="L890" s="2"/>
      <c r="M890" s="120"/>
      <c r="N890" s="120"/>
      <c r="O890" s="120"/>
      <c r="P890" s="120"/>
      <c r="Q890" s="2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122"/>
      <c r="AJ890" s="122"/>
      <c r="AK890" s="2"/>
      <c r="AL890" s="2"/>
      <c r="AM890" s="2"/>
      <c r="AN890" s="2"/>
      <c r="AO890" s="2"/>
      <c r="AP890" s="2"/>
      <c r="AQ890" s="2"/>
      <c r="AR890" s="15"/>
    </row>
    <row r="891" spans="1:44" ht="11.25" customHeight="1">
      <c r="A891" s="120"/>
      <c r="B891" s="120"/>
      <c r="C891" s="120"/>
      <c r="D891" s="120"/>
      <c r="E891" s="2"/>
      <c r="F891" s="2"/>
      <c r="G891" s="120"/>
      <c r="H891" s="120"/>
      <c r="I891" s="120"/>
      <c r="J891" s="58"/>
      <c r="K891" s="121"/>
      <c r="L891" s="2"/>
      <c r="M891" s="120"/>
      <c r="N891" s="120"/>
      <c r="O891" s="120"/>
      <c r="P891" s="120"/>
      <c r="Q891" s="2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122"/>
      <c r="AJ891" s="122"/>
      <c r="AK891" s="2"/>
      <c r="AL891" s="2"/>
      <c r="AM891" s="2"/>
      <c r="AN891" s="2"/>
      <c r="AO891" s="2"/>
      <c r="AP891" s="2"/>
      <c r="AQ891" s="2"/>
      <c r="AR891" s="15"/>
    </row>
    <row r="892" spans="1:44" ht="11.25" customHeight="1">
      <c r="A892" s="120"/>
      <c r="B892" s="120"/>
      <c r="C892" s="120"/>
      <c r="D892" s="120"/>
      <c r="E892" s="2"/>
      <c r="F892" s="2"/>
      <c r="G892" s="120"/>
      <c r="H892" s="120"/>
      <c r="I892" s="120"/>
      <c r="J892" s="58"/>
      <c r="K892" s="121"/>
      <c r="L892" s="2"/>
      <c r="M892" s="120"/>
      <c r="N892" s="120"/>
      <c r="O892" s="120"/>
      <c r="P892" s="120"/>
      <c r="Q892" s="2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122"/>
      <c r="AJ892" s="122"/>
      <c r="AK892" s="2"/>
      <c r="AL892" s="2"/>
      <c r="AM892" s="2"/>
      <c r="AN892" s="2"/>
      <c r="AO892" s="2"/>
      <c r="AP892" s="2"/>
      <c r="AQ892" s="2"/>
      <c r="AR892" s="15"/>
    </row>
    <row r="893" spans="1:44" ht="11.25" customHeight="1">
      <c r="A893" s="120"/>
      <c r="B893" s="120"/>
      <c r="C893" s="120"/>
      <c r="D893" s="120"/>
      <c r="E893" s="2"/>
      <c r="F893" s="2"/>
      <c r="G893" s="120"/>
      <c r="H893" s="120"/>
      <c r="I893" s="120"/>
      <c r="J893" s="58"/>
      <c r="K893" s="121"/>
      <c r="L893" s="2"/>
      <c r="M893" s="120"/>
      <c r="N893" s="120"/>
      <c r="O893" s="120"/>
      <c r="P893" s="120"/>
      <c r="Q893" s="2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122"/>
      <c r="AJ893" s="122"/>
      <c r="AK893" s="2"/>
      <c r="AL893" s="2"/>
      <c r="AM893" s="2"/>
      <c r="AN893" s="2"/>
      <c r="AO893" s="2"/>
      <c r="AP893" s="2"/>
      <c r="AQ893" s="2"/>
      <c r="AR893" s="15"/>
    </row>
    <row r="894" spans="1:44" ht="11.25" customHeight="1">
      <c r="A894" s="120"/>
      <c r="B894" s="120"/>
      <c r="C894" s="120"/>
      <c r="D894" s="120"/>
      <c r="E894" s="2"/>
      <c r="F894" s="2"/>
      <c r="G894" s="120"/>
      <c r="H894" s="120"/>
      <c r="I894" s="120"/>
      <c r="J894" s="58"/>
      <c r="K894" s="121"/>
      <c r="L894" s="2"/>
      <c r="M894" s="120"/>
      <c r="N894" s="120"/>
      <c r="O894" s="120"/>
      <c r="P894" s="120"/>
      <c r="Q894" s="2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122"/>
      <c r="AJ894" s="122"/>
      <c r="AK894" s="2"/>
      <c r="AL894" s="2"/>
      <c r="AM894" s="2"/>
      <c r="AN894" s="2"/>
      <c r="AO894" s="2"/>
      <c r="AP894" s="2"/>
      <c r="AQ894" s="2"/>
      <c r="AR894" s="15"/>
    </row>
    <row r="895" spans="1:44" ht="11.25" customHeight="1">
      <c r="A895" s="120"/>
      <c r="B895" s="120"/>
      <c r="C895" s="120"/>
      <c r="D895" s="120"/>
      <c r="E895" s="2"/>
      <c r="F895" s="2"/>
      <c r="G895" s="120"/>
      <c r="H895" s="120"/>
      <c r="I895" s="120"/>
      <c r="J895" s="58"/>
      <c r="K895" s="121"/>
      <c r="L895" s="2"/>
      <c r="M895" s="120"/>
      <c r="N895" s="120"/>
      <c r="O895" s="120"/>
      <c r="P895" s="120"/>
      <c r="Q895" s="2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122"/>
      <c r="AJ895" s="122"/>
      <c r="AK895" s="2"/>
      <c r="AL895" s="2"/>
      <c r="AM895" s="2"/>
      <c r="AN895" s="2"/>
      <c r="AO895" s="2"/>
      <c r="AP895" s="2"/>
      <c r="AQ895" s="2"/>
      <c r="AR895" s="15"/>
    </row>
    <row r="896" spans="1:44" ht="11.25" customHeight="1">
      <c r="A896" s="120"/>
      <c r="B896" s="120"/>
      <c r="C896" s="120"/>
      <c r="D896" s="120"/>
      <c r="E896" s="2"/>
      <c r="F896" s="2"/>
      <c r="G896" s="120"/>
      <c r="H896" s="120"/>
      <c r="I896" s="120"/>
      <c r="J896" s="58"/>
      <c r="K896" s="121"/>
      <c r="L896" s="2"/>
      <c r="M896" s="120"/>
      <c r="N896" s="120"/>
      <c r="O896" s="120"/>
      <c r="P896" s="120"/>
      <c r="Q896" s="2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122"/>
      <c r="AJ896" s="122"/>
      <c r="AK896" s="2"/>
      <c r="AL896" s="2"/>
      <c r="AM896" s="2"/>
      <c r="AN896" s="2"/>
      <c r="AO896" s="2"/>
      <c r="AP896" s="2"/>
      <c r="AQ896" s="2"/>
      <c r="AR896" s="15"/>
    </row>
    <row r="897" spans="1:44" ht="11.25" customHeight="1">
      <c r="A897" s="120"/>
      <c r="B897" s="120"/>
      <c r="C897" s="120"/>
      <c r="D897" s="120"/>
      <c r="E897" s="2"/>
      <c r="F897" s="2"/>
      <c r="G897" s="120"/>
      <c r="H897" s="120"/>
      <c r="I897" s="120"/>
      <c r="J897" s="58"/>
      <c r="K897" s="121"/>
      <c r="L897" s="2"/>
      <c r="M897" s="120"/>
      <c r="N897" s="120"/>
      <c r="O897" s="120"/>
      <c r="P897" s="120"/>
      <c r="Q897" s="2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122"/>
      <c r="AJ897" s="122"/>
      <c r="AK897" s="2"/>
      <c r="AL897" s="2"/>
      <c r="AM897" s="2"/>
      <c r="AN897" s="2"/>
      <c r="AO897" s="2"/>
      <c r="AP897" s="2"/>
      <c r="AQ897" s="2"/>
      <c r="AR897" s="15"/>
    </row>
    <row r="898" spans="1:44" ht="11.25" customHeight="1">
      <c r="A898" s="120"/>
      <c r="B898" s="120"/>
      <c r="C898" s="120"/>
      <c r="D898" s="120"/>
      <c r="E898" s="2"/>
      <c r="F898" s="2"/>
      <c r="G898" s="120"/>
      <c r="H898" s="120"/>
      <c r="I898" s="120"/>
      <c r="J898" s="58"/>
      <c r="K898" s="121"/>
      <c r="L898" s="2"/>
      <c r="M898" s="120"/>
      <c r="N898" s="120"/>
      <c r="O898" s="120"/>
      <c r="P898" s="120"/>
      <c r="Q898" s="2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122"/>
      <c r="AJ898" s="122"/>
      <c r="AK898" s="2"/>
      <c r="AL898" s="2"/>
      <c r="AM898" s="2"/>
      <c r="AN898" s="2"/>
      <c r="AO898" s="2"/>
      <c r="AP898" s="2"/>
      <c r="AQ898" s="2"/>
      <c r="AR898" s="15"/>
    </row>
    <row r="899" spans="1:44" ht="11.25" customHeight="1">
      <c r="A899" s="120"/>
      <c r="B899" s="120"/>
      <c r="C899" s="120"/>
      <c r="D899" s="120"/>
      <c r="E899" s="2"/>
      <c r="F899" s="2"/>
      <c r="G899" s="120"/>
      <c r="H899" s="120"/>
      <c r="I899" s="120"/>
      <c r="J899" s="58"/>
      <c r="K899" s="121"/>
      <c r="L899" s="2"/>
      <c r="M899" s="120"/>
      <c r="N899" s="120"/>
      <c r="O899" s="120"/>
      <c r="P899" s="120"/>
      <c r="Q899" s="2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122"/>
      <c r="AJ899" s="122"/>
      <c r="AK899" s="2"/>
      <c r="AL899" s="2"/>
      <c r="AM899" s="2"/>
      <c r="AN899" s="2"/>
      <c r="AO899" s="2"/>
      <c r="AP899" s="2"/>
      <c r="AQ899" s="2"/>
      <c r="AR899" s="15"/>
    </row>
    <row r="900" spans="1:44" ht="11.25" customHeight="1">
      <c r="A900" s="120"/>
      <c r="B900" s="120"/>
      <c r="C900" s="120"/>
      <c r="D900" s="120"/>
      <c r="E900" s="2"/>
      <c r="F900" s="2"/>
      <c r="G900" s="120"/>
      <c r="H900" s="120"/>
      <c r="I900" s="120"/>
      <c r="J900" s="58"/>
      <c r="K900" s="121"/>
      <c r="L900" s="2"/>
      <c r="M900" s="120"/>
      <c r="N900" s="120"/>
      <c r="O900" s="120"/>
      <c r="P900" s="120"/>
      <c r="Q900" s="2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122"/>
      <c r="AJ900" s="122"/>
      <c r="AK900" s="2"/>
      <c r="AL900" s="2"/>
      <c r="AM900" s="2"/>
      <c r="AN900" s="2"/>
      <c r="AO900" s="2"/>
      <c r="AP900" s="2"/>
      <c r="AQ900" s="2"/>
      <c r="AR900" s="15"/>
    </row>
    <row r="901" spans="1:44" ht="11.25" customHeight="1">
      <c r="A901" s="120"/>
      <c r="B901" s="120"/>
      <c r="C901" s="120"/>
      <c r="D901" s="120"/>
      <c r="E901" s="2"/>
      <c r="F901" s="2"/>
      <c r="G901" s="120"/>
      <c r="H901" s="120"/>
      <c r="I901" s="120"/>
      <c r="J901" s="58"/>
      <c r="K901" s="121"/>
      <c r="L901" s="2"/>
      <c r="M901" s="120"/>
      <c r="N901" s="120"/>
      <c r="O901" s="120"/>
      <c r="P901" s="120"/>
      <c r="Q901" s="2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122"/>
      <c r="AJ901" s="122"/>
      <c r="AK901" s="2"/>
      <c r="AL901" s="2"/>
      <c r="AM901" s="2"/>
      <c r="AN901" s="2"/>
      <c r="AO901" s="2"/>
      <c r="AP901" s="2"/>
      <c r="AQ901" s="2"/>
      <c r="AR901" s="15"/>
    </row>
    <row r="902" spans="1:44" ht="11.25" customHeight="1">
      <c r="A902" s="120"/>
      <c r="B902" s="120"/>
      <c r="C902" s="120"/>
      <c r="D902" s="120"/>
      <c r="E902" s="2"/>
      <c r="F902" s="2"/>
      <c r="G902" s="120"/>
      <c r="H902" s="120"/>
      <c r="I902" s="120"/>
      <c r="J902" s="58"/>
      <c r="K902" s="121"/>
      <c r="L902" s="2"/>
      <c r="M902" s="120"/>
      <c r="N902" s="120"/>
      <c r="O902" s="120"/>
      <c r="P902" s="120"/>
      <c r="Q902" s="2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122"/>
      <c r="AJ902" s="122"/>
      <c r="AK902" s="2"/>
      <c r="AL902" s="2"/>
      <c r="AM902" s="2"/>
      <c r="AN902" s="2"/>
      <c r="AO902" s="2"/>
      <c r="AP902" s="2"/>
      <c r="AQ902" s="2"/>
      <c r="AR902" s="15"/>
    </row>
    <row r="903" spans="1:44" ht="11.25" customHeight="1">
      <c r="A903" s="120"/>
      <c r="B903" s="120"/>
      <c r="C903" s="120"/>
      <c r="D903" s="120"/>
      <c r="E903" s="2"/>
      <c r="F903" s="2"/>
      <c r="G903" s="120"/>
      <c r="H903" s="120"/>
      <c r="I903" s="120"/>
      <c r="J903" s="58"/>
      <c r="K903" s="121"/>
      <c r="L903" s="2"/>
      <c r="M903" s="120"/>
      <c r="N903" s="120"/>
      <c r="O903" s="120"/>
      <c r="P903" s="120"/>
      <c r="Q903" s="2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122"/>
      <c r="AJ903" s="122"/>
      <c r="AK903" s="2"/>
      <c r="AL903" s="2"/>
      <c r="AM903" s="2"/>
      <c r="AN903" s="2"/>
      <c r="AO903" s="2"/>
      <c r="AP903" s="2"/>
      <c r="AQ903" s="2"/>
      <c r="AR903" s="15"/>
    </row>
    <row r="904" spans="1:44" ht="11.25" customHeight="1">
      <c r="A904" s="120"/>
      <c r="B904" s="120"/>
      <c r="C904" s="120"/>
      <c r="D904" s="120"/>
      <c r="E904" s="2"/>
      <c r="F904" s="2"/>
      <c r="G904" s="120"/>
      <c r="H904" s="120"/>
      <c r="I904" s="120"/>
      <c r="J904" s="58"/>
      <c r="K904" s="121"/>
      <c r="L904" s="2"/>
      <c r="M904" s="120"/>
      <c r="N904" s="120"/>
      <c r="O904" s="120"/>
      <c r="P904" s="120"/>
      <c r="Q904" s="2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122"/>
      <c r="AJ904" s="122"/>
      <c r="AK904" s="2"/>
      <c r="AL904" s="2"/>
      <c r="AM904" s="2"/>
      <c r="AN904" s="2"/>
      <c r="AO904" s="2"/>
      <c r="AP904" s="2"/>
      <c r="AQ904" s="2"/>
      <c r="AR904" s="15"/>
    </row>
    <row r="905" spans="1:44" ht="11.25" customHeight="1">
      <c r="A905" s="120"/>
      <c r="B905" s="120"/>
      <c r="C905" s="120"/>
      <c r="D905" s="120"/>
      <c r="E905" s="2"/>
      <c r="F905" s="2"/>
      <c r="G905" s="120"/>
      <c r="H905" s="120"/>
      <c r="I905" s="120"/>
      <c r="J905" s="58"/>
      <c r="K905" s="121"/>
      <c r="L905" s="2"/>
      <c r="M905" s="120"/>
      <c r="N905" s="120"/>
      <c r="O905" s="120"/>
      <c r="P905" s="120"/>
      <c r="Q905" s="2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122"/>
      <c r="AJ905" s="122"/>
      <c r="AK905" s="2"/>
      <c r="AL905" s="2"/>
      <c r="AM905" s="2"/>
      <c r="AN905" s="2"/>
      <c r="AO905" s="2"/>
      <c r="AP905" s="2"/>
      <c r="AQ905" s="2"/>
      <c r="AR905" s="15"/>
    </row>
    <row r="906" spans="1:44" ht="11.25" customHeight="1">
      <c r="A906" s="120"/>
      <c r="B906" s="120"/>
      <c r="C906" s="120"/>
      <c r="D906" s="120"/>
      <c r="E906" s="2"/>
      <c r="F906" s="2"/>
      <c r="G906" s="120"/>
      <c r="H906" s="120"/>
      <c r="I906" s="120"/>
      <c r="J906" s="58"/>
      <c r="K906" s="121"/>
      <c r="L906" s="2"/>
      <c r="M906" s="120"/>
      <c r="N906" s="120"/>
      <c r="O906" s="120"/>
      <c r="P906" s="120"/>
      <c r="Q906" s="2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122"/>
      <c r="AJ906" s="122"/>
      <c r="AK906" s="2"/>
      <c r="AL906" s="2"/>
      <c r="AM906" s="2"/>
      <c r="AN906" s="2"/>
      <c r="AO906" s="2"/>
      <c r="AP906" s="2"/>
      <c r="AQ906" s="2"/>
      <c r="AR906" s="15"/>
    </row>
    <row r="907" spans="1:44" ht="11.25" customHeight="1">
      <c r="A907" s="120"/>
      <c r="B907" s="120"/>
      <c r="C907" s="120"/>
      <c r="D907" s="120"/>
      <c r="E907" s="2"/>
      <c r="F907" s="2"/>
      <c r="G907" s="120"/>
      <c r="H907" s="120"/>
      <c r="I907" s="120"/>
      <c r="J907" s="58"/>
      <c r="K907" s="121"/>
      <c r="L907" s="2"/>
      <c r="M907" s="120"/>
      <c r="N907" s="120"/>
      <c r="O907" s="120"/>
      <c r="P907" s="120"/>
      <c r="Q907" s="2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122"/>
      <c r="AJ907" s="122"/>
      <c r="AK907" s="2"/>
      <c r="AL907" s="2"/>
      <c r="AM907" s="2"/>
      <c r="AN907" s="2"/>
      <c r="AO907" s="2"/>
      <c r="AP907" s="2"/>
      <c r="AQ907" s="2"/>
      <c r="AR907" s="15"/>
    </row>
    <row r="908" spans="1:44" ht="11.25" customHeight="1">
      <c r="A908" s="120"/>
      <c r="B908" s="120"/>
      <c r="C908" s="120"/>
      <c r="D908" s="120"/>
      <c r="E908" s="2"/>
      <c r="F908" s="2"/>
      <c r="G908" s="120"/>
      <c r="H908" s="120"/>
      <c r="I908" s="120"/>
      <c r="J908" s="58"/>
      <c r="K908" s="121"/>
      <c r="L908" s="2"/>
      <c r="M908" s="120"/>
      <c r="N908" s="120"/>
      <c r="O908" s="120"/>
      <c r="P908" s="120"/>
      <c r="Q908" s="2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122"/>
      <c r="AJ908" s="122"/>
      <c r="AK908" s="2"/>
      <c r="AL908" s="2"/>
      <c r="AM908" s="2"/>
      <c r="AN908" s="2"/>
      <c r="AO908" s="2"/>
      <c r="AP908" s="2"/>
      <c r="AQ908" s="2"/>
      <c r="AR908" s="15"/>
    </row>
    <row r="909" spans="1:44" ht="11.25" customHeight="1">
      <c r="A909" s="120"/>
      <c r="B909" s="120"/>
      <c r="C909" s="120"/>
      <c r="D909" s="120"/>
      <c r="E909" s="2"/>
      <c r="F909" s="2"/>
      <c r="G909" s="120"/>
      <c r="H909" s="120"/>
      <c r="I909" s="120"/>
      <c r="J909" s="58"/>
      <c r="K909" s="121"/>
      <c r="L909" s="2"/>
      <c r="M909" s="120"/>
      <c r="N909" s="120"/>
      <c r="O909" s="120"/>
      <c r="P909" s="120"/>
      <c r="Q909" s="2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122"/>
      <c r="AJ909" s="122"/>
      <c r="AK909" s="2"/>
      <c r="AL909" s="2"/>
      <c r="AM909" s="2"/>
      <c r="AN909" s="2"/>
      <c r="AO909" s="2"/>
      <c r="AP909" s="2"/>
      <c r="AQ909" s="2"/>
      <c r="AR909" s="15"/>
    </row>
    <row r="910" spans="1:44" ht="11.25" customHeight="1">
      <c r="A910" s="120"/>
      <c r="B910" s="120"/>
      <c r="C910" s="120"/>
      <c r="D910" s="120"/>
      <c r="E910" s="2"/>
      <c r="F910" s="2"/>
      <c r="G910" s="120"/>
      <c r="H910" s="120"/>
      <c r="I910" s="120"/>
      <c r="J910" s="58"/>
      <c r="K910" s="121"/>
      <c r="L910" s="2"/>
      <c r="M910" s="120"/>
      <c r="N910" s="120"/>
      <c r="O910" s="120"/>
      <c r="P910" s="120"/>
      <c r="Q910" s="2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122"/>
      <c r="AJ910" s="122"/>
      <c r="AK910" s="2"/>
      <c r="AL910" s="2"/>
      <c r="AM910" s="2"/>
      <c r="AN910" s="2"/>
      <c r="AO910" s="2"/>
      <c r="AP910" s="2"/>
      <c r="AQ910" s="2"/>
      <c r="AR910" s="15"/>
    </row>
    <row r="911" spans="1:44" ht="11.25" customHeight="1">
      <c r="A911" s="120"/>
      <c r="B911" s="120"/>
      <c r="C911" s="120"/>
      <c r="D911" s="120"/>
      <c r="E911" s="2"/>
      <c r="F911" s="2"/>
      <c r="G911" s="120"/>
      <c r="H911" s="120"/>
      <c r="I911" s="120"/>
      <c r="J911" s="58"/>
      <c r="K911" s="121"/>
      <c r="L911" s="2"/>
      <c r="M911" s="120"/>
      <c r="N911" s="120"/>
      <c r="O911" s="120"/>
      <c r="P911" s="120"/>
      <c r="Q911" s="2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122"/>
      <c r="AJ911" s="122"/>
      <c r="AK911" s="2"/>
      <c r="AL911" s="2"/>
      <c r="AM911" s="2"/>
      <c r="AN911" s="2"/>
      <c r="AO911" s="2"/>
      <c r="AP911" s="2"/>
      <c r="AQ911" s="2"/>
      <c r="AR911" s="15"/>
    </row>
    <row r="912" spans="1:44" ht="11.25" customHeight="1">
      <c r="A912" s="120"/>
      <c r="B912" s="120"/>
      <c r="C912" s="120"/>
      <c r="D912" s="120"/>
      <c r="E912" s="2"/>
      <c r="F912" s="2"/>
      <c r="G912" s="120"/>
      <c r="H912" s="120"/>
      <c r="I912" s="120"/>
      <c r="J912" s="58"/>
      <c r="K912" s="121"/>
      <c r="L912" s="2"/>
      <c r="M912" s="120"/>
      <c r="N912" s="120"/>
      <c r="O912" s="120"/>
      <c r="P912" s="120"/>
      <c r="Q912" s="2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122"/>
      <c r="AJ912" s="122"/>
      <c r="AK912" s="2"/>
      <c r="AL912" s="2"/>
      <c r="AM912" s="2"/>
      <c r="AN912" s="2"/>
      <c r="AO912" s="2"/>
      <c r="AP912" s="2"/>
      <c r="AQ912" s="2"/>
      <c r="AR912" s="15"/>
    </row>
    <row r="913" spans="1:44" ht="11.25" customHeight="1">
      <c r="A913" s="120"/>
      <c r="B913" s="120"/>
      <c r="C913" s="120"/>
      <c r="D913" s="120"/>
      <c r="E913" s="2"/>
      <c r="F913" s="2"/>
      <c r="G913" s="120"/>
      <c r="H913" s="120"/>
      <c r="I913" s="120"/>
      <c r="J913" s="58"/>
      <c r="K913" s="121"/>
      <c r="L913" s="2"/>
      <c r="M913" s="120"/>
      <c r="N913" s="120"/>
      <c r="O913" s="120"/>
      <c r="P913" s="120"/>
      <c r="Q913" s="2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122"/>
      <c r="AJ913" s="122"/>
      <c r="AK913" s="2"/>
      <c r="AL913" s="2"/>
      <c r="AM913" s="2"/>
      <c r="AN913" s="2"/>
      <c r="AO913" s="2"/>
      <c r="AP913" s="2"/>
      <c r="AQ913" s="2"/>
      <c r="AR913" s="15"/>
    </row>
    <row r="914" spans="1:44" ht="11.25" customHeight="1">
      <c r="A914" s="120"/>
      <c r="B914" s="120"/>
      <c r="C914" s="120"/>
      <c r="D914" s="120"/>
      <c r="E914" s="2"/>
      <c r="F914" s="2"/>
      <c r="G914" s="120"/>
      <c r="H914" s="120"/>
      <c r="I914" s="120"/>
      <c r="J914" s="58"/>
      <c r="K914" s="121"/>
      <c r="L914" s="2"/>
      <c r="M914" s="120"/>
      <c r="N914" s="120"/>
      <c r="O914" s="120"/>
      <c r="P914" s="120"/>
      <c r="Q914" s="2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122"/>
      <c r="AJ914" s="122"/>
      <c r="AK914" s="2"/>
      <c r="AL914" s="2"/>
      <c r="AM914" s="2"/>
      <c r="AN914" s="2"/>
      <c r="AO914" s="2"/>
      <c r="AP914" s="2"/>
      <c r="AQ914" s="2"/>
      <c r="AR914" s="15"/>
    </row>
    <row r="915" spans="1:44" ht="11.25" customHeight="1">
      <c r="A915" s="120"/>
      <c r="B915" s="120"/>
      <c r="C915" s="120"/>
      <c r="D915" s="120"/>
      <c r="E915" s="2"/>
      <c r="F915" s="2"/>
      <c r="G915" s="120"/>
      <c r="H915" s="120"/>
      <c r="I915" s="120"/>
      <c r="J915" s="58"/>
      <c r="K915" s="121"/>
      <c r="L915" s="2"/>
      <c r="M915" s="120"/>
      <c r="N915" s="120"/>
      <c r="O915" s="120"/>
      <c r="P915" s="120"/>
      <c r="Q915" s="2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122"/>
      <c r="AJ915" s="122"/>
      <c r="AK915" s="2"/>
      <c r="AL915" s="2"/>
      <c r="AM915" s="2"/>
      <c r="AN915" s="2"/>
      <c r="AO915" s="2"/>
      <c r="AP915" s="2"/>
      <c r="AQ915" s="2"/>
      <c r="AR915" s="15"/>
    </row>
    <row r="916" spans="1:44" ht="11.25" customHeight="1">
      <c r="A916" s="120"/>
      <c r="B916" s="120"/>
      <c r="C916" s="120"/>
      <c r="D916" s="120"/>
      <c r="E916" s="2"/>
      <c r="F916" s="2"/>
      <c r="G916" s="120"/>
      <c r="H916" s="120"/>
      <c r="I916" s="120"/>
      <c r="J916" s="58"/>
      <c r="K916" s="121"/>
      <c r="L916" s="2"/>
      <c r="M916" s="120"/>
      <c r="N916" s="120"/>
      <c r="O916" s="120"/>
      <c r="P916" s="120"/>
      <c r="Q916" s="2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122"/>
      <c r="AJ916" s="122"/>
      <c r="AK916" s="2"/>
      <c r="AL916" s="2"/>
      <c r="AM916" s="2"/>
      <c r="AN916" s="2"/>
      <c r="AO916" s="2"/>
      <c r="AP916" s="2"/>
      <c r="AQ916" s="2"/>
      <c r="AR916" s="15"/>
    </row>
    <row r="917" spans="1:44" ht="11.25" customHeight="1">
      <c r="A917" s="120"/>
      <c r="B917" s="120"/>
      <c r="C917" s="120"/>
      <c r="D917" s="120"/>
      <c r="E917" s="2"/>
      <c r="F917" s="2"/>
      <c r="G917" s="120"/>
      <c r="H917" s="120"/>
      <c r="I917" s="120"/>
      <c r="J917" s="58"/>
      <c r="K917" s="121"/>
      <c r="L917" s="2"/>
      <c r="M917" s="120"/>
      <c r="N917" s="120"/>
      <c r="O917" s="120"/>
      <c r="P917" s="120"/>
      <c r="Q917" s="2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122"/>
      <c r="AJ917" s="122"/>
      <c r="AK917" s="2"/>
      <c r="AL917" s="2"/>
      <c r="AM917" s="2"/>
      <c r="AN917" s="2"/>
      <c r="AO917" s="2"/>
      <c r="AP917" s="2"/>
      <c r="AQ917" s="2"/>
      <c r="AR917" s="15"/>
    </row>
    <row r="918" spans="1:44" ht="11.25" customHeight="1">
      <c r="A918" s="120"/>
      <c r="B918" s="120"/>
      <c r="C918" s="120"/>
      <c r="D918" s="120"/>
      <c r="E918" s="2"/>
      <c r="F918" s="2"/>
      <c r="G918" s="120"/>
      <c r="H918" s="120"/>
      <c r="I918" s="120"/>
      <c r="J918" s="58"/>
      <c r="K918" s="121"/>
      <c r="L918" s="2"/>
      <c r="M918" s="120"/>
      <c r="N918" s="120"/>
      <c r="O918" s="120"/>
      <c r="P918" s="120"/>
      <c r="Q918" s="2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122"/>
      <c r="AJ918" s="122"/>
      <c r="AK918" s="2"/>
      <c r="AL918" s="2"/>
      <c r="AM918" s="2"/>
      <c r="AN918" s="2"/>
      <c r="AO918" s="2"/>
      <c r="AP918" s="2"/>
      <c r="AQ918" s="2"/>
      <c r="AR918" s="15"/>
    </row>
    <row r="919" spans="1:44" ht="11.25" customHeight="1">
      <c r="A919" s="120"/>
      <c r="B919" s="120"/>
      <c r="C919" s="120"/>
      <c r="D919" s="120"/>
      <c r="E919" s="2"/>
      <c r="F919" s="2"/>
      <c r="G919" s="120"/>
      <c r="H919" s="120"/>
      <c r="I919" s="120"/>
      <c r="J919" s="58"/>
      <c r="K919" s="121"/>
      <c r="L919" s="2"/>
      <c r="M919" s="120"/>
      <c r="N919" s="120"/>
      <c r="O919" s="120"/>
      <c r="P919" s="120"/>
      <c r="Q919" s="2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122"/>
      <c r="AJ919" s="122"/>
      <c r="AK919" s="2"/>
      <c r="AL919" s="2"/>
      <c r="AM919" s="2"/>
      <c r="AN919" s="2"/>
      <c r="AO919" s="2"/>
      <c r="AP919" s="2"/>
      <c r="AQ919" s="2"/>
      <c r="AR919" s="15"/>
    </row>
    <row r="920" spans="1:44" ht="11.25" customHeight="1">
      <c r="A920" s="120"/>
      <c r="B920" s="120"/>
      <c r="C920" s="120"/>
      <c r="D920" s="120"/>
      <c r="E920" s="2"/>
      <c r="F920" s="2"/>
      <c r="G920" s="120"/>
      <c r="H920" s="120"/>
      <c r="I920" s="120"/>
      <c r="J920" s="58"/>
      <c r="K920" s="121"/>
      <c r="L920" s="2"/>
      <c r="M920" s="120"/>
      <c r="N920" s="120"/>
      <c r="O920" s="120"/>
      <c r="P920" s="120"/>
      <c r="Q920" s="2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122"/>
      <c r="AJ920" s="122"/>
      <c r="AK920" s="2"/>
      <c r="AL920" s="2"/>
      <c r="AM920" s="2"/>
      <c r="AN920" s="2"/>
      <c r="AO920" s="2"/>
      <c r="AP920" s="2"/>
      <c r="AQ920" s="2"/>
      <c r="AR920" s="15"/>
    </row>
    <row r="921" spans="1:44" ht="11.25" customHeight="1">
      <c r="A921" s="120"/>
      <c r="B921" s="120"/>
      <c r="C921" s="120"/>
      <c r="D921" s="120"/>
      <c r="E921" s="2"/>
      <c r="F921" s="2"/>
      <c r="G921" s="120"/>
      <c r="H921" s="120"/>
      <c r="I921" s="120"/>
      <c r="J921" s="58"/>
      <c r="K921" s="121"/>
      <c r="L921" s="2"/>
      <c r="M921" s="120"/>
      <c r="N921" s="120"/>
      <c r="O921" s="120"/>
      <c r="P921" s="120"/>
      <c r="Q921" s="2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122"/>
      <c r="AJ921" s="122"/>
      <c r="AK921" s="2"/>
      <c r="AL921" s="2"/>
      <c r="AM921" s="2"/>
      <c r="AN921" s="2"/>
      <c r="AO921" s="2"/>
      <c r="AP921" s="2"/>
      <c r="AQ921" s="2"/>
      <c r="AR921" s="15"/>
    </row>
    <row r="922" spans="1:44" ht="11.25" customHeight="1">
      <c r="A922" s="120"/>
      <c r="B922" s="120"/>
      <c r="C922" s="120"/>
      <c r="D922" s="120"/>
      <c r="E922" s="2"/>
      <c r="F922" s="2"/>
      <c r="G922" s="120"/>
      <c r="H922" s="120"/>
      <c r="I922" s="120"/>
      <c r="J922" s="58"/>
      <c r="K922" s="121"/>
      <c r="L922" s="2"/>
      <c r="M922" s="120"/>
      <c r="N922" s="120"/>
      <c r="O922" s="120"/>
      <c r="P922" s="120"/>
      <c r="Q922" s="2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122"/>
      <c r="AJ922" s="122"/>
      <c r="AK922" s="2"/>
      <c r="AL922" s="2"/>
      <c r="AM922" s="2"/>
      <c r="AN922" s="2"/>
      <c r="AO922" s="2"/>
      <c r="AP922" s="2"/>
      <c r="AQ922" s="2"/>
      <c r="AR922" s="15"/>
    </row>
    <row r="923" spans="1:44" ht="11.25" customHeight="1">
      <c r="A923" s="120"/>
      <c r="B923" s="120"/>
      <c r="C923" s="120"/>
      <c r="D923" s="120"/>
      <c r="E923" s="2"/>
      <c r="F923" s="2"/>
      <c r="G923" s="120"/>
      <c r="H923" s="120"/>
      <c r="I923" s="120"/>
      <c r="J923" s="58"/>
      <c r="K923" s="121"/>
      <c r="L923" s="2"/>
      <c r="M923" s="120"/>
      <c r="N923" s="120"/>
      <c r="O923" s="120"/>
      <c r="P923" s="120"/>
      <c r="Q923" s="2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122"/>
      <c r="AJ923" s="122"/>
      <c r="AK923" s="2"/>
      <c r="AL923" s="2"/>
      <c r="AM923" s="2"/>
      <c r="AN923" s="2"/>
      <c r="AO923" s="2"/>
      <c r="AP923" s="2"/>
      <c r="AQ923" s="2"/>
      <c r="AR923" s="15"/>
    </row>
    <row r="924" spans="1:44" ht="11.25" customHeight="1">
      <c r="A924" s="120"/>
      <c r="B924" s="120"/>
      <c r="C924" s="120"/>
      <c r="D924" s="120"/>
      <c r="E924" s="2"/>
      <c r="F924" s="2"/>
      <c r="G924" s="120"/>
      <c r="H924" s="120"/>
      <c r="I924" s="120"/>
      <c r="J924" s="58"/>
      <c r="K924" s="121"/>
      <c r="L924" s="2"/>
      <c r="M924" s="120"/>
      <c r="N924" s="120"/>
      <c r="O924" s="120"/>
      <c r="P924" s="120"/>
      <c r="Q924" s="2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122"/>
      <c r="AJ924" s="122"/>
      <c r="AK924" s="2"/>
      <c r="AL924" s="2"/>
      <c r="AM924" s="2"/>
      <c r="AN924" s="2"/>
      <c r="AO924" s="2"/>
      <c r="AP924" s="2"/>
      <c r="AQ924" s="2"/>
      <c r="AR924" s="15"/>
    </row>
    <row r="925" spans="1:44" ht="11.25" customHeight="1">
      <c r="A925" s="120"/>
      <c r="B925" s="120"/>
      <c r="C925" s="120"/>
      <c r="D925" s="120"/>
      <c r="E925" s="2"/>
      <c r="F925" s="2"/>
      <c r="G925" s="120"/>
      <c r="H925" s="120"/>
      <c r="I925" s="120"/>
      <c r="J925" s="58"/>
      <c r="K925" s="121"/>
      <c r="L925" s="2"/>
      <c r="M925" s="120"/>
      <c r="N925" s="120"/>
      <c r="O925" s="120"/>
      <c r="P925" s="120"/>
      <c r="Q925" s="2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122"/>
      <c r="AJ925" s="122"/>
      <c r="AK925" s="2"/>
      <c r="AL925" s="2"/>
      <c r="AM925" s="2"/>
      <c r="AN925" s="2"/>
      <c r="AO925" s="2"/>
      <c r="AP925" s="2"/>
      <c r="AQ925" s="2"/>
      <c r="AR925" s="15"/>
    </row>
    <row r="926" spans="1:44" ht="11.25" customHeight="1">
      <c r="A926" s="120"/>
      <c r="B926" s="120"/>
      <c r="C926" s="120"/>
      <c r="D926" s="120"/>
      <c r="E926" s="2"/>
      <c r="F926" s="2"/>
      <c r="G926" s="120"/>
      <c r="H926" s="120"/>
      <c r="I926" s="120"/>
      <c r="J926" s="58"/>
      <c r="K926" s="121"/>
      <c r="L926" s="2"/>
      <c r="M926" s="120"/>
      <c r="N926" s="120"/>
      <c r="O926" s="120"/>
      <c r="P926" s="120"/>
      <c r="Q926" s="2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122"/>
      <c r="AJ926" s="122"/>
      <c r="AK926" s="2"/>
      <c r="AL926" s="2"/>
      <c r="AM926" s="2"/>
      <c r="AN926" s="2"/>
      <c r="AO926" s="2"/>
      <c r="AP926" s="2"/>
      <c r="AQ926" s="2"/>
      <c r="AR926" s="15"/>
    </row>
    <row r="927" spans="1:44" ht="11.25" customHeight="1">
      <c r="A927" s="120"/>
      <c r="B927" s="120"/>
      <c r="C927" s="120"/>
      <c r="D927" s="120"/>
      <c r="E927" s="2"/>
      <c r="F927" s="2"/>
      <c r="G927" s="120"/>
      <c r="H927" s="120"/>
      <c r="I927" s="120"/>
      <c r="J927" s="58"/>
      <c r="K927" s="121"/>
      <c r="L927" s="2"/>
      <c r="M927" s="120"/>
      <c r="N927" s="120"/>
      <c r="O927" s="120"/>
      <c r="P927" s="120"/>
      <c r="Q927" s="2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122"/>
      <c r="AJ927" s="122"/>
      <c r="AK927" s="2"/>
      <c r="AL927" s="2"/>
      <c r="AM927" s="2"/>
      <c r="AN927" s="2"/>
      <c r="AO927" s="2"/>
      <c r="AP927" s="2"/>
      <c r="AQ927" s="2"/>
      <c r="AR927" s="15"/>
    </row>
    <row r="928" spans="1:44" ht="11.25" customHeight="1">
      <c r="A928" s="120"/>
      <c r="B928" s="120"/>
      <c r="C928" s="120"/>
      <c r="D928" s="120"/>
      <c r="E928" s="2"/>
      <c r="F928" s="2"/>
      <c r="G928" s="120"/>
      <c r="H928" s="120"/>
      <c r="I928" s="120"/>
      <c r="J928" s="58"/>
      <c r="K928" s="121"/>
      <c r="L928" s="2"/>
      <c r="M928" s="120"/>
      <c r="N928" s="120"/>
      <c r="O928" s="120"/>
      <c r="P928" s="120"/>
      <c r="Q928" s="2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122"/>
      <c r="AJ928" s="122"/>
      <c r="AK928" s="2"/>
      <c r="AL928" s="2"/>
      <c r="AM928" s="2"/>
      <c r="AN928" s="2"/>
      <c r="AO928" s="2"/>
      <c r="AP928" s="2"/>
      <c r="AQ928" s="2"/>
      <c r="AR928" s="15"/>
    </row>
    <row r="929" spans="1:44" ht="11.25" customHeight="1">
      <c r="A929" s="120"/>
      <c r="B929" s="120"/>
      <c r="C929" s="120"/>
      <c r="D929" s="120"/>
      <c r="E929" s="2"/>
      <c r="F929" s="2"/>
      <c r="G929" s="120"/>
      <c r="H929" s="120"/>
      <c r="I929" s="120"/>
      <c r="J929" s="58"/>
      <c r="K929" s="121"/>
      <c r="L929" s="2"/>
      <c r="M929" s="120"/>
      <c r="N929" s="120"/>
      <c r="O929" s="120"/>
      <c r="P929" s="120"/>
      <c r="Q929" s="2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122"/>
      <c r="AJ929" s="122"/>
      <c r="AK929" s="2"/>
      <c r="AL929" s="2"/>
      <c r="AM929" s="2"/>
      <c r="AN929" s="2"/>
      <c r="AO929" s="2"/>
      <c r="AP929" s="2"/>
      <c r="AQ929" s="2"/>
      <c r="AR929" s="15"/>
    </row>
    <row r="930" spans="1:44" ht="11.25" customHeight="1">
      <c r="A930" s="120"/>
      <c r="B930" s="120"/>
      <c r="C930" s="120"/>
      <c r="D930" s="120"/>
      <c r="E930" s="2"/>
      <c r="F930" s="2"/>
      <c r="G930" s="120"/>
      <c r="H930" s="120"/>
      <c r="I930" s="120"/>
      <c r="J930" s="58"/>
      <c r="K930" s="121"/>
      <c r="L930" s="2"/>
      <c r="M930" s="120"/>
      <c r="N930" s="120"/>
      <c r="O930" s="120"/>
      <c r="P930" s="120"/>
      <c r="Q930" s="2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122"/>
      <c r="AJ930" s="122"/>
      <c r="AK930" s="2"/>
      <c r="AL930" s="2"/>
      <c r="AM930" s="2"/>
      <c r="AN930" s="2"/>
      <c r="AO930" s="2"/>
      <c r="AP930" s="2"/>
      <c r="AQ930" s="2"/>
      <c r="AR930" s="15"/>
    </row>
    <row r="931" spans="1:44" ht="11.25" customHeight="1">
      <c r="A931" s="120"/>
      <c r="B931" s="120"/>
      <c r="C931" s="120"/>
      <c r="D931" s="120"/>
      <c r="E931" s="2"/>
      <c r="F931" s="2"/>
      <c r="G931" s="120"/>
      <c r="H931" s="120"/>
      <c r="I931" s="120"/>
      <c r="J931" s="58"/>
      <c r="K931" s="121"/>
      <c r="L931" s="2"/>
      <c r="M931" s="120"/>
      <c r="N931" s="120"/>
      <c r="O931" s="120"/>
      <c r="P931" s="120"/>
      <c r="Q931" s="2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122"/>
      <c r="AJ931" s="122"/>
      <c r="AK931" s="2"/>
      <c r="AL931" s="2"/>
      <c r="AM931" s="2"/>
      <c r="AN931" s="2"/>
      <c r="AO931" s="2"/>
      <c r="AP931" s="2"/>
      <c r="AQ931" s="2"/>
      <c r="AR931" s="15"/>
    </row>
    <row r="932" spans="1:44" ht="11.25" customHeight="1">
      <c r="A932" s="120"/>
      <c r="B932" s="120"/>
      <c r="C932" s="120"/>
      <c r="D932" s="120"/>
      <c r="E932" s="2"/>
      <c r="F932" s="2"/>
      <c r="G932" s="120"/>
      <c r="H932" s="120"/>
      <c r="I932" s="120"/>
      <c r="J932" s="58"/>
      <c r="K932" s="121"/>
      <c r="L932" s="2"/>
      <c r="M932" s="120"/>
      <c r="N932" s="120"/>
      <c r="O932" s="120"/>
      <c r="P932" s="120"/>
      <c r="Q932" s="2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122"/>
      <c r="AJ932" s="122"/>
      <c r="AK932" s="2"/>
      <c r="AL932" s="2"/>
      <c r="AM932" s="2"/>
      <c r="AN932" s="2"/>
      <c r="AO932" s="2"/>
      <c r="AP932" s="2"/>
      <c r="AQ932" s="2"/>
      <c r="AR932" s="15"/>
    </row>
    <row r="933" spans="1:44" ht="11.25" customHeight="1">
      <c r="A933" s="120"/>
      <c r="B933" s="120"/>
      <c r="C933" s="120"/>
      <c r="D933" s="120"/>
      <c r="E933" s="2"/>
      <c r="F933" s="2"/>
      <c r="G933" s="120"/>
      <c r="H933" s="120"/>
      <c r="I933" s="120"/>
      <c r="J933" s="58"/>
      <c r="K933" s="121"/>
      <c r="L933" s="2"/>
      <c r="M933" s="120"/>
      <c r="N933" s="120"/>
      <c r="O933" s="120"/>
      <c r="P933" s="120"/>
      <c r="Q933" s="2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122"/>
      <c r="AJ933" s="122"/>
      <c r="AK933" s="2"/>
      <c r="AL933" s="2"/>
      <c r="AM933" s="2"/>
      <c r="AN933" s="2"/>
      <c r="AO933" s="2"/>
      <c r="AP933" s="2"/>
      <c r="AQ933" s="2"/>
      <c r="AR933" s="15"/>
    </row>
    <row r="934" spans="1:44" ht="11.25" customHeight="1">
      <c r="A934" s="120"/>
      <c r="B934" s="120"/>
      <c r="C934" s="120"/>
      <c r="D934" s="120"/>
      <c r="E934" s="2"/>
      <c r="F934" s="2"/>
      <c r="G934" s="120"/>
      <c r="H934" s="120"/>
      <c r="I934" s="120"/>
      <c r="J934" s="58"/>
      <c r="K934" s="121"/>
      <c r="L934" s="2"/>
      <c r="M934" s="120"/>
      <c r="N934" s="120"/>
      <c r="O934" s="120"/>
      <c r="P934" s="120"/>
      <c r="Q934" s="2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122"/>
      <c r="AJ934" s="122"/>
      <c r="AK934" s="2"/>
      <c r="AL934" s="2"/>
      <c r="AM934" s="2"/>
      <c r="AN934" s="2"/>
      <c r="AO934" s="2"/>
      <c r="AP934" s="2"/>
      <c r="AQ934" s="2"/>
      <c r="AR934" s="15"/>
    </row>
    <row r="935" spans="1:44" ht="11.25" customHeight="1">
      <c r="A935" s="120"/>
      <c r="B935" s="120"/>
      <c r="C935" s="120"/>
      <c r="D935" s="120"/>
      <c r="E935" s="2"/>
      <c r="F935" s="2"/>
      <c r="G935" s="120"/>
      <c r="H935" s="120"/>
      <c r="I935" s="120"/>
      <c r="J935" s="58"/>
      <c r="K935" s="121"/>
      <c r="L935" s="2"/>
      <c r="M935" s="120"/>
      <c r="N935" s="120"/>
      <c r="O935" s="120"/>
      <c r="P935" s="120"/>
      <c r="Q935" s="2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122"/>
      <c r="AJ935" s="122"/>
      <c r="AK935" s="2"/>
      <c r="AL935" s="2"/>
      <c r="AM935" s="2"/>
      <c r="AN935" s="2"/>
      <c r="AO935" s="2"/>
      <c r="AP935" s="2"/>
      <c r="AQ935" s="2"/>
      <c r="AR935" s="15"/>
    </row>
    <row r="936" spans="1:44" ht="11.25" customHeight="1">
      <c r="A936" s="120"/>
      <c r="B936" s="120"/>
      <c r="C936" s="120"/>
      <c r="D936" s="120"/>
      <c r="E936" s="2"/>
      <c r="F936" s="2"/>
      <c r="G936" s="120"/>
      <c r="H936" s="120"/>
      <c r="I936" s="120"/>
      <c r="J936" s="58"/>
      <c r="K936" s="121"/>
      <c r="L936" s="2"/>
      <c r="M936" s="120"/>
      <c r="N936" s="120"/>
      <c r="O936" s="120"/>
      <c r="P936" s="120"/>
      <c r="Q936" s="2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122"/>
      <c r="AJ936" s="122"/>
      <c r="AK936" s="2"/>
      <c r="AL936" s="2"/>
      <c r="AM936" s="2"/>
      <c r="AN936" s="2"/>
      <c r="AO936" s="2"/>
      <c r="AP936" s="2"/>
      <c r="AQ936" s="2"/>
      <c r="AR936" s="15"/>
    </row>
    <row r="937" spans="1:44" ht="11.25" customHeight="1">
      <c r="A937" s="120"/>
      <c r="B937" s="120"/>
      <c r="C937" s="120"/>
      <c r="D937" s="120"/>
      <c r="E937" s="2"/>
      <c r="F937" s="2"/>
      <c r="G937" s="120"/>
      <c r="H937" s="120"/>
      <c r="I937" s="120"/>
      <c r="J937" s="58"/>
      <c r="K937" s="121"/>
      <c r="L937" s="2"/>
      <c r="M937" s="120"/>
      <c r="N937" s="120"/>
      <c r="O937" s="120"/>
      <c r="P937" s="120"/>
      <c r="Q937" s="2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122"/>
      <c r="AJ937" s="122"/>
      <c r="AK937" s="2"/>
      <c r="AL937" s="2"/>
      <c r="AM937" s="2"/>
      <c r="AN937" s="2"/>
      <c r="AO937" s="2"/>
      <c r="AP937" s="2"/>
      <c r="AQ937" s="2"/>
      <c r="AR937" s="15"/>
    </row>
    <row r="938" spans="1:44" ht="11.25" customHeight="1">
      <c r="A938" s="120"/>
      <c r="B938" s="120"/>
      <c r="C938" s="120"/>
      <c r="D938" s="120"/>
      <c r="E938" s="2"/>
      <c r="F938" s="2"/>
      <c r="G938" s="120"/>
      <c r="H938" s="120"/>
      <c r="I938" s="120"/>
      <c r="J938" s="58"/>
      <c r="K938" s="121"/>
      <c r="L938" s="2"/>
      <c r="M938" s="120"/>
      <c r="N938" s="120"/>
      <c r="O938" s="120"/>
      <c r="P938" s="120"/>
      <c r="Q938" s="2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122"/>
      <c r="AJ938" s="122"/>
      <c r="AK938" s="2"/>
      <c r="AL938" s="2"/>
      <c r="AM938" s="2"/>
      <c r="AN938" s="2"/>
      <c r="AO938" s="2"/>
      <c r="AP938" s="2"/>
      <c r="AQ938" s="2"/>
      <c r="AR938" s="15"/>
    </row>
    <row r="939" spans="1:44" ht="11.25" customHeight="1">
      <c r="A939" s="120"/>
      <c r="B939" s="120"/>
      <c r="C939" s="120"/>
      <c r="D939" s="120"/>
      <c r="E939" s="2"/>
      <c r="F939" s="2"/>
      <c r="G939" s="120"/>
      <c r="H939" s="120"/>
      <c r="I939" s="120"/>
      <c r="J939" s="58"/>
      <c r="K939" s="121"/>
      <c r="L939" s="2"/>
      <c r="M939" s="120"/>
      <c r="N939" s="120"/>
      <c r="O939" s="120"/>
      <c r="P939" s="120"/>
      <c r="Q939" s="2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122"/>
      <c r="AJ939" s="122"/>
      <c r="AK939" s="2"/>
      <c r="AL939" s="2"/>
      <c r="AM939" s="2"/>
      <c r="AN939" s="2"/>
      <c r="AO939" s="2"/>
      <c r="AP939" s="2"/>
      <c r="AQ939" s="2"/>
      <c r="AR939" s="15"/>
    </row>
    <row r="940" spans="1:44" ht="11.25" customHeight="1">
      <c r="A940" s="120"/>
      <c r="B940" s="120"/>
      <c r="C940" s="120"/>
      <c r="D940" s="120"/>
      <c r="E940" s="2"/>
      <c r="F940" s="2"/>
      <c r="G940" s="120"/>
      <c r="H940" s="120"/>
      <c r="I940" s="120"/>
      <c r="J940" s="58"/>
      <c r="K940" s="121"/>
      <c r="L940" s="2"/>
      <c r="M940" s="120"/>
      <c r="N940" s="120"/>
      <c r="O940" s="120"/>
      <c r="P940" s="120"/>
      <c r="Q940" s="2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122"/>
      <c r="AJ940" s="122"/>
      <c r="AK940" s="2"/>
      <c r="AL940" s="2"/>
      <c r="AM940" s="2"/>
      <c r="AN940" s="2"/>
      <c r="AO940" s="2"/>
      <c r="AP940" s="2"/>
      <c r="AQ940" s="2"/>
      <c r="AR940" s="15"/>
    </row>
    <row r="941" spans="1:44" ht="11.25" customHeight="1">
      <c r="A941" s="120"/>
      <c r="B941" s="120"/>
      <c r="C941" s="120"/>
      <c r="D941" s="120"/>
      <c r="E941" s="2"/>
      <c r="F941" s="2"/>
      <c r="G941" s="120"/>
      <c r="H941" s="120"/>
      <c r="I941" s="120"/>
      <c r="J941" s="58"/>
      <c r="K941" s="121"/>
      <c r="L941" s="2"/>
      <c r="M941" s="120"/>
      <c r="N941" s="120"/>
      <c r="O941" s="120"/>
      <c r="P941" s="120"/>
      <c r="Q941" s="2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122"/>
      <c r="AJ941" s="122"/>
      <c r="AK941" s="2"/>
      <c r="AL941" s="2"/>
      <c r="AM941" s="2"/>
      <c r="AN941" s="2"/>
      <c r="AO941" s="2"/>
      <c r="AP941" s="2"/>
      <c r="AQ941" s="2"/>
      <c r="AR941" s="15"/>
    </row>
    <row r="942" spans="1:44" ht="11.25" customHeight="1">
      <c r="A942" s="120"/>
      <c r="B942" s="120"/>
      <c r="C942" s="120"/>
      <c r="D942" s="120"/>
      <c r="E942" s="2"/>
      <c r="F942" s="2"/>
      <c r="G942" s="120"/>
      <c r="H942" s="120"/>
      <c r="I942" s="120"/>
      <c r="J942" s="58"/>
      <c r="K942" s="121"/>
      <c r="L942" s="2"/>
      <c r="M942" s="120"/>
      <c r="N942" s="120"/>
      <c r="O942" s="120"/>
      <c r="P942" s="120"/>
      <c r="Q942" s="2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122"/>
      <c r="AJ942" s="122"/>
      <c r="AK942" s="2"/>
      <c r="AL942" s="2"/>
      <c r="AM942" s="2"/>
      <c r="AN942" s="2"/>
      <c r="AO942" s="2"/>
      <c r="AP942" s="2"/>
      <c r="AQ942" s="2"/>
      <c r="AR942" s="15"/>
    </row>
    <row r="943" spans="1:44" ht="11.25" customHeight="1">
      <c r="A943" s="120"/>
      <c r="B943" s="120"/>
      <c r="C943" s="120"/>
      <c r="D943" s="120"/>
      <c r="E943" s="2"/>
      <c r="F943" s="2"/>
      <c r="G943" s="120"/>
      <c r="H943" s="120"/>
      <c r="I943" s="120"/>
      <c r="J943" s="58"/>
      <c r="K943" s="121"/>
      <c r="L943" s="2"/>
      <c r="M943" s="120"/>
      <c r="N943" s="120"/>
      <c r="O943" s="120"/>
      <c r="P943" s="120"/>
      <c r="Q943" s="2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122"/>
      <c r="AJ943" s="122"/>
      <c r="AK943" s="2"/>
      <c r="AL943" s="2"/>
      <c r="AM943" s="2"/>
      <c r="AN943" s="2"/>
      <c r="AO943" s="2"/>
      <c r="AP943" s="2"/>
      <c r="AQ943" s="2"/>
      <c r="AR943" s="15"/>
    </row>
    <row r="944" spans="1:44" ht="11.25" customHeight="1">
      <c r="A944" s="120"/>
      <c r="B944" s="120"/>
      <c r="C944" s="120"/>
      <c r="D944" s="120"/>
      <c r="E944" s="2"/>
      <c r="F944" s="2"/>
      <c r="G944" s="120"/>
      <c r="H944" s="120"/>
      <c r="I944" s="120"/>
      <c r="J944" s="58"/>
      <c r="K944" s="121"/>
      <c r="L944" s="2"/>
      <c r="M944" s="120"/>
      <c r="N944" s="120"/>
      <c r="O944" s="120"/>
      <c r="P944" s="120"/>
      <c r="Q944" s="2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122"/>
      <c r="AJ944" s="122"/>
      <c r="AK944" s="2"/>
      <c r="AL944" s="2"/>
      <c r="AM944" s="2"/>
      <c r="AN944" s="2"/>
      <c r="AO944" s="2"/>
      <c r="AP944" s="2"/>
      <c r="AQ944" s="2"/>
      <c r="AR944" s="15"/>
    </row>
    <row r="945" spans="1:44" ht="11.25" customHeight="1">
      <c r="A945" s="120"/>
      <c r="B945" s="120"/>
      <c r="C945" s="120"/>
      <c r="D945" s="120"/>
      <c r="E945" s="2"/>
      <c r="F945" s="2"/>
      <c r="G945" s="120"/>
      <c r="H945" s="120"/>
      <c r="I945" s="120"/>
      <c r="J945" s="58"/>
      <c r="K945" s="121"/>
      <c r="L945" s="2"/>
      <c r="M945" s="120"/>
      <c r="N945" s="120"/>
      <c r="O945" s="120"/>
      <c r="P945" s="120"/>
      <c r="Q945" s="2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122"/>
      <c r="AJ945" s="122"/>
      <c r="AK945" s="2"/>
      <c r="AL945" s="2"/>
      <c r="AM945" s="2"/>
      <c r="AN945" s="2"/>
      <c r="AO945" s="2"/>
      <c r="AP945" s="2"/>
      <c r="AQ945" s="2"/>
      <c r="AR945" s="15"/>
    </row>
    <row r="946" spans="1:44" ht="11.25" customHeight="1">
      <c r="A946" s="120"/>
      <c r="B946" s="120"/>
      <c r="C946" s="120"/>
      <c r="D946" s="120"/>
      <c r="E946" s="2"/>
      <c r="F946" s="2"/>
      <c r="G946" s="120"/>
      <c r="H946" s="120"/>
      <c r="I946" s="120"/>
      <c r="J946" s="58"/>
      <c r="K946" s="121"/>
      <c r="L946" s="2"/>
      <c r="M946" s="120"/>
      <c r="N946" s="120"/>
      <c r="O946" s="120"/>
      <c r="P946" s="120"/>
      <c r="Q946" s="2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122"/>
      <c r="AJ946" s="122"/>
      <c r="AK946" s="2"/>
      <c r="AL946" s="2"/>
      <c r="AM946" s="2"/>
      <c r="AN946" s="2"/>
      <c r="AO946" s="2"/>
      <c r="AP946" s="2"/>
      <c r="AQ946" s="2"/>
      <c r="AR946" s="15"/>
    </row>
    <row r="947" spans="1:44" ht="11.25" customHeight="1">
      <c r="A947" s="120"/>
      <c r="B947" s="120"/>
      <c r="C947" s="120"/>
      <c r="D947" s="120"/>
      <c r="E947" s="2"/>
      <c r="F947" s="2"/>
      <c r="G947" s="120"/>
      <c r="H947" s="120"/>
      <c r="I947" s="120"/>
      <c r="J947" s="58"/>
      <c r="K947" s="121"/>
      <c r="L947" s="2"/>
      <c r="M947" s="120"/>
      <c r="N947" s="120"/>
      <c r="O947" s="120"/>
      <c r="P947" s="120"/>
      <c r="Q947" s="2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122"/>
      <c r="AJ947" s="122"/>
      <c r="AK947" s="2"/>
      <c r="AL947" s="2"/>
      <c r="AM947" s="2"/>
      <c r="AN947" s="2"/>
      <c r="AO947" s="2"/>
      <c r="AP947" s="2"/>
      <c r="AQ947" s="2"/>
      <c r="AR947" s="15"/>
    </row>
    <row r="948" spans="1:44" ht="11.25" customHeight="1">
      <c r="A948" s="120"/>
      <c r="B948" s="120"/>
      <c r="C948" s="120"/>
      <c r="D948" s="120"/>
      <c r="E948" s="2"/>
      <c r="F948" s="2"/>
      <c r="G948" s="120"/>
      <c r="H948" s="120"/>
      <c r="I948" s="120"/>
      <c r="J948" s="58"/>
      <c r="K948" s="121"/>
      <c r="L948" s="2"/>
      <c r="M948" s="120"/>
      <c r="N948" s="120"/>
      <c r="O948" s="120"/>
      <c r="P948" s="120"/>
      <c r="Q948" s="2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122"/>
      <c r="AJ948" s="122"/>
      <c r="AK948" s="2"/>
      <c r="AL948" s="2"/>
      <c r="AM948" s="2"/>
      <c r="AN948" s="2"/>
      <c r="AO948" s="2"/>
      <c r="AP948" s="2"/>
      <c r="AQ948" s="2"/>
      <c r="AR948" s="15"/>
    </row>
    <row r="949" spans="1:44" ht="11.25" customHeight="1">
      <c r="A949" s="120"/>
      <c r="B949" s="120"/>
      <c r="C949" s="120"/>
      <c r="D949" s="120"/>
      <c r="E949" s="2"/>
      <c r="F949" s="2"/>
      <c r="G949" s="120"/>
      <c r="H949" s="120"/>
      <c r="I949" s="120"/>
      <c r="J949" s="58"/>
      <c r="K949" s="121"/>
      <c r="L949" s="2"/>
      <c r="M949" s="120"/>
      <c r="N949" s="120"/>
      <c r="O949" s="120"/>
      <c r="P949" s="120"/>
      <c r="Q949" s="2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122"/>
      <c r="AJ949" s="122"/>
      <c r="AK949" s="2"/>
      <c r="AL949" s="2"/>
      <c r="AM949" s="2"/>
      <c r="AN949" s="2"/>
      <c r="AO949" s="2"/>
      <c r="AP949" s="2"/>
      <c r="AQ949" s="2"/>
      <c r="AR949" s="15"/>
    </row>
    <row r="950" spans="1:44" ht="11.25" customHeight="1">
      <c r="A950" s="120"/>
      <c r="B950" s="120"/>
      <c r="C950" s="120"/>
      <c r="D950" s="120"/>
      <c r="E950" s="2"/>
      <c r="F950" s="2"/>
      <c r="G950" s="120"/>
      <c r="H950" s="120"/>
      <c r="I950" s="120"/>
      <c r="J950" s="58"/>
      <c r="K950" s="121"/>
      <c r="L950" s="2"/>
      <c r="M950" s="120"/>
      <c r="N950" s="120"/>
      <c r="O950" s="120"/>
      <c r="P950" s="120"/>
      <c r="Q950" s="2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122"/>
      <c r="AJ950" s="122"/>
      <c r="AK950" s="2"/>
      <c r="AL950" s="2"/>
      <c r="AM950" s="2"/>
      <c r="AN950" s="2"/>
      <c r="AO950" s="2"/>
      <c r="AP950" s="2"/>
      <c r="AQ950" s="2"/>
      <c r="AR950" s="15"/>
    </row>
    <row r="951" spans="1:44" ht="11.25" customHeight="1">
      <c r="A951" s="120"/>
      <c r="B951" s="120"/>
      <c r="C951" s="120"/>
      <c r="D951" s="120"/>
      <c r="E951" s="2"/>
      <c r="F951" s="2"/>
      <c r="G951" s="120"/>
      <c r="H951" s="120"/>
      <c r="I951" s="120"/>
      <c r="J951" s="58"/>
      <c r="K951" s="121"/>
      <c r="L951" s="2"/>
      <c r="M951" s="120"/>
      <c r="N951" s="120"/>
      <c r="O951" s="120"/>
      <c r="P951" s="120"/>
      <c r="Q951" s="2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122"/>
      <c r="AJ951" s="122"/>
      <c r="AK951" s="2"/>
      <c r="AL951" s="2"/>
      <c r="AM951" s="2"/>
      <c r="AN951" s="2"/>
      <c r="AO951" s="2"/>
      <c r="AP951" s="2"/>
      <c r="AQ951" s="2"/>
      <c r="AR951" s="15"/>
    </row>
    <row r="952" spans="1:44" ht="11.25" customHeight="1">
      <c r="A952" s="120"/>
      <c r="B952" s="120"/>
      <c r="C952" s="120"/>
      <c r="D952" s="120"/>
      <c r="E952" s="2"/>
      <c r="F952" s="2"/>
      <c r="G952" s="120"/>
      <c r="H952" s="120"/>
      <c r="I952" s="120"/>
      <c r="J952" s="58"/>
      <c r="K952" s="121"/>
      <c r="L952" s="2"/>
      <c r="M952" s="120"/>
      <c r="N952" s="120"/>
      <c r="O952" s="120"/>
      <c r="P952" s="120"/>
      <c r="Q952" s="2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122"/>
      <c r="AJ952" s="122"/>
      <c r="AK952" s="2"/>
      <c r="AL952" s="2"/>
      <c r="AM952" s="2"/>
      <c r="AN952" s="2"/>
      <c r="AO952" s="2"/>
      <c r="AP952" s="2"/>
      <c r="AQ952" s="2"/>
      <c r="AR952" s="15"/>
    </row>
    <row r="953" spans="1:44" ht="11.25" customHeight="1">
      <c r="A953" s="120"/>
      <c r="B953" s="120"/>
      <c r="C953" s="120"/>
      <c r="D953" s="120"/>
      <c r="E953" s="2"/>
      <c r="F953" s="2"/>
      <c r="G953" s="120"/>
      <c r="H953" s="120"/>
      <c r="I953" s="120"/>
      <c r="J953" s="58"/>
      <c r="K953" s="121"/>
      <c r="L953" s="2"/>
      <c r="M953" s="120"/>
      <c r="N953" s="120"/>
      <c r="O953" s="120"/>
      <c r="P953" s="120"/>
      <c r="Q953" s="2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122"/>
      <c r="AJ953" s="122"/>
      <c r="AK953" s="2"/>
      <c r="AL953" s="2"/>
      <c r="AM953" s="2"/>
      <c r="AN953" s="2"/>
      <c r="AO953" s="2"/>
      <c r="AP953" s="2"/>
      <c r="AQ953" s="2"/>
      <c r="AR953" s="15"/>
    </row>
    <row r="954" spans="1:44" ht="11.25" customHeight="1">
      <c r="A954" s="120"/>
      <c r="B954" s="120"/>
      <c r="C954" s="120"/>
      <c r="D954" s="120"/>
      <c r="E954" s="2"/>
      <c r="F954" s="2"/>
      <c r="G954" s="120"/>
      <c r="H954" s="120"/>
      <c r="I954" s="120"/>
      <c r="J954" s="58"/>
      <c r="K954" s="121"/>
      <c r="L954" s="2"/>
      <c r="M954" s="120"/>
      <c r="N954" s="120"/>
      <c r="O954" s="120"/>
      <c r="P954" s="120"/>
      <c r="Q954" s="2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122"/>
      <c r="AJ954" s="122"/>
      <c r="AK954" s="2"/>
      <c r="AL954" s="2"/>
      <c r="AM954" s="2"/>
      <c r="AN954" s="2"/>
      <c r="AO954" s="2"/>
      <c r="AP954" s="2"/>
      <c r="AQ954" s="2"/>
      <c r="AR954" s="15"/>
    </row>
    <row r="955" spans="1:44" ht="11.25" customHeight="1">
      <c r="A955" s="120"/>
      <c r="B955" s="120"/>
      <c r="C955" s="120"/>
      <c r="D955" s="120"/>
      <c r="E955" s="2"/>
      <c r="F955" s="2"/>
      <c r="G955" s="120"/>
      <c r="H955" s="120"/>
      <c r="I955" s="120"/>
      <c r="J955" s="58"/>
      <c r="K955" s="121"/>
      <c r="L955" s="2"/>
      <c r="M955" s="120"/>
      <c r="N955" s="120"/>
      <c r="O955" s="120"/>
      <c r="P955" s="120"/>
      <c r="Q955" s="2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122"/>
      <c r="AJ955" s="122"/>
      <c r="AK955" s="2"/>
      <c r="AL955" s="2"/>
      <c r="AM955" s="2"/>
      <c r="AN955" s="2"/>
      <c r="AO955" s="2"/>
      <c r="AP955" s="2"/>
      <c r="AQ955" s="2"/>
      <c r="AR955" s="15"/>
    </row>
    <row r="956" spans="1:44" ht="11.25" customHeight="1">
      <c r="A956" s="120"/>
      <c r="B956" s="120"/>
      <c r="C956" s="120"/>
      <c r="D956" s="120"/>
      <c r="E956" s="2"/>
      <c r="F956" s="2"/>
      <c r="G956" s="120"/>
      <c r="H956" s="120"/>
      <c r="I956" s="120"/>
      <c r="J956" s="58"/>
      <c r="K956" s="121"/>
      <c r="L956" s="2"/>
      <c r="M956" s="120"/>
      <c r="N956" s="120"/>
      <c r="O956" s="120"/>
      <c r="P956" s="120"/>
      <c r="Q956" s="2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122"/>
      <c r="AJ956" s="122"/>
      <c r="AK956" s="2"/>
      <c r="AL956" s="2"/>
      <c r="AM956" s="2"/>
      <c r="AN956" s="2"/>
      <c r="AO956" s="2"/>
      <c r="AP956" s="2"/>
      <c r="AQ956" s="2"/>
      <c r="AR956" s="15"/>
    </row>
    <row r="957" spans="1:44" ht="11.25" customHeight="1">
      <c r="A957" s="120"/>
      <c r="B957" s="120"/>
      <c r="C957" s="120"/>
      <c r="D957" s="120"/>
      <c r="E957" s="2"/>
      <c r="F957" s="2"/>
      <c r="G957" s="120"/>
      <c r="H957" s="120"/>
      <c r="I957" s="120"/>
      <c r="J957" s="58"/>
      <c r="K957" s="121"/>
      <c r="L957" s="2"/>
      <c r="M957" s="120"/>
      <c r="N957" s="120"/>
      <c r="O957" s="120"/>
      <c r="P957" s="120"/>
      <c r="Q957" s="2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122"/>
      <c r="AJ957" s="122"/>
      <c r="AK957" s="2"/>
      <c r="AL957" s="2"/>
      <c r="AM957" s="2"/>
      <c r="AN957" s="2"/>
      <c r="AO957" s="2"/>
      <c r="AP957" s="2"/>
      <c r="AQ957" s="2"/>
      <c r="AR957" s="15"/>
    </row>
    <row r="958" spans="1:44" ht="11.25" customHeight="1">
      <c r="A958" s="120"/>
      <c r="B958" s="120"/>
      <c r="C958" s="120"/>
      <c r="D958" s="120"/>
      <c r="E958" s="2"/>
      <c r="F958" s="2"/>
      <c r="G958" s="120"/>
      <c r="H958" s="120"/>
      <c r="I958" s="120"/>
      <c r="J958" s="58"/>
      <c r="K958" s="121"/>
      <c r="L958" s="2"/>
      <c r="M958" s="120"/>
      <c r="N958" s="120"/>
      <c r="O958" s="120"/>
      <c r="P958" s="120"/>
      <c r="Q958" s="2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122"/>
      <c r="AJ958" s="122"/>
      <c r="AK958" s="2"/>
      <c r="AL958" s="2"/>
      <c r="AM958" s="2"/>
      <c r="AN958" s="2"/>
      <c r="AO958" s="2"/>
      <c r="AP958" s="2"/>
      <c r="AQ958" s="2"/>
      <c r="AR958" s="15"/>
    </row>
    <row r="959" spans="1:44" ht="11.25" customHeight="1">
      <c r="A959" s="120"/>
      <c r="B959" s="120"/>
      <c r="C959" s="120"/>
      <c r="D959" s="120"/>
      <c r="E959" s="2"/>
      <c r="F959" s="2"/>
      <c r="G959" s="120"/>
      <c r="H959" s="120"/>
      <c r="I959" s="120"/>
      <c r="J959" s="58"/>
      <c r="K959" s="121"/>
      <c r="L959" s="2"/>
      <c r="M959" s="120"/>
      <c r="N959" s="120"/>
      <c r="O959" s="120"/>
      <c r="P959" s="120"/>
      <c r="Q959" s="2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122"/>
      <c r="AJ959" s="122"/>
      <c r="AK959" s="2"/>
      <c r="AL959" s="2"/>
      <c r="AM959" s="2"/>
      <c r="AN959" s="2"/>
      <c r="AO959" s="2"/>
      <c r="AP959" s="2"/>
      <c r="AQ959" s="2"/>
      <c r="AR959" s="15"/>
    </row>
    <row r="960" spans="1:44" ht="11.25" customHeight="1">
      <c r="A960" s="120"/>
      <c r="B960" s="120"/>
      <c r="C960" s="120"/>
      <c r="D960" s="120"/>
      <c r="E960" s="2"/>
      <c r="F960" s="2"/>
      <c r="G960" s="120"/>
      <c r="H960" s="120"/>
      <c r="I960" s="120"/>
      <c r="J960" s="58"/>
      <c r="K960" s="121"/>
      <c r="L960" s="2"/>
      <c r="M960" s="120"/>
      <c r="N960" s="120"/>
      <c r="O960" s="120"/>
      <c r="P960" s="120"/>
      <c r="Q960" s="2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122"/>
      <c r="AJ960" s="122"/>
      <c r="AK960" s="2"/>
      <c r="AL960" s="2"/>
      <c r="AM960" s="2"/>
      <c r="AN960" s="2"/>
      <c r="AO960" s="2"/>
      <c r="AP960" s="2"/>
      <c r="AQ960" s="2"/>
      <c r="AR960" s="15"/>
    </row>
    <row r="961" spans="1:44" ht="11.25" customHeight="1">
      <c r="A961" s="120"/>
      <c r="B961" s="120"/>
      <c r="C961" s="120"/>
      <c r="D961" s="120"/>
      <c r="E961" s="2"/>
      <c r="F961" s="2"/>
      <c r="G961" s="120"/>
      <c r="H961" s="120"/>
      <c r="I961" s="120"/>
      <c r="J961" s="58"/>
      <c r="K961" s="121"/>
      <c r="L961" s="2"/>
      <c r="M961" s="120"/>
      <c r="N961" s="120"/>
      <c r="O961" s="120"/>
      <c r="P961" s="120"/>
      <c r="Q961" s="2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122"/>
      <c r="AJ961" s="122"/>
      <c r="AK961" s="2"/>
      <c r="AL961" s="2"/>
      <c r="AM961" s="2"/>
      <c r="AN961" s="2"/>
      <c r="AO961" s="2"/>
      <c r="AP961" s="2"/>
      <c r="AQ961" s="2"/>
      <c r="AR961" s="15"/>
    </row>
    <row r="962" spans="1:44" ht="11.25" customHeight="1">
      <c r="A962" s="120"/>
      <c r="B962" s="120"/>
      <c r="C962" s="120"/>
      <c r="D962" s="120"/>
      <c r="E962" s="2"/>
      <c r="F962" s="2"/>
      <c r="G962" s="120"/>
      <c r="H962" s="120"/>
      <c r="I962" s="120"/>
      <c r="J962" s="58"/>
      <c r="K962" s="121"/>
      <c r="L962" s="2"/>
      <c r="M962" s="120"/>
      <c r="N962" s="120"/>
      <c r="O962" s="120"/>
      <c r="P962" s="120"/>
      <c r="Q962" s="2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122"/>
      <c r="AJ962" s="122"/>
      <c r="AK962" s="2"/>
      <c r="AL962" s="2"/>
      <c r="AM962" s="2"/>
      <c r="AN962" s="2"/>
      <c r="AO962" s="2"/>
      <c r="AP962" s="2"/>
      <c r="AQ962" s="2"/>
      <c r="AR962" s="15"/>
    </row>
    <row r="963" spans="1:44" ht="11.25" customHeight="1">
      <c r="A963" s="120"/>
      <c r="B963" s="120"/>
      <c r="C963" s="120"/>
      <c r="D963" s="120"/>
      <c r="E963" s="2"/>
      <c r="F963" s="2"/>
      <c r="G963" s="120"/>
      <c r="H963" s="120"/>
      <c r="I963" s="120"/>
      <c r="J963" s="58"/>
      <c r="K963" s="121"/>
      <c r="L963" s="2"/>
      <c r="M963" s="120"/>
      <c r="N963" s="120"/>
      <c r="O963" s="120"/>
      <c r="P963" s="120"/>
      <c r="Q963" s="2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122"/>
      <c r="AJ963" s="122"/>
      <c r="AK963" s="2"/>
      <c r="AL963" s="2"/>
      <c r="AM963" s="2"/>
      <c r="AN963" s="2"/>
      <c r="AO963" s="2"/>
      <c r="AP963" s="2"/>
      <c r="AQ963" s="2"/>
      <c r="AR963" s="15"/>
    </row>
    <row r="964" spans="1:44" ht="11.25" customHeight="1">
      <c r="A964" s="120"/>
      <c r="B964" s="120"/>
      <c r="C964" s="120"/>
      <c r="D964" s="120"/>
      <c r="E964" s="2"/>
      <c r="F964" s="2"/>
      <c r="G964" s="120"/>
      <c r="H964" s="120"/>
      <c r="I964" s="120"/>
      <c r="J964" s="58"/>
      <c r="K964" s="121"/>
      <c r="L964" s="2"/>
      <c r="M964" s="120"/>
      <c r="N964" s="120"/>
      <c r="O964" s="120"/>
      <c r="P964" s="120"/>
      <c r="Q964" s="2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122"/>
      <c r="AJ964" s="122"/>
      <c r="AK964" s="2"/>
      <c r="AL964" s="2"/>
      <c r="AM964" s="2"/>
      <c r="AN964" s="2"/>
      <c r="AO964" s="2"/>
      <c r="AP964" s="2"/>
      <c r="AQ964" s="2"/>
      <c r="AR964" s="15"/>
    </row>
    <row r="965" spans="1:44" ht="11.25" customHeight="1">
      <c r="A965" s="120"/>
      <c r="B965" s="120"/>
      <c r="C965" s="120"/>
      <c r="D965" s="120"/>
      <c r="E965" s="2"/>
      <c r="F965" s="2"/>
      <c r="G965" s="120"/>
      <c r="H965" s="120"/>
      <c r="I965" s="120"/>
      <c r="J965" s="58"/>
      <c r="K965" s="121"/>
      <c r="L965" s="2"/>
      <c r="M965" s="120"/>
      <c r="N965" s="120"/>
      <c r="O965" s="120"/>
      <c r="P965" s="120"/>
      <c r="Q965" s="2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122"/>
      <c r="AJ965" s="122"/>
      <c r="AK965" s="2"/>
      <c r="AL965" s="2"/>
      <c r="AM965" s="2"/>
      <c r="AN965" s="2"/>
      <c r="AO965" s="2"/>
      <c r="AP965" s="2"/>
      <c r="AQ965" s="2"/>
      <c r="AR965" s="15"/>
    </row>
    <row r="966" spans="1:44" ht="11.25" customHeight="1">
      <c r="A966" s="120"/>
      <c r="B966" s="120"/>
      <c r="C966" s="120"/>
      <c r="D966" s="120"/>
      <c r="E966" s="2"/>
      <c r="F966" s="2"/>
      <c r="G966" s="120"/>
      <c r="H966" s="120"/>
      <c r="I966" s="120"/>
      <c r="J966" s="58"/>
      <c r="K966" s="121"/>
      <c r="L966" s="2"/>
      <c r="M966" s="120"/>
      <c r="N966" s="120"/>
      <c r="O966" s="120"/>
      <c r="P966" s="120"/>
      <c r="Q966" s="2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122"/>
      <c r="AJ966" s="122"/>
      <c r="AK966" s="2"/>
      <c r="AL966" s="2"/>
      <c r="AM966" s="2"/>
      <c r="AN966" s="2"/>
      <c r="AO966" s="2"/>
      <c r="AP966" s="2"/>
      <c r="AQ966" s="2"/>
      <c r="AR966" s="15"/>
    </row>
    <row r="967" spans="1:44" ht="11.25" customHeight="1">
      <c r="A967" s="120"/>
      <c r="B967" s="120"/>
      <c r="C967" s="120"/>
      <c r="D967" s="120"/>
      <c r="E967" s="2"/>
      <c r="F967" s="2"/>
      <c r="G967" s="120"/>
      <c r="H967" s="120"/>
      <c r="I967" s="120"/>
      <c r="J967" s="58"/>
      <c r="K967" s="121"/>
      <c r="L967" s="2"/>
      <c r="M967" s="120"/>
      <c r="N967" s="120"/>
      <c r="O967" s="120"/>
      <c r="P967" s="120"/>
      <c r="Q967" s="2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122"/>
      <c r="AJ967" s="122"/>
      <c r="AK967" s="2"/>
      <c r="AL967" s="2"/>
      <c r="AM967" s="2"/>
      <c r="AN967" s="2"/>
      <c r="AO967" s="2"/>
      <c r="AP967" s="2"/>
      <c r="AQ967" s="2"/>
      <c r="AR967" s="15"/>
    </row>
    <row r="968" spans="1:44" ht="11.25" customHeight="1">
      <c r="A968" s="120"/>
      <c r="B968" s="120"/>
      <c r="C968" s="120"/>
      <c r="D968" s="120"/>
      <c r="E968" s="2"/>
      <c r="F968" s="2"/>
      <c r="G968" s="120"/>
      <c r="H968" s="120"/>
      <c r="I968" s="120"/>
      <c r="J968" s="58"/>
      <c r="K968" s="121"/>
      <c r="L968" s="2"/>
      <c r="M968" s="120"/>
      <c r="N968" s="120"/>
      <c r="O968" s="120"/>
      <c r="P968" s="120"/>
      <c r="Q968" s="2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122"/>
      <c r="AJ968" s="122"/>
      <c r="AK968" s="2"/>
      <c r="AL968" s="2"/>
      <c r="AM968" s="2"/>
      <c r="AN968" s="2"/>
      <c r="AO968" s="2"/>
      <c r="AP968" s="2"/>
      <c r="AQ968" s="2"/>
      <c r="AR968" s="15"/>
    </row>
    <row r="969" spans="1:44" ht="11.25" customHeight="1">
      <c r="A969" s="120"/>
      <c r="B969" s="120"/>
      <c r="C969" s="120"/>
      <c r="D969" s="120"/>
      <c r="E969" s="2"/>
      <c r="F969" s="2"/>
      <c r="G969" s="120"/>
      <c r="H969" s="120"/>
      <c r="I969" s="120"/>
      <c r="J969" s="58"/>
      <c r="K969" s="121"/>
      <c r="L969" s="2"/>
      <c r="M969" s="120"/>
      <c r="N969" s="120"/>
      <c r="O969" s="120"/>
      <c r="P969" s="120"/>
      <c r="Q969" s="2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122"/>
      <c r="AJ969" s="122"/>
      <c r="AK969" s="2"/>
      <c r="AL969" s="2"/>
      <c r="AM969" s="2"/>
      <c r="AN969" s="2"/>
      <c r="AO969" s="2"/>
      <c r="AP969" s="2"/>
      <c r="AQ969" s="2"/>
      <c r="AR969" s="15"/>
    </row>
    <row r="970" spans="1:44" ht="11.25" customHeight="1">
      <c r="A970" s="120"/>
      <c r="B970" s="120"/>
      <c r="C970" s="120"/>
      <c r="D970" s="120"/>
      <c r="E970" s="2"/>
      <c r="F970" s="2"/>
      <c r="G970" s="120"/>
      <c r="H970" s="120"/>
      <c r="I970" s="120"/>
      <c r="J970" s="58"/>
      <c r="K970" s="121"/>
      <c r="L970" s="2"/>
      <c r="M970" s="120"/>
      <c r="N970" s="120"/>
      <c r="O970" s="120"/>
      <c r="P970" s="120"/>
      <c r="Q970" s="2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122"/>
      <c r="AJ970" s="122"/>
      <c r="AK970" s="2"/>
      <c r="AL970" s="2"/>
      <c r="AM970" s="2"/>
      <c r="AN970" s="2"/>
      <c r="AO970" s="2"/>
      <c r="AP970" s="2"/>
      <c r="AQ970" s="2"/>
      <c r="AR970" s="15"/>
    </row>
    <row r="971" spans="1:44" ht="11.25" customHeight="1">
      <c r="A971" s="120"/>
      <c r="B971" s="120"/>
      <c r="C971" s="120"/>
      <c r="D971" s="120"/>
      <c r="E971" s="2"/>
      <c r="F971" s="2"/>
      <c r="G971" s="120"/>
      <c r="H971" s="120"/>
      <c r="I971" s="120"/>
      <c r="J971" s="58"/>
      <c r="K971" s="121"/>
      <c r="L971" s="2"/>
      <c r="M971" s="120"/>
      <c r="N971" s="120"/>
      <c r="O971" s="120"/>
      <c r="P971" s="120"/>
      <c r="Q971" s="2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122"/>
      <c r="AJ971" s="122"/>
      <c r="AK971" s="2"/>
      <c r="AL971" s="2"/>
      <c r="AM971" s="2"/>
      <c r="AN971" s="2"/>
      <c r="AO971" s="2"/>
      <c r="AP971" s="2"/>
      <c r="AQ971" s="2"/>
      <c r="AR971" s="15"/>
    </row>
    <row r="972" spans="1:44" ht="11.25" customHeight="1">
      <c r="A972" s="120"/>
      <c r="B972" s="120"/>
      <c r="C972" s="120"/>
      <c r="D972" s="120"/>
      <c r="E972" s="2"/>
      <c r="F972" s="2"/>
      <c r="G972" s="120"/>
      <c r="H972" s="120"/>
      <c r="I972" s="120"/>
      <c r="J972" s="58"/>
      <c r="K972" s="121"/>
      <c r="L972" s="2"/>
      <c r="M972" s="120"/>
      <c r="N972" s="120"/>
      <c r="O972" s="120"/>
      <c r="P972" s="120"/>
      <c r="Q972" s="2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122"/>
      <c r="AJ972" s="122"/>
      <c r="AK972" s="2"/>
      <c r="AL972" s="2"/>
      <c r="AM972" s="2"/>
      <c r="AN972" s="2"/>
      <c r="AO972" s="2"/>
      <c r="AP972" s="2"/>
      <c r="AQ972" s="2"/>
      <c r="AR972" s="15"/>
    </row>
    <row r="973" spans="1:44" ht="11.25" customHeight="1">
      <c r="A973" s="120"/>
      <c r="B973" s="120"/>
      <c r="C973" s="120"/>
      <c r="D973" s="120"/>
      <c r="E973" s="2"/>
      <c r="F973" s="2"/>
      <c r="G973" s="120"/>
      <c r="H973" s="120"/>
      <c r="I973" s="120"/>
      <c r="J973" s="58"/>
      <c r="K973" s="121"/>
      <c r="L973" s="2"/>
      <c r="M973" s="120"/>
      <c r="N973" s="120"/>
      <c r="O973" s="120"/>
      <c r="P973" s="120"/>
      <c r="Q973" s="2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122"/>
      <c r="AJ973" s="122"/>
      <c r="AK973" s="2"/>
      <c r="AL973" s="2"/>
      <c r="AM973" s="2"/>
      <c r="AN973" s="2"/>
      <c r="AO973" s="2"/>
      <c r="AP973" s="2"/>
      <c r="AQ973" s="2"/>
      <c r="AR973" s="15"/>
    </row>
    <row r="974" spans="1:44" ht="11.25" customHeight="1">
      <c r="A974" s="120"/>
      <c r="B974" s="120"/>
      <c r="C974" s="120"/>
      <c r="D974" s="120"/>
      <c r="E974" s="2"/>
      <c r="F974" s="2"/>
      <c r="G974" s="120"/>
      <c r="H974" s="120"/>
      <c r="I974" s="120"/>
      <c r="J974" s="58"/>
      <c r="K974" s="121"/>
      <c r="L974" s="2"/>
      <c r="M974" s="120"/>
      <c r="N974" s="120"/>
      <c r="O974" s="120"/>
      <c r="P974" s="120"/>
      <c r="Q974" s="2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122"/>
      <c r="AJ974" s="122"/>
      <c r="AK974" s="2"/>
      <c r="AL974" s="2"/>
      <c r="AM974" s="2"/>
      <c r="AN974" s="2"/>
      <c r="AO974" s="2"/>
      <c r="AP974" s="2"/>
      <c r="AQ974" s="2"/>
      <c r="AR974" s="15"/>
    </row>
    <row r="975" spans="1:44" ht="11.25" customHeight="1">
      <c r="A975" s="120"/>
      <c r="B975" s="120"/>
      <c r="C975" s="120"/>
      <c r="D975" s="120"/>
      <c r="E975" s="2"/>
      <c r="F975" s="2"/>
      <c r="G975" s="120"/>
      <c r="H975" s="120"/>
      <c r="I975" s="120"/>
      <c r="J975" s="58"/>
      <c r="K975" s="121"/>
      <c r="L975" s="2"/>
      <c r="M975" s="120"/>
      <c r="N975" s="120"/>
      <c r="O975" s="120"/>
      <c r="P975" s="120"/>
      <c r="Q975" s="2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122"/>
      <c r="AJ975" s="122"/>
      <c r="AK975" s="2"/>
      <c r="AL975" s="2"/>
      <c r="AM975" s="2"/>
      <c r="AN975" s="2"/>
      <c r="AO975" s="2"/>
      <c r="AP975" s="2"/>
      <c r="AQ975" s="2"/>
      <c r="AR975" s="15"/>
    </row>
    <row r="976" spans="1:44" ht="11.25" customHeight="1">
      <c r="A976" s="120"/>
      <c r="B976" s="120"/>
      <c r="C976" s="120"/>
      <c r="D976" s="120"/>
      <c r="E976" s="2"/>
      <c r="F976" s="2"/>
      <c r="G976" s="120"/>
      <c r="H976" s="120"/>
      <c r="I976" s="120"/>
      <c r="J976" s="58"/>
      <c r="K976" s="121"/>
      <c r="L976" s="2"/>
      <c r="M976" s="120"/>
      <c r="N976" s="120"/>
      <c r="O976" s="120"/>
      <c r="P976" s="120"/>
      <c r="Q976" s="2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122"/>
      <c r="AJ976" s="122"/>
      <c r="AK976" s="2"/>
      <c r="AL976" s="2"/>
      <c r="AM976" s="2"/>
      <c r="AN976" s="2"/>
      <c r="AO976" s="2"/>
      <c r="AP976" s="2"/>
      <c r="AQ976" s="2"/>
      <c r="AR976" s="15"/>
    </row>
    <row r="977" spans="1:44" ht="11.25" customHeight="1">
      <c r="A977" s="120"/>
      <c r="B977" s="120"/>
      <c r="C977" s="120"/>
      <c r="D977" s="120"/>
      <c r="E977" s="2"/>
      <c r="F977" s="2"/>
      <c r="G977" s="120"/>
      <c r="H977" s="120"/>
      <c r="I977" s="120"/>
      <c r="J977" s="58"/>
      <c r="K977" s="121"/>
      <c r="L977" s="2"/>
      <c r="M977" s="120"/>
      <c r="N977" s="120"/>
      <c r="O977" s="120"/>
      <c r="P977" s="120"/>
      <c r="Q977" s="2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122"/>
      <c r="AJ977" s="122"/>
      <c r="AK977" s="2"/>
      <c r="AL977" s="2"/>
      <c r="AM977" s="2"/>
      <c r="AN977" s="2"/>
      <c r="AO977" s="2"/>
      <c r="AP977" s="2"/>
      <c r="AQ977" s="2"/>
      <c r="AR977" s="15"/>
    </row>
    <row r="978" spans="1:44" ht="11.25" customHeight="1">
      <c r="A978" s="120"/>
      <c r="B978" s="120"/>
      <c r="C978" s="120"/>
      <c r="D978" s="120"/>
      <c r="E978" s="2"/>
      <c r="F978" s="2"/>
      <c r="G978" s="120"/>
      <c r="H978" s="120"/>
      <c r="I978" s="120"/>
      <c r="J978" s="58"/>
      <c r="K978" s="121"/>
      <c r="L978" s="2"/>
      <c r="M978" s="120"/>
      <c r="N978" s="120"/>
      <c r="O978" s="120"/>
      <c r="P978" s="120"/>
      <c r="Q978" s="2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122"/>
      <c r="AJ978" s="122"/>
      <c r="AK978" s="2"/>
      <c r="AL978" s="2"/>
      <c r="AM978" s="2"/>
      <c r="AN978" s="2"/>
      <c r="AO978" s="2"/>
      <c r="AP978" s="2"/>
      <c r="AQ978" s="2"/>
      <c r="AR978" s="15"/>
    </row>
    <row r="979" spans="1:44" ht="11.25" customHeight="1">
      <c r="A979" s="120"/>
      <c r="B979" s="120"/>
      <c r="C979" s="120"/>
      <c r="D979" s="120"/>
      <c r="E979" s="2"/>
      <c r="F979" s="2"/>
      <c r="G979" s="120"/>
      <c r="H979" s="120"/>
      <c r="I979" s="120"/>
      <c r="J979" s="58"/>
      <c r="K979" s="121"/>
      <c r="L979" s="2"/>
      <c r="M979" s="120"/>
      <c r="N979" s="120"/>
      <c r="O979" s="120"/>
      <c r="P979" s="120"/>
      <c r="Q979" s="2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122"/>
      <c r="AJ979" s="122"/>
      <c r="AK979" s="2"/>
      <c r="AL979" s="2"/>
      <c r="AM979" s="2"/>
      <c r="AN979" s="2"/>
      <c r="AO979" s="2"/>
      <c r="AP979" s="2"/>
      <c r="AQ979" s="2"/>
      <c r="AR979" s="15"/>
    </row>
    <row r="980" spans="1:44" ht="11.25" customHeight="1">
      <c r="A980" s="120"/>
      <c r="B980" s="120"/>
      <c r="C980" s="120"/>
      <c r="D980" s="120"/>
      <c r="E980" s="2"/>
      <c r="F980" s="2"/>
      <c r="G980" s="120"/>
      <c r="H980" s="120"/>
      <c r="I980" s="120"/>
      <c r="J980" s="58"/>
      <c r="K980" s="121"/>
      <c r="L980" s="2"/>
      <c r="M980" s="120"/>
      <c r="N980" s="120"/>
      <c r="O980" s="120"/>
      <c r="P980" s="120"/>
      <c r="Q980" s="2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122"/>
      <c r="AJ980" s="122"/>
      <c r="AK980" s="2"/>
      <c r="AL980" s="2"/>
      <c r="AM980" s="2"/>
      <c r="AN980" s="2"/>
      <c r="AO980" s="2"/>
      <c r="AP980" s="2"/>
      <c r="AQ980" s="2"/>
      <c r="AR980" s="15"/>
    </row>
    <row r="981" spans="1:44" ht="11.25" customHeight="1">
      <c r="A981" s="120"/>
      <c r="B981" s="120"/>
      <c r="C981" s="120"/>
      <c r="D981" s="120"/>
      <c r="E981" s="2"/>
      <c r="F981" s="2"/>
      <c r="G981" s="120"/>
      <c r="H981" s="120"/>
      <c r="I981" s="120"/>
      <c r="J981" s="58"/>
      <c r="K981" s="121"/>
      <c r="L981" s="2"/>
      <c r="M981" s="120"/>
      <c r="N981" s="120"/>
      <c r="O981" s="120"/>
      <c r="P981" s="120"/>
      <c r="Q981" s="2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122"/>
      <c r="AJ981" s="122"/>
      <c r="AK981" s="2"/>
      <c r="AL981" s="2"/>
      <c r="AM981" s="2"/>
      <c r="AN981" s="2"/>
      <c r="AO981" s="2"/>
      <c r="AP981" s="2"/>
      <c r="AQ981" s="2"/>
      <c r="AR981" s="15"/>
    </row>
    <row r="982" spans="1:44" ht="11.25" customHeight="1">
      <c r="A982" s="120"/>
      <c r="B982" s="120"/>
      <c r="C982" s="120"/>
      <c r="D982" s="120"/>
      <c r="E982" s="2"/>
      <c r="F982" s="2"/>
      <c r="G982" s="120"/>
      <c r="H982" s="120"/>
      <c r="I982" s="120"/>
      <c r="J982" s="58"/>
      <c r="K982" s="121"/>
      <c r="L982" s="2"/>
      <c r="M982" s="120"/>
      <c r="N982" s="120"/>
      <c r="O982" s="120"/>
      <c r="P982" s="120"/>
      <c r="Q982" s="2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122"/>
      <c r="AJ982" s="122"/>
      <c r="AK982" s="2"/>
      <c r="AL982" s="2"/>
      <c r="AM982" s="2"/>
      <c r="AN982" s="2"/>
      <c r="AO982" s="2"/>
      <c r="AP982" s="2"/>
      <c r="AQ982" s="2"/>
      <c r="AR982" s="15"/>
    </row>
    <row r="983" spans="1:44" ht="11.25" customHeight="1">
      <c r="A983" s="120"/>
      <c r="B983" s="120"/>
      <c r="C983" s="120"/>
      <c r="D983" s="120"/>
      <c r="E983" s="2"/>
      <c r="F983" s="2"/>
      <c r="G983" s="120"/>
      <c r="H983" s="120"/>
      <c r="I983" s="120"/>
      <c r="J983" s="58"/>
      <c r="K983" s="121"/>
      <c r="L983" s="2"/>
      <c r="M983" s="120"/>
      <c r="N983" s="120"/>
      <c r="O983" s="120"/>
      <c r="P983" s="120"/>
      <c r="Q983" s="2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122"/>
      <c r="AJ983" s="122"/>
      <c r="AK983" s="2"/>
      <c r="AL983" s="2"/>
      <c r="AM983" s="2"/>
      <c r="AN983" s="2"/>
      <c r="AO983" s="2"/>
      <c r="AP983" s="2"/>
      <c r="AQ983" s="2"/>
      <c r="AR983" s="15"/>
    </row>
    <row r="984" spans="1:44" ht="11.25" customHeight="1">
      <c r="A984" s="120"/>
      <c r="B984" s="120"/>
      <c r="C984" s="120"/>
      <c r="D984" s="120"/>
      <c r="E984" s="2"/>
      <c r="F984" s="2"/>
      <c r="G984" s="120"/>
      <c r="H984" s="120"/>
      <c r="I984" s="120"/>
      <c r="J984" s="58"/>
      <c r="K984" s="121"/>
      <c r="L984" s="2"/>
      <c r="M984" s="120"/>
      <c r="N984" s="120"/>
      <c r="O984" s="120"/>
      <c r="P984" s="120"/>
      <c r="Q984" s="2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122"/>
      <c r="AJ984" s="122"/>
      <c r="AK984" s="2"/>
      <c r="AL984" s="2"/>
      <c r="AM984" s="2"/>
      <c r="AN984" s="2"/>
      <c r="AO984" s="2"/>
      <c r="AP984" s="2"/>
      <c r="AQ984" s="2"/>
      <c r="AR984" s="15"/>
    </row>
    <row r="985" spans="1:44" ht="11.25" customHeight="1">
      <c r="A985" s="120"/>
      <c r="B985" s="120"/>
      <c r="C985" s="120"/>
      <c r="D985" s="120"/>
      <c r="E985" s="2"/>
      <c r="F985" s="2"/>
      <c r="G985" s="120"/>
      <c r="H985" s="120"/>
      <c r="I985" s="120"/>
      <c r="J985" s="58"/>
      <c r="K985" s="121"/>
      <c r="L985" s="2"/>
      <c r="M985" s="120"/>
      <c r="N985" s="120"/>
      <c r="O985" s="120"/>
      <c r="P985" s="120"/>
      <c r="Q985" s="2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122"/>
      <c r="AJ985" s="122"/>
      <c r="AK985" s="2"/>
      <c r="AL985" s="2"/>
      <c r="AM985" s="2"/>
      <c r="AN985" s="2"/>
      <c r="AO985" s="2"/>
      <c r="AP985" s="2"/>
      <c r="AQ985" s="2"/>
      <c r="AR985" s="15"/>
    </row>
    <row r="986" spans="1:44" ht="11.25" customHeight="1">
      <c r="A986" s="120"/>
      <c r="B986" s="120"/>
      <c r="C986" s="120"/>
      <c r="D986" s="120"/>
      <c r="E986" s="2"/>
      <c r="F986" s="2"/>
      <c r="G986" s="120"/>
      <c r="H986" s="120"/>
      <c r="I986" s="120"/>
      <c r="J986" s="58"/>
      <c r="K986" s="121"/>
      <c r="L986" s="2"/>
      <c r="M986" s="120"/>
      <c r="N986" s="120"/>
      <c r="O986" s="120"/>
      <c r="P986" s="120"/>
      <c r="Q986" s="2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122"/>
      <c r="AJ986" s="122"/>
      <c r="AK986" s="2"/>
      <c r="AL986" s="2"/>
      <c r="AM986" s="2"/>
      <c r="AN986" s="2"/>
      <c r="AO986" s="2"/>
      <c r="AP986" s="2"/>
      <c r="AQ986" s="2"/>
      <c r="AR986" s="15"/>
    </row>
    <row r="987" spans="1:44" ht="11.25" customHeight="1">
      <c r="A987" s="120"/>
      <c r="B987" s="120"/>
      <c r="C987" s="120"/>
      <c r="D987" s="120"/>
      <c r="E987" s="2"/>
      <c r="F987" s="2"/>
      <c r="G987" s="120"/>
      <c r="H987" s="120"/>
      <c r="I987" s="120"/>
      <c r="J987" s="58"/>
      <c r="K987" s="121"/>
      <c r="L987" s="2"/>
      <c r="M987" s="120"/>
      <c r="N987" s="120"/>
      <c r="O987" s="120"/>
      <c r="P987" s="120"/>
      <c r="Q987" s="2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122"/>
      <c r="AJ987" s="122"/>
      <c r="AK987" s="2"/>
      <c r="AL987" s="2"/>
      <c r="AM987" s="2"/>
      <c r="AN987" s="2"/>
      <c r="AO987" s="2"/>
      <c r="AP987" s="2"/>
      <c r="AQ987" s="2"/>
      <c r="AR987" s="15"/>
    </row>
    <row r="988" spans="1:44" ht="11.25" customHeight="1">
      <c r="A988" s="120"/>
      <c r="B988" s="120"/>
      <c r="C988" s="120"/>
      <c r="D988" s="120"/>
      <c r="E988" s="2"/>
      <c r="F988" s="2"/>
      <c r="G988" s="120"/>
      <c r="H988" s="120"/>
      <c r="I988" s="120"/>
      <c r="J988" s="58"/>
      <c r="K988" s="121"/>
      <c r="L988" s="2"/>
      <c r="M988" s="120"/>
      <c r="N988" s="120"/>
      <c r="O988" s="120"/>
      <c r="P988" s="120"/>
      <c r="Q988" s="2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122"/>
      <c r="AJ988" s="122"/>
      <c r="AK988" s="2"/>
      <c r="AL988" s="2"/>
      <c r="AM988" s="2"/>
      <c r="AN988" s="2"/>
      <c r="AO988" s="2"/>
      <c r="AP988" s="2"/>
      <c r="AQ988" s="2"/>
      <c r="AR988" s="15"/>
    </row>
    <row r="989" spans="1:44" ht="11.25" customHeight="1">
      <c r="A989" s="120"/>
      <c r="B989" s="120"/>
      <c r="C989" s="120"/>
      <c r="D989" s="120"/>
      <c r="E989" s="2"/>
      <c r="F989" s="2"/>
      <c r="G989" s="120"/>
      <c r="H989" s="120"/>
      <c r="I989" s="120"/>
      <c r="J989" s="58"/>
      <c r="K989" s="121"/>
      <c r="L989" s="2"/>
      <c r="M989" s="120"/>
      <c r="N989" s="120"/>
      <c r="O989" s="120"/>
      <c r="P989" s="120"/>
      <c r="Q989" s="2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122"/>
      <c r="AJ989" s="122"/>
      <c r="AK989" s="2"/>
      <c r="AL989" s="2"/>
      <c r="AM989" s="2"/>
      <c r="AN989" s="2"/>
      <c r="AO989" s="2"/>
      <c r="AP989" s="2"/>
      <c r="AQ989" s="2"/>
      <c r="AR989" s="15"/>
    </row>
    <row r="990" spans="1:44" ht="11.25" customHeight="1">
      <c r="A990" s="120"/>
      <c r="B990" s="120"/>
      <c r="C990" s="120"/>
      <c r="D990" s="120"/>
      <c r="E990" s="2"/>
      <c r="F990" s="2"/>
      <c r="G990" s="120"/>
      <c r="H990" s="120"/>
      <c r="I990" s="120"/>
      <c r="J990" s="58"/>
      <c r="K990" s="121"/>
      <c r="L990" s="2"/>
      <c r="M990" s="120"/>
      <c r="N990" s="120"/>
      <c r="O990" s="120"/>
      <c r="P990" s="120"/>
      <c r="Q990" s="2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122"/>
      <c r="AJ990" s="122"/>
      <c r="AK990" s="2"/>
      <c r="AL990" s="2"/>
      <c r="AM990" s="2"/>
      <c r="AN990" s="2"/>
      <c r="AO990" s="2"/>
      <c r="AP990" s="2"/>
      <c r="AQ990" s="2"/>
      <c r="AR990" s="15"/>
    </row>
    <row r="991" spans="1:44" ht="11.25" customHeight="1">
      <c r="A991" s="120"/>
      <c r="B991" s="120"/>
      <c r="C991" s="120"/>
      <c r="D991" s="120"/>
      <c r="E991" s="2"/>
      <c r="F991" s="2"/>
      <c r="G991" s="120"/>
      <c r="H991" s="120"/>
      <c r="I991" s="120"/>
      <c r="J991" s="58"/>
      <c r="K991" s="121"/>
      <c r="L991" s="2"/>
      <c r="M991" s="120"/>
      <c r="N991" s="120"/>
      <c r="O991" s="120"/>
      <c r="P991" s="120"/>
      <c r="Q991" s="2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122"/>
      <c r="AJ991" s="122"/>
      <c r="AK991" s="2"/>
      <c r="AL991" s="2"/>
      <c r="AM991" s="2"/>
      <c r="AN991" s="2"/>
      <c r="AO991" s="2"/>
      <c r="AP991" s="2"/>
      <c r="AQ991" s="2"/>
      <c r="AR991" s="15"/>
    </row>
    <row r="992" spans="1:44" ht="11.25" customHeight="1">
      <c r="A992" s="120"/>
      <c r="B992" s="120"/>
      <c r="C992" s="120"/>
      <c r="D992" s="120"/>
      <c r="E992" s="2"/>
      <c r="F992" s="2"/>
      <c r="G992" s="120"/>
      <c r="H992" s="120"/>
      <c r="I992" s="120"/>
      <c r="J992" s="58"/>
      <c r="K992" s="121"/>
      <c r="L992" s="2"/>
      <c r="M992" s="120"/>
      <c r="N992" s="120"/>
      <c r="O992" s="120"/>
      <c r="P992" s="120"/>
      <c r="Q992" s="2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122"/>
      <c r="AJ992" s="122"/>
      <c r="AK992" s="2"/>
      <c r="AL992" s="2"/>
      <c r="AM992" s="2"/>
      <c r="AN992" s="2"/>
      <c r="AO992" s="2"/>
      <c r="AP992" s="2"/>
      <c r="AQ992" s="2"/>
      <c r="AR992" s="15"/>
    </row>
    <row r="993" spans="1:44" ht="11.25" customHeight="1">
      <c r="A993" s="120"/>
      <c r="B993" s="120"/>
      <c r="C993" s="120"/>
      <c r="D993" s="120"/>
      <c r="E993" s="2"/>
      <c r="F993" s="2"/>
      <c r="G993" s="120"/>
      <c r="H993" s="120"/>
      <c r="I993" s="120"/>
      <c r="J993" s="58"/>
      <c r="K993" s="121"/>
      <c r="L993" s="2"/>
      <c r="M993" s="120"/>
      <c r="N993" s="120"/>
      <c r="O993" s="120"/>
      <c r="P993" s="120"/>
      <c r="Q993" s="2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122"/>
      <c r="AJ993" s="122"/>
      <c r="AK993" s="2"/>
      <c r="AL993" s="2"/>
      <c r="AM993" s="2"/>
      <c r="AN993" s="2"/>
      <c r="AO993" s="2"/>
      <c r="AP993" s="2"/>
      <c r="AQ993" s="2"/>
      <c r="AR993" s="15"/>
    </row>
    <row r="994" spans="1:44" ht="11.25" customHeight="1">
      <c r="A994" s="120"/>
      <c r="B994" s="120"/>
      <c r="C994" s="120"/>
      <c r="D994" s="120"/>
      <c r="E994" s="2"/>
      <c r="F994" s="2"/>
      <c r="G994" s="120"/>
      <c r="H994" s="120"/>
      <c r="I994" s="120"/>
      <c r="J994" s="58"/>
      <c r="K994" s="121"/>
      <c r="L994" s="2"/>
      <c r="M994" s="120"/>
      <c r="N994" s="120"/>
      <c r="O994" s="120"/>
      <c r="P994" s="120"/>
      <c r="Q994" s="2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122"/>
      <c r="AJ994" s="122"/>
      <c r="AK994" s="2"/>
      <c r="AL994" s="2"/>
      <c r="AM994" s="2"/>
      <c r="AN994" s="2"/>
      <c r="AO994" s="2"/>
      <c r="AP994" s="2"/>
      <c r="AQ994" s="2"/>
      <c r="AR994" s="15"/>
    </row>
    <row r="995" spans="1:44" ht="11.25" customHeight="1">
      <c r="A995" s="120"/>
      <c r="B995" s="120"/>
      <c r="C995" s="120"/>
      <c r="D995" s="120"/>
      <c r="E995" s="2"/>
      <c r="F995" s="2"/>
      <c r="G995" s="120"/>
      <c r="H995" s="120"/>
      <c r="I995" s="120"/>
      <c r="J995" s="58"/>
      <c r="K995" s="121"/>
      <c r="L995" s="2"/>
      <c r="M995" s="120"/>
      <c r="N995" s="120"/>
      <c r="O995" s="120"/>
      <c r="P995" s="120"/>
      <c r="Q995" s="2"/>
      <c r="R995" s="58"/>
      <c r="S995" s="58"/>
      <c r="T995" s="58"/>
      <c r="U995" s="58"/>
      <c r="V995" s="58"/>
      <c r="W995" s="58"/>
      <c r="X995" s="58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122"/>
      <c r="AJ995" s="122"/>
      <c r="AK995" s="2"/>
      <c r="AL995" s="2"/>
      <c r="AM995" s="2"/>
      <c r="AN995" s="2"/>
      <c r="AO995" s="2"/>
      <c r="AP995" s="2"/>
      <c r="AQ995" s="2"/>
      <c r="AR995" s="15"/>
    </row>
    <row r="996" spans="1:44" ht="11.25" customHeight="1">
      <c r="A996" s="120"/>
      <c r="B996" s="120"/>
      <c r="C996" s="120"/>
      <c r="D996" s="120"/>
      <c r="E996" s="2"/>
      <c r="F996" s="2"/>
      <c r="G996" s="120"/>
      <c r="H996" s="120"/>
      <c r="I996" s="120"/>
      <c r="J996" s="58"/>
      <c r="K996" s="121"/>
      <c r="L996" s="2"/>
      <c r="M996" s="120"/>
      <c r="N996" s="120"/>
      <c r="O996" s="120"/>
      <c r="P996" s="120"/>
      <c r="Q996" s="2"/>
      <c r="R996" s="58"/>
      <c r="S996" s="58"/>
      <c r="T996" s="58"/>
      <c r="U996" s="58"/>
      <c r="V996" s="58"/>
      <c r="W996" s="58"/>
      <c r="X996" s="58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122"/>
      <c r="AJ996" s="122"/>
      <c r="AK996" s="2"/>
      <c r="AL996" s="2"/>
      <c r="AM996" s="2"/>
      <c r="AN996" s="2"/>
      <c r="AO996" s="2"/>
      <c r="AP996" s="2"/>
      <c r="AQ996" s="2"/>
      <c r="AR996" s="15"/>
    </row>
    <row r="997" spans="1:44" ht="11.25" customHeight="1">
      <c r="A997" s="120"/>
      <c r="B997" s="120"/>
      <c r="C997" s="120"/>
      <c r="D997" s="120"/>
      <c r="E997" s="2"/>
      <c r="F997" s="2"/>
      <c r="G997" s="120"/>
      <c r="H997" s="120"/>
      <c r="I997" s="120"/>
      <c r="J997" s="58"/>
      <c r="K997" s="121"/>
      <c r="L997" s="2"/>
      <c r="M997" s="120"/>
      <c r="N997" s="120"/>
      <c r="O997" s="120"/>
      <c r="P997" s="120"/>
      <c r="Q997" s="2"/>
      <c r="R997" s="58"/>
      <c r="S997" s="58"/>
      <c r="T997" s="58"/>
      <c r="U997" s="58"/>
      <c r="V997" s="58"/>
      <c r="W997" s="58"/>
      <c r="X997" s="58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122"/>
      <c r="AJ997" s="122"/>
      <c r="AK997" s="2"/>
      <c r="AL997" s="2"/>
      <c r="AM997" s="2"/>
      <c r="AN997" s="2"/>
      <c r="AO997" s="2"/>
      <c r="AP997" s="2"/>
      <c r="AQ997" s="2"/>
      <c r="AR997" s="15"/>
    </row>
    <row r="998" spans="1:44" ht="11.25" customHeight="1">
      <c r="A998" s="120"/>
      <c r="B998" s="120"/>
      <c r="C998" s="120"/>
      <c r="D998" s="120"/>
      <c r="E998" s="2"/>
      <c r="F998" s="2"/>
      <c r="G998" s="120"/>
      <c r="H998" s="120"/>
      <c r="I998" s="120"/>
      <c r="J998" s="58"/>
      <c r="K998" s="121"/>
      <c r="L998" s="2"/>
      <c r="M998" s="120"/>
      <c r="N998" s="120"/>
      <c r="O998" s="120"/>
      <c r="P998" s="120"/>
      <c r="Q998" s="2"/>
      <c r="R998" s="58"/>
      <c r="S998" s="58"/>
      <c r="T998" s="58"/>
      <c r="U998" s="58"/>
      <c r="V998" s="58"/>
      <c r="W998" s="58"/>
      <c r="X998" s="58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122"/>
      <c r="AJ998" s="122"/>
      <c r="AK998" s="2"/>
      <c r="AL998" s="2"/>
      <c r="AM998" s="2"/>
      <c r="AN998" s="2"/>
      <c r="AO998" s="2"/>
      <c r="AP998" s="2"/>
      <c r="AQ998" s="2"/>
      <c r="AR998" s="15"/>
    </row>
    <row r="999" spans="1:44" ht="11.25" customHeight="1">
      <c r="A999" s="120"/>
      <c r="B999" s="120"/>
      <c r="C999" s="120"/>
      <c r="D999" s="120"/>
      <c r="E999" s="2"/>
      <c r="F999" s="2"/>
      <c r="G999" s="120"/>
      <c r="H999" s="120"/>
      <c r="I999" s="120"/>
      <c r="J999" s="58"/>
      <c r="K999" s="121"/>
      <c r="L999" s="2"/>
      <c r="M999" s="120"/>
      <c r="N999" s="120"/>
      <c r="O999" s="120"/>
      <c r="P999" s="120"/>
      <c r="Q999" s="2"/>
      <c r="R999" s="58"/>
      <c r="S999" s="58"/>
      <c r="T999" s="58"/>
      <c r="U999" s="58"/>
      <c r="V999" s="58"/>
      <c r="W999" s="58"/>
      <c r="X999" s="58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122"/>
      <c r="AJ999" s="122"/>
      <c r="AK999" s="2"/>
      <c r="AL999" s="2"/>
      <c r="AM999" s="2"/>
      <c r="AN999" s="2"/>
      <c r="AO999" s="2"/>
      <c r="AP999" s="2"/>
      <c r="AQ999" s="2"/>
      <c r="AR999" s="15"/>
    </row>
    <row r="1000" spans="1:44" ht="11.25" customHeight="1">
      <c r="A1000" s="120"/>
      <c r="B1000" s="120"/>
      <c r="C1000" s="120"/>
      <c r="D1000" s="120"/>
      <c r="E1000" s="2"/>
      <c r="F1000" s="2"/>
      <c r="G1000" s="120"/>
      <c r="H1000" s="120"/>
      <c r="I1000" s="120"/>
      <c r="J1000" s="58"/>
      <c r="K1000" s="121"/>
      <c r="L1000" s="2"/>
      <c r="M1000" s="120"/>
      <c r="N1000" s="120"/>
      <c r="O1000" s="120"/>
      <c r="P1000" s="120"/>
      <c r="Q1000" s="2"/>
      <c r="R1000" s="58"/>
      <c r="S1000" s="58"/>
      <c r="T1000" s="58"/>
      <c r="U1000" s="58"/>
      <c r="V1000" s="58"/>
      <c r="W1000" s="58"/>
      <c r="X1000" s="58"/>
      <c r="Y1000" s="58"/>
      <c r="Z1000" s="58"/>
      <c r="AA1000" s="58"/>
      <c r="AB1000" s="58"/>
      <c r="AC1000" s="58"/>
      <c r="AD1000" s="58"/>
      <c r="AE1000" s="58"/>
      <c r="AF1000" s="58"/>
      <c r="AG1000" s="58"/>
      <c r="AH1000" s="58"/>
      <c r="AI1000" s="122"/>
      <c r="AJ1000" s="122"/>
      <c r="AK1000" s="2"/>
      <c r="AL1000" s="2"/>
      <c r="AM1000" s="2"/>
      <c r="AN1000" s="2"/>
      <c r="AO1000" s="2"/>
      <c r="AP1000" s="2"/>
      <c r="AQ1000" s="2"/>
      <c r="AR1000" s="15"/>
    </row>
  </sheetData>
  <mergeCells count="64">
    <mergeCell ref="A12:E12"/>
    <mergeCell ref="A15:E15"/>
    <mergeCell ref="A16:E16"/>
    <mergeCell ref="U6:U7"/>
    <mergeCell ref="C6:C7"/>
    <mergeCell ref="D6:D7"/>
    <mergeCell ref="A8:E8"/>
    <mergeCell ref="A11:E11"/>
    <mergeCell ref="L6:L7"/>
    <mergeCell ref="M6:O6"/>
    <mergeCell ref="P6:P7"/>
    <mergeCell ref="Q6:Q7"/>
    <mergeCell ref="R6:T6"/>
    <mergeCell ref="A59:E59"/>
    <mergeCell ref="A75:E75"/>
    <mergeCell ref="A76:E76"/>
    <mergeCell ref="A60:E60"/>
    <mergeCell ref="A63:E63"/>
    <mergeCell ref="A64:E64"/>
    <mergeCell ref="A67:E67"/>
    <mergeCell ref="A68:E68"/>
    <mergeCell ref="A71:E71"/>
    <mergeCell ref="A72:E72"/>
    <mergeCell ref="A48:E48"/>
    <mergeCell ref="A51:E51"/>
    <mergeCell ref="A52:E52"/>
    <mergeCell ref="A55:E55"/>
    <mergeCell ref="A56:E56"/>
    <mergeCell ref="A39:E39"/>
    <mergeCell ref="A40:E40"/>
    <mergeCell ref="A43:E43"/>
    <mergeCell ref="A44:E44"/>
    <mergeCell ref="A47:E47"/>
    <mergeCell ref="A28:E28"/>
    <mergeCell ref="A31:E31"/>
    <mergeCell ref="A32:E32"/>
    <mergeCell ref="A35:E35"/>
    <mergeCell ref="A36:E36"/>
    <mergeCell ref="A19:E19"/>
    <mergeCell ref="A20:E20"/>
    <mergeCell ref="A23:E23"/>
    <mergeCell ref="A24:E24"/>
    <mergeCell ref="A27:E27"/>
    <mergeCell ref="AG6:AG7"/>
    <mergeCell ref="AH6:AH7"/>
    <mergeCell ref="AI6:AJ6"/>
    <mergeCell ref="A1:AJ1"/>
    <mergeCell ref="A2:AJ2"/>
    <mergeCell ref="A3:AJ3"/>
    <mergeCell ref="A4:AJ4"/>
    <mergeCell ref="A5:AJ5"/>
    <mergeCell ref="A6:A7"/>
    <mergeCell ref="B6:B7"/>
    <mergeCell ref="E6:E7"/>
    <mergeCell ref="F6:F7"/>
    <mergeCell ref="G6:G7"/>
    <mergeCell ref="H6:I6"/>
    <mergeCell ref="J6:J7"/>
    <mergeCell ref="K6:K7"/>
    <mergeCell ref="V6:X6"/>
    <mergeCell ref="Y6:Y7"/>
    <mergeCell ref="Z6:AB6"/>
    <mergeCell ref="AC6:AC7"/>
    <mergeCell ref="AD6:AF6"/>
  </mergeCells>
  <dataValidations count="5">
    <dataValidation type="date" operator="greaterThan" allowBlank="1" showInputMessage="1" showErrorMessage="1" prompt="Error en Ingresos de Fechas - La fecha debe corresponder al Año 2014." sqref="D9:D10 D13:D14 D17:D18 D21:D22 D29:D30 D33:D34 D37:D38 D42 D46 D49:D50 D53:D54 D57:D58 D61:D62 D65:D66 D69:D70">
      <formula1>41275</formula1>
    </dataValidation>
    <dataValidation type="decimal" allowBlank="1" showInputMessage="1" showErrorMessage="1" prompt="Sólo números - Sólo ingresar números sin letras_x000a_" sqref="M9:N10 R9:T10 V9:X10 Z9:AB10 AD9:AF10 M13:N14 R13:T14 V13:X14 Z13:AB14 AD13:AF14 M17:N18 R17:T18 V17:X18 Z17:AB18 AD17:AF18 M21:N22 R21:T22 V21:X22 Z21:AB22 AD21:AF22 M25:M26 R25:T26 V25:X26 Z25:AB26 AD25:AF26 M29:N30 R29:T30 V29:X30 Z29:AB30 AD29:AF30 M33:N34 R33:T34 V33:X34 Z33:AB34 AD33:AF34 M37:N38 R37:T38 V37:X38 Z37:AB38 AD37:AF38 M41 M42:N42 R41:T42 V41:X42 Z41:AB42 AD41:AF42 M45 M46:N46 R45:T46 V45:X46 Z45:AB46 AD45:AF46 M49:N50 R49:T50 V49:X50 Z49:AB50 AD49:AF50 M53:N54 R53:T54 V53:X54 Z53:AB54 AD53:AF54 M57:N58 R57:T58 V57:X58 Z57:AB58 AD57:AF58 M61:N62 R61:T62 V61:X62 Z61:AB62 AD61:AF62 M65:M66 R65:T66 V65:X66 Z65:AB66 AD65:AF66 R69:S69 M69:N70 R70:T70 V69:X70 Z69:AB70 AD69:AF70 R73:S73 M73:M74 R74:T74 V73:X74 Z73:AB74 AD73:AF74">
      <formula1>-100000000</formula1>
      <formula2>10000000000</formula2>
    </dataValidation>
    <dataValidation type="custom" allowBlank="1" showErrorMessage="1" sqref="K9:K10 K13:K14 K17:K18 K21:K22 K25:K26 K29:K30 K33:K34 K37:K38 K41:K42 K45:K46 K49:K50 K53:K54 K57:K58 K61:K62 K65:K66 T69 K69:K70 K74">
      <formula1>LTE(LEN(K9),(255))</formula1>
    </dataValidation>
    <dataValidation type="date" operator="greaterThan" allowBlank="1" showInputMessage="1" prompt="SÓLO FECHAS - Las fechas corresponden al presupuesto 2014" sqref="H9:I10 H13:I14 H17:I18 H21:I22 H29:I30 H33:I34 H37:I38 H42:I42 H46:I46 H49:I50 H53:I54 H57:I58 H61:I62 H69:I70">
      <formula1>41275</formula1>
    </dataValidation>
    <dataValidation type="custom" allowBlank="1" showInputMessage="1" showErrorMessage="1" prompt="MÁXIMO DE CARACTERES SOBREPASADO - Sólo 255 caracteres por celdas" sqref="C9:C10 E9:G10 L9:L10 P9:Q10 C13:C14 E13:G14 L13:L14 P13:Q14 C17:C18 E17:G18 L17:L18 P17:Q18 C21:C22 E21:G22 L21:L22 P21:Q22 E25:G26 N25:N26 P25:Q26 C29:C30 E29:G30 L29:L30 P29:Q30 C33:C34 E33:G34 L33:L34 P33:Q34 C37:C38 E37:G38 L37:L38 P37:Q38 N41 C42 E41:G42 L42 P41:Q42 N45 C46 E45:G46 L46 P45:Q46 Q49 C49:C50 E49:G50 L49:L50 P50:Q50 C53:C54 E53:G54 L53:L54 P53:Q54 C57:C58 E57:G58 L57:L58 P57:Q58 C61:C62 E61:G62 L61:L62 P61:Q62 C65:C66 E65:G66 N65:N66 P65:Q66 C69:C70 E69:G70 L69:L70 P69:Q70 E73:G74 N73:N74 P73:Q74">
      <formula1>LTE(LEN(C9),(255))</formula1>
    </dataValidation>
  </dataValidations>
  <printOptions horizontalCentered="1"/>
  <pageMargins left="0" right="0" top="0.74803149606299213" bottom="0.74803149606299213" header="0" footer="0"/>
  <pageSetup paperSize="14" scale="5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FF"/>
    <pageSetUpPr fitToPage="1"/>
  </sheetPr>
  <dimension ref="A1:Z1000"/>
  <sheetViews>
    <sheetView workbookViewId="0"/>
  </sheetViews>
  <sheetFormatPr baseColWidth="10" defaultColWidth="14.42578125" defaultRowHeight="15" customHeight="1" outlineLevelCol="1"/>
  <cols>
    <col min="1" max="1" width="48.7109375" customWidth="1"/>
    <col min="2" max="2" width="15.85546875" customWidth="1"/>
    <col min="3" max="3" width="14.140625" customWidth="1"/>
    <col min="4" max="6" width="12.7109375" customWidth="1"/>
    <col min="7" max="9" width="12.7109375" customWidth="1" outlineLevel="1"/>
    <col min="10" max="10" width="12.7109375" customWidth="1"/>
    <col min="11" max="13" width="12.7109375" hidden="1" customWidth="1" outlineLevel="1"/>
    <col min="14" max="14" width="12.7109375" customWidth="1"/>
    <col min="15" max="17" width="12.7109375" hidden="1" customWidth="1" outlineLevel="1"/>
    <col min="18" max="18" width="12.7109375" customWidth="1"/>
    <col min="19" max="21" width="12.7109375" hidden="1" customWidth="1" outlineLevel="1"/>
    <col min="22" max="25" width="12.7109375" customWidth="1"/>
    <col min="26" max="26" width="11.42578125" customWidth="1"/>
  </cols>
  <sheetData>
    <row r="1" spans="1:26" ht="16.5" customHeight="1">
      <c r="A1" s="317" t="str">
        <f>+'24-01-581'!A1:AJ1</f>
        <v>PARTIDA 21 -07 - 01 "SERVICIO NACIONAL DE LA DISCAPACIDAD"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1"/>
    </row>
    <row r="2" spans="1:26" ht="16.5" customHeight="1">
      <c r="A2" s="317" t="s">
        <v>88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1"/>
    </row>
    <row r="3" spans="1:26" ht="16.5" customHeight="1">
      <c r="A3" s="317" t="str">
        <f>+'24-07-002'!A3:AJ3</f>
        <v>EJECUCIÓN AL 31 DE MARZO DEL 2024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1"/>
    </row>
    <row r="4" spans="1:26" ht="16.5" customHeight="1">
      <c r="A4" s="317" t="s">
        <v>3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1"/>
    </row>
    <row r="5" spans="1:26" ht="24.75" customHeight="1">
      <c r="A5" s="330" t="s">
        <v>164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2"/>
      <c r="Z5" s="2"/>
    </row>
    <row r="6" spans="1:26" ht="24" customHeight="1">
      <c r="A6" s="320" t="s">
        <v>89</v>
      </c>
      <c r="B6" s="313" t="s">
        <v>13</v>
      </c>
      <c r="C6" s="313" t="s">
        <v>90</v>
      </c>
      <c r="D6" s="332" t="s">
        <v>16</v>
      </c>
      <c r="E6" s="333"/>
      <c r="F6" s="316"/>
      <c r="G6" s="310" t="s">
        <v>19</v>
      </c>
      <c r="H6" s="311"/>
      <c r="I6" s="312"/>
      <c r="J6" s="313" t="s">
        <v>20</v>
      </c>
      <c r="K6" s="310" t="s">
        <v>19</v>
      </c>
      <c r="L6" s="311"/>
      <c r="M6" s="312"/>
      <c r="N6" s="313" t="s">
        <v>21</v>
      </c>
      <c r="O6" s="310" t="s">
        <v>19</v>
      </c>
      <c r="P6" s="311"/>
      <c r="Q6" s="312"/>
      <c r="R6" s="313" t="s">
        <v>22</v>
      </c>
      <c r="S6" s="310" t="s">
        <v>19</v>
      </c>
      <c r="T6" s="311"/>
      <c r="U6" s="312"/>
      <c r="V6" s="313" t="s">
        <v>23</v>
      </c>
      <c r="W6" s="313" t="s">
        <v>24</v>
      </c>
      <c r="X6" s="315" t="s">
        <v>91</v>
      </c>
      <c r="Y6" s="316"/>
      <c r="Z6" s="120"/>
    </row>
    <row r="7" spans="1:26" ht="24" customHeight="1">
      <c r="A7" s="314"/>
      <c r="B7" s="314"/>
      <c r="C7" s="314"/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314"/>
      <c r="K7" s="5" t="s">
        <v>34</v>
      </c>
      <c r="L7" s="5" t="s">
        <v>35</v>
      </c>
      <c r="M7" s="5" t="s">
        <v>36</v>
      </c>
      <c r="N7" s="314"/>
      <c r="O7" s="5" t="s">
        <v>37</v>
      </c>
      <c r="P7" s="5" t="s">
        <v>38</v>
      </c>
      <c r="Q7" s="5" t="s">
        <v>39</v>
      </c>
      <c r="R7" s="314"/>
      <c r="S7" s="5" t="s">
        <v>40</v>
      </c>
      <c r="T7" s="5" t="s">
        <v>41</v>
      </c>
      <c r="U7" s="5" t="s">
        <v>42</v>
      </c>
      <c r="V7" s="314"/>
      <c r="W7" s="314"/>
      <c r="X7" s="123" t="s">
        <v>43</v>
      </c>
      <c r="Y7" s="123" t="s">
        <v>92</v>
      </c>
      <c r="Z7" s="120"/>
    </row>
    <row r="8" spans="1:26" ht="26.25" customHeight="1">
      <c r="A8" s="124" t="s">
        <v>45</v>
      </c>
      <c r="B8" s="111">
        <f>+'24-07-002'!J11</f>
        <v>0</v>
      </c>
      <c r="C8" s="111">
        <f>+'24-07-002'!K11</f>
        <v>0</v>
      </c>
      <c r="D8" s="111">
        <f>+'24-07-002'!M11</f>
        <v>0</v>
      </c>
      <c r="E8" s="111">
        <f>+'24-07-002'!N11</f>
        <v>0</v>
      </c>
      <c r="F8" s="111">
        <f>+'24-07-002'!O11</f>
        <v>0</v>
      </c>
      <c r="G8" s="111">
        <f>+'24-07-002'!R11</f>
        <v>0</v>
      </c>
      <c r="H8" s="111">
        <f>+'24-07-002'!S11</f>
        <v>0</v>
      </c>
      <c r="I8" s="111">
        <f>+'24-07-002'!T11</f>
        <v>0</v>
      </c>
      <c r="J8" s="56">
        <f>+'24-07-002'!U11</f>
        <v>0</v>
      </c>
      <c r="K8" s="111">
        <f>+'24-07-002'!V11</f>
        <v>0</v>
      </c>
      <c r="L8" s="111">
        <f>+'24-07-002'!W11</f>
        <v>0</v>
      </c>
      <c r="M8" s="111">
        <f>+'24-07-002'!X11</f>
        <v>0</v>
      </c>
      <c r="N8" s="56">
        <f>+'24-07-002'!Y11</f>
        <v>0</v>
      </c>
      <c r="O8" s="111">
        <f>+'24-07-002'!Z11</f>
        <v>0</v>
      </c>
      <c r="P8" s="111">
        <f>+'24-07-002'!AA11</f>
        <v>0</v>
      </c>
      <c r="Q8" s="111">
        <f>+'24-07-002'!AB11</f>
        <v>0</v>
      </c>
      <c r="R8" s="56">
        <f>+'24-07-002'!AC11</f>
        <v>0</v>
      </c>
      <c r="S8" s="111">
        <f>+'24-07-002'!AD11</f>
        <v>0</v>
      </c>
      <c r="T8" s="111">
        <f>+'24-07-002'!AE11</f>
        <v>0</v>
      </c>
      <c r="U8" s="111">
        <f>+'24-07-002'!AF11</f>
        <v>0</v>
      </c>
      <c r="V8" s="56">
        <f>+'24-07-002'!AG11</f>
        <v>0</v>
      </c>
      <c r="W8" s="56">
        <f>+'24-07-002'!AH11</f>
        <v>0</v>
      </c>
      <c r="X8" s="125">
        <f>+'24-07-002'!AI11</f>
        <v>0</v>
      </c>
      <c r="Y8" s="125">
        <f>+'24-07-002'!AJ11</f>
        <v>0</v>
      </c>
      <c r="Z8" s="2"/>
    </row>
    <row r="9" spans="1:26" ht="26.25" customHeight="1">
      <c r="A9" s="124" t="s">
        <v>55</v>
      </c>
      <c r="B9" s="111">
        <f>+'24-07-002'!J15</f>
        <v>0</v>
      </c>
      <c r="C9" s="111">
        <f>+'24-07-002'!K15</f>
        <v>0</v>
      </c>
      <c r="D9" s="111">
        <f>+'24-07-002'!M15</f>
        <v>0</v>
      </c>
      <c r="E9" s="111">
        <f>+'24-07-002'!N15</f>
        <v>0</v>
      </c>
      <c r="F9" s="111">
        <f>+'24-07-002'!O15</f>
        <v>0</v>
      </c>
      <c r="G9" s="111">
        <f>+'24-07-002'!R15</f>
        <v>0</v>
      </c>
      <c r="H9" s="111">
        <f>+'24-07-002'!S15</f>
        <v>0</v>
      </c>
      <c r="I9" s="111">
        <f>+'24-07-002'!T15</f>
        <v>0</v>
      </c>
      <c r="J9" s="56">
        <f>+'24-07-002'!U15</f>
        <v>0</v>
      </c>
      <c r="K9" s="111">
        <f>+'24-07-002'!V15</f>
        <v>0</v>
      </c>
      <c r="L9" s="111">
        <f>+'24-07-002'!W15</f>
        <v>0</v>
      </c>
      <c r="M9" s="111">
        <f>+'24-07-002'!X15</f>
        <v>0</v>
      </c>
      <c r="N9" s="56">
        <f>+'24-07-002'!Y15</f>
        <v>0</v>
      </c>
      <c r="O9" s="111">
        <f>+'24-07-002'!Z15</f>
        <v>0</v>
      </c>
      <c r="P9" s="111">
        <f>+'24-07-002'!AA15</f>
        <v>0</v>
      </c>
      <c r="Q9" s="111">
        <f>+'24-07-002'!AB15</f>
        <v>0</v>
      </c>
      <c r="R9" s="56">
        <f>+'24-07-002'!AC15</f>
        <v>0</v>
      </c>
      <c r="S9" s="111">
        <f>+'24-07-002'!AD15</f>
        <v>0</v>
      </c>
      <c r="T9" s="111">
        <f>+'24-07-002'!AE15</f>
        <v>0</v>
      </c>
      <c r="U9" s="111">
        <f>+'24-07-002'!AF15</f>
        <v>0</v>
      </c>
      <c r="V9" s="56">
        <f>+'24-07-002'!AG15</f>
        <v>0</v>
      </c>
      <c r="W9" s="56">
        <f>+'24-07-002'!AH15</f>
        <v>0</v>
      </c>
      <c r="X9" s="125">
        <f>+'24-07-002'!AI15</f>
        <v>0</v>
      </c>
      <c r="Y9" s="125">
        <f>+'24-07-002'!AJ15</f>
        <v>0</v>
      </c>
      <c r="Z9" s="2"/>
    </row>
    <row r="10" spans="1:26" ht="26.25" customHeight="1">
      <c r="A10" s="124" t="s">
        <v>57</v>
      </c>
      <c r="B10" s="111">
        <f>+'24-07-002'!J19</f>
        <v>0</v>
      </c>
      <c r="C10" s="111">
        <f>+'24-07-002'!K19</f>
        <v>0</v>
      </c>
      <c r="D10" s="111">
        <f>+'24-07-002'!M19</f>
        <v>0</v>
      </c>
      <c r="E10" s="111">
        <f>+'24-07-002'!N19</f>
        <v>0</v>
      </c>
      <c r="F10" s="111">
        <f>+'24-07-002'!O19</f>
        <v>0</v>
      </c>
      <c r="G10" s="111">
        <f>+'24-07-002'!R19</f>
        <v>0</v>
      </c>
      <c r="H10" s="111">
        <f>+'24-07-002'!S19</f>
        <v>0</v>
      </c>
      <c r="I10" s="111">
        <f>+'24-07-002'!T19</f>
        <v>0</v>
      </c>
      <c r="J10" s="56">
        <f>+'24-07-002'!U19</f>
        <v>0</v>
      </c>
      <c r="K10" s="111">
        <f>+'24-07-002'!V19</f>
        <v>0</v>
      </c>
      <c r="L10" s="111">
        <f>+'24-07-002'!W19</f>
        <v>0</v>
      </c>
      <c r="M10" s="111">
        <f>+'24-07-002'!X19</f>
        <v>0</v>
      </c>
      <c r="N10" s="56">
        <f>+'24-07-002'!Y19</f>
        <v>0</v>
      </c>
      <c r="O10" s="111">
        <f>+'24-07-002'!Z19</f>
        <v>0</v>
      </c>
      <c r="P10" s="111">
        <f>+'24-07-002'!AA19</f>
        <v>0</v>
      </c>
      <c r="Q10" s="111">
        <f>+'24-07-002'!AB19</f>
        <v>0</v>
      </c>
      <c r="R10" s="56">
        <f>+'24-07-002'!AC19</f>
        <v>0</v>
      </c>
      <c r="S10" s="111">
        <f>+'24-07-002'!AD19</f>
        <v>0</v>
      </c>
      <c r="T10" s="111">
        <f>+'24-07-002'!AE19</f>
        <v>0</v>
      </c>
      <c r="U10" s="111">
        <f>+'24-07-002'!AF19</f>
        <v>0</v>
      </c>
      <c r="V10" s="56">
        <f>+'24-07-002'!AG19</f>
        <v>0</v>
      </c>
      <c r="W10" s="56">
        <f>+'24-07-002'!AH19</f>
        <v>0</v>
      </c>
      <c r="X10" s="125">
        <f>+'24-07-002'!AI19</f>
        <v>0</v>
      </c>
      <c r="Y10" s="125">
        <f>+'24-07-002'!AJ19</f>
        <v>0</v>
      </c>
      <c r="Z10" s="2"/>
    </row>
    <row r="11" spans="1:26" ht="26.25" customHeight="1">
      <c r="A11" s="124" t="s">
        <v>59</v>
      </c>
      <c r="B11" s="111">
        <f>+'24-07-002'!J23</f>
        <v>0</v>
      </c>
      <c r="C11" s="111">
        <f>+'24-07-002'!K23</f>
        <v>0</v>
      </c>
      <c r="D11" s="111">
        <f>+'24-07-002'!M23</f>
        <v>0</v>
      </c>
      <c r="E11" s="111">
        <f>+'24-07-002'!N23</f>
        <v>0</v>
      </c>
      <c r="F11" s="111">
        <f>+'24-07-002'!O23</f>
        <v>0</v>
      </c>
      <c r="G11" s="111">
        <f>+'24-07-002'!R23</f>
        <v>0</v>
      </c>
      <c r="H11" s="111">
        <f>+'24-07-002'!S23</f>
        <v>0</v>
      </c>
      <c r="I11" s="111">
        <f>+'24-07-002'!T23</f>
        <v>0</v>
      </c>
      <c r="J11" s="56">
        <f>+'24-07-002'!U23</f>
        <v>0</v>
      </c>
      <c r="K11" s="111">
        <f>+'24-07-002'!V23</f>
        <v>0</v>
      </c>
      <c r="L11" s="111">
        <f>+'24-07-002'!W23</f>
        <v>0</v>
      </c>
      <c r="M11" s="111">
        <f>+'24-07-002'!X23</f>
        <v>0</v>
      </c>
      <c r="N11" s="56">
        <f>+'24-07-002'!Y23</f>
        <v>0</v>
      </c>
      <c r="O11" s="111">
        <f>+'24-07-002'!Z23</f>
        <v>0</v>
      </c>
      <c r="P11" s="111">
        <f>+'24-07-002'!AA23</f>
        <v>0</v>
      </c>
      <c r="Q11" s="111">
        <f>+'24-07-002'!AB23</f>
        <v>0</v>
      </c>
      <c r="R11" s="56">
        <f>+'24-07-002'!AC23</f>
        <v>0</v>
      </c>
      <c r="S11" s="111">
        <f>+'24-07-002'!AD23</f>
        <v>0</v>
      </c>
      <c r="T11" s="111">
        <f>+'24-07-002'!AE23</f>
        <v>0</v>
      </c>
      <c r="U11" s="111">
        <f>+'24-07-002'!AF23</f>
        <v>0</v>
      </c>
      <c r="V11" s="56">
        <f>+'24-07-002'!AG23</f>
        <v>0</v>
      </c>
      <c r="W11" s="56">
        <f>+'24-07-002'!AH23</f>
        <v>0</v>
      </c>
      <c r="X11" s="125">
        <f>+'24-07-002'!AI23</f>
        <v>0</v>
      </c>
      <c r="Y11" s="125">
        <f>+'24-07-002'!AJ23</f>
        <v>0</v>
      </c>
      <c r="Z11" s="2"/>
    </row>
    <row r="12" spans="1:26" ht="26.25" customHeight="1">
      <c r="A12" s="124" t="s">
        <v>61</v>
      </c>
      <c r="B12" s="111">
        <f>+'24-07-002'!J27</f>
        <v>0</v>
      </c>
      <c r="C12" s="111">
        <f>+'24-07-002'!K27</f>
        <v>0</v>
      </c>
      <c r="D12" s="111">
        <f>+'24-07-002'!M27</f>
        <v>0</v>
      </c>
      <c r="E12" s="111">
        <f>+'24-07-002'!N27</f>
        <v>0</v>
      </c>
      <c r="F12" s="111">
        <f>+'24-07-002'!O27</f>
        <v>0</v>
      </c>
      <c r="G12" s="111">
        <f>+'24-07-002'!R27</f>
        <v>0</v>
      </c>
      <c r="H12" s="111">
        <f>+'24-07-002'!S27</f>
        <v>0</v>
      </c>
      <c r="I12" s="111">
        <f>+'24-07-002'!T27</f>
        <v>0</v>
      </c>
      <c r="J12" s="56">
        <f>+'24-07-002'!U27</f>
        <v>0</v>
      </c>
      <c r="K12" s="111">
        <f>+'24-07-002'!V27</f>
        <v>0</v>
      </c>
      <c r="L12" s="111">
        <f>+'24-07-002'!W27</f>
        <v>0</v>
      </c>
      <c r="M12" s="111">
        <f>+'24-07-002'!X27</f>
        <v>0</v>
      </c>
      <c r="N12" s="56">
        <f>+'24-07-002'!Y27</f>
        <v>0</v>
      </c>
      <c r="O12" s="111">
        <f>+'24-07-002'!Z27</f>
        <v>0</v>
      </c>
      <c r="P12" s="111">
        <f>+'24-07-002'!AA27</f>
        <v>0</v>
      </c>
      <c r="Q12" s="111">
        <f>+'24-07-002'!AB27</f>
        <v>0</v>
      </c>
      <c r="R12" s="56">
        <f>+'24-07-002'!AC27</f>
        <v>0</v>
      </c>
      <c r="S12" s="111">
        <f>+'24-07-002'!AD27</f>
        <v>0</v>
      </c>
      <c r="T12" s="111">
        <f>+'24-07-002'!AE27</f>
        <v>0</v>
      </c>
      <c r="U12" s="111">
        <f>+'24-07-002'!AF27</f>
        <v>0</v>
      </c>
      <c r="V12" s="56">
        <f>+'24-07-002'!AG27</f>
        <v>0</v>
      </c>
      <c r="W12" s="56">
        <f>+'24-07-002'!AH27</f>
        <v>0</v>
      </c>
      <c r="X12" s="125">
        <f>+'24-07-002'!AI27</f>
        <v>0</v>
      </c>
      <c r="Y12" s="125">
        <f>+'24-07-002'!AJ27</f>
        <v>0</v>
      </c>
      <c r="Z12" s="2"/>
    </row>
    <row r="13" spans="1:26" ht="26.25" customHeight="1">
      <c r="A13" s="124" t="s">
        <v>63</v>
      </c>
      <c r="B13" s="111">
        <f>+'24-07-002'!J31</f>
        <v>0</v>
      </c>
      <c r="C13" s="111">
        <f>+'24-07-002'!K31</f>
        <v>0</v>
      </c>
      <c r="D13" s="111">
        <f>+'24-07-002'!M31</f>
        <v>0</v>
      </c>
      <c r="E13" s="111">
        <f>+'24-07-002'!N31</f>
        <v>0</v>
      </c>
      <c r="F13" s="111">
        <f>+'24-07-002'!O31</f>
        <v>0</v>
      </c>
      <c r="G13" s="111">
        <f>+'24-07-002'!R31</f>
        <v>0</v>
      </c>
      <c r="H13" s="111">
        <f>+'24-07-002'!S31</f>
        <v>0</v>
      </c>
      <c r="I13" s="111">
        <f>+'24-07-002'!T31</f>
        <v>0</v>
      </c>
      <c r="J13" s="56">
        <f>+'24-07-002'!U31</f>
        <v>0</v>
      </c>
      <c r="K13" s="111">
        <f>+'24-07-002'!V31</f>
        <v>0</v>
      </c>
      <c r="L13" s="111">
        <f>+'24-07-002'!W31</f>
        <v>0</v>
      </c>
      <c r="M13" s="111">
        <f>+'24-07-002'!X31</f>
        <v>0</v>
      </c>
      <c r="N13" s="56">
        <f>+'24-07-002'!Y31</f>
        <v>0</v>
      </c>
      <c r="O13" s="111">
        <f>+'24-07-002'!Z31</f>
        <v>0</v>
      </c>
      <c r="P13" s="111">
        <f>+'24-07-002'!AA31</f>
        <v>0</v>
      </c>
      <c r="Q13" s="111">
        <f>+'24-07-002'!AB31</f>
        <v>0</v>
      </c>
      <c r="R13" s="56">
        <f>+'24-07-002'!AC31</f>
        <v>0</v>
      </c>
      <c r="S13" s="111">
        <f>+'24-07-002'!AD31</f>
        <v>0</v>
      </c>
      <c r="T13" s="111">
        <f>+'24-07-002'!AE31</f>
        <v>0</v>
      </c>
      <c r="U13" s="111">
        <f>+'24-07-002'!AF31</f>
        <v>0</v>
      </c>
      <c r="V13" s="56">
        <f>+'24-07-002'!AG31</f>
        <v>0</v>
      </c>
      <c r="W13" s="56">
        <f>+'24-07-002'!AH31</f>
        <v>0</v>
      </c>
      <c r="X13" s="125">
        <f>+'24-07-002'!AI31</f>
        <v>0</v>
      </c>
      <c r="Y13" s="125">
        <f>+'24-07-002'!AJ31</f>
        <v>0</v>
      </c>
      <c r="Z13" s="2"/>
    </row>
    <row r="14" spans="1:26" ht="26.25" customHeight="1">
      <c r="A14" s="124" t="s">
        <v>65</v>
      </c>
      <c r="B14" s="111">
        <f>+'24-07-002'!J35</f>
        <v>0</v>
      </c>
      <c r="C14" s="111">
        <f>+'24-07-002'!K35</f>
        <v>0</v>
      </c>
      <c r="D14" s="111">
        <f>+'24-07-002'!M35</f>
        <v>0</v>
      </c>
      <c r="E14" s="111">
        <f>+'24-07-002'!N35</f>
        <v>0</v>
      </c>
      <c r="F14" s="111">
        <f>+'24-07-002'!O35</f>
        <v>0</v>
      </c>
      <c r="G14" s="111">
        <f>+'24-07-002'!R35</f>
        <v>0</v>
      </c>
      <c r="H14" s="111">
        <f>+'24-07-002'!S35</f>
        <v>0</v>
      </c>
      <c r="I14" s="111">
        <f>+'24-07-002'!T35</f>
        <v>0</v>
      </c>
      <c r="J14" s="56">
        <f>+'24-07-002'!U35</f>
        <v>0</v>
      </c>
      <c r="K14" s="111">
        <f>+'24-07-002'!V35</f>
        <v>0</v>
      </c>
      <c r="L14" s="111">
        <f>+'24-07-002'!W35</f>
        <v>0</v>
      </c>
      <c r="M14" s="111">
        <f>+'24-07-002'!X35</f>
        <v>0</v>
      </c>
      <c r="N14" s="56">
        <f>+'24-07-002'!Y35</f>
        <v>0</v>
      </c>
      <c r="O14" s="111">
        <f>+'24-07-002'!Z35</f>
        <v>0</v>
      </c>
      <c r="P14" s="111">
        <f>+'24-07-002'!AA35</f>
        <v>0</v>
      </c>
      <c r="Q14" s="111">
        <f>+'24-07-002'!AB35</f>
        <v>0</v>
      </c>
      <c r="R14" s="56">
        <f>+'24-07-002'!AC35</f>
        <v>0</v>
      </c>
      <c r="S14" s="111">
        <f>+'24-07-002'!AD35</f>
        <v>0</v>
      </c>
      <c r="T14" s="111">
        <f>+'24-07-002'!AE35</f>
        <v>0</v>
      </c>
      <c r="U14" s="111">
        <f>+'24-07-002'!AF35</f>
        <v>0</v>
      </c>
      <c r="V14" s="56">
        <f>+'24-07-002'!AG35</f>
        <v>0</v>
      </c>
      <c r="W14" s="56">
        <f>+'24-07-002'!AH35</f>
        <v>0</v>
      </c>
      <c r="X14" s="125">
        <f>+'24-07-002'!AI35</f>
        <v>0</v>
      </c>
      <c r="Y14" s="125">
        <f>+'24-07-002'!AJ35</f>
        <v>0</v>
      </c>
      <c r="Z14" s="2"/>
    </row>
    <row r="15" spans="1:26" ht="26.25" customHeight="1">
      <c r="A15" s="124" t="s">
        <v>67</v>
      </c>
      <c r="B15" s="111">
        <f>+'24-07-002'!J39</f>
        <v>0</v>
      </c>
      <c r="C15" s="111">
        <f>+'24-07-002'!K39</f>
        <v>0</v>
      </c>
      <c r="D15" s="111">
        <f>+'24-07-002'!M39</f>
        <v>0</v>
      </c>
      <c r="E15" s="111">
        <f>+'24-07-002'!N39</f>
        <v>0</v>
      </c>
      <c r="F15" s="111">
        <f>+'24-07-002'!O39</f>
        <v>0</v>
      </c>
      <c r="G15" s="111">
        <f>+'24-07-002'!R39</f>
        <v>0</v>
      </c>
      <c r="H15" s="111">
        <f>+'24-07-002'!S39</f>
        <v>0</v>
      </c>
      <c r="I15" s="111">
        <f>+'24-07-002'!T39</f>
        <v>0</v>
      </c>
      <c r="J15" s="56">
        <f>+'24-07-002'!U39</f>
        <v>0</v>
      </c>
      <c r="K15" s="111">
        <f>+'24-07-002'!V39</f>
        <v>0</v>
      </c>
      <c r="L15" s="111">
        <f>+'24-07-002'!W39</f>
        <v>0</v>
      </c>
      <c r="M15" s="111">
        <f>+'24-07-002'!X39</f>
        <v>0</v>
      </c>
      <c r="N15" s="56">
        <f>+'24-07-002'!Y39</f>
        <v>0</v>
      </c>
      <c r="O15" s="111">
        <f>+'24-07-002'!Z39</f>
        <v>0</v>
      </c>
      <c r="P15" s="111">
        <f>+'24-07-002'!AA39</f>
        <v>0</v>
      </c>
      <c r="Q15" s="111">
        <f>+'24-07-002'!AB39</f>
        <v>0</v>
      </c>
      <c r="R15" s="56">
        <f>+'24-07-002'!AC39</f>
        <v>0</v>
      </c>
      <c r="S15" s="111">
        <f>+'24-07-002'!AD39</f>
        <v>0</v>
      </c>
      <c r="T15" s="111">
        <f>+'24-07-002'!AE39</f>
        <v>0</v>
      </c>
      <c r="U15" s="111">
        <f>+'24-07-002'!AF39</f>
        <v>0</v>
      </c>
      <c r="V15" s="56">
        <f>+'24-07-002'!AG39</f>
        <v>0</v>
      </c>
      <c r="W15" s="56">
        <f>+'24-07-002'!AH39</f>
        <v>0</v>
      </c>
      <c r="X15" s="125">
        <f>+'24-07-002'!AI39</f>
        <v>0</v>
      </c>
      <c r="Y15" s="125">
        <f>+'24-07-002'!AJ39</f>
        <v>0</v>
      </c>
      <c r="Z15" s="2"/>
    </row>
    <row r="16" spans="1:26" ht="26.25" customHeight="1">
      <c r="A16" s="124" t="s">
        <v>70</v>
      </c>
      <c r="B16" s="111">
        <f>+'24-07-002'!J43</f>
        <v>0</v>
      </c>
      <c r="C16" s="111">
        <f>+'24-07-002'!K43</f>
        <v>0</v>
      </c>
      <c r="D16" s="111">
        <f>+'24-07-002'!M43</f>
        <v>0</v>
      </c>
      <c r="E16" s="111">
        <f>+'24-07-002'!N43</f>
        <v>0</v>
      </c>
      <c r="F16" s="111">
        <f>+'24-07-002'!O43</f>
        <v>0</v>
      </c>
      <c r="G16" s="111">
        <f>+'24-07-002'!R43</f>
        <v>0</v>
      </c>
      <c r="H16" s="111">
        <f>+'24-07-002'!S43</f>
        <v>0</v>
      </c>
      <c r="I16" s="111">
        <f>+'24-07-002'!T43</f>
        <v>0</v>
      </c>
      <c r="J16" s="56">
        <f>+'24-07-002'!U43</f>
        <v>0</v>
      </c>
      <c r="K16" s="111">
        <f>+'24-07-002'!V43</f>
        <v>0</v>
      </c>
      <c r="L16" s="111">
        <f>+'24-07-002'!W43</f>
        <v>0</v>
      </c>
      <c r="M16" s="111">
        <f>+'24-07-002'!X43</f>
        <v>0</v>
      </c>
      <c r="N16" s="56">
        <f>+'24-07-002'!Y43</f>
        <v>0</v>
      </c>
      <c r="O16" s="111">
        <f>+'24-07-002'!Z43</f>
        <v>0</v>
      </c>
      <c r="P16" s="111">
        <f>+'24-07-002'!AA43</f>
        <v>0</v>
      </c>
      <c r="Q16" s="111">
        <f>+'24-07-002'!AB43</f>
        <v>0</v>
      </c>
      <c r="R16" s="56">
        <f>+'24-07-002'!AC43</f>
        <v>0</v>
      </c>
      <c r="S16" s="111">
        <f>+'24-07-002'!AD43</f>
        <v>0</v>
      </c>
      <c r="T16" s="111">
        <f>+'24-07-002'!AE43</f>
        <v>0</v>
      </c>
      <c r="U16" s="111">
        <f>+'24-07-002'!AF43</f>
        <v>0</v>
      </c>
      <c r="V16" s="56">
        <f>+'24-07-002'!AG43</f>
        <v>0</v>
      </c>
      <c r="W16" s="56">
        <f>+'24-07-002'!AH43</f>
        <v>0</v>
      </c>
      <c r="X16" s="125">
        <f>+'24-07-002'!AI43</f>
        <v>0</v>
      </c>
      <c r="Y16" s="125">
        <f>+'24-07-002'!AJ43</f>
        <v>0</v>
      </c>
      <c r="Z16" s="2"/>
    </row>
    <row r="17" spans="1:26" ht="26.25" customHeight="1">
      <c r="A17" s="124" t="s">
        <v>72</v>
      </c>
      <c r="B17" s="111">
        <f>+'24-07-002'!J47</f>
        <v>0</v>
      </c>
      <c r="C17" s="111">
        <f>+'24-07-002'!K47</f>
        <v>0</v>
      </c>
      <c r="D17" s="111">
        <f>+'24-07-002'!M47</f>
        <v>0</v>
      </c>
      <c r="E17" s="111">
        <f>+'24-07-002'!N47</f>
        <v>0</v>
      </c>
      <c r="F17" s="111">
        <f>+'24-07-002'!O47</f>
        <v>0</v>
      </c>
      <c r="G17" s="111">
        <f>+'24-07-002'!R47</f>
        <v>0</v>
      </c>
      <c r="H17" s="111">
        <f>+'24-07-002'!S47</f>
        <v>0</v>
      </c>
      <c r="I17" s="111">
        <f>+'24-07-002'!T47</f>
        <v>0</v>
      </c>
      <c r="J17" s="56">
        <f>+'24-07-002'!U47</f>
        <v>0</v>
      </c>
      <c r="K17" s="111">
        <f>+'24-07-002'!V47</f>
        <v>0</v>
      </c>
      <c r="L17" s="111">
        <f>+'24-07-002'!W47</f>
        <v>0</v>
      </c>
      <c r="M17" s="111">
        <f>+'24-07-002'!X47</f>
        <v>0</v>
      </c>
      <c r="N17" s="56">
        <f>+'24-07-002'!Y47</f>
        <v>0</v>
      </c>
      <c r="O17" s="111">
        <f>+'24-07-002'!Z47</f>
        <v>0</v>
      </c>
      <c r="P17" s="111">
        <f>+'24-07-002'!AA47</f>
        <v>0</v>
      </c>
      <c r="Q17" s="111">
        <f>+'24-07-002'!AB47</f>
        <v>0</v>
      </c>
      <c r="R17" s="56">
        <f>+'24-07-002'!AC47</f>
        <v>0</v>
      </c>
      <c r="S17" s="111">
        <f>+'24-07-002'!AD47</f>
        <v>0</v>
      </c>
      <c r="T17" s="111">
        <f>+'24-07-002'!AE47</f>
        <v>0</v>
      </c>
      <c r="U17" s="111">
        <f>+'24-07-002'!AF47</f>
        <v>0</v>
      </c>
      <c r="V17" s="56">
        <f>+'24-07-002'!AG47</f>
        <v>0</v>
      </c>
      <c r="W17" s="56">
        <f>+'24-07-002'!AH47</f>
        <v>0</v>
      </c>
      <c r="X17" s="125">
        <f>+'24-07-002'!AI47</f>
        <v>0</v>
      </c>
      <c r="Y17" s="125">
        <f>+'24-07-002'!AJ47</f>
        <v>0</v>
      </c>
      <c r="Z17" s="2"/>
    </row>
    <row r="18" spans="1:26" ht="26.25" customHeight="1">
      <c r="A18" s="124" t="s">
        <v>74</v>
      </c>
      <c r="B18" s="111">
        <f>+'24-07-002'!J51</f>
        <v>0</v>
      </c>
      <c r="C18" s="111">
        <f>+'24-07-002'!K51</f>
        <v>0</v>
      </c>
      <c r="D18" s="111">
        <f>+'24-07-002'!M51</f>
        <v>0</v>
      </c>
      <c r="E18" s="111">
        <f>+'24-07-002'!N51</f>
        <v>0</v>
      </c>
      <c r="F18" s="111">
        <f>+'24-07-002'!O51</f>
        <v>0</v>
      </c>
      <c r="G18" s="111">
        <f>+'24-07-002'!R51</f>
        <v>0</v>
      </c>
      <c r="H18" s="111">
        <f>+'24-07-002'!S51</f>
        <v>0</v>
      </c>
      <c r="I18" s="111">
        <f>+'24-07-002'!T51</f>
        <v>0</v>
      </c>
      <c r="J18" s="56">
        <f>+'24-07-002'!U51</f>
        <v>0</v>
      </c>
      <c r="K18" s="111">
        <f>+'24-07-002'!V51</f>
        <v>0</v>
      </c>
      <c r="L18" s="111">
        <f>+'24-07-002'!W51</f>
        <v>0</v>
      </c>
      <c r="M18" s="111">
        <f>+'24-07-002'!X51</f>
        <v>0</v>
      </c>
      <c r="N18" s="56">
        <f>+'24-07-002'!Y51</f>
        <v>0</v>
      </c>
      <c r="O18" s="111">
        <f>+'24-07-002'!Z51</f>
        <v>0</v>
      </c>
      <c r="P18" s="111">
        <f>+'24-07-002'!AA51</f>
        <v>0</v>
      </c>
      <c r="Q18" s="111">
        <f>+'24-07-002'!AB51</f>
        <v>0</v>
      </c>
      <c r="R18" s="56">
        <f>+'24-07-002'!AC51</f>
        <v>0</v>
      </c>
      <c r="S18" s="111">
        <f>+'24-07-002'!AD51</f>
        <v>0</v>
      </c>
      <c r="T18" s="111">
        <f>+'24-07-002'!AE51</f>
        <v>0</v>
      </c>
      <c r="U18" s="111">
        <f>+'24-07-002'!AF51</f>
        <v>0</v>
      </c>
      <c r="V18" s="56">
        <f>+'24-07-002'!AG51</f>
        <v>0</v>
      </c>
      <c r="W18" s="56">
        <f>+'24-07-002'!AH51</f>
        <v>0</v>
      </c>
      <c r="X18" s="125">
        <f>+'24-07-002'!AI51</f>
        <v>0</v>
      </c>
      <c r="Y18" s="125">
        <f>+'24-07-002'!AJ51</f>
        <v>0</v>
      </c>
      <c r="Z18" s="2"/>
    </row>
    <row r="19" spans="1:26" ht="26.25" customHeight="1">
      <c r="A19" s="124" t="s">
        <v>76</v>
      </c>
      <c r="B19" s="111">
        <f>+'24-07-002'!J55</f>
        <v>0</v>
      </c>
      <c r="C19" s="111">
        <f>+'24-07-002'!K55</f>
        <v>0</v>
      </c>
      <c r="D19" s="111">
        <f>+'24-07-002'!M55</f>
        <v>0</v>
      </c>
      <c r="E19" s="111">
        <f>+'24-07-002'!N55</f>
        <v>0</v>
      </c>
      <c r="F19" s="111">
        <f>+'24-07-002'!O55</f>
        <v>0</v>
      </c>
      <c r="G19" s="111">
        <f>+'24-07-002'!R55</f>
        <v>0</v>
      </c>
      <c r="H19" s="111">
        <f>+'24-07-002'!S55</f>
        <v>0</v>
      </c>
      <c r="I19" s="111">
        <f>+'24-07-002'!T55</f>
        <v>0</v>
      </c>
      <c r="J19" s="56">
        <f>+'24-07-002'!U55</f>
        <v>0</v>
      </c>
      <c r="K19" s="111">
        <f>+'24-07-002'!V55</f>
        <v>0</v>
      </c>
      <c r="L19" s="111">
        <f>+'24-07-002'!W55</f>
        <v>0</v>
      </c>
      <c r="M19" s="111">
        <f>+'24-07-002'!X55</f>
        <v>0</v>
      </c>
      <c r="N19" s="56">
        <f>+'24-07-002'!Y55</f>
        <v>0</v>
      </c>
      <c r="O19" s="111">
        <f>+'24-07-002'!Z55</f>
        <v>0</v>
      </c>
      <c r="P19" s="111">
        <f>+'24-07-002'!AA55</f>
        <v>0</v>
      </c>
      <c r="Q19" s="111">
        <f>+'24-07-002'!AB55</f>
        <v>0</v>
      </c>
      <c r="R19" s="56">
        <f>+'24-07-002'!AC55</f>
        <v>0</v>
      </c>
      <c r="S19" s="111">
        <f>+'24-07-002'!AD55</f>
        <v>0</v>
      </c>
      <c r="T19" s="111">
        <f>+'24-07-002'!AE55</f>
        <v>0</v>
      </c>
      <c r="U19" s="111">
        <f>+'24-07-002'!AF55</f>
        <v>0</v>
      </c>
      <c r="V19" s="56">
        <f>+'24-07-002'!AG55</f>
        <v>0</v>
      </c>
      <c r="W19" s="56">
        <f>+'24-07-002'!AH55</f>
        <v>0</v>
      </c>
      <c r="X19" s="125">
        <f>+'24-07-002'!AI55</f>
        <v>0</v>
      </c>
      <c r="Y19" s="125">
        <f>+'24-07-002'!AJ55</f>
        <v>0</v>
      </c>
      <c r="Z19" s="2"/>
    </row>
    <row r="20" spans="1:26" ht="26.25" customHeight="1">
      <c r="A20" s="60" t="s">
        <v>93</v>
      </c>
      <c r="B20" s="111">
        <f>+'24-07-002'!J59</f>
        <v>0</v>
      </c>
      <c r="C20" s="111">
        <f>+'24-07-002'!K59</f>
        <v>0</v>
      </c>
      <c r="D20" s="111">
        <f>+'24-07-002'!M59</f>
        <v>0</v>
      </c>
      <c r="E20" s="111">
        <f>+'24-07-002'!N59</f>
        <v>0</v>
      </c>
      <c r="F20" s="111">
        <f>+'24-07-002'!O59</f>
        <v>0</v>
      </c>
      <c r="G20" s="111">
        <f>+'24-07-002'!R59</f>
        <v>0</v>
      </c>
      <c r="H20" s="111">
        <f>+'24-07-002'!S59</f>
        <v>0</v>
      </c>
      <c r="I20" s="111">
        <f>+'24-07-002'!T59</f>
        <v>0</v>
      </c>
      <c r="J20" s="56">
        <f>+'24-07-002'!U59</f>
        <v>0</v>
      </c>
      <c r="K20" s="111">
        <f>+'24-07-002'!V59</f>
        <v>0</v>
      </c>
      <c r="L20" s="111">
        <f>+'24-07-002'!W59</f>
        <v>0</v>
      </c>
      <c r="M20" s="111">
        <f>+'24-07-002'!X59</f>
        <v>0</v>
      </c>
      <c r="N20" s="56">
        <f>+'24-07-002'!Y59</f>
        <v>0</v>
      </c>
      <c r="O20" s="111">
        <f>+'24-07-002'!Z59</f>
        <v>0</v>
      </c>
      <c r="P20" s="111">
        <f>+'24-07-002'!AA59</f>
        <v>0</v>
      </c>
      <c r="Q20" s="111">
        <f>+'24-07-002'!AB59</f>
        <v>0</v>
      </c>
      <c r="R20" s="56">
        <f>+'24-07-002'!AC59</f>
        <v>0</v>
      </c>
      <c r="S20" s="111">
        <f>+'24-07-002'!AD59</f>
        <v>0</v>
      </c>
      <c r="T20" s="111">
        <f>+'24-07-002'!AE59</f>
        <v>0</v>
      </c>
      <c r="U20" s="111">
        <f>+'24-07-002'!AF59</f>
        <v>0</v>
      </c>
      <c r="V20" s="56">
        <f>+'24-07-002'!AG59</f>
        <v>0</v>
      </c>
      <c r="W20" s="56">
        <f>+'24-07-002'!AH59</f>
        <v>0</v>
      </c>
      <c r="X20" s="125">
        <f>+'24-07-002'!AI59</f>
        <v>0</v>
      </c>
      <c r="Y20" s="125">
        <f>+'24-07-002'!AJ59</f>
        <v>0</v>
      </c>
      <c r="Z20" s="2"/>
    </row>
    <row r="21" spans="1:26" ht="26.25" customHeight="1">
      <c r="A21" s="60" t="s">
        <v>80</v>
      </c>
      <c r="B21" s="111">
        <f>+'24-07-002'!J63</f>
        <v>0</v>
      </c>
      <c r="C21" s="111">
        <f>+'24-07-002'!K63</f>
        <v>0</v>
      </c>
      <c r="D21" s="111">
        <f>+'24-07-002'!M63</f>
        <v>0</v>
      </c>
      <c r="E21" s="111">
        <f>+'24-07-002'!N63</f>
        <v>0</v>
      </c>
      <c r="F21" s="111">
        <f>+'24-07-002'!O63</f>
        <v>0</v>
      </c>
      <c r="G21" s="111">
        <f>+'24-07-002'!R63</f>
        <v>0</v>
      </c>
      <c r="H21" s="111">
        <f>+'24-07-002'!S63</f>
        <v>0</v>
      </c>
      <c r="I21" s="111">
        <f>+'24-07-002'!T63</f>
        <v>0</v>
      </c>
      <c r="J21" s="56">
        <f>+'24-07-002'!U63</f>
        <v>0</v>
      </c>
      <c r="K21" s="111">
        <f>+'24-07-002'!V63</f>
        <v>0</v>
      </c>
      <c r="L21" s="111">
        <f>+'24-07-002'!W63</f>
        <v>0</v>
      </c>
      <c r="M21" s="111">
        <f>+'24-07-002'!X63</f>
        <v>0</v>
      </c>
      <c r="N21" s="56">
        <f>+'24-07-002'!Y63</f>
        <v>0</v>
      </c>
      <c r="O21" s="111">
        <f>+'24-07-002'!Z63</f>
        <v>0</v>
      </c>
      <c r="P21" s="111">
        <f>+'24-07-002'!AA63</f>
        <v>0</v>
      </c>
      <c r="Q21" s="111">
        <f>+'24-07-002'!AB63</f>
        <v>0</v>
      </c>
      <c r="R21" s="56">
        <f>+'24-07-002'!AC63</f>
        <v>0</v>
      </c>
      <c r="S21" s="111">
        <f>+'24-07-002'!AD63</f>
        <v>0</v>
      </c>
      <c r="T21" s="111">
        <f>+'24-07-002'!AE63</f>
        <v>0</v>
      </c>
      <c r="U21" s="111">
        <f>+'24-07-002'!AF63</f>
        <v>0</v>
      </c>
      <c r="V21" s="56">
        <f>+'24-07-002'!AG63</f>
        <v>0</v>
      </c>
      <c r="W21" s="56">
        <f>+'24-07-002'!AH63</f>
        <v>0</v>
      </c>
      <c r="X21" s="125">
        <f>+'24-07-002'!AI63</f>
        <v>0</v>
      </c>
      <c r="Y21" s="125">
        <f>+'24-07-002'!AJ63</f>
        <v>0</v>
      </c>
      <c r="Z21" s="2"/>
    </row>
    <row r="22" spans="1:26" ht="26.25" customHeight="1">
      <c r="A22" s="60" t="s">
        <v>94</v>
      </c>
      <c r="B22" s="111">
        <f>+'24-07-002'!J67</f>
        <v>0</v>
      </c>
      <c r="C22" s="111">
        <f>+'24-07-002'!K67</f>
        <v>0</v>
      </c>
      <c r="D22" s="111">
        <f>+'24-07-002'!M67</f>
        <v>0</v>
      </c>
      <c r="E22" s="111">
        <f>+'24-07-002'!N67</f>
        <v>0</v>
      </c>
      <c r="F22" s="111">
        <f>+'24-07-002'!O67</f>
        <v>0</v>
      </c>
      <c r="G22" s="111">
        <f>+'24-07-002'!R67</f>
        <v>0</v>
      </c>
      <c r="H22" s="111">
        <f>+'24-07-002'!S67</f>
        <v>0</v>
      </c>
      <c r="I22" s="111">
        <f>+'24-07-002'!T67</f>
        <v>0</v>
      </c>
      <c r="J22" s="56">
        <f>+'24-07-002'!U67</f>
        <v>0</v>
      </c>
      <c r="K22" s="111">
        <f>+'24-07-002'!V67</f>
        <v>0</v>
      </c>
      <c r="L22" s="111">
        <f>+'24-07-002'!W67</f>
        <v>0</v>
      </c>
      <c r="M22" s="111">
        <f>+'24-07-002'!X67</f>
        <v>0</v>
      </c>
      <c r="N22" s="56">
        <f>+'24-07-002'!Y67</f>
        <v>0</v>
      </c>
      <c r="O22" s="111">
        <f>+'24-07-002'!Z67</f>
        <v>0</v>
      </c>
      <c r="P22" s="111">
        <f>+'24-07-002'!AA67</f>
        <v>0</v>
      </c>
      <c r="Q22" s="111">
        <f>+'24-07-002'!AB67</f>
        <v>0</v>
      </c>
      <c r="R22" s="56">
        <f>+'24-07-002'!AC67</f>
        <v>0</v>
      </c>
      <c r="S22" s="111">
        <f>+'24-07-002'!AD67</f>
        <v>0</v>
      </c>
      <c r="T22" s="111">
        <f>+'24-07-002'!AE67</f>
        <v>0</v>
      </c>
      <c r="U22" s="111">
        <f>+'24-07-002'!AF67</f>
        <v>0</v>
      </c>
      <c r="V22" s="56">
        <f>+'24-07-002'!AG67</f>
        <v>0</v>
      </c>
      <c r="W22" s="56">
        <f>+'24-07-002'!AH67</f>
        <v>0</v>
      </c>
      <c r="X22" s="125">
        <f>+'24-07-002'!AI67</f>
        <v>0</v>
      </c>
      <c r="Y22" s="125">
        <f>+'24-07-002'!AJ67</f>
        <v>0</v>
      </c>
      <c r="Z22" s="2"/>
    </row>
    <row r="23" spans="1:26" ht="26.25" customHeight="1">
      <c r="A23" s="60" t="s">
        <v>84</v>
      </c>
      <c r="B23" s="111">
        <f>+'24-07-002'!J71</f>
        <v>0</v>
      </c>
      <c r="C23" s="111">
        <f>+'24-07-002'!K71</f>
        <v>0</v>
      </c>
      <c r="D23" s="111">
        <f>+'24-07-002'!M71</f>
        <v>0</v>
      </c>
      <c r="E23" s="111">
        <f>+'24-07-002'!N71</f>
        <v>0</v>
      </c>
      <c r="F23" s="111">
        <f>+'24-07-002'!O71</f>
        <v>0</v>
      </c>
      <c r="G23" s="111">
        <f>+'24-07-002'!R71</f>
        <v>0</v>
      </c>
      <c r="H23" s="111">
        <f>+'24-07-002'!S71</f>
        <v>0</v>
      </c>
      <c r="I23" s="111">
        <f>+'24-07-002'!T71</f>
        <v>0</v>
      </c>
      <c r="J23" s="56">
        <f>+'24-07-002'!U71</f>
        <v>0</v>
      </c>
      <c r="K23" s="111">
        <f>+'24-07-002'!V71</f>
        <v>0</v>
      </c>
      <c r="L23" s="111">
        <f>+'24-07-002'!W71</f>
        <v>0</v>
      </c>
      <c r="M23" s="111">
        <f>+'24-07-002'!X71</f>
        <v>0</v>
      </c>
      <c r="N23" s="56">
        <f>+'24-07-002'!Y71</f>
        <v>0</v>
      </c>
      <c r="O23" s="111">
        <f>+'24-07-002'!Z71</f>
        <v>0</v>
      </c>
      <c r="P23" s="111">
        <f>+'24-07-002'!AA71</f>
        <v>0</v>
      </c>
      <c r="Q23" s="111">
        <f>+'24-07-002'!AB71</f>
        <v>0</v>
      </c>
      <c r="R23" s="56">
        <f>+'24-07-002'!AC71</f>
        <v>0</v>
      </c>
      <c r="S23" s="111">
        <f>+'24-07-002'!AD71</f>
        <v>0</v>
      </c>
      <c r="T23" s="111">
        <f>+'24-07-002'!AE71</f>
        <v>0</v>
      </c>
      <c r="U23" s="111">
        <f>+'24-07-002'!AF71</f>
        <v>0</v>
      </c>
      <c r="V23" s="56">
        <f>+'24-07-002'!AG71</f>
        <v>0</v>
      </c>
      <c r="W23" s="56">
        <f>+'24-07-002'!AH71</f>
        <v>0</v>
      </c>
      <c r="X23" s="125">
        <f>+'24-07-002'!AI71</f>
        <v>0</v>
      </c>
      <c r="Y23" s="125">
        <f>+'24-07-002'!AJ71</f>
        <v>0</v>
      </c>
      <c r="Z23" s="2"/>
    </row>
    <row r="24" spans="1:26" ht="26.25" customHeight="1">
      <c r="A24" s="126" t="s">
        <v>86</v>
      </c>
      <c r="B24" s="111">
        <f>+'24-07-002'!J75</f>
        <v>12491000</v>
      </c>
      <c r="C24" s="111">
        <f>+'24-07-002'!K75</f>
        <v>0</v>
      </c>
      <c r="D24" s="111">
        <f>+'24-07-002'!M75</f>
        <v>0</v>
      </c>
      <c r="E24" s="111">
        <f>+'24-07-002'!N75</f>
        <v>0</v>
      </c>
      <c r="F24" s="111">
        <f>+'24-07-002'!O75</f>
        <v>0</v>
      </c>
      <c r="G24" s="111">
        <f>+'24-07-002'!R75</f>
        <v>0</v>
      </c>
      <c r="H24" s="111">
        <f>+'24-07-002'!S75</f>
        <v>0</v>
      </c>
      <c r="I24" s="111">
        <f>+'24-07-002'!T75</f>
        <v>0</v>
      </c>
      <c r="J24" s="56">
        <f>+'24-07-002'!U75</f>
        <v>0</v>
      </c>
      <c r="K24" s="111">
        <f>+'24-07-002'!V75</f>
        <v>0</v>
      </c>
      <c r="L24" s="111">
        <f>+'24-07-002'!W75</f>
        <v>0</v>
      </c>
      <c r="M24" s="111">
        <f>+'24-07-002'!X75</f>
        <v>0</v>
      </c>
      <c r="N24" s="56">
        <f>+'24-07-002'!Y75</f>
        <v>0</v>
      </c>
      <c r="O24" s="111">
        <f>+'24-07-002'!Z75</f>
        <v>0</v>
      </c>
      <c r="P24" s="111">
        <f>+'24-07-002'!AA75</f>
        <v>0</v>
      </c>
      <c r="Q24" s="111">
        <f>+'24-07-002'!AB75</f>
        <v>0</v>
      </c>
      <c r="R24" s="56">
        <f>+'24-07-002'!AC75</f>
        <v>0</v>
      </c>
      <c r="S24" s="111">
        <f>+'24-07-002'!AD75</f>
        <v>0</v>
      </c>
      <c r="T24" s="111">
        <f>+'24-07-002'!AE75</f>
        <v>0</v>
      </c>
      <c r="U24" s="111">
        <f>+'24-07-002'!AF75</f>
        <v>0</v>
      </c>
      <c r="V24" s="56">
        <f>+'24-07-002'!AG75</f>
        <v>0</v>
      </c>
      <c r="W24" s="56">
        <f>+'24-07-002'!AH75</f>
        <v>0</v>
      </c>
      <c r="X24" s="125">
        <f>+'24-07-002'!AI75</f>
        <v>0</v>
      </c>
      <c r="Y24" s="125">
        <f>+'24-07-002'!AJ75</f>
        <v>0</v>
      </c>
      <c r="Z24" s="2"/>
    </row>
    <row r="25" spans="1:26" ht="52.5" customHeight="1">
      <c r="A25" s="127" t="str">
        <f>"TOTAL ASIG."&amp;" "&amp;$A$5</f>
        <v>TOTAL ASIG. 24 - 07 - 002 "CEDDIS"</v>
      </c>
      <c r="B25" s="117">
        <f t="shared" ref="B25:W25" si="0">SUM(B8:B24)</f>
        <v>12491000</v>
      </c>
      <c r="C25" s="117">
        <f t="shared" si="0"/>
        <v>0</v>
      </c>
      <c r="D25" s="117">
        <f t="shared" si="0"/>
        <v>0</v>
      </c>
      <c r="E25" s="117">
        <f t="shared" si="0"/>
        <v>0</v>
      </c>
      <c r="F25" s="117">
        <f t="shared" si="0"/>
        <v>0</v>
      </c>
      <c r="G25" s="117">
        <f t="shared" si="0"/>
        <v>0</v>
      </c>
      <c r="H25" s="117">
        <f t="shared" si="0"/>
        <v>0</v>
      </c>
      <c r="I25" s="128">
        <f t="shared" si="0"/>
        <v>0</v>
      </c>
      <c r="J25" s="129">
        <f t="shared" si="0"/>
        <v>0</v>
      </c>
      <c r="K25" s="130">
        <f t="shared" si="0"/>
        <v>0</v>
      </c>
      <c r="L25" s="117">
        <f t="shared" si="0"/>
        <v>0</v>
      </c>
      <c r="M25" s="117">
        <f t="shared" si="0"/>
        <v>0</v>
      </c>
      <c r="N25" s="117">
        <f t="shared" si="0"/>
        <v>0</v>
      </c>
      <c r="O25" s="117">
        <f t="shared" si="0"/>
        <v>0</v>
      </c>
      <c r="P25" s="117">
        <f t="shared" si="0"/>
        <v>0</v>
      </c>
      <c r="Q25" s="117">
        <f t="shared" si="0"/>
        <v>0</v>
      </c>
      <c r="R25" s="117">
        <f t="shared" si="0"/>
        <v>0</v>
      </c>
      <c r="S25" s="117">
        <f t="shared" si="0"/>
        <v>0</v>
      </c>
      <c r="T25" s="117">
        <f t="shared" si="0"/>
        <v>0</v>
      </c>
      <c r="U25" s="117">
        <f t="shared" si="0"/>
        <v>0</v>
      </c>
      <c r="V25" s="117">
        <f t="shared" si="0"/>
        <v>0</v>
      </c>
      <c r="W25" s="117">
        <f t="shared" si="0"/>
        <v>0</v>
      </c>
      <c r="X25" s="119">
        <f>+'24-01-581'!AI253</f>
        <v>2.9131296086277566E-2</v>
      </c>
      <c r="Y25" s="119">
        <f>'24-01-581'!AJ253</f>
        <v>1</v>
      </c>
      <c r="Z25" s="2"/>
    </row>
    <row r="26" spans="1:26" ht="11.25" customHeight="1">
      <c r="A26" s="120"/>
      <c r="B26" s="58"/>
      <c r="C26" s="120"/>
      <c r="D26" s="120"/>
      <c r="E26" s="120"/>
      <c r="F26" s="12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122"/>
      <c r="Y26" s="122"/>
      <c r="Z26" s="2"/>
    </row>
    <row r="27" spans="1:26" ht="11.25" customHeight="1">
      <c r="A27" s="120"/>
      <c r="B27" s="58"/>
      <c r="C27" s="120"/>
      <c r="D27" s="120"/>
      <c r="E27" s="120"/>
      <c r="F27" s="120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122"/>
      <c r="Y27" s="122"/>
      <c r="Z27" s="2"/>
    </row>
    <row r="28" spans="1:26" ht="11.25" customHeight="1">
      <c r="A28" s="120"/>
      <c r="B28" s="58"/>
      <c r="C28" s="120"/>
      <c r="D28" s="120"/>
      <c r="E28" s="120"/>
      <c r="F28" s="120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122"/>
      <c r="Y28" s="122"/>
      <c r="Z28" s="2"/>
    </row>
    <row r="29" spans="1:26" ht="11.25" customHeight="1">
      <c r="A29" s="120"/>
      <c r="B29" s="58"/>
      <c r="C29" s="120"/>
      <c r="D29" s="120"/>
      <c r="E29" s="120"/>
      <c r="F29" s="120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122"/>
      <c r="Y29" s="122"/>
      <c r="Z29" s="2"/>
    </row>
    <row r="30" spans="1:26" ht="11.25" customHeight="1">
      <c r="A30" s="120"/>
      <c r="B30" s="58"/>
      <c r="C30" s="120"/>
      <c r="D30" s="120"/>
      <c r="E30" s="120"/>
      <c r="F30" s="120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122"/>
      <c r="Y30" s="122"/>
      <c r="Z30" s="2"/>
    </row>
    <row r="31" spans="1:26" ht="11.25" customHeight="1">
      <c r="A31" s="120"/>
      <c r="B31" s="58"/>
      <c r="C31" s="120"/>
      <c r="D31" s="120"/>
      <c r="E31" s="120"/>
      <c r="F31" s="120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122"/>
      <c r="Y31" s="122"/>
      <c r="Z31" s="2"/>
    </row>
    <row r="32" spans="1:26" ht="11.25" customHeight="1">
      <c r="A32" s="120"/>
      <c r="B32" s="58"/>
      <c r="C32" s="120"/>
      <c r="D32" s="120"/>
      <c r="E32" s="120"/>
      <c r="F32" s="120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122"/>
      <c r="Y32" s="122"/>
      <c r="Z32" s="2"/>
    </row>
    <row r="33" spans="1:26" ht="11.25" customHeight="1">
      <c r="A33" s="120"/>
      <c r="B33" s="58"/>
      <c r="C33" s="120"/>
      <c r="D33" s="120"/>
      <c r="E33" s="120"/>
      <c r="F33" s="120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122"/>
      <c r="Y33" s="122"/>
      <c r="Z33" s="2"/>
    </row>
    <row r="34" spans="1:26" ht="11.25" customHeight="1">
      <c r="A34" s="120"/>
      <c r="B34" s="58"/>
      <c r="C34" s="120"/>
      <c r="D34" s="120"/>
      <c r="E34" s="120"/>
      <c r="F34" s="120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122"/>
      <c r="Y34" s="122"/>
      <c r="Z34" s="2"/>
    </row>
    <row r="35" spans="1:26" ht="11.25" customHeight="1">
      <c r="A35" s="120"/>
      <c r="B35" s="58"/>
      <c r="C35" s="120"/>
      <c r="D35" s="120"/>
      <c r="E35" s="120"/>
      <c r="F35" s="120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122"/>
      <c r="Y35" s="122"/>
      <c r="Z35" s="2"/>
    </row>
    <row r="36" spans="1:26" ht="11.25" customHeight="1">
      <c r="A36" s="120"/>
      <c r="B36" s="58"/>
      <c r="C36" s="120"/>
      <c r="D36" s="120"/>
      <c r="E36" s="120"/>
      <c r="F36" s="120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122"/>
      <c r="Y36" s="122"/>
      <c r="Z36" s="2"/>
    </row>
    <row r="37" spans="1:26" ht="11.25" customHeight="1">
      <c r="A37" s="120"/>
      <c r="B37" s="58"/>
      <c r="C37" s="120"/>
      <c r="D37" s="120"/>
      <c r="E37" s="120"/>
      <c r="F37" s="120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122"/>
      <c r="Y37" s="122"/>
      <c r="Z37" s="2"/>
    </row>
    <row r="38" spans="1:26" ht="11.25" customHeight="1">
      <c r="A38" s="120"/>
      <c r="B38" s="58"/>
      <c r="C38" s="120"/>
      <c r="D38" s="120"/>
      <c r="E38" s="120"/>
      <c r="F38" s="120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122"/>
      <c r="Y38" s="122"/>
      <c r="Z38" s="2"/>
    </row>
    <row r="39" spans="1:26" ht="11.25" customHeight="1">
      <c r="A39" s="120"/>
      <c r="B39" s="58"/>
      <c r="C39" s="120"/>
      <c r="D39" s="120"/>
      <c r="E39" s="120"/>
      <c r="F39" s="120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122"/>
      <c r="Y39" s="122"/>
      <c r="Z39" s="2"/>
    </row>
    <row r="40" spans="1:26" ht="11.25" customHeight="1">
      <c r="A40" s="120"/>
      <c r="B40" s="58"/>
      <c r="C40" s="120"/>
      <c r="D40" s="120"/>
      <c r="E40" s="120"/>
      <c r="F40" s="120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122"/>
      <c r="Y40" s="122"/>
      <c r="Z40" s="2"/>
    </row>
    <row r="41" spans="1:26" ht="11.25" customHeight="1">
      <c r="A41" s="120"/>
      <c r="B41" s="58"/>
      <c r="C41" s="120"/>
      <c r="D41" s="120"/>
      <c r="E41" s="120"/>
      <c r="F41" s="120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122"/>
      <c r="Y41" s="122"/>
      <c r="Z41" s="2"/>
    </row>
    <row r="42" spans="1:26" ht="11.25" customHeight="1">
      <c r="A42" s="120"/>
      <c r="B42" s="58"/>
      <c r="C42" s="120"/>
      <c r="D42" s="120"/>
      <c r="E42" s="120"/>
      <c r="F42" s="120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122"/>
      <c r="Y42" s="122"/>
      <c r="Z42" s="2"/>
    </row>
    <row r="43" spans="1:26" ht="11.25" customHeight="1">
      <c r="A43" s="120"/>
      <c r="B43" s="58"/>
      <c r="C43" s="120"/>
      <c r="D43" s="120"/>
      <c r="E43" s="120"/>
      <c r="F43" s="120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122"/>
      <c r="Y43" s="122"/>
      <c r="Z43" s="2"/>
    </row>
    <row r="44" spans="1:26" ht="11.25" customHeight="1">
      <c r="A44" s="120"/>
      <c r="B44" s="58"/>
      <c r="C44" s="120"/>
      <c r="D44" s="120"/>
      <c r="E44" s="120"/>
      <c r="F44" s="120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122"/>
      <c r="Y44" s="122"/>
      <c r="Z44" s="2"/>
    </row>
    <row r="45" spans="1:26" ht="11.25" customHeight="1">
      <c r="A45" s="120"/>
      <c r="B45" s="58"/>
      <c r="C45" s="120"/>
      <c r="D45" s="120"/>
      <c r="E45" s="120"/>
      <c r="F45" s="120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122"/>
      <c r="Y45" s="122"/>
      <c r="Z45" s="2"/>
    </row>
    <row r="46" spans="1:26" ht="11.25" customHeight="1">
      <c r="A46" s="120"/>
      <c r="B46" s="58"/>
      <c r="C46" s="120"/>
      <c r="D46" s="120"/>
      <c r="E46" s="120"/>
      <c r="F46" s="120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122"/>
      <c r="Y46" s="122"/>
      <c r="Z46" s="2"/>
    </row>
    <row r="47" spans="1:26" ht="11.25" customHeight="1">
      <c r="A47" s="120"/>
      <c r="B47" s="58"/>
      <c r="C47" s="120"/>
      <c r="D47" s="120"/>
      <c r="E47" s="120"/>
      <c r="F47" s="120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122"/>
      <c r="Y47" s="122"/>
      <c r="Z47" s="2"/>
    </row>
    <row r="48" spans="1:26" ht="11.25" customHeight="1">
      <c r="A48" s="120"/>
      <c r="B48" s="58"/>
      <c r="C48" s="120"/>
      <c r="D48" s="120"/>
      <c r="E48" s="120"/>
      <c r="F48" s="120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122"/>
      <c r="Y48" s="122"/>
      <c r="Z48" s="2"/>
    </row>
    <row r="49" spans="1:26" ht="11.25" customHeight="1">
      <c r="A49" s="120"/>
      <c r="B49" s="58"/>
      <c r="C49" s="120"/>
      <c r="D49" s="120"/>
      <c r="E49" s="120"/>
      <c r="F49" s="120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122"/>
      <c r="Y49" s="122"/>
      <c r="Z49" s="2"/>
    </row>
    <row r="50" spans="1:26" ht="11.25" customHeight="1">
      <c r="A50" s="120"/>
      <c r="B50" s="58"/>
      <c r="C50" s="120"/>
      <c r="D50" s="120"/>
      <c r="E50" s="120"/>
      <c r="F50" s="120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122"/>
      <c r="Y50" s="122"/>
      <c r="Z50" s="2"/>
    </row>
    <row r="51" spans="1:26" ht="11.25" customHeight="1">
      <c r="A51" s="120"/>
      <c r="B51" s="58"/>
      <c r="C51" s="120"/>
      <c r="D51" s="120"/>
      <c r="E51" s="120"/>
      <c r="F51" s="120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122"/>
      <c r="Y51" s="122"/>
      <c r="Z51" s="2"/>
    </row>
    <row r="52" spans="1:26" ht="11.25" customHeight="1">
      <c r="A52" s="120"/>
      <c r="B52" s="58"/>
      <c r="C52" s="120"/>
      <c r="D52" s="120"/>
      <c r="E52" s="120"/>
      <c r="F52" s="120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122"/>
      <c r="Y52" s="122"/>
      <c r="Z52" s="2"/>
    </row>
    <row r="53" spans="1:26" ht="11.25" customHeight="1">
      <c r="A53" s="120"/>
      <c r="B53" s="58"/>
      <c r="C53" s="120"/>
      <c r="D53" s="120"/>
      <c r="E53" s="120"/>
      <c r="F53" s="120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122"/>
      <c r="Y53" s="122"/>
      <c r="Z53" s="2"/>
    </row>
    <row r="54" spans="1:26" ht="11.25" customHeight="1">
      <c r="A54" s="120"/>
      <c r="B54" s="58"/>
      <c r="C54" s="120"/>
      <c r="D54" s="120"/>
      <c r="E54" s="120"/>
      <c r="F54" s="120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122"/>
      <c r="Y54" s="122"/>
      <c r="Z54" s="2"/>
    </row>
    <row r="55" spans="1:26" ht="11.25" customHeight="1">
      <c r="A55" s="120"/>
      <c r="B55" s="58"/>
      <c r="C55" s="120"/>
      <c r="D55" s="120"/>
      <c r="E55" s="120"/>
      <c r="F55" s="120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122"/>
      <c r="Y55" s="122"/>
      <c r="Z55" s="2"/>
    </row>
    <row r="56" spans="1:26" ht="11.25" customHeight="1">
      <c r="A56" s="120"/>
      <c r="B56" s="58"/>
      <c r="C56" s="120"/>
      <c r="D56" s="120"/>
      <c r="E56" s="120"/>
      <c r="F56" s="120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122"/>
      <c r="Y56" s="122"/>
      <c r="Z56" s="2"/>
    </row>
    <row r="57" spans="1:26" ht="11.25" customHeight="1">
      <c r="A57" s="120"/>
      <c r="B57" s="58"/>
      <c r="C57" s="120"/>
      <c r="D57" s="120"/>
      <c r="E57" s="120"/>
      <c r="F57" s="120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122"/>
      <c r="Y57" s="122"/>
      <c r="Z57" s="2"/>
    </row>
    <row r="58" spans="1:26" ht="11.25" customHeight="1">
      <c r="A58" s="120"/>
      <c r="B58" s="58"/>
      <c r="C58" s="120"/>
      <c r="D58" s="120"/>
      <c r="E58" s="120"/>
      <c r="F58" s="120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122"/>
      <c r="Y58" s="122"/>
      <c r="Z58" s="2"/>
    </row>
    <row r="59" spans="1:26" ht="11.25" customHeight="1">
      <c r="A59" s="120"/>
      <c r="B59" s="58"/>
      <c r="C59" s="120"/>
      <c r="D59" s="120"/>
      <c r="E59" s="120"/>
      <c r="F59" s="120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122"/>
      <c r="Y59" s="122"/>
      <c r="Z59" s="2"/>
    </row>
    <row r="60" spans="1:26" ht="11.25" customHeight="1">
      <c r="A60" s="120"/>
      <c r="B60" s="58"/>
      <c r="C60" s="120"/>
      <c r="D60" s="120"/>
      <c r="E60" s="120"/>
      <c r="F60" s="120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122"/>
      <c r="Y60" s="122"/>
      <c r="Z60" s="2"/>
    </row>
    <row r="61" spans="1:26" ht="11.25" customHeight="1">
      <c r="A61" s="120"/>
      <c r="B61" s="58"/>
      <c r="C61" s="120"/>
      <c r="D61" s="120"/>
      <c r="E61" s="120"/>
      <c r="F61" s="120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122"/>
      <c r="Y61" s="122"/>
      <c r="Z61" s="2"/>
    </row>
    <row r="62" spans="1:26" ht="11.25" customHeight="1">
      <c r="A62" s="120"/>
      <c r="B62" s="58"/>
      <c r="C62" s="120"/>
      <c r="D62" s="120"/>
      <c r="E62" s="120"/>
      <c r="F62" s="120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122"/>
      <c r="Y62" s="122"/>
      <c r="Z62" s="2"/>
    </row>
    <row r="63" spans="1:26" ht="11.25" customHeight="1">
      <c r="A63" s="120"/>
      <c r="B63" s="58"/>
      <c r="C63" s="120"/>
      <c r="D63" s="120"/>
      <c r="E63" s="120"/>
      <c r="F63" s="120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122"/>
      <c r="Y63" s="122"/>
      <c r="Z63" s="2"/>
    </row>
    <row r="64" spans="1:26" ht="11.25" customHeight="1">
      <c r="A64" s="120"/>
      <c r="B64" s="58"/>
      <c r="C64" s="120"/>
      <c r="D64" s="120"/>
      <c r="E64" s="120"/>
      <c r="F64" s="120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122"/>
      <c r="Y64" s="122"/>
      <c r="Z64" s="2"/>
    </row>
    <row r="65" spans="1:26" ht="11.25" customHeight="1">
      <c r="A65" s="120"/>
      <c r="B65" s="58"/>
      <c r="C65" s="120"/>
      <c r="D65" s="120"/>
      <c r="E65" s="120"/>
      <c r="F65" s="120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122"/>
      <c r="Y65" s="122"/>
      <c r="Z65" s="2"/>
    </row>
    <row r="66" spans="1:26" ht="11.25" customHeight="1">
      <c r="A66" s="120"/>
      <c r="B66" s="58"/>
      <c r="C66" s="120"/>
      <c r="D66" s="120"/>
      <c r="E66" s="120"/>
      <c r="F66" s="120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122"/>
      <c r="Y66" s="122"/>
      <c r="Z66" s="2"/>
    </row>
    <row r="67" spans="1:26" ht="11.25" customHeight="1">
      <c r="A67" s="120"/>
      <c r="B67" s="58"/>
      <c r="C67" s="120"/>
      <c r="D67" s="120"/>
      <c r="E67" s="120"/>
      <c r="F67" s="120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122"/>
      <c r="Y67" s="122"/>
      <c r="Z67" s="2"/>
    </row>
    <row r="68" spans="1:26" ht="11.25" customHeight="1">
      <c r="A68" s="120"/>
      <c r="B68" s="58"/>
      <c r="C68" s="120"/>
      <c r="D68" s="120"/>
      <c r="E68" s="120"/>
      <c r="F68" s="120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122"/>
      <c r="Y68" s="122"/>
      <c r="Z68" s="2"/>
    </row>
    <row r="69" spans="1:26" ht="11.25" customHeight="1">
      <c r="A69" s="120"/>
      <c r="B69" s="58"/>
      <c r="C69" s="120"/>
      <c r="D69" s="120"/>
      <c r="E69" s="120"/>
      <c r="F69" s="120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122"/>
      <c r="Y69" s="122"/>
      <c r="Z69" s="2"/>
    </row>
    <row r="70" spans="1:26" ht="11.25" customHeight="1">
      <c r="A70" s="120"/>
      <c r="B70" s="58"/>
      <c r="C70" s="120"/>
      <c r="D70" s="120"/>
      <c r="E70" s="120"/>
      <c r="F70" s="120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122"/>
      <c r="Y70" s="122"/>
      <c r="Z70" s="2"/>
    </row>
    <row r="71" spans="1:26" ht="11.25" customHeight="1">
      <c r="A71" s="120"/>
      <c r="B71" s="58"/>
      <c r="C71" s="120"/>
      <c r="D71" s="120"/>
      <c r="E71" s="120"/>
      <c r="F71" s="120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122"/>
      <c r="Y71" s="122"/>
      <c r="Z71" s="2"/>
    </row>
    <row r="72" spans="1:26" ht="11.25" customHeight="1">
      <c r="A72" s="120"/>
      <c r="B72" s="58"/>
      <c r="C72" s="120"/>
      <c r="D72" s="120"/>
      <c r="E72" s="120"/>
      <c r="F72" s="120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122"/>
      <c r="Y72" s="122"/>
      <c r="Z72" s="2"/>
    </row>
    <row r="73" spans="1:26" ht="11.25" customHeight="1">
      <c r="A73" s="120"/>
      <c r="B73" s="58"/>
      <c r="C73" s="120"/>
      <c r="D73" s="120"/>
      <c r="E73" s="120"/>
      <c r="F73" s="120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122"/>
      <c r="Y73" s="122"/>
      <c r="Z73" s="2"/>
    </row>
    <row r="74" spans="1:26" ht="11.25" customHeight="1">
      <c r="A74" s="120"/>
      <c r="B74" s="58"/>
      <c r="C74" s="120"/>
      <c r="D74" s="120"/>
      <c r="E74" s="120"/>
      <c r="F74" s="120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122"/>
      <c r="Y74" s="122"/>
      <c r="Z74" s="2"/>
    </row>
    <row r="75" spans="1:26" ht="11.25" customHeight="1">
      <c r="A75" s="120"/>
      <c r="B75" s="58"/>
      <c r="C75" s="120"/>
      <c r="D75" s="120"/>
      <c r="E75" s="120"/>
      <c r="F75" s="120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122"/>
      <c r="Y75" s="122"/>
      <c r="Z75" s="2"/>
    </row>
    <row r="76" spans="1:26" ht="11.25" customHeight="1">
      <c r="A76" s="120"/>
      <c r="B76" s="58"/>
      <c r="C76" s="120"/>
      <c r="D76" s="120"/>
      <c r="E76" s="120"/>
      <c r="F76" s="120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122"/>
      <c r="Y76" s="122"/>
      <c r="Z76" s="2"/>
    </row>
    <row r="77" spans="1:26" ht="11.25" customHeight="1">
      <c r="A77" s="120"/>
      <c r="B77" s="58"/>
      <c r="C77" s="120"/>
      <c r="D77" s="120"/>
      <c r="E77" s="120"/>
      <c r="F77" s="120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122"/>
      <c r="Y77" s="122"/>
      <c r="Z77" s="2"/>
    </row>
    <row r="78" spans="1:26" ht="11.25" customHeight="1">
      <c r="A78" s="120"/>
      <c r="B78" s="58"/>
      <c r="C78" s="120"/>
      <c r="D78" s="120"/>
      <c r="E78" s="120"/>
      <c r="F78" s="120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122"/>
      <c r="Y78" s="122"/>
      <c r="Z78" s="2"/>
    </row>
    <row r="79" spans="1:26" ht="11.25" customHeight="1">
      <c r="A79" s="120"/>
      <c r="B79" s="58"/>
      <c r="C79" s="120"/>
      <c r="D79" s="120"/>
      <c r="E79" s="120"/>
      <c r="F79" s="120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122"/>
      <c r="Y79" s="122"/>
      <c r="Z79" s="2"/>
    </row>
    <row r="80" spans="1:26" ht="11.25" customHeight="1">
      <c r="A80" s="120"/>
      <c r="B80" s="58"/>
      <c r="C80" s="120"/>
      <c r="D80" s="120"/>
      <c r="E80" s="120"/>
      <c r="F80" s="120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122"/>
      <c r="Y80" s="122"/>
      <c r="Z80" s="2"/>
    </row>
    <row r="81" spans="1:26" ht="11.25" customHeight="1">
      <c r="A81" s="120"/>
      <c r="B81" s="58"/>
      <c r="C81" s="120"/>
      <c r="D81" s="120"/>
      <c r="E81" s="120"/>
      <c r="F81" s="120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122"/>
      <c r="Y81" s="122"/>
      <c r="Z81" s="2"/>
    </row>
    <row r="82" spans="1:26" ht="11.25" customHeight="1">
      <c r="A82" s="120"/>
      <c r="B82" s="58"/>
      <c r="C82" s="120"/>
      <c r="D82" s="120"/>
      <c r="E82" s="120"/>
      <c r="F82" s="120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122"/>
      <c r="Y82" s="122"/>
      <c r="Z82" s="2"/>
    </row>
    <row r="83" spans="1:26" ht="11.25" customHeight="1">
      <c r="A83" s="120"/>
      <c r="B83" s="58"/>
      <c r="C83" s="120"/>
      <c r="D83" s="120"/>
      <c r="E83" s="120"/>
      <c r="F83" s="120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122"/>
      <c r="Y83" s="122"/>
      <c r="Z83" s="2"/>
    </row>
    <row r="84" spans="1:26" ht="11.25" customHeight="1">
      <c r="A84" s="120"/>
      <c r="B84" s="58"/>
      <c r="C84" s="120"/>
      <c r="D84" s="120"/>
      <c r="E84" s="120"/>
      <c r="F84" s="120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122"/>
      <c r="Y84" s="122"/>
      <c r="Z84" s="2"/>
    </row>
    <row r="85" spans="1:26" ht="11.25" customHeight="1">
      <c r="A85" s="120"/>
      <c r="B85" s="58"/>
      <c r="C85" s="120"/>
      <c r="D85" s="120"/>
      <c r="E85" s="120"/>
      <c r="F85" s="120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122"/>
      <c r="Y85" s="122"/>
      <c r="Z85" s="2"/>
    </row>
    <row r="86" spans="1:26" ht="11.25" customHeight="1">
      <c r="A86" s="120"/>
      <c r="B86" s="58"/>
      <c r="C86" s="120"/>
      <c r="D86" s="120"/>
      <c r="E86" s="120"/>
      <c r="F86" s="120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122"/>
      <c r="Y86" s="122"/>
      <c r="Z86" s="2"/>
    </row>
    <row r="87" spans="1:26" ht="11.25" customHeight="1">
      <c r="A87" s="120"/>
      <c r="B87" s="58"/>
      <c r="C87" s="120"/>
      <c r="D87" s="120"/>
      <c r="E87" s="120"/>
      <c r="F87" s="120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122"/>
      <c r="Y87" s="122"/>
      <c r="Z87" s="2"/>
    </row>
    <row r="88" spans="1:26" ht="11.25" customHeight="1">
      <c r="A88" s="120"/>
      <c r="B88" s="58"/>
      <c r="C88" s="120"/>
      <c r="D88" s="120"/>
      <c r="E88" s="120"/>
      <c r="F88" s="120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122"/>
      <c r="Y88" s="122"/>
      <c r="Z88" s="2"/>
    </row>
    <row r="89" spans="1:26" ht="11.25" customHeight="1">
      <c r="A89" s="120"/>
      <c r="B89" s="58"/>
      <c r="C89" s="120"/>
      <c r="D89" s="120"/>
      <c r="E89" s="120"/>
      <c r="F89" s="120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122"/>
      <c r="Y89" s="122"/>
      <c r="Z89" s="2"/>
    </row>
    <row r="90" spans="1:26" ht="11.25" customHeight="1">
      <c r="A90" s="120"/>
      <c r="B90" s="58"/>
      <c r="C90" s="120"/>
      <c r="D90" s="120"/>
      <c r="E90" s="120"/>
      <c r="F90" s="120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122"/>
      <c r="Y90" s="122"/>
      <c r="Z90" s="2"/>
    </row>
    <row r="91" spans="1:26" ht="11.25" customHeight="1">
      <c r="A91" s="120"/>
      <c r="B91" s="58"/>
      <c r="C91" s="120"/>
      <c r="D91" s="120"/>
      <c r="E91" s="120"/>
      <c r="F91" s="120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122"/>
      <c r="Y91" s="122"/>
      <c r="Z91" s="2"/>
    </row>
    <row r="92" spans="1:26" ht="11.25" customHeight="1">
      <c r="A92" s="120"/>
      <c r="B92" s="58"/>
      <c r="C92" s="120"/>
      <c r="D92" s="120"/>
      <c r="E92" s="120"/>
      <c r="F92" s="120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122"/>
      <c r="Y92" s="122"/>
      <c r="Z92" s="2"/>
    </row>
    <row r="93" spans="1:26" ht="11.25" customHeight="1">
      <c r="A93" s="120"/>
      <c r="B93" s="58"/>
      <c r="C93" s="120"/>
      <c r="D93" s="120"/>
      <c r="E93" s="120"/>
      <c r="F93" s="120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122"/>
      <c r="Y93" s="122"/>
      <c r="Z93" s="2"/>
    </row>
    <row r="94" spans="1:26" ht="11.25" customHeight="1">
      <c r="A94" s="120"/>
      <c r="B94" s="58"/>
      <c r="C94" s="120"/>
      <c r="D94" s="120"/>
      <c r="E94" s="120"/>
      <c r="F94" s="120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122"/>
      <c r="Y94" s="122"/>
      <c r="Z94" s="2"/>
    </row>
    <row r="95" spans="1:26" ht="11.25" customHeight="1">
      <c r="A95" s="120"/>
      <c r="B95" s="58"/>
      <c r="C95" s="120"/>
      <c r="D95" s="120"/>
      <c r="E95" s="120"/>
      <c r="F95" s="120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122"/>
      <c r="Y95" s="122"/>
      <c r="Z95" s="2"/>
    </row>
    <row r="96" spans="1:26" ht="11.25" customHeight="1">
      <c r="A96" s="120"/>
      <c r="B96" s="58"/>
      <c r="C96" s="120"/>
      <c r="D96" s="120"/>
      <c r="E96" s="120"/>
      <c r="F96" s="120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122"/>
      <c r="Y96" s="122"/>
      <c r="Z96" s="2"/>
    </row>
    <row r="97" spans="1:26" ht="11.25" customHeight="1">
      <c r="A97" s="120"/>
      <c r="B97" s="58"/>
      <c r="C97" s="120"/>
      <c r="D97" s="120"/>
      <c r="E97" s="120"/>
      <c r="F97" s="120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122"/>
      <c r="Y97" s="122"/>
      <c r="Z97" s="2"/>
    </row>
    <row r="98" spans="1:26" ht="11.25" customHeight="1">
      <c r="A98" s="120"/>
      <c r="B98" s="58"/>
      <c r="C98" s="120"/>
      <c r="D98" s="120"/>
      <c r="E98" s="120"/>
      <c r="F98" s="120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122"/>
      <c r="Y98" s="122"/>
      <c r="Z98" s="2"/>
    </row>
    <row r="99" spans="1:26" ht="11.25" customHeight="1">
      <c r="A99" s="120"/>
      <c r="B99" s="58"/>
      <c r="C99" s="120"/>
      <c r="D99" s="120"/>
      <c r="E99" s="120"/>
      <c r="F99" s="120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122"/>
      <c r="Y99" s="122"/>
      <c r="Z99" s="2"/>
    </row>
    <row r="100" spans="1:26" ht="11.25" customHeight="1">
      <c r="A100" s="120"/>
      <c r="B100" s="58"/>
      <c r="C100" s="120"/>
      <c r="D100" s="120"/>
      <c r="E100" s="120"/>
      <c r="F100" s="120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122"/>
      <c r="Y100" s="122"/>
      <c r="Z100" s="2"/>
    </row>
    <row r="101" spans="1:26" ht="11.25" customHeight="1">
      <c r="A101" s="120"/>
      <c r="B101" s="58"/>
      <c r="C101" s="120"/>
      <c r="D101" s="120"/>
      <c r="E101" s="120"/>
      <c r="F101" s="120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122"/>
      <c r="Y101" s="122"/>
      <c r="Z101" s="2"/>
    </row>
    <row r="102" spans="1:26" ht="11.25" customHeight="1">
      <c r="A102" s="120"/>
      <c r="B102" s="58"/>
      <c r="C102" s="120"/>
      <c r="D102" s="120"/>
      <c r="E102" s="120"/>
      <c r="F102" s="120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122"/>
      <c r="Y102" s="122"/>
      <c r="Z102" s="2"/>
    </row>
    <row r="103" spans="1:26" ht="11.25" customHeight="1">
      <c r="A103" s="120"/>
      <c r="B103" s="58"/>
      <c r="C103" s="120"/>
      <c r="D103" s="120"/>
      <c r="E103" s="120"/>
      <c r="F103" s="120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122"/>
      <c r="Y103" s="122"/>
      <c r="Z103" s="2"/>
    </row>
    <row r="104" spans="1:26" ht="11.25" customHeight="1">
      <c r="A104" s="120"/>
      <c r="B104" s="58"/>
      <c r="C104" s="120"/>
      <c r="D104" s="120"/>
      <c r="E104" s="120"/>
      <c r="F104" s="120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122"/>
      <c r="Y104" s="122"/>
      <c r="Z104" s="2"/>
    </row>
    <row r="105" spans="1:26" ht="11.25" customHeight="1">
      <c r="A105" s="120"/>
      <c r="B105" s="58"/>
      <c r="C105" s="120"/>
      <c r="D105" s="120"/>
      <c r="E105" s="120"/>
      <c r="F105" s="120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122"/>
      <c r="Y105" s="122"/>
      <c r="Z105" s="2"/>
    </row>
    <row r="106" spans="1:26" ht="11.25" customHeight="1">
      <c r="A106" s="120"/>
      <c r="B106" s="58"/>
      <c r="C106" s="120"/>
      <c r="D106" s="120"/>
      <c r="E106" s="120"/>
      <c r="F106" s="120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122"/>
      <c r="Y106" s="122"/>
      <c r="Z106" s="2"/>
    </row>
    <row r="107" spans="1:26" ht="11.25" customHeight="1">
      <c r="A107" s="120"/>
      <c r="B107" s="58"/>
      <c r="C107" s="120"/>
      <c r="D107" s="120"/>
      <c r="E107" s="120"/>
      <c r="F107" s="120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122"/>
      <c r="Y107" s="122"/>
      <c r="Z107" s="2"/>
    </row>
    <row r="108" spans="1:26" ht="11.25" customHeight="1">
      <c r="A108" s="120"/>
      <c r="B108" s="58"/>
      <c r="C108" s="120"/>
      <c r="D108" s="120"/>
      <c r="E108" s="120"/>
      <c r="F108" s="120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122"/>
      <c r="Y108" s="122"/>
      <c r="Z108" s="2"/>
    </row>
    <row r="109" spans="1:26" ht="11.25" customHeight="1">
      <c r="A109" s="120"/>
      <c r="B109" s="58"/>
      <c r="C109" s="120"/>
      <c r="D109" s="120"/>
      <c r="E109" s="120"/>
      <c r="F109" s="120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122"/>
      <c r="Y109" s="122"/>
      <c r="Z109" s="2"/>
    </row>
    <row r="110" spans="1:26" ht="11.25" customHeight="1">
      <c r="A110" s="120"/>
      <c r="B110" s="58"/>
      <c r="C110" s="120"/>
      <c r="D110" s="120"/>
      <c r="E110" s="120"/>
      <c r="F110" s="120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122"/>
      <c r="Y110" s="122"/>
      <c r="Z110" s="2"/>
    </row>
    <row r="111" spans="1:26" ht="11.25" customHeight="1">
      <c r="A111" s="120"/>
      <c r="B111" s="58"/>
      <c r="C111" s="120"/>
      <c r="D111" s="120"/>
      <c r="E111" s="120"/>
      <c r="F111" s="120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122"/>
      <c r="Y111" s="122"/>
      <c r="Z111" s="2"/>
    </row>
    <row r="112" spans="1:26" ht="11.25" customHeight="1">
      <c r="A112" s="120"/>
      <c r="B112" s="58"/>
      <c r="C112" s="120"/>
      <c r="D112" s="120"/>
      <c r="E112" s="120"/>
      <c r="F112" s="120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122"/>
      <c r="Y112" s="122"/>
      <c r="Z112" s="2"/>
    </row>
    <row r="113" spans="1:26" ht="11.25" customHeight="1">
      <c r="A113" s="120"/>
      <c r="B113" s="58"/>
      <c r="C113" s="120"/>
      <c r="D113" s="120"/>
      <c r="E113" s="120"/>
      <c r="F113" s="120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122"/>
      <c r="Y113" s="122"/>
      <c r="Z113" s="2"/>
    </row>
    <row r="114" spans="1:26" ht="11.25" customHeight="1">
      <c r="A114" s="120"/>
      <c r="B114" s="58"/>
      <c r="C114" s="120"/>
      <c r="D114" s="120"/>
      <c r="E114" s="120"/>
      <c r="F114" s="120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122"/>
      <c r="Y114" s="122"/>
      <c r="Z114" s="2"/>
    </row>
    <row r="115" spans="1:26" ht="11.25" customHeight="1">
      <c r="A115" s="120"/>
      <c r="B115" s="58"/>
      <c r="C115" s="120"/>
      <c r="D115" s="120"/>
      <c r="E115" s="120"/>
      <c r="F115" s="120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122"/>
      <c r="Y115" s="122"/>
      <c r="Z115" s="2"/>
    </row>
    <row r="116" spans="1:26" ht="11.25" customHeight="1">
      <c r="A116" s="120"/>
      <c r="B116" s="58"/>
      <c r="C116" s="120"/>
      <c r="D116" s="120"/>
      <c r="E116" s="120"/>
      <c r="F116" s="120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122"/>
      <c r="Y116" s="122"/>
      <c r="Z116" s="2"/>
    </row>
    <row r="117" spans="1:26" ht="11.25" customHeight="1">
      <c r="A117" s="120"/>
      <c r="B117" s="58"/>
      <c r="C117" s="120"/>
      <c r="D117" s="120"/>
      <c r="E117" s="120"/>
      <c r="F117" s="120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122"/>
      <c r="Y117" s="122"/>
      <c r="Z117" s="2"/>
    </row>
    <row r="118" spans="1:26" ht="11.25" customHeight="1">
      <c r="A118" s="120"/>
      <c r="B118" s="58"/>
      <c r="C118" s="120"/>
      <c r="D118" s="120"/>
      <c r="E118" s="120"/>
      <c r="F118" s="120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122"/>
      <c r="Y118" s="122"/>
      <c r="Z118" s="2"/>
    </row>
    <row r="119" spans="1:26" ht="11.25" customHeight="1">
      <c r="A119" s="120"/>
      <c r="B119" s="58"/>
      <c r="C119" s="120"/>
      <c r="D119" s="120"/>
      <c r="E119" s="120"/>
      <c r="F119" s="120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122"/>
      <c r="Y119" s="122"/>
      <c r="Z119" s="2"/>
    </row>
    <row r="120" spans="1:26" ht="11.25" customHeight="1">
      <c r="A120" s="120"/>
      <c r="B120" s="58"/>
      <c r="C120" s="120"/>
      <c r="D120" s="120"/>
      <c r="E120" s="120"/>
      <c r="F120" s="120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122"/>
      <c r="Y120" s="122"/>
      <c r="Z120" s="2"/>
    </row>
    <row r="121" spans="1:26" ht="11.25" customHeight="1">
      <c r="A121" s="120"/>
      <c r="B121" s="58"/>
      <c r="C121" s="120"/>
      <c r="D121" s="120"/>
      <c r="E121" s="120"/>
      <c r="F121" s="120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122"/>
      <c r="Y121" s="122"/>
      <c r="Z121" s="2"/>
    </row>
    <row r="122" spans="1:26" ht="11.25" customHeight="1">
      <c r="A122" s="120"/>
      <c r="B122" s="58"/>
      <c r="C122" s="120"/>
      <c r="D122" s="120"/>
      <c r="E122" s="120"/>
      <c r="F122" s="120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122"/>
      <c r="Y122" s="122"/>
      <c r="Z122" s="2"/>
    </row>
    <row r="123" spans="1:26" ht="11.25" customHeight="1">
      <c r="A123" s="120"/>
      <c r="B123" s="58"/>
      <c r="C123" s="120"/>
      <c r="D123" s="120"/>
      <c r="E123" s="120"/>
      <c r="F123" s="120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122"/>
      <c r="Y123" s="122"/>
      <c r="Z123" s="2"/>
    </row>
    <row r="124" spans="1:26" ht="11.25" customHeight="1">
      <c r="A124" s="120"/>
      <c r="B124" s="58"/>
      <c r="C124" s="120"/>
      <c r="D124" s="120"/>
      <c r="E124" s="120"/>
      <c r="F124" s="120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122"/>
      <c r="Y124" s="122"/>
      <c r="Z124" s="2"/>
    </row>
    <row r="125" spans="1:26" ht="11.25" customHeight="1">
      <c r="A125" s="120"/>
      <c r="B125" s="58"/>
      <c r="C125" s="120"/>
      <c r="D125" s="120"/>
      <c r="E125" s="120"/>
      <c r="F125" s="120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122"/>
      <c r="Y125" s="122"/>
      <c r="Z125" s="2"/>
    </row>
    <row r="126" spans="1:26" ht="11.25" customHeight="1">
      <c r="A126" s="120"/>
      <c r="B126" s="58"/>
      <c r="C126" s="120"/>
      <c r="D126" s="120"/>
      <c r="E126" s="120"/>
      <c r="F126" s="120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122"/>
      <c r="Y126" s="122"/>
      <c r="Z126" s="2"/>
    </row>
    <row r="127" spans="1:26" ht="11.25" customHeight="1">
      <c r="A127" s="120"/>
      <c r="B127" s="58"/>
      <c r="C127" s="120"/>
      <c r="D127" s="120"/>
      <c r="E127" s="120"/>
      <c r="F127" s="120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122"/>
      <c r="Y127" s="122"/>
      <c r="Z127" s="2"/>
    </row>
    <row r="128" spans="1:26" ht="11.25" customHeight="1">
      <c r="A128" s="120"/>
      <c r="B128" s="58"/>
      <c r="C128" s="120"/>
      <c r="D128" s="120"/>
      <c r="E128" s="120"/>
      <c r="F128" s="120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122"/>
      <c r="Y128" s="122"/>
      <c r="Z128" s="2"/>
    </row>
    <row r="129" spans="1:26" ht="11.25" customHeight="1">
      <c r="A129" s="120"/>
      <c r="B129" s="58"/>
      <c r="C129" s="120"/>
      <c r="D129" s="120"/>
      <c r="E129" s="120"/>
      <c r="F129" s="120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122"/>
      <c r="Y129" s="122"/>
      <c r="Z129" s="2"/>
    </row>
    <row r="130" spans="1:26" ht="11.25" customHeight="1">
      <c r="A130" s="120"/>
      <c r="B130" s="58"/>
      <c r="C130" s="120"/>
      <c r="D130" s="120"/>
      <c r="E130" s="120"/>
      <c r="F130" s="120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122"/>
      <c r="Y130" s="122"/>
      <c r="Z130" s="2"/>
    </row>
    <row r="131" spans="1:26" ht="11.25" customHeight="1">
      <c r="A131" s="120"/>
      <c r="B131" s="58"/>
      <c r="C131" s="120"/>
      <c r="D131" s="120"/>
      <c r="E131" s="120"/>
      <c r="F131" s="120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122"/>
      <c r="Y131" s="122"/>
      <c r="Z131" s="2"/>
    </row>
    <row r="132" spans="1:26" ht="11.25" customHeight="1">
      <c r="A132" s="120"/>
      <c r="B132" s="58"/>
      <c r="C132" s="120"/>
      <c r="D132" s="120"/>
      <c r="E132" s="120"/>
      <c r="F132" s="120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122"/>
      <c r="Y132" s="122"/>
      <c r="Z132" s="2"/>
    </row>
    <row r="133" spans="1:26" ht="11.25" customHeight="1">
      <c r="A133" s="120"/>
      <c r="B133" s="58"/>
      <c r="C133" s="120"/>
      <c r="D133" s="120"/>
      <c r="E133" s="120"/>
      <c r="F133" s="120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122"/>
      <c r="Y133" s="122"/>
      <c r="Z133" s="2"/>
    </row>
    <row r="134" spans="1:26" ht="11.25" customHeight="1">
      <c r="A134" s="120"/>
      <c r="B134" s="58"/>
      <c r="C134" s="120"/>
      <c r="D134" s="120"/>
      <c r="E134" s="120"/>
      <c r="F134" s="120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122"/>
      <c r="Y134" s="122"/>
      <c r="Z134" s="2"/>
    </row>
    <row r="135" spans="1:26" ht="11.25" customHeight="1">
      <c r="A135" s="120"/>
      <c r="B135" s="58"/>
      <c r="C135" s="120"/>
      <c r="D135" s="120"/>
      <c r="E135" s="120"/>
      <c r="F135" s="120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122"/>
      <c r="Y135" s="122"/>
      <c r="Z135" s="2"/>
    </row>
    <row r="136" spans="1:26" ht="11.25" customHeight="1">
      <c r="A136" s="120"/>
      <c r="B136" s="58"/>
      <c r="C136" s="120"/>
      <c r="D136" s="120"/>
      <c r="E136" s="120"/>
      <c r="F136" s="120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122"/>
      <c r="Y136" s="122"/>
      <c r="Z136" s="2"/>
    </row>
    <row r="137" spans="1:26" ht="11.25" customHeight="1">
      <c r="A137" s="120"/>
      <c r="B137" s="58"/>
      <c r="C137" s="120"/>
      <c r="D137" s="120"/>
      <c r="E137" s="120"/>
      <c r="F137" s="120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122"/>
      <c r="Y137" s="122"/>
      <c r="Z137" s="2"/>
    </row>
    <row r="138" spans="1:26" ht="11.25" customHeight="1">
      <c r="A138" s="120"/>
      <c r="B138" s="58"/>
      <c r="C138" s="120"/>
      <c r="D138" s="120"/>
      <c r="E138" s="120"/>
      <c r="F138" s="120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122"/>
      <c r="Y138" s="122"/>
      <c r="Z138" s="2"/>
    </row>
    <row r="139" spans="1:26" ht="11.25" customHeight="1">
      <c r="A139" s="120"/>
      <c r="B139" s="58"/>
      <c r="C139" s="120"/>
      <c r="D139" s="120"/>
      <c r="E139" s="120"/>
      <c r="F139" s="120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122"/>
      <c r="Y139" s="122"/>
      <c r="Z139" s="2"/>
    </row>
    <row r="140" spans="1:26" ht="11.25" customHeight="1">
      <c r="A140" s="120"/>
      <c r="B140" s="58"/>
      <c r="C140" s="120"/>
      <c r="D140" s="120"/>
      <c r="E140" s="120"/>
      <c r="F140" s="120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122"/>
      <c r="Y140" s="122"/>
      <c r="Z140" s="2"/>
    </row>
    <row r="141" spans="1:26" ht="11.25" customHeight="1">
      <c r="A141" s="120"/>
      <c r="B141" s="58"/>
      <c r="C141" s="120"/>
      <c r="D141" s="120"/>
      <c r="E141" s="120"/>
      <c r="F141" s="120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122"/>
      <c r="Y141" s="122"/>
      <c r="Z141" s="2"/>
    </row>
    <row r="142" spans="1:26" ht="11.25" customHeight="1">
      <c r="A142" s="120"/>
      <c r="B142" s="58"/>
      <c r="C142" s="120"/>
      <c r="D142" s="120"/>
      <c r="E142" s="120"/>
      <c r="F142" s="120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122"/>
      <c r="Y142" s="122"/>
      <c r="Z142" s="2"/>
    </row>
    <row r="143" spans="1:26" ht="11.25" customHeight="1">
      <c r="A143" s="120"/>
      <c r="B143" s="58"/>
      <c r="C143" s="120"/>
      <c r="D143" s="120"/>
      <c r="E143" s="120"/>
      <c r="F143" s="120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122"/>
      <c r="Y143" s="122"/>
      <c r="Z143" s="2"/>
    </row>
    <row r="144" spans="1:26" ht="11.25" customHeight="1">
      <c r="A144" s="120"/>
      <c r="B144" s="58"/>
      <c r="C144" s="120"/>
      <c r="D144" s="120"/>
      <c r="E144" s="120"/>
      <c r="F144" s="120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122"/>
      <c r="Y144" s="122"/>
      <c r="Z144" s="2"/>
    </row>
    <row r="145" spans="1:26" ht="11.25" customHeight="1">
      <c r="A145" s="120"/>
      <c r="B145" s="58"/>
      <c r="C145" s="120"/>
      <c r="D145" s="120"/>
      <c r="E145" s="120"/>
      <c r="F145" s="120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122"/>
      <c r="Y145" s="122"/>
      <c r="Z145" s="2"/>
    </row>
    <row r="146" spans="1:26" ht="11.25" customHeight="1">
      <c r="A146" s="120"/>
      <c r="B146" s="58"/>
      <c r="C146" s="120"/>
      <c r="D146" s="120"/>
      <c r="E146" s="120"/>
      <c r="F146" s="120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122"/>
      <c r="Y146" s="122"/>
      <c r="Z146" s="2"/>
    </row>
    <row r="147" spans="1:26" ht="11.25" customHeight="1">
      <c r="A147" s="120"/>
      <c r="B147" s="58"/>
      <c r="C147" s="120"/>
      <c r="D147" s="120"/>
      <c r="E147" s="120"/>
      <c r="F147" s="120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122"/>
      <c r="Y147" s="122"/>
      <c r="Z147" s="2"/>
    </row>
    <row r="148" spans="1:26" ht="11.25" customHeight="1">
      <c r="A148" s="120"/>
      <c r="B148" s="58"/>
      <c r="C148" s="120"/>
      <c r="D148" s="120"/>
      <c r="E148" s="120"/>
      <c r="F148" s="120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122"/>
      <c r="Y148" s="122"/>
      <c r="Z148" s="2"/>
    </row>
    <row r="149" spans="1:26" ht="11.25" customHeight="1">
      <c r="A149" s="120"/>
      <c r="B149" s="58"/>
      <c r="C149" s="120"/>
      <c r="D149" s="120"/>
      <c r="E149" s="120"/>
      <c r="F149" s="120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122"/>
      <c r="Y149" s="122"/>
      <c r="Z149" s="2"/>
    </row>
    <row r="150" spans="1:26" ht="11.25" customHeight="1">
      <c r="A150" s="120"/>
      <c r="B150" s="58"/>
      <c r="C150" s="120"/>
      <c r="D150" s="120"/>
      <c r="E150" s="120"/>
      <c r="F150" s="120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122"/>
      <c r="Y150" s="122"/>
      <c r="Z150" s="2"/>
    </row>
    <row r="151" spans="1:26" ht="11.25" customHeight="1">
      <c r="A151" s="120"/>
      <c r="B151" s="58"/>
      <c r="C151" s="120"/>
      <c r="D151" s="120"/>
      <c r="E151" s="120"/>
      <c r="F151" s="120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122"/>
      <c r="Y151" s="122"/>
      <c r="Z151" s="2"/>
    </row>
    <row r="152" spans="1:26" ht="11.25" customHeight="1">
      <c r="A152" s="120"/>
      <c r="B152" s="58"/>
      <c r="C152" s="120"/>
      <c r="D152" s="120"/>
      <c r="E152" s="120"/>
      <c r="F152" s="120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122"/>
      <c r="Y152" s="122"/>
      <c r="Z152" s="2"/>
    </row>
    <row r="153" spans="1:26" ht="11.25" customHeight="1">
      <c r="A153" s="120"/>
      <c r="B153" s="58"/>
      <c r="C153" s="120"/>
      <c r="D153" s="120"/>
      <c r="E153" s="120"/>
      <c r="F153" s="120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122"/>
      <c r="Y153" s="122"/>
      <c r="Z153" s="2"/>
    </row>
    <row r="154" spans="1:26" ht="11.25" customHeight="1">
      <c r="A154" s="120"/>
      <c r="B154" s="58"/>
      <c r="C154" s="120"/>
      <c r="D154" s="120"/>
      <c r="E154" s="120"/>
      <c r="F154" s="120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122"/>
      <c r="Y154" s="122"/>
      <c r="Z154" s="2"/>
    </row>
    <row r="155" spans="1:26" ht="11.25" customHeight="1">
      <c r="A155" s="120"/>
      <c r="B155" s="58"/>
      <c r="C155" s="120"/>
      <c r="D155" s="120"/>
      <c r="E155" s="120"/>
      <c r="F155" s="120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122"/>
      <c r="Y155" s="122"/>
      <c r="Z155" s="2"/>
    </row>
    <row r="156" spans="1:26" ht="11.25" customHeight="1">
      <c r="A156" s="120"/>
      <c r="B156" s="58"/>
      <c r="C156" s="120"/>
      <c r="D156" s="120"/>
      <c r="E156" s="120"/>
      <c r="F156" s="120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122"/>
      <c r="Y156" s="122"/>
      <c r="Z156" s="2"/>
    </row>
    <row r="157" spans="1:26" ht="11.25" customHeight="1">
      <c r="A157" s="120"/>
      <c r="B157" s="58"/>
      <c r="C157" s="120"/>
      <c r="D157" s="120"/>
      <c r="E157" s="120"/>
      <c r="F157" s="120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122"/>
      <c r="Y157" s="122"/>
      <c r="Z157" s="2"/>
    </row>
    <row r="158" spans="1:26" ht="11.25" customHeight="1">
      <c r="A158" s="120"/>
      <c r="B158" s="58"/>
      <c r="C158" s="120"/>
      <c r="D158" s="120"/>
      <c r="E158" s="120"/>
      <c r="F158" s="120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122"/>
      <c r="Y158" s="122"/>
      <c r="Z158" s="2"/>
    </row>
    <row r="159" spans="1:26" ht="11.25" customHeight="1">
      <c r="A159" s="120"/>
      <c r="B159" s="58"/>
      <c r="C159" s="120"/>
      <c r="D159" s="120"/>
      <c r="E159" s="120"/>
      <c r="F159" s="120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122"/>
      <c r="Y159" s="122"/>
      <c r="Z159" s="2"/>
    </row>
    <row r="160" spans="1:26" ht="11.25" customHeight="1">
      <c r="A160" s="120"/>
      <c r="B160" s="58"/>
      <c r="C160" s="120"/>
      <c r="D160" s="120"/>
      <c r="E160" s="120"/>
      <c r="F160" s="120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122"/>
      <c r="Y160" s="122"/>
      <c r="Z160" s="2"/>
    </row>
    <row r="161" spans="1:26" ht="11.25" customHeight="1">
      <c r="A161" s="120"/>
      <c r="B161" s="58"/>
      <c r="C161" s="120"/>
      <c r="D161" s="120"/>
      <c r="E161" s="120"/>
      <c r="F161" s="120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122"/>
      <c r="Y161" s="122"/>
      <c r="Z161" s="2"/>
    </row>
    <row r="162" spans="1:26" ht="11.25" customHeight="1">
      <c r="A162" s="120"/>
      <c r="B162" s="58"/>
      <c r="C162" s="120"/>
      <c r="D162" s="120"/>
      <c r="E162" s="120"/>
      <c r="F162" s="120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122"/>
      <c r="Y162" s="122"/>
      <c r="Z162" s="2"/>
    </row>
    <row r="163" spans="1:26" ht="11.25" customHeight="1">
      <c r="A163" s="120"/>
      <c r="B163" s="58"/>
      <c r="C163" s="120"/>
      <c r="D163" s="120"/>
      <c r="E163" s="120"/>
      <c r="F163" s="120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122"/>
      <c r="Y163" s="122"/>
      <c r="Z163" s="2"/>
    </row>
    <row r="164" spans="1:26" ht="11.25" customHeight="1">
      <c r="A164" s="120"/>
      <c r="B164" s="58"/>
      <c r="C164" s="120"/>
      <c r="D164" s="120"/>
      <c r="E164" s="120"/>
      <c r="F164" s="120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122"/>
      <c r="Y164" s="122"/>
      <c r="Z164" s="2"/>
    </row>
    <row r="165" spans="1:26" ht="11.25" customHeight="1">
      <c r="A165" s="120"/>
      <c r="B165" s="58"/>
      <c r="C165" s="120"/>
      <c r="D165" s="120"/>
      <c r="E165" s="120"/>
      <c r="F165" s="120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122"/>
      <c r="Y165" s="122"/>
      <c r="Z165" s="2"/>
    </row>
    <row r="166" spans="1:26" ht="11.25" customHeight="1">
      <c r="A166" s="120"/>
      <c r="B166" s="58"/>
      <c r="C166" s="120"/>
      <c r="D166" s="120"/>
      <c r="E166" s="120"/>
      <c r="F166" s="120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122"/>
      <c r="Y166" s="122"/>
      <c r="Z166" s="2"/>
    </row>
    <row r="167" spans="1:26" ht="11.25" customHeight="1">
      <c r="A167" s="120"/>
      <c r="B167" s="58"/>
      <c r="C167" s="120"/>
      <c r="D167" s="120"/>
      <c r="E167" s="120"/>
      <c r="F167" s="120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122"/>
      <c r="Y167" s="122"/>
      <c r="Z167" s="2"/>
    </row>
    <row r="168" spans="1:26" ht="11.25" customHeight="1">
      <c r="A168" s="120"/>
      <c r="B168" s="58"/>
      <c r="C168" s="120"/>
      <c r="D168" s="120"/>
      <c r="E168" s="120"/>
      <c r="F168" s="120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122"/>
      <c r="Y168" s="122"/>
      <c r="Z168" s="2"/>
    </row>
    <row r="169" spans="1:26" ht="11.25" customHeight="1">
      <c r="A169" s="120"/>
      <c r="B169" s="58"/>
      <c r="C169" s="120"/>
      <c r="D169" s="120"/>
      <c r="E169" s="120"/>
      <c r="F169" s="120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122"/>
      <c r="Y169" s="122"/>
      <c r="Z169" s="2"/>
    </row>
    <row r="170" spans="1:26" ht="11.25" customHeight="1">
      <c r="A170" s="120"/>
      <c r="B170" s="58"/>
      <c r="C170" s="120"/>
      <c r="D170" s="120"/>
      <c r="E170" s="120"/>
      <c r="F170" s="120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122"/>
      <c r="Y170" s="122"/>
      <c r="Z170" s="2"/>
    </row>
    <row r="171" spans="1:26" ht="11.25" customHeight="1">
      <c r="A171" s="120"/>
      <c r="B171" s="58"/>
      <c r="C171" s="120"/>
      <c r="D171" s="120"/>
      <c r="E171" s="120"/>
      <c r="F171" s="120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122"/>
      <c r="Y171" s="122"/>
      <c r="Z171" s="2"/>
    </row>
    <row r="172" spans="1:26" ht="11.25" customHeight="1">
      <c r="A172" s="120"/>
      <c r="B172" s="58"/>
      <c r="C172" s="120"/>
      <c r="D172" s="120"/>
      <c r="E172" s="120"/>
      <c r="F172" s="120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122"/>
      <c r="Y172" s="122"/>
      <c r="Z172" s="2"/>
    </row>
    <row r="173" spans="1:26" ht="11.25" customHeight="1">
      <c r="A173" s="120"/>
      <c r="B173" s="58"/>
      <c r="C173" s="120"/>
      <c r="D173" s="120"/>
      <c r="E173" s="120"/>
      <c r="F173" s="120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122"/>
      <c r="Y173" s="122"/>
      <c r="Z173" s="2"/>
    </row>
    <row r="174" spans="1:26" ht="11.25" customHeight="1">
      <c r="A174" s="120"/>
      <c r="B174" s="58"/>
      <c r="C174" s="120"/>
      <c r="D174" s="120"/>
      <c r="E174" s="120"/>
      <c r="F174" s="120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122"/>
      <c r="Y174" s="122"/>
      <c r="Z174" s="2"/>
    </row>
    <row r="175" spans="1:26" ht="11.25" customHeight="1">
      <c r="A175" s="120"/>
      <c r="B175" s="58"/>
      <c r="C175" s="120"/>
      <c r="D175" s="120"/>
      <c r="E175" s="120"/>
      <c r="F175" s="120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122"/>
      <c r="Y175" s="122"/>
      <c r="Z175" s="2"/>
    </row>
    <row r="176" spans="1:26" ht="11.25" customHeight="1">
      <c r="A176" s="120"/>
      <c r="B176" s="58"/>
      <c r="C176" s="120"/>
      <c r="D176" s="120"/>
      <c r="E176" s="120"/>
      <c r="F176" s="120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122"/>
      <c r="Y176" s="122"/>
      <c r="Z176" s="2"/>
    </row>
    <row r="177" spans="1:26" ht="11.25" customHeight="1">
      <c r="A177" s="120"/>
      <c r="B177" s="58"/>
      <c r="C177" s="120"/>
      <c r="D177" s="120"/>
      <c r="E177" s="120"/>
      <c r="F177" s="120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122"/>
      <c r="Y177" s="122"/>
      <c r="Z177" s="2"/>
    </row>
    <row r="178" spans="1:26" ht="11.25" customHeight="1">
      <c r="A178" s="120"/>
      <c r="B178" s="58"/>
      <c r="C178" s="120"/>
      <c r="D178" s="120"/>
      <c r="E178" s="120"/>
      <c r="F178" s="120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122"/>
      <c r="Y178" s="122"/>
      <c r="Z178" s="2"/>
    </row>
    <row r="179" spans="1:26" ht="11.25" customHeight="1">
      <c r="A179" s="120"/>
      <c r="B179" s="58"/>
      <c r="C179" s="120"/>
      <c r="D179" s="120"/>
      <c r="E179" s="120"/>
      <c r="F179" s="120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122"/>
      <c r="Y179" s="122"/>
      <c r="Z179" s="2"/>
    </row>
    <row r="180" spans="1:26" ht="11.25" customHeight="1">
      <c r="A180" s="120"/>
      <c r="B180" s="58"/>
      <c r="C180" s="120"/>
      <c r="D180" s="120"/>
      <c r="E180" s="120"/>
      <c r="F180" s="120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122"/>
      <c r="Y180" s="122"/>
      <c r="Z180" s="2"/>
    </row>
    <row r="181" spans="1:26" ht="11.25" customHeight="1">
      <c r="A181" s="120"/>
      <c r="B181" s="58"/>
      <c r="C181" s="120"/>
      <c r="D181" s="120"/>
      <c r="E181" s="120"/>
      <c r="F181" s="120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122"/>
      <c r="Y181" s="122"/>
      <c r="Z181" s="2"/>
    </row>
    <row r="182" spans="1:26" ht="11.25" customHeight="1">
      <c r="A182" s="120"/>
      <c r="B182" s="58"/>
      <c r="C182" s="120"/>
      <c r="D182" s="120"/>
      <c r="E182" s="120"/>
      <c r="F182" s="120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122"/>
      <c r="Y182" s="122"/>
      <c r="Z182" s="2"/>
    </row>
    <row r="183" spans="1:26" ht="11.25" customHeight="1">
      <c r="A183" s="120"/>
      <c r="B183" s="58"/>
      <c r="C183" s="120"/>
      <c r="D183" s="120"/>
      <c r="E183" s="120"/>
      <c r="F183" s="120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122"/>
      <c r="Y183" s="122"/>
      <c r="Z183" s="2"/>
    </row>
    <row r="184" spans="1:26" ht="11.25" customHeight="1">
      <c r="A184" s="120"/>
      <c r="B184" s="58"/>
      <c r="C184" s="120"/>
      <c r="D184" s="120"/>
      <c r="E184" s="120"/>
      <c r="F184" s="120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122"/>
      <c r="Y184" s="122"/>
      <c r="Z184" s="2"/>
    </row>
    <row r="185" spans="1:26" ht="11.25" customHeight="1">
      <c r="A185" s="120"/>
      <c r="B185" s="58"/>
      <c r="C185" s="120"/>
      <c r="D185" s="120"/>
      <c r="E185" s="120"/>
      <c r="F185" s="120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122"/>
      <c r="Y185" s="122"/>
      <c r="Z185" s="2"/>
    </row>
    <row r="186" spans="1:26" ht="11.25" customHeight="1">
      <c r="A186" s="120"/>
      <c r="B186" s="58"/>
      <c r="C186" s="120"/>
      <c r="D186" s="120"/>
      <c r="E186" s="120"/>
      <c r="F186" s="120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122"/>
      <c r="Y186" s="122"/>
      <c r="Z186" s="2"/>
    </row>
    <row r="187" spans="1:26" ht="11.25" customHeight="1">
      <c r="A187" s="120"/>
      <c r="B187" s="58"/>
      <c r="C187" s="120"/>
      <c r="D187" s="120"/>
      <c r="E187" s="120"/>
      <c r="F187" s="120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122"/>
      <c r="Y187" s="122"/>
      <c r="Z187" s="2"/>
    </row>
    <row r="188" spans="1:26" ht="11.25" customHeight="1">
      <c r="A188" s="120"/>
      <c r="B188" s="58"/>
      <c r="C188" s="120"/>
      <c r="D188" s="120"/>
      <c r="E188" s="120"/>
      <c r="F188" s="120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122"/>
      <c r="Y188" s="122"/>
      <c r="Z188" s="2"/>
    </row>
    <row r="189" spans="1:26" ht="11.25" customHeight="1">
      <c r="A189" s="120"/>
      <c r="B189" s="58"/>
      <c r="C189" s="120"/>
      <c r="D189" s="120"/>
      <c r="E189" s="120"/>
      <c r="F189" s="120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122"/>
      <c r="Y189" s="122"/>
      <c r="Z189" s="2"/>
    </row>
    <row r="190" spans="1:26" ht="11.25" customHeight="1">
      <c r="A190" s="120"/>
      <c r="B190" s="58"/>
      <c r="C190" s="120"/>
      <c r="D190" s="120"/>
      <c r="E190" s="120"/>
      <c r="F190" s="120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122"/>
      <c r="Y190" s="122"/>
      <c r="Z190" s="2"/>
    </row>
    <row r="191" spans="1:26" ht="11.25" customHeight="1">
      <c r="A191" s="120"/>
      <c r="B191" s="58"/>
      <c r="C191" s="120"/>
      <c r="D191" s="120"/>
      <c r="E191" s="120"/>
      <c r="F191" s="120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122"/>
      <c r="Y191" s="122"/>
      <c r="Z191" s="2"/>
    </row>
    <row r="192" spans="1:26" ht="11.25" customHeight="1">
      <c r="A192" s="120"/>
      <c r="B192" s="58"/>
      <c r="C192" s="120"/>
      <c r="D192" s="120"/>
      <c r="E192" s="120"/>
      <c r="F192" s="120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122"/>
      <c r="Y192" s="122"/>
      <c r="Z192" s="2"/>
    </row>
    <row r="193" spans="1:26" ht="11.25" customHeight="1">
      <c r="A193" s="120"/>
      <c r="B193" s="58"/>
      <c r="C193" s="120"/>
      <c r="D193" s="120"/>
      <c r="E193" s="120"/>
      <c r="F193" s="120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122"/>
      <c r="Y193" s="122"/>
      <c r="Z193" s="2"/>
    </row>
    <row r="194" spans="1:26" ht="11.25" customHeight="1">
      <c r="A194" s="120"/>
      <c r="B194" s="58"/>
      <c r="C194" s="120"/>
      <c r="D194" s="120"/>
      <c r="E194" s="120"/>
      <c r="F194" s="120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122"/>
      <c r="Y194" s="122"/>
      <c r="Z194" s="2"/>
    </row>
    <row r="195" spans="1:26" ht="11.25" customHeight="1">
      <c r="A195" s="120"/>
      <c r="B195" s="58"/>
      <c r="C195" s="120"/>
      <c r="D195" s="120"/>
      <c r="E195" s="120"/>
      <c r="F195" s="120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122"/>
      <c r="Y195" s="122"/>
      <c r="Z195" s="2"/>
    </row>
    <row r="196" spans="1:26" ht="11.25" customHeight="1">
      <c r="A196" s="120"/>
      <c r="B196" s="58"/>
      <c r="C196" s="120"/>
      <c r="D196" s="120"/>
      <c r="E196" s="120"/>
      <c r="F196" s="120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122"/>
      <c r="Y196" s="122"/>
      <c r="Z196" s="2"/>
    </row>
    <row r="197" spans="1:26" ht="11.25" customHeight="1">
      <c r="A197" s="120"/>
      <c r="B197" s="58"/>
      <c r="C197" s="120"/>
      <c r="D197" s="120"/>
      <c r="E197" s="120"/>
      <c r="F197" s="120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122"/>
      <c r="Y197" s="122"/>
      <c r="Z197" s="2"/>
    </row>
    <row r="198" spans="1:26" ht="11.25" customHeight="1">
      <c r="A198" s="120"/>
      <c r="B198" s="58"/>
      <c r="C198" s="120"/>
      <c r="D198" s="120"/>
      <c r="E198" s="120"/>
      <c r="F198" s="120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122"/>
      <c r="Y198" s="122"/>
      <c r="Z198" s="2"/>
    </row>
    <row r="199" spans="1:26" ht="11.25" customHeight="1">
      <c r="A199" s="120"/>
      <c r="B199" s="58"/>
      <c r="C199" s="120"/>
      <c r="D199" s="120"/>
      <c r="E199" s="120"/>
      <c r="F199" s="120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122"/>
      <c r="Y199" s="122"/>
      <c r="Z199" s="2"/>
    </row>
    <row r="200" spans="1:26" ht="11.25" customHeight="1">
      <c r="A200" s="120"/>
      <c r="B200" s="58"/>
      <c r="C200" s="120"/>
      <c r="D200" s="120"/>
      <c r="E200" s="120"/>
      <c r="F200" s="120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122"/>
      <c r="Y200" s="122"/>
      <c r="Z200" s="2"/>
    </row>
    <row r="201" spans="1:26" ht="11.25" customHeight="1">
      <c r="A201" s="120"/>
      <c r="B201" s="58"/>
      <c r="C201" s="120"/>
      <c r="D201" s="120"/>
      <c r="E201" s="120"/>
      <c r="F201" s="120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122"/>
      <c r="Y201" s="122"/>
      <c r="Z201" s="2"/>
    </row>
    <row r="202" spans="1:26" ht="11.25" customHeight="1">
      <c r="A202" s="120"/>
      <c r="B202" s="58"/>
      <c r="C202" s="120"/>
      <c r="D202" s="120"/>
      <c r="E202" s="120"/>
      <c r="F202" s="120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122"/>
      <c r="Y202" s="122"/>
      <c r="Z202" s="2"/>
    </row>
    <row r="203" spans="1:26" ht="11.25" customHeight="1">
      <c r="A203" s="120"/>
      <c r="B203" s="58"/>
      <c r="C203" s="120"/>
      <c r="D203" s="120"/>
      <c r="E203" s="120"/>
      <c r="F203" s="120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122"/>
      <c r="Y203" s="122"/>
      <c r="Z203" s="2"/>
    </row>
    <row r="204" spans="1:26" ht="11.25" customHeight="1">
      <c r="A204" s="120"/>
      <c r="B204" s="58"/>
      <c r="C204" s="120"/>
      <c r="D204" s="120"/>
      <c r="E204" s="120"/>
      <c r="F204" s="120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122"/>
      <c r="Y204" s="122"/>
      <c r="Z204" s="2"/>
    </row>
    <row r="205" spans="1:26" ht="11.25" customHeight="1">
      <c r="A205" s="120"/>
      <c r="B205" s="58"/>
      <c r="C205" s="120"/>
      <c r="D205" s="120"/>
      <c r="E205" s="120"/>
      <c r="F205" s="120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122"/>
      <c r="Y205" s="122"/>
      <c r="Z205" s="2"/>
    </row>
    <row r="206" spans="1:26" ht="11.25" customHeight="1">
      <c r="A206" s="120"/>
      <c r="B206" s="58"/>
      <c r="C206" s="120"/>
      <c r="D206" s="120"/>
      <c r="E206" s="120"/>
      <c r="F206" s="120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122"/>
      <c r="Y206" s="122"/>
      <c r="Z206" s="2"/>
    </row>
    <row r="207" spans="1:26" ht="11.25" customHeight="1">
      <c r="A207" s="120"/>
      <c r="B207" s="58"/>
      <c r="C207" s="120"/>
      <c r="D207" s="120"/>
      <c r="E207" s="120"/>
      <c r="F207" s="120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122"/>
      <c r="Y207" s="122"/>
      <c r="Z207" s="2"/>
    </row>
    <row r="208" spans="1:26" ht="11.25" customHeight="1">
      <c r="A208" s="120"/>
      <c r="B208" s="58"/>
      <c r="C208" s="120"/>
      <c r="D208" s="120"/>
      <c r="E208" s="120"/>
      <c r="F208" s="120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122"/>
      <c r="Y208" s="122"/>
      <c r="Z208" s="2"/>
    </row>
    <row r="209" spans="1:26" ht="11.25" customHeight="1">
      <c r="A209" s="120"/>
      <c r="B209" s="58"/>
      <c r="C209" s="120"/>
      <c r="D209" s="120"/>
      <c r="E209" s="120"/>
      <c r="F209" s="120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122"/>
      <c r="Y209" s="122"/>
      <c r="Z209" s="2"/>
    </row>
    <row r="210" spans="1:26" ht="11.25" customHeight="1">
      <c r="A210" s="120"/>
      <c r="B210" s="58"/>
      <c r="C210" s="120"/>
      <c r="D210" s="120"/>
      <c r="E210" s="120"/>
      <c r="F210" s="120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122"/>
      <c r="Y210" s="122"/>
      <c r="Z210" s="2"/>
    </row>
    <row r="211" spans="1:26" ht="11.25" customHeight="1">
      <c r="A211" s="120"/>
      <c r="B211" s="58"/>
      <c r="C211" s="120"/>
      <c r="D211" s="120"/>
      <c r="E211" s="120"/>
      <c r="F211" s="120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122"/>
      <c r="Y211" s="122"/>
      <c r="Z211" s="2"/>
    </row>
    <row r="212" spans="1:26" ht="11.25" customHeight="1">
      <c r="A212" s="120"/>
      <c r="B212" s="58"/>
      <c r="C212" s="120"/>
      <c r="D212" s="120"/>
      <c r="E212" s="120"/>
      <c r="F212" s="120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122"/>
      <c r="Y212" s="122"/>
      <c r="Z212" s="2"/>
    </row>
    <row r="213" spans="1:26" ht="11.25" customHeight="1">
      <c r="A213" s="120"/>
      <c r="B213" s="58"/>
      <c r="C213" s="120"/>
      <c r="D213" s="120"/>
      <c r="E213" s="120"/>
      <c r="F213" s="120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122"/>
      <c r="Y213" s="122"/>
      <c r="Z213" s="2"/>
    </row>
    <row r="214" spans="1:26" ht="11.25" customHeight="1">
      <c r="A214" s="120"/>
      <c r="B214" s="58"/>
      <c r="C214" s="120"/>
      <c r="D214" s="120"/>
      <c r="E214" s="120"/>
      <c r="F214" s="120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122"/>
      <c r="Y214" s="122"/>
      <c r="Z214" s="2"/>
    </row>
    <row r="215" spans="1:26" ht="11.25" customHeight="1">
      <c r="A215" s="120"/>
      <c r="B215" s="58"/>
      <c r="C215" s="120"/>
      <c r="D215" s="120"/>
      <c r="E215" s="120"/>
      <c r="F215" s="120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122"/>
      <c r="Y215" s="122"/>
      <c r="Z215" s="2"/>
    </row>
    <row r="216" spans="1:26" ht="11.25" customHeight="1">
      <c r="A216" s="120"/>
      <c r="B216" s="58"/>
      <c r="C216" s="120"/>
      <c r="D216" s="120"/>
      <c r="E216" s="120"/>
      <c r="F216" s="120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122"/>
      <c r="Y216" s="122"/>
      <c r="Z216" s="2"/>
    </row>
    <row r="217" spans="1:26" ht="11.25" customHeight="1">
      <c r="A217" s="120"/>
      <c r="B217" s="58"/>
      <c r="C217" s="120"/>
      <c r="D217" s="120"/>
      <c r="E217" s="120"/>
      <c r="F217" s="120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122"/>
      <c r="Y217" s="122"/>
      <c r="Z217" s="2"/>
    </row>
    <row r="218" spans="1:26" ht="11.25" customHeight="1">
      <c r="A218" s="120"/>
      <c r="B218" s="58"/>
      <c r="C218" s="120"/>
      <c r="D218" s="120"/>
      <c r="E218" s="120"/>
      <c r="F218" s="120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122"/>
      <c r="Y218" s="122"/>
      <c r="Z218" s="2"/>
    </row>
    <row r="219" spans="1:26" ht="11.25" customHeight="1">
      <c r="A219" s="120"/>
      <c r="B219" s="58"/>
      <c r="C219" s="120"/>
      <c r="D219" s="120"/>
      <c r="E219" s="120"/>
      <c r="F219" s="120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122"/>
      <c r="Y219" s="122"/>
      <c r="Z219" s="2"/>
    </row>
    <row r="220" spans="1:26" ht="11.25" customHeight="1">
      <c r="A220" s="120"/>
      <c r="B220" s="58"/>
      <c r="C220" s="120"/>
      <c r="D220" s="120"/>
      <c r="E220" s="120"/>
      <c r="F220" s="120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122"/>
      <c r="Y220" s="122"/>
      <c r="Z220" s="2"/>
    </row>
    <row r="221" spans="1:26" ht="11.25" customHeight="1">
      <c r="A221" s="120"/>
      <c r="B221" s="58"/>
      <c r="C221" s="120"/>
      <c r="D221" s="120"/>
      <c r="E221" s="120"/>
      <c r="F221" s="120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122"/>
      <c r="Y221" s="122"/>
      <c r="Z221" s="2"/>
    </row>
    <row r="222" spans="1:26" ht="11.25" customHeight="1">
      <c r="A222" s="120"/>
      <c r="B222" s="58"/>
      <c r="C222" s="120"/>
      <c r="D222" s="120"/>
      <c r="E222" s="120"/>
      <c r="F222" s="120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122"/>
      <c r="Y222" s="122"/>
      <c r="Z222" s="2"/>
    </row>
    <row r="223" spans="1:26" ht="11.25" customHeight="1">
      <c r="A223" s="120"/>
      <c r="B223" s="58"/>
      <c r="C223" s="120"/>
      <c r="D223" s="120"/>
      <c r="E223" s="120"/>
      <c r="F223" s="120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122"/>
      <c r="Y223" s="122"/>
      <c r="Z223" s="2"/>
    </row>
    <row r="224" spans="1:26" ht="11.25" customHeight="1">
      <c r="A224" s="120"/>
      <c r="B224" s="58"/>
      <c r="C224" s="120"/>
      <c r="D224" s="120"/>
      <c r="E224" s="120"/>
      <c r="F224" s="120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122"/>
      <c r="Y224" s="122"/>
      <c r="Z224" s="2"/>
    </row>
    <row r="225" spans="1:26" ht="11.25" customHeight="1">
      <c r="A225" s="120"/>
      <c r="B225" s="58"/>
      <c r="C225" s="120"/>
      <c r="D225" s="120"/>
      <c r="E225" s="120"/>
      <c r="F225" s="120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122"/>
      <c r="Y225" s="122"/>
      <c r="Z225" s="2"/>
    </row>
    <row r="226" spans="1:26" ht="11.25" customHeight="1">
      <c r="A226" s="120"/>
      <c r="B226" s="58"/>
      <c r="C226" s="120"/>
      <c r="D226" s="120"/>
      <c r="E226" s="120"/>
      <c r="F226" s="120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122"/>
      <c r="Y226" s="122"/>
      <c r="Z226" s="2"/>
    </row>
    <row r="227" spans="1:26" ht="11.25" customHeight="1">
      <c r="A227" s="120"/>
      <c r="B227" s="58"/>
      <c r="C227" s="120"/>
      <c r="D227" s="120"/>
      <c r="E227" s="120"/>
      <c r="F227" s="120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122"/>
      <c r="Y227" s="122"/>
      <c r="Z227" s="2"/>
    </row>
    <row r="228" spans="1:26" ht="11.25" customHeight="1">
      <c r="A228" s="120"/>
      <c r="B228" s="58"/>
      <c r="C228" s="120"/>
      <c r="D228" s="120"/>
      <c r="E228" s="120"/>
      <c r="F228" s="120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122"/>
      <c r="Y228" s="122"/>
      <c r="Z228" s="2"/>
    </row>
    <row r="229" spans="1:26" ht="11.25" customHeight="1">
      <c r="A229" s="120"/>
      <c r="B229" s="58"/>
      <c r="C229" s="120"/>
      <c r="D229" s="120"/>
      <c r="E229" s="120"/>
      <c r="F229" s="120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122"/>
      <c r="Y229" s="122"/>
      <c r="Z229" s="2"/>
    </row>
    <row r="230" spans="1:26" ht="11.25" customHeight="1">
      <c r="A230" s="120"/>
      <c r="B230" s="58"/>
      <c r="C230" s="120"/>
      <c r="D230" s="120"/>
      <c r="E230" s="120"/>
      <c r="F230" s="120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122"/>
      <c r="Y230" s="122"/>
      <c r="Z230" s="2"/>
    </row>
    <row r="231" spans="1:26" ht="11.25" customHeight="1">
      <c r="A231" s="120"/>
      <c r="B231" s="58"/>
      <c r="C231" s="120"/>
      <c r="D231" s="120"/>
      <c r="E231" s="120"/>
      <c r="F231" s="120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122"/>
      <c r="Y231" s="122"/>
      <c r="Z231" s="2"/>
    </row>
    <row r="232" spans="1:26" ht="11.25" customHeight="1">
      <c r="A232" s="120"/>
      <c r="B232" s="58"/>
      <c r="C232" s="120"/>
      <c r="D232" s="120"/>
      <c r="E232" s="120"/>
      <c r="F232" s="120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122"/>
      <c r="Y232" s="122"/>
      <c r="Z232" s="2"/>
    </row>
    <row r="233" spans="1:26" ht="11.25" customHeight="1">
      <c r="A233" s="120"/>
      <c r="B233" s="58"/>
      <c r="C233" s="120"/>
      <c r="D233" s="120"/>
      <c r="E233" s="120"/>
      <c r="F233" s="120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122"/>
      <c r="Y233" s="122"/>
      <c r="Z233" s="2"/>
    </row>
    <row r="234" spans="1:26" ht="11.25" customHeight="1">
      <c r="A234" s="120"/>
      <c r="B234" s="58"/>
      <c r="C234" s="120"/>
      <c r="D234" s="120"/>
      <c r="E234" s="120"/>
      <c r="F234" s="120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122"/>
      <c r="Y234" s="122"/>
      <c r="Z234" s="2"/>
    </row>
    <row r="235" spans="1:26" ht="11.25" customHeight="1">
      <c r="A235" s="120"/>
      <c r="B235" s="58"/>
      <c r="C235" s="120"/>
      <c r="D235" s="120"/>
      <c r="E235" s="120"/>
      <c r="F235" s="120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122"/>
      <c r="Y235" s="122"/>
      <c r="Z235" s="2"/>
    </row>
    <row r="236" spans="1:26" ht="11.25" customHeight="1">
      <c r="A236" s="120"/>
      <c r="B236" s="58"/>
      <c r="C236" s="120"/>
      <c r="D236" s="120"/>
      <c r="E236" s="120"/>
      <c r="F236" s="120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122"/>
      <c r="Y236" s="122"/>
      <c r="Z236" s="2"/>
    </row>
    <row r="237" spans="1:26" ht="11.25" customHeight="1">
      <c r="A237" s="120"/>
      <c r="B237" s="58"/>
      <c r="C237" s="120"/>
      <c r="D237" s="120"/>
      <c r="E237" s="120"/>
      <c r="F237" s="120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122"/>
      <c r="Y237" s="122"/>
      <c r="Z237" s="2"/>
    </row>
    <row r="238" spans="1:26" ht="11.25" customHeight="1">
      <c r="A238" s="120"/>
      <c r="B238" s="58"/>
      <c r="C238" s="120"/>
      <c r="D238" s="120"/>
      <c r="E238" s="120"/>
      <c r="F238" s="120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122"/>
      <c r="Y238" s="122"/>
      <c r="Z238" s="2"/>
    </row>
    <row r="239" spans="1:26" ht="11.25" customHeight="1">
      <c r="A239" s="120"/>
      <c r="B239" s="58"/>
      <c r="C239" s="120"/>
      <c r="D239" s="120"/>
      <c r="E239" s="120"/>
      <c r="F239" s="120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122"/>
      <c r="Y239" s="122"/>
      <c r="Z239" s="2"/>
    </row>
    <row r="240" spans="1:26" ht="11.25" customHeight="1">
      <c r="A240" s="120"/>
      <c r="B240" s="58"/>
      <c r="C240" s="120"/>
      <c r="D240" s="120"/>
      <c r="E240" s="120"/>
      <c r="F240" s="120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122"/>
      <c r="Y240" s="122"/>
      <c r="Z240" s="2"/>
    </row>
    <row r="241" spans="1:26" ht="11.25" customHeight="1">
      <c r="A241" s="120"/>
      <c r="B241" s="58"/>
      <c r="C241" s="120"/>
      <c r="D241" s="120"/>
      <c r="E241" s="120"/>
      <c r="F241" s="120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122"/>
      <c r="Y241" s="122"/>
      <c r="Z241" s="2"/>
    </row>
    <row r="242" spans="1:26" ht="11.25" customHeight="1">
      <c r="A242" s="120"/>
      <c r="B242" s="58"/>
      <c r="C242" s="120"/>
      <c r="D242" s="120"/>
      <c r="E242" s="120"/>
      <c r="F242" s="120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122"/>
      <c r="Y242" s="122"/>
      <c r="Z242" s="2"/>
    </row>
    <row r="243" spans="1:26" ht="11.25" customHeight="1">
      <c r="A243" s="120"/>
      <c r="B243" s="58"/>
      <c r="C243" s="120"/>
      <c r="D243" s="120"/>
      <c r="E243" s="120"/>
      <c r="F243" s="120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122"/>
      <c r="Y243" s="122"/>
      <c r="Z243" s="2"/>
    </row>
    <row r="244" spans="1:26" ht="11.25" customHeight="1">
      <c r="A244" s="120"/>
      <c r="B244" s="58"/>
      <c r="C244" s="120"/>
      <c r="D244" s="120"/>
      <c r="E244" s="120"/>
      <c r="F244" s="120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122"/>
      <c r="Y244" s="122"/>
      <c r="Z244" s="2"/>
    </row>
    <row r="245" spans="1:26" ht="11.25" customHeight="1">
      <c r="A245" s="120"/>
      <c r="B245" s="58"/>
      <c r="C245" s="120"/>
      <c r="D245" s="120"/>
      <c r="E245" s="120"/>
      <c r="F245" s="120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122"/>
      <c r="Y245" s="122"/>
      <c r="Z245" s="2"/>
    </row>
    <row r="246" spans="1:26" ht="11.25" customHeight="1">
      <c r="A246" s="120"/>
      <c r="B246" s="58"/>
      <c r="C246" s="120"/>
      <c r="D246" s="120"/>
      <c r="E246" s="120"/>
      <c r="F246" s="120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122"/>
      <c r="Y246" s="122"/>
      <c r="Z246" s="2"/>
    </row>
    <row r="247" spans="1:26" ht="11.25" customHeight="1">
      <c r="A247" s="120"/>
      <c r="B247" s="58"/>
      <c r="C247" s="120"/>
      <c r="D247" s="120"/>
      <c r="E247" s="120"/>
      <c r="F247" s="120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122"/>
      <c r="Y247" s="122"/>
      <c r="Z247" s="2"/>
    </row>
    <row r="248" spans="1:26" ht="11.25" customHeight="1">
      <c r="A248" s="120"/>
      <c r="B248" s="58"/>
      <c r="C248" s="120"/>
      <c r="D248" s="120"/>
      <c r="E248" s="120"/>
      <c r="F248" s="120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122"/>
      <c r="Y248" s="122"/>
      <c r="Z248" s="2"/>
    </row>
    <row r="249" spans="1:26" ht="11.25" customHeight="1">
      <c r="A249" s="120"/>
      <c r="B249" s="58"/>
      <c r="C249" s="120"/>
      <c r="D249" s="120"/>
      <c r="E249" s="120"/>
      <c r="F249" s="120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122"/>
      <c r="Y249" s="122"/>
      <c r="Z249" s="2"/>
    </row>
    <row r="250" spans="1:26" ht="11.25" customHeight="1">
      <c r="A250" s="120"/>
      <c r="B250" s="58"/>
      <c r="C250" s="120"/>
      <c r="D250" s="120"/>
      <c r="E250" s="120"/>
      <c r="F250" s="120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122"/>
      <c r="Y250" s="122"/>
      <c r="Z250" s="2"/>
    </row>
    <row r="251" spans="1:26" ht="11.25" customHeight="1">
      <c r="A251" s="120"/>
      <c r="B251" s="58"/>
      <c r="C251" s="120"/>
      <c r="D251" s="120"/>
      <c r="E251" s="120"/>
      <c r="F251" s="120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122"/>
      <c r="Y251" s="122"/>
      <c r="Z251" s="2"/>
    </row>
    <row r="252" spans="1:26" ht="11.25" customHeight="1">
      <c r="A252" s="120"/>
      <c r="B252" s="58"/>
      <c r="C252" s="120"/>
      <c r="D252" s="120"/>
      <c r="E252" s="120"/>
      <c r="F252" s="120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122"/>
      <c r="Y252" s="122"/>
      <c r="Z252" s="2"/>
    </row>
    <row r="253" spans="1:26" ht="11.25" customHeight="1">
      <c r="A253" s="120"/>
      <c r="B253" s="58"/>
      <c r="C253" s="120"/>
      <c r="D253" s="120"/>
      <c r="E253" s="120"/>
      <c r="F253" s="120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122"/>
      <c r="Y253" s="122"/>
      <c r="Z253" s="2"/>
    </row>
    <row r="254" spans="1:26" ht="11.25" customHeight="1">
      <c r="A254" s="120"/>
      <c r="B254" s="58"/>
      <c r="C254" s="120"/>
      <c r="D254" s="120"/>
      <c r="E254" s="120"/>
      <c r="F254" s="120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122"/>
      <c r="Y254" s="122"/>
      <c r="Z254" s="2"/>
    </row>
    <row r="255" spans="1:26" ht="11.25" customHeight="1">
      <c r="A255" s="120"/>
      <c r="B255" s="58"/>
      <c r="C255" s="120"/>
      <c r="D255" s="120"/>
      <c r="E255" s="120"/>
      <c r="F255" s="120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122"/>
      <c r="Y255" s="122"/>
      <c r="Z255" s="2"/>
    </row>
    <row r="256" spans="1:26" ht="11.25" customHeight="1">
      <c r="A256" s="120"/>
      <c r="B256" s="58"/>
      <c r="C256" s="120"/>
      <c r="D256" s="120"/>
      <c r="E256" s="120"/>
      <c r="F256" s="120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122"/>
      <c r="Y256" s="122"/>
      <c r="Z256" s="2"/>
    </row>
    <row r="257" spans="1:26" ht="11.25" customHeight="1">
      <c r="A257" s="120"/>
      <c r="B257" s="58"/>
      <c r="C257" s="120"/>
      <c r="D257" s="120"/>
      <c r="E257" s="120"/>
      <c r="F257" s="120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122"/>
      <c r="Y257" s="122"/>
      <c r="Z257" s="2"/>
    </row>
    <row r="258" spans="1:26" ht="11.25" customHeight="1">
      <c r="A258" s="120"/>
      <c r="B258" s="58"/>
      <c r="C258" s="120"/>
      <c r="D258" s="120"/>
      <c r="E258" s="120"/>
      <c r="F258" s="120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122"/>
      <c r="Y258" s="122"/>
      <c r="Z258" s="2"/>
    </row>
    <row r="259" spans="1:26" ht="11.25" customHeight="1">
      <c r="A259" s="120"/>
      <c r="B259" s="58"/>
      <c r="C259" s="120"/>
      <c r="D259" s="120"/>
      <c r="E259" s="120"/>
      <c r="F259" s="120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122"/>
      <c r="Y259" s="122"/>
      <c r="Z259" s="2"/>
    </row>
    <row r="260" spans="1:26" ht="11.25" customHeight="1">
      <c r="A260" s="120"/>
      <c r="B260" s="58"/>
      <c r="C260" s="120"/>
      <c r="D260" s="120"/>
      <c r="E260" s="120"/>
      <c r="F260" s="120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122"/>
      <c r="Y260" s="122"/>
      <c r="Z260" s="2"/>
    </row>
    <row r="261" spans="1:26" ht="11.25" customHeight="1">
      <c r="A261" s="120"/>
      <c r="B261" s="58"/>
      <c r="C261" s="120"/>
      <c r="D261" s="120"/>
      <c r="E261" s="120"/>
      <c r="F261" s="120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122"/>
      <c r="Y261" s="122"/>
      <c r="Z261" s="2"/>
    </row>
    <row r="262" spans="1:26" ht="11.25" customHeight="1">
      <c r="A262" s="120"/>
      <c r="B262" s="58"/>
      <c r="C262" s="120"/>
      <c r="D262" s="120"/>
      <c r="E262" s="120"/>
      <c r="F262" s="120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122"/>
      <c r="Y262" s="122"/>
      <c r="Z262" s="2"/>
    </row>
    <row r="263" spans="1:26" ht="11.25" customHeight="1">
      <c r="A263" s="120"/>
      <c r="B263" s="58"/>
      <c r="C263" s="120"/>
      <c r="D263" s="120"/>
      <c r="E263" s="120"/>
      <c r="F263" s="120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122"/>
      <c r="Y263" s="122"/>
      <c r="Z263" s="2"/>
    </row>
    <row r="264" spans="1:26" ht="11.25" customHeight="1">
      <c r="A264" s="120"/>
      <c r="B264" s="58"/>
      <c r="C264" s="120"/>
      <c r="D264" s="120"/>
      <c r="E264" s="120"/>
      <c r="F264" s="120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122"/>
      <c r="Y264" s="122"/>
      <c r="Z264" s="2"/>
    </row>
    <row r="265" spans="1:26" ht="11.25" customHeight="1">
      <c r="A265" s="120"/>
      <c r="B265" s="58"/>
      <c r="C265" s="120"/>
      <c r="D265" s="120"/>
      <c r="E265" s="120"/>
      <c r="F265" s="120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122"/>
      <c r="Y265" s="122"/>
      <c r="Z265" s="2"/>
    </row>
    <row r="266" spans="1:26" ht="11.25" customHeight="1">
      <c r="A266" s="120"/>
      <c r="B266" s="58"/>
      <c r="C266" s="120"/>
      <c r="D266" s="120"/>
      <c r="E266" s="120"/>
      <c r="F266" s="120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122"/>
      <c r="Y266" s="122"/>
      <c r="Z266" s="2"/>
    </row>
    <row r="267" spans="1:26" ht="11.25" customHeight="1">
      <c r="A267" s="120"/>
      <c r="B267" s="58"/>
      <c r="C267" s="120"/>
      <c r="D267" s="120"/>
      <c r="E267" s="120"/>
      <c r="F267" s="120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122"/>
      <c r="Y267" s="122"/>
      <c r="Z267" s="2"/>
    </row>
    <row r="268" spans="1:26" ht="11.25" customHeight="1">
      <c r="A268" s="120"/>
      <c r="B268" s="58"/>
      <c r="C268" s="120"/>
      <c r="D268" s="120"/>
      <c r="E268" s="120"/>
      <c r="F268" s="120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122"/>
      <c r="Y268" s="122"/>
      <c r="Z268" s="2"/>
    </row>
    <row r="269" spans="1:26" ht="11.25" customHeight="1">
      <c r="A269" s="120"/>
      <c r="B269" s="58"/>
      <c r="C269" s="120"/>
      <c r="D269" s="120"/>
      <c r="E269" s="120"/>
      <c r="F269" s="120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122"/>
      <c r="Y269" s="122"/>
      <c r="Z269" s="2"/>
    </row>
    <row r="270" spans="1:26" ht="11.25" customHeight="1">
      <c r="A270" s="120"/>
      <c r="B270" s="58"/>
      <c r="C270" s="120"/>
      <c r="D270" s="120"/>
      <c r="E270" s="120"/>
      <c r="F270" s="120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122"/>
      <c r="Y270" s="122"/>
      <c r="Z270" s="2"/>
    </row>
    <row r="271" spans="1:26" ht="11.25" customHeight="1">
      <c r="A271" s="120"/>
      <c r="B271" s="58"/>
      <c r="C271" s="120"/>
      <c r="D271" s="120"/>
      <c r="E271" s="120"/>
      <c r="F271" s="120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122"/>
      <c r="Y271" s="122"/>
      <c r="Z271" s="2"/>
    </row>
    <row r="272" spans="1:26" ht="11.25" customHeight="1">
      <c r="A272" s="120"/>
      <c r="B272" s="58"/>
      <c r="C272" s="120"/>
      <c r="D272" s="120"/>
      <c r="E272" s="120"/>
      <c r="F272" s="120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122"/>
      <c r="Y272" s="122"/>
      <c r="Z272" s="2"/>
    </row>
    <row r="273" spans="1:26" ht="11.25" customHeight="1">
      <c r="A273" s="120"/>
      <c r="B273" s="58"/>
      <c r="C273" s="120"/>
      <c r="D273" s="120"/>
      <c r="E273" s="120"/>
      <c r="F273" s="120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122"/>
      <c r="Y273" s="122"/>
      <c r="Z273" s="2"/>
    </row>
    <row r="274" spans="1:26" ht="11.25" customHeight="1">
      <c r="A274" s="120"/>
      <c r="B274" s="58"/>
      <c r="C274" s="120"/>
      <c r="D274" s="120"/>
      <c r="E274" s="120"/>
      <c r="F274" s="120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122"/>
      <c r="Y274" s="122"/>
      <c r="Z274" s="2"/>
    </row>
    <row r="275" spans="1:26" ht="11.25" customHeight="1">
      <c r="A275" s="120"/>
      <c r="B275" s="58"/>
      <c r="C275" s="120"/>
      <c r="D275" s="120"/>
      <c r="E275" s="120"/>
      <c r="F275" s="120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122"/>
      <c r="Y275" s="122"/>
      <c r="Z275" s="2"/>
    </row>
    <row r="276" spans="1:26" ht="11.25" customHeight="1">
      <c r="A276" s="120"/>
      <c r="B276" s="58"/>
      <c r="C276" s="120"/>
      <c r="D276" s="120"/>
      <c r="E276" s="120"/>
      <c r="F276" s="120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122"/>
      <c r="Y276" s="122"/>
      <c r="Z276" s="2"/>
    </row>
    <row r="277" spans="1:26" ht="11.25" customHeight="1">
      <c r="A277" s="120"/>
      <c r="B277" s="58"/>
      <c r="C277" s="120"/>
      <c r="D277" s="120"/>
      <c r="E277" s="120"/>
      <c r="F277" s="120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122"/>
      <c r="Y277" s="122"/>
      <c r="Z277" s="2"/>
    </row>
    <row r="278" spans="1:26" ht="11.25" customHeight="1">
      <c r="A278" s="120"/>
      <c r="B278" s="58"/>
      <c r="C278" s="120"/>
      <c r="D278" s="120"/>
      <c r="E278" s="120"/>
      <c r="F278" s="120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122"/>
      <c r="Y278" s="122"/>
      <c r="Z278" s="2"/>
    </row>
    <row r="279" spans="1:26" ht="11.25" customHeight="1">
      <c r="A279" s="120"/>
      <c r="B279" s="58"/>
      <c r="C279" s="120"/>
      <c r="D279" s="120"/>
      <c r="E279" s="120"/>
      <c r="F279" s="120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122"/>
      <c r="Y279" s="122"/>
      <c r="Z279" s="2"/>
    </row>
    <row r="280" spans="1:26" ht="11.25" customHeight="1">
      <c r="A280" s="120"/>
      <c r="B280" s="58"/>
      <c r="C280" s="120"/>
      <c r="D280" s="120"/>
      <c r="E280" s="120"/>
      <c r="F280" s="120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122"/>
      <c r="Y280" s="122"/>
      <c r="Z280" s="2"/>
    </row>
    <row r="281" spans="1:26" ht="11.25" customHeight="1">
      <c r="A281" s="120"/>
      <c r="B281" s="58"/>
      <c r="C281" s="120"/>
      <c r="D281" s="120"/>
      <c r="E281" s="120"/>
      <c r="F281" s="120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122"/>
      <c r="Y281" s="122"/>
      <c r="Z281" s="2"/>
    </row>
    <row r="282" spans="1:26" ht="11.25" customHeight="1">
      <c r="A282" s="120"/>
      <c r="B282" s="58"/>
      <c r="C282" s="120"/>
      <c r="D282" s="120"/>
      <c r="E282" s="120"/>
      <c r="F282" s="120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122"/>
      <c r="Y282" s="122"/>
      <c r="Z282" s="2"/>
    </row>
    <row r="283" spans="1:26" ht="11.25" customHeight="1">
      <c r="A283" s="120"/>
      <c r="B283" s="58"/>
      <c r="C283" s="120"/>
      <c r="D283" s="120"/>
      <c r="E283" s="120"/>
      <c r="F283" s="120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122"/>
      <c r="Y283" s="122"/>
      <c r="Z283" s="2"/>
    </row>
    <row r="284" spans="1:26" ht="11.25" customHeight="1">
      <c r="A284" s="120"/>
      <c r="B284" s="58"/>
      <c r="C284" s="120"/>
      <c r="D284" s="120"/>
      <c r="E284" s="120"/>
      <c r="F284" s="120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122"/>
      <c r="Y284" s="122"/>
      <c r="Z284" s="2"/>
    </row>
    <row r="285" spans="1:26" ht="11.25" customHeight="1">
      <c r="A285" s="120"/>
      <c r="B285" s="58"/>
      <c r="C285" s="120"/>
      <c r="D285" s="120"/>
      <c r="E285" s="120"/>
      <c r="F285" s="120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122"/>
      <c r="Y285" s="122"/>
      <c r="Z285" s="2"/>
    </row>
    <row r="286" spans="1:26" ht="11.25" customHeight="1">
      <c r="A286" s="120"/>
      <c r="B286" s="58"/>
      <c r="C286" s="120"/>
      <c r="D286" s="120"/>
      <c r="E286" s="120"/>
      <c r="F286" s="120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122"/>
      <c r="Y286" s="122"/>
      <c r="Z286" s="2"/>
    </row>
    <row r="287" spans="1:26" ht="11.25" customHeight="1">
      <c r="A287" s="120"/>
      <c r="B287" s="58"/>
      <c r="C287" s="120"/>
      <c r="D287" s="120"/>
      <c r="E287" s="120"/>
      <c r="F287" s="120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122"/>
      <c r="Y287" s="122"/>
      <c r="Z287" s="2"/>
    </row>
    <row r="288" spans="1:26" ht="11.25" customHeight="1">
      <c r="A288" s="120"/>
      <c r="B288" s="58"/>
      <c r="C288" s="120"/>
      <c r="D288" s="120"/>
      <c r="E288" s="120"/>
      <c r="F288" s="120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122"/>
      <c r="Y288" s="122"/>
      <c r="Z288" s="2"/>
    </row>
    <row r="289" spans="1:26" ht="11.25" customHeight="1">
      <c r="A289" s="120"/>
      <c r="B289" s="58"/>
      <c r="C289" s="120"/>
      <c r="D289" s="120"/>
      <c r="E289" s="120"/>
      <c r="F289" s="120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122"/>
      <c r="Y289" s="122"/>
      <c r="Z289" s="2"/>
    </row>
    <row r="290" spans="1:26" ht="11.25" customHeight="1">
      <c r="A290" s="120"/>
      <c r="B290" s="58"/>
      <c r="C290" s="120"/>
      <c r="D290" s="120"/>
      <c r="E290" s="120"/>
      <c r="F290" s="120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122"/>
      <c r="Y290" s="122"/>
      <c r="Z290" s="2"/>
    </row>
    <row r="291" spans="1:26" ht="11.25" customHeight="1">
      <c r="A291" s="120"/>
      <c r="B291" s="58"/>
      <c r="C291" s="120"/>
      <c r="D291" s="120"/>
      <c r="E291" s="120"/>
      <c r="F291" s="120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122"/>
      <c r="Y291" s="122"/>
      <c r="Z291" s="2"/>
    </row>
    <row r="292" spans="1:26" ht="11.25" customHeight="1">
      <c r="A292" s="120"/>
      <c r="B292" s="58"/>
      <c r="C292" s="120"/>
      <c r="D292" s="120"/>
      <c r="E292" s="120"/>
      <c r="F292" s="120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122"/>
      <c r="Y292" s="122"/>
      <c r="Z292" s="2"/>
    </row>
    <row r="293" spans="1:26" ht="11.25" customHeight="1">
      <c r="A293" s="120"/>
      <c r="B293" s="58"/>
      <c r="C293" s="120"/>
      <c r="D293" s="120"/>
      <c r="E293" s="120"/>
      <c r="F293" s="120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122"/>
      <c r="Y293" s="122"/>
      <c r="Z293" s="2"/>
    </row>
    <row r="294" spans="1:26" ht="11.25" customHeight="1">
      <c r="A294" s="120"/>
      <c r="B294" s="58"/>
      <c r="C294" s="120"/>
      <c r="D294" s="120"/>
      <c r="E294" s="120"/>
      <c r="F294" s="120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122"/>
      <c r="Y294" s="122"/>
      <c r="Z294" s="2"/>
    </row>
    <row r="295" spans="1:26" ht="11.25" customHeight="1">
      <c r="A295" s="120"/>
      <c r="B295" s="58"/>
      <c r="C295" s="120"/>
      <c r="D295" s="120"/>
      <c r="E295" s="120"/>
      <c r="F295" s="120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122"/>
      <c r="Y295" s="122"/>
      <c r="Z295" s="2"/>
    </row>
    <row r="296" spans="1:26" ht="11.25" customHeight="1">
      <c r="A296" s="120"/>
      <c r="B296" s="58"/>
      <c r="C296" s="120"/>
      <c r="D296" s="120"/>
      <c r="E296" s="120"/>
      <c r="F296" s="120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122"/>
      <c r="Y296" s="122"/>
      <c r="Z296" s="2"/>
    </row>
    <row r="297" spans="1:26" ht="11.25" customHeight="1">
      <c r="A297" s="120"/>
      <c r="B297" s="58"/>
      <c r="C297" s="120"/>
      <c r="D297" s="120"/>
      <c r="E297" s="120"/>
      <c r="F297" s="120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122"/>
      <c r="Y297" s="122"/>
      <c r="Z297" s="2"/>
    </row>
    <row r="298" spans="1:26" ht="11.25" customHeight="1">
      <c r="A298" s="120"/>
      <c r="B298" s="58"/>
      <c r="C298" s="120"/>
      <c r="D298" s="120"/>
      <c r="E298" s="120"/>
      <c r="F298" s="120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122"/>
      <c r="Y298" s="122"/>
      <c r="Z298" s="2"/>
    </row>
    <row r="299" spans="1:26" ht="11.25" customHeight="1">
      <c r="A299" s="120"/>
      <c r="B299" s="58"/>
      <c r="C299" s="120"/>
      <c r="D299" s="120"/>
      <c r="E299" s="120"/>
      <c r="F299" s="120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122"/>
      <c r="Y299" s="122"/>
      <c r="Z299" s="2"/>
    </row>
    <row r="300" spans="1:26" ht="11.25" customHeight="1">
      <c r="A300" s="120"/>
      <c r="B300" s="58"/>
      <c r="C300" s="120"/>
      <c r="D300" s="120"/>
      <c r="E300" s="120"/>
      <c r="F300" s="120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122"/>
      <c r="Y300" s="122"/>
      <c r="Z300" s="2"/>
    </row>
    <row r="301" spans="1:26" ht="11.25" customHeight="1">
      <c r="A301" s="120"/>
      <c r="B301" s="58"/>
      <c r="C301" s="120"/>
      <c r="D301" s="120"/>
      <c r="E301" s="120"/>
      <c r="F301" s="120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122"/>
      <c r="Y301" s="122"/>
      <c r="Z301" s="2"/>
    </row>
    <row r="302" spans="1:26" ht="11.25" customHeight="1">
      <c r="A302" s="120"/>
      <c r="B302" s="58"/>
      <c r="C302" s="120"/>
      <c r="D302" s="120"/>
      <c r="E302" s="120"/>
      <c r="F302" s="120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122"/>
      <c r="Y302" s="122"/>
      <c r="Z302" s="2"/>
    </row>
    <row r="303" spans="1:26" ht="11.25" customHeight="1">
      <c r="A303" s="120"/>
      <c r="B303" s="58"/>
      <c r="C303" s="120"/>
      <c r="D303" s="120"/>
      <c r="E303" s="120"/>
      <c r="F303" s="120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122"/>
      <c r="Y303" s="122"/>
      <c r="Z303" s="2"/>
    </row>
    <row r="304" spans="1:26" ht="11.25" customHeight="1">
      <c r="A304" s="120"/>
      <c r="B304" s="58"/>
      <c r="C304" s="120"/>
      <c r="D304" s="120"/>
      <c r="E304" s="120"/>
      <c r="F304" s="120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122"/>
      <c r="Y304" s="122"/>
      <c r="Z304" s="2"/>
    </row>
    <row r="305" spans="1:26" ht="11.25" customHeight="1">
      <c r="A305" s="120"/>
      <c r="B305" s="58"/>
      <c r="C305" s="120"/>
      <c r="D305" s="120"/>
      <c r="E305" s="120"/>
      <c r="F305" s="120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122"/>
      <c r="Y305" s="122"/>
      <c r="Z305" s="2"/>
    </row>
    <row r="306" spans="1:26" ht="11.25" customHeight="1">
      <c r="A306" s="120"/>
      <c r="B306" s="58"/>
      <c r="C306" s="120"/>
      <c r="D306" s="120"/>
      <c r="E306" s="120"/>
      <c r="F306" s="120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122"/>
      <c r="Y306" s="122"/>
      <c r="Z306" s="2"/>
    </row>
    <row r="307" spans="1:26" ht="11.25" customHeight="1">
      <c r="A307" s="120"/>
      <c r="B307" s="58"/>
      <c r="C307" s="120"/>
      <c r="D307" s="120"/>
      <c r="E307" s="120"/>
      <c r="F307" s="120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122"/>
      <c r="Y307" s="122"/>
      <c r="Z307" s="2"/>
    </row>
    <row r="308" spans="1:26" ht="11.25" customHeight="1">
      <c r="A308" s="120"/>
      <c r="B308" s="58"/>
      <c r="C308" s="120"/>
      <c r="D308" s="120"/>
      <c r="E308" s="120"/>
      <c r="F308" s="120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122"/>
      <c r="Y308" s="122"/>
      <c r="Z308" s="2"/>
    </row>
    <row r="309" spans="1:26" ht="11.25" customHeight="1">
      <c r="A309" s="120"/>
      <c r="B309" s="58"/>
      <c r="C309" s="120"/>
      <c r="D309" s="120"/>
      <c r="E309" s="120"/>
      <c r="F309" s="120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122"/>
      <c r="Y309" s="122"/>
      <c r="Z309" s="2"/>
    </row>
    <row r="310" spans="1:26" ht="11.25" customHeight="1">
      <c r="A310" s="120"/>
      <c r="B310" s="58"/>
      <c r="C310" s="120"/>
      <c r="D310" s="120"/>
      <c r="E310" s="120"/>
      <c r="F310" s="120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122"/>
      <c r="Y310" s="122"/>
      <c r="Z310" s="2"/>
    </row>
    <row r="311" spans="1:26" ht="11.25" customHeight="1">
      <c r="A311" s="120"/>
      <c r="B311" s="58"/>
      <c r="C311" s="120"/>
      <c r="D311" s="120"/>
      <c r="E311" s="120"/>
      <c r="F311" s="120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122"/>
      <c r="Y311" s="122"/>
      <c r="Z311" s="2"/>
    </row>
    <row r="312" spans="1:26" ht="11.25" customHeight="1">
      <c r="A312" s="120"/>
      <c r="B312" s="58"/>
      <c r="C312" s="120"/>
      <c r="D312" s="120"/>
      <c r="E312" s="120"/>
      <c r="F312" s="120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122"/>
      <c r="Y312" s="122"/>
      <c r="Z312" s="2"/>
    </row>
    <row r="313" spans="1:26" ht="11.25" customHeight="1">
      <c r="A313" s="120"/>
      <c r="B313" s="58"/>
      <c r="C313" s="120"/>
      <c r="D313" s="120"/>
      <c r="E313" s="120"/>
      <c r="F313" s="120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122"/>
      <c r="Y313" s="122"/>
      <c r="Z313" s="2"/>
    </row>
    <row r="314" spans="1:26" ht="11.25" customHeight="1">
      <c r="A314" s="120"/>
      <c r="B314" s="58"/>
      <c r="C314" s="120"/>
      <c r="D314" s="120"/>
      <c r="E314" s="120"/>
      <c r="F314" s="120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122"/>
      <c r="Y314" s="122"/>
      <c r="Z314" s="2"/>
    </row>
    <row r="315" spans="1:26" ht="11.25" customHeight="1">
      <c r="A315" s="120"/>
      <c r="B315" s="58"/>
      <c r="C315" s="120"/>
      <c r="D315" s="120"/>
      <c r="E315" s="120"/>
      <c r="F315" s="120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122"/>
      <c r="Y315" s="122"/>
      <c r="Z315" s="2"/>
    </row>
    <row r="316" spans="1:26" ht="11.25" customHeight="1">
      <c r="A316" s="120"/>
      <c r="B316" s="58"/>
      <c r="C316" s="120"/>
      <c r="D316" s="120"/>
      <c r="E316" s="120"/>
      <c r="F316" s="120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122"/>
      <c r="Y316" s="122"/>
      <c r="Z316" s="2"/>
    </row>
    <row r="317" spans="1:26" ht="11.25" customHeight="1">
      <c r="A317" s="120"/>
      <c r="B317" s="58"/>
      <c r="C317" s="120"/>
      <c r="D317" s="120"/>
      <c r="E317" s="120"/>
      <c r="F317" s="120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122"/>
      <c r="Y317" s="122"/>
      <c r="Z317" s="2"/>
    </row>
    <row r="318" spans="1:26" ht="11.25" customHeight="1">
      <c r="A318" s="120"/>
      <c r="B318" s="58"/>
      <c r="C318" s="120"/>
      <c r="D318" s="120"/>
      <c r="E318" s="120"/>
      <c r="F318" s="120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122"/>
      <c r="Y318" s="122"/>
      <c r="Z318" s="2"/>
    </row>
    <row r="319" spans="1:26" ht="11.25" customHeight="1">
      <c r="A319" s="120"/>
      <c r="B319" s="58"/>
      <c r="C319" s="120"/>
      <c r="D319" s="120"/>
      <c r="E319" s="120"/>
      <c r="F319" s="120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122"/>
      <c r="Y319" s="122"/>
      <c r="Z319" s="2"/>
    </row>
    <row r="320" spans="1:26" ht="11.25" customHeight="1">
      <c r="A320" s="120"/>
      <c r="B320" s="58"/>
      <c r="C320" s="120"/>
      <c r="D320" s="120"/>
      <c r="E320" s="120"/>
      <c r="F320" s="120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122"/>
      <c r="Y320" s="122"/>
      <c r="Z320" s="2"/>
    </row>
    <row r="321" spans="1:26" ht="11.25" customHeight="1">
      <c r="A321" s="120"/>
      <c r="B321" s="58"/>
      <c r="C321" s="120"/>
      <c r="D321" s="120"/>
      <c r="E321" s="120"/>
      <c r="F321" s="120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122"/>
      <c r="Y321" s="122"/>
      <c r="Z321" s="2"/>
    </row>
    <row r="322" spans="1:26" ht="11.25" customHeight="1">
      <c r="A322" s="120"/>
      <c r="B322" s="58"/>
      <c r="C322" s="120"/>
      <c r="D322" s="120"/>
      <c r="E322" s="120"/>
      <c r="F322" s="120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122"/>
      <c r="Y322" s="122"/>
      <c r="Z322" s="2"/>
    </row>
    <row r="323" spans="1:26" ht="11.25" customHeight="1">
      <c r="A323" s="120"/>
      <c r="B323" s="58"/>
      <c r="C323" s="120"/>
      <c r="D323" s="120"/>
      <c r="E323" s="120"/>
      <c r="F323" s="120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122"/>
      <c r="Y323" s="122"/>
      <c r="Z323" s="2"/>
    </row>
    <row r="324" spans="1:26" ht="11.25" customHeight="1">
      <c r="A324" s="120"/>
      <c r="B324" s="58"/>
      <c r="C324" s="120"/>
      <c r="D324" s="120"/>
      <c r="E324" s="120"/>
      <c r="F324" s="120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122"/>
      <c r="Y324" s="122"/>
      <c r="Z324" s="2"/>
    </row>
    <row r="325" spans="1:26" ht="11.25" customHeight="1">
      <c r="A325" s="120"/>
      <c r="B325" s="58"/>
      <c r="C325" s="120"/>
      <c r="D325" s="120"/>
      <c r="E325" s="120"/>
      <c r="F325" s="120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122"/>
      <c r="Y325" s="122"/>
      <c r="Z325" s="2"/>
    </row>
    <row r="326" spans="1:26" ht="11.25" customHeight="1">
      <c r="A326" s="120"/>
      <c r="B326" s="58"/>
      <c r="C326" s="120"/>
      <c r="D326" s="120"/>
      <c r="E326" s="120"/>
      <c r="F326" s="120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122"/>
      <c r="Y326" s="122"/>
      <c r="Z326" s="2"/>
    </row>
    <row r="327" spans="1:26" ht="11.25" customHeight="1">
      <c r="A327" s="120"/>
      <c r="B327" s="58"/>
      <c r="C327" s="120"/>
      <c r="D327" s="120"/>
      <c r="E327" s="120"/>
      <c r="F327" s="120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122"/>
      <c r="Y327" s="122"/>
      <c r="Z327" s="2"/>
    </row>
    <row r="328" spans="1:26" ht="11.25" customHeight="1">
      <c r="A328" s="120"/>
      <c r="B328" s="58"/>
      <c r="C328" s="120"/>
      <c r="D328" s="120"/>
      <c r="E328" s="120"/>
      <c r="F328" s="120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122"/>
      <c r="Y328" s="122"/>
      <c r="Z328" s="2"/>
    </row>
    <row r="329" spans="1:26" ht="11.25" customHeight="1">
      <c r="A329" s="120"/>
      <c r="B329" s="58"/>
      <c r="C329" s="120"/>
      <c r="D329" s="120"/>
      <c r="E329" s="120"/>
      <c r="F329" s="120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122"/>
      <c r="Y329" s="122"/>
      <c r="Z329" s="2"/>
    </row>
    <row r="330" spans="1:26" ht="11.25" customHeight="1">
      <c r="A330" s="120"/>
      <c r="B330" s="58"/>
      <c r="C330" s="120"/>
      <c r="D330" s="120"/>
      <c r="E330" s="120"/>
      <c r="F330" s="120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122"/>
      <c r="Y330" s="122"/>
      <c r="Z330" s="2"/>
    </row>
    <row r="331" spans="1:26" ht="11.25" customHeight="1">
      <c r="A331" s="120"/>
      <c r="B331" s="58"/>
      <c r="C331" s="120"/>
      <c r="D331" s="120"/>
      <c r="E331" s="120"/>
      <c r="F331" s="120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122"/>
      <c r="Y331" s="122"/>
      <c r="Z331" s="2"/>
    </row>
    <row r="332" spans="1:26" ht="11.25" customHeight="1">
      <c r="A332" s="120"/>
      <c r="B332" s="58"/>
      <c r="C332" s="120"/>
      <c r="D332" s="120"/>
      <c r="E332" s="120"/>
      <c r="F332" s="120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122"/>
      <c r="Y332" s="122"/>
      <c r="Z332" s="2"/>
    </row>
    <row r="333" spans="1:26" ht="11.25" customHeight="1">
      <c r="A333" s="120"/>
      <c r="B333" s="58"/>
      <c r="C333" s="120"/>
      <c r="D333" s="120"/>
      <c r="E333" s="120"/>
      <c r="F333" s="120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122"/>
      <c r="Y333" s="122"/>
      <c r="Z333" s="2"/>
    </row>
    <row r="334" spans="1:26" ht="11.25" customHeight="1">
      <c r="A334" s="120"/>
      <c r="B334" s="58"/>
      <c r="C334" s="120"/>
      <c r="D334" s="120"/>
      <c r="E334" s="120"/>
      <c r="F334" s="120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122"/>
      <c r="Y334" s="122"/>
      <c r="Z334" s="2"/>
    </row>
    <row r="335" spans="1:26" ht="11.25" customHeight="1">
      <c r="A335" s="120"/>
      <c r="B335" s="58"/>
      <c r="C335" s="120"/>
      <c r="D335" s="120"/>
      <c r="E335" s="120"/>
      <c r="F335" s="120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122"/>
      <c r="Y335" s="122"/>
      <c r="Z335" s="2"/>
    </row>
    <row r="336" spans="1:26" ht="11.25" customHeight="1">
      <c r="A336" s="120"/>
      <c r="B336" s="58"/>
      <c r="C336" s="120"/>
      <c r="D336" s="120"/>
      <c r="E336" s="120"/>
      <c r="F336" s="120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122"/>
      <c r="Y336" s="122"/>
      <c r="Z336" s="2"/>
    </row>
    <row r="337" spans="1:26" ht="11.25" customHeight="1">
      <c r="A337" s="120"/>
      <c r="B337" s="58"/>
      <c r="C337" s="120"/>
      <c r="D337" s="120"/>
      <c r="E337" s="120"/>
      <c r="F337" s="120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122"/>
      <c r="Y337" s="122"/>
      <c r="Z337" s="2"/>
    </row>
    <row r="338" spans="1:26" ht="11.25" customHeight="1">
      <c r="A338" s="120"/>
      <c r="B338" s="58"/>
      <c r="C338" s="120"/>
      <c r="D338" s="120"/>
      <c r="E338" s="120"/>
      <c r="F338" s="120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122"/>
      <c r="Y338" s="122"/>
      <c r="Z338" s="2"/>
    </row>
    <row r="339" spans="1:26" ht="11.25" customHeight="1">
      <c r="A339" s="120"/>
      <c r="B339" s="58"/>
      <c r="C339" s="120"/>
      <c r="D339" s="120"/>
      <c r="E339" s="120"/>
      <c r="F339" s="120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122"/>
      <c r="Y339" s="122"/>
      <c r="Z339" s="2"/>
    </row>
    <row r="340" spans="1:26" ht="11.25" customHeight="1">
      <c r="A340" s="120"/>
      <c r="B340" s="58"/>
      <c r="C340" s="120"/>
      <c r="D340" s="120"/>
      <c r="E340" s="120"/>
      <c r="F340" s="120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122"/>
      <c r="Y340" s="122"/>
      <c r="Z340" s="2"/>
    </row>
    <row r="341" spans="1:26" ht="11.25" customHeight="1">
      <c r="A341" s="120"/>
      <c r="B341" s="58"/>
      <c r="C341" s="120"/>
      <c r="D341" s="120"/>
      <c r="E341" s="120"/>
      <c r="F341" s="120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122"/>
      <c r="Y341" s="122"/>
      <c r="Z341" s="2"/>
    </row>
    <row r="342" spans="1:26" ht="11.25" customHeight="1">
      <c r="A342" s="120"/>
      <c r="B342" s="58"/>
      <c r="C342" s="120"/>
      <c r="D342" s="120"/>
      <c r="E342" s="120"/>
      <c r="F342" s="120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122"/>
      <c r="Y342" s="122"/>
      <c r="Z342" s="2"/>
    </row>
    <row r="343" spans="1:26" ht="11.25" customHeight="1">
      <c r="A343" s="120"/>
      <c r="B343" s="58"/>
      <c r="C343" s="120"/>
      <c r="D343" s="120"/>
      <c r="E343" s="120"/>
      <c r="F343" s="120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122"/>
      <c r="Y343" s="122"/>
      <c r="Z343" s="2"/>
    </row>
    <row r="344" spans="1:26" ht="11.25" customHeight="1">
      <c r="A344" s="120"/>
      <c r="B344" s="58"/>
      <c r="C344" s="120"/>
      <c r="D344" s="120"/>
      <c r="E344" s="120"/>
      <c r="F344" s="120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122"/>
      <c r="Y344" s="122"/>
      <c r="Z344" s="2"/>
    </row>
    <row r="345" spans="1:26" ht="11.25" customHeight="1">
      <c r="A345" s="120"/>
      <c r="B345" s="58"/>
      <c r="C345" s="120"/>
      <c r="D345" s="120"/>
      <c r="E345" s="120"/>
      <c r="F345" s="120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122"/>
      <c r="Y345" s="122"/>
      <c r="Z345" s="2"/>
    </row>
    <row r="346" spans="1:26" ht="11.25" customHeight="1">
      <c r="A346" s="120"/>
      <c r="B346" s="58"/>
      <c r="C346" s="120"/>
      <c r="D346" s="120"/>
      <c r="E346" s="120"/>
      <c r="F346" s="120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122"/>
      <c r="Y346" s="122"/>
      <c r="Z346" s="2"/>
    </row>
    <row r="347" spans="1:26" ht="11.25" customHeight="1">
      <c r="A347" s="120"/>
      <c r="B347" s="58"/>
      <c r="C347" s="120"/>
      <c r="D347" s="120"/>
      <c r="E347" s="120"/>
      <c r="F347" s="120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122"/>
      <c r="Y347" s="122"/>
      <c r="Z347" s="2"/>
    </row>
    <row r="348" spans="1:26" ht="11.25" customHeight="1">
      <c r="A348" s="120"/>
      <c r="B348" s="58"/>
      <c r="C348" s="120"/>
      <c r="D348" s="120"/>
      <c r="E348" s="120"/>
      <c r="F348" s="120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122"/>
      <c r="Y348" s="122"/>
      <c r="Z348" s="2"/>
    </row>
    <row r="349" spans="1:26" ht="11.25" customHeight="1">
      <c r="A349" s="120"/>
      <c r="B349" s="58"/>
      <c r="C349" s="120"/>
      <c r="D349" s="120"/>
      <c r="E349" s="120"/>
      <c r="F349" s="120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122"/>
      <c r="Y349" s="122"/>
      <c r="Z349" s="2"/>
    </row>
    <row r="350" spans="1:26" ht="11.25" customHeight="1">
      <c r="A350" s="120"/>
      <c r="B350" s="58"/>
      <c r="C350" s="120"/>
      <c r="D350" s="120"/>
      <c r="E350" s="120"/>
      <c r="F350" s="120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122"/>
      <c r="Y350" s="122"/>
      <c r="Z350" s="2"/>
    </row>
    <row r="351" spans="1:26" ht="11.25" customHeight="1">
      <c r="A351" s="120"/>
      <c r="B351" s="58"/>
      <c r="C351" s="120"/>
      <c r="D351" s="120"/>
      <c r="E351" s="120"/>
      <c r="F351" s="120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122"/>
      <c r="Y351" s="122"/>
      <c r="Z351" s="2"/>
    </row>
    <row r="352" spans="1:26" ht="11.25" customHeight="1">
      <c r="A352" s="120"/>
      <c r="B352" s="58"/>
      <c r="C352" s="120"/>
      <c r="D352" s="120"/>
      <c r="E352" s="120"/>
      <c r="F352" s="120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122"/>
      <c r="Y352" s="122"/>
      <c r="Z352" s="2"/>
    </row>
    <row r="353" spans="1:26" ht="11.25" customHeight="1">
      <c r="A353" s="120"/>
      <c r="B353" s="58"/>
      <c r="C353" s="120"/>
      <c r="D353" s="120"/>
      <c r="E353" s="120"/>
      <c r="F353" s="120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122"/>
      <c r="Y353" s="122"/>
      <c r="Z353" s="2"/>
    </row>
    <row r="354" spans="1:26" ht="11.25" customHeight="1">
      <c r="A354" s="120"/>
      <c r="B354" s="58"/>
      <c r="C354" s="120"/>
      <c r="D354" s="120"/>
      <c r="E354" s="120"/>
      <c r="F354" s="120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122"/>
      <c r="Y354" s="122"/>
      <c r="Z354" s="2"/>
    </row>
    <row r="355" spans="1:26" ht="11.25" customHeight="1">
      <c r="A355" s="120"/>
      <c r="B355" s="58"/>
      <c r="C355" s="120"/>
      <c r="D355" s="120"/>
      <c r="E355" s="120"/>
      <c r="F355" s="120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122"/>
      <c r="Y355" s="122"/>
      <c r="Z355" s="2"/>
    </row>
    <row r="356" spans="1:26" ht="11.25" customHeight="1">
      <c r="A356" s="120"/>
      <c r="B356" s="58"/>
      <c r="C356" s="120"/>
      <c r="D356" s="120"/>
      <c r="E356" s="120"/>
      <c r="F356" s="120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122"/>
      <c r="Y356" s="122"/>
      <c r="Z356" s="2"/>
    </row>
    <row r="357" spans="1:26" ht="11.25" customHeight="1">
      <c r="A357" s="120"/>
      <c r="B357" s="58"/>
      <c r="C357" s="120"/>
      <c r="D357" s="120"/>
      <c r="E357" s="120"/>
      <c r="F357" s="120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122"/>
      <c r="Y357" s="122"/>
      <c r="Z357" s="2"/>
    </row>
    <row r="358" spans="1:26" ht="11.25" customHeight="1">
      <c r="A358" s="120"/>
      <c r="B358" s="58"/>
      <c r="C358" s="120"/>
      <c r="D358" s="120"/>
      <c r="E358" s="120"/>
      <c r="F358" s="120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122"/>
      <c r="Y358" s="122"/>
      <c r="Z358" s="2"/>
    </row>
    <row r="359" spans="1:26" ht="11.25" customHeight="1">
      <c r="A359" s="120"/>
      <c r="B359" s="58"/>
      <c r="C359" s="120"/>
      <c r="D359" s="120"/>
      <c r="E359" s="120"/>
      <c r="F359" s="120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122"/>
      <c r="Y359" s="122"/>
      <c r="Z359" s="2"/>
    </row>
    <row r="360" spans="1:26" ht="11.25" customHeight="1">
      <c r="A360" s="120"/>
      <c r="B360" s="58"/>
      <c r="C360" s="120"/>
      <c r="D360" s="120"/>
      <c r="E360" s="120"/>
      <c r="F360" s="120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122"/>
      <c r="Y360" s="122"/>
      <c r="Z360" s="2"/>
    </row>
    <row r="361" spans="1:26" ht="11.25" customHeight="1">
      <c r="A361" s="120"/>
      <c r="B361" s="58"/>
      <c r="C361" s="120"/>
      <c r="D361" s="120"/>
      <c r="E361" s="120"/>
      <c r="F361" s="120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122"/>
      <c r="Y361" s="122"/>
      <c r="Z361" s="2"/>
    </row>
    <row r="362" spans="1:26" ht="11.25" customHeight="1">
      <c r="A362" s="120"/>
      <c r="B362" s="58"/>
      <c r="C362" s="120"/>
      <c r="D362" s="120"/>
      <c r="E362" s="120"/>
      <c r="F362" s="120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122"/>
      <c r="Y362" s="122"/>
      <c r="Z362" s="2"/>
    </row>
    <row r="363" spans="1:26" ht="11.25" customHeight="1">
      <c r="A363" s="120"/>
      <c r="B363" s="58"/>
      <c r="C363" s="120"/>
      <c r="D363" s="120"/>
      <c r="E363" s="120"/>
      <c r="F363" s="120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122"/>
      <c r="Y363" s="122"/>
      <c r="Z363" s="2"/>
    </row>
    <row r="364" spans="1:26" ht="11.25" customHeight="1">
      <c r="A364" s="120"/>
      <c r="B364" s="58"/>
      <c r="C364" s="120"/>
      <c r="D364" s="120"/>
      <c r="E364" s="120"/>
      <c r="F364" s="120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122"/>
      <c r="Y364" s="122"/>
      <c r="Z364" s="2"/>
    </row>
    <row r="365" spans="1:26" ht="11.25" customHeight="1">
      <c r="A365" s="120"/>
      <c r="B365" s="58"/>
      <c r="C365" s="120"/>
      <c r="D365" s="120"/>
      <c r="E365" s="120"/>
      <c r="F365" s="120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122"/>
      <c r="Y365" s="122"/>
      <c r="Z365" s="2"/>
    </row>
    <row r="366" spans="1:26" ht="11.25" customHeight="1">
      <c r="A366" s="120"/>
      <c r="B366" s="58"/>
      <c r="C366" s="120"/>
      <c r="D366" s="120"/>
      <c r="E366" s="120"/>
      <c r="F366" s="120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122"/>
      <c r="Y366" s="122"/>
      <c r="Z366" s="2"/>
    </row>
    <row r="367" spans="1:26" ht="11.25" customHeight="1">
      <c r="A367" s="120"/>
      <c r="B367" s="58"/>
      <c r="C367" s="120"/>
      <c r="D367" s="120"/>
      <c r="E367" s="120"/>
      <c r="F367" s="120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122"/>
      <c r="Y367" s="122"/>
      <c r="Z367" s="2"/>
    </row>
    <row r="368" spans="1:26" ht="11.25" customHeight="1">
      <c r="A368" s="120"/>
      <c r="B368" s="58"/>
      <c r="C368" s="120"/>
      <c r="D368" s="120"/>
      <c r="E368" s="120"/>
      <c r="F368" s="120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122"/>
      <c r="Y368" s="122"/>
      <c r="Z368" s="2"/>
    </row>
    <row r="369" spans="1:26" ht="11.25" customHeight="1">
      <c r="A369" s="120"/>
      <c r="B369" s="58"/>
      <c r="C369" s="120"/>
      <c r="D369" s="120"/>
      <c r="E369" s="120"/>
      <c r="F369" s="120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122"/>
      <c r="Y369" s="122"/>
      <c r="Z369" s="2"/>
    </row>
    <row r="370" spans="1:26" ht="11.25" customHeight="1">
      <c r="A370" s="120"/>
      <c r="B370" s="58"/>
      <c r="C370" s="120"/>
      <c r="D370" s="120"/>
      <c r="E370" s="120"/>
      <c r="F370" s="120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122"/>
      <c r="Y370" s="122"/>
      <c r="Z370" s="2"/>
    </row>
    <row r="371" spans="1:26" ht="11.25" customHeight="1">
      <c r="A371" s="120"/>
      <c r="B371" s="58"/>
      <c r="C371" s="120"/>
      <c r="D371" s="120"/>
      <c r="E371" s="120"/>
      <c r="F371" s="120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122"/>
      <c r="Y371" s="122"/>
      <c r="Z371" s="2"/>
    </row>
    <row r="372" spans="1:26" ht="11.25" customHeight="1">
      <c r="A372" s="120"/>
      <c r="B372" s="58"/>
      <c r="C372" s="120"/>
      <c r="D372" s="120"/>
      <c r="E372" s="120"/>
      <c r="F372" s="120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122"/>
      <c r="Y372" s="122"/>
      <c r="Z372" s="2"/>
    </row>
    <row r="373" spans="1:26" ht="11.25" customHeight="1">
      <c r="A373" s="120"/>
      <c r="B373" s="58"/>
      <c r="C373" s="120"/>
      <c r="D373" s="120"/>
      <c r="E373" s="120"/>
      <c r="F373" s="120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122"/>
      <c r="Y373" s="122"/>
      <c r="Z373" s="2"/>
    </row>
    <row r="374" spans="1:26" ht="11.25" customHeight="1">
      <c r="A374" s="120"/>
      <c r="B374" s="58"/>
      <c r="C374" s="120"/>
      <c r="D374" s="120"/>
      <c r="E374" s="120"/>
      <c r="F374" s="120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122"/>
      <c r="Y374" s="122"/>
      <c r="Z374" s="2"/>
    </row>
    <row r="375" spans="1:26" ht="11.25" customHeight="1">
      <c r="A375" s="120"/>
      <c r="B375" s="58"/>
      <c r="C375" s="120"/>
      <c r="D375" s="120"/>
      <c r="E375" s="120"/>
      <c r="F375" s="120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122"/>
      <c r="Y375" s="122"/>
      <c r="Z375" s="2"/>
    </row>
    <row r="376" spans="1:26" ht="11.25" customHeight="1">
      <c r="A376" s="120"/>
      <c r="B376" s="58"/>
      <c r="C376" s="120"/>
      <c r="D376" s="120"/>
      <c r="E376" s="120"/>
      <c r="F376" s="120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122"/>
      <c r="Y376" s="122"/>
      <c r="Z376" s="2"/>
    </row>
    <row r="377" spans="1:26" ht="11.25" customHeight="1">
      <c r="A377" s="120"/>
      <c r="B377" s="58"/>
      <c r="C377" s="120"/>
      <c r="D377" s="120"/>
      <c r="E377" s="120"/>
      <c r="F377" s="120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122"/>
      <c r="Y377" s="122"/>
      <c r="Z377" s="2"/>
    </row>
    <row r="378" spans="1:26" ht="11.25" customHeight="1">
      <c r="A378" s="120"/>
      <c r="B378" s="58"/>
      <c r="C378" s="120"/>
      <c r="D378" s="120"/>
      <c r="E378" s="120"/>
      <c r="F378" s="120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122"/>
      <c r="Y378" s="122"/>
      <c r="Z378" s="2"/>
    </row>
    <row r="379" spans="1:26" ht="11.25" customHeight="1">
      <c r="A379" s="120"/>
      <c r="B379" s="58"/>
      <c r="C379" s="120"/>
      <c r="D379" s="120"/>
      <c r="E379" s="120"/>
      <c r="F379" s="120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122"/>
      <c r="Y379" s="122"/>
      <c r="Z379" s="2"/>
    </row>
    <row r="380" spans="1:26" ht="11.25" customHeight="1">
      <c r="A380" s="120"/>
      <c r="B380" s="58"/>
      <c r="C380" s="120"/>
      <c r="D380" s="120"/>
      <c r="E380" s="120"/>
      <c r="F380" s="120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122"/>
      <c r="Y380" s="122"/>
      <c r="Z380" s="2"/>
    </row>
    <row r="381" spans="1:26" ht="11.25" customHeight="1">
      <c r="A381" s="120"/>
      <c r="B381" s="58"/>
      <c r="C381" s="120"/>
      <c r="D381" s="120"/>
      <c r="E381" s="120"/>
      <c r="F381" s="120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122"/>
      <c r="Y381" s="122"/>
      <c r="Z381" s="2"/>
    </row>
    <row r="382" spans="1:26" ht="11.25" customHeight="1">
      <c r="A382" s="120"/>
      <c r="B382" s="58"/>
      <c r="C382" s="120"/>
      <c r="D382" s="120"/>
      <c r="E382" s="120"/>
      <c r="F382" s="120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122"/>
      <c r="Y382" s="122"/>
      <c r="Z382" s="2"/>
    </row>
    <row r="383" spans="1:26" ht="11.25" customHeight="1">
      <c r="A383" s="120"/>
      <c r="B383" s="58"/>
      <c r="C383" s="120"/>
      <c r="D383" s="120"/>
      <c r="E383" s="120"/>
      <c r="F383" s="120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122"/>
      <c r="Y383" s="122"/>
      <c r="Z383" s="2"/>
    </row>
    <row r="384" spans="1:26" ht="11.25" customHeight="1">
      <c r="A384" s="120"/>
      <c r="B384" s="58"/>
      <c r="C384" s="120"/>
      <c r="D384" s="120"/>
      <c r="E384" s="120"/>
      <c r="F384" s="120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122"/>
      <c r="Y384" s="122"/>
      <c r="Z384" s="2"/>
    </row>
    <row r="385" spans="1:26" ht="11.25" customHeight="1">
      <c r="A385" s="120"/>
      <c r="B385" s="58"/>
      <c r="C385" s="120"/>
      <c r="D385" s="120"/>
      <c r="E385" s="120"/>
      <c r="F385" s="120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122"/>
      <c r="Y385" s="122"/>
      <c r="Z385" s="2"/>
    </row>
    <row r="386" spans="1:26" ht="11.25" customHeight="1">
      <c r="A386" s="120"/>
      <c r="B386" s="58"/>
      <c r="C386" s="120"/>
      <c r="D386" s="120"/>
      <c r="E386" s="120"/>
      <c r="F386" s="120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122"/>
      <c r="Y386" s="122"/>
      <c r="Z386" s="2"/>
    </row>
    <row r="387" spans="1:26" ht="11.25" customHeight="1">
      <c r="A387" s="120"/>
      <c r="B387" s="58"/>
      <c r="C387" s="120"/>
      <c r="D387" s="120"/>
      <c r="E387" s="120"/>
      <c r="F387" s="120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122"/>
      <c r="Y387" s="122"/>
      <c r="Z387" s="2"/>
    </row>
    <row r="388" spans="1:26" ht="11.25" customHeight="1">
      <c r="A388" s="120"/>
      <c r="B388" s="58"/>
      <c r="C388" s="120"/>
      <c r="D388" s="120"/>
      <c r="E388" s="120"/>
      <c r="F388" s="120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122"/>
      <c r="Y388" s="122"/>
      <c r="Z388" s="2"/>
    </row>
    <row r="389" spans="1:26" ht="11.25" customHeight="1">
      <c r="A389" s="120"/>
      <c r="B389" s="58"/>
      <c r="C389" s="120"/>
      <c r="D389" s="120"/>
      <c r="E389" s="120"/>
      <c r="F389" s="120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122"/>
      <c r="Y389" s="122"/>
      <c r="Z389" s="2"/>
    </row>
    <row r="390" spans="1:26" ht="11.25" customHeight="1">
      <c r="A390" s="120"/>
      <c r="B390" s="58"/>
      <c r="C390" s="120"/>
      <c r="D390" s="120"/>
      <c r="E390" s="120"/>
      <c r="F390" s="120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122"/>
      <c r="Y390" s="122"/>
      <c r="Z390" s="2"/>
    </row>
    <row r="391" spans="1:26" ht="11.25" customHeight="1">
      <c r="A391" s="120"/>
      <c r="B391" s="58"/>
      <c r="C391" s="120"/>
      <c r="D391" s="120"/>
      <c r="E391" s="120"/>
      <c r="F391" s="120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122"/>
      <c r="Y391" s="122"/>
      <c r="Z391" s="2"/>
    </row>
    <row r="392" spans="1:26" ht="11.25" customHeight="1">
      <c r="A392" s="120"/>
      <c r="B392" s="58"/>
      <c r="C392" s="120"/>
      <c r="D392" s="120"/>
      <c r="E392" s="120"/>
      <c r="F392" s="120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122"/>
      <c r="Y392" s="122"/>
      <c r="Z392" s="2"/>
    </row>
    <row r="393" spans="1:26" ht="11.25" customHeight="1">
      <c r="A393" s="120"/>
      <c r="B393" s="58"/>
      <c r="C393" s="120"/>
      <c r="D393" s="120"/>
      <c r="E393" s="120"/>
      <c r="F393" s="120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122"/>
      <c r="Y393" s="122"/>
      <c r="Z393" s="2"/>
    </row>
    <row r="394" spans="1:26" ht="11.25" customHeight="1">
      <c r="A394" s="120"/>
      <c r="B394" s="58"/>
      <c r="C394" s="120"/>
      <c r="D394" s="120"/>
      <c r="E394" s="120"/>
      <c r="F394" s="120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122"/>
      <c r="Y394" s="122"/>
      <c r="Z394" s="2"/>
    </row>
    <row r="395" spans="1:26" ht="11.25" customHeight="1">
      <c r="A395" s="120"/>
      <c r="B395" s="58"/>
      <c r="C395" s="120"/>
      <c r="D395" s="120"/>
      <c r="E395" s="120"/>
      <c r="F395" s="120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122"/>
      <c r="Y395" s="122"/>
      <c r="Z395" s="2"/>
    </row>
    <row r="396" spans="1:26" ht="11.25" customHeight="1">
      <c r="A396" s="120"/>
      <c r="B396" s="58"/>
      <c r="C396" s="120"/>
      <c r="D396" s="120"/>
      <c r="E396" s="120"/>
      <c r="F396" s="120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122"/>
      <c r="Y396" s="122"/>
      <c r="Z396" s="2"/>
    </row>
    <row r="397" spans="1:26" ht="11.25" customHeight="1">
      <c r="A397" s="120"/>
      <c r="B397" s="58"/>
      <c r="C397" s="120"/>
      <c r="D397" s="120"/>
      <c r="E397" s="120"/>
      <c r="F397" s="120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122"/>
      <c r="Y397" s="122"/>
      <c r="Z397" s="2"/>
    </row>
    <row r="398" spans="1:26" ht="11.25" customHeight="1">
      <c r="A398" s="120"/>
      <c r="B398" s="58"/>
      <c r="C398" s="120"/>
      <c r="D398" s="120"/>
      <c r="E398" s="120"/>
      <c r="F398" s="120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122"/>
      <c r="Y398" s="122"/>
      <c r="Z398" s="2"/>
    </row>
    <row r="399" spans="1:26" ht="11.25" customHeight="1">
      <c r="A399" s="120"/>
      <c r="B399" s="58"/>
      <c r="C399" s="120"/>
      <c r="D399" s="120"/>
      <c r="E399" s="120"/>
      <c r="F399" s="120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122"/>
      <c r="Y399" s="122"/>
      <c r="Z399" s="2"/>
    </row>
    <row r="400" spans="1:26" ht="11.25" customHeight="1">
      <c r="A400" s="120"/>
      <c r="B400" s="58"/>
      <c r="C400" s="120"/>
      <c r="D400" s="120"/>
      <c r="E400" s="120"/>
      <c r="F400" s="120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122"/>
      <c r="Y400" s="122"/>
      <c r="Z400" s="2"/>
    </row>
    <row r="401" spans="1:26" ht="11.25" customHeight="1">
      <c r="A401" s="120"/>
      <c r="B401" s="58"/>
      <c r="C401" s="120"/>
      <c r="D401" s="120"/>
      <c r="E401" s="120"/>
      <c r="F401" s="120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122"/>
      <c r="Y401" s="122"/>
      <c r="Z401" s="2"/>
    </row>
    <row r="402" spans="1:26" ht="11.25" customHeight="1">
      <c r="A402" s="120"/>
      <c r="B402" s="58"/>
      <c r="C402" s="120"/>
      <c r="D402" s="120"/>
      <c r="E402" s="120"/>
      <c r="F402" s="120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122"/>
      <c r="Y402" s="122"/>
      <c r="Z402" s="2"/>
    </row>
    <row r="403" spans="1:26" ht="11.25" customHeight="1">
      <c r="A403" s="120"/>
      <c r="B403" s="58"/>
      <c r="C403" s="120"/>
      <c r="D403" s="120"/>
      <c r="E403" s="120"/>
      <c r="F403" s="120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122"/>
      <c r="Y403" s="122"/>
      <c r="Z403" s="2"/>
    </row>
    <row r="404" spans="1:26" ht="11.25" customHeight="1">
      <c r="A404" s="120"/>
      <c r="B404" s="58"/>
      <c r="C404" s="120"/>
      <c r="D404" s="120"/>
      <c r="E404" s="120"/>
      <c r="F404" s="120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122"/>
      <c r="Y404" s="122"/>
      <c r="Z404" s="2"/>
    </row>
    <row r="405" spans="1:26" ht="11.25" customHeight="1">
      <c r="A405" s="120"/>
      <c r="B405" s="58"/>
      <c r="C405" s="120"/>
      <c r="D405" s="120"/>
      <c r="E405" s="120"/>
      <c r="F405" s="120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122"/>
      <c r="Y405" s="122"/>
      <c r="Z405" s="2"/>
    </row>
    <row r="406" spans="1:26" ht="11.25" customHeight="1">
      <c r="A406" s="120"/>
      <c r="B406" s="58"/>
      <c r="C406" s="120"/>
      <c r="D406" s="120"/>
      <c r="E406" s="120"/>
      <c r="F406" s="120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122"/>
      <c r="Y406" s="122"/>
      <c r="Z406" s="2"/>
    </row>
    <row r="407" spans="1:26" ht="11.25" customHeight="1">
      <c r="A407" s="120"/>
      <c r="B407" s="58"/>
      <c r="C407" s="120"/>
      <c r="D407" s="120"/>
      <c r="E407" s="120"/>
      <c r="F407" s="120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122"/>
      <c r="Y407" s="122"/>
      <c r="Z407" s="2"/>
    </row>
    <row r="408" spans="1:26" ht="11.25" customHeight="1">
      <c r="A408" s="120"/>
      <c r="B408" s="58"/>
      <c r="C408" s="120"/>
      <c r="D408" s="120"/>
      <c r="E408" s="120"/>
      <c r="F408" s="120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122"/>
      <c r="Y408" s="122"/>
      <c r="Z408" s="2"/>
    </row>
    <row r="409" spans="1:26" ht="11.25" customHeight="1">
      <c r="A409" s="120"/>
      <c r="B409" s="58"/>
      <c r="C409" s="120"/>
      <c r="D409" s="120"/>
      <c r="E409" s="120"/>
      <c r="F409" s="120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122"/>
      <c r="Y409" s="122"/>
      <c r="Z409" s="2"/>
    </row>
    <row r="410" spans="1:26" ht="11.25" customHeight="1">
      <c r="A410" s="120"/>
      <c r="B410" s="58"/>
      <c r="C410" s="120"/>
      <c r="D410" s="120"/>
      <c r="E410" s="120"/>
      <c r="F410" s="120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122"/>
      <c r="Y410" s="122"/>
      <c r="Z410" s="2"/>
    </row>
    <row r="411" spans="1:26" ht="11.25" customHeight="1">
      <c r="A411" s="120"/>
      <c r="B411" s="58"/>
      <c r="C411" s="120"/>
      <c r="D411" s="120"/>
      <c r="E411" s="120"/>
      <c r="F411" s="120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122"/>
      <c r="Y411" s="122"/>
      <c r="Z411" s="2"/>
    </row>
    <row r="412" spans="1:26" ht="11.25" customHeight="1">
      <c r="A412" s="120"/>
      <c r="B412" s="58"/>
      <c r="C412" s="120"/>
      <c r="D412" s="120"/>
      <c r="E412" s="120"/>
      <c r="F412" s="120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122"/>
      <c r="Y412" s="122"/>
      <c r="Z412" s="2"/>
    </row>
    <row r="413" spans="1:26" ht="11.25" customHeight="1">
      <c r="A413" s="120"/>
      <c r="B413" s="58"/>
      <c r="C413" s="120"/>
      <c r="D413" s="120"/>
      <c r="E413" s="120"/>
      <c r="F413" s="120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122"/>
      <c r="Y413" s="122"/>
      <c r="Z413" s="2"/>
    </row>
    <row r="414" spans="1:26" ht="11.25" customHeight="1">
      <c r="A414" s="120"/>
      <c r="B414" s="58"/>
      <c r="C414" s="120"/>
      <c r="D414" s="120"/>
      <c r="E414" s="120"/>
      <c r="F414" s="120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122"/>
      <c r="Y414" s="122"/>
      <c r="Z414" s="2"/>
    </row>
    <row r="415" spans="1:26" ht="11.25" customHeight="1">
      <c r="A415" s="120"/>
      <c r="B415" s="58"/>
      <c r="C415" s="120"/>
      <c r="D415" s="120"/>
      <c r="E415" s="120"/>
      <c r="F415" s="120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122"/>
      <c r="Y415" s="122"/>
      <c r="Z415" s="2"/>
    </row>
    <row r="416" spans="1:26" ht="11.25" customHeight="1">
      <c r="A416" s="120"/>
      <c r="B416" s="58"/>
      <c r="C416" s="120"/>
      <c r="D416" s="120"/>
      <c r="E416" s="120"/>
      <c r="F416" s="120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122"/>
      <c r="Y416" s="122"/>
      <c r="Z416" s="2"/>
    </row>
    <row r="417" spans="1:26" ht="11.25" customHeight="1">
      <c r="A417" s="120"/>
      <c r="B417" s="58"/>
      <c r="C417" s="120"/>
      <c r="D417" s="120"/>
      <c r="E417" s="120"/>
      <c r="F417" s="120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122"/>
      <c r="Y417" s="122"/>
      <c r="Z417" s="2"/>
    </row>
    <row r="418" spans="1:26" ht="11.25" customHeight="1">
      <c r="A418" s="120"/>
      <c r="B418" s="58"/>
      <c r="C418" s="120"/>
      <c r="D418" s="120"/>
      <c r="E418" s="120"/>
      <c r="F418" s="120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122"/>
      <c r="Y418" s="122"/>
      <c r="Z418" s="2"/>
    </row>
    <row r="419" spans="1:26" ht="11.25" customHeight="1">
      <c r="A419" s="120"/>
      <c r="B419" s="58"/>
      <c r="C419" s="120"/>
      <c r="D419" s="120"/>
      <c r="E419" s="120"/>
      <c r="F419" s="120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122"/>
      <c r="Y419" s="122"/>
      <c r="Z419" s="2"/>
    </row>
    <row r="420" spans="1:26" ht="11.25" customHeight="1">
      <c r="A420" s="120"/>
      <c r="B420" s="58"/>
      <c r="C420" s="120"/>
      <c r="D420" s="120"/>
      <c r="E420" s="120"/>
      <c r="F420" s="120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122"/>
      <c r="Y420" s="122"/>
      <c r="Z420" s="2"/>
    </row>
    <row r="421" spans="1:26" ht="11.25" customHeight="1">
      <c r="A421" s="120"/>
      <c r="B421" s="58"/>
      <c r="C421" s="120"/>
      <c r="D421" s="120"/>
      <c r="E421" s="120"/>
      <c r="F421" s="120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122"/>
      <c r="Y421" s="122"/>
      <c r="Z421" s="2"/>
    </row>
    <row r="422" spans="1:26" ht="11.25" customHeight="1">
      <c r="A422" s="120"/>
      <c r="B422" s="58"/>
      <c r="C422" s="120"/>
      <c r="D422" s="120"/>
      <c r="E422" s="120"/>
      <c r="F422" s="120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122"/>
      <c r="Y422" s="122"/>
      <c r="Z422" s="2"/>
    </row>
    <row r="423" spans="1:26" ht="11.25" customHeight="1">
      <c r="A423" s="120"/>
      <c r="B423" s="58"/>
      <c r="C423" s="120"/>
      <c r="D423" s="120"/>
      <c r="E423" s="120"/>
      <c r="F423" s="120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122"/>
      <c r="Y423" s="122"/>
      <c r="Z423" s="2"/>
    </row>
    <row r="424" spans="1:26" ht="11.25" customHeight="1">
      <c r="A424" s="120"/>
      <c r="B424" s="58"/>
      <c r="C424" s="120"/>
      <c r="D424" s="120"/>
      <c r="E424" s="120"/>
      <c r="F424" s="120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122"/>
      <c r="Y424" s="122"/>
      <c r="Z424" s="2"/>
    </row>
    <row r="425" spans="1:26" ht="11.25" customHeight="1">
      <c r="A425" s="120"/>
      <c r="B425" s="58"/>
      <c r="C425" s="120"/>
      <c r="D425" s="120"/>
      <c r="E425" s="120"/>
      <c r="F425" s="120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122"/>
      <c r="Y425" s="122"/>
      <c r="Z425" s="2"/>
    </row>
    <row r="426" spans="1:26" ht="11.25" customHeight="1">
      <c r="A426" s="120"/>
      <c r="B426" s="58"/>
      <c r="C426" s="120"/>
      <c r="D426" s="120"/>
      <c r="E426" s="120"/>
      <c r="F426" s="120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122"/>
      <c r="Y426" s="122"/>
      <c r="Z426" s="2"/>
    </row>
    <row r="427" spans="1:26" ht="11.25" customHeight="1">
      <c r="A427" s="120"/>
      <c r="B427" s="58"/>
      <c r="C427" s="120"/>
      <c r="D427" s="120"/>
      <c r="E427" s="120"/>
      <c r="F427" s="120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122"/>
      <c r="Y427" s="122"/>
      <c r="Z427" s="2"/>
    </row>
    <row r="428" spans="1:26" ht="11.25" customHeight="1">
      <c r="A428" s="120"/>
      <c r="B428" s="58"/>
      <c r="C428" s="120"/>
      <c r="D428" s="120"/>
      <c r="E428" s="120"/>
      <c r="F428" s="120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122"/>
      <c r="Y428" s="122"/>
      <c r="Z428" s="2"/>
    </row>
    <row r="429" spans="1:26" ht="11.25" customHeight="1">
      <c r="A429" s="120"/>
      <c r="B429" s="58"/>
      <c r="C429" s="120"/>
      <c r="D429" s="120"/>
      <c r="E429" s="120"/>
      <c r="F429" s="120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122"/>
      <c r="Y429" s="122"/>
      <c r="Z429" s="2"/>
    </row>
    <row r="430" spans="1:26" ht="11.25" customHeight="1">
      <c r="A430" s="120"/>
      <c r="B430" s="58"/>
      <c r="C430" s="120"/>
      <c r="D430" s="120"/>
      <c r="E430" s="120"/>
      <c r="F430" s="120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122"/>
      <c r="Y430" s="122"/>
      <c r="Z430" s="2"/>
    </row>
    <row r="431" spans="1:26" ht="11.25" customHeight="1">
      <c r="A431" s="120"/>
      <c r="B431" s="58"/>
      <c r="C431" s="120"/>
      <c r="D431" s="120"/>
      <c r="E431" s="120"/>
      <c r="F431" s="120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122"/>
      <c r="Y431" s="122"/>
      <c r="Z431" s="2"/>
    </row>
    <row r="432" spans="1:26" ht="11.25" customHeight="1">
      <c r="A432" s="120"/>
      <c r="B432" s="58"/>
      <c r="C432" s="120"/>
      <c r="D432" s="120"/>
      <c r="E432" s="120"/>
      <c r="F432" s="120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122"/>
      <c r="Y432" s="122"/>
      <c r="Z432" s="2"/>
    </row>
    <row r="433" spans="1:26" ht="11.25" customHeight="1">
      <c r="A433" s="120"/>
      <c r="B433" s="58"/>
      <c r="C433" s="120"/>
      <c r="D433" s="120"/>
      <c r="E433" s="120"/>
      <c r="F433" s="120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122"/>
      <c r="Y433" s="122"/>
      <c r="Z433" s="2"/>
    </row>
    <row r="434" spans="1:26" ht="11.25" customHeight="1">
      <c r="A434" s="120"/>
      <c r="B434" s="58"/>
      <c r="C434" s="120"/>
      <c r="D434" s="120"/>
      <c r="E434" s="120"/>
      <c r="F434" s="120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122"/>
      <c r="Y434" s="122"/>
      <c r="Z434" s="2"/>
    </row>
    <row r="435" spans="1:26" ht="11.25" customHeight="1">
      <c r="A435" s="120"/>
      <c r="B435" s="58"/>
      <c r="C435" s="120"/>
      <c r="D435" s="120"/>
      <c r="E435" s="120"/>
      <c r="F435" s="120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122"/>
      <c r="Y435" s="122"/>
      <c r="Z435" s="2"/>
    </row>
    <row r="436" spans="1:26" ht="11.25" customHeight="1">
      <c r="A436" s="120"/>
      <c r="B436" s="58"/>
      <c r="C436" s="120"/>
      <c r="D436" s="120"/>
      <c r="E436" s="120"/>
      <c r="F436" s="120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122"/>
      <c r="Y436" s="122"/>
      <c r="Z436" s="2"/>
    </row>
    <row r="437" spans="1:26" ht="11.25" customHeight="1">
      <c r="A437" s="120"/>
      <c r="B437" s="58"/>
      <c r="C437" s="120"/>
      <c r="D437" s="120"/>
      <c r="E437" s="120"/>
      <c r="F437" s="120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122"/>
      <c r="Y437" s="122"/>
      <c r="Z437" s="2"/>
    </row>
    <row r="438" spans="1:26" ht="11.25" customHeight="1">
      <c r="A438" s="120"/>
      <c r="B438" s="58"/>
      <c r="C438" s="120"/>
      <c r="D438" s="120"/>
      <c r="E438" s="120"/>
      <c r="F438" s="120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122"/>
      <c r="Y438" s="122"/>
      <c r="Z438" s="2"/>
    </row>
    <row r="439" spans="1:26" ht="11.25" customHeight="1">
      <c r="A439" s="120"/>
      <c r="B439" s="58"/>
      <c r="C439" s="120"/>
      <c r="D439" s="120"/>
      <c r="E439" s="120"/>
      <c r="F439" s="120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122"/>
      <c r="Y439" s="122"/>
      <c r="Z439" s="2"/>
    </row>
    <row r="440" spans="1:26" ht="11.25" customHeight="1">
      <c r="A440" s="120"/>
      <c r="B440" s="58"/>
      <c r="C440" s="120"/>
      <c r="D440" s="120"/>
      <c r="E440" s="120"/>
      <c r="F440" s="120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122"/>
      <c r="Y440" s="122"/>
      <c r="Z440" s="2"/>
    </row>
    <row r="441" spans="1:26" ht="11.25" customHeight="1">
      <c r="A441" s="120"/>
      <c r="B441" s="58"/>
      <c r="C441" s="120"/>
      <c r="D441" s="120"/>
      <c r="E441" s="120"/>
      <c r="F441" s="120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122"/>
      <c r="Y441" s="122"/>
      <c r="Z441" s="2"/>
    </row>
    <row r="442" spans="1:26" ht="11.25" customHeight="1">
      <c r="A442" s="120"/>
      <c r="B442" s="58"/>
      <c r="C442" s="120"/>
      <c r="D442" s="120"/>
      <c r="E442" s="120"/>
      <c r="F442" s="120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122"/>
      <c r="Y442" s="122"/>
      <c r="Z442" s="2"/>
    </row>
    <row r="443" spans="1:26" ht="11.25" customHeight="1">
      <c r="A443" s="120"/>
      <c r="B443" s="58"/>
      <c r="C443" s="120"/>
      <c r="D443" s="120"/>
      <c r="E443" s="120"/>
      <c r="F443" s="120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122"/>
      <c r="Y443" s="122"/>
      <c r="Z443" s="2"/>
    </row>
    <row r="444" spans="1:26" ht="11.25" customHeight="1">
      <c r="A444" s="120"/>
      <c r="B444" s="58"/>
      <c r="C444" s="120"/>
      <c r="D444" s="120"/>
      <c r="E444" s="120"/>
      <c r="F444" s="120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122"/>
      <c r="Y444" s="122"/>
      <c r="Z444" s="2"/>
    </row>
    <row r="445" spans="1:26" ht="11.25" customHeight="1">
      <c r="A445" s="120"/>
      <c r="B445" s="58"/>
      <c r="C445" s="120"/>
      <c r="D445" s="120"/>
      <c r="E445" s="120"/>
      <c r="F445" s="120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122"/>
      <c r="Y445" s="122"/>
      <c r="Z445" s="2"/>
    </row>
    <row r="446" spans="1:26" ht="11.25" customHeight="1">
      <c r="A446" s="120"/>
      <c r="B446" s="58"/>
      <c r="C446" s="120"/>
      <c r="D446" s="120"/>
      <c r="E446" s="120"/>
      <c r="F446" s="120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122"/>
      <c r="Y446" s="122"/>
      <c r="Z446" s="2"/>
    </row>
    <row r="447" spans="1:26" ht="11.25" customHeight="1">
      <c r="A447" s="120"/>
      <c r="B447" s="58"/>
      <c r="C447" s="120"/>
      <c r="D447" s="120"/>
      <c r="E447" s="120"/>
      <c r="F447" s="120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122"/>
      <c r="Y447" s="122"/>
      <c r="Z447" s="2"/>
    </row>
    <row r="448" spans="1:26" ht="11.25" customHeight="1">
      <c r="A448" s="120"/>
      <c r="B448" s="58"/>
      <c r="C448" s="120"/>
      <c r="D448" s="120"/>
      <c r="E448" s="120"/>
      <c r="F448" s="120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122"/>
      <c r="Y448" s="122"/>
      <c r="Z448" s="2"/>
    </row>
    <row r="449" spans="1:26" ht="11.25" customHeight="1">
      <c r="A449" s="120"/>
      <c r="B449" s="58"/>
      <c r="C449" s="120"/>
      <c r="D449" s="120"/>
      <c r="E449" s="120"/>
      <c r="F449" s="120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122"/>
      <c r="Y449" s="122"/>
      <c r="Z449" s="2"/>
    </row>
    <row r="450" spans="1:26" ht="11.25" customHeight="1">
      <c r="A450" s="120"/>
      <c r="B450" s="58"/>
      <c r="C450" s="120"/>
      <c r="D450" s="120"/>
      <c r="E450" s="120"/>
      <c r="F450" s="120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122"/>
      <c r="Y450" s="122"/>
      <c r="Z450" s="2"/>
    </row>
    <row r="451" spans="1:26" ht="11.25" customHeight="1">
      <c r="A451" s="120"/>
      <c r="B451" s="58"/>
      <c r="C451" s="120"/>
      <c r="D451" s="120"/>
      <c r="E451" s="120"/>
      <c r="F451" s="120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122"/>
      <c r="Y451" s="122"/>
      <c r="Z451" s="2"/>
    </row>
    <row r="452" spans="1:26" ht="11.25" customHeight="1">
      <c r="A452" s="120"/>
      <c r="B452" s="58"/>
      <c r="C452" s="120"/>
      <c r="D452" s="120"/>
      <c r="E452" s="120"/>
      <c r="F452" s="120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122"/>
      <c r="Y452" s="122"/>
      <c r="Z452" s="2"/>
    </row>
    <row r="453" spans="1:26" ht="11.25" customHeight="1">
      <c r="A453" s="120"/>
      <c r="B453" s="58"/>
      <c r="C453" s="120"/>
      <c r="D453" s="120"/>
      <c r="E453" s="120"/>
      <c r="F453" s="120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122"/>
      <c r="Y453" s="122"/>
      <c r="Z453" s="2"/>
    </row>
    <row r="454" spans="1:26" ht="11.25" customHeight="1">
      <c r="A454" s="120"/>
      <c r="B454" s="58"/>
      <c r="C454" s="120"/>
      <c r="D454" s="120"/>
      <c r="E454" s="120"/>
      <c r="F454" s="120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122"/>
      <c r="Y454" s="122"/>
      <c r="Z454" s="2"/>
    </row>
    <row r="455" spans="1:26" ht="11.25" customHeight="1">
      <c r="A455" s="120"/>
      <c r="B455" s="58"/>
      <c r="C455" s="120"/>
      <c r="D455" s="120"/>
      <c r="E455" s="120"/>
      <c r="F455" s="120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122"/>
      <c r="Y455" s="122"/>
      <c r="Z455" s="2"/>
    </row>
    <row r="456" spans="1:26" ht="11.25" customHeight="1">
      <c r="A456" s="120"/>
      <c r="B456" s="58"/>
      <c r="C456" s="120"/>
      <c r="D456" s="120"/>
      <c r="E456" s="120"/>
      <c r="F456" s="120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122"/>
      <c r="Y456" s="122"/>
      <c r="Z456" s="2"/>
    </row>
    <row r="457" spans="1:26" ht="11.25" customHeight="1">
      <c r="A457" s="120"/>
      <c r="B457" s="58"/>
      <c r="C457" s="120"/>
      <c r="D457" s="120"/>
      <c r="E457" s="120"/>
      <c r="F457" s="120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122"/>
      <c r="Y457" s="122"/>
      <c r="Z457" s="2"/>
    </row>
    <row r="458" spans="1:26" ht="11.25" customHeight="1">
      <c r="A458" s="120"/>
      <c r="B458" s="58"/>
      <c r="C458" s="120"/>
      <c r="D458" s="120"/>
      <c r="E458" s="120"/>
      <c r="F458" s="120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122"/>
      <c r="Y458" s="122"/>
      <c r="Z458" s="2"/>
    </row>
    <row r="459" spans="1:26" ht="11.25" customHeight="1">
      <c r="A459" s="120"/>
      <c r="B459" s="58"/>
      <c r="C459" s="120"/>
      <c r="D459" s="120"/>
      <c r="E459" s="120"/>
      <c r="F459" s="120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122"/>
      <c r="Y459" s="122"/>
      <c r="Z459" s="2"/>
    </row>
    <row r="460" spans="1:26" ht="11.25" customHeight="1">
      <c r="A460" s="120"/>
      <c r="B460" s="58"/>
      <c r="C460" s="120"/>
      <c r="D460" s="120"/>
      <c r="E460" s="120"/>
      <c r="F460" s="120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122"/>
      <c r="Y460" s="122"/>
      <c r="Z460" s="2"/>
    </row>
    <row r="461" spans="1:26" ht="11.25" customHeight="1">
      <c r="A461" s="120"/>
      <c r="B461" s="58"/>
      <c r="C461" s="120"/>
      <c r="D461" s="120"/>
      <c r="E461" s="120"/>
      <c r="F461" s="120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122"/>
      <c r="Y461" s="122"/>
      <c r="Z461" s="2"/>
    </row>
    <row r="462" spans="1:26" ht="11.25" customHeight="1">
      <c r="A462" s="120"/>
      <c r="B462" s="58"/>
      <c r="C462" s="120"/>
      <c r="D462" s="120"/>
      <c r="E462" s="120"/>
      <c r="F462" s="120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122"/>
      <c r="Y462" s="122"/>
      <c r="Z462" s="2"/>
    </row>
    <row r="463" spans="1:26" ht="11.25" customHeight="1">
      <c r="A463" s="120"/>
      <c r="B463" s="58"/>
      <c r="C463" s="120"/>
      <c r="D463" s="120"/>
      <c r="E463" s="120"/>
      <c r="F463" s="120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122"/>
      <c r="Y463" s="122"/>
      <c r="Z463" s="2"/>
    </row>
    <row r="464" spans="1:26" ht="11.25" customHeight="1">
      <c r="A464" s="120"/>
      <c r="B464" s="58"/>
      <c r="C464" s="120"/>
      <c r="D464" s="120"/>
      <c r="E464" s="120"/>
      <c r="F464" s="120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122"/>
      <c r="Y464" s="122"/>
      <c r="Z464" s="2"/>
    </row>
    <row r="465" spans="1:26" ht="11.25" customHeight="1">
      <c r="A465" s="120"/>
      <c r="B465" s="58"/>
      <c r="C465" s="120"/>
      <c r="D465" s="120"/>
      <c r="E465" s="120"/>
      <c r="F465" s="120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122"/>
      <c r="Y465" s="122"/>
      <c r="Z465" s="2"/>
    </row>
    <row r="466" spans="1:26" ht="11.25" customHeight="1">
      <c r="A466" s="120"/>
      <c r="B466" s="58"/>
      <c r="C466" s="120"/>
      <c r="D466" s="120"/>
      <c r="E466" s="120"/>
      <c r="F466" s="120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122"/>
      <c r="Y466" s="122"/>
      <c r="Z466" s="2"/>
    </row>
    <row r="467" spans="1:26" ht="11.25" customHeight="1">
      <c r="A467" s="120"/>
      <c r="B467" s="58"/>
      <c r="C467" s="120"/>
      <c r="D467" s="120"/>
      <c r="E467" s="120"/>
      <c r="F467" s="120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122"/>
      <c r="Y467" s="122"/>
      <c r="Z467" s="2"/>
    </row>
    <row r="468" spans="1:26" ht="11.25" customHeight="1">
      <c r="A468" s="120"/>
      <c r="B468" s="58"/>
      <c r="C468" s="120"/>
      <c r="D468" s="120"/>
      <c r="E468" s="120"/>
      <c r="F468" s="120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122"/>
      <c r="Y468" s="122"/>
      <c r="Z468" s="2"/>
    </row>
    <row r="469" spans="1:26" ht="11.25" customHeight="1">
      <c r="A469" s="120"/>
      <c r="B469" s="58"/>
      <c r="C469" s="120"/>
      <c r="D469" s="120"/>
      <c r="E469" s="120"/>
      <c r="F469" s="120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122"/>
      <c r="Y469" s="122"/>
      <c r="Z469" s="2"/>
    </row>
    <row r="470" spans="1:26" ht="11.25" customHeight="1">
      <c r="A470" s="120"/>
      <c r="B470" s="58"/>
      <c r="C470" s="120"/>
      <c r="D470" s="120"/>
      <c r="E470" s="120"/>
      <c r="F470" s="120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122"/>
      <c r="Y470" s="122"/>
      <c r="Z470" s="2"/>
    </row>
    <row r="471" spans="1:26" ht="11.25" customHeight="1">
      <c r="A471" s="120"/>
      <c r="B471" s="58"/>
      <c r="C471" s="120"/>
      <c r="D471" s="120"/>
      <c r="E471" s="120"/>
      <c r="F471" s="120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122"/>
      <c r="Y471" s="122"/>
      <c r="Z471" s="2"/>
    </row>
    <row r="472" spans="1:26" ht="11.25" customHeight="1">
      <c r="A472" s="120"/>
      <c r="B472" s="58"/>
      <c r="C472" s="120"/>
      <c r="D472" s="120"/>
      <c r="E472" s="120"/>
      <c r="F472" s="120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122"/>
      <c r="Y472" s="122"/>
      <c r="Z472" s="2"/>
    </row>
    <row r="473" spans="1:26" ht="11.25" customHeight="1">
      <c r="A473" s="120"/>
      <c r="B473" s="58"/>
      <c r="C473" s="120"/>
      <c r="D473" s="120"/>
      <c r="E473" s="120"/>
      <c r="F473" s="120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122"/>
      <c r="Y473" s="122"/>
      <c r="Z473" s="2"/>
    </row>
    <row r="474" spans="1:26" ht="11.25" customHeight="1">
      <c r="A474" s="120"/>
      <c r="B474" s="58"/>
      <c r="C474" s="120"/>
      <c r="D474" s="120"/>
      <c r="E474" s="120"/>
      <c r="F474" s="120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122"/>
      <c r="Y474" s="122"/>
      <c r="Z474" s="2"/>
    </row>
    <row r="475" spans="1:26" ht="11.25" customHeight="1">
      <c r="A475" s="120"/>
      <c r="B475" s="58"/>
      <c r="C475" s="120"/>
      <c r="D475" s="120"/>
      <c r="E475" s="120"/>
      <c r="F475" s="120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122"/>
      <c r="Y475" s="122"/>
      <c r="Z475" s="2"/>
    </row>
    <row r="476" spans="1:26" ht="11.25" customHeight="1">
      <c r="A476" s="120"/>
      <c r="B476" s="58"/>
      <c r="C476" s="120"/>
      <c r="D476" s="120"/>
      <c r="E476" s="120"/>
      <c r="F476" s="120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122"/>
      <c r="Y476" s="122"/>
      <c r="Z476" s="2"/>
    </row>
    <row r="477" spans="1:26" ht="11.25" customHeight="1">
      <c r="A477" s="120"/>
      <c r="B477" s="58"/>
      <c r="C477" s="120"/>
      <c r="D477" s="120"/>
      <c r="E477" s="120"/>
      <c r="F477" s="120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122"/>
      <c r="Y477" s="122"/>
      <c r="Z477" s="2"/>
    </row>
    <row r="478" spans="1:26" ht="11.25" customHeight="1">
      <c r="A478" s="120"/>
      <c r="B478" s="58"/>
      <c r="C478" s="120"/>
      <c r="D478" s="120"/>
      <c r="E478" s="120"/>
      <c r="F478" s="120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122"/>
      <c r="Y478" s="122"/>
      <c r="Z478" s="2"/>
    </row>
    <row r="479" spans="1:26" ht="11.25" customHeight="1">
      <c r="A479" s="120"/>
      <c r="B479" s="58"/>
      <c r="C479" s="120"/>
      <c r="D479" s="120"/>
      <c r="E479" s="120"/>
      <c r="F479" s="120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122"/>
      <c r="Y479" s="122"/>
      <c r="Z479" s="2"/>
    </row>
    <row r="480" spans="1:26" ht="11.25" customHeight="1">
      <c r="A480" s="120"/>
      <c r="B480" s="58"/>
      <c r="C480" s="120"/>
      <c r="D480" s="120"/>
      <c r="E480" s="120"/>
      <c r="F480" s="120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122"/>
      <c r="Y480" s="122"/>
      <c r="Z480" s="2"/>
    </row>
    <row r="481" spans="1:26" ht="11.25" customHeight="1">
      <c r="A481" s="120"/>
      <c r="B481" s="58"/>
      <c r="C481" s="120"/>
      <c r="D481" s="120"/>
      <c r="E481" s="120"/>
      <c r="F481" s="120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122"/>
      <c r="Y481" s="122"/>
      <c r="Z481" s="2"/>
    </row>
    <row r="482" spans="1:26" ht="11.25" customHeight="1">
      <c r="A482" s="120"/>
      <c r="B482" s="58"/>
      <c r="C482" s="120"/>
      <c r="D482" s="120"/>
      <c r="E482" s="120"/>
      <c r="F482" s="120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122"/>
      <c r="Y482" s="122"/>
      <c r="Z482" s="2"/>
    </row>
    <row r="483" spans="1:26" ht="11.25" customHeight="1">
      <c r="A483" s="120"/>
      <c r="B483" s="58"/>
      <c r="C483" s="120"/>
      <c r="D483" s="120"/>
      <c r="E483" s="120"/>
      <c r="F483" s="120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122"/>
      <c r="Y483" s="122"/>
      <c r="Z483" s="2"/>
    </row>
    <row r="484" spans="1:26" ht="11.25" customHeight="1">
      <c r="A484" s="120"/>
      <c r="B484" s="58"/>
      <c r="C484" s="120"/>
      <c r="D484" s="120"/>
      <c r="E484" s="120"/>
      <c r="F484" s="120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122"/>
      <c r="Y484" s="122"/>
      <c r="Z484" s="2"/>
    </row>
    <row r="485" spans="1:26" ht="11.25" customHeight="1">
      <c r="A485" s="120"/>
      <c r="B485" s="58"/>
      <c r="C485" s="120"/>
      <c r="D485" s="120"/>
      <c r="E485" s="120"/>
      <c r="F485" s="120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122"/>
      <c r="Y485" s="122"/>
      <c r="Z485" s="2"/>
    </row>
    <row r="486" spans="1:26" ht="11.25" customHeight="1">
      <c r="A486" s="120"/>
      <c r="B486" s="58"/>
      <c r="C486" s="120"/>
      <c r="D486" s="120"/>
      <c r="E486" s="120"/>
      <c r="F486" s="120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122"/>
      <c r="Y486" s="122"/>
      <c r="Z486" s="2"/>
    </row>
    <row r="487" spans="1:26" ht="11.25" customHeight="1">
      <c r="A487" s="120"/>
      <c r="B487" s="58"/>
      <c r="C487" s="120"/>
      <c r="D487" s="120"/>
      <c r="E487" s="120"/>
      <c r="F487" s="120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122"/>
      <c r="Y487" s="122"/>
      <c r="Z487" s="2"/>
    </row>
    <row r="488" spans="1:26" ht="11.25" customHeight="1">
      <c r="A488" s="120"/>
      <c r="B488" s="58"/>
      <c r="C488" s="120"/>
      <c r="D488" s="120"/>
      <c r="E488" s="120"/>
      <c r="F488" s="120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122"/>
      <c r="Y488" s="122"/>
      <c r="Z488" s="2"/>
    </row>
    <row r="489" spans="1:26" ht="11.25" customHeight="1">
      <c r="A489" s="120"/>
      <c r="B489" s="58"/>
      <c r="C489" s="120"/>
      <c r="D489" s="120"/>
      <c r="E489" s="120"/>
      <c r="F489" s="120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122"/>
      <c r="Y489" s="122"/>
      <c r="Z489" s="2"/>
    </row>
    <row r="490" spans="1:26" ht="11.25" customHeight="1">
      <c r="A490" s="120"/>
      <c r="B490" s="58"/>
      <c r="C490" s="120"/>
      <c r="D490" s="120"/>
      <c r="E490" s="120"/>
      <c r="F490" s="120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122"/>
      <c r="Y490" s="122"/>
      <c r="Z490" s="2"/>
    </row>
    <row r="491" spans="1:26" ht="11.25" customHeight="1">
      <c r="A491" s="120"/>
      <c r="B491" s="58"/>
      <c r="C491" s="120"/>
      <c r="D491" s="120"/>
      <c r="E491" s="120"/>
      <c r="F491" s="120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122"/>
      <c r="Y491" s="122"/>
      <c r="Z491" s="2"/>
    </row>
    <row r="492" spans="1:26" ht="11.25" customHeight="1">
      <c r="A492" s="120"/>
      <c r="B492" s="58"/>
      <c r="C492" s="120"/>
      <c r="D492" s="120"/>
      <c r="E492" s="120"/>
      <c r="F492" s="120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122"/>
      <c r="Y492" s="122"/>
      <c r="Z492" s="2"/>
    </row>
    <row r="493" spans="1:26" ht="11.25" customHeight="1">
      <c r="A493" s="120"/>
      <c r="B493" s="58"/>
      <c r="C493" s="120"/>
      <c r="D493" s="120"/>
      <c r="E493" s="120"/>
      <c r="F493" s="120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122"/>
      <c r="Y493" s="122"/>
      <c r="Z493" s="2"/>
    </row>
    <row r="494" spans="1:26" ht="11.25" customHeight="1">
      <c r="A494" s="120"/>
      <c r="B494" s="58"/>
      <c r="C494" s="120"/>
      <c r="D494" s="120"/>
      <c r="E494" s="120"/>
      <c r="F494" s="120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122"/>
      <c r="Y494" s="122"/>
      <c r="Z494" s="2"/>
    </row>
    <row r="495" spans="1:26" ht="11.25" customHeight="1">
      <c r="A495" s="120"/>
      <c r="B495" s="58"/>
      <c r="C495" s="120"/>
      <c r="D495" s="120"/>
      <c r="E495" s="120"/>
      <c r="F495" s="120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122"/>
      <c r="Y495" s="122"/>
      <c r="Z495" s="2"/>
    </row>
    <row r="496" spans="1:26" ht="11.25" customHeight="1">
      <c r="A496" s="120"/>
      <c r="B496" s="58"/>
      <c r="C496" s="120"/>
      <c r="D496" s="120"/>
      <c r="E496" s="120"/>
      <c r="F496" s="120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122"/>
      <c r="Y496" s="122"/>
      <c r="Z496" s="2"/>
    </row>
    <row r="497" spans="1:26" ht="11.25" customHeight="1">
      <c r="A497" s="120"/>
      <c r="B497" s="58"/>
      <c r="C497" s="120"/>
      <c r="D497" s="120"/>
      <c r="E497" s="120"/>
      <c r="F497" s="120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122"/>
      <c r="Y497" s="122"/>
      <c r="Z497" s="2"/>
    </row>
    <row r="498" spans="1:26" ht="11.25" customHeight="1">
      <c r="A498" s="120"/>
      <c r="B498" s="58"/>
      <c r="C498" s="120"/>
      <c r="D498" s="120"/>
      <c r="E498" s="120"/>
      <c r="F498" s="120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122"/>
      <c r="Y498" s="122"/>
      <c r="Z498" s="2"/>
    </row>
    <row r="499" spans="1:26" ht="11.25" customHeight="1">
      <c r="A499" s="120"/>
      <c r="B499" s="58"/>
      <c r="C499" s="120"/>
      <c r="D499" s="120"/>
      <c r="E499" s="120"/>
      <c r="F499" s="120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122"/>
      <c r="Y499" s="122"/>
      <c r="Z499" s="2"/>
    </row>
    <row r="500" spans="1:26" ht="11.25" customHeight="1">
      <c r="A500" s="120"/>
      <c r="B500" s="58"/>
      <c r="C500" s="120"/>
      <c r="D500" s="120"/>
      <c r="E500" s="120"/>
      <c r="F500" s="120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122"/>
      <c r="Y500" s="122"/>
      <c r="Z500" s="2"/>
    </row>
    <row r="501" spans="1:26" ht="11.25" customHeight="1">
      <c r="A501" s="120"/>
      <c r="B501" s="58"/>
      <c r="C501" s="120"/>
      <c r="D501" s="120"/>
      <c r="E501" s="120"/>
      <c r="F501" s="120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122"/>
      <c r="Y501" s="122"/>
      <c r="Z501" s="2"/>
    </row>
    <row r="502" spans="1:26" ht="11.25" customHeight="1">
      <c r="A502" s="120"/>
      <c r="B502" s="58"/>
      <c r="C502" s="120"/>
      <c r="D502" s="120"/>
      <c r="E502" s="120"/>
      <c r="F502" s="120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122"/>
      <c r="Y502" s="122"/>
      <c r="Z502" s="2"/>
    </row>
    <row r="503" spans="1:26" ht="11.25" customHeight="1">
      <c r="A503" s="120"/>
      <c r="B503" s="58"/>
      <c r="C503" s="120"/>
      <c r="D503" s="120"/>
      <c r="E503" s="120"/>
      <c r="F503" s="120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122"/>
      <c r="Y503" s="122"/>
      <c r="Z503" s="2"/>
    </row>
    <row r="504" spans="1:26" ht="11.25" customHeight="1">
      <c r="A504" s="120"/>
      <c r="B504" s="58"/>
      <c r="C504" s="120"/>
      <c r="D504" s="120"/>
      <c r="E504" s="120"/>
      <c r="F504" s="120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122"/>
      <c r="Y504" s="122"/>
      <c r="Z504" s="2"/>
    </row>
    <row r="505" spans="1:26" ht="11.25" customHeight="1">
      <c r="A505" s="120"/>
      <c r="B505" s="58"/>
      <c r="C505" s="120"/>
      <c r="D505" s="120"/>
      <c r="E505" s="120"/>
      <c r="F505" s="120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122"/>
      <c r="Y505" s="122"/>
      <c r="Z505" s="2"/>
    </row>
    <row r="506" spans="1:26" ht="11.25" customHeight="1">
      <c r="A506" s="120"/>
      <c r="B506" s="58"/>
      <c r="C506" s="120"/>
      <c r="D506" s="120"/>
      <c r="E506" s="120"/>
      <c r="F506" s="120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122"/>
      <c r="Y506" s="122"/>
      <c r="Z506" s="2"/>
    </row>
    <row r="507" spans="1:26" ht="11.25" customHeight="1">
      <c r="A507" s="120"/>
      <c r="B507" s="58"/>
      <c r="C507" s="120"/>
      <c r="D507" s="120"/>
      <c r="E507" s="120"/>
      <c r="F507" s="120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122"/>
      <c r="Y507" s="122"/>
      <c r="Z507" s="2"/>
    </row>
    <row r="508" spans="1:26" ht="11.25" customHeight="1">
      <c r="A508" s="120"/>
      <c r="B508" s="58"/>
      <c r="C508" s="120"/>
      <c r="D508" s="120"/>
      <c r="E508" s="120"/>
      <c r="F508" s="120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122"/>
      <c r="Y508" s="122"/>
      <c r="Z508" s="2"/>
    </row>
    <row r="509" spans="1:26" ht="11.25" customHeight="1">
      <c r="A509" s="120"/>
      <c r="B509" s="58"/>
      <c r="C509" s="120"/>
      <c r="D509" s="120"/>
      <c r="E509" s="120"/>
      <c r="F509" s="120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122"/>
      <c r="Y509" s="122"/>
      <c r="Z509" s="2"/>
    </row>
    <row r="510" spans="1:26" ht="11.25" customHeight="1">
      <c r="A510" s="120"/>
      <c r="B510" s="58"/>
      <c r="C510" s="120"/>
      <c r="D510" s="120"/>
      <c r="E510" s="120"/>
      <c r="F510" s="120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122"/>
      <c r="Y510" s="122"/>
      <c r="Z510" s="2"/>
    </row>
    <row r="511" spans="1:26" ht="11.25" customHeight="1">
      <c r="A511" s="120"/>
      <c r="B511" s="58"/>
      <c r="C511" s="120"/>
      <c r="D511" s="120"/>
      <c r="E511" s="120"/>
      <c r="F511" s="120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122"/>
      <c r="Y511" s="122"/>
      <c r="Z511" s="2"/>
    </row>
    <row r="512" spans="1:26" ht="11.25" customHeight="1">
      <c r="A512" s="120"/>
      <c r="B512" s="58"/>
      <c r="C512" s="120"/>
      <c r="D512" s="120"/>
      <c r="E512" s="120"/>
      <c r="F512" s="120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122"/>
      <c r="Y512" s="122"/>
      <c r="Z512" s="2"/>
    </row>
    <row r="513" spans="1:26" ht="11.25" customHeight="1">
      <c r="A513" s="120"/>
      <c r="B513" s="58"/>
      <c r="C513" s="120"/>
      <c r="D513" s="120"/>
      <c r="E513" s="120"/>
      <c r="F513" s="120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122"/>
      <c r="Y513" s="122"/>
      <c r="Z513" s="2"/>
    </row>
    <row r="514" spans="1:26" ht="11.25" customHeight="1">
      <c r="A514" s="120"/>
      <c r="B514" s="58"/>
      <c r="C514" s="120"/>
      <c r="D514" s="120"/>
      <c r="E514" s="120"/>
      <c r="F514" s="120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122"/>
      <c r="Y514" s="122"/>
      <c r="Z514" s="2"/>
    </row>
    <row r="515" spans="1:26" ht="11.25" customHeight="1">
      <c r="A515" s="120"/>
      <c r="B515" s="58"/>
      <c r="C515" s="120"/>
      <c r="D515" s="120"/>
      <c r="E515" s="120"/>
      <c r="F515" s="120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122"/>
      <c r="Y515" s="122"/>
      <c r="Z515" s="2"/>
    </row>
    <row r="516" spans="1:26" ht="11.25" customHeight="1">
      <c r="A516" s="120"/>
      <c r="B516" s="58"/>
      <c r="C516" s="120"/>
      <c r="D516" s="120"/>
      <c r="E516" s="120"/>
      <c r="F516" s="120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122"/>
      <c r="Y516" s="122"/>
      <c r="Z516" s="2"/>
    </row>
    <row r="517" spans="1:26" ht="11.25" customHeight="1">
      <c r="A517" s="120"/>
      <c r="B517" s="58"/>
      <c r="C517" s="120"/>
      <c r="D517" s="120"/>
      <c r="E517" s="120"/>
      <c r="F517" s="120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122"/>
      <c r="Y517" s="122"/>
      <c r="Z517" s="2"/>
    </row>
    <row r="518" spans="1:26" ht="11.25" customHeight="1">
      <c r="A518" s="120"/>
      <c r="B518" s="58"/>
      <c r="C518" s="120"/>
      <c r="D518" s="120"/>
      <c r="E518" s="120"/>
      <c r="F518" s="120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122"/>
      <c r="Y518" s="122"/>
      <c r="Z518" s="2"/>
    </row>
    <row r="519" spans="1:26" ht="11.25" customHeight="1">
      <c r="A519" s="120"/>
      <c r="B519" s="58"/>
      <c r="C519" s="120"/>
      <c r="D519" s="120"/>
      <c r="E519" s="120"/>
      <c r="F519" s="120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122"/>
      <c r="Y519" s="122"/>
      <c r="Z519" s="2"/>
    </row>
    <row r="520" spans="1:26" ht="11.25" customHeight="1">
      <c r="A520" s="120"/>
      <c r="B520" s="58"/>
      <c r="C520" s="120"/>
      <c r="D520" s="120"/>
      <c r="E520" s="120"/>
      <c r="F520" s="120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122"/>
      <c r="Y520" s="122"/>
      <c r="Z520" s="2"/>
    </row>
    <row r="521" spans="1:26" ht="11.25" customHeight="1">
      <c r="A521" s="120"/>
      <c r="B521" s="58"/>
      <c r="C521" s="120"/>
      <c r="D521" s="120"/>
      <c r="E521" s="120"/>
      <c r="F521" s="120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122"/>
      <c r="Y521" s="122"/>
      <c r="Z521" s="2"/>
    </row>
    <row r="522" spans="1:26" ht="11.25" customHeight="1">
      <c r="A522" s="120"/>
      <c r="B522" s="58"/>
      <c r="C522" s="120"/>
      <c r="D522" s="120"/>
      <c r="E522" s="120"/>
      <c r="F522" s="120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122"/>
      <c r="Y522" s="122"/>
      <c r="Z522" s="2"/>
    </row>
    <row r="523" spans="1:26" ht="11.25" customHeight="1">
      <c r="A523" s="120"/>
      <c r="B523" s="58"/>
      <c r="C523" s="120"/>
      <c r="D523" s="120"/>
      <c r="E523" s="120"/>
      <c r="F523" s="120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122"/>
      <c r="Y523" s="122"/>
      <c r="Z523" s="2"/>
    </row>
    <row r="524" spans="1:26" ht="11.25" customHeight="1">
      <c r="A524" s="120"/>
      <c r="B524" s="58"/>
      <c r="C524" s="120"/>
      <c r="D524" s="120"/>
      <c r="E524" s="120"/>
      <c r="F524" s="120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122"/>
      <c r="Y524" s="122"/>
      <c r="Z524" s="2"/>
    </row>
    <row r="525" spans="1:26" ht="11.25" customHeight="1">
      <c r="A525" s="120"/>
      <c r="B525" s="58"/>
      <c r="C525" s="120"/>
      <c r="D525" s="120"/>
      <c r="E525" s="120"/>
      <c r="F525" s="120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122"/>
      <c r="Y525" s="122"/>
      <c r="Z525" s="2"/>
    </row>
    <row r="526" spans="1:26" ht="11.25" customHeight="1">
      <c r="A526" s="120"/>
      <c r="B526" s="58"/>
      <c r="C526" s="120"/>
      <c r="D526" s="120"/>
      <c r="E526" s="120"/>
      <c r="F526" s="120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122"/>
      <c r="Y526" s="122"/>
      <c r="Z526" s="2"/>
    </row>
    <row r="527" spans="1:26" ht="11.25" customHeight="1">
      <c r="A527" s="120"/>
      <c r="B527" s="58"/>
      <c r="C527" s="120"/>
      <c r="D527" s="120"/>
      <c r="E527" s="120"/>
      <c r="F527" s="120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122"/>
      <c r="Y527" s="122"/>
      <c r="Z527" s="2"/>
    </row>
    <row r="528" spans="1:26" ht="11.25" customHeight="1">
      <c r="A528" s="120"/>
      <c r="B528" s="58"/>
      <c r="C528" s="120"/>
      <c r="D528" s="120"/>
      <c r="E528" s="120"/>
      <c r="F528" s="120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122"/>
      <c r="Y528" s="122"/>
      <c r="Z528" s="2"/>
    </row>
    <row r="529" spans="1:26" ht="11.25" customHeight="1">
      <c r="A529" s="120"/>
      <c r="B529" s="58"/>
      <c r="C529" s="120"/>
      <c r="D529" s="120"/>
      <c r="E529" s="120"/>
      <c r="F529" s="120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122"/>
      <c r="Y529" s="122"/>
      <c r="Z529" s="2"/>
    </row>
    <row r="530" spans="1:26" ht="11.25" customHeight="1">
      <c r="A530" s="120"/>
      <c r="B530" s="58"/>
      <c r="C530" s="120"/>
      <c r="D530" s="120"/>
      <c r="E530" s="120"/>
      <c r="F530" s="120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122"/>
      <c r="Y530" s="122"/>
      <c r="Z530" s="2"/>
    </row>
    <row r="531" spans="1:26" ht="11.25" customHeight="1">
      <c r="A531" s="120"/>
      <c r="B531" s="58"/>
      <c r="C531" s="120"/>
      <c r="D531" s="120"/>
      <c r="E531" s="120"/>
      <c r="F531" s="120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122"/>
      <c r="Y531" s="122"/>
      <c r="Z531" s="2"/>
    </row>
    <row r="532" spans="1:26" ht="11.25" customHeight="1">
      <c r="A532" s="120"/>
      <c r="B532" s="58"/>
      <c r="C532" s="120"/>
      <c r="D532" s="120"/>
      <c r="E532" s="120"/>
      <c r="F532" s="120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122"/>
      <c r="Y532" s="122"/>
      <c r="Z532" s="2"/>
    </row>
    <row r="533" spans="1:26" ht="11.25" customHeight="1">
      <c r="A533" s="120"/>
      <c r="B533" s="58"/>
      <c r="C533" s="120"/>
      <c r="D533" s="120"/>
      <c r="E533" s="120"/>
      <c r="F533" s="120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122"/>
      <c r="Y533" s="122"/>
      <c r="Z533" s="2"/>
    </row>
    <row r="534" spans="1:26" ht="11.25" customHeight="1">
      <c r="A534" s="120"/>
      <c r="B534" s="58"/>
      <c r="C534" s="120"/>
      <c r="D534" s="120"/>
      <c r="E534" s="120"/>
      <c r="F534" s="120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122"/>
      <c r="Y534" s="122"/>
      <c r="Z534" s="2"/>
    </row>
    <row r="535" spans="1:26" ht="11.25" customHeight="1">
      <c r="A535" s="120"/>
      <c r="B535" s="58"/>
      <c r="C535" s="120"/>
      <c r="D535" s="120"/>
      <c r="E535" s="120"/>
      <c r="F535" s="120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122"/>
      <c r="Y535" s="122"/>
      <c r="Z535" s="2"/>
    </row>
    <row r="536" spans="1:26" ht="11.25" customHeight="1">
      <c r="A536" s="120"/>
      <c r="B536" s="58"/>
      <c r="C536" s="120"/>
      <c r="D536" s="120"/>
      <c r="E536" s="120"/>
      <c r="F536" s="120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122"/>
      <c r="Y536" s="122"/>
      <c r="Z536" s="2"/>
    </row>
    <row r="537" spans="1:26" ht="11.25" customHeight="1">
      <c r="A537" s="120"/>
      <c r="B537" s="58"/>
      <c r="C537" s="120"/>
      <c r="D537" s="120"/>
      <c r="E537" s="120"/>
      <c r="F537" s="120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122"/>
      <c r="Y537" s="122"/>
      <c r="Z537" s="2"/>
    </row>
    <row r="538" spans="1:26" ht="11.25" customHeight="1">
      <c r="A538" s="120"/>
      <c r="B538" s="58"/>
      <c r="C538" s="120"/>
      <c r="D538" s="120"/>
      <c r="E538" s="120"/>
      <c r="F538" s="120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122"/>
      <c r="Y538" s="122"/>
      <c r="Z538" s="2"/>
    </row>
    <row r="539" spans="1:26" ht="11.25" customHeight="1">
      <c r="A539" s="120"/>
      <c r="B539" s="58"/>
      <c r="C539" s="120"/>
      <c r="D539" s="120"/>
      <c r="E539" s="120"/>
      <c r="F539" s="120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122"/>
      <c r="Y539" s="122"/>
      <c r="Z539" s="2"/>
    </row>
    <row r="540" spans="1:26" ht="11.25" customHeight="1">
      <c r="A540" s="120"/>
      <c r="B540" s="58"/>
      <c r="C540" s="120"/>
      <c r="D540" s="120"/>
      <c r="E540" s="120"/>
      <c r="F540" s="120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122"/>
      <c r="Y540" s="122"/>
      <c r="Z540" s="2"/>
    </row>
    <row r="541" spans="1:26" ht="11.25" customHeight="1">
      <c r="A541" s="120"/>
      <c r="B541" s="58"/>
      <c r="C541" s="120"/>
      <c r="D541" s="120"/>
      <c r="E541" s="120"/>
      <c r="F541" s="120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122"/>
      <c r="Y541" s="122"/>
      <c r="Z541" s="2"/>
    </row>
    <row r="542" spans="1:26" ht="11.25" customHeight="1">
      <c r="A542" s="120"/>
      <c r="B542" s="58"/>
      <c r="C542" s="120"/>
      <c r="D542" s="120"/>
      <c r="E542" s="120"/>
      <c r="F542" s="120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122"/>
      <c r="Y542" s="122"/>
      <c r="Z542" s="2"/>
    </row>
    <row r="543" spans="1:26" ht="11.25" customHeight="1">
      <c r="A543" s="120"/>
      <c r="B543" s="58"/>
      <c r="C543" s="120"/>
      <c r="D543" s="120"/>
      <c r="E543" s="120"/>
      <c r="F543" s="120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122"/>
      <c r="Y543" s="122"/>
      <c r="Z543" s="2"/>
    </row>
    <row r="544" spans="1:26" ht="11.25" customHeight="1">
      <c r="A544" s="120"/>
      <c r="B544" s="58"/>
      <c r="C544" s="120"/>
      <c r="D544" s="120"/>
      <c r="E544" s="120"/>
      <c r="F544" s="120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122"/>
      <c r="Y544" s="122"/>
      <c r="Z544" s="2"/>
    </row>
    <row r="545" spans="1:26" ht="11.25" customHeight="1">
      <c r="A545" s="120"/>
      <c r="B545" s="58"/>
      <c r="C545" s="120"/>
      <c r="D545" s="120"/>
      <c r="E545" s="120"/>
      <c r="F545" s="120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122"/>
      <c r="Y545" s="122"/>
      <c r="Z545" s="2"/>
    </row>
    <row r="546" spans="1:26" ht="11.25" customHeight="1">
      <c r="A546" s="120"/>
      <c r="B546" s="58"/>
      <c r="C546" s="120"/>
      <c r="D546" s="120"/>
      <c r="E546" s="120"/>
      <c r="F546" s="120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122"/>
      <c r="Y546" s="122"/>
      <c r="Z546" s="2"/>
    </row>
    <row r="547" spans="1:26" ht="11.25" customHeight="1">
      <c r="A547" s="120"/>
      <c r="B547" s="58"/>
      <c r="C547" s="120"/>
      <c r="D547" s="120"/>
      <c r="E547" s="120"/>
      <c r="F547" s="120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122"/>
      <c r="Y547" s="122"/>
      <c r="Z547" s="2"/>
    </row>
    <row r="548" spans="1:26" ht="11.25" customHeight="1">
      <c r="A548" s="120"/>
      <c r="B548" s="58"/>
      <c r="C548" s="120"/>
      <c r="D548" s="120"/>
      <c r="E548" s="120"/>
      <c r="F548" s="120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122"/>
      <c r="Y548" s="122"/>
      <c r="Z548" s="2"/>
    </row>
    <row r="549" spans="1:26" ht="11.25" customHeight="1">
      <c r="A549" s="120"/>
      <c r="B549" s="58"/>
      <c r="C549" s="120"/>
      <c r="D549" s="120"/>
      <c r="E549" s="120"/>
      <c r="F549" s="120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122"/>
      <c r="Y549" s="122"/>
      <c r="Z549" s="2"/>
    </row>
    <row r="550" spans="1:26" ht="11.25" customHeight="1">
      <c r="A550" s="120"/>
      <c r="B550" s="58"/>
      <c r="C550" s="120"/>
      <c r="D550" s="120"/>
      <c r="E550" s="120"/>
      <c r="F550" s="120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122"/>
      <c r="Y550" s="122"/>
      <c r="Z550" s="2"/>
    </row>
    <row r="551" spans="1:26" ht="11.25" customHeight="1">
      <c r="A551" s="120"/>
      <c r="B551" s="58"/>
      <c r="C551" s="120"/>
      <c r="D551" s="120"/>
      <c r="E551" s="120"/>
      <c r="F551" s="120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122"/>
      <c r="Y551" s="122"/>
      <c r="Z551" s="2"/>
    </row>
    <row r="552" spans="1:26" ht="11.25" customHeight="1">
      <c r="A552" s="120"/>
      <c r="B552" s="58"/>
      <c r="C552" s="120"/>
      <c r="D552" s="120"/>
      <c r="E552" s="120"/>
      <c r="F552" s="120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122"/>
      <c r="Y552" s="122"/>
      <c r="Z552" s="2"/>
    </row>
    <row r="553" spans="1:26" ht="11.25" customHeight="1">
      <c r="A553" s="120"/>
      <c r="B553" s="58"/>
      <c r="C553" s="120"/>
      <c r="D553" s="120"/>
      <c r="E553" s="120"/>
      <c r="F553" s="120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122"/>
      <c r="Y553" s="122"/>
      <c r="Z553" s="2"/>
    </row>
    <row r="554" spans="1:26" ht="11.25" customHeight="1">
      <c r="A554" s="120"/>
      <c r="B554" s="58"/>
      <c r="C554" s="120"/>
      <c r="D554" s="120"/>
      <c r="E554" s="120"/>
      <c r="F554" s="120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122"/>
      <c r="Y554" s="122"/>
      <c r="Z554" s="2"/>
    </row>
    <row r="555" spans="1:26" ht="11.25" customHeight="1">
      <c r="A555" s="120"/>
      <c r="B555" s="58"/>
      <c r="C555" s="120"/>
      <c r="D555" s="120"/>
      <c r="E555" s="120"/>
      <c r="F555" s="120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122"/>
      <c r="Y555" s="122"/>
      <c r="Z555" s="2"/>
    </row>
    <row r="556" spans="1:26" ht="11.25" customHeight="1">
      <c r="A556" s="120"/>
      <c r="B556" s="58"/>
      <c r="C556" s="120"/>
      <c r="D556" s="120"/>
      <c r="E556" s="120"/>
      <c r="F556" s="120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122"/>
      <c r="Y556" s="122"/>
      <c r="Z556" s="2"/>
    </row>
    <row r="557" spans="1:26" ht="11.25" customHeight="1">
      <c r="A557" s="120"/>
      <c r="B557" s="58"/>
      <c r="C557" s="120"/>
      <c r="D557" s="120"/>
      <c r="E557" s="120"/>
      <c r="F557" s="120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122"/>
      <c r="Y557" s="122"/>
      <c r="Z557" s="2"/>
    </row>
    <row r="558" spans="1:26" ht="11.25" customHeight="1">
      <c r="A558" s="120"/>
      <c r="B558" s="58"/>
      <c r="C558" s="120"/>
      <c r="D558" s="120"/>
      <c r="E558" s="120"/>
      <c r="F558" s="120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122"/>
      <c r="Y558" s="122"/>
      <c r="Z558" s="2"/>
    </row>
    <row r="559" spans="1:26" ht="11.25" customHeight="1">
      <c r="A559" s="120"/>
      <c r="B559" s="58"/>
      <c r="C559" s="120"/>
      <c r="D559" s="120"/>
      <c r="E559" s="120"/>
      <c r="F559" s="120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122"/>
      <c r="Y559" s="122"/>
      <c r="Z559" s="2"/>
    </row>
    <row r="560" spans="1:26" ht="11.25" customHeight="1">
      <c r="A560" s="120"/>
      <c r="B560" s="58"/>
      <c r="C560" s="120"/>
      <c r="D560" s="120"/>
      <c r="E560" s="120"/>
      <c r="F560" s="120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122"/>
      <c r="Y560" s="122"/>
      <c r="Z560" s="2"/>
    </row>
    <row r="561" spans="1:26" ht="11.25" customHeight="1">
      <c r="A561" s="120"/>
      <c r="B561" s="58"/>
      <c r="C561" s="120"/>
      <c r="D561" s="120"/>
      <c r="E561" s="120"/>
      <c r="F561" s="120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122"/>
      <c r="Y561" s="122"/>
      <c r="Z561" s="2"/>
    </row>
    <row r="562" spans="1:26" ht="11.25" customHeight="1">
      <c r="A562" s="120"/>
      <c r="B562" s="58"/>
      <c r="C562" s="120"/>
      <c r="D562" s="120"/>
      <c r="E562" s="120"/>
      <c r="F562" s="120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122"/>
      <c r="Y562" s="122"/>
      <c r="Z562" s="2"/>
    </row>
    <row r="563" spans="1:26" ht="11.25" customHeight="1">
      <c r="A563" s="120"/>
      <c r="B563" s="58"/>
      <c r="C563" s="120"/>
      <c r="D563" s="120"/>
      <c r="E563" s="120"/>
      <c r="F563" s="120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122"/>
      <c r="Y563" s="122"/>
      <c r="Z563" s="2"/>
    </row>
    <row r="564" spans="1:26" ht="11.25" customHeight="1">
      <c r="A564" s="120"/>
      <c r="B564" s="58"/>
      <c r="C564" s="120"/>
      <c r="D564" s="120"/>
      <c r="E564" s="120"/>
      <c r="F564" s="120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122"/>
      <c r="Y564" s="122"/>
      <c r="Z564" s="2"/>
    </row>
    <row r="565" spans="1:26" ht="11.25" customHeight="1">
      <c r="A565" s="120"/>
      <c r="B565" s="58"/>
      <c r="C565" s="120"/>
      <c r="D565" s="120"/>
      <c r="E565" s="120"/>
      <c r="F565" s="120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122"/>
      <c r="Y565" s="122"/>
      <c r="Z565" s="2"/>
    </row>
    <row r="566" spans="1:26" ht="11.25" customHeight="1">
      <c r="A566" s="120"/>
      <c r="B566" s="58"/>
      <c r="C566" s="120"/>
      <c r="D566" s="120"/>
      <c r="E566" s="120"/>
      <c r="F566" s="120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122"/>
      <c r="Y566" s="122"/>
      <c r="Z566" s="2"/>
    </row>
    <row r="567" spans="1:26" ht="11.25" customHeight="1">
      <c r="A567" s="120"/>
      <c r="B567" s="58"/>
      <c r="C567" s="120"/>
      <c r="D567" s="120"/>
      <c r="E567" s="120"/>
      <c r="F567" s="120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122"/>
      <c r="Y567" s="122"/>
      <c r="Z567" s="2"/>
    </row>
    <row r="568" spans="1:26" ht="11.25" customHeight="1">
      <c r="A568" s="120"/>
      <c r="B568" s="58"/>
      <c r="C568" s="120"/>
      <c r="D568" s="120"/>
      <c r="E568" s="120"/>
      <c r="F568" s="120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122"/>
      <c r="Y568" s="122"/>
      <c r="Z568" s="2"/>
    </row>
    <row r="569" spans="1:26" ht="11.25" customHeight="1">
      <c r="A569" s="120"/>
      <c r="B569" s="58"/>
      <c r="C569" s="120"/>
      <c r="D569" s="120"/>
      <c r="E569" s="120"/>
      <c r="F569" s="120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122"/>
      <c r="Y569" s="122"/>
      <c r="Z569" s="2"/>
    </row>
    <row r="570" spans="1:26" ht="11.25" customHeight="1">
      <c r="A570" s="120"/>
      <c r="B570" s="58"/>
      <c r="C570" s="120"/>
      <c r="D570" s="120"/>
      <c r="E570" s="120"/>
      <c r="F570" s="120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122"/>
      <c r="Y570" s="122"/>
      <c r="Z570" s="2"/>
    </row>
    <row r="571" spans="1:26" ht="11.25" customHeight="1">
      <c r="A571" s="120"/>
      <c r="B571" s="58"/>
      <c r="C571" s="120"/>
      <c r="D571" s="120"/>
      <c r="E571" s="120"/>
      <c r="F571" s="120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122"/>
      <c r="Y571" s="122"/>
      <c r="Z571" s="2"/>
    </row>
    <row r="572" spans="1:26" ht="11.25" customHeight="1">
      <c r="A572" s="120"/>
      <c r="B572" s="58"/>
      <c r="C572" s="120"/>
      <c r="D572" s="120"/>
      <c r="E572" s="120"/>
      <c r="F572" s="120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122"/>
      <c r="Y572" s="122"/>
      <c r="Z572" s="2"/>
    </row>
    <row r="573" spans="1:26" ht="11.25" customHeight="1">
      <c r="A573" s="120"/>
      <c r="B573" s="58"/>
      <c r="C573" s="120"/>
      <c r="D573" s="120"/>
      <c r="E573" s="120"/>
      <c r="F573" s="120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122"/>
      <c r="Y573" s="122"/>
      <c r="Z573" s="2"/>
    </row>
    <row r="574" spans="1:26" ht="11.25" customHeight="1">
      <c r="A574" s="120"/>
      <c r="B574" s="58"/>
      <c r="C574" s="120"/>
      <c r="D574" s="120"/>
      <c r="E574" s="120"/>
      <c r="F574" s="120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122"/>
      <c r="Y574" s="122"/>
      <c r="Z574" s="2"/>
    </row>
    <row r="575" spans="1:26" ht="11.25" customHeight="1">
      <c r="A575" s="120"/>
      <c r="B575" s="58"/>
      <c r="C575" s="120"/>
      <c r="D575" s="120"/>
      <c r="E575" s="120"/>
      <c r="F575" s="120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122"/>
      <c r="Y575" s="122"/>
      <c r="Z575" s="2"/>
    </row>
    <row r="576" spans="1:26" ht="11.25" customHeight="1">
      <c r="A576" s="120"/>
      <c r="B576" s="58"/>
      <c r="C576" s="120"/>
      <c r="D576" s="120"/>
      <c r="E576" s="120"/>
      <c r="F576" s="120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122"/>
      <c r="Y576" s="122"/>
      <c r="Z576" s="2"/>
    </row>
    <row r="577" spans="1:26" ht="11.25" customHeight="1">
      <c r="A577" s="120"/>
      <c r="B577" s="58"/>
      <c r="C577" s="120"/>
      <c r="D577" s="120"/>
      <c r="E577" s="120"/>
      <c r="F577" s="120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122"/>
      <c r="Y577" s="122"/>
      <c r="Z577" s="2"/>
    </row>
    <row r="578" spans="1:26" ht="11.25" customHeight="1">
      <c r="A578" s="120"/>
      <c r="B578" s="58"/>
      <c r="C578" s="120"/>
      <c r="D578" s="120"/>
      <c r="E578" s="120"/>
      <c r="F578" s="120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122"/>
      <c r="Y578" s="122"/>
      <c r="Z578" s="2"/>
    </row>
    <row r="579" spans="1:26" ht="11.25" customHeight="1">
      <c r="A579" s="120"/>
      <c r="B579" s="58"/>
      <c r="C579" s="120"/>
      <c r="D579" s="120"/>
      <c r="E579" s="120"/>
      <c r="F579" s="120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122"/>
      <c r="Y579" s="122"/>
      <c r="Z579" s="2"/>
    </row>
    <row r="580" spans="1:26" ht="11.25" customHeight="1">
      <c r="A580" s="120"/>
      <c r="B580" s="58"/>
      <c r="C580" s="120"/>
      <c r="D580" s="120"/>
      <c r="E580" s="120"/>
      <c r="F580" s="120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122"/>
      <c r="Y580" s="122"/>
      <c r="Z580" s="2"/>
    </row>
    <row r="581" spans="1:26" ht="11.25" customHeight="1">
      <c r="A581" s="120"/>
      <c r="B581" s="58"/>
      <c r="C581" s="120"/>
      <c r="D581" s="120"/>
      <c r="E581" s="120"/>
      <c r="F581" s="120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122"/>
      <c r="Y581" s="122"/>
      <c r="Z581" s="2"/>
    </row>
    <row r="582" spans="1:26" ht="11.25" customHeight="1">
      <c r="A582" s="120"/>
      <c r="B582" s="58"/>
      <c r="C582" s="120"/>
      <c r="D582" s="120"/>
      <c r="E582" s="120"/>
      <c r="F582" s="120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122"/>
      <c r="Y582" s="122"/>
      <c r="Z582" s="2"/>
    </row>
    <row r="583" spans="1:26" ht="11.25" customHeight="1">
      <c r="A583" s="120"/>
      <c r="B583" s="58"/>
      <c r="C583" s="120"/>
      <c r="D583" s="120"/>
      <c r="E583" s="120"/>
      <c r="F583" s="120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122"/>
      <c r="Y583" s="122"/>
      <c r="Z583" s="2"/>
    </row>
    <row r="584" spans="1:26" ht="11.25" customHeight="1">
      <c r="A584" s="120"/>
      <c r="B584" s="58"/>
      <c r="C584" s="120"/>
      <c r="D584" s="120"/>
      <c r="E584" s="120"/>
      <c r="F584" s="120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122"/>
      <c r="Y584" s="122"/>
      <c r="Z584" s="2"/>
    </row>
    <row r="585" spans="1:26" ht="11.25" customHeight="1">
      <c r="A585" s="120"/>
      <c r="B585" s="58"/>
      <c r="C585" s="120"/>
      <c r="D585" s="120"/>
      <c r="E585" s="120"/>
      <c r="F585" s="120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122"/>
      <c r="Y585" s="122"/>
      <c r="Z585" s="2"/>
    </row>
    <row r="586" spans="1:26" ht="11.25" customHeight="1">
      <c r="A586" s="120"/>
      <c r="B586" s="58"/>
      <c r="C586" s="120"/>
      <c r="D586" s="120"/>
      <c r="E586" s="120"/>
      <c r="F586" s="120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122"/>
      <c r="Y586" s="122"/>
      <c r="Z586" s="2"/>
    </row>
    <row r="587" spans="1:26" ht="11.25" customHeight="1">
      <c r="A587" s="120"/>
      <c r="B587" s="58"/>
      <c r="C587" s="120"/>
      <c r="D587" s="120"/>
      <c r="E587" s="120"/>
      <c r="F587" s="120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122"/>
      <c r="Y587" s="122"/>
      <c r="Z587" s="2"/>
    </row>
    <row r="588" spans="1:26" ht="11.25" customHeight="1">
      <c r="A588" s="120"/>
      <c r="B588" s="58"/>
      <c r="C588" s="120"/>
      <c r="D588" s="120"/>
      <c r="E588" s="120"/>
      <c r="F588" s="120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122"/>
      <c r="Y588" s="122"/>
      <c r="Z588" s="2"/>
    </row>
    <row r="589" spans="1:26" ht="11.25" customHeight="1">
      <c r="A589" s="120"/>
      <c r="B589" s="58"/>
      <c r="C589" s="120"/>
      <c r="D589" s="120"/>
      <c r="E589" s="120"/>
      <c r="F589" s="120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122"/>
      <c r="Y589" s="122"/>
      <c r="Z589" s="2"/>
    </row>
    <row r="590" spans="1:26" ht="11.25" customHeight="1">
      <c r="A590" s="120"/>
      <c r="B590" s="58"/>
      <c r="C590" s="120"/>
      <c r="D590" s="120"/>
      <c r="E590" s="120"/>
      <c r="F590" s="120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122"/>
      <c r="Y590" s="122"/>
      <c r="Z590" s="2"/>
    </row>
    <row r="591" spans="1:26" ht="11.25" customHeight="1">
      <c r="A591" s="120"/>
      <c r="B591" s="58"/>
      <c r="C591" s="120"/>
      <c r="D591" s="120"/>
      <c r="E591" s="120"/>
      <c r="F591" s="120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122"/>
      <c r="Y591" s="122"/>
      <c r="Z591" s="2"/>
    </row>
    <row r="592" spans="1:26" ht="11.25" customHeight="1">
      <c r="A592" s="120"/>
      <c r="B592" s="58"/>
      <c r="C592" s="120"/>
      <c r="D592" s="120"/>
      <c r="E592" s="120"/>
      <c r="F592" s="120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122"/>
      <c r="Y592" s="122"/>
      <c r="Z592" s="2"/>
    </row>
    <row r="593" spans="1:26" ht="11.25" customHeight="1">
      <c r="A593" s="120"/>
      <c r="B593" s="58"/>
      <c r="C593" s="120"/>
      <c r="D593" s="120"/>
      <c r="E593" s="120"/>
      <c r="F593" s="120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122"/>
      <c r="Y593" s="122"/>
      <c r="Z593" s="2"/>
    </row>
    <row r="594" spans="1:26" ht="11.25" customHeight="1">
      <c r="A594" s="120"/>
      <c r="B594" s="58"/>
      <c r="C594" s="120"/>
      <c r="D594" s="120"/>
      <c r="E594" s="120"/>
      <c r="F594" s="120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122"/>
      <c r="Y594" s="122"/>
      <c r="Z594" s="2"/>
    </row>
    <row r="595" spans="1:26" ht="11.25" customHeight="1">
      <c r="A595" s="120"/>
      <c r="B595" s="58"/>
      <c r="C595" s="120"/>
      <c r="D595" s="120"/>
      <c r="E595" s="120"/>
      <c r="F595" s="120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122"/>
      <c r="Y595" s="122"/>
      <c r="Z595" s="2"/>
    </row>
    <row r="596" spans="1:26" ht="11.25" customHeight="1">
      <c r="A596" s="120"/>
      <c r="B596" s="58"/>
      <c r="C596" s="120"/>
      <c r="D596" s="120"/>
      <c r="E596" s="120"/>
      <c r="F596" s="120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122"/>
      <c r="Y596" s="122"/>
      <c r="Z596" s="2"/>
    </row>
    <row r="597" spans="1:26" ht="11.25" customHeight="1">
      <c r="A597" s="120"/>
      <c r="B597" s="58"/>
      <c r="C597" s="120"/>
      <c r="D597" s="120"/>
      <c r="E597" s="120"/>
      <c r="F597" s="120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122"/>
      <c r="Y597" s="122"/>
      <c r="Z597" s="2"/>
    </row>
    <row r="598" spans="1:26" ht="11.25" customHeight="1">
      <c r="A598" s="120"/>
      <c r="B598" s="58"/>
      <c r="C598" s="120"/>
      <c r="D598" s="120"/>
      <c r="E598" s="120"/>
      <c r="F598" s="120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122"/>
      <c r="Y598" s="122"/>
      <c r="Z598" s="2"/>
    </row>
    <row r="599" spans="1:26" ht="11.25" customHeight="1">
      <c r="A599" s="120"/>
      <c r="B599" s="58"/>
      <c r="C599" s="120"/>
      <c r="D599" s="120"/>
      <c r="E599" s="120"/>
      <c r="F599" s="120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122"/>
      <c r="Y599" s="122"/>
      <c r="Z599" s="2"/>
    </row>
    <row r="600" spans="1:26" ht="11.25" customHeight="1">
      <c r="A600" s="120"/>
      <c r="B600" s="58"/>
      <c r="C600" s="120"/>
      <c r="D600" s="120"/>
      <c r="E600" s="120"/>
      <c r="F600" s="120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122"/>
      <c r="Y600" s="122"/>
      <c r="Z600" s="2"/>
    </row>
    <row r="601" spans="1:26" ht="11.25" customHeight="1">
      <c r="A601" s="120"/>
      <c r="B601" s="58"/>
      <c r="C601" s="120"/>
      <c r="D601" s="120"/>
      <c r="E601" s="120"/>
      <c r="F601" s="120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122"/>
      <c r="Y601" s="122"/>
      <c r="Z601" s="2"/>
    </row>
    <row r="602" spans="1:26" ht="11.25" customHeight="1">
      <c r="A602" s="120"/>
      <c r="B602" s="58"/>
      <c r="C602" s="120"/>
      <c r="D602" s="120"/>
      <c r="E602" s="120"/>
      <c r="F602" s="120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122"/>
      <c r="Y602" s="122"/>
      <c r="Z602" s="2"/>
    </row>
    <row r="603" spans="1:26" ht="11.25" customHeight="1">
      <c r="A603" s="120"/>
      <c r="B603" s="58"/>
      <c r="C603" s="120"/>
      <c r="D603" s="120"/>
      <c r="E603" s="120"/>
      <c r="F603" s="120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122"/>
      <c r="Y603" s="122"/>
      <c r="Z603" s="2"/>
    </row>
    <row r="604" spans="1:26" ht="11.25" customHeight="1">
      <c r="A604" s="120"/>
      <c r="B604" s="58"/>
      <c r="C604" s="120"/>
      <c r="D604" s="120"/>
      <c r="E604" s="120"/>
      <c r="F604" s="120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122"/>
      <c r="Y604" s="122"/>
      <c r="Z604" s="2"/>
    </row>
    <row r="605" spans="1:26" ht="11.25" customHeight="1">
      <c r="A605" s="120"/>
      <c r="B605" s="58"/>
      <c r="C605" s="120"/>
      <c r="D605" s="120"/>
      <c r="E605" s="120"/>
      <c r="F605" s="120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122"/>
      <c r="Y605" s="122"/>
      <c r="Z605" s="2"/>
    </row>
    <row r="606" spans="1:26" ht="11.25" customHeight="1">
      <c r="A606" s="120"/>
      <c r="B606" s="58"/>
      <c r="C606" s="120"/>
      <c r="D606" s="120"/>
      <c r="E606" s="120"/>
      <c r="F606" s="120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122"/>
      <c r="Y606" s="122"/>
      <c r="Z606" s="2"/>
    </row>
    <row r="607" spans="1:26" ht="11.25" customHeight="1">
      <c r="A607" s="120"/>
      <c r="B607" s="58"/>
      <c r="C607" s="120"/>
      <c r="D607" s="120"/>
      <c r="E607" s="120"/>
      <c r="F607" s="120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122"/>
      <c r="Y607" s="122"/>
      <c r="Z607" s="2"/>
    </row>
    <row r="608" spans="1:26" ht="11.25" customHeight="1">
      <c r="A608" s="120"/>
      <c r="B608" s="58"/>
      <c r="C608" s="120"/>
      <c r="D608" s="120"/>
      <c r="E608" s="120"/>
      <c r="F608" s="120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122"/>
      <c r="Y608" s="122"/>
      <c r="Z608" s="2"/>
    </row>
    <row r="609" spans="1:26" ht="11.25" customHeight="1">
      <c r="A609" s="120"/>
      <c r="B609" s="58"/>
      <c r="C609" s="120"/>
      <c r="D609" s="120"/>
      <c r="E609" s="120"/>
      <c r="F609" s="120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122"/>
      <c r="Y609" s="122"/>
      <c r="Z609" s="2"/>
    </row>
    <row r="610" spans="1:26" ht="11.25" customHeight="1">
      <c r="A610" s="120"/>
      <c r="B610" s="58"/>
      <c r="C610" s="120"/>
      <c r="D610" s="120"/>
      <c r="E610" s="120"/>
      <c r="F610" s="120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122"/>
      <c r="Y610" s="122"/>
      <c r="Z610" s="2"/>
    </row>
    <row r="611" spans="1:26" ht="11.25" customHeight="1">
      <c r="A611" s="120"/>
      <c r="B611" s="58"/>
      <c r="C611" s="120"/>
      <c r="D611" s="120"/>
      <c r="E611" s="120"/>
      <c r="F611" s="120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122"/>
      <c r="Y611" s="122"/>
      <c r="Z611" s="2"/>
    </row>
    <row r="612" spans="1:26" ht="11.25" customHeight="1">
      <c r="A612" s="120"/>
      <c r="B612" s="58"/>
      <c r="C612" s="120"/>
      <c r="D612" s="120"/>
      <c r="E612" s="120"/>
      <c r="F612" s="120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122"/>
      <c r="Y612" s="122"/>
      <c r="Z612" s="2"/>
    </row>
    <row r="613" spans="1:26" ht="11.25" customHeight="1">
      <c r="A613" s="120"/>
      <c r="B613" s="58"/>
      <c r="C613" s="120"/>
      <c r="D613" s="120"/>
      <c r="E613" s="120"/>
      <c r="F613" s="120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122"/>
      <c r="Y613" s="122"/>
      <c r="Z613" s="2"/>
    </row>
    <row r="614" spans="1:26" ht="11.25" customHeight="1">
      <c r="A614" s="120"/>
      <c r="B614" s="58"/>
      <c r="C614" s="120"/>
      <c r="D614" s="120"/>
      <c r="E614" s="120"/>
      <c r="F614" s="120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122"/>
      <c r="Y614" s="122"/>
      <c r="Z614" s="2"/>
    </row>
    <row r="615" spans="1:26" ht="11.25" customHeight="1">
      <c r="A615" s="120"/>
      <c r="B615" s="58"/>
      <c r="C615" s="120"/>
      <c r="D615" s="120"/>
      <c r="E615" s="120"/>
      <c r="F615" s="120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122"/>
      <c r="Y615" s="122"/>
      <c r="Z615" s="2"/>
    </row>
    <row r="616" spans="1:26" ht="11.25" customHeight="1">
      <c r="A616" s="120"/>
      <c r="B616" s="58"/>
      <c r="C616" s="120"/>
      <c r="D616" s="120"/>
      <c r="E616" s="120"/>
      <c r="F616" s="120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122"/>
      <c r="Y616" s="122"/>
      <c r="Z616" s="2"/>
    </row>
    <row r="617" spans="1:26" ht="11.25" customHeight="1">
      <c r="A617" s="120"/>
      <c r="B617" s="58"/>
      <c r="C617" s="120"/>
      <c r="D617" s="120"/>
      <c r="E617" s="120"/>
      <c r="F617" s="120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122"/>
      <c r="Y617" s="122"/>
      <c r="Z617" s="2"/>
    </row>
    <row r="618" spans="1:26" ht="11.25" customHeight="1">
      <c r="A618" s="120"/>
      <c r="B618" s="58"/>
      <c r="C618" s="120"/>
      <c r="D618" s="120"/>
      <c r="E618" s="120"/>
      <c r="F618" s="120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122"/>
      <c r="Y618" s="122"/>
      <c r="Z618" s="2"/>
    </row>
    <row r="619" spans="1:26" ht="11.25" customHeight="1">
      <c r="A619" s="120"/>
      <c r="B619" s="58"/>
      <c r="C619" s="120"/>
      <c r="D619" s="120"/>
      <c r="E619" s="120"/>
      <c r="F619" s="120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122"/>
      <c r="Y619" s="122"/>
      <c r="Z619" s="2"/>
    </row>
    <row r="620" spans="1:26" ht="11.25" customHeight="1">
      <c r="A620" s="120"/>
      <c r="B620" s="58"/>
      <c r="C620" s="120"/>
      <c r="D620" s="120"/>
      <c r="E620" s="120"/>
      <c r="F620" s="120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122"/>
      <c r="Y620" s="122"/>
      <c r="Z620" s="2"/>
    </row>
    <row r="621" spans="1:26" ht="11.25" customHeight="1">
      <c r="A621" s="120"/>
      <c r="B621" s="58"/>
      <c r="C621" s="120"/>
      <c r="D621" s="120"/>
      <c r="E621" s="120"/>
      <c r="F621" s="120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122"/>
      <c r="Y621" s="122"/>
      <c r="Z621" s="2"/>
    </row>
    <row r="622" spans="1:26" ht="11.25" customHeight="1">
      <c r="A622" s="120"/>
      <c r="B622" s="58"/>
      <c r="C622" s="120"/>
      <c r="D622" s="120"/>
      <c r="E622" s="120"/>
      <c r="F622" s="120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122"/>
      <c r="Y622" s="122"/>
      <c r="Z622" s="2"/>
    </row>
    <row r="623" spans="1:26" ht="11.25" customHeight="1">
      <c r="A623" s="120"/>
      <c r="B623" s="58"/>
      <c r="C623" s="120"/>
      <c r="D623" s="120"/>
      <c r="E623" s="120"/>
      <c r="F623" s="120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122"/>
      <c r="Y623" s="122"/>
      <c r="Z623" s="2"/>
    </row>
    <row r="624" spans="1:26" ht="11.25" customHeight="1">
      <c r="A624" s="120"/>
      <c r="B624" s="58"/>
      <c r="C624" s="120"/>
      <c r="D624" s="120"/>
      <c r="E624" s="120"/>
      <c r="F624" s="120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122"/>
      <c r="Y624" s="122"/>
      <c r="Z624" s="2"/>
    </row>
    <row r="625" spans="1:26" ht="11.25" customHeight="1">
      <c r="A625" s="120"/>
      <c r="B625" s="58"/>
      <c r="C625" s="120"/>
      <c r="D625" s="120"/>
      <c r="E625" s="120"/>
      <c r="F625" s="120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122"/>
      <c r="Y625" s="122"/>
      <c r="Z625" s="2"/>
    </row>
    <row r="626" spans="1:26" ht="11.25" customHeight="1">
      <c r="A626" s="120"/>
      <c r="B626" s="58"/>
      <c r="C626" s="120"/>
      <c r="D626" s="120"/>
      <c r="E626" s="120"/>
      <c r="F626" s="120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122"/>
      <c r="Y626" s="122"/>
      <c r="Z626" s="2"/>
    </row>
    <row r="627" spans="1:26" ht="11.25" customHeight="1">
      <c r="A627" s="120"/>
      <c r="B627" s="58"/>
      <c r="C627" s="120"/>
      <c r="D627" s="120"/>
      <c r="E627" s="120"/>
      <c r="F627" s="120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122"/>
      <c r="Y627" s="122"/>
      <c r="Z627" s="2"/>
    </row>
    <row r="628" spans="1:26" ht="11.25" customHeight="1">
      <c r="A628" s="120"/>
      <c r="B628" s="58"/>
      <c r="C628" s="120"/>
      <c r="D628" s="120"/>
      <c r="E628" s="120"/>
      <c r="F628" s="120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122"/>
      <c r="Y628" s="122"/>
      <c r="Z628" s="2"/>
    </row>
    <row r="629" spans="1:26" ht="11.25" customHeight="1">
      <c r="A629" s="120"/>
      <c r="B629" s="58"/>
      <c r="C629" s="120"/>
      <c r="D629" s="120"/>
      <c r="E629" s="120"/>
      <c r="F629" s="120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122"/>
      <c r="Y629" s="122"/>
      <c r="Z629" s="2"/>
    </row>
    <row r="630" spans="1:26" ht="11.25" customHeight="1">
      <c r="A630" s="120"/>
      <c r="B630" s="58"/>
      <c r="C630" s="120"/>
      <c r="D630" s="120"/>
      <c r="E630" s="120"/>
      <c r="F630" s="120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122"/>
      <c r="Y630" s="122"/>
      <c r="Z630" s="2"/>
    </row>
    <row r="631" spans="1:26" ht="11.25" customHeight="1">
      <c r="A631" s="120"/>
      <c r="B631" s="58"/>
      <c r="C631" s="120"/>
      <c r="D631" s="120"/>
      <c r="E631" s="120"/>
      <c r="F631" s="120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122"/>
      <c r="Y631" s="122"/>
      <c r="Z631" s="2"/>
    </row>
    <row r="632" spans="1:26" ht="11.25" customHeight="1">
      <c r="A632" s="120"/>
      <c r="B632" s="58"/>
      <c r="C632" s="120"/>
      <c r="D632" s="120"/>
      <c r="E632" s="120"/>
      <c r="F632" s="120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122"/>
      <c r="Y632" s="122"/>
      <c r="Z632" s="2"/>
    </row>
    <row r="633" spans="1:26" ht="11.25" customHeight="1">
      <c r="A633" s="120"/>
      <c r="B633" s="58"/>
      <c r="C633" s="120"/>
      <c r="D633" s="120"/>
      <c r="E633" s="120"/>
      <c r="F633" s="120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122"/>
      <c r="Y633" s="122"/>
      <c r="Z633" s="2"/>
    </row>
    <row r="634" spans="1:26" ht="11.25" customHeight="1">
      <c r="A634" s="120"/>
      <c r="B634" s="58"/>
      <c r="C634" s="120"/>
      <c r="D634" s="120"/>
      <c r="E634" s="120"/>
      <c r="F634" s="120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122"/>
      <c r="Y634" s="122"/>
      <c r="Z634" s="2"/>
    </row>
    <row r="635" spans="1:26" ht="11.25" customHeight="1">
      <c r="A635" s="120"/>
      <c r="B635" s="58"/>
      <c r="C635" s="120"/>
      <c r="D635" s="120"/>
      <c r="E635" s="120"/>
      <c r="F635" s="120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122"/>
      <c r="Y635" s="122"/>
      <c r="Z635" s="2"/>
    </row>
    <row r="636" spans="1:26" ht="11.25" customHeight="1">
      <c r="A636" s="120"/>
      <c r="B636" s="58"/>
      <c r="C636" s="120"/>
      <c r="D636" s="120"/>
      <c r="E636" s="120"/>
      <c r="F636" s="120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122"/>
      <c r="Y636" s="122"/>
      <c r="Z636" s="2"/>
    </row>
    <row r="637" spans="1:26" ht="11.25" customHeight="1">
      <c r="A637" s="120"/>
      <c r="B637" s="58"/>
      <c r="C637" s="120"/>
      <c r="D637" s="120"/>
      <c r="E637" s="120"/>
      <c r="F637" s="120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122"/>
      <c r="Y637" s="122"/>
      <c r="Z637" s="2"/>
    </row>
    <row r="638" spans="1:26" ht="11.25" customHeight="1">
      <c r="A638" s="120"/>
      <c r="B638" s="58"/>
      <c r="C638" s="120"/>
      <c r="D638" s="120"/>
      <c r="E638" s="120"/>
      <c r="F638" s="120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122"/>
      <c r="Y638" s="122"/>
      <c r="Z638" s="2"/>
    </row>
    <row r="639" spans="1:26" ht="11.25" customHeight="1">
      <c r="A639" s="120"/>
      <c r="B639" s="58"/>
      <c r="C639" s="120"/>
      <c r="D639" s="120"/>
      <c r="E639" s="120"/>
      <c r="F639" s="120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122"/>
      <c r="Y639" s="122"/>
      <c r="Z639" s="2"/>
    </row>
    <row r="640" spans="1:26" ht="11.25" customHeight="1">
      <c r="A640" s="120"/>
      <c r="B640" s="58"/>
      <c r="C640" s="120"/>
      <c r="D640" s="120"/>
      <c r="E640" s="120"/>
      <c r="F640" s="120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122"/>
      <c r="Y640" s="122"/>
      <c r="Z640" s="2"/>
    </row>
    <row r="641" spans="1:26" ht="11.25" customHeight="1">
      <c r="A641" s="120"/>
      <c r="B641" s="58"/>
      <c r="C641" s="120"/>
      <c r="D641" s="120"/>
      <c r="E641" s="120"/>
      <c r="F641" s="120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122"/>
      <c r="Y641" s="122"/>
      <c r="Z641" s="2"/>
    </row>
    <row r="642" spans="1:26" ht="11.25" customHeight="1">
      <c r="A642" s="120"/>
      <c r="B642" s="58"/>
      <c r="C642" s="120"/>
      <c r="D642" s="120"/>
      <c r="E642" s="120"/>
      <c r="F642" s="120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122"/>
      <c r="Y642" s="122"/>
      <c r="Z642" s="2"/>
    </row>
    <row r="643" spans="1:26" ht="11.25" customHeight="1">
      <c r="A643" s="120"/>
      <c r="B643" s="58"/>
      <c r="C643" s="120"/>
      <c r="D643" s="120"/>
      <c r="E643" s="120"/>
      <c r="F643" s="120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122"/>
      <c r="Y643" s="122"/>
      <c r="Z643" s="2"/>
    </row>
    <row r="644" spans="1:26" ht="11.25" customHeight="1">
      <c r="A644" s="120"/>
      <c r="B644" s="58"/>
      <c r="C644" s="120"/>
      <c r="D644" s="120"/>
      <c r="E644" s="120"/>
      <c r="F644" s="120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122"/>
      <c r="Y644" s="122"/>
      <c r="Z644" s="2"/>
    </row>
    <row r="645" spans="1:26" ht="11.25" customHeight="1">
      <c r="A645" s="120"/>
      <c r="B645" s="58"/>
      <c r="C645" s="120"/>
      <c r="D645" s="120"/>
      <c r="E645" s="120"/>
      <c r="F645" s="120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122"/>
      <c r="Y645" s="122"/>
      <c r="Z645" s="2"/>
    </row>
    <row r="646" spans="1:26" ht="11.25" customHeight="1">
      <c r="A646" s="120"/>
      <c r="B646" s="58"/>
      <c r="C646" s="120"/>
      <c r="D646" s="120"/>
      <c r="E646" s="120"/>
      <c r="F646" s="120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122"/>
      <c r="Y646" s="122"/>
      <c r="Z646" s="2"/>
    </row>
    <row r="647" spans="1:26" ht="11.25" customHeight="1">
      <c r="A647" s="120"/>
      <c r="B647" s="58"/>
      <c r="C647" s="120"/>
      <c r="D647" s="120"/>
      <c r="E647" s="120"/>
      <c r="F647" s="120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122"/>
      <c r="Y647" s="122"/>
      <c r="Z647" s="2"/>
    </row>
    <row r="648" spans="1:26" ht="11.25" customHeight="1">
      <c r="A648" s="120"/>
      <c r="B648" s="58"/>
      <c r="C648" s="120"/>
      <c r="D648" s="120"/>
      <c r="E648" s="120"/>
      <c r="F648" s="120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122"/>
      <c r="Y648" s="122"/>
      <c r="Z648" s="2"/>
    </row>
    <row r="649" spans="1:26" ht="11.25" customHeight="1">
      <c r="A649" s="120"/>
      <c r="B649" s="58"/>
      <c r="C649" s="120"/>
      <c r="D649" s="120"/>
      <c r="E649" s="120"/>
      <c r="F649" s="120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122"/>
      <c r="Y649" s="122"/>
      <c r="Z649" s="2"/>
    </row>
    <row r="650" spans="1:26" ht="11.25" customHeight="1">
      <c r="A650" s="120"/>
      <c r="B650" s="58"/>
      <c r="C650" s="120"/>
      <c r="D650" s="120"/>
      <c r="E650" s="120"/>
      <c r="F650" s="120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122"/>
      <c r="Y650" s="122"/>
      <c r="Z650" s="2"/>
    </row>
    <row r="651" spans="1:26" ht="11.25" customHeight="1">
      <c r="A651" s="120"/>
      <c r="B651" s="58"/>
      <c r="C651" s="120"/>
      <c r="D651" s="120"/>
      <c r="E651" s="120"/>
      <c r="F651" s="120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122"/>
      <c r="Y651" s="122"/>
      <c r="Z651" s="2"/>
    </row>
    <row r="652" spans="1:26" ht="11.25" customHeight="1">
      <c r="A652" s="120"/>
      <c r="B652" s="58"/>
      <c r="C652" s="120"/>
      <c r="D652" s="120"/>
      <c r="E652" s="120"/>
      <c r="F652" s="120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122"/>
      <c r="Y652" s="122"/>
      <c r="Z652" s="2"/>
    </row>
    <row r="653" spans="1:26" ht="11.25" customHeight="1">
      <c r="A653" s="120"/>
      <c r="B653" s="58"/>
      <c r="C653" s="120"/>
      <c r="D653" s="120"/>
      <c r="E653" s="120"/>
      <c r="F653" s="120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122"/>
      <c r="Y653" s="122"/>
      <c r="Z653" s="2"/>
    </row>
    <row r="654" spans="1:26" ht="11.25" customHeight="1">
      <c r="A654" s="120"/>
      <c r="B654" s="58"/>
      <c r="C654" s="120"/>
      <c r="D654" s="120"/>
      <c r="E654" s="120"/>
      <c r="F654" s="120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122"/>
      <c r="Y654" s="122"/>
      <c r="Z654" s="2"/>
    </row>
    <row r="655" spans="1:26" ht="11.25" customHeight="1">
      <c r="A655" s="120"/>
      <c r="B655" s="58"/>
      <c r="C655" s="120"/>
      <c r="D655" s="120"/>
      <c r="E655" s="120"/>
      <c r="F655" s="120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122"/>
      <c r="Y655" s="122"/>
      <c r="Z655" s="2"/>
    </row>
    <row r="656" spans="1:26" ht="11.25" customHeight="1">
      <c r="A656" s="120"/>
      <c r="B656" s="58"/>
      <c r="C656" s="120"/>
      <c r="D656" s="120"/>
      <c r="E656" s="120"/>
      <c r="F656" s="120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122"/>
      <c r="Y656" s="122"/>
      <c r="Z656" s="2"/>
    </row>
    <row r="657" spans="1:26" ht="11.25" customHeight="1">
      <c r="A657" s="120"/>
      <c r="B657" s="58"/>
      <c r="C657" s="120"/>
      <c r="D657" s="120"/>
      <c r="E657" s="120"/>
      <c r="F657" s="120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122"/>
      <c r="Y657" s="122"/>
      <c r="Z657" s="2"/>
    </row>
    <row r="658" spans="1:26" ht="11.25" customHeight="1">
      <c r="A658" s="120"/>
      <c r="B658" s="58"/>
      <c r="C658" s="120"/>
      <c r="D658" s="120"/>
      <c r="E658" s="120"/>
      <c r="F658" s="120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122"/>
      <c r="Y658" s="122"/>
      <c r="Z658" s="2"/>
    </row>
    <row r="659" spans="1:26" ht="11.25" customHeight="1">
      <c r="A659" s="120"/>
      <c r="B659" s="58"/>
      <c r="C659" s="120"/>
      <c r="D659" s="120"/>
      <c r="E659" s="120"/>
      <c r="F659" s="120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122"/>
      <c r="Y659" s="122"/>
      <c r="Z659" s="2"/>
    </row>
    <row r="660" spans="1:26" ht="11.25" customHeight="1">
      <c r="A660" s="120"/>
      <c r="B660" s="58"/>
      <c r="C660" s="120"/>
      <c r="D660" s="120"/>
      <c r="E660" s="120"/>
      <c r="F660" s="120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122"/>
      <c r="Y660" s="122"/>
      <c r="Z660" s="2"/>
    </row>
    <row r="661" spans="1:26" ht="11.25" customHeight="1">
      <c r="A661" s="120"/>
      <c r="B661" s="58"/>
      <c r="C661" s="120"/>
      <c r="D661" s="120"/>
      <c r="E661" s="120"/>
      <c r="F661" s="120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122"/>
      <c r="Y661" s="122"/>
      <c r="Z661" s="2"/>
    </row>
    <row r="662" spans="1:26" ht="11.25" customHeight="1">
      <c r="A662" s="120"/>
      <c r="B662" s="58"/>
      <c r="C662" s="120"/>
      <c r="D662" s="120"/>
      <c r="E662" s="120"/>
      <c r="F662" s="120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122"/>
      <c r="Y662" s="122"/>
      <c r="Z662" s="2"/>
    </row>
    <row r="663" spans="1:26" ht="11.25" customHeight="1">
      <c r="A663" s="120"/>
      <c r="B663" s="58"/>
      <c r="C663" s="120"/>
      <c r="D663" s="120"/>
      <c r="E663" s="120"/>
      <c r="F663" s="120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122"/>
      <c r="Y663" s="122"/>
      <c r="Z663" s="2"/>
    </row>
    <row r="664" spans="1:26" ht="11.25" customHeight="1">
      <c r="A664" s="120"/>
      <c r="B664" s="58"/>
      <c r="C664" s="120"/>
      <c r="D664" s="120"/>
      <c r="E664" s="120"/>
      <c r="F664" s="120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122"/>
      <c r="Y664" s="122"/>
      <c r="Z664" s="2"/>
    </row>
    <row r="665" spans="1:26" ht="11.25" customHeight="1">
      <c r="A665" s="120"/>
      <c r="B665" s="58"/>
      <c r="C665" s="120"/>
      <c r="D665" s="120"/>
      <c r="E665" s="120"/>
      <c r="F665" s="120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122"/>
      <c r="Y665" s="122"/>
      <c r="Z665" s="2"/>
    </row>
    <row r="666" spans="1:26" ht="11.25" customHeight="1">
      <c r="A666" s="120"/>
      <c r="B666" s="58"/>
      <c r="C666" s="120"/>
      <c r="D666" s="120"/>
      <c r="E666" s="120"/>
      <c r="F666" s="120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122"/>
      <c r="Y666" s="122"/>
      <c r="Z666" s="2"/>
    </row>
    <row r="667" spans="1:26" ht="11.25" customHeight="1">
      <c r="A667" s="120"/>
      <c r="B667" s="58"/>
      <c r="C667" s="120"/>
      <c r="D667" s="120"/>
      <c r="E667" s="120"/>
      <c r="F667" s="120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122"/>
      <c r="Y667" s="122"/>
      <c r="Z667" s="2"/>
    </row>
    <row r="668" spans="1:26" ht="11.25" customHeight="1">
      <c r="A668" s="120"/>
      <c r="B668" s="58"/>
      <c r="C668" s="120"/>
      <c r="D668" s="120"/>
      <c r="E668" s="120"/>
      <c r="F668" s="120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122"/>
      <c r="Y668" s="122"/>
      <c r="Z668" s="2"/>
    </row>
    <row r="669" spans="1:26" ht="11.25" customHeight="1">
      <c r="A669" s="120"/>
      <c r="B669" s="58"/>
      <c r="C669" s="120"/>
      <c r="D669" s="120"/>
      <c r="E669" s="120"/>
      <c r="F669" s="120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122"/>
      <c r="Y669" s="122"/>
      <c r="Z669" s="2"/>
    </row>
    <row r="670" spans="1:26" ht="11.25" customHeight="1">
      <c r="A670" s="120"/>
      <c r="B670" s="58"/>
      <c r="C670" s="120"/>
      <c r="D670" s="120"/>
      <c r="E670" s="120"/>
      <c r="F670" s="120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122"/>
      <c r="Y670" s="122"/>
      <c r="Z670" s="2"/>
    </row>
    <row r="671" spans="1:26" ht="11.25" customHeight="1">
      <c r="A671" s="120"/>
      <c r="B671" s="58"/>
      <c r="C671" s="120"/>
      <c r="D671" s="120"/>
      <c r="E671" s="120"/>
      <c r="F671" s="120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122"/>
      <c r="Y671" s="122"/>
      <c r="Z671" s="2"/>
    </row>
    <row r="672" spans="1:26" ht="11.25" customHeight="1">
      <c r="A672" s="120"/>
      <c r="B672" s="58"/>
      <c r="C672" s="120"/>
      <c r="D672" s="120"/>
      <c r="E672" s="120"/>
      <c r="F672" s="120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122"/>
      <c r="Y672" s="122"/>
      <c r="Z672" s="2"/>
    </row>
    <row r="673" spans="1:26" ht="11.25" customHeight="1">
      <c r="A673" s="120"/>
      <c r="B673" s="58"/>
      <c r="C673" s="120"/>
      <c r="D673" s="120"/>
      <c r="E673" s="120"/>
      <c r="F673" s="120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122"/>
      <c r="Y673" s="122"/>
      <c r="Z673" s="2"/>
    </row>
    <row r="674" spans="1:26" ht="11.25" customHeight="1">
      <c r="A674" s="120"/>
      <c r="B674" s="58"/>
      <c r="C674" s="120"/>
      <c r="D674" s="120"/>
      <c r="E674" s="120"/>
      <c r="F674" s="120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122"/>
      <c r="Y674" s="122"/>
      <c r="Z674" s="2"/>
    </row>
    <row r="675" spans="1:26" ht="11.25" customHeight="1">
      <c r="A675" s="120"/>
      <c r="B675" s="58"/>
      <c r="C675" s="120"/>
      <c r="D675" s="120"/>
      <c r="E675" s="120"/>
      <c r="F675" s="120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122"/>
      <c r="Y675" s="122"/>
      <c r="Z675" s="2"/>
    </row>
    <row r="676" spans="1:26" ht="11.25" customHeight="1">
      <c r="A676" s="120"/>
      <c r="B676" s="58"/>
      <c r="C676" s="120"/>
      <c r="D676" s="120"/>
      <c r="E676" s="120"/>
      <c r="F676" s="120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122"/>
      <c r="Y676" s="122"/>
      <c r="Z676" s="2"/>
    </row>
    <row r="677" spans="1:26" ht="11.25" customHeight="1">
      <c r="A677" s="120"/>
      <c r="B677" s="58"/>
      <c r="C677" s="120"/>
      <c r="D677" s="120"/>
      <c r="E677" s="120"/>
      <c r="F677" s="120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122"/>
      <c r="Y677" s="122"/>
      <c r="Z677" s="2"/>
    </row>
    <row r="678" spans="1:26" ht="11.25" customHeight="1">
      <c r="A678" s="120"/>
      <c r="B678" s="58"/>
      <c r="C678" s="120"/>
      <c r="D678" s="120"/>
      <c r="E678" s="120"/>
      <c r="F678" s="120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122"/>
      <c r="Y678" s="122"/>
      <c r="Z678" s="2"/>
    </row>
    <row r="679" spans="1:26" ht="11.25" customHeight="1">
      <c r="A679" s="120"/>
      <c r="B679" s="58"/>
      <c r="C679" s="120"/>
      <c r="D679" s="120"/>
      <c r="E679" s="120"/>
      <c r="F679" s="120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122"/>
      <c r="Y679" s="122"/>
      <c r="Z679" s="2"/>
    </row>
    <row r="680" spans="1:26" ht="11.25" customHeight="1">
      <c r="A680" s="120"/>
      <c r="B680" s="58"/>
      <c r="C680" s="120"/>
      <c r="D680" s="120"/>
      <c r="E680" s="120"/>
      <c r="F680" s="120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122"/>
      <c r="Y680" s="122"/>
      <c r="Z680" s="2"/>
    </row>
    <row r="681" spans="1:26" ht="11.25" customHeight="1">
      <c r="A681" s="120"/>
      <c r="B681" s="58"/>
      <c r="C681" s="120"/>
      <c r="D681" s="120"/>
      <c r="E681" s="120"/>
      <c r="F681" s="120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122"/>
      <c r="Y681" s="122"/>
      <c r="Z681" s="2"/>
    </row>
    <row r="682" spans="1:26" ht="11.25" customHeight="1">
      <c r="A682" s="120"/>
      <c r="B682" s="58"/>
      <c r="C682" s="120"/>
      <c r="D682" s="120"/>
      <c r="E682" s="120"/>
      <c r="F682" s="120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122"/>
      <c r="Y682" s="122"/>
      <c r="Z682" s="2"/>
    </row>
    <row r="683" spans="1:26" ht="11.25" customHeight="1">
      <c r="A683" s="120"/>
      <c r="B683" s="58"/>
      <c r="C683" s="120"/>
      <c r="D683" s="120"/>
      <c r="E683" s="120"/>
      <c r="F683" s="120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122"/>
      <c r="Y683" s="122"/>
      <c r="Z683" s="2"/>
    </row>
    <row r="684" spans="1:26" ht="11.25" customHeight="1">
      <c r="A684" s="120"/>
      <c r="B684" s="58"/>
      <c r="C684" s="120"/>
      <c r="D684" s="120"/>
      <c r="E684" s="120"/>
      <c r="F684" s="120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122"/>
      <c r="Y684" s="122"/>
      <c r="Z684" s="2"/>
    </row>
    <row r="685" spans="1:26" ht="11.25" customHeight="1">
      <c r="A685" s="120"/>
      <c r="B685" s="58"/>
      <c r="C685" s="120"/>
      <c r="D685" s="120"/>
      <c r="E685" s="120"/>
      <c r="F685" s="120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122"/>
      <c r="Y685" s="122"/>
      <c r="Z685" s="2"/>
    </row>
    <row r="686" spans="1:26" ht="11.25" customHeight="1">
      <c r="A686" s="120"/>
      <c r="B686" s="58"/>
      <c r="C686" s="120"/>
      <c r="D686" s="120"/>
      <c r="E686" s="120"/>
      <c r="F686" s="120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122"/>
      <c r="Y686" s="122"/>
      <c r="Z686" s="2"/>
    </row>
    <row r="687" spans="1:26" ht="11.25" customHeight="1">
      <c r="A687" s="120"/>
      <c r="B687" s="58"/>
      <c r="C687" s="120"/>
      <c r="D687" s="120"/>
      <c r="E687" s="120"/>
      <c r="F687" s="120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122"/>
      <c r="Y687" s="122"/>
      <c r="Z687" s="2"/>
    </row>
    <row r="688" spans="1:26" ht="11.25" customHeight="1">
      <c r="A688" s="120"/>
      <c r="B688" s="58"/>
      <c r="C688" s="120"/>
      <c r="D688" s="120"/>
      <c r="E688" s="120"/>
      <c r="F688" s="120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122"/>
      <c r="Y688" s="122"/>
      <c r="Z688" s="2"/>
    </row>
    <row r="689" spans="1:26" ht="11.25" customHeight="1">
      <c r="A689" s="120"/>
      <c r="B689" s="58"/>
      <c r="C689" s="120"/>
      <c r="D689" s="120"/>
      <c r="E689" s="120"/>
      <c r="F689" s="120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122"/>
      <c r="Y689" s="122"/>
      <c r="Z689" s="2"/>
    </row>
    <row r="690" spans="1:26" ht="11.25" customHeight="1">
      <c r="A690" s="120"/>
      <c r="B690" s="58"/>
      <c r="C690" s="120"/>
      <c r="D690" s="120"/>
      <c r="E690" s="120"/>
      <c r="F690" s="120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122"/>
      <c r="Y690" s="122"/>
      <c r="Z690" s="2"/>
    </row>
    <row r="691" spans="1:26" ht="11.25" customHeight="1">
      <c r="A691" s="120"/>
      <c r="B691" s="58"/>
      <c r="C691" s="120"/>
      <c r="D691" s="120"/>
      <c r="E691" s="120"/>
      <c r="F691" s="120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122"/>
      <c r="Y691" s="122"/>
      <c r="Z691" s="2"/>
    </row>
    <row r="692" spans="1:26" ht="11.25" customHeight="1">
      <c r="A692" s="120"/>
      <c r="B692" s="58"/>
      <c r="C692" s="120"/>
      <c r="D692" s="120"/>
      <c r="E692" s="120"/>
      <c r="F692" s="120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122"/>
      <c r="Y692" s="122"/>
      <c r="Z692" s="2"/>
    </row>
    <row r="693" spans="1:26" ht="11.25" customHeight="1">
      <c r="A693" s="120"/>
      <c r="B693" s="58"/>
      <c r="C693" s="120"/>
      <c r="D693" s="120"/>
      <c r="E693" s="120"/>
      <c r="F693" s="120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122"/>
      <c r="Y693" s="122"/>
      <c r="Z693" s="2"/>
    </row>
    <row r="694" spans="1:26" ht="11.25" customHeight="1">
      <c r="A694" s="120"/>
      <c r="B694" s="58"/>
      <c r="C694" s="120"/>
      <c r="D694" s="120"/>
      <c r="E694" s="120"/>
      <c r="F694" s="120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122"/>
      <c r="Y694" s="122"/>
      <c r="Z694" s="2"/>
    </row>
    <row r="695" spans="1:26" ht="11.25" customHeight="1">
      <c r="A695" s="120"/>
      <c r="B695" s="58"/>
      <c r="C695" s="120"/>
      <c r="D695" s="120"/>
      <c r="E695" s="120"/>
      <c r="F695" s="120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122"/>
      <c r="Y695" s="122"/>
      <c r="Z695" s="2"/>
    </row>
    <row r="696" spans="1:26" ht="11.25" customHeight="1">
      <c r="A696" s="120"/>
      <c r="B696" s="58"/>
      <c r="C696" s="120"/>
      <c r="D696" s="120"/>
      <c r="E696" s="120"/>
      <c r="F696" s="120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122"/>
      <c r="Y696" s="122"/>
      <c r="Z696" s="2"/>
    </row>
    <row r="697" spans="1:26" ht="11.25" customHeight="1">
      <c r="A697" s="120"/>
      <c r="B697" s="58"/>
      <c r="C697" s="120"/>
      <c r="D697" s="120"/>
      <c r="E697" s="120"/>
      <c r="F697" s="120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122"/>
      <c r="Y697" s="122"/>
      <c r="Z697" s="2"/>
    </row>
    <row r="698" spans="1:26" ht="11.25" customHeight="1">
      <c r="A698" s="120"/>
      <c r="B698" s="58"/>
      <c r="C698" s="120"/>
      <c r="D698" s="120"/>
      <c r="E698" s="120"/>
      <c r="F698" s="120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122"/>
      <c r="Y698" s="122"/>
      <c r="Z698" s="2"/>
    </row>
    <row r="699" spans="1:26" ht="11.25" customHeight="1">
      <c r="A699" s="120"/>
      <c r="B699" s="58"/>
      <c r="C699" s="120"/>
      <c r="D699" s="120"/>
      <c r="E699" s="120"/>
      <c r="F699" s="120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122"/>
      <c r="Y699" s="122"/>
      <c r="Z699" s="2"/>
    </row>
    <row r="700" spans="1:26" ht="11.25" customHeight="1">
      <c r="A700" s="120"/>
      <c r="B700" s="58"/>
      <c r="C700" s="120"/>
      <c r="D700" s="120"/>
      <c r="E700" s="120"/>
      <c r="F700" s="120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122"/>
      <c r="Y700" s="122"/>
      <c r="Z700" s="2"/>
    </row>
    <row r="701" spans="1:26" ht="11.25" customHeight="1">
      <c r="A701" s="120"/>
      <c r="B701" s="58"/>
      <c r="C701" s="120"/>
      <c r="D701" s="120"/>
      <c r="E701" s="120"/>
      <c r="F701" s="120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122"/>
      <c r="Y701" s="122"/>
      <c r="Z701" s="2"/>
    </row>
    <row r="702" spans="1:26" ht="11.25" customHeight="1">
      <c r="A702" s="120"/>
      <c r="B702" s="58"/>
      <c r="C702" s="120"/>
      <c r="D702" s="120"/>
      <c r="E702" s="120"/>
      <c r="F702" s="120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122"/>
      <c r="Y702" s="122"/>
      <c r="Z702" s="2"/>
    </row>
    <row r="703" spans="1:26" ht="11.25" customHeight="1">
      <c r="A703" s="120"/>
      <c r="B703" s="58"/>
      <c r="C703" s="120"/>
      <c r="D703" s="120"/>
      <c r="E703" s="120"/>
      <c r="F703" s="120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122"/>
      <c r="Y703" s="122"/>
      <c r="Z703" s="2"/>
    </row>
    <row r="704" spans="1:26" ht="11.25" customHeight="1">
      <c r="A704" s="120"/>
      <c r="B704" s="58"/>
      <c r="C704" s="120"/>
      <c r="D704" s="120"/>
      <c r="E704" s="120"/>
      <c r="F704" s="120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122"/>
      <c r="Y704" s="122"/>
      <c r="Z704" s="2"/>
    </row>
    <row r="705" spans="1:26" ht="11.25" customHeight="1">
      <c r="A705" s="120"/>
      <c r="B705" s="58"/>
      <c r="C705" s="120"/>
      <c r="D705" s="120"/>
      <c r="E705" s="120"/>
      <c r="F705" s="120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122"/>
      <c r="Y705" s="122"/>
      <c r="Z705" s="2"/>
    </row>
    <row r="706" spans="1:26" ht="11.25" customHeight="1">
      <c r="A706" s="120"/>
      <c r="B706" s="58"/>
      <c r="C706" s="120"/>
      <c r="D706" s="120"/>
      <c r="E706" s="120"/>
      <c r="F706" s="120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122"/>
      <c r="Y706" s="122"/>
      <c r="Z706" s="2"/>
    </row>
    <row r="707" spans="1:26" ht="11.25" customHeight="1">
      <c r="A707" s="120"/>
      <c r="B707" s="58"/>
      <c r="C707" s="120"/>
      <c r="D707" s="120"/>
      <c r="E707" s="120"/>
      <c r="F707" s="120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122"/>
      <c r="Y707" s="122"/>
      <c r="Z707" s="2"/>
    </row>
    <row r="708" spans="1:26" ht="11.25" customHeight="1">
      <c r="A708" s="120"/>
      <c r="B708" s="58"/>
      <c r="C708" s="120"/>
      <c r="D708" s="120"/>
      <c r="E708" s="120"/>
      <c r="F708" s="120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122"/>
      <c r="Y708" s="122"/>
      <c r="Z708" s="2"/>
    </row>
    <row r="709" spans="1:26" ht="11.25" customHeight="1">
      <c r="A709" s="120"/>
      <c r="B709" s="58"/>
      <c r="C709" s="120"/>
      <c r="D709" s="120"/>
      <c r="E709" s="120"/>
      <c r="F709" s="120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122"/>
      <c r="Y709" s="122"/>
      <c r="Z709" s="2"/>
    </row>
    <row r="710" spans="1:26" ht="11.25" customHeight="1">
      <c r="A710" s="120"/>
      <c r="B710" s="58"/>
      <c r="C710" s="120"/>
      <c r="D710" s="120"/>
      <c r="E710" s="120"/>
      <c r="F710" s="120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122"/>
      <c r="Y710" s="122"/>
      <c r="Z710" s="2"/>
    </row>
    <row r="711" spans="1:26" ht="11.25" customHeight="1">
      <c r="A711" s="120"/>
      <c r="B711" s="58"/>
      <c r="C711" s="120"/>
      <c r="D711" s="120"/>
      <c r="E711" s="120"/>
      <c r="F711" s="120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122"/>
      <c r="Y711" s="122"/>
      <c r="Z711" s="2"/>
    </row>
    <row r="712" spans="1:26" ht="11.25" customHeight="1">
      <c r="A712" s="120"/>
      <c r="B712" s="58"/>
      <c r="C712" s="120"/>
      <c r="D712" s="120"/>
      <c r="E712" s="120"/>
      <c r="F712" s="120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122"/>
      <c r="Y712" s="122"/>
      <c r="Z712" s="2"/>
    </row>
    <row r="713" spans="1:26" ht="11.25" customHeight="1">
      <c r="A713" s="120"/>
      <c r="B713" s="58"/>
      <c r="C713" s="120"/>
      <c r="D713" s="120"/>
      <c r="E713" s="120"/>
      <c r="F713" s="120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122"/>
      <c r="Y713" s="122"/>
      <c r="Z713" s="2"/>
    </row>
    <row r="714" spans="1:26" ht="11.25" customHeight="1">
      <c r="A714" s="120"/>
      <c r="B714" s="58"/>
      <c r="C714" s="120"/>
      <c r="D714" s="120"/>
      <c r="E714" s="120"/>
      <c r="F714" s="120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122"/>
      <c r="Y714" s="122"/>
      <c r="Z714" s="2"/>
    </row>
    <row r="715" spans="1:26" ht="11.25" customHeight="1">
      <c r="A715" s="120"/>
      <c r="B715" s="58"/>
      <c r="C715" s="120"/>
      <c r="D715" s="120"/>
      <c r="E715" s="120"/>
      <c r="F715" s="120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122"/>
      <c r="Y715" s="122"/>
      <c r="Z715" s="2"/>
    </row>
    <row r="716" spans="1:26" ht="11.25" customHeight="1">
      <c r="A716" s="120"/>
      <c r="B716" s="58"/>
      <c r="C716" s="120"/>
      <c r="D716" s="120"/>
      <c r="E716" s="120"/>
      <c r="F716" s="120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122"/>
      <c r="Y716" s="122"/>
      <c r="Z716" s="2"/>
    </row>
    <row r="717" spans="1:26" ht="11.25" customHeight="1">
      <c r="A717" s="120"/>
      <c r="B717" s="58"/>
      <c r="C717" s="120"/>
      <c r="D717" s="120"/>
      <c r="E717" s="120"/>
      <c r="F717" s="120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122"/>
      <c r="Y717" s="122"/>
      <c r="Z717" s="2"/>
    </row>
    <row r="718" spans="1:26" ht="11.25" customHeight="1">
      <c r="A718" s="120"/>
      <c r="B718" s="58"/>
      <c r="C718" s="120"/>
      <c r="D718" s="120"/>
      <c r="E718" s="120"/>
      <c r="F718" s="120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122"/>
      <c r="Y718" s="122"/>
      <c r="Z718" s="2"/>
    </row>
    <row r="719" spans="1:26" ht="11.25" customHeight="1">
      <c r="A719" s="120"/>
      <c r="B719" s="58"/>
      <c r="C719" s="120"/>
      <c r="D719" s="120"/>
      <c r="E719" s="120"/>
      <c r="F719" s="120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122"/>
      <c r="Y719" s="122"/>
      <c r="Z719" s="2"/>
    </row>
    <row r="720" spans="1:26" ht="11.25" customHeight="1">
      <c r="A720" s="120"/>
      <c r="B720" s="58"/>
      <c r="C720" s="120"/>
      <c r="D720" s="120"/>
      <c r="E720" s="120"/>
      <c r="F720" s="120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122"/>
      <c r="Y720" s="122"/>
      <c r="Z720" s="2"/>
    </row>
    <row r="721" spans="1:26" ht="11.25" customHeight="1">
      <c r="A721" s="120"/>
      <c r="B721" s="58"/>
      <c r="C721" s="120"/>
      <c r="D721" s="120"/>
      <c r="E721" s="120"/>
      <c r="F721" s="120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122"/>
      <c r="Y721" s="122"/>
      <c r="Z721" s="2"/>
    </row>
    <row r="722" spans="1:26" ht="11.25" customHeight="1">
      <c r="A722" s="120"/>
      <c r="B722" s="58"/>
      <c r="C722" s="120"/>
      <c r="D722" s="120"/>
      <c r="E722" s="120"/>
      <c r="F722" s="120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122"/>
      <c r="Y722" s="122"/>
      <c r="Z722" s="2"/>
    </row>
    <row r="723" spans="1:26" ht="11.25" customHeight="1">
      <c r="A723" s="120"/>
      <c r="B723" s="58"/>
      <c r="C723" s="120"/>
      <c r="D723" s="120"/>
      <c r="E723" s="120"/>
      <c r="F723" s="120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122"/>
      <c r="Y723" s="122"/>
      <c r="Z723" s="2"/>
    </row>
    <row r="724" spans="1:26" ht="11.25" customHeight="1">
      <c r="A724" s="120"/>
      <c r="B724" s="58"/>
      <c r="C724" s="120"/>
      <c r="D724" s="120"/>
      <c r="E724" s="120"/>
      <c r="F724" s="120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122"/>
      <c r="Y724" s="122"/>
      <c r="Z724" s="2"/>
    </row>
    <row r="725" spans="1:26" ht="11.25" customHeight="1">
      <c r="A725" s="120"/>
      <c r="B725" s="58"/>
      <c r="C725" s="120"/>
      <c r="D725" s="120"/>
      <c r="E725" s="120"/>
      <c r="F725" s="120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122"/>
      <c r="Y725" s="122"/>
      <c r="Z725" s="2"/>
    </row>
    <row r="726" spans="1:26" ht="11.25" customHeight="1">
      <c r="A726" s="120"/>
      <c r="B726" s="58"/>
      <c r="C726" s="120"/>
      <c r="D726" s="120"/>
      <c r="E726" s="120"/>
      <c r="F726" s="120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122"/>
      <c r="Y726" s="122"/>
      <c r="Z726" s="2"/>
    </row>
    <row r="727" spans="1:26" ht="11.25" customHeight="1">
      <c r="A727" s="120"/>
      <c r="B727" s="58"/>
      <c r="C727" s="120"/>
      <c r="D727" s="120"/>
      <c r="E727" s="120"/>
      <c r="F727" s="120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122"/>
      <c r="Y727" s="122"/>
      <c r="Z727" s="2"/>
    </row>
    <row r="728" spans="1:26" ht="11.25" customHeight="1">
      <c r="A728" s="120"/>
      <c r="B728" s="58"/>
      <c r="C728" s="120"/>
      <c r="D728" s="120"/>
      <c r="E728" s="120"/>
      <c r="F728" s="120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122"/>
      <c r="Y728" s="122"/>
      <c r="Z728" s="2"/>
    </row>
    <row r="729" spans="1:26" ht="11.25" customHeight="1">
      <c r="A729" s="120"/>
      <c r="B729" s="58"/>
      <c r="C729" s="120"/>
      <c r="D729" s="120"/>
      <c r="E729" s="120"/>
      <c r="F729" s="120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122"/>
      <c r="Y729" s="122"/>
      <c r="Z729" s="2"/>
    </row>
    <row r="730" spans="1:26" ht="11.25" customHeight="1">
      <c r="A730" s="120"/>
      <c r="B730" s="58"/>
      <c r="C730" s="120"/>
      <c r="D730" s="120"/>
      <c r="E730" s="120"/>
      <c r="F730" s="120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122"/>
      <c r="Y730" s="122"/>
      <c r="Z730" s="2"/>
    </row>
    <row r="731" spans="1:26" ht="11.25" customHeight="1">
      <c r="A731" s="120"/>
      <c r="B731" s="58"/>
      <c r="C731" s="120"/>
      <c r="D731" s="120"/>
      <c r="E731" s="120"/>
      <c r="F731" s="120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122"/>
      <c r="Y731" s="122"/>
      <c r="Z731" s="2"/>
    </row>
    <row r="732" spans="1:26" ht="11.25" customHeight="1">
      <c r="A732" s="120"/>
      <c r="B732" s="58"/>
      <c r="C732" s="120"/>
      <c r="D732" s="120"/>
      <c r="E732" s="120"/>
      <c r="F732" s="120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122"/>
      <c r="Y732" s="122"/>
      <c r="Z732" s="2"/>
    </row>
    <row r="733" spans="1:26" ht="11.25" customHeight="1">
      <c r="A733" s="120"/>
      <c r="B733" s="58"/>
      <c r="C733" s="120"/>
      <c r="D733" s="120"/>
      <c r="E733" s="120"/>
      <c r="F733" s="120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122"/>
      <c r="Y733" s="122"/>
      <c r="Z733" s="2"/>
    </row>
    <row r="734" spans="1:26" ht="11.25" customHeight="1">
      <c r="A734" s="120"/>
      <c r="B734" s="58"/>
      <c r="C734" s="120"/>
      <c r="D734" s="120"/>
      <c r="E734" s="120"/>
      <c r="F734" s="120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122"/>
      <c r="Y734" s="122"/>
      <c r="Z734" s="2"/>
    </row>
    <row r="735" spans="1:26" ht="11.25" customHeight="1">
      <c r="A735" s="120"/>
      <c r="B735" s="58"/>
      <c r="C735" s="120"/>
      <c r="D735" s="120"/>
      <c r="E735" s="120"/>
      <c r="F735" s="120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122"/>
      <c r="Y735" s="122"/>
      <c r="Z735" s="2"/>
    </row>
    <row r="736" spans="1:26" ht="11.25" customHeight="1">
      <c r="A736" s="120"/>
      <c r="B736" s="58"/>
      <c r="C736" s="120"/>
      <c r="D736" s="120"/>
      <c r="E736" s="120"/>
      <c r="F736" s="120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122"/>
      <c r="Y736" s="122"/>
      <c r="Z736" s="2"/>
    </row>
    <row r="737" spans="1:26" ht="11.25" customHeight="1">
      <c r="A737" s="120"/>
      <c r="B737" s="58"/>
      <c r="C737" s="120"/>
      <c r="D737" s="120"/>
      <c r="E737" s="120"/>
      <c r="F737" s="120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122"/>
      <c r="Y737" s="122"/>
      <c r="Z737" s="2"/>
    </row>
    <row r="738" spans="1:26" ht="11.25" customHeight="1">
      <c r="A738" s="120"/>
      <c r="B738" s="58"/>
      <c r="C738" s="120"/>
      <c r="D738" s="120"/>
      <c r="E738" s="120"/>
      <c r="F738" s="120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122"/>
      <c r="Y738" s="122"/>
      <c r="Z738" s="2"/>
    </row>
    <row r="739" spans="1:26" ht="11.25" customHeight="1">
      <c r="A739" s="120"/>
      <c r="B739" s="58"/>
      <c r="C739" s="120"/>
      <c r="D739" s="120"/>
      <c r="E739" s="120"/>
      <c r="F739" s="120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122"/>
      <c r="Y739" s="122"/>
      <c r="Z739" s="2"/>
    </row>
    <row r="740" spans="1:26" ht="11.25" customHeight="1">
      <c r="A740" s="120"/>
      <c r="B740" s="58"/>
      <c r="C740" s="120"/>
      <c r="D740" s="120"/>
      <c r="E740" s="120"/>
      <c r="F740" s="120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122"/>
      <c r="Y740" s="122"/>
      <c r="Z740" s="2"/>
    </row>
    <row r="741" spans="1:26" ht="11.25" customHeight="1">
      <c r="A741" s="120"/>
      <c r="B741" s="58"/>
      <c r="C741" s="120"/>
      <c r="D741" s="120"/>
      <c r="E741" s="120"/>
      <c r="F741" s="120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122"/>
      <c r="Y741" s="122"/>
      <c r="Z741" s="2"/>
    </row>
    <row r="742" spans="1:26" ht="11.25" customHeight="1">
      <c r="A742" s="120"/>
      <c r="B742" s="58"/>
      <c r="C742" s="120"/>
      <c r="D742" s="120"/>
      <c r="E742" s="120"/>
      <c r="F742" s="120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122"/>
      <c r="Y742" s="122"/>
      <c r="Z742" s="2"/>
    </row>
    <row r="743" spans="1:26" ht="11.25" customHeight="1">
      <c r="A743" s="120"/>
      <c r="B743" s="58"/>
      <c r="C743" s="120"/>
      <c r="D743" s="120"/>
      <c r="E743" s="120"/>
      <c r="F743" s="120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122"/>
      <c r="Y743" s="122"/>
      <c r="Z743" s="2"/>
    </row>
    <row r="744" spans="1:26" ht="11.25" customHeight="1">
      <c r="A744" s="120"/>
      <c r="B744" s="58"/>
      <c r="C744" s="120"/>
      <c r="D744" s="120"/>
      <c r="E744" s="120"/>
      <c r="F744" s="120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122"/>
      <c r="Y744" s="122"/>
      <c r="Z744" s="2"/>
    </row>
    <row r="745" spans="1:26" ht="11.25" customHeight="1">
      <c r="A745" s="120"/>
      <c r="B745" s="58"/>
      <c r="C745" s="120"/>
      <c r="D745" s="120"/>
      <c r="E745" s="120"/>
      <c r="F745" s="120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122"/>
      <c r="Y745" s="122"/>
      <c r="Z745" s="2"/>
    </row>
    <row r="746" spans="1:26" ht="11.25" customHeight="1">
      <c r="A746" s="120"/>
      <c r="B746" s="58"/>
      <c r="C746" s="120"/>
      <c r="D746" s="120"/>
      <c r="E746" s="120"/>
      <c r="F746" s="120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122"/>
      <c r="Y746" s="122"/>
      <c r="Z746" s="2"/>
    </row>
    <row r="747" spans="1:26" ht="11.25" customHeight="1">
      <c r="A747" s="120"/>
      <c r="B747" s="58"/>
      <c r="C747" s="120"/>
      <c r="D747" s="120"/>
      <c r="E747" s="120"/>
      <c r="F747" s="120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122"/>
      <c r="Y747" s="122"/>
      <c r="Z747" s="2"/>
    </row>
    <row r="748" spans="1:26" ht="11.25" customHeight="1">
      <c r="A748" s="120"/>
      <c r="B748" s="58"/>
      <c r="C748" s="120"/>
      <c r="D748" s="120"/>
      <c r="E748" s="120"/>
      <c r="F748" s="120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122"/>
      <c r="Y748" s="122"/>
      <c r="Z748" s="2"/>
    </row>
    <row r="749" spans="1:26" ht="11.25" customHeight="1">
      <c r="A749" s="120"/>
      <c r="B749" s="58"/>
      <c r="C749" s="120"/>
      <c r="D749" s="120"/>
      <c r="E749" s="120"/>
      <c r="F749" s="120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122"/>
      <c r="Y749" s="122"/>
      <c r="Z749" s="2"/>
    </row>
    <row r="750" spans="1:26" ht="11.25" customHeight="1">
      <c r="A750" s="120"/>
      <c r="B750" s="58"/>
      <c r="C750" s="120"/>
      <c r="D750" s="120"/>
      <c r="E750" s="120"/>
      <c r="F750" s="120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122"/>
      <c r="Y750" s="122"/>
      <c r="Z750" s="2"/>
    </row>
    <row r="751" spans="1:26" ht="11.25" customHeight="1">
      <c r="A751" s="120"/>
      <c r="B751" s="58"/>
      <c r="C751" s="120"/>
      <c r="D751" s="120"/>
      <c r="E751" s="120"/>
      <c r="F751" s="120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122"/>
      <c r="Y751" s="122"/>
      <c r="Z751" s="2"/>
    </row>
    <row r="752" spans="1:26" ht="11.25" customHeight="1">
      <c r="A752" s="120"/>
      <c r="B752" s="58"/>
      <c r="C752" s="120"/>
      <c r="D752" s="120"/>
      <c r="E752" s="120"/>
      <c r="F752" s="120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122"/>
      <c r="Y752" s="122"/>
      <c r="Z752" s="2"/>
    </row>
    <row r="753" spans="1:26" ht="11.25" customHeight="1">
      <c r="A753" s="120"/>
      <c r="B753" s="58"/>
      <c r="C753" s="120"/>
      <c r="D753" s="120"/>
      <c r="E753" s="120"/>
      <c r="F753" s="120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122"/>
      <c r="Y753" s="122"/>
      <c r="Z753" s="2"/>
    </row>
    <row r="754" spans="1:26" ht="11.25" customHeight="1">
      <c r="A754" s="120"/>
      <c r="B754" s="58"/>
      <c r="C754" s="120"/>
      <c r="D754" s="120"/>
      <c r="E754" s="120"/>
      <c r="F754" s="120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122"/>
      <c r="Y754" s="122"/>
      <c r="Z754" s="2"/>
    </row>
    <row r="755" spans="1:26" ht="11.25" customHeight="1">
      <c r="A755" s="120"/>
      <c r="B755" s="58"/>
      <c r="C755" s="120"/>
      <c r="D755" s="120"/>
      <c r="E755" s="120"/>
      <c r="F755" s="120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122"/>
      <c r="Y755" s="122"/>
      <c r="Z755" s="2"/>
    </row>
    <row r="756" spans="1:26" ht="11.25" customHeight="1">
      <c r="A756" s="120"/>
      <c r="B756" s="58"/>
      <c r="C756" s="120"/>
      <c r="D756" s="120"/>
      <c r="E756" s="120"/>
      <c r="F756" s="120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122"/>
      <c r="Y756" s="122"/>
      <c r="Z756" s="2"/>
    </row>
    <row r="757" spans="1:26" ht="11.25" customHeight="1">
      <c r="A757" s="120"/>
      <c r="B757" s="58"/>
      <c r="C757" s="120"/>
      <c r="D757" s="120"/>
      <c r="E757" s="120"/>
      <c r="F757" s="120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122"/>
      <c r="Y757" s="122"/>
      <c r="Z757" s="2"/>
    </row>
    <row r="758" spans="1:26" ht="11.25" customHeight="1">
      <c r="A758" s="120"/>
      <c r="B758" s="58"/>
      <c r="C758" s="120"/>
      <c r="D758" s="120"/>
      <c r="E758" s="120"/>
      <c r="F758" s="120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122"/>
      <c r="Y758" s="122"/>
      <c r="Z758" s="2"/>
    </row>
    <row r="759" spans="1:26" ht="11.25" customHeight="1">
      <c r="A759" s="120"/>
      <c r="B759" s="58"/>
      <c r="C759" s="120"/>
      <c r="D759" s="120"/>
      <c r="E759" s="120"/>
      <c r="F759" s="120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122"/>
      <c r="Y759" s="122"/>
      <c r="Z759" s="2"/>
    </row>
    <row r="760" spans="1:26" ht="11.25" customHeight="1">
      <c r="A760" s="120"/>
      <c r="B760" s="58"/>
      <c r="C760" s="120"/>
      <c r="D760" s="120"/>
      <c r="E760" s="120"/>
      <c r="F760" s="120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122"/>
      <c r="Y760" s="122"/>
      <c r="Z760" s="2"/>
    </row>
    <row r="761" spans="1:26" ht="11.25" customHeight="1">
      <c r="A761" s="120"/>
      <c r="B761" s="58"/>
      <c r="C761" s="120"/>
      <c r="D761" s="120"/>
      <c r="E761" s="120"/>
      <c r="F761" s="120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122"/>
      <c r="Y761" s="122"/>
      <c r="Z761" s="2"/>
    </row>
    <row r="762" spans="1:26" ht="11.25" customHeight="1">
      <c r="A762" s="120"/>
      <c r="B762" s="58"/>
      <c r="C762" s="120"/>
      <c r="D762" s="120"/>
      <c r="E762" s="120"/>
      <c r="F762" s="120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122"/>
      <c r="Y762" s="122"/>
      <c r="Z762" s="2"/>
    </row>
    <row r="763" spans="1:26" ht="11.25" customHeight="1">
      <c r="A763" s="120"/>
      <c r="B763" s="58"/>
      <c r="C763" s="120"/>
      <c r="D763" s="120"/>
      <c r="E763" s="120"/>
      <c r="F763" s="120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122"/>
      <c r="Y763" s="122"/>
      <c r="Z763" s="2"/>
    </row>
    <row r="764" spans="1:26" ht="11.25" customHeight="1">
      <c r="A764" s="120"/>
      <c r="B764" s="58"/>
      <c r="C764" s="120"/>
      <c r="D764" s="120"/>
      <c r="E764" s="120"/>
      <c r="F764" s="120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122"/>
      <c r="Y764" s="122"/>
      <c r="Z764" s="2"/>
    </row>
    <row r="765" spans="1:26" ht="11.25" customHeight="1">
      <c r="A765" s="120"/>
      <c r="B765" s="58"/>
      <c r="C765" s="120"/>
      <c r="D765" s="120"/>
      <c r="E765" s="120"/>
      <c r="F765" s="120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122"/>
      <c r="Y765" s="122"/>
      <c r="Z765" s="2"/>
    </row>
    <row r="766" spans="1:26" ht="11.25" customHeight="1">
      <c r="A766" s="120"/>
      <c r="B766" s="58"/>
      <c r="C766" s="120"/>
      <c r="D766" s="120"/>
      <c r="E766" s="120"/>
      <c r="F766" s="120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122"/>
      <c r="Y766" s="122"/>
      <c r="Z766" s="2"/>
    </row>
    <row r="767" spans="1:26" ht="11.25" customHeight="1">
      <c r="A767" s="120"/>
      <c r="B767" s="58"/>
      <c r="C767" s="120"/>
      <c r="D767" s="120"/>
      <c r="E767" s="120"/>
      <c r="F767" s="120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122"/>
      <c r="Y767" s="122"/>
      <c r="Z767" s="2"/>
    </row>
    <row r="768" spans="1:26" ht="11.25" customHeight="1">
      <c r="A768" s="120"/>
      <c r="B768" s="58"/>
      <c r="C768" s="120"/>
      <c r="D768" s="120"/>
      <c r="E768" s="120"/>
      <c r="F768" s="120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122"/>
      <c r="Y768" s="122"/>
      <c r="Z768" s="2"/>
    </row>
    <row r="769" spans="1:26" ht="11.25" customHeight="1">
      <c r="A769" s="120"/>
      <c r="B769" s="58"/>
      <c r="C769" s="120"/>
      <c r="D769" s="120"/>
      <c r="E769" s="120"/>
      <c r="F769" s="120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122"/>
      <c r="Y769" s="122"/>
      <c r="Z769" s="2"/>
    </row>
    <row r="770" spans="1:26" ht="11.25" customHeight="1">
      <c r="A770" s="120"/>
      <c r="B770" s="58"/>
      <c r="C770" s="120"/>
      <c r="D770" s="120"/>
      <c r="E770" s="120"/>
      <c r="F770" s="120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122"/>
      <c r="Y770" s="122"/>
      <c r="Z770" s="2"/>
    </row>
    <row r="771" spans="1:26" ht="11.25" customHeight="1">
      <c r="A771" s="120"/>
      <c r="B771" s="58"/>
      <c r="C771" s="120"/>
      <c r="D771" s="120"/>
      <c r="E771" s="120"/>
      <c r="F771" s="120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122"/>
      <c r="Y771" s="122"/>
      <c r="Z771" s="2"/>
    </row>
    <row r="772" spans="1:26" ht="11.25" customHeight="1">
      <c r="A772" s="120"/>
      <c r="B772" s="58"/>
      <c r="C772" s="120"/>
      <c r="D772" s="120"/>
      <c r="E772" s="120"/>
      <c r="F772" s="120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122"/>
      <c r="Y772" s="122"/>
      <c r="Z772" s="2"/>
    </row>
    <row r="773" spans="1:26" ht="11.25" customHeight="1">
      <c r="A773" s="120"/>
      <c r="B773" s="58"/>
      <c r="C773" s="120"/>
      <c r="D773" s="120"/>
      <c r="E773" s="120"/>
      <c r="F773" s="120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122"/>
      <c r="Y773" s="122"/>
      <c r="Z773" s="2"/>
    </row>
    <row r="774" spans="1:26" ht="11.25" customHeight="1">
      <c r="A774" s="120"/>
      <c r="B774" s="58"/>
      <c r="C774" s="120"/>
      <c r="D774" s="120"/>
      <c r="E774" s="120"/>
      <c r="F774" s="120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122"/>
      <c r="Y774" s="122"/>
      <c r="Z774" s="2"/>
    </row>
    <row r="775" spans="1:26" ht="11.25" customHeight="1">
      <c r="A775" s="120"/>
      <c r="B775" s="58"/>
      <c r="C775" s="120"/>
      <c r="D775" s="120"/>
      <c r="E775" s="120"/>
      <c r="F775" s="120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122"/>
      <c r="Y775" s="122"/>
      <c r="Z775" s="2"/>
    </row>
    <row r="776" spans="1:26" ht="11.25" customHeight="1">
      <c r="A776" s="120"/>
      <c r="B776" s="58"/>
      <c r="C776" s="120"/>
      <c r="D776" s="120"/>
      <c r="E776" s="120"/>
      <c r="F776" s="120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122"/>
      <c r="Y776" s="122"/>
      <c r="Z776" s="2"/>
    </row>
    <row r="777" spans="1:26" ht="11.25" customHeight="1">
      <c r="A777" s="120"/>
      <c r="B777" s="58"/>
      <c r="C777" s="120"/>
      <c r="D777" s="120"/>
      <c r="E777" s="120"/>
      <c r="F777" s="120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122"/>
      <c r="Y777" s="122"/>
      <c r="Z777" s="2"/>
    </row>
    <row r="778" spans="1:26" ht="11.25" customHeight="1">
      <c r="A778" s="120"/>
      <c r="B778" s="58"/>
      <c r="C778" s="120"/>
      <c r="D778" s="120"/>
      <c r="E778" s="120"/>
      <c r="F778" s="120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122"/>
      <c r="Y778" s="122"/>
      <c r="Z778" s="2"/>
    </row>
    <row r="779" spans="1:26" ht="11.25" customHeight="1">
      <c r="A779" s="120"/>
      <c r="B779" s="58"/>
      <c r="C779" s="120"/>
      <c r="D779" s="120"/>
      <c r="E779" s="120"/>
      <c r="F779" s="120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122"/>
      <c r="Y779" s="122"/>
      <c r="Z779" s="2"/>
    </row>
    <row r="780" spans="1:26" ht="11.25" customHeight="1">
      <c r="A780" s="120"/>
      <c r="B780" s="58"/>
      <c r="C780" s="120"/>
      <c r="D780" s="120"/>
      <c r="E780" s="120"/>
      <c r="F780" s="120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122"/>
      <c r="Y780" s="122"/>
      <c r="Z780" s="2"/>
    </row>
    <row r="781" spans="1:26" ht="11.25" customHeight="1">
      <c r="A781" s="120"/>
      <c r="B781" s="58"/>
      <c r="C781" s="120"/>
      <c r="D781" s="120"/>
      <c r="E781" s="120"/>
      <c r="F781" s="120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122"/>
      <c r="Y781" s="122"/>
      <c r="Z781" s="2"/>
    </row>
    <row r="782" spans="1:26" ht="11.25" customHeight="1">
      <c r="A782" s="120"/>
      <c r="B782" s="58"/>
      <c r="C782" s="120"/>
      <c r="D782" s="120"/>
      <c r="E782" s="120"/>
      <c r="F782" s="120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122"/>
      <c r="Y782" s="122"/>
      <c r="Z782" s="2"/>
    </row>
    <row r="783" spans="1:26" ht="11.25" customHeight="1">
      <c r="A783" s="120"/>
      <c r="B783" s="58"/>
      <c r="C783" s="120"/>
      <c r="D783" s="120"/>
      <c r="E783" s="120"/>
      <c r="F783" s="120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122"/>
      <c r="Y783" s="122"/>
      <c r="Z783" s="2"/>
    </row>
    <row r="784" spans="1:26" ht="11.25" customHeight="1">
      <c r="A784" s="120"/>
      <c r="B784" s="58"/>
      <c r="C784" s="120"/>
      <c r="D784" s="120"/>
      <c r="E784" s="120"/>
      <c r="F784" s="120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122"/>
      <c r="Y784" s="122"/>
      <c r="Z784" s="2"/>
    </row>
    <row r="785" spans="1:26" ht="11.25" customHeight="1">
      <c r="A785" s="120"/>
      <c r="B785" s="58"/>
      <c r="C785" s="120"/>
      <c r="D785" s="120"/>
      <c r="E785" s="120"/>
      <c r="F785" s="120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122"/>
      <c r="Y785" s="122"/>
      <c r="Z785" s="2"/>
    </row>
    <row r="786" spans="1:26" ht="11.25" customHeight="1">
      <c r="A786" s="120"/>
      <c r="B786" s="58"/>
      <c r="C786" s="120"/>
      <c r="D786" s="120"/>
      <c r="E786" s="120"/>
      <c r="F786" s="120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122"/>
      <c r="Y786" s="122"/>
      <c r="Z786" s="2"/>
    </row>
    <row r="787" spans="1:26" ht="11.25" customHeight="1">
      <c r="A787" s="120"/>
      <c r="B787" s="58"/>
      <c r="C787" s="120"/>
      <c r="D787" s="120"/>
      <c r="E787" s="120"/>
      <c r="F787" s="120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122"/>
      <c r="Y787" s="122"/>
      <c r="Z787" s="2"/>
    </row>
    <row r="788" spans="1:26" ht="11.25" customHeight="1">
      <c r="A788" s="120"/>
      <c r="B788" s="58"/>
      <c r="C788" s="120"/>
      <c r="D788" s="120"/>
      <c r="E788" s="120"/>
      <c r="F788" s="120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122"/>
      <c r="Y788" s="122"/>
      <c r="Z788" s="2"/>
    </row>
    <row r="789" spans="1:26" ht="11.25" customHeight="1">
      <c r="A789" s="120"/>
      <c r="B789" s="58"/>
      <c r="C789" s="120"/>
      <c r="D789" s="120"/>
      <c r="E789" s="120"/>
      <c r="F789" s="120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122"/>
      <c r="Y789" s="122"/>
      <c r="Z789" s="2"/>
    </row>
    <row r="790" spans="1:26" ht="11.25" customHeight="1">
      <c r="A790" s="120"/>
      <c r="B790" s="58"/>
      <c r="C790" s="120"/>
      <c r="D790" s="120"/>
      <c r="E790" s="120"/>
      <c r="F790" s="120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122"/>
      <c r="Y790" s="122"/>
      <c r="Z790" s="2"/>
    </row>
    <row r="791" spans="1:26" ht="11.25" customHeight="1">
      <c r="A791" s="120"/>
      <c r="B791" s="58"/>
      <c r="C791" s="120"/>
      <c r="D791" s="120"/>
      <c r="E791" s="120"/>
      <c r="F791" s="120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122"/>
      <c r="Y791" s="122"/>
      <c r="Z791" s="2"/>
    </row>
    <row r="792" spans="1:26" ht="11.25" customHeight="1">
      <c r="A792" s="120"/>
      <c r="B792" s="58"/>
      <c r="C792" s="120"/>
      <c r="D792" s="120"/>
      <c r="E792" s="120"/>
      <c r="F792" s="120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122"/>
      <c r="Y792" s="122"/>
      <c r="Z792" s="2"/>
    </row>
    <row r="793" spans="1:26" ht="11.25" customHeight="1">
      <c r="A793" s="120"/>
      <c r="B793" s="58"/>
      <c r="C793" s="120"/>
      <c r="D793" s="120"/>
      <c r="E793" s="120"/>
      <c r="F793" s="120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122"/>
      <c r="Y793" s="122"/>
      <c r="Z793" s="2"/>
    </row>
    <row r="794" spans="1:26" ht="11.25" customHeight="1">
      <c r="A794" s="120"/>
      <c r="B794" s="58"/>
      <c r="C794" s="120"/>
      <c r="D794" s="120"/>
      <c r="E794" s="120"/>
      <c r="F794" s="120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122"/>
      <c r="Y794" s="122"/>
      <c r="Z794" s="2"/>
    </row>
    <row r="795" spans="1:26" ht="11.25" customHeight="1">
      <c r="A795" s="120"/>
      <c r="B795" s="58"/>
      <c r="C795" s="120"/>
      <c r="D795" s="120"/>
      <c r="E795" s="120"/>
      <c r="F795" s="120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122"/>
      <c r="Y795" s="122"/>
      <c r="Z795" s="2"/>
    </row>
    <row r="796" spans="1:26" ht="11.25" customHeight="1">
      <c r="A796" s="120"/>
      <c r="B796" s="58"/>
      <c r="C796" s="120"/>
      <c r="D796" s="120"/>
      <c r="E796" s="120"/>
      <c r="F796" s="120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122"/>
      <c r="Y796" s="122"/>
      <c r="Z796" s="2"/>
    </row>
    <row r="797" spans="1:26" ht="11.25" customHeight="1">
      <c r="A797" s="120"/>
      <c r="B797" s="58"/>
      <c r="C797" s="120"/>
      <c r="D797" s="120"/>
      <c r="E797" s="120"/>
      <c r="F797" s="120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122"/>
      <c r="Y797" s="122"/>
      <c r="Z797" s="2"/>
    </row>
    <row r="798" spans="1:26" ht="11.25" customHeight="1">
      <c r="A798" s="120"/>
      <c r="B798" s="58"/>
      <c r="C798" s="120"/>
      <c r="D798" s="120"/>
      <c r="E798" s="120"/>
      <c r="F798" s="120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122"/>
      <c r="Y798" s="122"/>
      <c r="Z798" s="2"/>
    </row>
    <row r="799" spans="1:26" ht="11.25" customHeight="1">
      <c r="A799" s="120"/>
      <c r="B799" s="58"/>
      <c r="C799" s="120"/>
      <c r="D799" s="120"/>
      <c r="E799" s="120"/>
      <c r="F799" s="120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122"/>
      <c r="Y799" s="122"/>
      <c r="Z799" s="2"/>
    </row>
    <row r="800" spans="1:26" ht="11.25" customHeight="1">
      <c r="A800" s="120"/>
      <c r="B800" s="58"/>
      <c r="C800" s="120"/>
      <c r="D800" s="120"/>
      <c r="E800" s="120"/>
      <c r="F800" s="120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122"/>
      <c r="Y800" s="122"/>
      <c r="Z800" s="2"/>
    </row>
    <row r="801" spans="1:26" ht="11.25" customHeight="1">
      <c r="A801" s="120"/>
      <c r="B801" s="58"/>
      <c r="C801" s="120"/>
      <c r="D801" s="120"/>
      <c r="E801" s="120"/>
      <c r="F801" s="120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122"/>
      <c r="Y801" s="122"/>
      <c r="Z801" s="2"/>
    </row>
    <row r="802" spans="1:26" ht="11.25" customHeight="1">
      <c r="A802" s="120"/>
      <c r="B802" s="58"/>
      <c r="C802" s="120"/>
      <c r="D802" s="120"/>
      <c r="E802" s="120"/>
      <c r="F802" s="120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122"/>
      <c r="Y802" s="122"/>
      <c r="Z802" s="2"/>
    </row>
    <row r="803" spans="1:26" ht="11.25" customHeight="1">
      <c r="A803" s="120"/>
      <c r="B803" s="58"/>
      <c r="C803" s="120"/>
      <c r="D803" s="120"/>
      <c r="E803" s="120"/>
      <c r="F803" s="120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122"/>
      <c r="Y803" s="122"/>
      <c r="Z803" s="2"/>
    </row>
    <row r="804" spans="1:26" ht="11.25" customHeight="1">
      <c r="A804" s="120"/>
      <c r="B804" s="58"/>
      <c r="C804" s="120"/>
      <c r="D804" s="120"/>
      <c r="E804" s="120"/>
      <c r="F804" s="120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122"/>
      <c r="Y804" s="122"/>
      <c r="Z804" s="2"/>
    </row>
    <row r="805" spans="1:26" ht="11.25" customHeight="1">
      <c r="A805" s="120"/>
      <c r="B805" s="58"/>
      <c r="C805" s="120"/>
      <c r="D805" s="120"/>
      <c r="E805" s="120"/>
      <c r="F805" s="120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122"/>
      <c r="Y805" s="122"/>
      <c r="Z805" s="2"/>
    </row>
    <row r="806" spans="1:26" ht="11.25" customHeight="1">
      <c r="A806" s="120"/>
      <c r="B806" s="58"/>
      <c r="C806" s="120"/>
      <c r="D806" s="120"/>
      <c r="E806" s="120"/>
      <c r="F806" s="120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122"/>
      <c r="Y806" s="122"/>
      <c r="Z806" s="2"/>
    </row>
    <row r="807" spans="1:26" ht="11.25" customHeight="1">
      <c r="A807" s="120"/>
      <c r="B807" s="58"/>
      <c r="C807" s="120"/>
      <c r="D807" s="120"/>
      <c r="E807" s="120"/>
      <c r="F807" s="120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122"/>
      <c r="Y807" s="122"/>
      <c r="Z807" s="2"/>
    </row>
    <row r="808" spans="1:26" ht="11.25" customHeight="1">
      <c r="A808" s="120"/>
      <c r="B808" s="58"/>
      <c r="C808" s="120"/>
      <c r="D808" s="120"/>
      <c r="E808" s="120"/>
      <c r="F808" s="120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122"/>
      <c r="Y808" s="122"/>
      <c r="Z808" s="2"/>
    </row>
    <row r="809" spans="1:26" ht="11.25" customHeight="1">
      <c r="A809" s="120"/>
      <c r="B809" s="58"/>
      <c r="C809" s="120"/>
      <c r="D809" s="120"/>
      <c r="E809" s="120"/>
      <c r="F809" s="120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122"/>
      <c r="Y809" s="122"/>
      <c r="Z809" s="2"/>
    </row>
    <row r="810" spans="1:26" ht="11.25" customHeight="1">
      <c r="A810" s="120"/>
      <c r="B810" s="58"/>
      <c r="C810" s="120"/>
      <c r="D810" s="120"/>
      <c r="E810" s="120"/>
      <c r="F810" s="120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122"/>
      <c r="Y810" s="122"/>
      <c r="Z810" s="2"/>
    </row>
    <row r="811" spans="1:26" ht="11.25" customHeight="1">
      <c r="A811" s="120"/>
      <c r="B811" s="58"/>
      <c r="C811" s="120"/>
      <c r="D811" s="120"/>
      <c r="E811" s="120"/>
      <c r="F811" s="120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122"/>
      <c r="Y811" s="122"/>
      <c r="Z811" s="2"/>
    </row>
    <row r="812" spans="1:26" ht="11.25" customHeight="1">
      <c r="A812" s="120"/>
      <c r="B812" s="58"/>
      <c r="C812" s="120"/>
      <c r="D812" s="120"/>
      <c r="E812" s="120"/>
      <c r="F812" s="120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122"/>
      <c r="Y812" s="122"/>
      <c r="Z812" s="2"/>
    </row>
    <row r="813" spans="1:26" ht="11.25" customHeight="1">
      <c r="A813" s="120"/>
      <c r="B813" s="58"/>
      <c r="C813" s="120"/>
      <c r="D813" s="120"/>
      <c r="E813" s="120"/>
      <c r="F813" s="120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122"/>
      <c r="Y813" s="122"/>
      <c r="Z813" s="2"/>
    </row>
    <row r="814" spans="1:26" ht="11.25" customHeight="1">
      <c r="A814" s="120"/>
      <c r="B814" s="58"/>
      <c r="C814" s="120"/>
      <c r="D814" s="120"/>
      <c r="E814" s="120"/>
      <c r="F814" s="120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122"/>
      <c r="Y814" s="122"/>
      <c r="Z814" s="2"/>
    </row>
    <row r="815" spans="1:26" ht="11.25" customHeight="1">
      <c r="A815" s="120"/>
      <c r="B815" s="58"/>
      <c r="C815" s="120"/>
      <c r="D815" s="120"/>
      <c r="E815" s="120"/>
      <c r="F815" s="120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122"/>
      <c r="Y815" s="122"/>
      <c r="Z815" s="2"/>
    </row>
    <row r="816" spans="1:26" ht="11.25" customHeight="1">
      <c r="A816" s="120"/>
      <c r="B816" s="58"/>
      <c r="C816" s="120"/>
      <c r="D816" s="120"/>
      <c r="E816" s="120"/>
      <c r="F816" s="120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122"/>
      <c r="Y816" s="122"/>
      <c r="Z816" s="2"/>
    </row>
    <row r="817" spans="1:26" ht="11.25" customHeight="1">
      <c r="A817" s="120"/>
      <c r="B817" s="58"/>
      <c r="C817" s="120"/>
      <c r="D817" s="120"/>
      <c r="E817" s="120"/>
      <c r="F817" s="120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122"/>
      <c r="Y817" s="122"/>
      <c r="Z817" s="2"/>
    </row>
    <row r="818" spans="1:26" ht="11.25" customHeight="1">
      <c r="A818" s="120"/>
      <c r="B818" s="58"/>
      <c r="C818" s="120"/>
      <c r="D818" s="120"/>
      <c r="E818" s="120"/>
      <c r="F818" s="120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122"/>
      <c r="Y818" s="122"/>
      <c r="Z818" s="2"/>
    </row>
    <row r="819" spans="1:26" ht="11.25" customHeight="1">
      <c r="A819" s="120"/>
      <c r="B819" s="58"/>
      <c r="C819" s="120"/>
      <c r="D819" s="120"/>
      <c r="E819" s="120"/>
      <c r="F819" s="120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122"/>
      <c r="Y819" s="122"/>
      <c r="Z819" s="2"/>
    </row>
    <row r="820" spans="1:26" ht="11.25" customHeight="1">
      <c r="A820" s="120"/>
      <c r="B820" s="58"/>
      <c r="C820" s="120"/>
      <c r="D820" s="120"/>
      <c r="E820" s="120"/>
      <c r="F820" s="120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122"/>
      <c r="Y820" s="122"/>
      <c r="Z820" s="2"/>
    </row>
    <row r="821" spans="1:26" ht="11.25" customHeight="1">
      <c r="A821" s="120"/>
      <c r="B821" s="58"/>
      <c r="C821" s="120"/>
      <c r="D821" s="120"/>
      <c r="E821" s="120"/>
      <c r="F821" s="120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122"/>
      <c r="Y821" s="122"/>
      <c r="Z821" s="2"/>
    </row>
    <row r="822" spans="1:26" ht="11.25" customHeight="1">
      <c r="A822" s="120"/>
      <c r="B822" s="58"/>
      <c r="C822" s="120"/>
      <c r="D822" s="120"/>
      <c r="E822" s="120"/>
      <c r="F822" s="120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122"/>
      <c r="Y822" s="122"/>
      <c r="Z822" s="2"/>
    </row>
    <row r="823" spans="1:26" ht="11.25" customHeight="1">
      <c r="A823" s="120"/>
      <c r="B823" s="58"/>
      <c r="C823" s="120"/>
      <c r="D823" s="120"/>
      <c r="E823" s="120"/>
      <c r="F823" s="120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122"/>
      <c r="Y823" s="122"/>
      <c r="Z823" s="2"/>
    </row>
    <row r="824" spans="1:26" ht="11.25" customHeight="1">
      <c r="A824" s="120"/>
      <c r="B824" s="58"/>
      <c r="C824" s="120"/>
      <c r="D824" s="120"/>
      <c r="E824" s="120"/>
      <c r="F824" s="120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122"/>
      <c r="Y824" s="122"/>
      <c r="Z824" s="2"/>
    </row>
    <row r="825" spans="1:26" ht="11.25" customHeight="1">
      <c r="A825" s="120"/>
      <c r="B825" s="58"/>
      <c r="C825" s="120"/>
      <c r="D825" s="120"/>
      <c r="E825" s="120"/>
      <c r="F825" s="120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122"/>
      <c r="Y825" s="122"/>
      <c r="Z825" s="2"/>
    </row>
    <row r="826" spans="1:26" ht="11.25" customHeight="1">
      <c r="A826" s="120"/>
      <c r="B826" s="58"/>
      <c r="C826" s="120"/>
      <c r="D826" s="120"/>
      <c r="E826" s="120"/>
      <c r="F826" s="120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122"/>
      <c r="Y826" s="122"/>
      <c r="Z826" s="2"/>
    </row>
    <row r="827" spans="1:26" ht="11.25" customHeight="1">
      <c r="A827" s="120"/>
      <c r="B827" s="58"/>
      <c r="C827" s="120"/>
      <c r="D827" s="120"/>
      <c r="E827" s="120"/>
      <c r="F827" s="120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122"/>
      <c r="Y827" s="122"/>
      <c r="Z827" s="2"/>
    </row>
    <row r="828" spans="1:26" ht="11.25" customHeight="1">
      <c r="A828" s="120"/>
      <c r="B828" s="58"/>
      <c r="C828" s="120"/>
      <c r="D828" s="120"/>
      <c r="E828" s="120"/>
      <c r="F828" s="120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122"/>
      <c r="Y828" s="122"/>
      <c r="Z828" s="2"/>
    </row>
    <row r="829" spans="1:26" ht="11.25" customHeight="1">
      <c r="A829" s="120"/>
      <c r="B829" s="58"/>
      <c r="C829" s="120"/>
      <c r="D829" s="120"/>
      <c r="E829" s="120"/>
      <c r="F829" s="120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122"/>
      <c r="Y829" s="122"/>
      <c r="Z829" s="2"/>
    </row>
    <row r="830" spans="1:26" ht="11.25" customHeight="1">
      <c r="A830" s="120"/>
      <c r="B830" s="58"/>
      <c r="C830" s="120"/>
      <c r="D830" s="120"/>
      <c r="E830" s="120"/>
      <c r="F830" s="120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122"/>
      <c r="Y830" s="122"/>
      <c r="Z830" s="2"/>
    </row>
    <row r="831" spans="1:26" ht="11.25" customHeight="1">
      <c r="A831" s="120"/>
      <c r="B831" s="58"/>
      <c r="C831" s="120"/>
      <c r="D831" s="120"/>
      <c r="E831" s="120"/>
      <c r="F831" s="120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122"/>
      <c r="Y831" s="122"/>
      <c r="Z831" s="2"/>
    </row>
    <row r="832" spans="1:26" ht="11.25" customHeight="1">
      <c r="A832" s="120"/>
      <c r="B832" s="58"/>
      <c r="C832" s="120"/>
      <c r="D832" s="120"/>
      <c r="E832" s="120"/>
      <c r="F832" s="120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122"/>
      <c r="Y832" s="122"/>
      <c r="Z832" s="2"/>
    </row>
    <row r="833" spans="1:26" ht="11.25" customHeight="1">
      <c r="A833" s="120"/>
      <c r="B833" s="58"/>
      <c r="C833" s="120"/>
      <c r="D833" s="120"/>
      <c r="E833" s="120"/>
      <c r="F833" s="120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122"/>
      <c r="Y833" s="122"/>
      <c r="Z833" s="2"/>
    </row>
    <row r="834" spans="1:26" ht="11.25" customHeight="1">
      <c r="A834" s="120"/>
      <c r="B834" s="58"/>
      <c r="C834" s="120"/>
      <c r="D834" s="120"/>
      <c r="E834" s="120"/>
      <c r="F834" s="120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122"/>
      <c r="Y834" s="122"/>
      <c r="Z834" s="2"/>
    </row>
    <row r="835" spans="1:26" ht="11.25" customHeight="1">
      <c r="A835" s="120"/>
      <c r="B835" s="58"/>
      <c r="C835" s="120"/>
      <c r="D835" s="120"/>
      <c r="E835" s="120"/>
      <c r="F835" s="120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122"/>
      <c r="Y835" s="122"/>
      <c r="Z835" s="2"/>
    </row>
    <row r="836" spans="1:26" ht="11.25" customHeight="1">
      <c r="A836" s="120"/>
      <c r="B836" s="58"/>
      <c r="C836" s="120"/>
      <c r="D836" s="120"/>
      <c r="E836" s="120"/>
      <c r="F836" s="120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122"/>
      <c r="Y836" s="122"/>
      <c r="Z836" s="2"/>
    </row>
    <row r="837" spans="1:26" ht="11.25" customHeight="1">
      <c r="A837" s="120"/>
      <c r="B837" s="58"/>
      <c r="C837" s="120"/>
      <c r="D837" s="120"/>
      <c r="E837" s="120"/>
      <c r="F837" s="120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122"/>
      <c r="Y837" s="122"/>
      <c r="Z837" s="2"/>
    </row>
    <row r="838" spans="1:26" ht="11.25" customHeight="1">
      <c r="A838" s="120"/>
      <c r="B838" s="58"/>
      <c r="C838" s="120"/>
      <c r="D838" s="120"/>
      <c r="E838" s="120"/>
      <c r="F838" s="120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122"/>
      <c r="Y838" s="122"/>
      <c r="Z838" s="2"/>
    </row>
    <row r="839" spans="1:26" ht="11.25" customHeight="1">
      <c r="A839" s="120"/>
      <c r="B839" s="58"/>
      <c r="C839" s="120"/>
      <c r="D839" s="120"/>
      <c r="E839" s="120"/>
      <c r="F839" s="120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122"/>
      <c r="Y839" s="122"/>
      <c r="Z839" s="2"/>
    </row>
    <row r="840" spans="1:26" ht="11.25" customHeight="1">
      <c r="A840" s="120"/>
      <c r="B840" s="58"/>
      <c r="C840" s="120"/>
      <c r="D840" s="120"/>
      <c r="E840" s="120"/>
      <c r="F840" s="120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122"/>
      <c r="Y840" s="122"/>
      <c r="Z840" s="2"/>
    </row>
    <row r="841" spans="1:26" ht="11.25" customHeight="1">
      <c r="A841" s="120"/>
      <c r="B841" s="58"/>
      <c r="C841" s="120"/>
      <c r="D841" s="120"/>
      <c r="E841" s="120"/>
      <c r="F841" s="120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122"/>
      <c r="Y841" s="122"/>
      <c r="Z841" s="2"/>
    </row>
    <row r="842" spans="1:26" ht="11.25" customHeight="1">
      <c r="A842" s="120"/>
      <c r="B842" s="58"/>
      <c r="C842" s="120"/>
      <c r="D842" s="120"/>
      <c r="E842" s="120"/>
      <c r="F842" s="120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122"/>
      <c r="Y842" s="122"/>
      <c r="Z842" s="2"/>
    </row>
    <row r="843" spans="1:26" ht="11.25" customHeight="1">
      <c r="A843" s="120"/>
      <c r="B843" s="58"/>
      <c r="C843" s="120"/>
      <c r="D843" s="120"/>
      <c r="E843" s="120"/>
      <c r="F843" s="120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122"/>
      <c r="Y843" s="122"/>
      <c r="Z843" s="2"/>
    </row>
    <row r="844" spans="1:26" ht="11.25" customHeight="1">
      <c r="A844" s="120"/>
      <c r="B844" s="58"/>
      <c r="C844" s="120"/>
      <c r="D844" s="120"/>
      <c r="E844" s="120"/>
      <c r="F844" s="120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122"/>
      <c r="Y844" s="122"/>
      <c r="Z844" s="2"/>
    </row>
    <row r="845" spans="1:26" ht="11.25" customHeight="1">
      <c r="A845" s="120"/>
      <c r="B845" s="58"/>
      <c r="C845" s="120"/>
      <c r="D845" s="120"/>
      <c r="E845" s="120"/>
      <c r="F845" s="120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122"/>
      <c r="Y845" s="122"/>
      <c r="Z845" s="2"/>
    </row>
    <row r="846" spans="1:26" ht="11.25" customHeight="1">
      <c r="A846" s="120"/>
      <c r="B846" s="58"/>
      <c r="C846" s="120"/>
      <c r="D846" s="120"/>
      <c r="E846" s="120"/>
      <c r="F846" s="120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122"/>
      <c r="Y846" s="122"/>
      <c r="Z846" s="2"/>
    </row>
    <row r="847" spans="1:26" ht="11.25" customHeight="1">
      <c r="A847" s="120"/>
      <c r="B847" s="58"/>
      <c r="C847" s="120"/>
      <c r="D847" s="120"/>
      <c r="E847" s="120"/>
      <c r="F847" s="120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122"/>
      <c r="Y847" s="122"/>
      <c r="Z847" s="2"/>
    </row>
    <row r="848" spans="1:26" ht="11.25" customHeight="1">
      <c r="A848" s="120"/>
      <c r="B848" s="58"/>
      <c r="C848" s="120"/>
      <c r="D848" s="120"/>
      <c r="E848" s="120"/>
      <c r="F848" s="120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122"/>
      <c r="Y848" s="122"/>
      <c r="Z848" s="2"/>
    </row>
    <row r="849" spans="1:26" ht="11.25" customHeight="1">
      <c r="A849" s="120"/>
      <c r="B849" s="58"/>
      <c r="C849" s="120"/>
      <c r="D849" s="120"/>
      <c r="E849" s="120"/>
      <c r="F849" s="120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122"/>
      <c r="Y849" s="122"/>
      <c r="Z849" s="2"/>
    </row>
    <row r="850" spans="1:26" ht="11.25" customHeight="1">
      <c r="A850" s="120"/>
      <c r="B850" s="58"/>
      <c r="C850" s="120"/>
      <c r="D850" s="120"/>
      <c r="E850" s="120"/>
      <c r="F850" s="120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122"/>
      <c r="Y850" s="122"/>
      <c r="Z850" s="2"/>
    </row>
    <row r="851" spans="1:26" ht="11.25" customHeight="1">
      <c r="A851" s="120"/>
      <c r="B851" s="58"/>
      <c r="C851" s="120"/>
      <c r="D851" s="120"/>
      <c r="E851" s="120"/>
      <c r="F851" s="120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122"/>
      <c r="Y851" s="122"/>
      <c r="Z851" s="2"/>
    </row>
    <row r="852" spans="1:26" ht="11.25" customHeight="1">
      <c r="A852" s="120"/>
      <c r="B852" s="58"/>
      <c r="C852" s="120"/>
      <c r="D852" s="120"/>
      <c r="E852" s="120"/>
      <c r="F852" s="120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122"/>
      <c r="Y852" s="122"/>
      <c r="Z852" s="2"/>
    </row>
    <row r="853" spans="1:26" ht="11.25" customHeight="1">
      <c r="A853" s="120"/>
      <c r="B853" s="58"/>
      <c r="C853" s="120"/>
      <c r="D853" s="120"/>
      <c r="E853" s="120"/>
      <c r="F853" s="120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122"/>
      <c r="Y853" s="122"/>
      <c r="Z853" s="2"/>
    </row>
    <row r="854" spans="1:26" ht="11.25" customHeight="1">
      <c r="A854" s="120"/>
      <c r="B854" s="58"/>
      <c r="C854" s="120"/>
      <c r="D854" s="120"/>
      <c r="E854" s="120"/>
      <c r="F854" s="120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122"/>
      <c r="Y854" s="122"/>
      <c r="Z854" s="2"/>
    </row>
    <row r="855" spans="1:26" ht="11.25" customHeight="1">
      <c r="A855" s="120"/>
      <c r="B855" s="58"/>
      <c r="C855" s="120"/>
      <c r="D855" s="120"/>
      <c r="E855" s="120"/>
      <c r="F855" s="120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122"/>
      <c r="Y855" s="122"/>
      <c r="Z855" s="2"/>
    </row>
    <row r="856" spans="1:26" ht="11.25" customHeight="1">
      <c r="A856" s="120"/>
      <c r="B856" s="58"/>
      <c r="C856" s="120"/>
      <c r="D856" s="120"/>
      <c r="E856" s="120"/>
      <c r="F856" s="120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122"/>
      <c r="Y856" s="122"/>
      <c r="Z856" s="2"/>
    </row>
    <row r="857" spans="1:26" ht="11.25" customHeight="1">
      <c r="A857" s="120"/>
      <c r="B857" s="58"/>
      <c r="C857" s="120"/>
      <c r="D857" s="120"/>
      <c r="E857" s="120"/>
      <c r="F857" s="120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122"/>
      <c r="Y857" s="122"/>
      <c r="Z857" s="2"/>
    </row>
    <row r="858" spans="1:26" ht="11.25" customHeight="1">
      <c r="A858" s="120"/>
      <c r="B858" s="58"/>
      <c r="C858" s="120"/>
      <c r="D858" s="120"/>
      <c r="E858" s="120"/>
      <c r="F858" s="120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122"/>
      <c r="Y858" s="122"/>
      <c r="Z858" s="2"/>
    </row>
    <row r="859" spans="1:26" ht="11.25" customHeight="1">
      <c r="A859" s="120"/>
      <c r="B859" s="58"/>
      <c r="C859" s="120"/>
      <c r="D859" s="120"/>
      <c r="E859" s="120"/>
      <c r="F859" s="120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122"/>
      <c r="Y859" s="122"/>
      <c r="Z859" s="2"/>
    </row>
    <row r="860" spans="1:26" ht="11.25" customHeight="1">
      <c r="A860" s="120"/>
      <c r="B860" s="58"/>
      <c r="C860" s="120"/>
      <c r="D860" s="120"/>
      <c r="E860" s="120"/>
      <c r="F860" s="120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122"/>
      <c r="Y860" s="122"/>
      <c r="Z860" s="2"/>
    </row>
    <row r="861" spans="1:26" ht="11.25" customHeight="1">
      <c r="A861" s="120"/>
      <c r="B861" s="58"/>
      <c r="C861" s="120"/>
      <c r="D861" s="120"/>
      <c r="E861" s="120"/>
      <c r="F861" s="120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122"/>
      <c r="Y861" s="122"/>
      <c r="Z861" s="2"/>
    </row>
    <row r="862" spans="1:26" ht="11.25" customHeight="1">
      <c r="A862" s="120"/>
      <c r="B862" s="58"/>
      <c r="C862" s="120"/>
      <c r="D862" s="120"/>
      <c r="E862" s="120"/>
      <c r="F862" s="120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122"/>
      <c r="Y862" s="122"/>
      <c r="Z862" s="2"/>
    </row>
    <row r="863" spans="1:26" ht="11.25" customHeight="1">
      <c r="A863" s="120"/>
      <c r="B863" s="58"/>
      <c r="C863" s="120"/>
      <c r="D863" s="120"/>
      <c r="E863" s="120"/>
      <c r="F863" s="120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122"/>
      <c r="Y863" s="122"/>
      <c r="Z863" s="2"/>
    </row>
    <row r="864" spans="1:26" ht="11.25" customHeight="1">
      <c r="A864" s="120"/>
      <c r="B864" s="58"/>
      <c r="C864" s="120"/>
      <c r="D864" s="120"/>
      <c r="E864" s="120"/>
      <c r="F864" s="120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122"/>
      <c r="Y864" s="122"/>
      <c r="Z864" s="2"/>
    </row>
    <row r="865" spans="1:26" ht="11.25" customHeight="1">
      <c r="A865" s="120"/>
      <c r="B865" s="58"/>
      <c r="C865" s="120"/>
      <c r="D865" s="120"/>
      <c r="E865" s="120"/>
      <c r="F865" s="120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122"/>
      <c r="Y865" s="122"/>
      <c r="Z865" s="2"/>
    </row>
    <row r="866" spans="1:26" ht="11.25" customHeight="1">
      <c r="A866" s="120"/>
      <c r="B866" s="58"/>
      <c r="C866" s="120"/>
      <c r="D866" s="120"/>
      <c r="E866" s="120"/>
      <c r="F866" s="120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122"/>
      <c r="Y866" s="122"/>
      <c r="Z866" s="2"/>
    </row>
    <row r="867" spans="1:26" ht="11.25" customHeight="1">
      <c r="A867" s="120"/>
      <c r="B867" s="58"/>
      <c r="C867" s="120"/>
      <c r="D867" s="120"/>
      <c r="E867" s="120"/>
      <c r="F867" s="120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122"/>
      <c r="Y867" s="122"/>
      <c r="Z867" s="2"/>
    </row>
    <row r="868" spans="1:26" ht="11.25" customHeight="1">
      <c r="A868" s="120"/>
      <c r="B868" s="58"/>
      <c r="C868" s="120"/>
      <c r="D868" s="120"/>
      <c r="E868" s="120"/>
      <c r="F868" s="120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122"/>
      <c r="Y868" s="122"/>
      <c r="Z868" s="2"/>
    </row>
    <row r="869" spans="1:26" ht="11.25" customHeight="1">
      <c r="A869" s="120"/>
      <c r="B869" s="58"/>
      <c r="C869" s="120"/>
      <c r="D869" s="120"/>
      <c r="E869" s="120"/>
      <c r="F869" s="120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122"/>
      <c r="Y869" s="122"/>
      <c r="Z869" s="2"/>
    </row>
    <row r="870" spans="1:26" ht="11.25" customHeight="1">
      <c r="A870" s="120"/>
      <c r="B870" s="58"/>
      <c r="C870" s="120"/>
      <c r="D870" s="120"/>
      <c r="E870" s="120"/>
      <c r="F870" s="120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122"/>
      <c r="Y870" s="122"/>
      <c r="Z870" s="2"/>
    </row>
    <row r="871" spans="1:26" ht="11.25" customHeight="1">
      <c r="A871" s="120"/>
      <c r="B871" s="58"/>
      <c r="C871" s="120"/>
      <c r="D871" s="120"/>
      <c r="E871" s="120"/>
      <c r="F871" s="120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122"/>
      <c r="Y871" s="122"/>
      <c r="Z871" s="2"/>
    </row>
    <row r="872" spans="1:26" ht="11.25" customHeight="1">
      <c r="A872" s="120"/>
      <c r="B872" s="58"/>
      <c r="C872" s="120"/>
      <c r="D872" s="120"/>
      <c r="E872" s="120"/>
      <c r="F872" s="120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122"/>
      <c r="Y872" s="122"/>
      <c r="Z872" s="2"/>
    </row>
    <row r="873" spans="1:26" ht="11.25" customHeight="1">
      <c r="A873" s="120"/>
      <c r="B873" s="58"/>
      <c r="C873" s="120"/>
      <c r="D873" s="120"/>
      <c r="E873" s="120"/>
      <c r="F873" s="120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122"/>
      <c r="Y873" s="122"/>
      <c r="Z873" s="2"/>
    </row>
    <row r="874" spans="1:26" ht="11.25" customHeight="1">
      <c r="A874" s="120"/>
      <c r="B874" s="58"/>
      <c r="C874" s="120"/>
      <c r="D874" s="120"/>
      <c r="E874" s="120"/>
      <c r="F874" s="120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122"/>
      <c r="Y874" s="122"/>
      <c r="Z874" s="2"/>
    </row>
    <row r="875" spans="1:26" ht="11.25" customHeight="1">
      <c r="A875" s="120"/>
      <c r="B875" s="58"/>
      <c r="C875" s="120"/>
      <c r="D875" s="120"/>
      <c r="E875" s="120"/>
      <c r="F875" s="120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122"/>
      <c r="Y875" s="122"/>
      <c r="Z875" s="2"/>
    </row>
    <row r="876" spans="1:26" ht="11.25" customHeight="1">
      <c r="A876" s="120"/>
      <c r="B876" s="58"/>
      <c r="C876" s="120"/>
      <c r="D876" s="120"/>
      <c r="E876" s="120"/>
      <c r="F876" s="120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122"/>
      <c r="Y876" s="122"/>
      <c r="Z876" s="2"/>
    </row>
    <row r="877" spans="1:26" ht="11.25" customHeight="1">
      <c r="A877" s="120"/>
      <c r="B877" s="58"/>
      <c r="C877" s="120"/>
      <c r="D877" s="120"/>
      <c r="E877" s="120"/>
      <c r="F877" s="120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122"/>
      <c r="Y877" s="122"/>
      <c r="Z877" s="2"/>
    </row>
    <row r="878" spans="1:26" ht="11.25" customHeight="1">
      <c r="A878" s="120"/>
      <c r="B878" s="58"/>
      <c r="C878" s="120"/>
      <c r="D878" s="120"/>
      <c r="E878" s="120"/>
      <c r="F878" s="120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122"/>
      <c r="Y878" s="122"/>
      <c r="Z878" s="2"/>
    </row>
    <row r="879" spans="1:26" ht="11.25" customHeight="1">
      <c r="A879" s="120"/>
      <c r="B879" s="58"/>
      <c r="C879" s="120"/>
      <c r="D879" s="120"/>
      <c r="E879" s="120"/>
      <c r="F879" s="120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122"/>
      <c r="Y879" s="122"/>
      <c r="Z879" s="2"/>
    </row>
    <row r="880" spans="1:26" ht="11.25" customHeight="1">
      <c r="A880" s="120"/>
      <c r="B880" s="58"/>
      <c r="C880" s="120"/>
      <c r="D880" s="120"/>
      <c r="E880" s="120"/>
      <c r="F880" s="120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122"/>
      <c r="Y880" s="122"/>
      <c r="Z880" s="2"/>
    </row>
    <row r="881" spans="1:26" ht="11.25" customHeight="1">
      <c r="A881" s="120"/>
      <c r="B881" s="58"/>
      <c r="C881" s="120"/>
      <c r="D881" s="120"/>
      <c r="E881" s="120"/>
      <c r="F881" s="120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122"/>
      <c r="Y881" s="122"/>
      <c r="Z881" s="2"/>
    </row>
    <row r="882" spans="1:26" ht="11.25" customHeight="1">
      <c r="A882" s="120"/>
      <c r="B882" s="58"/>
      <c r="C882" s="120"/>
      <c r="D882" s="120"/>
      <c r="E882" s="120"/>
      <c r="F882" s="120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122"/>
      <c r="Y882" s="122"/>
      <c r="Z882" s="2"/>
    </row>
    <row r="883" spans="1:26" ht="11.25" customHeight="1">
      <c r="A883" s="120"/>
      <c r="B883" s="58"/>
      <c r="C883" s="120"/>
      <c r="D883" s="120"/>
      <c r="E883" s="120"/>
      <c r="F883" s="120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122"/>
      <c r="Y883" s="122"/>
      <c r="Z883" s="2"/>
    </row>
    <row r="884" spans="1:26" ht="11.25" customHeight="1">
      <c r="A884" s="120"/>
      <c r="B884" s="58"/>
      <c r="C884" s="120"/>
      <c r="D884" s="120"/>
      <c r="E884" s="120"/>
      <c r="F884" s="120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122"/>
      <c r="Y884" s="122"/>
      <c r="Z884" s="2"/>
    </row>
    <row r="885" spans="1:26" ht="11.25" customHeight="1">
      <c r="A885" s="120"/>
      <c r="B885" s="58"/>
      <c r="C885" s="120"/>
      <c r="D885" s="120"/>
      <c r="E885" s="120"/>
      <c r="F885" s="120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122"/>
      <c r="Y885" s="122"/>
      <c r="Z885" s="2"/>
    </row>
    <row r="886" spans="1:26" ht="11.25" customHeight="1">
      <c r="A886" s="120"/>
      <c r="B886" s="58"/>
      <c r="C886" s="120"/>
      <c r="D886" s="120"/>
      <c r="E886" s="120"/>
      <c r="F886" s="120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122"/>
      <c r="Y886" s="122"/>
      <c r="Z886" s="2"/>
    </row>
    <row r="887" spans="1:26" ht="11.25" customHeight="1">
      <c r="A887" s="120"/>
      <c r="B887" s="58"/>
      <c r="C887" s="120"/>
      <c r="D887" s="120"/>
      <c r="E887" s="120"/>
      <c r="F887" s="120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122"/>
      <c r="Y887" s="122"/>
      <c r="Z887" s="2"/>
    </row>
    <row r="888" spans="1:26" ht="11.25" customHeight="1">
      <c r="A888" s="120"/>
      <c r="B888" s="58"/>
      <c r="C888" s="120"/>
      <c r="D888" s="120"/>
      <c r="E888" s="120"/>
      <c r="F888" s="120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122"/>
      <c r="Y888" s="122"/>
      <c r="Z888" s="2"/>
    </row>
    <row r="889" spans="1:26" ht="11.25" customHeight="1">
      <c r="A889" s="120"/>
      <c r="B889" s="58"/>
      <c r="C889" s="120"/>
      <c r="D889" s="120"/>
      <c r="E889" s="120"/>
      <c r="F889" s="120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122"/>
      <c r="Y889" s="122"/>
      <c r="Z889" s="2"/>
    </row>
    <row r="890" spans="1:26" ht="11.25" customHeight="1">
      <c r="A890" s="120"/>
      <c r="B890" s="58"/>
      <c r="C890" s="120"/>
      <c r="D890" s="120"/>
      <c r="E890" s="120"/>
      <c r="F890" s="120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122"/>
      <c r="Y890" s="122"/>
      <c r="Z890" s="2"/>
    </row>
    <row r="891" spans="1:26" ht="11.25" customHeight="1">
      <c r="A891" s="120"/>
      <c r="B891" s="58"/>
      <c r="C891" s="120"/>
      <c r="D891" s="120"/>
      <c r="E891" s="120"/>
      <c r="F891" s="120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122"/>
      <c r="Y891" s="122"/>
      <c r="Z891" s="2"/>
    </row>
    <row r="892" spans="1:26" ht="11.25" customHeight="1">
      <c r="A892" s="120"/>
      <c r="B892" s="58"/>
      <c r="C892" s="120"/>
      <c r="D892" s="120"/>
      <c r="E892" s="120"/>
      <c r="F892" s="120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122"/>
      <c r="Y892" s="122"/>
      <c r="Z892" s="2"/>
    </row>
    <row r="893" spans="1:26" ht="11.25" customHeight="1">
      <c r="A893" s="120"/>
      <c r="B893" s="58"/>
      <c r="C893" s="120"/>
      <c r="D893" s="120"/>
      <c r="E893" s="120"/>
      <c r="F893" s="120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122"/>
      <c r="Y893" s="122"/>
      <c r="Z893" s="2"/>
    </row>
    <row r="894" spans="1:26" ht="11.25" customHeight="1">
      <c r="A894" s="120"/>
      <c r="B894" s="58"/>
      <c r="C894" s="120"/>
      <c r="D894" s="120"/>
      <c r="E894" s="120"/>
      <c r="F894" s="120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122"/>
      <c r="Y894" s="122"/>
      <c r="Z894" s="2"/>
    </row>
    <row r="895" spans="1:26" ht="11.25" customHeight="1">
      <c r="A895" s="120"/>
      <c r="B895" s="58"/>
      <c r="C895" s="120"/>
      <c r="D895" s="120"/>
      <c r="E895" s="120"/>
      <c r="F895" s="120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122"/>
      <c r="Y895" s="122"/>
      <c r="Z895" s="2"/>
    </row>
    <row r="896" spans="1:26" ht="11.25" customHeight="1">
      <c r="A896" s="120"/>
      <c r="B896" s="58"/>
      <c r="C896" s="120"/>
      <c r="D896" s="120"/>
      <c r="E896" s="120"/>
      <c r="F896" s="120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122"/>
      <c r="Y896" s="122"/>
      <c r="Z896" s="2"/>
    </row>
    <row r="897" spans="1:26" ht="11.25" customHeight="1">
      <c r="A897" s="120"/>
      <c r="B897" s="58"/>
      <c r="C897" s="120"/>
      <c r="D897" s="120"/>
      <c r="E897" s="120"/>
      <c r="F897" s="120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122"/>
      <c r="Y897" s="122"/>
      <c r="Z897" s="2"/>
    </row>
    <row r="898" spans="1:26" ht="11.25" customHeight="1">
      <c r="A898" s="120"/>
      <c r="B898" s="58"/>
      <c r="C898" s="120"/>
      <c r="D898" s="120"/>
      <c r="E898" s="120"/>
      <c r="F898" s="120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122"/>
      <c r="Y898" s="122"/>
      <c r="Z898" s="2"/>
    </row>
    <row r="899" spans="1:26" ht="11.25" customHeight="1">
      <c r="A899" s="120"/>
      <c r="B899" s="58"/>
      <c r="C899" s="120"/>
      <c r="D899" s="120"/>
      <c r="E899" s="120"/>
      <c r="F899" s="120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122"/>
      <c r="Y899" s="122"/>
      <c r="Z899" s="2"/>
    </row>
    <row r="900" spans="1:26" ht="11.25" customHeight="1">
      <c r="A900" s="120"/>
      <c r="B900" s="58"/>
      <c r="C900" s="120"/>
      <c r="D900" s="120"/>
      <c r="E900" s="120"/>
      <c r="F900" s="120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122"/>
      <c r="Y900" s="122"/>
      <c r="Z900" s="2"/>
    </row>
    <row r="901" spans="1:26" ht="11.25" customHeight="1">
      <c r="A901" s="120"/>
      <c r="B901" s="58"/>
      <c r="C901" s="120"/>
      <c r="D901" s="120"/>
      <c r="E901" s="120"/>
      <c r="F901" s="120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122"/>
      <c r="Y901" s="122"/>
      <c r="Z901" s="2"/>
    </row>
    <row r="902" spans="1:26" ht="11.25" customHeight="1">
      <c r="A902" s="120"/>
      <c r="B902" s="58"/>
      <c r="C902" s="120"/>
      <c r="D902" s="120"/>
      <c r="E902" s="120"/>
      <c r="F902" s="120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122"/>
      <c r="Y902" s="122"/>
      <c r="Z902" s="2"/>
    </row>
    <row r="903" spans="1:26" ht="11.25" customHeight="1">
      <c r="A903" s="120"/>
      <c r="B903" s="58"/>
      <c r="C903" s="120"/>
      <c r="D903" s="120"/>
      <c r="E903" s="120"/>
      <c r="F903" s="120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122"/>
      <c r="Y903" s="122"/>
      <c r="Z903" s="2"/>
    </row>
    <row r="904" spans="1:26" ht="11.25" customHeight="1">
      <c r="A904" s="120"/>
      <c r="B904" s="58"/>
      <c r="C904" s="120"/>
      <c r="D904" s="120"/>
      <c r="E904" s="120"/>
      <c r="F904" s="120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122"/>
      <c r="Y904" s="122"/>
      <c r="Z904" s="2"/>
    </row>
    <row r="905" spans="1:26" ht="11.25" customHeight="1">
      <c r="A905" s="120"/>
      <c r="B905" s="58"/>
      <c r="C905" s="120"/>
      <c r="D905" s="120"/>
      <c r="E905" s="120"/>
      <c r="F905" s="120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122"/>
      <c r="Y905" s="122"/>
      <c r="Z905" s="2"/>
    </row>
    <row r="906" spans="1:26" ht="11.25" customHeight="1">
      <c r="A906" s="120"/>
      <c r="B906" s="58"/>
      <c r="C906" s="120"/>
      <c r="D906" s="120"/>
      <c r="E906" s="120"/>
      <c r="F906" s="120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122"/>
      <c r="Y906" s="122"/>
      <c r="Z906" s="2"/>
    </row>
    <row r="907" spans="1:26" ht="11.25" customHeight="1">
      <c r="A907" s="120"/>
      <c r="B907" s="58"/>
      <c r="C907" s="120"/>
      <c r="D907" s="120"/>
      <c r="E907" s="120"/>
      <c r="F907" s="120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122"/>
      <c r="Y907" s="122"/>
      <c r="Z907" s="2"/>
    </row>
    <row r="908" spans="1:26" ht="11.25" customHeight="1">
      <c r="A908" s="120"/>
      <c r="B908" s="58"/>
      <c r="C908" s="120"/>
      <c r="D908" s="120"/>
      <c r="E908" s="120"/>
      <c r="F908" s="120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122"/>
      <c r="Y908" s="122"/>
      <c r="Z908" s="2"/>
    </row>
    <row r="909" spans="1:26" ht="11.25" customHeight="1">
      <c r="A909" s="120"/>
      <c r="B909" s="58"/>
      <c r="C909" s="120"/>
      <c r="D909" s="120"/>
      <c r="E909" s="120"/>
      <c r="F909" s="120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122"/>
      <c r="Y909" s="122"/>
      <c r="Z909" s="2"/>
    </row>
    <row r="910" spans="1:26" ht="11.25" customHeight="1">
      <c r="A910" s="120"/>
      <c r="B910" s="58"/>
      <c r="C910" s="120"/>
      <c r="D910" s="120"/>
      <c r="E910" s="120"/>
      <c r="F910" s="120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122"/>
      <c r="Y910" s="122"/>
      <c r="Z910" s="2"/>
    </row>
    <row r="911" spans="1:26" ht="11.25" customHeight="1">
      <c r="A911" s="120"/>
      <c r="B911" s="58"/>
      <c r="C911" s="120"/>
      <c r="D911" s="120"/>
      <c r="E911" s="120"/>
      <c r="F911" s="120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122"/>
      <c r="Y911" s="122"/>
      <c r="Z911" s="2"/>
    </row>
    <row r="912" spans="1:26" ht="11.25" customHeight="1">
      <c r="A912" s="120"/>
      <c r="B912" s="58"/>
      <c r="C912" s="120"/>
      <c r="D912" s="120"/>
      <c r="E912" s="120"/>
      <c r="F912" s="120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122"/>
      <c r="Y912" s="122"/>
      <c r="Z912" s="2"/>
    </row>
    <row r="913" spans="1:26" ht="11.25" customHeight="1">
      <c r="A913" s="120"/>
      <c r="B913" s="58"/>
      <c r="C913" s="120"/>
      <c r="D913" s="120"/>
      <c r="E913" s="120"/>
      <c r="F913" s="120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122"/>
      <c r="Y913" s="122"/>
      <c r="Z913" s="2"/>
    </row>
    <row r="914" spans="1:26" ht="11.25" customHeight="1">
      <c r="A914" s="120"/>
      <c r="B914" s="58"/>
      <c r="C914" s="120"/>
      <c r="D914" s="120"/>
      <c r="E914" s="120"/>
      <c r="F914" s="120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122"/>
      <c r="Y914" s="122"/>
      <c r="Z914" s="2"/>
    </row>
    <row r="915" spans="1:26" ht="11.25" customHeight="1">
      <c r="A915" s="120"/>
      <c r="B915" s="58"/>
      <c r="C915" s="120"/>
      <c r="D915" s="120"/>
      <c r="E915" s="120"/>
      <c r="F915" s="120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122"/>
      <c r="Y915" s="122"/>
      <c r="Z915" s="2"/>
    </row>
    <row r="916" spans="1:26" ht="11.25" customHeight="1">
      <c r="A916" s="120"/>
      <c r="B916" s="58"/>
      <c r="C916" s="120"/>
      <c r="D916" s="120"/>
      <c r="E916" s="120"/>
      <c r="F916" s="120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122"/>
      <c r="Y916" s="122"/>
      <c r="Z916" s="2"/>
    </row>
    <row r="917" spans="1:26" ht="11.25" customHeight="1">
      <c r="A917" s="120"/>
      <c r="B917" s="58"/>
      <c r="C917" s="120"/>
      <c r="D917" s="120"/>
      <c r="E917" s="120"/>
      <c r="F917" s="120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122"/>
      <c r="Y917" s="122"/>
      <c r="Z917" s="2"/>
    </row>
    <row r="918" spans="1:26" ht="11.25" customHeight="1">
      <c r="A918" s="120"/>
      <c r="B918" s="58"/>
      <c r="C918" s="120"/>
      <c r="D918" s="120"/>
      <c r="E918" s="120"/>
      <c r="F918" s="120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122"/>
      <c r="Y918" s="122"/>
      <c r="Z918" s="2"/>
    </row>
    <row r="919" spans="1:26" ht="11.25" customHeight="1">
      <c r="A919" s="120"/>
      <c r="B919" s="58"/>
      <c r="C919" s="120"/>
      <c r="D919" s="120"/>
      <c r="E919" s="120"/>
      <c r="F919" s="120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122"/>
      <c r="Y919" s="122"/>
      <c r="Z919" s="2"/>
    </row>
    <row r="920" spans="1:26" ht="11.25" customHeight="1">
      <c r="A920" s="120"/>
      <c r="B920" s="58"/>
      <c r="C920" s="120"/>
      <c r="D920" s="120"/>
      <c r="E920" s="120"/>
      <c r="F920" s="120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122"/>
      <c r="Y920" s="122"/>
      <c r="Z920" s="2"/>
    </row>
    <row r="921" spans="1:26" ht="11.25" customHeight="1">
      <c r="A921" s="120"/>
      <c r="B921" s="58"/>
      <c r="C921" s="120"/>
      <c r="D921" s="120"/>
      <c r="E921" s="120"/>
      <c r="F921" s="120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122"/>
      <c r="Y921" s="122"/>
      <c r="Z921" s="2"/>
    </row>
    <row r="922" spans="1:26" ht="11.25" customHeight="1">
      <c r="A922" s="120"/>
      <c r="B922" s="58"/>
      <c r="C922" s="120"/>
      <c r="D922" s="120"/>
      <c r="E922" s="120"/>
      <c r="F922" s="120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122"/>
      <c r="Y922" s="122"/>
      <c r="Z922" s="2"/>
    </row>
    <row r="923" spans="1:26" ht="11.25" customHeight="1">
      <c r="A923" s="120"/>
      <c r="B923" s="58"/>
      <c r="C923" s="120"/>
      <c r="D923" s="120"/>
      <c r="E923" s="120"/>
      <c r="F923" s="120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122"/>
      <c r="Y923" s="122"/>
      <c r="Z923" s="2"/>
    </row>
    <row r="924" spans="1:26" ht="11.25" customHeight="1">
      <c r="A924" s="120"/>
      <c r="B924" s="58"/>
      <c r="C924" s="120"/>
      <c r="D924" s="120"/>
      <c r="E924" s="120"/>
      <c r="F924" s="120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122"/>
      <c r="Y924" s="122"/>
      <c r="Z924" s="2"/>
    </row>
    <row r="925" spans="1:26" ht="11.25" customHeight="1">
      <c r="A925" s="120"/>
      <c r="B925" s="58"/>
      <c r="C925" s="120"/>
      <c r="D925" s="120"/>
      <c r="E925" s="120"/>
      <c r="F925" s="120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122"/>
      <c r="Y925" s="122"/>
      <c r="Z925" s="2"/>
    </row>
    <row r="926" spans="1:26" ht="11.25" customHeight="1">
      <c r="A926" s="120"/>
      <c r="B926" s="58"/>
      <c r="C926" s="120"/>
      <c r="D926" s="120"/>
      <c r="E926" s="120"/>
      <c r="F926" s="120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122"/>
      <c r="Y926" s="122"/>
      <c r="Z926" s="2"/>
    </row>
    <row r="927" spans="1:26" ht="11.25" customHeight="1">
      <c r="A927" s="120"/>
      <c r="B927" s="58"/>
      <c r="C927" s="120"/>
      <c r="D927" s="120"/>
      <c r="E927" s="120"/>
      <c r="F927" s="120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122"/>
      <c r="Y927" s="122"/>
      <c r="Z927" s="2"/>
    </row>
    <row r="928" spans="1:26" ht="11.25" customHeight="1">
      <c r="A928" s="120"/>
      <c r="B928" s="58"/>
      <c r="C928" s="120"/>
      <c r="D928" s="120"/>
      <c r="E928" s="120"/>
      <c r="F928" s="120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122"/>
      <c r="Y928" s="122"/>
      <c r="Z928" s="2"/>
    </row>
    <row r="929" spans="1:26" ht="11.25" customHeight="1">
      <c r="A929" s="120"/>
      <c r="B929" s="58"/>
      <c r="C929" s="120"/>
      <c r="D929" s="120"/>
      <c r="E929" s="120"/>
      <c r="F929" s="120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122"/>
      <c r="Y929" s="122"/>
      <c r="Z929" s="2"/>
    </row>
    <row r="930" spans="1:26" ht="11.25" customHeight="1">
      <c r="A930" s="120"/>
      <c r="B930" s="58"/>
      <c r="C930" s="120"/>
      <c r="D930" s="120"/>
      <c r="E930" s="120"/>
      <c r="F930" s="120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122"/>
      <c r="Y930" s="122"/>
      <c r="Z930" s="2"/>
    </row>
    <row r="931" spans="1:26" ht="11.25" customHeight="1">
      <c r="A931" s="120"/>
      <c r="B931" s="58"/>
      <c r="C931" s="120"/>
      <c r="D931" s="120"/>
      <c r="E931" s="120"/>
      <c r="F931" s="120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122"/>
      <c r="Y931" s="122"/>
      <c r="Z931" s="2"/>
    </row>
    <row r="932" spans="1:26" ht="11.25" customHeight="1">
      <c r="A932" s="120"/>
      <c r="B932" s="58"/>
      <c r="C932" s="120"/>
      <c r="D932" s="120"/>
      <c r="E932" s="120"/>
      <c r="F932" s="120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122"/>
      <c r="Y932" s="122"/>
      <c r="Z932" s="2"/>
    </row>
    <row r="933" spans="1:26" ht="11.25" customHeight="1">
      <c r="A933" s="120"/>
      <c r="B933" s="58"/>
      <c r="C933" s="120"/>
      <c r="D933" s="120"/>
      <c r="E933" s="120"/>
      <c r="F933" s="120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122"/>
      <c r="Y933" s="122"/>
      <c r="Z933" s="2"/>
    </row>
    <row r="934" spans="1:26" ht="11.25" customHeight="1">
      <c r="A934" s="120"/>
      <c r="B934" s="58"/>
      <c r="C934" s="120"/>
      <c r="D934" s="120"/>
      <c r="E934" s="120"/>
      <c r="F934" s="120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122"/>
      <c r="Y934" s="122"/>
      <c r="Z934" s="2"/>
    </row>
    <row r="935" spans="1:26" ht="11.25" customHeight="1">
      <c r="A935" s="120"/>
      <c r="B935" s="58"/>
      <c r="C935" s="120"/>
      <c r="D935" s="120"/>
      <c r="E935" s="120"/>
      <c r="F935" s="120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122"/>
      <c r="Y935" s="122"/>
      <c r="Z935" s="2"/>
    </row>
    <row r="936" spans="1:26" ht="11.25" customHeight="1">
      <c r="A936" s="120"/>
      <c r="B936" s="58"/>
      <c r="C936" s="120"/>
      <c r="D936" s="120"/>
      <c r="E936" s="120"/>
      <c r="F936" s="120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122"/>
      <c r="Y936" s="122"/>
      <c r="Z936" s="2"/>
    </row>
    <row r="937" spans="1:26" ht="11.25" customHeight="1">
      <c r="A937" s="120"/>
      <c r="B937" s="58"/>
      <c r="C937" s="120"/>
      <c r="D937" s="120"/>
      <c r="E937" s="120"/>
      <c r="F937" s="120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122"/>
      <c r="Y937" s="122"/>
      <c r="Z937" s="2"/>
    </row>
    <row r="938" spans="1:26" ht="11.25" customHeight="1">
      <c r="A938" s="120"/>
      <c r="B938" s="58"/>
      <c r="C938" s="120"/>
      <c r="D938" s="120"/>
      <c r="E938" s="120"/>
      <c r="F938" s="120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122"/>
      <c r="Y938" s="122"/>
      <c r="Z938" s="2"/>
    </row>
    <row r="939" spans="1:26" ht="11.25" customHeight="1">
      <c r="A939" s="120"/>
      <c r="B939" s="58"/>
      <c r="C939" s="120"/>
      <c r="D939" s="120"/>
      <c r="E939" s="120"/>
      <c r="F939" s="120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122"/>
      <c r="Y939" s="122"/>
      <c r="Z939" s="2"/>
    </row>
    <row r="940" spans="1:26" ht="11.25" customHeight="1">
      <c r="A940" s="120"/>
      <c r="B940" s="58"/>
      <c r="C940" s="120"/>
      <c r="D940" s="120"/>
      <c r="E940" s="120"/>
      <c r="F940" s="120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122"/>
      <c r="Y940" s="122"/>
      <c r="Z940" s="2"/>
    </row>
    <row r="941" spans="1:26" ht="11.25" customHeight="1">
      <c r="A941" s="120"/>
      <c r="B941" s="58"/>
      <c r="C941" s="120"/>
      <c r="D941" s="120"/>
      <c r="E941" s="120"/>
      <c r="F941" s="120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122"/>
      <c r="Y941" s="122"/>
      <c r="Z941" s="2"/>
    </row>
    <row r="942" spans="1:26" ht="11.25" customHeight="1">
      <c r="A942" s="120"/>
      <c r="B942" s="58"/>
      <c r="C942" s="120"/>
      <c r="D942" s="120"/>
      <c r="E942" s="120"/>
      <c r="F942" s="120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122"/>
      <c r="Y942" s="122"/>
      <c r="Z942" s="2"/>
    </row>
    <row r="943" spans="1:26" ht="11.25" customHeight="1">
      <c r="A943" s="120"/>
      <c r="B943" s="58"/>
      <c r="C943" s="120"/>
      <c r="D943" s="120"/>
      <c r="E943" s="120"/>
      <c r="F943" s="120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122"/>
      <c r="Y943" s="122"/>
      <c r="Z943" s="2"/>
    </row>
    <row r="944" spans="1:26" ht="11.25" customHeight="1">
      <c r="A944" s="120"/>
      <c r="B944" s="58"/>
      <c r="C944" s="120"/>
      <c r="D944" s="120"/>
      <c r="E944" s="120"/>
      <c r="F944" s="120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122"/>
      <c r="Y944" s="122"/>
      <c r="Z944" s="2"/>
    </row>
    <row r="945" spans="1:26" ht="11.25" customHeight="1">
      <c r="A945" s="120"/>
      <c r="B945" s="58"/>
      <c r="C945" s="120"/>
      <c r="D945" s="120"/>
      <c r="E945" s="120"/>
      <c r="F945" s="120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122"/>
      <c r="Y945" s="122"/>
      <c r="Z945" s="2"/>
    </row>
    <row r="946" spans="1:26" ht="11.25" customHeight="1">
      <c r="A946" s="120"/>
      <c r="B946" s="58"/>
      <c r="C946" s="120"/>
      <c r="D946" s="120"/>
      <c r="E946" s="120"/>
      <c r="F946" s="120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122"/>
      <c r="Y946" s="122"/>
      <c r="Z946" s="2"/>
    </row>
    <row r="947" spans="1:26" ht="11.25" customHeight="1">
      <c r="A947" s="120"/>
      <c r="B947" s="58"/>
      <c r="C947" s="120"/>
      <c r="D947" s="120"/>
      <c r="E947" s="120"/>
      <c r="F947" s="120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122"/>
      <c r="Y947" s="122"/>
      <c r="Z947" s="2"/>
    </row>
    <row r="948" spans="1:26" ht="11.25" customHeight="1">
      <c r="A948" s="120"/>
      <c r="B948" s="58"/>
      <c r="C948" s="120"/>
      <c r="D948" s="120"/>
      <c r="E948" s="120"/>
      <c r="F948" s="120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122"/>
      <c r="Y948" s="122"/>
      <c r="Z948" s="2"/>
    </row>
    <row r="949" spans="1:26" ht="11.25" customHeight="1">
      <c r="A949" s="120"/>
      <c r="B949" s="58"/>
      <c r="C949" s="120"/>
      <c r="D949" s="120"/>
      <c r="E949" s="120"/>
      <c r="F949" s="120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122"/>
      <c r="Y949" s="122"/>
      <c r="Z949" s="2"/>
    </row>
    <row r="950" spans="1:26" ht="11.25" customHeight="1">
      <c r="A950" s="120"/>
      <c r="B950" s="58"/>
      <c r="C950" s="120"/>
      <c r="D950" s="120"/>
      <c r="E950" s="120"/>
      <c r="F950" s="120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122"/>
      <c r="Y950" s="122"/>
      <c r="Z950" s="2"/>
    </row>
    <row r="951" spans="1:26" ht="11.25" customHeight="1">
      <c r="A951" s="120"/>
      <c r="B951" s="58"/>
      <c r="C951" s="120"/>
      <c r="D951" s="120"/>
      <c r="E951" s="120"/>
      <c r="F951" s="120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122"/>
      <c r="Y951" s="122"/>
      <c r="Z951" s="2"/>
    </row>
    <row r="952" spans="1:26" ht="11.25" customHeight="1">
      <c r="A952" s="120"/>
      <c r="B952" s="58"/>
      <c r="C952" s="120"/>
      <c r="D952" s="120"/>
      <c r="E952" s="120"/>
      <c r="F952" s="120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122"/>
      <c r="Y952" s="122"/>
      <c r="Z952" s="2"/>
    </row>
    <row r="953" spans="1:26" ht="11.25" customHeight="1">
      <c r="A953" s="120"/>
      <c r="B953" s="58"/>
      <c r="C953" s="120"/>
      <c r="D953" s="120"/>
      <c r="E953" s="120"/>
      <c r="F953" s="120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122"/>
      <c r="Y953" s="122"/>
      <c r="Z953" s="2"/>
    </row>
    <row r="954" spans="1:26" ht="11.25" customHeight="1">
      <c r="A954" s="120"/>
      <c r="B954" s="58"/>
      <c r="C954" s="120"/>
      <c r="D954" s="120"/>
      <c r="E954" s="120"/>
      <c r="F954" s="120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122"/>
      <c r="Y954" s="122"/>
      <c r="Z954" s="2"/>
    </row>
    <row r="955" spans="1:26" ht="11.25" customHeight="1">
      <c r="A955" s="120"/>
      <c r="B955" s="58"/>
      <c r="C955" s="120"/>
      <c r="D955" s="120"/>
      <c r="E955" s="120"/>
      <c r="F955" s="120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122"/>
      <c r="Y955" s="122"/>
      <c r="Z955" s="2"/>
    </row>
    <row r="956" spans="1:26" ht="11.25" customHeight="1">
      <c r="A956" s="120"/>
      <c r="B956" s="58"/>
      <c r="C956" s="120"/>
      <c r="D956" s="120"/>
      <c r="E956" s="120"/>
      <c r="F956" s="120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122"/>
      <c r="Y956" s="122"/>
      <c r="Z956" s="2"/>
    </row>
    <row r="957" spans="1:26" ht="11.25" customHeight="1">
      <c r="A957" s="120"/>
      <c r="B957" s="58"/>
      <c r="C957" s="120"/>
      <c r="D957" s="120"/>
      <c r="E957" s="120"/>
      <c r="F957" s="120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122"/>
      <c r="Y957" s="122"/>
      <c r="Z957" s="2"/>
    </row>
    <row r="958" spans="1:26" ht="11.25" customHeight="1">
      <c r="A958" s="120"/>
      <c r="B958" s="58"/>
      <c r="C958" s="120"/>
      <c r="D958" s="120"/>
      <c r="E958" s="120"/>
      <c r="F958" s="120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122"/>
      <c r="Y958" s="122"/>
      <c r="Z958" s="2"/>
    </row>
    <row r="959" spans="1:26" ht="11.25" customHeight="1">
      <c r="A959" s="120"/>
      <c r="B959" s="58"/>
      <c r="C959" s="120"/>
      <c r="D959" s="120"/>
      <c r="E959" s="120"/>
      <c r="F959" s="120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122"/>
      <c r="Y959" s="122"/>
      <c r="Z959" s="2"/>
    </row>
    <row r="960" spans="1:26" ht="11.25" customHeight="1">
      <c r="A960" s="120"/>
      <c r="B960" s="58"/>
      <c r="C960" s="120"/>
      <c r="D960" s="120"/>
      <c r="E960" s="120"/>
      <c r="F960" s="120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122"/>
      <c r="Y960" s="122"/>
      <c r="Z960" s="2"/>
    </row>
    <row r="961" spans="1:26" ht="11.25" customHeight="1">
      <c r="A961" s="120"/>
      <c r="B961" s="58"/>
      <c r="C961" s="120"/>
      <c r="D961" s="120"/>
      <c r="E961" s="120"/>
      <c r="F961" s="120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122"/>
      <c r="Y961" s="122"/>
      <c r="Z961" s="2"/>
    </row>
    <row r="962" spans="1:26" ht="11.25" customHeight="1">
      <c r="A962" s="120"/>
      <c r="B962" s="58"/>
      <c r="C962" s="120"/>
      <c r="D962" s="120"/>
      <c r="E962" s="120"/>
      <c r="F962" s="120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122"/>
      <c r="Y962" s="122"/>
      <c r="Z962" s="2"/>
    </row>
    <row r="963" spans="1:26" ht="11.25" customHeight="1">
      <c r="A963" s="120"/>
      <c r="B963" s="58"/>
      <c r="C963" s="120"/>
      <c r="D963" s="120"/>
      <c r="E963" s="120"/>
      <c r="F963" s="120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122"/>
      <c r="Y963" s="122"/>
      <c r="Z963" s="2"/>
    </row>
    <row r="964" spans="1:26" ht="11.25" customHeight="1">
      <c r="A964" s="120"/>
      <c r="B964" s="58"/>
      <c r="C964" s="120"/>
      <c r="D964" s="120"/>
      <c r="E964" s="120"/>
      <c r="F964" s="120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122"/>
      <c r="Y964" s="122"/>
      <c r="Z964" s="2"/>
    </row>
    <row r="965" spans="1:26" ht="11.25" customHeight="1">
      <c r="A965" s="120"/>
      <c r="B965" s="58"/>
      <c r="C965" s="120"/>
      <c r="D965" s="120"/>
      <c r="E965" s="120"/>
      <c r="F965" s="120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122"/>
      <c r="Y965" s="122"/>
      <c r="Z965" s="2"/>
    </row>
    <row r="966" spans="1:26" ht="11.25" customHeight="1">
      <c r="A966" s="120"/>
      <c r="B966" s="58"/>
      <c r="C966" s="120"/>
      <c r="D966" s="120"/>
      <c r="E966" s="120"/>
      <c r="F966" s="120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122"/>
      <c r="Y966" s="122"/>
      <c r="Z966" s="2"/>
    </row>
    <row r="967" spans="1:26" ht="11.25" customHeight="1">
      <c r="A967" s="120"/>
      <c r="B967" s="58"/>
      <c r="C967" s="120"/>
      <c r="D967" s="120"/>
      <c r="E967" s="120"/>
      <c r="F967" s="120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122"/>
      <c r="Y967" s="122"/>
      <c r="Z967" s="2"/>
    </row>
    <row r="968" spans="1:26" ht="11.25" customHeight="1">
      <c r="A968" s="120"/>
      <c r="B968" s="58"/>
      <c r="C968" s="120"/>
      <c r="D968" s="120"/>
      <c r="E968" s="120"/>
      <c r="F968" s="120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122"/>
      <c r="Y968" s="122"/>
      <c r="Z968" s="2"/>
    </row>
    <row r="969" spans="1:26" ht="11.25" customHeight="1">
      <c r="A969" s="120"/>
      <c r="B969" s="58"/>
      <c r="C969" s="120"/>
      <c r="D969" s="120"/>
      <c r="E969" s="120"/>
      <c r="F969" s="120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122"/>
      <c r="Y969" s="122"/>
      <c r="Z969" s="2"/>
    </row>
    <row r="970" spans="1:26" ht="11.25" customHeight="1">
      <c r="A970" s="120"/>
      <c r="B970" s="58"/>
      <c r="C970" s="120"/>
      <c r="D970" s="120"/>
      <c r="E970" s="120"/>
      <c r="F970" s="120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122"/>
      <c r="Y970" s="122"/>
      <c r="Z970" s="2"/>
    </row>
    <row r="971" spans="1:26" ht="11.25" customHeight="1">
      <c r="A971" s="120"/>
      <c r="B971" s="58"/>
      <c r="C971" s="120"/>
      <c r="D971" s="120"/>
      <c r="E971" s="120"/>
      <c r="F971" s="120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122"/>
      <c r="Y971" s="122"/>
      <c r="Z971" s="2"/>
    </row>
    <row r="972" spans="1:26" ht="11.25" customHeight="1">
      <c r="A972" s="120"/>
      <c r="B972" s="58"/>
      <c r="C972" s="120"/>
      <c r="D972" s="120"/>
      <c r="E972" s="120"/>
      <c r="F972" s="120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122"/>
      <c r="Y972" s="122"/>
      <c r="Z972" s="2"/>
    </row>
    <row r="973" spans="1:26" ht="11.25" customHeight="1">
      <c r="A973" s="120"/>
      <c r="B973" s="58"/>
      <c r="C973" s="120"/>
      <c r="D973" s="120"/>
      <c r="E973" s="120"/>
      <c r="F973" s="120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122"/>
      <c r="Y973" s="122"/>
      <c r="Z973" s="2"/>
    </row>
    <row r="974" spans="1:26" ht="11.25" customHeight="1">
      <c r="A974" s="120"/>
      <c r="B974" s="58"/>
      <c r="C974" s="120"/>
      <c r="D974" s="120"/>
      <c r="E974" s="120"/>
      <c r="F974" s="120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122"/>
      <c r="Y974" s="122"/>
      <c r="Z974" s="2"/>
    </row>
    <row r="975" spans="1:26" ht="11.25" customHeight="1">
      <c r="A975" s="120"/>
      <c r="B975" s="58"/>
      <c r="C975" s="120"/>
      <c r="D975" s="120"/>
      <c r="E975" s="120"/>
      <c r="F975" s="120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122"/>
      <c r="Y975" s="122"/>
      <c r="Z975" s="2"/>
    </row>
    <row r="976" spans="1:26" ht="11.25" customHeight="1">
      <c r="A976" s="120"/>
      <c r="B976" s="58"/>
      <c r="C976" s="120"/>
      <c r="D976" s="120"/>
      <c r="E976" s="120"/>
      <c r="F976" s="120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122"/>
      <c r="Y976" s="122"/>
      <c r="Z976" s="2"/>
    </row>
    <row r="977" spans="1:26" ht="11.25" customHeight="1">
      <c r="A977" s="120"/>
      <c r="B977" s="58"/>
      <c r="C977" s="120"/>
      <c r="D977" s="120"/>
      <c r="E977" s="120"/>
      <c r="F977" s="120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122"/>
      <c r="Y977" s="122"/>
      <c r="Z977" s="2"/>
    </row>
    <row r="978" spans="1:26" ht="11.25" customHeight="1">
      <c r="A978" s="120"/>
      <c r="B978" s="58"/>
      <c r="C978" s="120"/>
      <c r="D978" s="120"/>
      <c r="E978" s="120"/>
      <c r="F978" s="120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122"/>
      <c r="Y978" s="122"/>
      <c r="Z978" s="2"/>
    </row>
    <row r="979" spans="1:26" ht="11.25" customHeight="1">
      <c r="A979" s="120"/>
      <c r="B979" s="58"/>
      <c r="C979" s="120"/>
      <c r="D979" s="120"/>
      <c r="E979" s="120"/>
      <c r="F979" s="120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122"/>
      <c r="Y979" s="122"/>
      <c r="Z979" s="2"/>
    </row>
    <row r="980" spans="1:26" ht="11.25" customHeight="1">
      <c r="A980" s="120"/>
      <c r="B980" s="58"/>
      <c r="C980" s="120"/>
      <c r="D980" s="120"/>
      <c r="E980" s="120"/>
      <c r="F980" s="120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122"/>
      <c r="Y980" s="122"/>
      <c r="Z980" s="2"/>
    </row>
    <row r="981" spans="1:26" ht="11.25" customHeight="1">
      <c r="A981" s="120"/>
      <c r="B981" s="58"/>
      <c r="C981" s="120"/>
      <c r="D981" s="120"/>
      <c r="E981" s="120"/>
      <c r="F981" s="120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122"/>
      <c r="Y981" s="122"/>
      <c r="Z981" s="2"/>
    </row>
    <row r="982" spans="1:26" ht="11.25" customHeight="1">
      <c r="A982" s="120"/>
      <c r="B982" s="58"/>
      <c r="C982" s="120"/>
      <c r="D982" s="120"/>
      <c r="E982" s="120"/>
      <c r="F982" s="120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122"/>
      <c r="Y982" s="122"/>
      <c r="Z982" s="2"/>
    </row>
    <row r="983" spans="1:26" ht="11.25" customHeight="1">
      <c r="A983" s="120"/>
      <c r="B983" s="58"/>
      <c r="C983" s="120"/>
      <c r="D983" s="120"/>
      <c r="E983" s="120"/>
      <c r="F983" s="120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122"/>
      <c r="Y983" s="122"/>
      <c r="Z983" s="2"/>
    </row>
    <row r="984" spans="1:26" ht="11.25" customHeight="1">
      <c r="A984" s="120"/>
      <c r="B984" s="58"/>
      <c r="C984" s="120"/>
      <c r="D984" s="120"/>
      <c r="E984" s="120"/>
      <c r="F984" s="120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122"/>
      <c r="Y984" s="122"/>
      <c r="Z984" s="2"/>
    </row>
    <row r="985" spans="1:26" ht="11.25" customHeight="1">
      <c r="A985" s="120"/>
      <c r="B985" s="58"/>
      <c r="C985" s="120"/>
      <c r="D985" s="120"/>
      <c r="E985" s="120"/>
      <c r="F985" s="120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122"/>
      <c r="Y985" s="122"/>
      <c r="Z985" s="2"/>
    </row>
    <row r="986" spans="1:26" ht="11.25" customHeight="1">
      <c r="A986" s="120"/>
      <c r="B986" s="58"/>
      <c r="C986" s="120"/>
      <c r="D986" s="120"/>
      <c r="E986" s="120"/>
      <c r="F986" s="120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122"/>
      <c r="Y986" s="122"/>
      <c r="Z986" s="2"/>
    </row>
    <row r="987" spans="1:26" ht="11.25" customHeight="1">
      <c r="A987" s="120"/>
      <c r="B987" s="58"/>
      <c r="C987" s="120"/>
      <c r="D987" s="120"/>
      <c r="E987" s="120"/>
      <c r="F987" s="120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122"/>
      <c r="Y987" s="122"/>
      <c r="Z987" s="2"/>
    </row>
    <row r="988" spans="1:26" ht="11.25" customHeight="1">
      <c r="A988" s="120"/>
      <c r="B988" s="58"/>
      <c r="C988" s="120"/>
      <c r="D988" s="120"/>
      <c r="E988" s="120"/>
      <c r="F988" s="120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122"/>
      <c r="Y988" s="122"/>
      <c r="Z988" s="2"/>
    </row>
    <row r="989" spans="1:26" ht="11.25" customHeight="1">
      <c r="A989" s="120"/>
      <c r="B989" s="58"/>
      <c r="C989" s="120"/>
      <c r="D989" s="120"/>
      <c r="E989" s="120"/>
      <c r="F989" s="120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122"/>
      <c r="Y989" s="122"/>
      <c r="Z989" s="2"/>
    </row>
    <row r="990" spans="1:26" ht="11.25" customHeight="1">
      <c r="A990" s="120"/>
      <c r="B990" s="58"/>
      <c r="C990" s="120"/>
      <c r="D990" s="120"/>
      <c r="E990" s="120"/>
      <c r="F990" s="120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122"/>
      <c r="Y990" s="122"/>
      <c r="Z990" s="2"/>
    </row>
    <row r="991" spans="1:26" ht="11.25" customHeight="1">
      <c r="A991" s="120"/>
      <c r="B991" s="58"/>
      <c r="C991" s="120"/>
      <c r="D991" s="120"/>
      <c r="E991" s="120"/>
      <c r="F991" s="120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122"/>
      <c r="Y991" s="122"/>
      <c r="Z991" s="2"/>
    </row>
    <row r="992" spans="1:26" ht="11.25" customHeight="1">
      <c r="A992" s="120"/>
      <c r="B992" s="58"/>
      <c r="C992" s="120"/>
      <c r="D992" s="120"/>
      <c r="E992" s="120"/>
      <c r="F992" s="120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122"/>
      <c r="Y992" s="122"/>
      <c r="Z992" s="2"/>
    </row>
    <row r="993" spans="1:26" ht="11.25" customHeight="1">
      <c r="A993" s="120"/>
      <c r="B993" s="58"/>
      <c r="C993" s="120"/>
      <c r="D993" s="120"/>
      <c r="E993" s="120"/>
      <c r="F993" s="120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122"/>
      <c r="Y993" s="122"/>
      <c r="Z993" s="2"/>
    </row>
    <row r="994" spans="1:26" ht="11.25" customHeight="1">
      <c r="A994" s="120"/>
      <c r="B994" s="58"/>
      <c r="C994" s="120"/>
      <c r="D994" s="120"/>
      <c r="E994" s="120"/>
      <c r="F994" s="120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122"/>
      <c r="Y994" s="122"/>
      <c r="Z994" s="2"/>
    </row>
    <row r="995" spans="1:26" ht="11.25" customHeight="1">
      <c r="A995" s="120"/>
      <c r="B995" s="58"/>
      <c r="C995" s="120"/>
      <c r="D995" s="120"/>
      <c r="E995" s="120"/>
      <c r="F995" s="120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122"/>
      <c r="Y995" s="122"/>
      <c r="Z995" s="2"/>
    </row>
    <row r="996" spans="1:26" ht="11.25" customHeight="1">
      <c r="A996" s="120"/>
      <c r="B996" s="58"/>
      <c r="C996" s="120"/>
      <c r="D996" s="120"/>
      <c r="E996" s="120"/>
      <c r="F996" s="120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122"/>
      <c r="Y996" s="122"/>
      <c r="Z996" s="2"/>
    </row>
    <row r="997" spans="1:26" ht="11.25" customHeight="1">
      <c r="A997" s="120"/>
      <c r="B997" s="58"/>
      <c r="C997" s="120"/>
      <c r="D997" s="120"/>
      <c r="E997" s="120"/>
      <c r="F997" s="120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122"/>
      <c r="Y997" s="122"/>
      <c r="Z997" s="2"/>
    </row>
    <row r="998" spans="1:26" ht="11.25" customHeight="1">
      <c r="A998" s="120"/>
      <c r="B998" s="58"/>
      <c r="C998" s="120"/>
      <c r="D998" s="120"/>
      <c r="E998" s="120"/>
      <c r="F998" s="120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122"/>
      <c r="Y998" s="122"/>
      <c r="Z998" s="2"/>
    </row>
    <row r="999" spans="1:26" ht="11.25" customHeight="1">
      <c r="A999" s="120"/>
      <c r="B999" s="58"/>
      <c r="C999" s="120"/>
      <c r="D999" s="120"/>
      <c r="E999" s="120"/>
      <c r="F999" s="120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122"/>
      <c r="Y999" s="122"/>
      <c r="Z999" s="2"/>
    </row>
    <row r="1000" spans="1:26" ht="11.25" customHeight="1">
      <c r="A1000" s="120"/>
      <c r="B1000" s="58"/>
      <c r="C1000" s="120"/>
      <c r="D1000" s="120"/>
      <c r="E1000" s="120"/>
      <c r="F1000" s="120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122"/>
      <c r="Y1000" s="122"/>
      <c r="Z1000" s="2"/>
    </row>
  </sheetData>
  <mergeCells count="19">
    <mergeCell ref="W6:W7"/>
    <mergeCell ref="X6:Y6"/>
    <mergeCell ref="A1:Y1"/>
    <mergeCell ref="A2:Y2"/>
    <mergeCell ref="A3:Y3"/>
    <mergeCell ref="A4:Y4"/>
    <mergeCell ref="A5:Y5"/>
    <mergeCell ref="A6:A7"/>
    <mergeCell ref="B6:B7"/>
    <mergeCell ref="N6:N7"/>
    <mergeCell ref="O6:Q6"/>
    <mergeCell ref="R6:R7"/>
    <mergeCell ref="S6:U6"/>
    <mergeCell ref="V6:V7"/>
    <mergeCell ref="C6:C7"/>
    <mergeCell ref="D6:F6"/>
    <mergeCell ref="G6:I6"/>
    <mergeCell ref="J6:J7"/>
    <mergeCell ref="K6:M6"/>
  </mergeCells>
  <printOptions horizontalCentered="1" verticalCentered="1"/>
  <pageMargins left="0" right="0" top="0.74803149606299213" bottom="0.74803149606299213" header="0" footer="0"/>
  <pageSetup paperSize="14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DB5"/>
    <pageSetUpPr fitToPage="1"/>
  </sheetPr>
  <dimension ref="A1:Z1000"/>
  <sheetViews>
    <sheetView workbookViewId="0"/>
  </sheetViews>
  <sheetFormatPr baseColWidth="10" defaultColWidth="14.42578125" defaultRowHeight="15" customHeight="1" outlineLevelCol="1"/>
  <cols>
    <col min="1" max="1" width="29.85546875" customWidth="1"/>
    <col min="2" max="2" width="15.85546875" customWidth="1"/>
    <col min="3" max="3" width="14.140625" customWidth="1"/>
    <col min="4" max="6" width="12.7109375" customWidth="1"/>
    <col min="7" max="9" width="12.7109375" customWidth="1" outlineLevel="1"/>
    <col min="10" max="10" width="12.7109375" customWidth="1"/>
    <col min="11" max="13" width="12.7109375" customWidth="1" outlineLevel="1"/>
    <col min="14" max="14" width="12.7109375" customWidth="1"/>
    <col min="15" max="15" width="12.7109375" hidden="1" customWidth="1" outlineLevel="1"/>
    <col min="16" max="16" width="16.5703125" hidden="1" customWidth="1" outlineLevel="1"/>
    <col min="17" max="17" width="12.7109375" hidden="1" customWidth="1" outlineLevel="1"/>
    <col min="18" max="18" width="14.140625" customWidth="1"/>
    <col min="19" max="21" width="12.7109375" hidden="1" customWidth="1" outlineLevel="1"/>
    <col min="22" max="22" width="12.7109375" customWidth="1"/>
    <col min="23" max="23" width="14.42578125" customWidth="1"/>
    <col min="24" max="25" width="12.7109375" customWidth="1"/>
    <col min="26" max="26" width="11.42578125" customWidth="1"/>
  </cols>
  <sheetData>
    <row r="1" spans="1:26" ht="16.5" customHeight="1">
      <c r="A1" s="317" t="str">
        <f>+'24-01-581'!A1:AJ1</f>
        <v>PARTIDA 21 -07 - 01 "SERVICIO NACIONAL DE LA DISCAPACIDAD"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1"/>
    </row>
    <row r="2" spans="1:26" ht="16.5" customHeight="1">
      <c r="A2" s="317" t="s">
        <v>88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1"/>
    </row>
    <row r="3" spans="1:26" ht="16.5" customHeight="1">
      <c r="A3" s="317" t="str">
        <f>+'24-01-581'!A3:AJ3</f>
        <v>EJECUCIÓN AL 31 DE MARZO DEL 2024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1"/>
    </row>
    <row r="4" spans="1:26" ht="16.5" customHeight="1">
      <c r="A4" s="317" t="s">
        <v>3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1"/>
    </row>
    <row r="5" spans="1:26" ht="24.75" customHeight="1">
      <c r="A5" s="319" t="str">
        <f>+'24-01-581'!A5:U5</f>
        <v>24 - 01 - 581 "APLICACIÓN LEY 20.422"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2"/>
      <c r="Z5" s="2"/>
    </row>
    <row r="6" spans="1:26" ht="24" customHeight="1">
      <c r="A6" s="320" t="s">
        <v>89</v>
      </c>
      <c r="B6" s="313" t="s">
        <v>13</v>
      </c>
      <c r="C6" s="313" t="s">
        <v>90</v>
      </c>
      <c r="D6" s="332" t="s">
        <v>16</v>
      </c>
      <c r="E6" s="333"/>
      <c r="F6" s="316"/>
      <c r="G6" s="310" t="s">
        <v>19</v>
      </c>
      <c r="H6" s="311"/>
      <c r="I6" s="312"/>
      <c r="J6" s="313" t="s">
        <v>20</v>
      </c>
      <c r="K6" s="310" t="s">
        <v>19</v>
      </c>
      <c r="L6" s="311"/>
      <c r="M6" s="312"/>
      <c r="N6" s="313" t="s">
        <v>21</v>
      </c>
      <c r="O6" s="310" t="s">
        <v>19</v>
      </c>
      <c r="P6" s="311"/>
      <c r="Q6" s="312"/>
      <c r="R6" s="313" t="s">
        <v>22</v>
      </c>
      <c r="S6" s="310" t="s">
        <v>19</v>
      </c>
      <c r="T6" s="311"/>
      <c r="U6" s="312"/>
      <c r="V6" s="313" t="s">
        <v>23</v>
      </c>
      <c r="W6" s="313" t="s">
        <v>24</v>
      </c>
      <c r="X6" s="315" t="s">
        <v>91</v>
      </c>
      <c r="Y6" s="316"/>
      <c r="Z6" s="120"/>
    </row>
    <row r="7" spans="1:26" ht="24" customHeight="1">
      <c r="A7" s="314"/>
      <c r="B7" s="314"/>
      <c r="C7" s="314"/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314"/>
      <c r="K7" s="5" t="s">
        <v>34</v>
      </c>
      <c r="L7" s="5" t="s">
        <v>35</v>
      </c>
      <c r="M7" s="5" t="s">
        <v>36</v>
      </c>
      <c r="N7" s="314"/>
      <c r="O7" s="5" t="s">
        <v>37</v>
      </c>
      <c r="P7" s="5" t="s">
        <v>38</v>
      </c>
      <c r="Q7" s="5" t="s">
        <v>39</v>
      </c>
      <c r="R7" s="314"/>
      <c r="S7" s="5" t="s">
        <v>40</v>
      </c>
      <c r="T7" s="5" t="s">
        <v>41</v>
      </c>
      <c r="U7" s="5" t="s">
        <v>42</v>
      </c>
      <c r="V7" s="314"/>
      <c r="W7" s="314"/>
      <c r="X7" s="123" t="s">
        <v>43</v>
      </c>
      <c r="Y7" s="123" t="s">
        <v>92</v>
      </c>
      <c r="Z7" s="120"/>
    </row>
    <row r="8" spans="1:26" ht="26.25" customHeight="1">
      <c r="A8" s="124" t="s">
        <v>45</v>
      </c>
      <c r="B8" s="111">
        <f>+'24-01-581'!J13</f>
        <v>274610778</v>
      </c>
      <c r="C8" s="111">
        <f>+'24-01-581'!K13</f>
        <v>758137</v>
      </c>
      <c r="D8" s="111">
        <f>+'24-01-581'!M13</f>
        <v>0</v>
      </c>
      <c r="E8" s="111">
        <f>+'24-01-581'!N13</f>
        <v>0</v>
      </c>
      <c r="F8" s="111">
        <f>+'24-01-581'!O13</f>
        <v>0</v>
      </c>
      <c r="G8" s="111">
        <f>+'24-01-581'!R13</f>
        <v>0</v>
      </c>
      <c r="H8" s="111">
        <f>+'24-01-581'!S13</f>
        <v>333795</v>
      </c>
      <c r="I8" s="111">
        <f>+'24-01-581'!T13</f>
        <v>424342</v>
      </c>
      <c r="J8" s="56">
        <f>+'24-01-581'!U13</f>
        <v>758137</v>
      </c>
      <c r="K8" s="111">
        <f>+'24-01-581'!V13</f>
        <v>0</v>
      </c>
      <c r="L8" s="111">
        <f>+'24-01-581'!W13</f>
        <v>0</v>
      </c>
      <c r="M8" s="111">
        <f>+'24-01-581'!X13</f>
        <v>0</v>
      </c>
      <c r="N8" s="56">
        <f>+'24-01-581'!Y13</f>
        <v>0</v>
      </c>
      <c r="O8" s="111">
        <f>+'24-01-581'!Z13</f>
        <v>0</v>
      </c>
      <c r="P8" s="111">
        <f>+'24-01-581'!AA13</f>
        <v>0</v>
      </c>
      <c r="Q8" s="111">
        <f>+'24-01-581'!AB13</f>
        <v>0</v>
      </c>
      <c r="R8" s="56">
        <f>+'24-01-581'!AC13</f>
        <v>0</v>
      </c>
      <c r="S8" s="56">
        <f>+'24-01-581'!AD13</f>
        <v>0</v>
      </c>
      <c r="T8" s="111">
        <f>+'24-01-581'!AE13</f>
        <v>0</v>
      </c>
      <c r="U8" s="111">
        <f>+'24-01-581'!AF13</f>
        <v>0</v>
      </c>
      <c r="V8" s="56">
        <f>+'24-01-581'!AG13</f>
        <v>0</v>
      </c>
      <c r="W8" s="56">
        <f>+'24-01-581'!AH13</f>
        <v>758137</v>
      </c>
      <c r="X8" s="125">
        <f>+'24-01-581'!AI13</f>
        <v>2.7607692805123622E-3</v>
      </c>
      <c r="Y8" s="125">
        <f>+'24-01-581'!AJ13</f>
        <v>2.4833645949251873E-3</v>
      </c>
      <c r="Z8" s="2"/>
    </row>
    <row r="9" spans="1:26" ht="26.25" customHeight="1">
      <c r="A9" s="124" t="s">
        <v>55</v>
      </c>
      <c r="B9" s="111">
        <f>+'24-01-581'!J28</f>
        <v>364541051</v>
      </c>
      <c r="C9" s="111">
        <f>+'24-01-581'!K28</f>
        <v>1908254</v>
      </c>
      <c r="D9" s="111">
        <f>+'24-01-581'!M28</f>
        <v>0</v>
      </c>
      <c r="E9" s="111">
        <f>+'24-01-581'!N28</f>
        <v>0</v>
      </c>
      <c r="F9" s="111">
        <f>+'24-01-581'!O28</f>
        <v>0</v>
      </c>
      <c r="G9" s="111">
        <f>+'24-01-581'!R28</f>
        <v>0</v>
      </c>
      <c r="H9" s="111">
        <f>+'24-01-581'!S28</f>
        <v>1908254</v>
      </c>
      <c r="I9" s="111">
        <f>+'24-01-581'!T28</f>
        <v>0</v>
      </c>
      <c r="J9" s="56">
        <f>+'24-01-581'!U28</f>
        <v>1908254</v>
      </c>
      <c r="K9" s="111">
        <f>+'24-01-581'!V28</f>
        <v>0</v>
      </c>
      <c r="L9" s="111">
        <f>+'24-01-581'!W28</f>
        <v>0</v>
      </c>
      <c r="M9" s="111">
        <f>+'24-01-581'!X28</f>
        <v>0</v>
      </c>
      <c r="N9" s="56">
        <f>+'24-01-581'!Y28</f>
        <v>0</v>
      </c>
      <c r="O9" s="111">
        <f>+'24-01-581'!Z28</f>
        <v>0</v>
      </c>
      <c r="P9" s="111">
        <f>+'24-01-581'!AA28</f>
        <v>0</v>
      </c>
      <c r="Q9" s="111">
        <f>+'24-01-581'!AB28</f>
        <v>0</v>
      </c>
      <c r="R9" s="56">
        <f>+'24-01-581'!AC28</f>
        <v>0</v>
      </c>
      <c r="S9" s="56">
        <f>+'24-01-581'!AD28</f>
        <v>0</v>
      </c>
      <c r="T9" s="111">
        <f>+'24-01-581'!AE28</f>
        <v>0</v>
      </c>
      <c r="U9" s="111">
        <f>+'24-01-581'!AF28</f>
        <v>0</v>
      </c>
      <c r="V9" s="56">
        <f>+'24-01-581'!AG28</f>
        <v>0</v>
      </c>
      <c r="W9" s="56">
        <f>+'24-01-581'!AH28</f>
        <v>1908254</v>
      </c>
      <c r="X9" s="125">
        <f>+'24-01-581'!AI28</f>
        <v>5.2346752026015313E-3</v>
      </c>
      <c r="Y9" s="125">
        <f>+'24-01-581'!AJ28</f>
        <v>6.2507045846916433E-3</v>
      </c>
      <c r="Z9" s="2"/>
    </row>
    <row r="10" spans="1:26" ht="26.25" customHeight="1">
      <c r="A10" s="124" t="s">
        <v>57</v>
      </c>
      <c r="B10" s="111">
        <f>+'24-01-581'!J45</f>
        <v>318434952</v>
      </c>
      <c r="C10" s="111">
        <f>+'24-01-581'!K45</f>
        <v>3302479</v>
      </c>
      <c r="D10" s="111">
        <f>+'24-01-581'!M45</f>
        <v>0</v>
      </c>
      <c r="E10" s="111">
        <f>+'24-01-581'!N45</f>
        <v>0</v>
      </c>
      <c r="F10" s="111">
        <f>+'24-01-581'!O45</f>
        <v>0</v>
      </c>
      <c r="G10" s="111">
        <f>+'24-01-581'!R45</f>
        <v>0</v>
      </c>
      <c r="H10" s="111">
        <f>+'24-01-581'!S45</f>
        <v>1385954</v>
      </c>
      <c r="I10" s="111">
        <f>+'24-01-581'!T45</f>
        <v>1916525</v>
      </c>
      <c r="J10" s="56">
        <f>+'24-01-581'!U45</f>
        <v>3302479</v>
      </c>
      <c r="K10" s="111">
        <f>+'24-01-581'!V45</f>
        <v>0</v>
      </c>
      <c r="L10" s="111">
        <f>+'24-01-581'!W45</f>
        <v>0</v>
      </c>
      <c r="M10" s="111">
        <f>+'24-01-581'!X45</f>
        <v>0</v>
      </c>
      <c r="N10" s="56">
        <f>+'24-01-581'!Y45</f>
        <v>0</v>
      </c>
      <c r="O10" s="111">
        <f>+'24-01-581'!Z45</f>
        <v>0</v>
      </c>
      <c r="P10" s="111">
        <f>+'24-01-581'!AA45</f>
        <v>0</v>
      </c>
      <c r="Q10" s="111">
        <f>+'24-01-581'!AB45</f>
        <v>0</v>
      </c>
      <c r="R10" s="56">
        <f>+'24-01-581'!AC45</f>
        <v>0</v>
      </c>
      <c r="S10" s="56">
        <f>+'24-01-581'!AD45</f>
        <v>0</v>
      </c>
      <c r="T10" s="111">
        <f>+'24-01-581'!AE45</f>
        <v>0</v>
      </c>
      <c r="U10" s="111">
        <f>+'24-01-581'!AF45</f>
        <v>0</v>
      </c>
      <c r="V10" s="56">
        <f>+'24-01-581'!AG45</f>
        <v>0</v>
      </c>
      <c r="W10" s="56">
        <f>+'24-01-581'!AH45</f>
        <v>3302479</v>
      </c>
      <c r="X10" s="125">
        <f>+'24-01-581'!AI45</f>
        <v>1.0370968950669711E-2</v>
      </c>
      <c r="Y10" s="125">
        <f>+'24-01-581'!AJ45</f>
        <v>1.0817648293229242E-2</v>
      </c>
      <c r="Z10" s="2"/>
    </row>
    <row r="11" spans="1:26" ht="26.25" customHeight="1">
      <c r="A11" s="124" t="s">
        <v>59</v>
      </c>
      <c r="B11" s="111">
        <f>+'24-01-581'!J65</f>
        <v>444013601</v>
      </c>
      <c r="C11" s="111">
        <f>+'24-01-581'!K65</f>
        <v>21339200</v>
      </c>
      <c r="D11" s="111">
        <f>+'24-01-581'!M65</f>
        <v>0</v>
      </c>
      <c r="E11" s="111">
        <f>+'24-01-581'!N65</f>
        <v>0</v>
      </c>
      <c r="F11" s="111">
        <f>+'24-01-581'!O65</f>
        <v>0</v>
      </c>
      <c r="G11" s="111">
        <f>+'24-01-581'!R65</f>
        <v>0</v>
      </c>
      <c r="H11" s="111">
        <f>+'24-01-581'!S65</f>
        <v>1546007</v>
      </c>
      <c r="I11" s="111">
        <f>+'24-01-581'!T65</f>
        <v>19793193</v>
      </c>
      <c r="J11" s="56">
        <f>+'24-01-581'!U65</f>
        <v>21339200</v>
      </c>
      <c r="K11" s="111">
        <f>+'24-01-581'!V65</f>
        <v>0</v>
      </c>
      <c r="L11" s="111">
        <f>+'24-01-581'!W65</f>
        <v>0</v>
      </c>
      <c r="M11" s="111">
        <f>+'24-01-581'!X65</f>
        <v>0</v>
      </c>
      <c r="N11" s="56">
        <f>+'24-01-581'!Y65</f>
        <v>0</v>
      </c>
      <c r="O11" s="111">
        <f>+'24-01-581'!Z65</f>
        <v>0</v>
      </c>
      <c r="P11" s="111">
        <f>+'24-01-581'!AA65</f>
        <v>0</v>
      </c>
      <c r="Q11" s="111">
        <f>+'24-01-581'!AB65</f>
        <v>0</v>
      </c>
      <c r="R11" s="56">
        <f>+'24-01-581'!AC65</f>
        <v>0</v>
      </c>
      <c r="S11" s="56">
        <f>+'24-01-581'!AD65</f>
        <v>0</v>
      </c>
      <c r="T11" s="111">
        <f>+'24-01-581'!AE65</f>
        <v>0</v>
      </c>
      <c r="U11" s="111">
        <f>+'24-01-581'!AF65</f>
        <v>0</v>
      </c>
      <c r="V11" s="56">
        <f>+'24-01-581'!AG65</f>
        <v>0</v>
      </c>
      <c r="W11" s="56">
        <f>+'24-01-581'!AH65</f>
        <v>21339200</v>
      </c>
      <c r="X11" s="125">
        <f>+'24-01-581'!AI65</f>
        <v>4.8059789051371878E-2</v>
      </c>
      <c r="Y11" s="125">
        <f>+'24-01-581'!AJ65</f>
        <v>6.9898994197654982E-2</v>
      </c>
      <c r="Z11" s="2"/>
    </row>
    <row r="12" spans="1:26" ht="26.25" customHeight="1">
      <c r="A12" s="124" t="s">
        <v>61</v>
      </c>
      <c r="B12" s="111">
        <f>+'24-01-581'!J82</f>
        <v>938983166</v>
      </c>
      <c r="C12" s="111">
        <f>+'24-01-581'!K82</f>
        <v>17438322</v>
      </c>
      <c r="D12" s="111">
        <f>+'24-01-581'!M82</f>
        <v>0</v>
      </c>
      <c r="E12" s="111">
        <f>+'24-01-581'!N82</f>
        <v>0</v>
      </c>
      <c r="F12" s="111">
        <f>+'24-01-581'!O82</f>
        <v>0</v>
      </c>
      <c r="G12" s="111">
        <f>+'24-01-581'!R82</f>
        <v>0</v>
      </c>
      <c r="H12" s="111">
        <f>+'24-01-581'!S82</f>
        <v>618911</v>
      </c>
      <c r="I12" s="111">
        <f>+'24-01-581'!T82</f>
        <v>16819411</v>
      </c>
      <c r="J12" s="56">
        <f>+'24-01-581'!U82</f>
        <v>17438322</v>
      </c>
      <c r="K12" s="111">
        <f>+'24-01-581'!V82</f>
        <v>0</v>
      </c>
      <c r="L12" s="111">
        <f>+'24-01-581'!W82</f>
        <v>0</v>
      </c>
      <c r="M12" s="111">
        <f>+'24-01-581'!X82</f>
        <v>0</v>
      </c>
      <c r="N12" s="56">
        <f>+'24-01-581'!Y82</f>
        <v>0</v>
      </c>
      <c r="O12" s="111">
        <f>+'24-01-581'!Z82</f>
        <v>0</v>
      </c>
      <c r="P12" s="111">
        <f>+'24-01-581'!AA82</f>
        <v>0</v>
      </c>
      <c r="Q12" s="111">
        <f>+'24-01-581'!AB82</f>
        <v>0</v>
      </c>
      <c r="R12" s="56">
        <f>+'24-01-581'!AC82</f>
        <v>0</v>
      </c>
      <c r="S12" s="56">
        <f>+'24-01-581'!AD82</f>
        <v>0</v>
      </c>
      <c r="T12" s="111">
        <f>+'24-01-581'!AE82</f>
        <v>0</v>
      </c>
      <c r="U12" s="111">
        <f>+'24-01-581'!AF82</f>
        <v>0</v>
      </c>
      <c r="V12" s="56">
        <f>+'24-01-581'!AG82</f>
        <v>0</v>
      </c>
      <c r="W12" s="56">
        <f>+'24-01-581'!AH82</f>
        <v>17438322</v>
      </c>
      <c r="X12" s="125">
        <f>+'24-01-581'!AI82</f>
        <v>1.8571495881322328E-2</v>
      </c>
      <c r="Y12" s="125">
        <f>+'24-01-581'!AJ82</f>
        <v>5.7121221427927908E-2</v>
      </c>
      <c r="Z12" s="2"/>
    </row>
    <row r="13" spans="1:26" ht="26.25" customHeight="1">
      <c r="A13" s="124" t="s">
        <v>63</v>
      </c>
      <c r="B13" s="111">
        <f>+'24-01-581'!J97</f>
        <v>624479724</v>
      </c>
      <c r="C13" s="111">
        <f>+'24-01-581'!K97</f>
        <v>19579619</v>
      </c>
      <c r="D13" s="111">
        <f>+'24-01-581'!M97</f>
        <v>0</v>
      </c>
      <c r="E13" s="111">
        <f>+'24-01-581'!N97</f>
        <v>0</v>
      </c>
      <c r="F13" s="111">
        <f>+'24-01-581'!O97</f>
        <v>0</v>
      </c>
      <c r="G13" s="111">
        <f>+'24-01-581'!R97</f>
        <v>0</v>
      </c>
      <c r="H13" s="111">
        <f>+'24-01-581'!S97</f>
        <v>6662175</v>
      </c>
      <c r="I13" s="111">
        <f>+'24-01-581'!T97</f>
        <v>12917444</v>
      </c>
      <c r="J13" s="56">
        <f>+'24-01-581'!U97</f>
        <v>19579619</v>
      </c>
      <c r="K13" s="111">
        <f>+'24-01-581'!V97</f>
        <v>0</v>
      </c>
      <c r="L13" s="111">
        <f>+'24-01-581'!W97</f>
        <v>0</v>
      </c>
      <c r="M13" s="111">
        <f>+'24-01-581'!X97</f>
        <v>0</v>
      </c>
      <c r="N13" s="56">
        <f>+'24-01-581'!Y97</f>
        <v>0</v>
      </c>
      <c r="O13" s="111">
        <f>+'24-01-581'!Z97</f>
        <v>0</v>
      </c>
      <c r="P13" s="111">
        <f>+'24-01-581'!AA97</f>
        <v>0</v>
      </c>
      <c r="Q13" s="111">
        <f>+'24-01-581'!AB97</f>
        <v>0</v>
      </c>
      <c r="R13" s="56">
        <f>+'24-01-581'!AC97</f>
        <v>0</v>
      </c>
      <c r="S13" s="56">
        <f>+'24-01-581'!AD97</f>
        <v>0</v>
      </c>
      <c r="T13" s="111">
        <f>+'24-01-581'!AE97</f>
        <v>0</v>
      </c>
      <c r="U13" s="111">
        <f>+'24-01-581'!AF97</f>
        <v>0</v>
      </c>
      <c r="V13" s="56">
        <f>+'24-01-581'!AG97</f>
        <v>0</v>
      </c>
      <c r="W13" s="56">
        <f>+'24-01-581'!AH97</f>
        <v>19579619</v>
      </c>
      <c r="X13" s="125">
        <f>+'24-01-581'!AI97</f>
        <v>3.1353490349672268E-2</v>
      </c>
      <c r="Y13" s="125">
        <f>+'24-01-581'!AJ97</f>
        <v>6.4135285056295233E-2</v>
      </c>
      <c r="Z13" s="2"/>
    </row>
    <row r="14" spans="1:26" ht="26.25" customHeight="1">
      <c r="A14" s="124" t="s">
        <v>65</v>
      </c>
      <c r="B14" s="111">
        <f>+'24-01-581'!J111</f>
        <v>732756630</v>
      </c>
      <c r="C14" s="111">
        <f>+'24-01-581'!K111</f>
        <v>26690201</v>
      </c>
      <c r="D14" s="111">
        <f>+'24-01-581'!M111</f>
        <v>0</v>
      </c>
      <c r="E14" s="111">
        <f>+'24-01-581'!N111</f>
        <v>0</v>
      </c>
      <c r="F14" s="111">
        <f>+'24-01-581'!O111</f>
        <v>0</v>
      </c>
      <c r="G14" s="111">
        <f>+'24-01-581'!R111</f>
        <v>0</v>
      </c>
      <c r="H14" s="111">
        <f>+'24-01-581'!S111</f>
        <v>11980963</v>
      </c>
      <c r="I14" s="111">
        <f>+'24-01-581'!T111</f>
        <v>14709238</v>
      </c>
      <c r="J14" s="56">
        <f>+'24-01-581'!U111</f>
        <v>26690201</v>
      </c>
      <c r="K14" s="111">
        <f>+'24-01-581'!V111</f>
        <v>0</v>
      </c>
      <c r="L14" s="111">
        <f>+'24-01-581'!W111</f>
        <v>0</v>
      </c>
      <c r="M14" s="111">
        <f>+'24-01-581'!X111</f>
        <v>0</v>
      </c>
      <c r="N14" s="56">
        <f>+'24-01-581'!Y111</f>
        <v>0</v>
      </c>
      <c r="O14" s="111">
        <f>+'24-01-581'!Z111</f>
        <v>0</v>
      </c>
      <c r="P14" s="111">
        <f>+'24-01-581'!AA111</f>
        <v>0</v>
      </c>
      <c r="Q14" s="111">
        <f>+'24-01-581'!AB111</f>
        <v>0</v>
      </c>
      <c r="R14" s="56">
        <f>+'24-01-581'!AC111</f>
        <v>0</v>
      </c>
      <c r="S14" s="56">
        <f>+'24-01-581'!AD111</f>
        <v>0</v>
      </c>
      <c r="T14" s="111">
        <f>+'24-01-581'!AE111</f>
        <v>0</v>
      </c>
      <c r="U14" s="111">
        <f>+'24-01-581'!AF111</f>
        <v>0</v>
      </c>
      <c r="V14" s="56">
        <f>+'24-01-581'!AG111</f>
        <v>0</v>
      </c>
      <c r="W14" s="56">
        <f>+'24-01-581'!AH111</f>
        <v>26690201</v>
      </c>
      <c r="X14" s="125">
        <f>+'24-01-581'!AI111</f>
        <v>3.6424373260191448E-2</v>
      </c>
      <c r="Y14" s="125">
        <f>+'24-01-581'!AJ111</f>
        <v>8.7426810978539271E-2</v>
      </c>
      <c r="Z14" s="2"/>
    </row>
    <row r="15" spans="1:26" ht="26.25" customHeight="1">
      <c r="A15" s="124" t="s">
        <v>67</v>
      </c>
      <c r="B15" s="111">
        <f>+'24-01-581'!J127</f>
        <v>1141626819</v>
      </c>
      <c r="C15" s="111">
        <f>+'24-01-581'!K127</f>
        <v>51294183</v>
      </c>
      <c r="D15" s="111">
        <f>+'24-01-581'!M127</f>
        <v>0</v>
      </c>
      <c r="E15" s="111">
        <f>+'24-01-581'!N127</f>
        <v>0</v>
      </c>
      <c r="F15" s="111">
        <f>+'24-01-581'!O127</f>
        <v>0</v>
      </c>
      <c r="G15" s="111">
        <f>+'24-01-581'!R127</f>
        <v>0</v>
      </c>
      <c r="H15" s="111">
        <f>+'24-01-581'!S127</f>
        <v>11046806</v>
      </c>
      <c r="I15" s="111">
        <f>+'24-01-581'!T127</f>
        <v>40247377</v>
      </c>
      <c r="J15" s="56">
        <f>+'24-01-581'!U127</f>
        <v>51294183</v>
      </c>
      <c r="K15" s="111">
        <f>+'24-01-581'!V127</f>
        <v>0</v>
      </c>
      <c r="L15" s="111">
        <f>+'24-01-581'!W127</f>
        <v>0</v>
      </c>
      <c r="M15" s="111">
        <f>+'24-01-581'!X127</f>
        <v>0</v>
      </c>
      <c r="N15" s="56">
        <f>+'24-01-581'!Y127</f>
        <v>0</v>
      </c>
      <c r="O15" s="111">
        <f>+'24-01-581'!Z127</f>
        <v>0</v>
      </c>
      <c r="P15" s="111">
        <f>+'24-01-581'!AA127</f>
        <v>0</v>
      </c>
      <c r="Q15" s="111">
        <f>+'24-01-581'!AB127</f>
        <v>0</v>
      </c>
      <c r="R15" s="56">
        <f>+'24-01-581'!AC127</f>
        <v>0</v>
      </c>
      <c r="S15" s="56">
        <f>+'24-01-581'!AD127</f>
        <v>0</v>
      </c>
      <c r="T15" s="111">
        <f>+'24-01-581'!AE127</f>
        <v>0</v>
      </c>
      <c r="U15" s="111">
        <f>+'24-01-581'!AF127</f>
        <v>0</v>
      </c>
      <c r="V15" s="56">
        <f>+'24-01-581'!AG127</f>
        <v>0</v>
      </c>
      <c r="W15" s="56">
        <f>+'24-01-581'!AH127</f>
        <v>51294183</v>
      </c>
      <c r="X15" s="125">
        <f>+'24-01-581'!AI127</f>
        <v>4.4930779608813656E-2</v>
      </c>
      <c r="Y15" s="125">
        <f>+'24-01-581'!AJ127</f>
        <v>0.16801997262739246</v>
      </c>
      <c r="Z15" s="2"/>
    </row>
    <row r="16" spans="1:26" ht="26.25" customHeight="1">
      <c r="A16" s="124" t="s">
        <v>70</v>
      </c>
      <c r="B16" s="111">
        <f>+'24-01-581'!J139</f>
        <v>847216682</v>
      </c>
      <c r="C16" s="111">
        <f>+'24-01-581'!K139</f>
        <v>29640434</v>
      </c>
      <c r="D16" s="111">
        <f>+'24-01-581'!M139</f>
        <v>0</v>
      </c>
      <c r="E16" s="111">
        <f>+'24-01-581'!N139</f>
        <v>0</v>
      </c>
      <c r="F16" s="111">
        <f>+'24-01-581'!O139</f>
        <v>0</v>
      </c>
      <c r="G16" s="111">
        <f>+'24-01-581'!R139</f>
        <v>0</v>
      </c>
      <c r="H16" s="111">
        <f>+'24-01-581'!S139</f>
        <v>2485393</v>
      </c>
      <c r="I16" s="111">
        <f>+'24-01-581'!T139</f>
        <v>27155041</v>
      </c>
      <c r="J16" s="56">
        <f>+'24-01-581'!U139</f>
        <v>29640434</v>
      </c>
      <c r="K16" s="111">
        <f>+'24-01-581'!V139</f>
        <v>0</v>
      </c>
      <c r="L16" s="111">
        <f>+'24-01-581'!W139</f>
        <v>0</v>
      </c>
      <c r="M16" s="111">
        <f>+'24-01-581'!X139</f>
        <v>0</v>
      </c>
      <c r="N16" s="56">
        <f>+'24-01-581'!Y139</f>
        <v>0</v>
      </c>
      <c r="O16" s="111">
        <f>+'24-01-581'!Z139</f>
        <v>0</v>
      </c>
      <c r="P16" s="111">
        <f>+'24-01-581'!AA139</f>
        <v>0</v>
      </c>
      <c r="Q16" s="111">
        <f>+'24-01-581'!AB139</f>
        <v>0</v>
      </c>
      <c r="R16" s="56">
        <f>+'24-01-581'!AC139</f>
        <v>0</v>
      </c>
      <c r="S16" s="56">
        <f>+'24-01-581'!AD139</f>
        <v>0</v>
      </c>
      <c r="T16" s="111">
        <f>+'24-01-581'!AE139</f>
        <v>0</v>
      </c>
      <c r="U16" s="111">
        <f>+'24-01-581'!AF139</f>
        <v>0</v>
      </c>
      <c r="V16" s="56">
        <f>+'24-01-581'!AG139</f>
        <v>0</v>
      </c>
      <c r="W16" s="56">
        <f>+'24-01-581'!AH139</f>
        <v>29640434</v>
      </c>
      <c r="X16" s="125">
        <f>+'24-01-581'!AI139</f>
        <v>3.4985659076056767E-2</v>
      </c>
      <c r="Y16" s="125">
        <f>+'24-01-581'!AJ139</f>
        <v>9.7090637145815006E-2</v>
      </c>
      <c r="Z16" s="2"/>
    </row>
    <row r="17" spans="1:26" ht="26.25" customHeight="1">
      <c r="A17" s="124" t="s">
        <v>72</v>
      </c>
      <c r="B17" s="111">
        <f>+'24-01-581'!J160</f>
        <v>487370051</v>
      </c>
      <c r="C17" s="111">
        <f>+'24-01-581'!K160</f>
        <v>13149162</v>
      </c>
      <c r="D17" s="111">
        <f>+'24-01-581'!M160</f>
        <v>0</v>
      </c>
      <c r="E17" s="111">
        <f>+'24-01-581'!N160</f>
        <v>0</v>
      </c>
      <c r="F17" s="111">
        <f>+'24-01-581'!O160</f>
        <v>0</v>
      </c>
      <c r="G17" s="111">
        <f>+'24-01-581'!R160</f>
        <v>0</v>
      </c>
      <c r="H17" s="111">
        <f>+'24-01-581'!S160</f>
        <v>2272344</v>
      </c>
      <c r="I17" s="111">
        <f>+'24-01-581'!T160</f>
        <v>10876818</v>
      </c>
      <c r="J17" s="56">
        <f>+'24-01-581'!U160</f>
        <v>13149162</v>
      </c>
      <c r="K17" s="111">
        <f>+'24-01-581'!V160</f>
        <v>0</v>
      </c>
      <c r="L17" s="111">
        <f>+'24-01-581'!W160</f>
        <v>0</v>
      </c>
      <c r="M17" s="111">
        <f>+'24-01-581'!X160</f>
        <v>0</v>
      </c>
      <c r="N17" s="56">
        <f>+'24-01-581'!Y160</f>
        <v>0</v>
      </c>
      <c r="O17" s="111">
        <f>+'24-01-581'!Z160</f>
        <v>0</v>
      </c>
      <c r="P17" s="111">
        <f>+'24-01-581'!AA160</f>
        <v>0</v>
      </c>
      <c r="Q17" s="111">
        <f>+'24-01-581'!AB160</f>
        <v>0</v>
      </c>
      <c r="R17" s="56">
        <f>+'24-01-581'!AC160</f>
        <v>0</v>
      </c>
      <c r="S17" s="56">
        <f>+'24-01-581'!AD160</f>
        <v>0</v>
      </c>
      <c r="T17" s="111">
        <f>+'24-01-581'!AE160</f>
        <v>0</v>
      </c>
      <c r="U17" s="111">
        <f>+'24-01-581'!AF160</f>
        <v>0</v>
      </c>
      <c r="V17" s="56">
        <f>+'24-01-581'!AG160</f>
        <v>0</v>
      </c>
      <c r="W17" s="56">
        <f>+'24-01-581'!AH160</f>
        <v>13149162</v>
      </c>
      <c r="X17" s="125">
        <f>+'24-01-581'!AI160</f>
        <v>2.6979831799307668E-2</v>
      </c>
      <c r="Y17" s="125">
        <f>+'24-01-581'!AJ160</f>
        <v>4.3071586485998792E-2</v>
      </c>
      <c r="Z17" s="2"/>
    </row>
    <row r="18" spans="1:26" ht="26.25" customHeight="1">
      <c r="A18" s="124" t="s">
        <v>74</v>
      </c>
      <c r="B18" s="111">
        <f>+'24-01-581'!J174</f>
        <v>288249989</v>
      </c>
      <c r="C18" s="111">
        <f>+'24-01-581'!K174</f>
        <v>4635529</v>
      </c>
      <c r="D18" s="111">
        <f>+'24-01-581'!M174</f>
        <v>0</v>
      </c>
      <c r="E18" s="111">
        <f>+'24-01-581'!N174</f>
        <v>0</v>
      </c>
      <c r="F18" s="111">
        <f>+'24-01-581'!O174</f>
        <v>0</v>
      </c>
      <c r="G18" s="111">
        <f>+'24-01-581'!R174</f>
        <v>0</v>
      </c>
      <c r="H18" s="111">
        <f>+'24-01-581'!S174</f>
        <v>3403879</v>
      </c>
      <c r="I18" s="111">
        <f>+'24-01-581'!T174</f>
        <v>1231650</v>
      </c>
      <c r="J18" s="56">
        <f>+'24-01-581'!U174</f>
        <v>4635529</v>
      </c>
      <c r="K18" s="111">
        <f>+'24-01-581'!V174</f>
        <v>0</v>
      </c>
      <c r="L18" s="111">
        <f>+'24-01-581'!W174</f>
        <v>0</v>
      </c>
      <c r="M18" s="111">
        <f>+'24-01-581'!X174</f>
        <v>0</v>
      </c>
      <c r="N18" s="56">
        <f>+'24-01-581'!Y174</f>
        <v>0</v>
      </c>
      <c r="O18" s="111">
        <f>+'24-01-581'!Z174</f>
        <v>0</v>
      </c>
      <c r="P18" s="111">
        <f>+'24-01-581'!AA174</f>
        <v>0</v>
      </c>
      <c r="Q18" s="111">
        <f>+'24-01-581'!AB174</f>
        <v>0</v>
      </c>
      <c r="R18" s="56">
        <f>+'24-01-581'!AC174</f>
        <v>0</v>
      </c>
      <c r="S18" s="56">
        <f>+'24-01-581'!AD174</f>
        <v>0</v>
      </c>
      <c r="T18" s="111">
        <f>+'24-01-581'!AE174</f>
        <v>0</v>
      </c>
      <c r="U18" s="111">
        <f>+'24-01-581'!AF174</f>
        <v>0</v>
      </c>
      <c r="V18" s="56">
        <f>+'24-01-581'!AG174</f>
        <v>0</v>
      </c>
      <c r="W18" s="56">
        <f>+'24-01-581'!AH174</f>
        <v>4635529</v>
      </c>
      <c r="X18" s="125">
        <f>+'24-01-581'!AI174</f>
        <v>1.6081627673539999E-2</v>
      </c>
      <c r="Y18" s="125">
        <f>+'24-01-581'!AJ174</f>
        <v>1.5184206281119321E-2</v>
      </c>
      <c r="Z18" s="2"/>
    </row>
    <row r="19" spans="1:26" ht="26.25" customHeight="1">
      <c r="A19" s="124" t="s">
        <v>76</v>
      </c>
      <c r="B19" s="111">
        <f>+'24-01-581'!J180</f>
        <v>234011454</v>
      </c>
      <c r="C19" s="111">
        <f>+'24-01-581'!K180</f>
        <v>0</v>
      </c>
      <c r="D19" s="111">
        <f>+'24-01-581'!M180</f>
        <v>0</v>
      </c>
      <c r="E19" s="111">
        <f>+'24-01-581'!N180</f>
        <v>0</v>
      </c>
      <c r="F19" s="111">
        <f>+'24-01-581'!O180</f>
        <v>0</v>
      </c>
      <c r="G19" s="111">
        <f>+'24-01-581'!R180</f>
        <v>0</v>
      </c>
      <c r="H19" s="111">
        <f>+'24-01-581'!S180</f>
        <v>0</v>
      </c>
      <c r="I19" s="111">
        <f>+'24-01-581'!T180</f>
        <v>0</v>
      </c>
      <c r="J19" s="56">
        <f>+'24-01-581'!U180</f>
        <v>0</v>
      </c>
      <c r="K19" s="111">
        <f>+'24-01-581'!V180</f>
        <v>0</v>
      </c>
      <c r="L19" s="111">
        <f>+'24-01-581'!W180</f>
        <v>0</v>
      </c>
      <c r="M19" s="111">
        <f>+'24-01-581'!X180</f>
        <v>0</v>
      </c>
      <c r="N19" s="56">
        <f>+'24-01-581'!Y180</f>
        <v>0</v>
      </c>
      <c r="O19" s="111">
        <f>+'24-01-581'!Z180</f>
        <v>0</v>
      </c>
      <c r="P19" s="111">
        <f>+'24-01-581'!AA180</f>
        <v>0</v>
      </c>
      <c r="Q19" s="111">
        <f>+'24-01-581'!AB180</f>
        <v>0</v>
      </c>
      <c r="R19" s="56">
        <f>+'24-01-581'!AC180</f>
        <v>0</v>
      </c>
      <c r="S19" s="56">
        <f>+'24-01-581'!AD180</f>
        <v>0</v>
      </c>
      <c r="T19" s="111">
        <f>+'24-01-581'!AE180</f>
        <v>0</v>
      </c>
      <c r="U19" s="111">
        <f>+'24-01-581'!AF180</f>
        <v>0</v>
      </c>
      <c r="V19" s="56">
        <f>+'24-01-581'!AG180</f>
        <v>0</v>
      </c>
      <c r="W19" s="56">
        <f>+'24-01-581'!AH180</f>
        <v>0</v>
      </c>
      <c r="X19" s="125">
        <f>+'24-01-581'!AI180</f>
        <v>0</v>
      </c>
      <c r="Y19" s="125">
        <f>+'24-01-581'!AJ180</f>
        <v>0</v>
      </c>
      <c r="Z19" s="2"/>
    </row>
    <row r="20" spans="1:26" ht="26.25" customHeight="1">
      <c r="A20" s="60" t="s">
        <v>93</v>
      </c>
      <c r="B20" s="111">
        <f>+'24-01-581'!J191</f>
        <v>344526380</v>
      </c>
      <c r="C20" s="111">
        <f>+'24-01-581'!K191</f>
        <v>10520273</v>
      </c>
      <c r="D20" s="111">
        <f>+'24-01-581'!M191</f>
        <v>0</v>
      </c>
      <c r="E20" s="111">
        <f>+'24-01-581'!N191</f>
        <v>0</v>
      </c>
      <c r="F20" s="111">
        <f>+'24-01-581'!O191</f>
        <v>0</v>
      </c>
      <c r="G20" s="111">
        <f>+'24-01-581'!R191</f>
        <v>0</v>
      </c>
      <c r="H20" s="111">
        <f>+'24-01-581'!S191</f>
        <v>3606159</v>
      </c>
      <c r="I20" s="111">
        <f>+'24-01-581'!T191</f>
        <v>6914114</v>
      </c>
      <c r="J20" s="56">
        <f>+'24-01-581'!U191</f>
        <v>10520273</v>
      </c>
      <c r="K20" s="111">
        <f>+'24-01-581'!V191</f>
        <v>0</v>
      </c>
      <c r="L20" s="111">
        <f>+'24-01-581'!W191</f>
        <v>0</v>
      </c>
      <c r="M20" s="111">
        <f>+'24-01-581'!X191</f>
        <v>0</v>
      </c>
      <c r="N20" s="56">
        <f>+'24-01-581'!Y191</f>
        <v>0</v>
      </c>
      <c r="O20" s="111">
        <f>+'24-01-581'!Z191</f>
        <v>0</v>
      </c>
      <c r="P20" s="111">
        <f>+'24-01-581'!AA191</f>
        <v>0</v>
      </c>
      <c r="Q20" s="111">
        <f>+'24-01-581'!AB191</f>
        <v>0</v>
      </c>
      <c r="R20" s="56">
        <f>+'24-01-581'!AC191</f>
        <v>0</v>
      </c>
      <c r="S20" s="56">
        <f>+'24-01-581'!AD191</f>
        <v>0</v>
      </c>
      <c r="T20" s="111">
        <f>+'24-01-581'!AE191</f>
        <v>0</v>
      </c>
      <c r="U20" s="111">
        <f>+'24-01-581'!AF191</f>
        <v>0</v>
      </c>
      <c r="V20" s="56">
        <f>+'24-01-581'!AG191</f>
        <v>0</v>
      </c>
      <c r="W20" s="56">
        <f>+'24-01-581'!AH191</f>
        <v>10520273</v>
      </c>
      <c r="X20" s="125">
        <f>+'24-01-581'!AI191</f>
        <v>3.0535464367053691E-2</v>
      </c>
      <c r="Y20" s="125">
        <f>+'24-01-581'!AJ191</f>
        <v>3.4460359403574004E-2</v>
      </c>
      <c r="Z20" s="2"/>
    </row>
    <row r="21" spans="1:26" ht="26.25" customHeight="1">
      <c r="A21" s="60" t="s">
        <v>80</v>
      </c>
      <c r="B21" s="111">
        <f>+'24-01-581'!J214</f>
        <v>291458250</v>
      </c>
      <c r="C21" s="111">
        <f>+'24-01-581'!K214</f>
        <v>3114349</v>
      </c>
      <c r="D21" s="111">
        <f>+'24-01-581'!M214</f>
        <v>0</v>
      </c>
      <c r="E21" s="111">
        <f>+'24-01-581'!N214</f>
        <v>0</v>
      </c>
      <c r="F21" s="111">
        <f>+'24-01-581'!O214</f>
        <v>0</v>
      </c>
      <c r="G21" s="111">
        <f>+'24-01-581'!R214</f>
        <v>0</v>
      </c>
      <c r="H21" s="111">
        <f>+'24-01-581'!S214</f>
        <v>1865206</v>
      </c>
      <c r="I21" s="111">
        <f>+'24-01-581'!T214</f>
        <v>1249143</v>
      </c>
      <c r="J21" s="56">
        <f>+'24-01-581'!U214</f>
        <v>3114349</v>
      </c>
      <c r="K21" s="111">
        <f>+'24-01-581'!V214</f>
        <v>0</v>
      </c>
      <c r="L21" s="111">
        <f>+'24-01-581'!W214</f>
        <v>0</v>
      </c>
      <c r="M21" s="111">
        <f>+'24-01-581'!X214</f>
        <v>0</v>
      </c>
      <c r="N21" s="56">
        <f>+'24-01-581'!Y214</f>
        <v>0</v>
      </c>
      <c r="O21" s="111">
        <f>+'24-01-581'!Z214</f>
        <v>0</v>
      </c>
      <c r="P21" s="111">
        <f>+'24-01-581'!AA214</f>
        <v>0</v>
      </c>
      <c r="Q21" s="111">
        <f>+'24-01-581'!AB214</f>
        <v>0</v>
      </c>
      <c r="R21" s="56">
        <f>+'24-01-581'!AC214</f>
        <v>0</v>
      </c>
      <c r="S21" s="56">
        <f>+'24-01-581'!AD214</f>
        <v>0</v>
      </c>
      <c r="T21" s="111">
        <f>+'24-01-581'!AE214</f>
        <v>0</v>
      </c>
      <c r="U21" s="111">
        <f>+'24-01-581'!AF214</f>
        <v>0</v>
      </c>
      <c r="V21" s="56">
        <f>+'24-01-581'!AG214</f>
        <v>0</v>
      </c>
      <c r="W21" s="56">
        <f>+'24-01-581'!AH214</f>
        <v>3114349</v>
      </c>
      <c r="X21" s="125">
        <f>+'24-01-581'!AI214</f>
        <v>1.0685403484032447E-2</v>
      </c>
      <c r="Y21" s="125">
        <f>+'24-01-581'!AJ214</f>
        <v>1.0201406926242437E-2</v>
      </c>
      <c r="Z21" s="2"/>
    </row>
    <row r="22" spans="1:26" ht="26.25" customHeight="1">
      <c r="A22" s="60" t="s">
        <v>94</v>
      </c>
      <c r="B22" s="111">
        <f>+'24-01-581'!J229</f>
        <v>581162926</v>
      </c>
      <c r="C22" s="111">
        <f>+'24-01-581'!K229</f>
        <v>22047700</v>
      </c>
      <c r="D22" s="111">
        <f>+'24-01-581'!M229</f>
        <v>0</v>
      </c>
      <c r="E22" s="111">
        <f>+'24-01-581'!N229</f>
        <v>0</v>
      </c>
      <c r="F22" s="111">
        <f>+'24-01-581'!O229</f>
        <v>0</v>
      </c>
      <c r="G22" s="111">
        <f>+'24-01-581'!R229</f>
        <v>0</v>
      </c>
      <c r="H22" s="111">
        <f>+'24-01-581'!S229</f>
        <v>822254</v>
      </c>
      <c r="I22" s="111">
        <f>+'24-01-581'!T229</f>
        <v>21225446</v>
      </c>
      <c r="J22" s="56">
        <f>+'24-01-581'!U229</f>
        <v>22047700</v>
      </c>
      <c r="K22" s="111">
        <f>+'24-01-581'!V229</f>
        <v>0</v>
      </c>
      <c r="L22" s="111">
        <f>+'24-01-581'!W229</f>
        <v>0</v>
      </c>
      <c r="M22" s="111">
        <f>+'24-01-581'!X229</f>
        <v>0</v>
      </c>
      <c r="N22" s="56">
        <f>+'24-01-581'!Y229</f>
        <v>0</v>
      </c>
      <c r="O22" s="111">
        <f>+'24-01-581'!Z229</f>
        <v>0</v>
      </c>
      <c r="P22" s="111">
        <f>+'24-01-581'!AA229</f>
        <v>0</v>
      </c>
      <c r="Q22" s="111">
        <f>+'24-01-581'!AB229</f>
        <v>0</v>
      </c>
      <c r="R22" s="56">
        <f>+'24-01-581'!AC229</f>
        <v>0</v>
      </c>
      <c r="S22" s="56">
        <f>+'24-01-581'!AD229</f>
        <v>0</v>
      </c>
      <c r="T22" s="111">
        <f>+'24-01-581'!AE229</f>
        <v>0</v>
      </c>
      <c r="U22" s="111">
        <f>+'24-01-581'!AF229</f>
        <v>0</v>
      </c>
      <c r="V22" s="56">
        <f>+'24-01-581'!AG229</f>
        <v>0</v>
      </c>
      <c r="W22" s="56">
        <f>+'24-01-581'!AH229</f>
        <v>22047700</v>
      </c>
      <c r="X22" s="125">
        <f>+'24-01-581'!AI229</f>
        <v>3.7937210055274583E-2</v>
      </c>
      <c r="Y22" s="125">
        <f>+'24-01-581'!AJ229</f>
        <v>7.2219767112714522E-2</v>
      </c>
      <c r="Z22" s="2"/>
    </row>
    <row r="23" spans="1:26" ht="26.25" customHeight="1">
      <c r="A23" s="60" t="s">
        <v>84</v>
      </c>
      <c r="B23" s="111">
        <f>+'24-01-581'!J248</f>
        <v>2566222547</v>
      </c>
      <c r="C23" s="111">
        <f>+'24-01-581'!K248</f>
        <v>79868382</v>
      </c>
      <c r="D23" s="111">
        <f>+'24-01-581'!M248</f>
        <v>0</v>
      </c>
      <c r="E23" s="111">
        <f>+'24-01-581'!N248</f>
        <v>0</v>
      </c>
      <c r="F23" s="111">
        <f>+'24-01-581'!O248</f>
        <v>0</v>
      </c>
      <c r="G23" s="111">
        <f>+'24-01-581'!R248</f>
        <v>4859549</v>
      </c>
      <c r="H23" s="111">
        <f>+'24-01-581'!S248</f>
        <v>24314933</v>
      </c>
      <c r="I23" s="111">
        <f>+'24-01-581'!T248</f>
        <v>50693900</v>
      </c>
      <c r="J23" s="56">
        <f>+'24-01-581'!U248</f>
        <v>79868382</v>
      </c>
      <c r="K23" s="111">
        <f>+'24-01-581'!V248</f>
        <v>0</v>
      </c>
      <c r="L23" s="111">
        <f>+'24-01-581'!W248</f>
        <v>0</v>
      </c>
      <c r="M23" s="111">
        <f>+'24-01-581'!X248</f>
        <v>0</v>
      </c>
      <c r="N23" s="56">
        <f>+'24-01-581'!Y248</f>
        <v>0</v>
      </c>
      <c r="O23" s="111">
        <f>+'24-01-581'!Z248</f>
        <v>0</v>
      </c>
      <c r="P23" s="111">
        <f>+'24-01-581'!AA248</f>
        <v>0</v>
      </c>
      <c r="Q23" s="111">
        <f>+'24-01-581'!AB248</f>
        <v>0</v>
      </c>
      <c r="R23" s="56">
        <f>+'24-01-581'!AC248</f>
        <v>0</v>
      </c>
      <c r="S23" s="56">
        <f>+'24-01-581'!AD248</f>
        <v>0</v>
      </c>
      <c r="T23" s="111">
        <f>+'24-01-581'!AE248</f>
        <v>0</v>
      </c>
      <c r="U23" s="111">
        <f>+'24-01-581'!AF248</f>
        <v>0</v>
      </c>
      <c r="V23" s="56">
        <f>+'24-01-581'!AG248</f>
        <v>0</v>
      </c>
      <c r="W23" s="56">
        <f>+'24-01-581'!AH248</f>
        <v>79868382</v>
      </c>
      <c r="X23" s="125">
        <f>+'24-01-581'!AI248</f>
        <v>3.1122936743490471E-2</v>
      </c>
      <c r="Y23" s="125">
        <f>+'24-01-581'!AJ248</f>
        <v>0.26161803488387997</v>
      </c>
      <c r="Z23" s="2"/>
    </row>
    <row r="24" spans="1:26" ht="26.25" customHeight="1">
      <c r="A24" s="126" t="s">
        <v>86</v>
      </c>
      <c r="B24" s="111">
        <f>+'24-01-581'!J252</f>
        <v>0</v>
      </c>
      <c r="C24" s="111">
        <f>+'24-01-581'!K252</f>
        <v>0</v>
      </c>
      <c r="D24" s="111">
        <f>+'24-01-581'!M252</f>
        <v>0</v>
      </c>
      <c r="E24" s="111">
        <f>+'24-01-581'!N252</f>
        <v>0</v>
      </c>
      <c r="F24" s="111">
        <f>+'24-01-581'!O252</f>
        <v>0</v>
      </c>
      <c r="G24" s="111">
        <f>+'24-01-581'!R252</f>
        <v>0</v>
      </c>
      <c r="H24" s="111">
        <f>+'24-01-581'!S252</f>
        <v>0</v>
      </c>
      <c r="I24" s="111">
        <f>+'24-01-581'!T252</f>
        <v>0</v>
      </c>
      <c r="J24" s="56">
        <f>+'24-01-581'!U252</f>
        <v>0</v>
      </c>
      <c r="K24" s="111">
        <f>+'24-01-581'!V252</f>
        <v>0</v>
      </c>
      <c r="L24" s="111">
        <f>+'24-01-581'!W252</f>
        <v>0</v>
      </c>
      <c r="M24" s="111">
        <f>+'24-01-581'!X252</f>
        <v>0</v>
      </c>
      <c r="N24" s="56">
        <f>+'24-01-581'!Y252</f>
        <v>0</v>
      </c>
      <c r="O24" s="111">
        <f>+'24-01-581'!Z252</f>
        <v>0</v>
      </c>
      <c r="P24" s="111">
        <f>+'24-01-581'!AA252</f>
        <v>0</v>
      </c>
      <c r="Q24" s="111">
        <f>+'24-01-581'!AB252</f>
        <v>0</v>
      </c>
      <c r="R24" s="56">
        <f>+'24-01-581'!AC252</f>
        <v>0</v>
      </c>
      <c r="S24" s="56">
        <f>+'24-01-581'!AD252</f>
        <v>0</v>
      </c>
      <c r="T24" s="111">
        <f>+'24-01-581'!AE252</f>
        <v>0</v>
      </c>
      <c r="U24" s="111">
        <f>+'24-01-581'!AF252</f>
        <v>0</v>
      </c>
      <c r="V24" s="56">
        <f>+'24-01-581'!AG252</f>
        <v>0</v>
      </c>
      <c r="W24" s="56">
        <f>+'24-01-581'!AH252</f>
        <v>0</v>
      </c>
      <c r="X24" s="125">
        <f>+'24-01-581'!AI252</f>
        <v>0</v>
      </c>
      <c r="Y24" s="125">
        <f>+'24-01-581'!AJ252</f>
        <v>0</v>
      </c>
      <c r="Z24" s="2"/>
    </row>
    <row r="25" spans="1:26" ht="29.25" customHeight="1">
      <c r="A25" s="127" t="str">
        <f>"TOTAL ASIG."&amp;" "&amp;$A$5</f>
        <v>TOTAL ASIG. 24 - 01 - 581 "APLICACIÓN LEY 20.422"</v>
      </c>
      <c r="B25" s="117">
        <f t="shared" ref="B25:W25" si="0">SUM(B8:B24)</f>
        <v>10479665000</v>
      </c>
      <c r="C25" s="117">
        <f t="shared" si="0"/>
        <v>305286224</v>
      </c>
      <c r="D25" s="117">
        <f t="shared" si="0"/>
        <v>0</v>
      </c>
      <c r="E25" s="117">
        <f t="shared" si="0"/>
        <v>0</v>
      </c>
      <c r="F25" s="117">
        <f t="shared" si="0"/>
        <v>0</v>
      </c>
      <c r="G25" s="117">
        <f t="shared" si="0"/>
        <v>4859549</v>
      </c>
      <c r="H25" s="117">
        <f t="shared" si="0"/>
        <v>74253033</v>
      </c>
      <c r="I25" s="128">
        <f t="shared" si="0"/>
        <v>226173642</v>
      </c>
      <c r="J25" s="129">
        <f t="shared" si="0"/>
        <v>305286224</v>
      </c>
      <c r="K25" s="130">
        <f t="shared" si="0"/>
        <v>0</v>
      </c>
      <c r="L25" s="117">
        <f t="shared" si="0"/>
        <v>0</v>
      </c>
      <c r="M25" s="117">
        <f t="shared" si="0"/>
        <v>0</v>
      </c>
      <c r="N25" s="117">
        <f t="shared" si="0"/>
        <v>0</v>
      </c>
      <c r="O25" s="117">
        <f t="shared" si="0"/>
        <v>0</v>
      </c>
      <c r="P25" s="117">
        <f t="shared" si="0"/>
        <v>0</v>
      </c>
      <c r="Q25" s="117">
        <f t="shared" si="0"/>
        <v>0</v>
      </c>
      <c r="R25" s="117">
        <f t="shared" si="0"/>
        <v>0</v>
      </c>
      <c r="S25" s="117">
        <f t="shared" si="0"/>
        <v>0</v>
      </c>
      <c r="T25" s="117">
        <f t="shared" si="0"/>
        <v>0</v>
      </c>
      <c r="U25" s="117">
        <f t="shared" si="0"/>
        <v>0</v>
      </c>
      <c r="V25" s="117">
        <f t="shared" si="0"/>
        <v>0</v>
      </c>
      <c r="W25" s="117">
        <f t="shared" si="0"/>
        <v>305286224</v>
      </c>
      <c r="X25" s="119">
        <f>+'24-01-581'!AI253</f>
        <v>2.9131296086277566E-2</v>
      </c>
      <c r="Y25" s="119">
        <f>'24-01-581'!AJ253</f>
        <v>1</v>
      </c>
      <c r="Z25" s="2"/>
    </row>
    <row r="26" spans="1:26" ht="11.25" customHeight="1">
      <c r="A26" s="120"/>
      <c r="B26" s="58"/>
      <c r="C26" s="120"/>
      <c r="D26" s="120"/>
      <c r="E26" s="120"/>
      <c r="F26" s="12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122"/>
      <c r="Y26" s="122"/>
      <c r="Z26" s="2"/>
    </row>
    <row r="27" spans="1:26" ht="11.25" customHeight="1">
      <c r="A27" s="120"/>
      <c r="B27" s="58"/>
      <c r="C27" s="120"/>
      <c r="D27" s="120"/>
      <c r="E27" s="120"/>
      <c r="F27" s="120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122"/>
      <c r="Y27" s="122"/>
      <c r="Z27" s="2"/>
    </row>
    <row r="28" spans="1:26" ht="11.25" customHeight="1">
      <c r="A28" s="120"/>
      <c r="B28" s="58"/>
      <c r="C28" s="120"/>
      <c r="D28" s="120"/>
      <c r="E28" s="120"/>
      <c r="F28" s="120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122"/>
      <c r="Y28" s="122"/>
      <c r="Z28" s="2"/>
    </row>
    <row r="29" spans="1:26" ht="11.25" customHeight="1">
      <c r="A29" s="120"/>
      <c r="B29" s="58"/>
      <c r="C29" s="120"/>
      <c r="D29" s="120"/>
      <c r="E29" s="120"/>
      <c r="F29" s="120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122"/>
      <c r="Y29" s="122"/>
      <c r="Z29" s="2"/>
    </row>
    <row r="30" spans="1:26" ht="11.25" customHeight="1">
      <c r="A30" s="120"/>
      <c r="B30" s="58"/>
      <c r="C30" s="120"/>
      <c r="D30" s="120"/>
      <c r="E30" s="120"/>
      <c r="F30" s="120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122"/>
      <c r="Y30" s="122"/>
      <c r="Z30" s="2"/>
    </row>
    <row r="31" spans="1:26" ht="11.25" customHeight="1">
      <c r="A31" s="120"/>
      <c r="B31" s="58"/>
      <c r="C31" s="120"/>
      <c r="D31" s="120"/>
      <c r="E31" s="120"/>
      <c r="F31" s="120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122"/>
      <c r="Y31" s="122"/>
      <c r="Z31" s="2"/>
    </row>
    <row r="32" spans="1:26" ht="11.25" customHeight="1">
      <c r="A32" s="120"/>
      <c r="B32" s="58"/>
      <c r="C32" s="120"/>
      <c r="D32" s="120"/>
      <c r="E32" s="120"/>
      <c r="F32" s="120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122"/>
      <c r="Y32" s="122"/>
      <c r="Z32" s="2"/>
    </row>
    <row r="33" spans="1:26" ht="11.25" customHeight="1">
      <c r="A33" s="120"/>
      <c r="B33" s="58"/>
      <c r="C33" s="120"/>
      <c r="D33" s="120"/>
      <c r="E33" s="120"/>
      <c r="F33" s="120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122"/>
      <c r="Y33" s="122"/>
      <c r="Z33" s="2"/>
    </row>
    <row r="34" spans="1:26" ht="11.25" customHeight="1">
      <c r="A34" s="120"/>
      <c r="B34" s="58"/>
      <c r="C34" s="120"/>
      <c r="D34" s="120"/>
      <c r="E34" s="120"/>
      <c r="F34" s="120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122"/>
      <c r="Y34" s="122"/>
      <c r="Z34" s="2"/>
    </row>
    <row r="35" spans="1:26" ht="11.25" customHeight="1">
      <c r="A35" s="120"/>
      <c r="B35" s="58"/>
      <c r="C35" s="120"/>
      <c r="D35" s="120"/>
      <c r="E35" s="120"/>
      <c r="F35" s="120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122"/>
      <c r="Y35" s="122"/>
      <c r="Z35" s="2"/>
    </row>
    <row r="36" spans="1:26" ht="11.25" customHeight="1">
      <c r="A36" s="120"/>
      <c r="B36" s="58"/>
      <c r="C36" s="120"/>
      <c r="D36" s="120"/>
      <c r="E36" s="120"/>
      <c r="F36" s="120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122"/>
      <c r="Y36" s="122"/>
      <c r="Z36" s="2"/>
    </row>
    <row r="37" spans="1:26" ht="11.25" customHeight="1">
      <c r="A37" s="120"/>
      <c r="B37" s="58"/>
      <c r="C37" s="120"/>
      <c r="D37" s="120"/>
      <c r="E37" s="120"/>
      <c r="F37" s="120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122"/>
      <c r="Y37" s="122"/>
      <c r="Z37" s="2"/>
    </row>
    <row r="38" spans="1:26" ht="11.25" customHeight="1">
      <c r="A38" s="120"/>
      <c r="B38" s="58"/>
      <c r="C38" s="120"/>
      <c r="D38" s="120"/>
      <c r="E38" s="120"/>
      <c r="F38" s="120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122"/>
      <c r="Y38" s="122"/>
      <c r="Z38" s="2"/>
    </row>
    <row r="39" spans="1:26" ht="11.25" customHeight="1">
      <c r="A39" s="120"/>
      <c r="B39" s="58"/>
      <c r="C39" s="120"/>
      <c r="D39" s="120"/>
      <c r="E39" s="120"/>
      <c r="F39" s="120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122"/>
      <c r="Y39" s="122"/>
      <c r="Z39" s="2"/>
    </row>
    <row r="40" spans="1:26" ht="11.25" customHeight="1">
      <c r="A40" s="120"/>
      <c r="B40" s="58"/>
      <c r="C40" s="120"/>
      <c r="D40" s="120"/>
      <c r="E40" s="120"/>
      <c r="F40" s="120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122"/>
      <c r="Y40" s="122"/>
      <c r="Z40" s="2"/>
    </row>
    <row r="41" spans="1:26" ht="11.25" customHeight="1">
      <c r="A41" s="120"/>
      <c r="B41" s="58"/>
      <c r="C41" s="120"/>
      <c r="D41" s="120"/>
      <c r="E41" s="120"/>
      <c r="F41" s="120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122"/>
      <c r="Y41" s="122"/>
      <c r="Z41" s="2"/>
    </row>
    <row r="42" spans="1:26" ht="11.25" customHeight="1">
      <c r="A42" s="120"/>
      <c r="B42" s="58"/>
      <c r="C42" s="120"/>
      <c r="D42" s="120"/>
      <c r="E42" s="120"/>
      <c r="F42" s="120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122"/>
      <c r="Y42" s="122"/>
      <c r="Z42" s="2"/>
    </row>
    <row r="43" spans="1:26" ht="11.25" customHeight="1">
      <c r="A43" s="120"/>
      <c r="B43" s="58"/>
      <c r="C43" s="120"/>
      <c r="D43" s="120"/>
      <c r="E43" s="120"/>
      <c r="F43" s="120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122"/>
      <c r="Y43" s="122"/>
      <c r="Z43" s="2"/>
    </row>
    <row r="44" spans="1:26" ht="11.25" customHeight="1">
      <c r="A44" s="120"/>
      <c r="B44" s="58"/>
      <c r="C44" s="120"/>
      <c r="D44" s="120"/>
      <c r="E44" s="120"/>
      <c r="F44" s="120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122"/>
      <c r="Y44" s="122"/>
      <c r="Z44" s="2"/>
    </row>
    <row r="45" spans="1:26" ht="11.25" customHeight="1">
      <c r="A45" s="120"/>
      <c r="B45" s="58"/>
      <c r="C45" s="120"/>
      <c r="D45" s="120"/>
      <c r="E45" s="120"/>
      <c r="F45" s="120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122"/>
      <c r="Y45" s="122"/>
      <c r="Z45" s="2"/>
    </row>
    <row r="46" spans="1:26" ht="11.25" customHeight="1">
      <c r="A46" s="120"/>
      <c r="B46" s="58"/>
      <c r="C46" s="120"/>
      <c r="D46" s="120"/>
      <c r="E46" s="120"/>
      <c r="F46" s="120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122"/>
      <c r="Y46" s="122"/>
      <c r="Z46" s="2"/>
    </row>
    <row r="47" spans="1:26" ht="11.25" customHeight="1">
      <c r="A47" s="120"/>
      <c r="B47" s="58"/>
      <c r="C47" s="120"/>
      <c r="D47" s="120"/>
      <c r="E47" s="120"/>
      <c r="F47" s="120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122"/>
      <c r="Y47" s="122"/>
      <c r="Z47" s="2"/>
    </row>
    <row r="48" spans="1:26" ht="11.25" customHeight="1">
      <c r="A48" s="120"/>
      <c r="B48" s="58"/>
      <c r="C48" s="120"/>
      <c r="D48" s="120"/>
      <c r="E48" s="120"/>
      <c r="F48" s="120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122"/>
      <c r="Y48" s="122"/>
      <c r="Z48" s="2"/>
    </row>
    <row r="49" spans="1:26" ht="11.25" customHeight="1">
      <c r="A49" s="120"/>
      <c r="B49" s="58"/>
      <c r="C49" s="120"/>
      <c r="D49" s="120"/>
      <c r="E49" s="120"/>
      <c r="F49" s="120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122"/>
      <c r="Y49" s="122"/>
      <c r="Z49" s="2"/>
    </row>
    <row r="50" spans="1:26" ht="11.25" customHeight="1">
      <c r="A50" s="120"/>
      <c r="B50" s="58"/>
      <c r="C50" s="120"/>
      <c r="D50" s="120"/>
      <c r="E50" s="120"/>
      <c r="F50" s="120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122"/>
      <c r="Y50" s="122"/>
      <c r="Z50" s="2"/>
    </row>
    <row r="51" spans="1:26" ht="11.25" customHeight="1">
      <c r="A51" s="120"/>
      <c r="B51" s="58"/>
      <c r="C51" s="120"/>
      <c r="D51" s="120"/>
      <c r="E51" s="120"/>
      <c r="F51" s="120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122"/>
      <c r="Y51" s="122"/>
      <c r="Z51" s="2"/>
    </row>
    <row r="52" spans="1:26" ht="11.25" customHeight="1">
      <c r="A52" s="120"/>
      <c r="B52" s="58"/>
      <c r="C52" s="120"/>
      <c r="D52" s="120"/>
      <c r="E52" s="120"/>
      <c r="F52" s="120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122"/>
      <c r="Y52" s="122"/>
      <c r="Z52" s="2"/>
    </row>
    <row r="53" spans="1:26" ht="11.25" customHeight="1">
      <c r="A53" s="120"/>
      <c r="B53" s="58"/>
      <c r="C53" s="120"/>
      <c r="D53" s="120"/>
      <c r="E53" s="120"/>
      <c r="F53" s="120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122"/>
      <c r="Y53" s="122"/>
      <c r="Z53" s="2"/>
    </row>
    <row r="54" spans="1:26" ht="11.25" customHeight="1">
      <c r="A54" s="120"/>
      <c r="B54" s="58"/>
      <c r="C54" s="120"/>
      <c r="D54" s="120"/>
      <c r="E54" s="120"/>
      <c r="F54" s="120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122"/>
      <c r="Y54" s="122"/>
      <c r="Z54" s="2"/>
    </row>
    <row r="55" spans="1:26" ht="11.25" customHeight="1">
      <c r="A55" s="120"/>
      <c r="B55" s="58"/>
      <c r="C55" s="120"/>
      <c r="D55" s="120"/>
      <c r="E55" s="120"/>
      <c r="F55" s="120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122"/>
      <c r="Y55" s="122"/>
      <c r="Z55" s="2"/>
    </row>
    <row r="56" spans="1:26" ht="11.25" customHeight="1">
      <c r="A56" s="120"/>
      <c r="B56" s="58"/>
      <c r="C56" s="120"/>
      <c r="D56" s="120"/>
      <c r="E56" s="120"/>
      <c r="F56" s="120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122"/>
      <c r="Y56" s="122"/>
      <c r="Z56" s="2"/>
    </row>
    <row r="57" spans="1:26" ht="11.25" customHeight="1">
      <c r="A57" s="120"/>
      <c r="B57" s="58"/>
      <c r="C57" s="120"/>
      <c r="D57" s="120"/>
      <c r="E57" s="120"/>
      <c r="F57" s="120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122"/>
      <c r="Y57" s="122"/>
      <c r="Z57" s="2"/>
    </row>
    <row r="58" spans="1:26" ht="11.25" customHeight="1">
      <c r="A58" s="120"/>
      <c r="B58" s="58"/>
      <c r="C58" s="120"/>
      <c r="D58" s="120"/>
      <c r="E58" s="120"/>
      <c r="F58" s="120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122"/>
      <c r="Y58" s="122"/>
      <c r="Z58" s="2"/>
    </row>
    <row r="59" spans="1:26" ht="11.25" customHeight="1">
      <c r="A59" s="120"/>
      <c r="B59" s="58"/>
      <c r="C59" s="120"/>
      <c r="D59" s="120"/>
      <c r="E59" s="120"/>
      <c r="F59" s="120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122"/>
      <c r="Y59" s="122"/>
      <c r="Z59" s="2"/>
    </row>
    <row r="60" spans="1:26" ht="11.25" customHeight="1">
      <c r="A60" s="120"/>
      <c r="B60" s="58"/>
      <c r="C60" s="120"/>
      <c r="D60" s="120"/>
      <c r="E60" s="120"/>
      <c r="F60" s="120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122"/>
      <c r="Y60" s="122"/>
      <c r="Z60" s="2"/>
    </row>
    <row r="61" spans="1:26" ht="11.25" customHeight="1">
      <c r="A61" s="120"/>
      <c r="B61" s="58"/>
      <c r="C61" s="120"/>
      <c r="D61" s="120"/>
      <c r="E61" s="120"/>
      <c r="F61" s="120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122"/>
      <c r="Y61" s="122"/>
      <c r="Z61" s="2"/>
    </row>
    <row r="62" spans="1:26" ht="11.25" customHeight="1">
      <c r="A62" s="120"/>
      <c r="B62" s="58"/>
      <c r="C62" s="120"/>
      <c r="D62" s="120"/>
      <c r="E62" s="120"/>
      <c r="F62" s="120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122"/>
      <c r="Y62" s="122"/>
      <c r="Z62" s="2"/>
    </row>
    <row r="63" spans="1:26" ht="11.25" customHeight="1">
      <c r="A63" s="120"/>
      <c r="B63" s="58"/>
      <c r="C63" s="120"/>
      <c r="D63" s="120"/>
      <c r="E63" s="120"/>
      <c r="F63" s="120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122"/>
      <c r="Y63" s="122"/>
      <c r="Z63" s="2"/>
    </row>
    <row r="64" spans="1:26" ht="11.25" customHeight="1">
      <c r="A64" s="120"/>
      <c r="B64" s="58"/>
      <c r="C64" s="120"/>
      <c r="D64" s="120"/>
      <c r="E64" s="120"/>
      <c r="F64" s="120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122"/>
      <c r="Y64" s="122"/>
      <c r="Z64" s="2"/>
    </row>
    <row r="65" spans="1:26" ht="11.25" customHeight="1">
      <c r="A65" s="120"/>
      <c r="B65" s="58"/>
      <c r="C65" s="120"/>
      <c r="D65" s="120"/>
      <c r="E65" s="120"/>
      <c r="F65" s="120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122"/>
      <c r="Y65" s="122"/>
      <c r="Z65" s="2"/>
    </row>
    <row r="66" spans="1:26" ht="11.25" customHeight="1">
      <c r="A66" s="120"/>
      <c r="B66" s="58"/>
      <c r="C66" s="120"/>
      <c r="D66" s="120"/>
      <c r="E66" s="120"/>
      <c r="F66" s="120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122"/>
      <c r="Y66" s="122"/>
      <c r="Z66" s="2"/>
    </row>
    <row r="67" spans="1:26" ht="11.25" customHeight="1">
      <c r="A67" s="120"/>
      <c r="B67" s="58"/>
      <c r="C67" s="120"/>
      <c r="D67" s="120"/>
      <c r="E67" s="120"/>
      <c r="F67" s="120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122"/>
      <c r="Y67" s="122"/>
      <c r="Z67" s="2"/>
    </row>
    <row r="68" spans="1:26" ht="11.25" customHeight="1">
      <c r="A68" s="120"/>
      <c r="B68" s="58"/>
      <c r="C68" s="120"/>
      <c r="D68" s="120"/>
      <c r="E68" s="120"/>
      <c r="F68" s="120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122"/>
      <c r="Y68" s="122"/>
      <c r="Z68" s="2"/>
    </row>
    <row r="69" spans="1:26" ht="11.25" customHeight="1">
      <c r="A69" s="120"/>
      <c r="B69" s="58"/>
      <c r="C69" s="120"/>
      <c r="D69" s="120"/>
      <c r="E69" s="120"/>
      <c r="F69" s="120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122"/>
      <c r="Y69" s="122"/>
      <c r="Z69" s="2"/>
    </row>
    <row r="70" spans="1:26" ht="11.25" customHeight="1">
      <c r="A70" s="120"/>
      <c r="B70" s="58"/>
      <c r="C70" s="120"/>
      <c r="D70" s="120"/>
      <c r="E70" s="120"/>
      <c r="F70" s="120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122"/>
      <c r="Y70" s="122"/>
      <c r="Z70" s="2"/>
    </row>
    <row r="71" spans="1:26" ht="11.25" customHeight="1">
      <c r="A71" s="120"/>
      <c r="B71" s="58"/>
      <c r="C71" s="120"/>
      <c r="D71" s="120"/>
      <c r="E71" s="120"/>
      <c r="F71" s="120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122"/>
      <c r="Y71" s="122"/>
      <c r="Z71" s="2"/>
    </row>
    <row r="72" spans="1:26" ht="11.25" customHeight="1">
      <c r="A72" s="120"/>
      <c r="B72" s="58"/>
      <c r="C72" s="120"/>
      <c r="D72" s="120"/>
      <c r="E72" s="120"/>
      <c r="F72" s="120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122"/>
      <c r="Y72" s="122"/>
      <c r="Z72" s="2"/>
    </row>
    <row r="73" spans="1:26" ht="11.25" customHeight="1">
      <c r="A73" s="120"/>
      <c r="B73" s="58"/>
      <c r="C73" s="120"/>
      <c r="D73" s="120"/>
      <c r="E73" s="120"/>
      <c r="F73" s="120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122"/>
      <c r="Y73" s="122"/>
      <c r="Z73" s="2"/>
    </row>
    <row r="74" spans="1:26" ht="11.25" customHeight="1">
      <c r="A74" s="120"/>
      <c r="B74" s="58"/>
      <c r="C74" s="120"/>
      <c r="D74" s="120"/>
      <c r="E74" s="120"/>
      <c r="F74" s="120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122"/>
      <c r="Y74" s="122"/>
      <c r="Z74" s="2"/>
    </row>
    <row r="75" spans="1:26" ht="11.25" customHeight="1">
      <c r="A75" s="120"/>
      <c r="B75" s="58"/>
      <c r="C75" s="120"/>
      <c r="D75" s="120"/>
      <c r="E75" s="120"/>
      <c r="F75" s="120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122"/>
      <c r="Y75" s="122"/>
      <c r="Z75" s="2"/>
    </row>
    <row r="76" spans="1:26" ht="11.25" customHeight="1">
      <c r="A76" s="120"/>
      <c r="B76" s="58"/>
      <c r="C76" s="120"/>
      <c r="D76" s="120"/>
      <c r="E76" s="120"/>
      <c r="F76" s="120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122"/>
      <c r="Y76" s="122"/>
      <c r="Z76" s="2"/>
    </row>
    <row r="77" spans="1:26" ht="11.25" customHeight="1">
      <c r="A77" s="120"/>
      <c r="B77" s="58"/>
      <c r="C77" s="120"/>
      <c r="D77" s="120"/>
      <c r="E77" s="120"/>
      <c r="F77" s="120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122"/>
      <c r="Y77" s="122"/>
      <c r="Z77" s="2"/>
    </row>
    <row r="78" spans="1:26" ht="11.25" customHeight="1">
      <c r="A78" s="120"/>
      <c r="B78" s="58"/>
      <c r="C78" s="120"/>
      <c r="D78" s="120"/>
      <c r="E78" s="120"/>
      <c r="F78" s="120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122"/>
      <c r="Y78" s="122"/>
      <c r="Z78" s="2"/>
    </row>
    <row r="79" spans="1:26" ht="11.25" customHeight="1">
      <c r="A79" s="120"/>
      <c r="B79" s="58"/>
      <c r="C79" s="120"/>
      <c r="D79" s="120"/>
      <c r="E79" s="120"/>
      <c r="F79" s="120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122"/>
      <c r="Y79" s="122"/>
      <c r="Z79" s="2"/>
    </row>
    <row r="80" spans="1:26" ht="11.25" customHeight="1">
      <c r="A80" s="120"/>
      <c r="B80" s="58"/>
      <c r="C80" s="120"/>
      <c r="D80" s="120"/>
      <c r="E80" s="120"/>
      <c r="F80" s="120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122"/>
      <c r="Y80" s="122"/>
      <c r="Z80" s="2"/>
    </row>
    <row r="81" spans="1:26" ht="11.25" customHeight="1">
      <c r="A81" s="120"/>
      <c r="B81" s="58"/>
      <c r="C81" s="120"/>
      <c r="D81" s="120"/>
      <c r="E81" s="120"/>
      <c r="F81" s="120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122"/>
      <c r="Y81" s="122"/>
      <c r="Z81" s="2"/>
    </row>
    <row r="82" spans="1:26" ht="11.25" customHeight="1">
      <c r="A82" s="120"/>
      <c r="B82" s="58"/>
      <c r="C82" s="120"/>
      <c r="D82" s="120"/>
      <c r="E82" s="120"/>
      <c r="F82" s="120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122"/>
      <c r="Y82" s="122"/>
      <c r="Z82" s="2"/>
    </row>
    <row r="83" spans="1:26" ht="11.25" customHeight="1">
      <c r="A83" s="120"/>
      <c r="B83" s="58"/>
      <c r="C83" s="120"/>
      <c r="D83" s="120"/>
      <c r="E83" s="120"/>
      <c r="F83" s="120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122"/>
      <c r="Y83" s="122"/>
      <c r="Z83" s="2"/>
    </row>
    <row r="84" spans="1:26" ht="11.25" customHeight="1">
      <c r="A84" s="120"/>
      <c r="B84" s="58"/>
      <c r="C84" s="120"/>
      <c r="D84" s="120"/>
      <c r="E84" s="120"/>
      <c r="F84" s="120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122"/>
      <c r="Y84" s="122"/>
      <c r="Z84" s="2"/>
    </row>
    <row r="85" spans="1:26" ht="11.25" customHeight="1">
      <c r="A85" s="120"/>
      <c r="B85" s="58"/>
      <c r="C85" s="120"/>
      <c r="D85" s="120"/>
      <c r="E85" s="120"/>
      <c r="F85" s="120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122"/>
      <c r="Y85" s="122"/>
      <c r="Z85" s="2"/>
    </row>
    <row r="86" spans="1:26" ht="11.25" customHeight="1">
      <c r="A86" s="120"/>
      <c r="B86" s="58"/>
      <c r="C86" s="120"/>
      <c r="D86" s="120"/>
      <c r="E86" s="120"/>
      <c r="F86" s="120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122"/>
      <c r="Y86" s="122"/>
      <c r="Z86" s="2"/>
    </row>
    <row r="87" spans="1:26" ht="11.25" customHeight="1">
      <c r="A87" s="120"/>
      <c r="B87" s="58"/>
      <c r="C87" s="120"/>
      <c r="D87" s="120"/>
      <c r="E87" s="120"/>
      <c r="F87" s="120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122"/>
      <c r="Y87" s="122"/>
      <c r="Z87" s="2"/>
    </row>
    <row r="88" spans="1:26" ht="11.25" customHeight="1">
      <c r="A88" s="120"/>
      <c r="B88" s="58"/>
      <c r="C88" s="120"/>
      <c r="D88" s="120"/>
      <c r="E88" s="120"/>
      <c r="F88" s="120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122"/>
      <c r="Y88" s="122"/>
      <c r="Z88" s="2"/>
    </row>
    <row r="89" spans="1:26" ht="11.25" customHeight="1">
      <c r="A89" s="120"/>
      <c r="B89" s="58"/>
      <c r="C89" s="120"/>
      <c r="D89" s="120"/>
      <c r="E89" s="120"/>
      <c r="F89" s="120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122"/>
      <c r="Y89" s="122"/>
      <c r="Z89" s="2"/>
    </row>
    <row r="90" spans="1:26" ht="11.25" customHeight="1">
      <c r="A90" s="120"/>
      <c r="B90" s="58"/>
      <c r="C90" s="120"/>
      <c r="D90" s="120"/>
      <c r="E90" s="120"/>
      <c r="F90" s="120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122"/>
      <c r="Y90" s="122"/>
      <c r="Z90" s="2"/>
    </row>
    <row r="91" spans="1:26" ht="11.25" customHeight="1">
      <c r="A91" s="120"/>
      <c r="B91" s="58"/>
      <c r="C91" s="120"/>
      <c r="D91" s="120"/>
      <c r="E91" s="120"/>
      <c r="F91" s="120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122"/>
      <c r="Y91" s="122"/>
      <c r="Z91" s="2"/>
    </row>
    <row r="92" spans="1:26" ht="11.25" customHeight="1">
      <c r="A92" s="120"/>
      <c r="B92" s="58"/>
      <c r="C92" s="120"/>
      <c r="D92" s="120"/>
      <c r="E92" s="120"/>
      <c r="F92" s="120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122"/>
      <c r="Y92" s="122"/>
      <c r="Z92" s="2"/>
    </row>
    <row r="93" spans="1:26" ht="11.25" customHeight="1">
      <c r="A93" s="120"/>
      <c r="B93" s="58"/>
      <c r="C93" s="120"/>
      <c r="D93" s="120"/>
      <c r="E93" s="120"/>
      <c r="F93" s="120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122"/>
      <c r="Y93" s="122"/>
      <c r="Z93" s="2"/>
    </row>
    <row r="94" spans="1:26" ht="11.25" customHeight="1">
      <c r="A94" s="120"/>
      <c r="B94" s="58"/>
      <c r="C94" s="120"/>
      <c r="D94" s="120"/>
      <c r="E94" s="120"/>
      <c r="F94" s="120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122"/>
      <c r="Y94" s="122"/>
      <c r="Z94" s="2"/>
    </row>
    <row r="95" spans="1:26" ht="11.25" customHeight="1">
      <c r="A95" s="120"/>
      <c r="B95" s="58"/>
      <c r="C95" s="120"/>
      <c r="D95" s="120"/>
      <c r="E95" s="120"/>
      <c r="F95" s="120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122"/>
      <c r="Y95" s="122"/>
      <c r="Z95" s="2"/>
    </row>
    <row r="96" spans="1:26" ht="11.25" customHeight="1">
      <c r="A96" s="120"/>
      <c r="B96" s="58"/>
      <c r="C96" s="120"/>
      <c r="D96" s="120"/>
      <c r="E96" s="120"/>
      <c r="F96" s="120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122"/>
      <c r="Y96" s="122"/>
      <c r="Z96" s="2"/>
    </row>
    <row r="97" spans="1:26" ht="11.25" customHeight="1">
      <c r="A97" s="120"/>
      <c r="B97" s="58"/>
      <c r="C97" s="120"/>
      <c r="D97" s="120"/>
      <c r="E97" s="120"/>
      <c r="F97" s="120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122"/>
      <c r="Y97" s="122"/>
      <c r="Z97" s="2"/>
    </row>
    <row r="98" spans="1:26" ht="11.25" customHeight="1">
      <c r="A98" s="120"/>
      <c r="B98" s="58"/>
      <c r="C98" s="120"/>
      <c r="D98" s="120"/>
      <c r="E98" s="120"/>
      <c r="F98" s="120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122"/>
      <c r="Y98" s="122"/>
      <c r="Z98" s="2"/>
    </row>
    <row r="99" spans="1:26" ht="11.25" customHeight="1">
      <c r="A99" s="120"/>
      <c r="B99" s="58"/>
      <c r="C99" s="120"/>
      <c r="D99" s="120"/>
      <c r="E99" s="120"/>
      <c r="F99" s="120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122"/>
      <c r="Y99" s="122"/>
      <c r="Z99" s="2"/>
    </row>
    <row r="100" spans="1:26" ht="11.25" customHeight="1">
      <c r="A100" s="120"/>
      <c r="B100" s="58"/>
      <c r="C100" s="120"/>
      <c r="D100" s="120"/>
      <c r="E100" s="120"/>
      <c r="F100" s="120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122"/>
      <c r="Y100" s="122"/>
      <c r="Z100" s="2"/>
    </row>
    <row r="101" spans="1:26" ht="11.25" customHeight="1">
      <c r="A101" s="120"/>
      <c r="B101" s="58"/>
      <c r="C101" s="120"/>
      <c r="D101" s="120"/>
      <c r="E101" s="120"/>
      <c r="F101" s="120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122"/>
      <c r="Y101" s="122"/>
      <c r="Z101" s="2"/>
    </row>
    <row r="102" spans="1:26" ht="11.25" customHeight="1">
      <c r="A102" s="120"/>
      <c r="B102" s="58"/>
      <c r="C102" s="120"/>
      <c r="D102" s="120"/>
      <c r="E102" s="120"/>
      <c r="F102" s="120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122"/>
      <c r="Y102" s="122"/>
      <c r="Z102" s="2"/>
    </row>
    <row r="103" spans="1:26" ht="11.25" customHeight="1">
      <c r="A103" s="120"/>
      <c r="B103" s="58"/>
      <c r="C103" s="120"/>
      <c r="D103" s="120"/>
      <c r="E103" s="120"/>
      <c r="F103" s="120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122"/>
      <c r="Y103" s="122"/>
      <c r="Z103" s="2"/>
    </row>
    <row r="104" spans="1:26" ht="11.25" customHeight="1">
      <c r="A104" s="120"/>
      <c r="B104" s="58"/>
      <c r="C104" s="120"/>
      <c r="D104" s="120"/>
      <c r="E104" s="120"/>
      <c r="F104" s="120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122"/>
      <c r="Y104" s="122"/>
      <c r="Z104" s="2"/>
    </row>
    <row r="105" spans="1:26" ht="11.25" customHeight="1">
      <c r="A105" s="120"/>
      <c r="B105" s="58"/>
      <c r="C105" s="120"/>
      <c r="D105" s="120"/>
      <c r="E105" s="120"/>
      <c r="F105" s="120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122"/>
      <c r="Y105" s="122"/>
      <c r="Z105" s="2"/>
    </row>
    <row r="106" spans="1:26" ht="11.25" customHeight="1">
      <c r="A106" s="120"/>
      <c r="B106" s="58"/>
      <c r="C106" s="120"/>
      <c r="D106" s="120"/>
      <c r="E106" s="120"/>
      <c r="F106" s="120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122"/>
      <c r="Y106" s="122"/>
      <c r="Z106" s="2"/>
    </row>
    <row r="107" spans="1:26" ht="11.25" customHeight="1">
      <c r="A107" s="120"/>
      <c r="B107" s="58"/>
      <c r="C107" s="120"/>
      <c r="D107" s="120"/>
      <c r="E107" s="120"/>
      <c r="F107" s="120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122"/>
      <c r="Y107" s="122"/>
      <c r="Z107" s="2"/>
    </row>
    <row r="108" spans="1:26" ht="11.25" customHeight="1">
      <c r="A108" s="120"/>
      <c r="B108" s="58"/>
      <c r="C108" s="120"/>
      <c r="D108" s="120"/>
      <c r="E108" s="120"/>
      <c r="F108" s="120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122"/>
      <c r="Y108" s="122"/>
      <c r="Z108" s="2"/>
    </row>
    <row r="109" spans="1:26" ht="11.25" customHeight="1">
      <c r="A109" s="120"/>
      <c r="B109" s="58"/>
      <c r="C109" s="120"/>
      <c r="D109" s="120"/>
      <c r="E109" s="120"/>
      <c r="F109" s="120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122"/>
      <c r="Y109" s="122"/>
      <c r="Z109" s="2"/>
    </row>
    <row r="110" spans="1:26" ht="11.25" customHeight="1">
      <c r="A110" s="120"/>
      <c r="B110" s="58"/>
      <c r="C110" s="120"/>
      <c r="D110" s="120"/>
      <c r="E110" s="120"/>
      <c r="F110" s="120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122"/>
      <c r="Y110" s="122"/>
      <c r="Z110" s="2"/>
    </row>
    <row r="111" spans="1:26" ht="11.25" customHeight="1">
      <c r="A111" s="120"/>
      <c r="B111" s="58"/>
      <c r="C111" s="120"/>
      <c r="D111" s="120"/>
      <c r="E111" s="120"/>
      <c r="F111" s="120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122"/>
      <c r="Y111" s="122"/>
      <c r="Z111" s="2"/>
    </row>
    <row r="112" spans="1:26" ht="11.25" customHeight="1">
      <c r="A112" s="120"/>
      <c r="B112" s="58"/>
      <c r="C112" s="120"/>
      <c r="D112" s="120"/>
      <c r="E112" s="120"/>
      <c r="F112" s="120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122"/>
      <c r="Y112" s="122"/>
      <c r="Z112" s="2"/>
    </row>
    <row r="113" spans="1:26" ht="11.25" customHeight="1">
      <c r="A113" s="120"/>
      <c r="B113" s="58"/>
      <c r="C113" s="120"/>
      <c r="D113" s="120"/>
      <c r="E113" s="120"/>
      <c r="F113" s="120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122"/>
      <c r="Y113" s="122"/>
      <c r="Z113" s="2"/>
    </row>
    <row r="114" spans="1:26" ht="11.25" customHeight="1">
      <c r="A114" s="120"/>
      <c r="B114" s="58"/>
      <c r="C114" s="120"/>
      <c r="D114" s="120"/>
      <c r="E114" s="120"/>
      <c r="F114" s="120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122"/>
      <c r="Y114" s="122"/>
      <c r="Z114" s="2"/>
    </row>
    <row r="115" spans="1:26" ht="11.25" customHeight="1">
      <c r="A115" s="120"/>
      <c r="B115" s="58"/>
      <c r="C115" s="120"/>
      <c r="D115" s="120"/>
      <c r="E115" s="120"/>
      <c r="F115" s="120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122"/>
      <c r="Y115" s="122"/>
      <c r="Z115" s="2"/>
    </row>
    <row r="116" spans="1:26" ht="11.25" customHeight="1">
      <c r="A116" s="120"/>
      <c r="B116" s="58"/>
      <c r="C116" s="120"/>
      <c r="D116" s="120"/>
      <c r="E116" s="120"/>
      <c r="F116" s="120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122"/>
      <c r="Y116" s="122"/>
      <c r="Z116" s="2"/>
    </row>
    <row r="117" spans="1:26" ht="11.25" customHeight="1">
      <c r="A117" s="120"/>
      <c r="B117" s="58"/>
      <c r="C117" s="120"/>
      <c r="D117" s="120"/>
      <c r="E117" s="120"/>
      <c r="F117" s="120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122"/>
      <c r="Y117" s="122"/>
      <c r="Z117" s="2"/>
    </row>
    <row r="118" spans="1:26" ht="11.25" customHeight="1">
      <c r="A118" s="120"/>
      <c r="B118" s="58"/>
      <c r="C118" s="120"/>
      <c r="D118" s="120"/>
      <c r="E118" s="120"/>
      <c r="F118" s="120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122"/>
      <c r="Y118" s="122"/>
      <c r="Z118" s="2"/>
    </row>
    <row r="119" spans="1:26" ht="11.25" customHeight="1">
      <c r="A119" s="120"/>
      <c r="B119" s="58"/>
      <c r="C119" s="120"/>
      <c r="D119" s="120"/>
      <c r="E119" s="120"/>
      <c r="F119" s="120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122"/>
      <c r="Y119" s="122"/>
      <c r="Z119" s="2"/>
    </row>
    <row r="120" spans="1:26" ht="11.25" customHeight="1">
      <c r="A120" s="120"/>
      <c r="B120" s="58"/>
      <c r="C120" s="120"/>
      <c r="D120" s="120"/>
      <c r="E120" s="120"/>
      <c r="F120" s="120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122"/>
      <c r="Y120" s="122"/>
      <c r="Z120" s="2"/>
    </row>
    <row r="121" spans="1:26" ht="11.25" customHeight="1">
      <c r="A121" s="120"/>
      <c r="B121" s="58"/>
      <c r="C121" s="120"/>
      <c r="D121" s="120"/>
      <c r="E121" s="120"/>
      <c r="F121" s="120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122"/>
      <c r="Y121" s="122"/>
      <c r="Z121" s="2"/>
    </row>
    <row r="122" spans="1:26" ht="11.25" customHeight="1">
      <c r="A122" s="120"/>
      <c r="B122" s="58"/>
      <c r="C122" s="120"/>
      <c r="D122" s="120"/>
      <c r="E122" s="120"/>
      <c r="F122" s="120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122"/>
      <c r="Y122" s="122"/>
      <c r="Z122" s="2"/>
    </row>
    <row r="123" spans="1:26" ht="11.25" customHeight="1">
      <c r="A123" s="120"/>
      <c r="B123" s="58"/>
      <c r="C123" s="120"/>
      <c r="D123" s="120"/>
      <c r="E123" s="120"/>
      <c r="F123" s="120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122"/>
      <c r="Y123" s="122"/>
      <c r="Z123" s="2"/>
    </row>
    <row r="124" spans="1:26" ht="11.25" customHeight="1">
      <c r="A124" s="120"/>
      <c r="B124" s="58"/>
      <c r="C124" s="120"/>
      <c r="D124" s="120"/>
      <c r="E124" s="120"/>
      <c r="F124" s="120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122"/>
      <c r="Y124" s="122"/>
      <c r="Z124" s="2"/>
    </row>
    <row r="125" spans="1:26" ht="11.25" customHeight="1">
      <c r="A125" s="120"/>
      <c r="B125" s="58"/>
      <c r="C125" s="120"/>
      <c r="D125" s="120"/>
      <c r="E125" s="120"/>
      <c r="F125" s="120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122"/>
      <c r="Y125" s="122"/>
      <c r="Z125" s="2"/>
    </row>
    <row r="126" spans="1:26" ht="11.25" customHeight="1">
      <c r="A126" s="120"/>
      <c r="B126" s="58"/>
      <c r="C126" s="120"/>
      <c r="D126" s="120"/>
      <c r="E126" s="120"/>
      <c r="F126" s="120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122"/>
      <c r="Y126" s="122"/>
      <c r="Z126" s="2"/>
    </row>
    <row r="127" spans="1:26" ht="11.25" customHeight="1">
      <c r="A127" s="120"/>
      <c r="B127" s="58"/>
      <c r="C127" s="120"/>
      <c r="D127" s="120"/>
      <c r="E127" s="120"/>
      <c r="F127" s="120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122"/>
      <c r="Y127" s="122"/>
      <c r="Z127" s="2"/>
    </row>
    <row r="128" spans="1:26" ht="11.25" customHeight="1">
      <c r="A128" s="120"/>
      <c r="B128" s="58"/>
      <c r="C128" s="120"/>
      <c r="D128" s="120"/>
      <c r="E128" s="120"/>
      <c r="F128" s="120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122"/>
      <c r="Y128" s="122"/>
      <c r="Z128" s="2"/>
    </row>
    <row r="129" spans="1:26" ht="11.25" customHeight="1">
      <c r="A129" s="120"/>
      <c r="B129" s="58"/>
      <c r="C129" s="120"/>
      <c r="D129" s="120"/>
      <c r="E129" s="120"/>
      <c r="F129" s="120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122"/>
      <c r="Y129" s="122"/>
      <c r="Z129" s="2"/>
    </row>
    <row r="130" spans="1:26" ht="11.25" customHeight="1">
      <c r="A130" s="120"/>
      <c r="B130" s="58"/>
      <c r="C130" s="120"/>
      <c r="D130" s="120"/>
      <c r="E130" s="120"/>
      <c r="F130" s="120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122"/>
      <c r="Y130" s="122"/>
      <c r="Z130" s="2"/>
    </row>
    <row r="131" spans="1:26" ht="11.25" customHeight="1">
      <c r="A131" s="120"/>
      <c r="B131" s="58"/>
      <c r="C131" s="120"/>
      <c r="D131" s="120"/>
      <c r="E131" s="120"/>
      <c r="F131" s="120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122"/>
      <c r="Y131" s="122"/>
      <c r="Z131" s="2"/>
    </row>
    <row r="132" spans="1:26" ht="11.25" customHeight="1">
      <c r="A132" s="120"/>
      <c r="B132" s="58"/>
      <c r="C132" s="120"/>
      <c r="D132" s="120"/>
      <c r="E132" s="120"/>
      <c r="F132" s="120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122"/>
      <c r="Y132" s="122"/>
      <c r="Z132" s="2"/>
    </row>
    <row r="133" spans="1:26" ht="11.25" customHeight="1">
      <c r="A133" s="120"/>
      <c r="B133" s="58"/>
      <c r="C133" s="120"/>
      <c r="D133" s="120"/>
      <c r="E133" s="120"/>
      <c r="F133" s="120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122"/>
      <c r="Y133" s="122"/>
      <c r="Z133" s="2"/>
    </row>
    <row r="134" spans="1:26" ht="11.25" customHeight="1">
      <c r="A134" s="120"/>
      <c r="B134" s="58"/>
      <c r="C134" s="120"/>
      <c r="D134" s="120"/>
      <c r="E134" s="120"/>
      <c r="F134" s="120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122"/>
      <c r="Y134" s="122"/>
      <c r="Z134" s="2"/>
    </row>
    <row r="135" spans="1:26" ht="11.25" customHeight="1">
      <c r="A135" s="120"/>
      <c r="B135" s="58"/>
      <c r="C135" s="120"/>
      <c r="D135" s="120"/>
      <c r="E135" s="120"/>
      <c r="F135" s="120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122"/>
      <c r="Y135" s="122"/>
      <c r="Z135" s="2"/>
    </row>
    <row r="136" spans="1:26" ht="11.25" customHeight="1">
      <c r="A136" s="120"/>
      <c r="B136" s="58"/>
      <c r="C136" s="120"/>
      <c r="D136" s="120"/>
      <c r="E136" s="120"/>
      <c r="F136" s="120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122"/>
      <c r="Y136" s="122"/>
      <c r="Z136" s="2"/>
    </row>
    <row r="137" spans="1:26" ht="11.25" customHeight="1">
      <c r="A137" s="120"/>
      <c r="B137" s="58"/>
      <c r="C137" s="120"/>
      <c r="D137" s="120"/>
      <c r="E137" s="120"/>
      <c r="F137" s="120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122"/>
      <c r="Y137" s="122"/>
      <c r="Z137" s="2"/>
    </row>
    <row r="138" spans="1:26" ht="11.25" customHeight="1">
      <c r="A138" s="120"/>
      <c r="B138" s="58"/>
      <c r="C138" s="120"/>
      <c r="D138" s="120"/>
      <c r="E138" s="120"/>
      <c r="F138" s="120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122"/>
      <c r="Y138" s="122"/>
      <c r="Z138" s="2"/>
    </row>
    <row r="139" spans="1:26" ht="11.25" customHeight="1">
      <c r="A139" s="120"/>
      <c r="B139" s="58"/>
      <c r="C139" s="120"/>
      <c r="D139" s="120"/>
      <c r="E139" s="120"/>
      <c r="F139" s="120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122"/>
      <c r="Y139" s="122"/>
      <c r="Z139" s="2"/>
    </row>
    <row r="140" spans="1:26" ht="11.25" customHeight="1">
      <c r="A140" s="120"/>
      <c r="B140" s="58"/>
      <c r="C140" s="120"/>
      <c r="D140" s="120"/>
      <c r="E140" s="120"/>
      <c r="F140" s="120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122"/>
      <c r="Y140" s="122"/>
      <c r="Z140" s="2"/>
    </row>
    <row r="141" spans="1:26" ht="11.25" customHeight="1">
      <c r="A141" s="120"/>
      <c r="B141" s="58"/>
      <c r="C141" s="120"/>
      <c r="D141" s="120"/>
      <c r="E141" s="120"/>
      <c r="F141" s="120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122"/>
      <c r="Y141" s="122"/>
      <c r="Z141" s="2"/>
    </row>
    <row r="142" spans="1:26" ht="11.25" customHeight="1">
      <c r="A142" s="120"/>
      <c r="B142" s="58"/>
      <c r="C142" s="120"/>
      <c r="D142" s="120"/>
      <c r="E142" s="120"/>
      <c r="F142" s="120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122"/>
      <c r="Y142" s="122"/>
      <c r="Z142" s="2"/>
    </row>
    <row r="143" spans="1:26" ht="11.25" customHeight="1">
      <c r="A143" s="120"/>
      <c r="B143" s="58"/>
      <c r="C143" s="120"/>
      <c r="D143" s="120"/>
      <c r="E143" s="120"/>
      <c r="F143" s="120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122"/>
      <c r="Y143" s="122"/>
      <c r="Z143" s="2"/>
    </row>
    <row r="144" spans="1:26" ht="11.25" customHeight="1">
      <c r="A144" s="120"/>
      <c r="B144" s="58"/>
      <c r="C144" s="120"/>
      <c r="D144" s="120"/>
      <c r="E144" s="120"/>
      <c r="F144" s="120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122"/>
      <c r="Y144" s="122"/>
      <c r="Z144" s="2"/>
    </row>
    <row r="145" spans="1:26" ht="11.25" customHeight="1">
      <c r="A145" s="120"/>
      <c r="B145" s="58"/>
      <c r="C145" s="120"/>
      <c r="D145" s="120"/>
      <c r="E145" s="120"/>
      <c r="F145" s="120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122"/>
      <c r="Y145" s="122"/>
      <c r="Z145" s="2"/>
    </row>
    <row r="146" spans="1:26" ht="11.25" customHeight="1">
      <c r="A146" s="120"/>
      <c r="B146" s="58"/>
      <c r="C146" s="120"/>
      <c r="D146" s="120"/>
      <c r="E146" s="120"/>
      <c r="F146" s="120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122"/>
      <c r="Y146" s="122"/>
      <c r="Z146" s="2"/>
    </row>
    <row r="147" spans="1:26" ht="11.25" customHeight="1">
      <c r="A147" s="120"/>
      <c r="B147" s="58"/>
      <c r="C147" s="120"/>
      <c r="D147" s="120"/>
      <c r="E147" s="120"/>
      <c r="F147" s="120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122"/>
      <c r="Y147" s="122"/>
      <c r="Z147" s="2"/>
    </row>
    <row r="148" spans="1:26" ht="11.25" customHeight="1">
      <c r="A148" s="120"/>
      <c r="B148" s="58"/>
      <c r="C148" s="120"/>
      <c r="D148" s="120"/>
      <c r="E148" s="120"/>
      <c r="F148" s="120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122"/>
      <c r="Y148" s="122"/>
      <c r="Z148" s="2"/>
    </row>
    <row r="149" spans="1:26" ht="11.25" customHeight="1">
      <c r="A149" s="120"/>
      <c r="B149" s="58"/>
      <c r="C149" s="120"/>
      <c r="D149" s="120"/>
      <c r="E149" s="120"/>
      <c r="F149" s="120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122"/>
      <c r="Y149" s="122"/>
      <c r="Z149" s="2"/>
    </row>
    <row r="150" spans="1:26" ht="11.25" customHeight="1">
      <c r="A150" s="120"/>
      <c r="B150" s="58"/>
      <c r="C150" s="120"/>
      <c r="D150" s="120"/>
      <c r="E150" s="120"/>
      <c r="F150" s="120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122"/>
      <c r="Y150" s="122"/>
      <c r="Z150" s="2"/>
    </row>
    <row r="151" spans="1:26" ht="11.25" customHeight="1">
      <c r="A151" s="120"/>
      <c r="B151" s="58"/>
      <c r="C151" s="120"/>
      <c r="D151" s="120"/>
      <c r="E151" s="120"/>
      <c r="F151" s="120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122"/>
      <c r="Y151" s="122"/>
      <c r="Z151" s="2"/>
    </row>
    <row r="152" spans="1:26" ht="11.25" customHeight="1">
      <c r="A152" s="120"/>
      <c r="B152" s="58"/>
      <c r="C152" s="120"/>
      <c r="D152" s="120"/>
      <c r="E152" s="120"/>
      <c r="F152" s="120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122"/>
      <c r="Y152" s="122"/>
      <c r="Z152" s="2"/>
    </row>
    <row r="153" spans="1:26" ht="11.25" customHeight="1">
      <c r="A153" s="120"/>
      <c r="B153" s="58"/>
      <c r="C153" s="120"/>
      <c r="D153" s="120"/>
      <c r="E153" s="120"/>
      <c r="F153" s="120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122"/>
      <c r="Y153" s="122"/>
      <c r="Z153" s="2"/>
    </row>
    <row r="154" spans="1:26" ht="11.25" customHeight="1">
      <c r="A154" s="120"/>
      <c r="B154" s="58"/>
      <c r="C154" s="120"/>
      <c r="D154" s="120"/>
      <c r="E154" s="120"/>
      <c r="F154" s="120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122"/>
      <c r="Y154" s="122"/>
      <c r="Z154" s="2"/>
    </row>
    <row r="155" spans="1:26" ht="11.25" customHeight="1">
      <c r="A155" s="120"/>
      <c r="B155" s="58"/>
      <c r="C155" s="120"/>
      <c r="D155" s="120"/>
      <c r="E155" s="120"/>
      <c r="F155" s="120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122"/>
      <c r="Y155" s="122"/>
      <c r="Z155" s="2"/>
    </row>
    <row r="156" spans="1:26" ht="11.25" customHeight="1">
      <c r="A156" s="120"/>
      <c r="B156" s="58"/>
      <c r="C156" s="120"/>
      <c r="D156" s="120"/>
      <c r="E156" s="120"/>
      <c r="F156" s="120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122"/>
      <c r="Y156" s="122"/>
      <c r="Z156" s="2"/>
    </row>
    <row r="157" spans="1:26" ht="11.25" customHeight="1">
      <c r="A157" s="120"/>
      <c r="B157" s="58"/>
      <c r="C157" s="120"/>
      <c r="D157" s="120"/>
      <c r="E157" s="120"/>
      <c r="F157" s="120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122"/>
      <c r="Y157" s="122"/>
      <c r="Z157" s="2"/>
    </row>
    <row r="158" spans="1:26" ht="11.25" customHeight="1">
      <c r="A158" s="120"/>
      <c r="B158" s="58"/>
      <c r="C158" s="120"/>
      <c r="D158" s="120"/>
      <c r="E158" s="120"/>
      <c r="F158" s="120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122"/>
      <c r="Y158" s="122"/>
      <c r="Z158" s="2"/>
    </row>
    <row r="159" spans="1:26" ht="11.25" customHeight="1">
      <c r="A159" s="120"/>
      <c r="B159" s="58"/>
      <c r="C159" s="120"/>
      <c r="D159" s="120"/>
      <c r="E159" s="120"/>
      <c r="F159" s="120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122"/>
      <c r="Y159" s="122"/>
      <c r="Z159" s="2"/>
    </row>
    <row r="160" spans="1:26" ht="11.25" customHeight="1">
      <c r="A160" s="120"/>
      <c r="B160" s="58"/>
      <c r="C160" s="120"/>
      <c r="D160" s="120"/>
      <c r="E160" s="120"/>
      <c r="F160" s="120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122"/>
      <c r="Y160" s="122"/>
      <c r="Z160" s="2"/>
    </row>
    <row r="161" spans="1:26" ht="11.25" customHeight="1">
      <c r="A161" s="120"/>
      <c r="B161" s="58"/>
      <c r="C161" s="120"/>
      <c r="D161" s="120"/>
      <c r="E161" s="120"/>
      <c r="F161" s="120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122"/>
      <c r="Y161" s="122"/>
      <c r="Z161" s="2"/>
    </row>
    <row r="162" spans="1:26" ht="11.25" customHeight="1">
      <c r="A162" s="120"/>
      <c r="B162" s="58"/>
      <c r="C162" s="120"/>
      <c r="D162" s="120"/>
      <c r="E162" s="120"/>
      <c r="F162" s="120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122"/>
      <c r="Y162" s="122"/>
      <c r="Z162" s="2"/>
    </row>
    <row r="163" spans="1:26" ht="11.25" customHeight="1">
      <c r="A163" s="120"/>
      <c r="B163" s="58"/>
      <c r="C163" s="120"/>
      <c r="D163" s="120"/>
      <c r="E163" s="120"/>
      <c r="F163" s="120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122"/>
      <c r="Y163" s="122"/>
      <c r="Z163" s="2"/>
    </row>
    <row r="164" spans="1:26" ht="11.25" customHeight="1">
      <c r="A164" s="120"/>
      <c r="B164" s="58"/>
      <c r="C164" s="120"/>
      <c r="D164" s="120"/>
      <c r="E164" s="120"/>
      <c r="F164" s="120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122"/>
      <c r="Y164" s="122"/>
      <c r="Z164" s="2"/>
    </row>
    <row r="165" spans="1:26" ht="11.25" customHeight="1">
      <c r="A165" s="120"/>
      <c r="B165" s="58"/>
      <c r="C165" s="120"/>
      <c r="D165" s="120"/>
      <c r="E165" s="120"/>
      <c r="F165" s="120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122"/>
      <c r="Y165" s="122"/>
      <c r="Z165" s="2"/>
    </row>
    <row r="166" spans="1:26" ht="11.25" customHeight="1">
      <c r="A166" s="120"/>
      <c r="B166" s="58"/>
      <c r="C166" s="120"/>
      <c r="D166" s="120"/>
      <c r="E166" s="120"/>
      <c r="F166" s="120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122"/>
      <c r="Y166" s="122"/>
      <c r="Z166" s="2"/>
    </row>
    <row r="167" spans="1:26" ht="11.25" customHeight="1">
      <c r="A167" s="120"/>
      <c r="B167" s="58"/>
      <c r="C167" s="120"/>
      <c r="D167" s="120"/>
      <c r="E167" s="120"/>
      <c r="F167" s="120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122"/>
      <c r="Y167" s="122"/>
      <c r="Z167" s="2"/>
    </row>
    <row r="168" spans="1:26" ht="11.25" customHeight="1">
      <c r="A168" s="120"/>
      <c r="B168" s="58"/>
      <c r="C168" s="120"/>
      <c r="D168" s="120"/>
      <c r="E168" s="120"/>
      <c r="F168" s="120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122"/>
      <c r="Y168" s="122"/>
      <c r="Z168" s="2"/>
    </row>
    <row r="169" spans="1:26" ht="11.25" customHeight="1">
      <c r="A169" s="120"/>
      <c r="B169" s="58"/>
      <c r="C169" s="120"/>
      <c r="D169" s="120"/>
      <c r="E169" s="120"/>
      <c r="F169" s="120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122"/>
      <c r="Y169" s="122"/>
      <c r="Z169" s="2"/>
    </row>
    <row r="170" spans="1:26" ht="11.25" customHeight="1">
      <c r="A170" s="120"/>
      <c r="B170" s="58"/>
      <c r="C170" s="120"/>
      <c r="D170" s="120"/>
      <c r="E170" s="120"/>
      <c r="F170" s="120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122"/>
      <c r="Y170" s="122"/>
      <c r="Z170" s="2"/>
    </row>
    <row r="171" spans="1:26" ht="11.25" customHeight="1">
      <c r="A171" s="120"/>
      <c r="B171" s="58"/>
      <c r="C171" s="120"/>
      <c r="D171" s="120"/>
      <c r="E171" s="120"/>
      <c r="F171" s="120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122"/>
      <c r="Y171" s="122"/>
      <c r="Z171" s="2"/>
    </row>
    <row r="172" spans="1:26" ht="11.25" customHeight="1">
      <c r="A172" s="120"/>
      <c r="B172" s="58"/>
      <c r="C172" s="120"/>
      <c r="D172" s="120"/>
      <c r="E172" s="120"/>
      <c r="F172" s="120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122"/>
      <c r="Y172" s="122"/>
      <c r="Z172" s="2"/>
    </row>
    <row r="173" spans="1:26" ht="11.25" customHeight="1">
      <c r="A173" s="120"/>
      <c r="B173" s="58"/>
      <c r="C173" s="120"/>
      <c r="D173" s="120"/>
      <c r="E173" s="120"/>
      <c r="F173" s="120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122"/>
      <c r="Y173" s="122"/>
      <c r="Z173" s="2"/>
    </row>
    <row r="174" spans="1:26" ht="11.25" customHeight="1">
      <c r="A174" s="120"/>
      <c r="B174" s="58"/>
      <c r="C174" s="120"/>
      <c r="D174" s="120"/>
      <c r="E174" s="120"/>
      <c r="F174" s="120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122"/>
      <c r="Y174" s="122"/>
      <c r="Z174" s="2"/>
    </row>
    <row r="175" spans="1:26" ht="11.25" customHeight="1">
      <c r="A175" s="120"/>
      <c r="B175" s="58"/>
      <c r="C175" s="120"/>
      <c r="D175" s="120"/>
      <c r="E175" s="120"/>
      <c r="F175" s="120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122"/>
      <c r="Y175" s="122"/>
      <c r="Z175" s="2"/>
    </row>
    <row r="176" spans="1:26" ht="11.25" customHeight="1">
      <c r="A176" s="120"/>
      <c r="B176" s="58"/>
      <c r="C176" s="120"/>
      <c r="D176" s="120"/>
      <c r="E176" s="120"/>
      <c r="F176" s="120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122"/>
      <c r="Y176" s="122"/>
      <c r="Z176" s="2"/>
    </row>
    <row r="177" spans="1:26" ht="11.25" customHeight="1">
      <c r="A177" s="120"/>
      <c r="B177" s="58"/>
      <c r="C177" s="120"/>
      <c r="D177" s="120"/>
      <c r="E177" s="120"/>
      <c r="F177" s="120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122"/>
      <c r="Y177" s="122"/>
      <c r="Z177" s="2"/>
    </row>
    <row r="178" spans="1:26" ht="11.25" customHeight="1">
      <c r="A178" s="120"/>
      <c r="B178" s="58"/>
      <c r="C178" s="120"/>
      <c r="D178" s="120"/>
      <c r="E178" s="120"/>
      <c r="F178" s="120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122"/>
      <c r="Y178" s="122"/>
      <c r="Z178" s="2"/>
    </row>
    <row r="179" spans="1:26" ht="11.25" customHeight="1">
      <c r="A179" s="120"/>
      <c r="B179" s="58"/>
      <c r="C179" s="120"/>
      <c r="D179" s="120"/>
      <c r="E179" s="120"/>
      <c r="F179" s="120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122"/>
      <c r="Y179" s="122"/>
      <c r="Z179" s="2"/>
    </row>
    <row r="180" spans="1:26" ht="11.25" customHeight="1">
      <c r="A180" s="120"/>
      <c r="B180" s="58"/>
      <c r="C180" s="120"/>
      <c r="D180" s="120"/>
      <c r="E180" s="120"/>
      <c r="F180" s="120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122"/>
      <c r="Y180" s="122"/>
      <c r="Z180" s="2"/>
    </row>
    <row r="181" spans="1:26" ht="11.25" customHeight="1">
      <c r="A181" s="120"/>
      <c r="B181" s="58"/>
      <c r="C181" s="120"/>
      <c r="D181" s="120"/>
      <c r="E181" s="120"/>
      <c r="F181" s="120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122"/>
      <c r="Y181" s="122"/>
      <c r="Z181" s="2"/>
    </row>
    <row r="182" spans="1:26" ht="11.25" customHeight="1">
      <c r="A182" s="120"/>
      <c r="B182" s="58"/>
      <c r="C182" s="120"/>
      <c r="D182" s="120"/>
      <c r="E182" s="120"/>
      <c r="F182" s="120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122"/>
      <c r="Y182" s="122"/>
      <c r="Z182" s="2"/>
    </row>
    <row r="183" spans="1:26" ht="11.25" customHeight="1">
      <c r="A183" s="120"/>
      <c r="B183" s="58"/>
      <c r="C183" s="120"/>
      <c r="D183" s="120"/>
      <c r="E183" s="120"/>
      <c r="F183" s="120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122"/>
      <c r="Y183" s="122"/>
      <c r="Z183" s="2"/>
    </row>
    <row r="184" spans="1:26" ht="11.25" customHeight="1">
      <c r="A184" s="120"/>
      <c r="B184" s="58"/>
      <c r="C184" s="120"/>
      <c r="D184" s="120"/>
      <c r="E184" s="120"/>
      <c r="F184" s="120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122"/>
      <c r="Y184" s="122"/>
      <c r="Z184" s="2"/>
    </row>
    <row r="185" spans="1:26" ht="11.25" customHeight="1">
      <c r="A185" s="120"/>
      <c r="B185" s="58"/>
      <c r="C185" s="120"/>
      <c r="D185" s="120"/>
      <c r="E185" s="120"/>
      <c r="F185" s="120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122"/>
      <c r="Y185" s="122"/>
      <c r="Z185" s="2"/>
    </row>
    <row r="186" spans="1:26" ht="11.25" customHeight="1">
      <c r="A186" s="120"/>
      <c r="B186" s="58"/>
      <c r="C186" s="120"/>
      <c r="D186" s="120"/>
      <c r="E186" s="120"/>
      <c r="F186" s="120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122"/>
      <c r="Y186" s="122"/>
      <c r="Z186" s="2"/>
    </row>
    <row r="187" spans="1:26" ht="11.25" customHeight="1">
      <c r="A187" s="120"/>
      <c r="B187" s="58"/>
      <c r="C187" s="120"/>
      <c r="D187" s="120"/>
      <c r="E187" s="120"/>
      <c r="F187" s="120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122"/>
      <c r="Y187" s="122"/>
      <c r="Z187" s="2"/>
    </row>
    <row r="188" spans="1:26" ht="11.25" customHeight="1">
      <c r="A188" s="120"/>
      <c r="B188" s="58"/>
      <c r="C188" s="120"/>
      <c r="D188" s="120"/>
      <c r="E188" s="120"/>
      <c r="F188" s="120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122"/>
      <c r="Y188" s="122"/>
      <c r="Z188" s="2"/>
    </row>
    <row r="189" spans="1:26" ht="11.25" customHeight="1">
      <c r="A189" s="120"/>
      <c r="B189" s="58"/>
      <c r="C189" s="120"/>
      <c r="D189" s="120"/>
      <c r="E189" s="120"/>
      <c r="F189" s="120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122"/>
      <c r="Y189" s="122"/>
      <c r="Z189" s="2"/>
    </row>
    <row r="190" spans="1:26" ht="11.25" customHeight="1">
      <c r="A190" s="120"/>
      <c r="B190" s="58"/>
      <c r="C190" s="120"/>
      <c r="D190" s="120"/>
      <c r="E190" s="120"/>
      <c r="F190" s="120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122"/>
      <c r="Y190" s="122"/>
      <c r="Z190" s="2"/>
    </row>
    <row r="191" spans="1:26" ht="11.25" customHeight="1">
      <c r="A191" s="120"/>
      <c r="B191" s="58"/>
      <c r="C191" s="120"/>
      <c r="D191" s="120"/>
      <c r="E191" s="120"/>
      <c r="F191" s="120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122"/>
      <c r="Y191" s="122"/>
      <c r="Z191" s="2"/>
    </row>
    <row r="192" spans="1:26" ht="11.25" customHeight="1">
      <c r="A192" s="120"/>
      <c r="B192" s="58"/>
      <c r="C192" s="120"/>
      <c r="D192" s="120"/>
      <c r="E192" s="120"/>
      <c r="F192" s="120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122"/>
      <c r="Y192" s="122"/>
      <c r="Z192" s="2"/>
    </row>
    <row r="193" spans="1:26" ht="11.25" customHeight="1">
      <c r="A193" s="120"/>
      <c r="B193" s="58"/>
      <c r="C193" s="120"/>
      <c r="D193" s="120"/>
      <c r="E193" s="120"/>
      <c r="F193" s="120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122"/>
      <c r="Y193" s="122"/>
      <c r="Z193" s="2"/>
    </row>
    <row r="194" spans="1:26" ht="11.25" customHeight="1">
      <c r="A194" s="120"/>
      <c r="B194" s="58"/>
      <c r="C194" s="120"/>
      <c r="D194" s="120"/>
      <c r="E194" s="120"/>
      <c r="F194" s="120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122"/>
      <c r="Y194" s="122"/>
      <c r="Z194" s="2"/>
    </row>
    <row r="195" spans="1:26" ht="11.25" customHeight="1">
      <c r="A195" s="120"/>
      <c r="B195" s="58"/>
      <c r="C195" s="120"/>
      <c r="D195" s="120"/>
      <c r="E195" s="120"/>
      <c r="F195" s="120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122"/>
      <c r="Y195" s="122"/>
      <c r="Z195" s="2"/>
    </row>
    <row r="196" spans="1:26" ht="11.25" customHeight="1">
      <c r="A196" s="120"/>
      <c r="B196" s="58"/>
      <c r="C196" s="120"/>
      <c r="D196" s="120"/>
      <c r="E196" s="120"/>
      <c r="F196" s="120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122"/>
      <c r="Y196" s="122"/>
      <c r="Z196" s="2"/>
    </row>
    <row r="197" spans="1:26" ht="11.25" customHeight="1">
      <c r="A197" s="120"/>
      <c r="B197" s="58"/>
      <c r="C197" s="120"/>
      <c r="D197" s="120"/>
      <c r="E197" s="120"/>
      <c r="F197" s="120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122"/>
      <c r="Y197" s="122"/>
      <c r="Z197" s="2"/>
    </row>
    <row r="198" spans="1:26" ht="11.25" customHeight="1">
      <c r="A198" s="120"/>
      <c r="B198" s="58"/>
      <c r="C198" s="120"/>
      <c r="D198" s="120"/>
      <c r="E198" s="120"/>
      <c r="F198" s="120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122"/>
      <c r="Y198" s="122"/>
      <c r="Z198" s="2"/>
    </row>
    <row r="199" spans="1:26" ht="11.25" customHeight="1">
      <c r="A199" s="120"/>
      <c r="B199" s="58"/>
      <c r="C199" s="120"/>
      <c r="D199" s="120"/>
      <c r="E199" s="120"/>
      <c r="F199" s="120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122"/>
      <c r="Y199" s="122"/>
      <c r="Z199" s="2"/>
    </row>
    <row r="200" spans="1:26" ht="11.25" customHeight="1">
      <c r="A200" s="120"/>
      <c r="B200" s="58"/>
      <c r="C200" s="120"/>
      <c r="D200" s="120"/>
      <c r="E200" s="120"/>
      <c r="F200" s="120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122"/>
      <c r="Y200" s="122"/>
      <c r="Z200" s="2"/>
    </row>
    <row r="201" spans="1:26" ht="11.25" customHeight="1">
      <c r="A201" s="120"/>
      <c r="B201" s="58"/>
      <c r="C201" s="120"/>
      <c r="D201" s="120"/>
      <c r="E201" s="120"/>
      <c r="F201" s="120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122"/>
      <c r="Y201" s="122"/>
      <c r="Z201" s="2"/>
    </row>
    <row r="202" spans="1:26" ht="11.25" customHeight="1">
      <c r="A202" s="120"/>
      <c r="B202" s="58"/>
      <c r="C202" s="120"/>
      <c r="D202" s="120"/>
      <c r="E202" s="120"/>
      <c r="F202" s="120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122"/>
      <c r="Y202" s="122"/>
      <c r="Z202" s="2"/>
    </row>
    <row r="203" spans="1:26" ht="11.25" customHeight="1">
      <c r="A203" s="120"/>
      <c r="B203" s="58"/>
      <c r="C203" s="120"/>
      <c r="D203" s="120"/>
      <c r="E203" s="120"/>
      <c r="F203" s="120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122"/>
      <c r="Y203" s="122"/>
      <c r="Z203" s="2"/>
    </row>
    <row r="204" spans="1:26" ht="11.25" customHeight="1">
      <c r="A204" s="120"/>
      <c r="B204" s="58"/>
      <c r="C204" s="120"/>
      <c r="D204" s="120"/>
      <c r="E204" s="120"/>
      <c r="F204" s="120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122"/>
      <c r="Y204" s="122"/>
      <c r="Z204" s="2"/>
    </row>
    <row r="205" spans="1:26" ht="11.25" customHeight="1">
      <c r="A205" s="120"/>
      <c r="B205" s="58"/>
      <c r="C205" s="120"/>
      <c r="D205" s="120"/>
      <c r="E205" s="120"/>
      <c r="F205" s="120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122"/>
      <c r="Y205" s="122"/>
      <c r="Z205" s="2"/>
    </row>
    <row r="206" spans="1:26" ht="11.25" customHeight="1">
      <c r="A206" s="120"/>
      <c r="B206" s="58"/>
      <c r="C206" s="120"/>
      <c r="D206" s="120"/>
      <c r="E206" s="120"/>
      <c r="F206" s="120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122"/>
      <c r="Y206" s="122"/>
      <c r="Z206" s="2"/>
    </row>
    <row r="207" spans="1:26" ht="11.25" customHeight="1">
      <c r="A207" s="120"/>
      <c r="B207" s="58"/>
      <c r="C207" s="120"/>
      <c r="D207" s="120"/>
      <c r="E207" s="120"/>
      <c r="F207" s="120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122"/>
      <c r="Y207" s="122"/>
      <c r="Z207" s="2"/>
    </row>
    <row r="208" spans="1:26" ht="11.25" customHeight="1">
      <c r="A208" s="120"/>
      <c r="B208" s="58"/>
      <c r="C208" s="120"/>
      <c r="D208" s="120"/>
      <c r="E208" s="120"/>
      <c r="F208" s="120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122"/>
      <c r="Y208" s="122"/>
      <c r="Z208" s="2"/>
    </row>
    <row r="209" spans="1:26" ht="11.25" customHeight="1">
      <c r="A209" s="120"/>
      <c r="B209" s="58"/>
      <c r="C209" s="120"/>
      <c r="D209" s="120"/>
      <c r="E209" s="120"/>
      <c r="F209" s="120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122"/>
      <c r="Y209" s="122"/>
      <c r="Z209" s="2"/>
    </row>
    <row r="210" spans="1:26" ht="11.25" customHeight="1">
      <c r="A210" s="120"/>
      <c r="B210" s="58"/>
      <c r="C210" s="120"/>
      <c r="D210" s="120"/>
      <c r="E210" s="120"/>
      <c r="F210" s="120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122"/>
      <c r="Y210" s="122"/>
      <c r="Z210" s="2"/>
    </row>
    <row r="211" spans="1:26" ht="11.25" customHeight="1">
      <c r="A211" s="120"/>
      <c r="B211" s="58"/>
      <c r="C211" s="120"/>
      <c r="D211" s="120"/>
      <c r="E211" s="120"/>
      <c r="F211" s="120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122"/>
      <c r="Y211" s="122"/>
      <c r="Z211" s="2"/>
    </row>
    <row r="212" spans="1:26" ht="11.25" customHeight="1">
      <c r="A212" s="120"/>
      <c r="B212" s="58"/>
      <c r="C212" s="120"/>
      <c r="D212" s="120"/>
      <c r="E212" s="120"/>
      <c r="F212" s="120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122"/>
      <c r="Y212" s="122"/>
      <c r="Z212" s="2"/>
    </row>
    <row r="213" spans="1:26" ht="11.25" customHeight="1">
      <c r="A213" s="120"/>
      <c r="B213" s="58"/>
      <c r="C213" s="120"/>
      <c r="D213" s="120"/>
      <c r="E213" s="120"/>
      <c r="F213" s="120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122"/>
      <c r="Y213" s="122"/>
      <c r="Z213" s="2"/>
    </row>
    <row r="214" spans="1:26" ht="11.25" customHeight="1">
      <c r="A214" s="120"/>
      <c r="B214" s="58"/>
      <c r="C214" s="120"/>
      <c r="D214" s="120"/>
      <c r="E214" s="120"/>
      <c r="F214" s="120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122"/>
      <c r="Y214" s="122"/>
      <c r="Z214" s="2"/>
    </row>
    <row r="215" spans="1:26" ht="11.25" customHeight="1">
      <c r="A215" s="120"/>
      <c r="B215" s="58"/>
      <c r="C215" s="120"/>
      <c r="D215" s="120"/>
      <c r="E215" s="120"/>
      <c r="F215" s="120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122"/>
      <c r="Y215" s="122"/>
      <c r="Z215" s="2"/>
    </row>
    <row r="216" spans="1:26" ht="11.25" customHeight="1">
      <c r="A216" s="120"/>
      <c r="B216" s="58"/>
      <c r="C216" s="120"/>
      <c r="D216" s="120"/>
      <c r="E216" s="120"/>
      <c r="F216" s="120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122"/>
      <c r="Y216" s="122"/>
      <c r="Z216" s="2"/>
    </row>
    <row r="217" spans="1:26" ht="11.25" customHeight="1">
      <c r="A217" s="120"/>
      <c r="B217" s="58"/>
      <c r="C217" s="120"/>
      <c r="D217" s="120"/>
      <c r="E217" s="120"/>
      <c r="F217" s="120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122"/>
      <c r="Y217" s="122"/>
      <c r="Z217" s="2"/>
    </row>
    <row r="218" spans="1:26" ht="11.25" customHeight="1">
      <c r="A218" s="120"/>
      <c r="B218" s="58"/>
      <c r="C218" s="120"/>
      <c r="D218" s="120"/>
      <c r="E218" s="120"/>
      <c r="F218" s="120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122"/>
      <c r="Y218" s="122"/>
      <c r="Z218" s="2"/>
    </row>
    <row r="219" spans="1:26" ht="11.25" customHeight="1">
      <c r="A219" s="120"/>
      <c r="B219" s="58"/>
      <c r="C219" s="120"/>
      <c r="D219" s="120"/>
      <c r="E219" s="120"/>
      <c r="F219" s="120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122"/>
      <c r="Y219" s="122"/>
      <c r="Z219" s="2"/>
    </row>
    <row r="220" spans="1:26" ht="11.25" customHeight="1">
      <c r="A220" s="120"/>
      <c r="B220" s="58"/>
      <c r="C220" s="120"/>
      <c r="D220" s="120"/>
      <c r="E220" s="120"/>
      <c r="F220" s="120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122"/>
      <c r="Y220" s="122"/>
      <c r="Z220" s="2"/>
    </row>
    <row r="221" spans="1:26" ht="11.25" customHeight="1">
      <c r="A221" s="120"/>
      <c r="B221" s="58"/>
      <c r="C221" s="120"/>
      <c r="D221" s="120"/>
      <c r="E221" s="120"/>
      <c r="F221" s="120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122"/>
      <c r="Y221" s="122"/>
      <c r="Z221" s="2"/>
    </row>
    <row r="222" spans="1:26" ht="11.25" customHeight="1">
      <c r="A222" s="120"/>
      <c r="B222" s="58"/>
      <c r="C222" s="120"/>
      <c r="D222" s="120"/>
      <c r="E222" s="120"/>
      <c r="F222" s="120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122"/>
      <c r="Y222" s="122"/>
      <c r="Z222" s="2"/>
    </row>
    <row r="223" spans="1:26" ht="11.25" customHeight="1">
      <c r="A223" s="120"/>
      <c r="B223" s="58"/>
      <c r="C223" s="120"/>
      <c r="D223" s="120"/>
      <c r="E223" s="120"/>
      <c r="F223" s="120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122"/>
      <c r="Y223" s="122"/>
      <c r="Z223" s="2"/>
    </row>
    <row r="224" spans="1:26" ht="11.25" customHeight="1">
      <c r="A224" s="120"/>
      <c r="B224" s="58"/>
      <c r="C224" s="120"/>
      <c r="D224" s="120"/>
      <c r="E224" s="120"/>
      <c r="F224" s="120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122"/>
      <c r="Y224" s="122"/>
      <c r="Z224" s="2"/>
    </row>
    <row r="225" spans="1:26" ht="11.25" customHeight="1">
      <c r="A225" s="120"/>
      <c r="B225" s="58"/>
      <c r="C225" s="120"/>
      <c r="D225" s="120"/>
      <c r="E225" s="120"/>
      <c r="F225" s="120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122"/>
      <c r="Y225" s="122"/>
      <c r="Z225" s="2"/>
    </row>
    <row r="226" spans="1:26" ht="11.25" customHeight="1">
      <c r="A226" s="120"/>
      <c r="B226" s="58"/>
      <c r="C226" s="120"/>
      <c r="D226" s="120"/>
      <c r="E226" s="120"/>
      <c r="F226" s="120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122"/>
      <c r="Y226" s="122"/>
      <c r="Z226" s="2"/>
    </row>
    <row r="227" spans="1:26" ht="11.25" customHeight="1">
      <c r="A227" s="120"/>
      <c r="B227" s="58"/>
      <c r="C227" s="120"/>
      <c r="D227" s="120"/>
      <c r="E227" s="120"/>
      <c r="F227" s="120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122"/>
      <c r="Y227" s="122"/>
      <c r="Z227" s="2"/>
    </row>
    <row r="228" spans="1:26" ht="11.25" customHeight="1">
      <c r="A228" s="120"/>
      <c r="B228" s="58"/>
      <c r="C228" s="120"/>
      <c r="D228" s="120"/>
      <c r="E228" s="120"/>
      <c r="F228" s="120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122"/>
      <c r="Y228" s="122"/>
      <c r="Z228" s="2"/>
    </row>
    <row r="229" spans="1:26" ht="11.25" customHeight="1">
      <c r="A229" s="120"/>
      <c r="B229" s="58"/>
      <c r="C229" s="120"/>
      <c r="D229" s="120"/>
      <c r="E229" s="120"/>
      <c r="F229" s="120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122"/>
      <c r="Y229" s="122"/>
      <c r="Z229" s="2"/>
    </row>
    <row r="230" spans="1:26" ht="11.25" customHeight="1">
      <c r="A230" s="120"/>
      <c r="B230" s="58"/>
      <c r="C230" s="120"/>
      <c r="D230" s="120"/>
      <c r="E230" s="120"/>
      <c r="F230" s="120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122"/>
      <c r="Y230" s="122"/>
      <c r="Z230" s="2"/>
    </row>
    <row r="231" spans="1:26" ht="11.25" customHeight="1">
      <c r="A231" s="120"/>
      <c r="B231" s="58"/>
      <c r="C231" s="120"/>
      <c r="D231" s="120"/>
      <c r="E231" s="120"/>
      <c r="F231" s="120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122"/>
      <c r="Y231" s="122"/>
      <c r="Z231" s="2"/>
    </row>
    <row r="232" spans="1:26" ht="11.25" customHeight="1">
      <c r="A232" s="120"/>
      <c r="B232" s="58"/>
      <c r="C232" s="120"/>
      <c r="D232" s="120"/>
      <c r="E232" s="120"/>
      <c r="F232" s="120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122"/>
      <c r="Y232" s="122"/>
      <c r="Z232" s="2"/>
    </row>
    <row r="233" spans="1:26" ht="11.25" customHeight="1">
      <c r="A233" s="120"/>
      <c r="B233" s="58"/>
      <c r="C233" s="120"/>
      <c r="D233" s="120"/>
      <c r="E233" s="120"/>
      <c r="F233" s="120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122"/>
      <c r="Y233" s="122"/>
      <c r="Z233" s="2"/>
    </row>
    <row r="234" spans="1:26" ht="11.25" customHeight="1">
      <c r="A234" s="120"/>
      <c r="B234" s="58"/>
      <c r="C234" s="120"/>
      <c r="D234" s="120"/>
      <c r="E234" s="120"/>
      <c r="F234" s="120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122"/>
      <c r="Y234" s="122"/>
      <c r="Z234" s="2"/>
    </row>
    <row r="235" spans="1:26" ht="11.25" customHeight="1">
      <c r="A235" s="120"/>
      <c r="B235" s="58"/>
      <c r="C235" s="120"/>
      <c r="D235" s="120"/>
      <c r="E235" s="120"/>
      <c r="F235" s="120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122"/>
      <c r="Y235" s="122"/>
      <c r="Z235" s="2"/>
    </row>
    <row r="236" spans="1:26" ht="11.25" customHeight="1">
      <c r="A236" s="120"/>
      <c r="B236" s="58"/>
      <c r="C236" s="120"/>
      <c r="D236" s="120"/>
      <c r="E236" s="120"/>
      <c r="F236" s="120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122"/>
      <c r="Y236" s="122"/>
      <c r="Z236" s="2"/>
    </row>
    <row r="237" spans="1:26" ht="11.25" customHeight="1">
      <c r="A237" s="120"/>
      <c r="B237" s="58"/>
      <c r="C237" s="120"/>
      <c r="D237" s="120"/>
      <c r="E237" s="120"/>
      <c r="F237" s="120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122"/>
      <c r="Y237" s="122"/>
      <c r="Z237" s="2"/>
    </row>
    <row r="238" spans="1:26" ht="11.25" customHeight="1">
      <c r="A238" s="120"/>
      <c r="B238" s="58"/>
      <c r="C238" s="120"/>
      <c r="D238" s="120"/>
      <c r="E238" s="120"/>
      <c r="F238" s="120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122"/>
      <c r="Y238" s="122"/>
      <c r="Z238" s="2"/>
    </row>
    <row r="239" spans="1:26" ht="11.25" customHeight="1">
      <c r="A239" s="120"/>
      <c r="B239" s="58"/>
      <c r="C239" s="120"/>
      <c r="D239" s="120"/>
      <c r="E239" s="120"/>
      <c r="F239" s="120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122"/>
      <c r="Y239" s="122"/>
      <c r="Z239" s="2"/>
    </row>
    <row r="240" spans="1:26" ht="11.25" customHeight="1">
      <c r="A240" s="120"/>
      <c r="B240" s="58"/>
      <c r="C240" s="120"/>
      <c r="D240" s="120"/>
      <c r="E240" s="120"/>
      <c r="F240" s="120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122"/>
      <c r="Y240" s="122"/>
      <c r="Z240" s="2"/>
    </row>
    <row r="241" spans="1:26" ht="11.25" customHeight="1">
      <c r="A241" s="120"/>
      <c r="B241" s="58"/>
      <c r="C241" s="120"/>
      <c r="D241" s="120"/>
      <c r="E241" s="120"/>
      <c r="F241" s="120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122"/>
      <c r="Y241" s="122"/>
      <c r="Z241" s="2"/>
    </row>
    <row r="242" spans="1:26" ht="11.25" customHeight="1">
      <c r="A242" s="120"/>
      <c r="B242" s="58"/>
      <c r="C242" s="120"/>
      <c r="D242" s="120"/>
      <c r="E242" s="120"/>
      <c r="F242" s="120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122"/>
      <c r="Y242" s="122"/>
      <c r="Z242" s="2"/>
    </row>
    <row r="243" spans="1:26" ht="11.25" customHeight="1">
      <c r="A243" s="120"/>
      <c r="B243" s="58"/>
      <c r="C243" s="120"/>
      <c r="D243" s="120"/>
      <c r="E243" s="120"/>
      <c r="F243" s="120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122"/>
      <c r="Y243" s="122"/>
      <c r="Z243" s="2"/>
    </row>
    <row r="244" spans="1:26" ht="11.25" customHeight="1">
      <c r="A244" s="120"/>
      <c r="B244" s="58"/>
      <c r="C244" s="120"/>
      <c r="D244" s="120"/>
      <c r="E244" s="120"/>
      <c r="F244" s="120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122"/>
      <c r="Y244" s="122"/>
      <c r="Z244" s="2"/>
    </row>
    <row r="245" spans="1:26" ht="11.25" customHeight="1">
      <c r="A245" s="120"/>
      <c r="B245" s="58"/>
      <c r="C245" s="120"/>
      <c r="D245" s="120"/>
      <c r="E245" s="120"/>
      <c r="F245" s="120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122"/>
      <c r="Y245" s="122"/>
      <c r="Z245" s="2"/>
    </row>
    <row r="246" spans="1:26" ht="11.25" customHeight="1">
      <c r="A246" s="120"/>
      <c r="B246" s="58"/>
      <c r="C246" s="120"/>
      <c r="D246" s="120"/>
      <c r="E246" s="120"/>
      <c r="F246" s="120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122"/>
      <c r="Y246" s="122"/>
      <c r="Z246" s="2"/>
    </row>
    <row r="247" spans="1:26" ht="11.25" customHeight="1">
      <c r="A247" s="120"/>
      <c r="B247" s="58"/>
      <c r="C247" s="120"/>
      <c r="D247" s="120"/>
      <c r="E247" s="120"/>
      <c r="F247" s="120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122"/>
      <c r="Y247" s="122"/>
      <c r="Z247" s="2"/>
    </row>
    <row r="248" spans="1:26" ht="11.25" customHeight="1">
      <c r="A248" s="120"/>
      <c r="B248" s="58"/>
      <c r="C248" s="120"/>
      <c r="D248" s="120"/>
      <c r="E248" s="120"/>
      <c r="F248" s="120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122"/>
      <c r="Y248" s="122"/>
      <c r="Z248" s="2"/>
    </row>
    <row r="249" spans="1:26" ht="11.25" customHeight="1">
      <c r="A249" s="120"/>
      <c r="B249" s="58"/>
      <c r="C249" s="120"/>
      <c r="D249" s="120"/>
      <c r="E249" s="120"/>
      <c r="F249" s="120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122"/>
      <c r="Y249" s="122"/>
      <c r="Z249" s="2"/>
    </row>
    <row r="250" spans="1:26" ht="11.25" customHeight="1">
      <c r="A250" s="120"/>
      <c r="B250" s="58"/>
      <c r="C250" s="120"/>
      <c r="D250" s="120"/>
      <c r="E250" s="120"/>
      <c r="F250" s="120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122"/>
      <c r="Y250" s="122"/>
      <c r="Z250" s="2"/>
    </row>
    <row r="251" spans="1:26" ht="11.25" customHeight="1">
      <c r="A251" s="120"/>
      <c r="B251" s="58"/>
      <c r="C251" s="120"/>
      <c r="D251" s="120"/>
      <c r="E251" s="120"/>
      <c r="F251" s="120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122"/>
      <c r="Y251" s="122"/>
      <c r="Z251" s="2"/>
    </row>
    <row r="252" spans="1:26" ht="11.25" customHeight="1">
      <c r="A252" s="120"/>
      <c r="B252" s="58"/>
      <c r="C252" s="120"/>
      <c r="D252" s="120"/>
      <c r="E252" s="120"/>
      <c r="F252" s="120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122"/>
      <c r="Y252" s="122"/>
      <c r="Z252" s="2"/>
    </row>
    <row r="253" spans="1:26" ht="11.25" customHeight="1">
      <c r="A253" s="120"/>
      <c r="B253" s="58"/>
      <c r="C253" s="120"/>
      <c r="D253" s="120"/>
      <c r="E253" s="120"/>
      <c r="F253" s="120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122"/>
      <c r="Y253" s="122"/>
      <c r="Z253" s="2"/>
    </row>
    <row r="254" spans="1:26" ht="11.25" customHeight="1">
      <c r="A254" s="120"/>
      <c r="B254" s="58"/>
      <c r="C254" s="120"/>
      <c r="D254" s="120"/>
      <c r="E254" s="120"/>
      <c r="F254" s="120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122"/>
      <c r="Y254" s="122"/>
      <c r="Z254" s="2"/>
    </row>
    <row r="255" spans="1:26" ht="11.25" customHeight="1">
      <c r="A255" s="120"/>
      <c r="B255" s="58"/>
      <c r="C255" s="120"/>
      <c r="D255" s="120"/>
      <c r="E255" s="120"/>
      <c r="F255" s="120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122"/>
      <c r="Y255" s="122"/>
      <c r="Z255" s="2"/>
    </row>
    <row r="256" spans="1:26" ht="11.25" customHeight="1">
      <c r="A256" s="120"/>
      <c r="B256" s="58"/>
      <c r="C256" s="120"/>
      <c r="D256" s="120"/>
      <c r="E256" s="120"/>
      <c r="F256" s="120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122"/>
      <c r="Y256" s="122"/>
      <c r="Z256" s="2"/>
    </row>
    <row r="257" spans="1:26" ht="11.25" customHeight="1">
      <c r="A257" s="120"/>
      <c r="B257" s="58"/>
      <c r="C257" s="120"/>
      <c r="D257" s="120"/>
      <c r="E257" s="120"/>
      <c r="F257" s="120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122"/>
      <c r="Y257" s="122"/>
      <c r="Z257" s="2"/>
    </row>
    <row r="258" spans="1:26" ht="11.25" customHeight="1">
      <c r="A258" s="120"/>
      <c r="B258" s="58"/>
      <c r="C258" s="120"/>
      <c r="D258" s="120"/>
      <c r="E258" s="120"/>
      <c r="F258" s="120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122"/>
      <c r="Y258" s="122"/>
      <c r="Z258" s="2"/>
    </row>
    <row r="259" spans="1:26" ht="11.25" customHeight="1">
      <c r="A259" s="120"/>
      <c r="B259" s="58"/>
      <c r="C259" s="120"/>
      <c r="D259" s="120"/>
      <c r="E259" s="120"/>
      <c r="F259" s="120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122"/>
      <c r="Y259" s="122"/>
      <c r="Z259" s="2"/>
    </row>
    <row r="260" spans="1:26" ht="11.25" customHeight="1">
      <c r="A260" s="120"/>
      <c r="B260" s="58"/>
      <c r="C260" s="120"/>
      <c r="D260" s="120"/>
      <c r="E260" s="120"/>
      <c r="F260" s="120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122"/>
      <c r="Y260" s="122"/>
      <c r="Z260" s="2"/>
    </row>
    <row r="261" spans="1:26" ht="11.25" customHeight="1">
      <c r="A261" s="120"/>
      <c r="B261" s="58"/>
      <c r="C261" s="120"/>
      <c r="D261" s="120"/>
      <c r="E261" s="120"/>
      <c r="F261" s="120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122"/>
      <c r="Y261" s="122"/>
      <c r="Z261" s="2"/>
    </row>
    <row r="262" spans="1:26" ht="11.25" customHeight="1">
      <c r="A262" s="120"/>
      <c r="B262" s="58"/>
      <c r="C262" s="120"/>
      <c r="D262" s="120"/>
      <c r="E262" s="120"/>
      <c r="F262" s="120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122"/>
      <c r="Y262" s="122"/>
      <c r="Z262" s="2"/>
    </row>
    <row r="263" spans="1:26" ht="11.25" customHeight="1">
      <c r="A263" s="120"/>
      <c r="B263" s="58"/>
      <c r="C263" s="120"/>
      <c r="D263" s="120"/>
      <c r="E263" s="120"/>
      <c r="F263" s="120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122"/>
      <c r="Y263" s="122"/>
      <c r="Z263" s="2"/>
    </row>
    <row r="264" spans="1:26" ht="11.25" customHeight="1">
      <c r="A264" s="120"/>
      <c r="B264" s="58"/>
      <c r="C264" s="120"/>
      <c r="D264" s="120"/>
      <c r="E264" s="120"/>
      <c r="F264" s="120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122"/>
      <c r="Y264" s="122"/>
      <c r="Z264" s="2"/>
    </row>
    <row r="265" spans="1:26" ht="11.25" customHeight="1">
      <c r="A265" s="120"/>
      <c r="B265" s="58"/>
      <c r="C265" s="120"/>
      <c r="D265" s="120"/>
      <c r="E265" s="120"/>
      <c r="F265" s="120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122"/>
      <c r="Y265" s="122"/>
      <c r="Z265" s="2"/>
    </row>
    <row r="266" spans="1:26" ht="11.25" customHeight="1">
      <c r="A266" s="120"/>
      <c r="B266" s="58"/>
      <c r="C266" s="120"/>
      <c r="D266" s="120"/>
      <c r="E266" s="120"/>
      <c r="F266" s="120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122"/>
      <c r="Y266" s="122"/>
      <c r="Z266" s="2"/>
    </row>
    <row r="267" spans="1:26" ht="11.25" customHeight="1">
      <c r="A267" s="120"/>
      <c r="B267" s="58"/>
      <c r="C267" s="120"/>
      <c r="D267" s="120"/>
      <c r="E267" s="120"/>
      <c r="F267" s="120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122"/>
      <c r="Y267" s="122"/>
      <c r="Z267" s="2"/>
    </row>
    <row r="268" spans="1:26" ht="11.25" customHeight="1">
      <c r="A268" s="120"/>
      <c r="B268" s="58"/>
      <c r="C268" s="120"/>
      <c r="D268" s="120"/>
      <c r="E268" s="120"/>
      <c r="F268" s="120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122"/>
      <c r="Y268" s="122"/>
      <c r="Z268" s="2"/>
    </row>
    <row r="269" spans="1:26" ht="11.25" customHeight="1">
      <c r="A269" s="120"/>
      <c r="B269" s="58"/>
      <c r="C269" s="120"/>
      <c r="D269" s="120"/>
      <c r="E269" s="120"/>
      <c r="F269" s="120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122"/>
      <c r="Y269" s="122"/>
      <c r="Z269" s="2"/>
    </row>
    <row r="270" spans="1:26" ht="11.25" customHeight="1">
      <c r="A270" s="120"/>
      <c r="B270" s="58"/>
      <c r="C270" s="120"/>
      <c r="D270" s="120"/>
      <c r="E270" s="120"/>
      <c r="F270" s="120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122"/>
      <c r="Y270" s="122"/>
      <c r="Z270" s="2"/>
    </row>
    <row r="271" spans="1:26" ht="11.25" customHeight="1">
      <c r="A271" s="120"/>
      <c r="B271" s="58"/>
      <c r="C271" s="120"/>
      <c r="D271" s="120"/>
      <c r="E271" s="120"/>
      <c r="F271" s="120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122"/>
      <c r="Y271" s="122"/>
      <c r="Z271" s="2"/>
    </row>
    <row r="272" spans="1:26" ht="11.25" customHeight="1">
      <c r="A272" s="120"/>
      <c r="B272" s="58"/>
      <c r="C272" s="120"/>
      <c r="D272" s="120"/>
      <c r="E272" s="120"/>
      <c r="F272" s="120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122"/>
      <c r="Y272" s="122"/>
      <c r="Z272" s="2"/>
    </row>
    <row r="273" spans="1:26" ht="11.25" customHeight="1">
      <c r="A273" s="120"/>
      <c r="B273" s="58"/>
      <c r="C273" s="120"/>
      <c r="D273" s="120"/>
      <c r="E273" s="120"/>
      <c r="F273" s="120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122"/>
      <c r="Y273" s="122"/>
      <c r="Z273" s="2"/>
    </row>
    <row r="274" spans="1:26" ht="11.25" customHeight="1">
      <c r="A274" s="120"/>
      <c r="B274" s="58"/>
      <c r="C274" s="120"/>
      <c r="D274" s="120"/>
      <c r="E274" s="120"/>
      <c r="F274" s="120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122"/>
      <c r="Y274" s="122"/>
      <c r="Z274" s="2"/>
    </row>
    <row r="275" spans="1:26" ht="11.25" customHeight="1">
      <c r="A275" s="120"/>
      <c r="B275" s="58"/>
      <c r="C275" s="120"/>
      <c r="D275" s="120"/>
      <c r="E275" s="120"/>
      <c r="F275" s="120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122"/>
      <c r="Y275" s="122"/>
      <c r="Z275" s="2"/>
    </row>
    <row r="276" spans="1:26" ht="11.25" customHeight="1">
      <c r="A276" s="120"/>
      <c r="B276" s="58"/>
      <c r="C276" s="120"/>
      <c r="D276" s="120"/>
      <c r="E276" s="120"/>
      <c r="F276" s="120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122"/>
      <c r="Y276" s="122"/>
      <c r="Z276" s="2"/>
    </row>
    <row r="277" spans="1:26" ht="11.25" customHeight="1">
      <c r="A277" s="120"/>
      <c r="B277" s="58"/>
      <c r="C277" s="120"/>
      <c r="D277" s="120"/>
      <c r="E277" s="120"/>
      <c r="F277" s="120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122"/>
      <c r="Y277" s="122"/>
      <c r="Z277" s="2"/>
    </row>
    <row r="278" spans="1:26" ht="11.25" customHeight="1">
      <c r="A278" s="120"/>
      <c r="B278" s="58"/>
      <c r="C278" s="120"/>
      <c r="D278" s="120"/>
      <c r="E278" s="120"/>
      <c r="F278" s="120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122"/>
      <c r="Y278" s="122"/>
      <c r="Z278" s="2"/>
    </row>
    <row r="279" spans="1:26" ht="11.25" customHeight="1">
      <c r="A279" s="120"/>
      <c r="B279" s="58"/>
      <c r="C279" s="120"/>
      <c r="D279" s="120"/>
      <c r="E279" s="120"/>
      <c r="F279" s="120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122"/>
      <c r="Y279" s="122"/>
      <c r="Z279" s="2"/>
    </row>
    <row r="280" spans="1:26" ht="11.25" customHeight="1">
      <c r="A280" s="120"/>
      <c r="B280" s="58"/>
      <c r="C280" s="120"/>
      <c r="D280" s="120"/>
      <c r="E280" s="120"/>
      <c r="F280" s="120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122"/>
      <c r="Y280" s="122"/>
      <c r="Z280" s="2"/>
    </row>
    <row r="281" spans="1:26" ht="11.25" customHeight="1">
      <c r="A281" s="120"/>
      <c r="B281" s="58"/>
      <c r="C281" s="120"/>
      <c r="D281" s="120"/>
      <c r="E281" s="120"/>
      <c r="F281" s="120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122"/>
      <c r="Y281" s="122"/>
      <c r="Z281" s="2"/>
    </row>
    <row r="282" spans="1:26" ht="11.25" customHeight="1">
      <c r="A282" s="120"/>
      <c r="B282" s="58"/>
      <c r="C282" s="120"/>
      <c r="D282" s="120"/>
      <c r="E282" s="120"/>
      <c r="F282" s="120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122"/>
      <c r="Y282" s="122"/>
      <c r="Z282" s="2"/>
    </row>
    <row r="283" spans="1:26" ht="11.25" customHeight="1">
      <c r="A283" s="120"/>
      <c r="B283" s="58"/>
      <c r="C283" s="120"/>
      <c r="D283" s="120"/>
      <c r="E283" s="120"/>
      <c r="F283" s="120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122"/>
      <c r="Y283" s="122"/>
      <c r="Z283" s="2"/>
    </row>
    <row r="284" spans="1:26" ht="11.25" customHeight="1">
      <c r="A284" s="120"/>
      <c r="B284" s="58"/>
      <c r="C284" s="120"/>
      <c r="D284" s="120"/>
      <c r="E284" s="120"/>
      <c r="F284" s="120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122"/>
      <c r="Y284" s="122"/>
      <c r="Z284" s="2"/>
    </row>
    <row r="285" spans="1:26" ht="11.25" customHeight="1">
      <c r="A285" s="120"/>
      <c r="B285" s="58"/>
      <c r="C285" s="120"/>
      <c r="D285" s="120"/>
      <c r="E285" s="120"/>
      <c r="F285" s="120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122"/>
      <c r="Y285" s="122"/>
      <c r="Z285" s="2"/>
    </row>
    <row r="286" spans="1:26" ht="11.25" customHeight="1">
      <c r="A286" s="120"/>
      <c r="B286" s="58"/>
      <c r="C286" s="120"/>
      <c r="D286" s="120"/>
      <c r="E286" s="120"/>
      <c r="F286" s="120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122"/>
      <c r="Y286" s="122"/>
      <c r="Z286" s="2"/>
    </row>
    <row r="287" spans="1:26" ht="11.25" customHeight="1">
      <c r="A287" s="120"/>
      <c r="B287" s="58"/>
      <c r="C287" s="120"/>
      <c r="D287" s="120"/>
      <c r="E287" s="120"/>
      <c r="F287" s="120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122"/>
      <c r="Y287" s="122"/>
      <c r="Z287" s="2"/>
    </row>
    <row r="288" spans="1:26" ht="11.25" customHeight="1">
      <c r="A288" s="120"/>
      <c r="B288" s="58"/>
      <c r="C288" s="120"/>
      <c r="D288" s="120"/>
      <c r="E288" s="120"/>
      <c r="F288" s="120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122"/>
      <c r="Y288" s="122"/>
      <c r="Z288" s="2"/>
    </row>
    <row r="289" spans="1:26" ht="11.25" customHeight="1">
      <c r="A289" s="120"/>
      <c r="B289" s="58"/>
      <c r="C289" s="120"/>
      <c r="D289" s="120"/>
      <c r="E289" s="120"/>
      <c r="F289" s="120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122"/>
      <c r="Y289" s="122"/>
      <c r="Z289" s="2"/>
    </row>
    <row r="290" spans="1:26" ht="11.25" customHeight="1">
      <c r="A290" s="120"/>
      <c r="B290" s="58"/>
      <c r="C290" s="120"/>
      <c r="D290" s="120"/>
      <c r="E290" s="120"/>
      <c r="F290" s="120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122"/>
      <c r="Y290" s="122"/>
      <c r="Z290" s="2"/>
    </row>
    <row r="291" spans="1:26" ht="11.25" customHeight="1">
      <c r="A291" s="120"/>
      <c r="B291" s="58"/>
      <c r="C291" s="120"/>
      <c r="D291" s="120"/>
      <c r="E291" s="120"/>
      <c r="F291" s="120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122"/>
      <c r="Y291" s="122"/>
      <c r="Z291" s="2"/>
    </row>
    <row r="292" spans="1:26" ht="11.25" customHeight="1">
      <c r="A292" s="120"/>
      <c r="B292" s="58"/>
      <c r="C292" s="120"/>
      <c r="D292" s="120"/>
      <c r="E292" s="120"/>
      <c r="F292" s="120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122"/>
      <c r="Y292" s="122"/>
      <c r="Z292" s="2"/>
    </row>
    <row r="293" spans="1:26" ht="11.25" customHeight="1">
      <c r="A293" s="120"/>
      <c r="B293" s="58"/>
      <c r="C293" s="120"/>
      <c r="D293" s="120"/>
      <c r="E293" s="120"/>
      <c r="F293" s="120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122"/>
      <c r="Y293" s="122"/>
      <c r="Z293" s="2"/>
    </row>
    <row r="294" spans="1:26" ht="11.25" customHeight="1">
      <c r="A294" s="120"/>
      <c r="B294" s="58"/>
      <c r="C294" s="120"/>
      <c r="D294" s="120"/>
      <c r="E294" s="120"/>
      <c r="F294" s="120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122"/>
      <c r="Y294" s="122"/>
      <c r="Z294" s="2"/>
    </row>
    <row r="295" spans="1:26" ht="11.25" customHeight="1">
      <c r="A295" s="120"/>
      <c r="B295" s="58"/>
      <c r="C295" s="120"/>
      <c r="D295" s="120"/>
      <c r="E295" s="120"/>
      <c r="F295" s="120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122"/>
      <c r="Y295" s="122"/>
      <c r="Z295" s="2"/>
    </row>
    <row r="296" spans="1:26" ht="11.25" customHeight="1">
      <c r="A296" s="120"/>
      <c r="B296" s="58"/>
      <c r="C296" s="120"/>
      <c r="D296" s="120"/>
      <c r="E296" s="120"/>
      <c r="F296" s="120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122"/>
      <c r="Y296" s="122"/>
      <c r="Z296" s="2"/>
    </row>
    <row r="297" spans="1:26" ht="11.25" customHeight="1">
      <c r="A297" s="120"/>
      <c r="B297" s="58"/>
      <c r="C297" s="120"/>
      <c r="D297" s="120"/>
      <c r="E297" s="120"/>
      <c r="F297" s="120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122"/>
      <c r="Y297" s="122"/>
      <c r="Z297" s="2"/>
    </row>
    <row r="298" spans="1:26" ht="11.25" customHeight="1">
      <c r="A298" s="120"/>
      <c r="B298" s="58"/>
      <c r="C298" s="120"/>
      <c r="D298" s="120"/>
      <c r="E298" s="120"/>
      <c r="F298" s="120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122"/>
      <c r="Y298" s="122"/>
      <c r="Z298" s="2"/>
    </row>
    <row r="299" spans="1:26" ht="11.25" customHeight="1">
      <c r="A299" s="120"/>
      <c r="B299" s="58"/>
      <c r="C299" s="120"/>
      <c r="D299" s="120"/>
      <c r="E299" s="120"/>
      <c r="F299" s="120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122"/>
      <c r="Y299" s="122"/>
      <c r="Z299" s="2"/>
    </row>
    <row r="300" spans="1:26" ht="11.25" customHeight="1">
      <c r="A300" s="120"/>
      <c r="B300" s="58"/>
      <c r="C300" s="120"/>
      <c r="D300" s="120"/>
      <c r="E300" s="120"/>
      <c r="F300" s="120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122"/>
      <c r="Y300" s="122"/>
      <c r="Z300" s="2"/>
    </row>
    <row r="301" spans="1:26" ht="11.25" customHeight="1">
      <c r="A301" s="120"/>
      <c r="B301" s="58"/>
      <c r="C301" s="120"/>
      <c r="D301" s="120"/>
      <c r="E301" s="120"/>
      <c r="F301" s="120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122"/>
      <c r="Y301" s="122"/>
      <c r="Z301" s="2"/>
    </row>
    <row r="302" spans="1:26" ht="11.25" customHeight="1">
      <c r="A302" s="120"/>
      <c r="B302" s="58"/>
      <c r="C302" s="120"/>
      <c r="D302" s="120"/>
      <c r="E302" s="120"/>
      <c r="F302" s="120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122"/>
      <c r="Y302" s="122"/>
      <c r="Z302" s="2"/>
    </row>
    <row r="303" spans="1:26" ht="11.25" customHeight="1">
      <c r="A303" s="120"/>
      <c r="B303" s="58"/>
      <c r="C303" s="120"/>
      <c r="D303" s="120"/>
      <c r="E303" s="120"/>
      <c r="F303" s="120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122"/>
      <c r="Y303" s="122"/>
      <c r="Z303" s="2"/>
    </row>
    <row r="304" spans="1:26" ht="11.25" customHeight="1">
      <c r="A304" s="120"/>
      <c r="B304" s="58"/>
      <c r="C304" s="120"/>
      <c r="D304" s="120"/>
      <c r="E304" s="120"/>
      <c r="F304" s="120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122"/>
      <c r="Y304" s="122"/>
      <c r="Z304" s="2"/>
    </row>
    <row r="305" spans="1:26" ht="11.25" customHeight="1">
      <c r="A305" s="120"/>
      <c r="B305" s="58"/>
      <c r="C305" s="120"/>
      <c r="D305" s="120"/>
      <c r="E305" s="120"/>
      <c r="F305" s="120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122"/>
      <c r="Y305" s="122"/>
      <c r="Z305" s="2"/>
    </row>
    <row r="306" spans="1:26" ht="11.25" customHeight="1">
      <c r="A306" s="120"/>
      <c r="B306" s="58"/>
      <c r="C306" s="120"/>
      <c r="D306" s="120"/>
      <c r="E306" s="120"/>
      <c r="F306" s="120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122"/>
      <c r="Y306" s="122"/>
      <c r="Z306" s="2"/>
    </row>
    <row r="307" spans="1:26" ht="11.25" customHeight="1">
      <c r="A307" s="120"/>
      <c r="B307" s="58"/>
      <c r="C307" s="120"/>
      <c r="D307" s="120"/>
      <c r="E307" s="120"/>
      <c r="F307" s="120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122"/>
      <c r="Y307" s="122"/>
      <c r="Z307" s="2"/>
    </row>
    <row r="308" spans="1:26" ht="11.25" customHeight="1">
      <c r="A308" s="120"/>
      <c r="B308" s="58"/>
      <c r="C308" s="120"/>
      <c r="D308" s="120"/>
      <c r="E308" s="120"/>
      <c r="F308" s="120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122"/>
      <c r="Y308" s="122"/>
      <c r="Z308" s="2"/>
    </row>
    <row r="309" spans="1:26" ht="11.25" customHeight="1">
      <c r="A309" s="120"/>
      <c r="B309" s="58"/>
      <c r="C309" s="120"/>
      <c r="D309" s="120"/>
      <c r="E309" s="120"/>
      <c r="F309" s="120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122"/>
      <c r="Y309" s="122"/>
      <c r="Z309" s="2"/>
    </row>
    <row r="310" spans="1:26" ht="11.25" customHeight="1">
      <c r="A310" s="120"/>
      <c r="B310" s="58"/>
      <c r="C310" s="120"/>
      <c r="D310" s="120"/>
      <c r="E310" s="120"/>
      <c r="F310" s="120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122"/>
      <c r="Y310" s="122"/>
      <c r="Z310" s="2"/>
    </row>
    <row r="311" spans="1:26" ht="11.25" customHeight="1">
      <c r="A311" s="120"/>
      <c r="B311" s="58"/>
      <c r="C311" s="120"/>
      <c r="D311" s="120"/>
      <c r="E311" s="120"/>
      <c r="F311" s="120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122"/>
      <c r="Y311" s="122"/>
      <c r="Z311" s="2"/>
    </row>
    <row r="312" spans="1:26" ht="11.25" customHeight="1">
      <c r="A312" s="120"/>
      <c r="B312" s="58"/>
      <c r="C312" s="120"/>
      <c r="D312" s="120"/>
      <c r="E312" s="120"/>
      <c r="F312" s="120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122"/>
      <c r="Y312" s="122"/>
      <c r="Z312" s="2"/>
    </row>
    <row r="313" spans="1:26" ht="11.25" customHeight="1">
      <c r="A313" s="120"/>
      <c r="B313" s="58"/>
      <c r="C313" s="120"/>
      <c r="D313" s="120"/>
      <c r="E313" s="120"/>
      <c r="F313" s="120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122"/>
      <c r="Y313" s="122"/>
      <c r="Z313" s="2"/>
    </row>
    <row r="314" spans="1:26" ht="11.25" customHeight="1">
      <c r="A314" s="120"/>
      <c r="B314" s="58"/>
      <c r="C314" s="120"/>
      <c r="D314" s="120"/>
      <c r="E314" s="120"/>
      <c r="F314" s="120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122"/>
      <c r="Y314" s="122"/>
      <c r="Z314" s="2"/>
    </row>
    <row r="315" spans="1:26" ht="11.25" customHeight="1">
      <c r="A315" s="120"/>
      <c r="B315" s="58"/>
      <c r="C315" s="120"/>
      <c r="D315" s="120"/>
      <c r="E315" s="120"/>
      <c r="F315" s="120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122"/>
      <c r="Y315" s="122"/>
      <c r="Z315" s="2"/>
    </row>
    <row r="316" spans="1:26" ht="11.25" customHeight="1">
      <c r="A316" s="120"/>
      <c r="B316" s="58"/>
      <c r="C316" s="120"/>
      <c r="D316" s="120"/>
      <c r="E316" s="120"/>
      <c r="F316" s="120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122"/>
      <c r="Y316" s="122"/>
      <c r="Z316" s="2"/>
    </row>
    <row r="317" spans="1:26" ht="11.25" customHeight="1">
      <c r="A317" s="120"/>
      <c r="B317" s="58"/>
      <c r="C317" s="120"/>
      <c r="D317" s="120"/>
      <c r="E317" s="120"/>
      <c r="F317" s="120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122"/>
      <c r="Y317" s="122"/>
      <c r="Z317" s="2"/>
    </row>
    <row r="318" spans="1:26" ht="11.25" customHeight="1">
      <c r="A318" s="120"/>
      <c r="B318" s="58"/>
      <c r="C318" s="120"/>
      <c r="D318" s="120"/>
      <c r="E318" s="120"/>
      <c r="F318" s="120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122"/>
      <c r="Y318" s="122"/>
      <c r="Z318" s="2"/>
    </row>
    <row r="319" spans="1:26" ht="11.25" customHeight="1">
      <c r="A319" s="120"/>
      <c r="B319" s="58"/>
      <c r="C319" s="120"/>
      <c r="D319" s="120"/>
      <c r="E319" s="120"/>
      <c r="F319" s="120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122"/>
      <c r="Y319" s="122"/>
      <c r="Z319" s="2"/>
    </row>
    <row r="320" spans="1:26" ht="11.25" customHeight="1">
      <c r="A320" s="120"/>
      <c r="B320" s="58"/>
      <c r="C320" s="120"/>
      <c r="D320" s="120"/>
      <c r="E320" s="120"/>
      <c r="F320" s="120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122"/>
      <c r="Y320" s="122"/>
      <c r="Z320" s="2"/>
    </row>
    <row r="321" spans="1:26" ht="11.25" customHeight="1">
      <c r="A321" s="120"/>
      <c r="B321" s="58"/>
      <c r="C321" s="120"/>
      <c r="D321" s="120"/>
      <c r="E321" s="120"/>
      <c r="F321" s="120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122"/>
      <c r="Y321" s="122"/>
      <c r="Z321" s="2"/>
    </row>
    <row r="322" spans="1:26" ht="11.25" customHeight="1">
      <c r="A322" s="120"/>
      <c r="B322" s="58"/>
      <c r="C322" s="120"/>
      <c r="D322" s="120"/>
      <c r="E322" s="120"/>
      <c r="F322" s="120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122"/>
      <c r="Y322" s="122"/>
      <c r="Z322" s="2"/>
    </row>
    <row r="323" spans="1:26" ht="11.25" customHeight="1">
      <c r="A323" s="120"/>
      <c r="B323" s="58"/>
      <c r="C323" s="120"/>
      <c r="D323" s="120"/>
      <c r="E323" s="120"/>
      <c r="F323" s="120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122"/>
      <c r="Y323" s="122"/>
      <c r="Z323" s="2"/>
    </row>
    <row r="324" spans="1:26" ht="11.25" customHeight="1">
      <c r="A324" s="120"/>
      <c r="B324" s="58"/>
      <c r="C324" s="120"/>
      <c r="D324" s="120"/>
      <c r="E324" s="120"/>
      <c r="F324" s="120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122"/>
      <c r="Y324" s="122"/>
      <c r="Z324" s="2"/>
    </row>
    <row r="325" spans="1:26" ht="11.25" customHeight="1">
      <c r="A325" s="120"/>
      <c r="B325" s="58"/>
      <c r="C325" s="120"/>
      <c r="D325" s="120"/>
      <c r="E325" s="120"/>
      <c r="F325" s="120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122"/>
      <c r="Y325" s="122"/>
      <c r="Z325" s="2"/>
    </row>
    <row r="326" spans="1:26" ht="11.25" customHeight="1">
      <c r="A326" s="120"/>
      <c r="B326" s="58"/>
      <c r="C326" s="120"/>
      <c r="D326" s="120"/>
      <c r="E326" s="120"/>
      <c r="F326" s="120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122"/>
      <c r="Y326" s="122"/>
      <c r="Z326" s="2"/>
    </row>
    <row r="327" spans="1:26" ht="11.25" customHeight="1">
      <c r="A327" s="120"/>
      <c r="B327" s="58"/>
      <c r="C327" s="120"/>
      <c r="D327" s="120"/>
      <c r="E327" s="120"/>
      <c r="F327" s="120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122"/>
      <c r="Y327" s="122"/>
      <c r="Z327" s="2"/>
    </row>
    <row r="328" spans="1:26" ht="11.25" customHeight="1">
      <c r="A328" s="120"/>
      <c r="B328" s="58"/>
      <c r="C328" s="120"/>
      <c r="D328" s="120"/>
      <c r="E328" s="120"/>
      <c r="F328" s="120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122"/>
      <c r="Y328" s="122"/>
      <c r="Z328" s="2"/>
    </row>
    <row r="329" spans="1:26" ht="11.25" customHeight="1">
      <c r="A329" s="120"/>
      <c r="B329" s="58"/>
      <c r="C329" s="120"/>
      <c r="D329" s="120"/>
      <c r="E329" s="120"/>
      <c r="F329" s="120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122"/>
      <c r="Y329" s="122"/>
      <c r="Z329" s="2"/>
    </row>
    <row r="330" spans="1:26" ht="11.25" customHeight="1">
      <c r="A330" s="120"/>
      <c r="B330" s="58"/>
      <c r="C330" s="120"/>
      <c r="D330" s="120"/>
      <c r="E330" s="120"/>
      <c r="F330" s="120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122"/>
      <c r="Y330" s="122"/>
      <c r="Z330" s="2"/>
    </row>
    <row r="331" spans="1:26" ht="11.25" customHeight="1">
      <c r="A331" s="120"/>
      <c r="B331" s="58"/>
      <c r="C331" s="120"/>
      <c r="D331" s="120"/>
      <c r="E331" s="120"/>
      <c r="F331" s="120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122"/>
      <c r="Y331" s="122"/>
      <c r="Z331" s="2"/>
    </row>
    <row r="332" spans="1:26" ht="11.25" customHeight="1">
      <c r="A332" s="120"/>
      <c r="B332" s="58"/>
      <c r="C332" s="120"/>
      <c r="D332" s="120"/>
      <c r="E332" s="120"/>
      <c r="F332" s="120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122"/>
      <c r="Y332" s="122"/>
      <c r="Z332" s="2"/>
    </row>
    <row r="333" spans="1:26" ht="11.25" customHeight="1">
      <c r="A333" s="120"/>
      <c r="B333" s="58"/>
      <c r="C333" s="120"/>
      <c r="D333" s="120"/>
      <c r="E333" s="120"/>
      <c r="F333" s="120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122"/>
      <c r="Y333" s="122"/>
      <c r="Z333" s="2"/>
    </row>
    <row r="334" spans="1:26" ht="11.25" customHeight="1">
      <c r="A334" s="120"/>
      <c r="B334" s="58"/>
      <c r="C334" s="120"/>
      <c r="D334" s="120"/>
      <c r="E334" s="120"/>
      <c r="F334" s="120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122"/>
      <c r="Y334" s="122"/>
      <c r="Z334" s="2"/>
    </row>
    <row r="335" spans="1:26" ht="11.25" customHeight="1">
      <c r="A335" s="120"/>
      <c r="B335" s="58"/>
      <c r="C335" s="120"/>
      <c r="D335" s="120"/>
      <c r="E335" s="120"/>
      <c r="F335" s="120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122"/>
      <c r="Y335" s="122"/>
      <c r="Z335" s="2"/>
    </row>
    <row r="336" spans="1:26" ht="11.25" customHeight="1">
      <c r="A336" s="120"/>
      <c r="B336" s="58"/>
      <c r="C336" s="120"/>
      <c r="D336" s="120"/>
      <c r="E336" s="120"/>
      <c r="F336" s="120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122"/>
      <c r="Y336" s="122"/>
      <c r="Z336" s="2"/>
    </row>
    <row r="337" spans="1:26" ht="11.25" customHeight="1">
      <c r="A337" s="120"/>
      <c r="B337" s="58"/>
      <c r="C337" s="120"/>
      <c r="D337" s="120"/>
      <c r="E337" s="120"/>
      <c r="F337" s="120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122"/>
      <c r="Y337" s="122"/>
      <c r="Z337" s="2"/>
    </row>
    <row r="338" spans="1:26" ht="11.25" customHeight="1">
      <c r="A338" s="120"/>
      <c r="B338" s="58"/>
      <c r="C338" s="120"/>
      <c r="D338" s="120"/>
      <c r="E338" s="120"/>
      <c r="F338" s="120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122"/>
      <c r="Y338" s="122"/>
      <c r="Z338" s="2"/>
    </row>
    <row r="339" spans="1:26" ht="11.25" customHeight="1">
      <c r="A339" s="120"/>
      <c r="B339" s="58"/>
      <c r="C339" s="120"/>
      <c r="D339" s="120"/>
      <c r="E339" s="120"/>
      <c r="F339" s="120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122"/>
      <c r="Y339" s="122"/>
      <c r="Z339" s="2"/>
    </row>
    <row r="340" spans="1:26" ht="11.25" customHeight="1">
      <c r="A340" s="120"/>
      <c r="B340" s="58"/>
      <c r="C340" s="120"/>
      <c r="D340" s="120"/>
      <c r="E340" s="120"/>
      <c r="F340" s="120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122"/>
      <c r="Y340" s="122"/>
      <c r="Z340" s="2"/>
    </row>
    <row r="341" spans="1:26" ht="11.25" customHeight="1">
      <c r="A341" s="120"/>
      <c r="B341" s="58"/>
      <c r="C341" s="120"/>
      <c r="D341" s="120"/>
      <c r="E341" s="120"/>
      <c r="F341" s="120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122"/>
      <c r="Y341" s="122"/>
      <c r="Z341" s="2"/>
    </row>
    <row r="342" spans="1:26" ht="11.25" customHeight="1">
      <c r="A342" s="120"/>
      <c r="B342" s="58"/>
      <c r="C342" s="120"/>
      <c r="D342" s="120"/>
      <c r="E342" s="120"/>
      <c r="F342" s="120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122"/>
      <c r="Y342" s="122"/>
      <c r="Z342" s="2"/>
    </row>
    <row r="343" spans="1:26" ht="11.25" customHeight="1">
      <c r="A343" s="120"/>
      <c r="B343" s="58"/>
      <c r="C343" s="120"/>
      <c r="D343" s="120"/>
      <c r="E343" s="120"/>
      <c r="F343" s="120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122"/>
      <c r="Y343" s="122"/>
      <c r="Z343" s="2"/>
    </row>
    <row r="344" spans="1:26" ht="11.25" customHeight="1">
      <c r="A344" s="120"/>
      <c r="B344" s="58"/>
      <c r="C344" s="120"/>
      <c r="D344" s="120"/>
      <c r="E344" s="120"/>
      <c r="F344" s="120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122"/>
      <c r="Y344" s="122"/>
      <c r="Z344" s="2"/>
    </row>
    <row r="345" spans="1:26" ht="11.25" customHeight="1">
      <c r="A345" s="120"/>
      <c r="B345" s="58"/>
      <c r="C345" s="120"/>
      <c r="D345" s="120"/>
      <c r="E345" s="120"/>
      <c r="F345" s="120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122"/>
      <c r="Y345" s="122"/>
      <c r="Z345" s="2"/>
    </row>
    <row r="346" spans="1:26" ht="11.25" customHeight="1">
      <c r="A346" s="120"/>
      <c r="B346" s="58"/>
      <c r="C346" s="120"/>
      <c r="D346" s="120"/>
      <c r="E346" s="120"/>
      <c r="F346" s="120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122"/>
      <c r="Y346" s="122"/>
      <c r="Z346" s="2"/>
    </row>
    <row r="347" spans="1:26" ht="11.25" customHeight="1">
      <c r="A347" s="120"/>
      <c r="B347" s="58"/>
      <c r="C347" s="120"/>
      <c r="D347" s="120"/>
      <c r="E347" s="120"/>
      <c r="F347" s="120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122"/>
      <c r="Y347" s="122"/>
      <c r="Z347" s="2"/>
    </row>
    <row r="348" spans="1:26" ht="11.25" customHeight="1">
      <c r="A348" s="120"/>
      <c r="B348" s="58"/>
      <c r="C348" s="120"/>
      <c r="D348" s="120"/>
      <c r="E348" s="120"/>
      <c r="F348" s="120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122"/>
      <c r="Y348" s="122"/>
      <c r="Z348" s="2"/>
    </row>
    <row r="349" spans="1:26" ht="11.25" customHeight="1">
      <c r="A349" s="120"/>
      <c r="B349" s="58"/>
      <c r="C349" s="120"/>
      <c r="D349" s="120"/>
      <c r="E349" s="120"/>
      <c r="F349" s="120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122"/>
      <c r="Y349" s="122"/>
      <c r="Z349" s="2"/>
    </row>
    <row r="350" spans="1:26" ht="11.25" customHeight="1">
      <c r="A350" s="120"/>
      <c r="B350" s="58"/>
      <c r="C350" s="120"/>
      <c r="D350" s="120"/>
      <c r="E350" s="120"/>
      <c r="F350" s="120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122"/>
      <c r="Y350" s="122"/>
      <c r="Z350" s="2"/>
    </row>
    <row r="351" spans="1:26" ht="11.25" customHeight="1">
      <c r="A351" s="120"/>
      <c r="B351" s="58"/>
      <c r="C351" s="120"/>
      <c r="D351" s="120"/>
      <c r="E351" s="120"/>
      <c r="F351" s="120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122"/>
      <c r="Y351" s="122"/>
      <c r="Z351" s="2"/>
    </row>
    <row r="352" spans="1:26" ht="11.25" customHeight="1">
      <c r="A352" s="120"/>
      <c r="B352" s="58"/>
      <c r="C352" s="120"/>
      <c r="D352" s="120"/>
      <c r="E352" s="120"/>
      <c r="F352" s="120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122"/>
      <c r="Y352" s="122"/>
      <c r="Z352" s="2"/>
    </row>
    <row r="353" spans="1:26" ht="11.25" customHeight="1">
      <c r="A353" s="120"/>
      <c r="B353" s="58"/>
      <c r="C353" s="120"/>
      <c r="D353" s="120"/>
      <c r="E353" s="120"/>
      <c r="F353" s="120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122"/>
      <c r="Y353" s="122"/>
      <c r="Z353" s="2"/>
    </row>
    <row r="354" spans="1:26" ht="11.25" customHeight="1">
      <c r="A354" s="120"/>
      <c r="B354" s="58"/>
      <c r="C354" s="120"/>
      <c r="D354" s="120"/>
      <c r="E354" s="120"/>
      <c r="F354" s="120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122"/>
      <c r="Y354" s="122"/>
      <c r="Z354" s="2"/>
    </row>
    <row r="355" spans="1:26" ht="11.25" customHeight="1">
      <c r="A355" s="120"/>
      <c r="B355" s="58"/>
      <c r="C355" s="120"/>
      <c r="D355" s="120"/>
      <c r="E355" s="120"/>
      <c r="F355" s="120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122"/>
      <c r="Y355" s="122"/>
      <c r="Z355" s="2"/>
    </row>
    <row r="356" spans="1:26" ht="11.25" customHeight="1">
      <c r="A356" s="120"/>
      <c r="B356" s="58"/>
      <c r="C356" s="120"/>
      <c r="D356" s="120"/>
      <c r="E356" s="120"/>
      <c r="F356" s="120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122"/>
      <c r="Y356" s="122"/>
      <c r="Z356" s="2"/>
    </row>
    <row r="357" spans="1:26" ht="11.25" customHeight="1">
      <c r="A357" s="120"/>
      <c r="B357" s="58"/>
      <c r="C357" s="120"/>
      <c r="D357" s="120"/>
      <c r="E357" s="120"/>
      <c r="F357" s="120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122"/>
      <c r="Y357" s="122"/>
      <c r="Z357" s="2"/>
    </row>
    <row r="358" spans="1:26" ht="11.25" customHeight="1">
      <c r="A358" s="120"/>
      <c r="B358" s="58"/>
      <c r="C358" s="120"/>
      <c r="D358" s="120"/>
      <c r="E358" s="120"/>
      <c r="F358" s="120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122"/>
      <c r="Y358" s="122"/>
      <c r="Z358" s="2"/>
    </row>
    <row r="359" spans="1:26" ht="11.25" customHeight="1">
      <c r="A359" s="120"/>
      <c r="B359" s="58"/>
      <c r="C359" s="120"/>
      <c r="D359" s="120"/>
      <c r="E359" s="120"/>
      <c r="F359" s="120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122"/>
      <c r="Y359" s="122"/>
      <c r="Z359" s="2"/>
    </row>
    <row r="360" spans="1:26" ht="11.25" customHeight="1">
      <c r="A360" s="120"/>
      <c r="B360" s="58"/>
      <c r="C360" s="120"/>
      <c r="D360" s="120"/>
      <c r="E360" s="120"/>
      <c r="F360" s="120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122"/>
      <c r="Y360" s="122"/>
      <c r="Z360" s="2"/>
    </row>
    <row r="361" spans="1:26" ht="11.25" customHeight="1">
      <c r="A361" s="120"/>
      <c r="B361" s="58"/>
      <c r="C361" s="120"/>
      <c r="D361" s="120"/>
      <c r="E361" s="120"/>
      <c r="F361" s="120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122"/>
      <c r="Y361" s="122"/>
      <c r="Z361" s="2"/>
    </row>
    <row r="362" spans="1:26" ht="11.25" customHeight="1">
      <c r="A362" s="120"/>
      <c r="B362" s="58"/>
      <c r="C362" s="120"/>
      <c r="D362" s="120"/>
      <c r="E362" s="120"/>
      <c r="F362" s="120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122"/>
      <c r="Y362" s="122"/>
      <c r="Z362" s="2"/>
    </row>
    <row r="363" spans="1:26" ht="11.25" customHeight="1">
      <c r="A363" s="120"/>
      <c r="B363" s="58"/>
      <c r="C363" s="120"/>
      <c r="D363" s="120"/>
      <c r="E363" s="120"/>
      <c r="F363" s="120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122"/>
      <c r="Y363" s="122"/>
      <c r="Z363" s="2"/>
    </row>
    <row r="364" spans="1:26" ht="11.25" customHeight="1">
      <c r="A364" s="120"/>
      <c r="B364" s="58"/>
      <c r="C364" s="120"/>
      <c r="D364" s="120"/>
      <c r="E364" s="120"/>
      <c r="F364" s="120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122"/>
      <c r="Y364" s="122"/>
      <c r="Z364" s="2"/>
    </row>
    <row r="365" spans="1:26" ht="11.25" customHeight="1">
      <c r="A365" s="120"/>
      <c r="B365" s="58"/>
      <c r="C365" s="120"/>
      <c r="D365" s="120"/>
      <c r="E365" s="120"/>
      <c r="F365" s="120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122"/>
      <c r="Y365" s="122"/>
      <c r="Z365" s="2"/>
    </row>
    <row r="366" spans="1:26" ht="11.25" customHeight="1">
      <c r="A366" s="120"/>
      <c r="B366" s="58"/>
      <c r="C366" s="120"/>
      <c r="D366" s="120"/>
      <c r="E366" s="120"/>
      <c r="F366" s="120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122"/>
      <c r="Y366" s="122"/>
      <c r="Z366" s="2"/>
    </row>
    <row r="367" spans="1:26" ht="11.25" customHeight="1">
      <c r="A367" s="120"/>
      <c r="B367" s="58"/>
      <c r="C367" s="120"/>
      <c r="D367" s="120"/>
      <c r="E367" s="120"/>
      <c r="F367" s="120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122"/>
      <c r="Y367" s="122"/>
      <c r="Z367" s="2"/>
    </row>
    <row r="368" spans="1:26" ht="11.25" customHeight="1">
      <c r="A368" s="120"/>
      <c r="B368" s="58"/>
      <c r="C368" s="120"/>
      <c r="D368" s="120"/>
      <c r="E368" s="120"/>
      <c r="F368" s="120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122"/>
      <c r="Y368" s="122"/>
      <c r="Z368" s="2"/>
    </row>
    <row r="369" spans="1:26" ht="11.25" customHeight="1">
      <c r="A369" s="120"/>
      <c r="B369" s="58"/>
      <c r="C369" s="120"/>
      <c r="D369" s="120"/>
      <c r="E369" s="120"/>
      <c r="F369" s="120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122"/>
      <c r="Y369" s="122"/>
      <c r="Z369" s="2"/>
    </row>
    <row r="370" spans="1:26" ht="11.25" customHeight="1">
      <c r="A370" s="120"/>
      <c r="B370" s="58"/>
      <c r="C370" s="120"/>
      <c r="D370" s="120"/>
      <c r="E370" s="120"/>
      <c r="F370" s="120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122"/>
      <c r="Y370" s="122"/>
      <c r="Z370" s="2"/>
    </row>
    <row r="371" spans="1:26" ht="11.25" customHeight="1">
      <c r="A371" s="120"/>
      <c r="B371" s="58"/>
      <c r="C371" s="120"/>
      <c r="D371" s="120"/>
      <c r="E371" s="120"/>
      <c r="F371" s="120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122"/>
      <c r="Y371" s="122"/>
      <c r="Z371" s="2"/>
    </row>
    <row r="372" spans="1:26" ht="11.25" customHeight="1">
      <c r="A372" s="120"/>
      <c r="B372" s="58"/>
      <c r="C372" s="120"/>
      <c r="D372" s="120"/>
      <c r="E372" s="120"/>
      <c r="F372" s="120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122"/>
      <c r="Y372" s="122"/>
      <c r="Z372" s="2"/>
    </row>
    <row r="373" spans="1:26" ht="11.25" customHeight="1">
      <c r="A373" s="120"/>
      <c r="B373" s="58"/>
      <c r="C373" s="120"/>
      <c r="D373" s="120"/>
      <c r="E373" s="120"/>
      <c r="F373" s="120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122"/>
      <c r="Y373" s="122"/>
      <c r="Z373" s="2"/>
    </row>
    <row r="374" spans="1:26" ht="11.25" customHeight="1">
      <c r="A374" s="120"/>
      <c r="B374" s="58"/>
      <c r="C374" s="120"/>
      <c r="D374" s="120"/>
      <c r="E374" s="120"/>
      <c r="F374" s="120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122"/>
      <c r="Y374" s="122"/>
      <c r="Z374" s="2"/>
    </row>
    <row r="375" spans="1:26" ht="11.25" customHeight="1">
      <c r="A375" s="120"/>
      <c r="B375" s="58"/>
      <c r="C375" s="120"/>
      <c r="D375" s="120"/>
      <c r="E375" s="120"/>
      <c r="F375" s="120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122"/>
      <c r="Y375" s="122"/>
      <c r="Z375" s="2"/>
    </row>
    <row r="376" spans="1:26" ht="11.25" customHeight="1">
      <c r="A376" s="120"/>
      <c r="B376" s="58"/>
      <c r="C376" s="120"/>
      <c r="D376" s="120"/>
      <c r="E376" s="120"/>
      <c r="F376" s="120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122"/>
      <c r="Y376" s="122"/>
      <c r="Z376" s="2"/>
    </row>
    <row r="377" spans="1:26" ht="11.25" customHeight="1">
      <c r="A377" s="120"/>
      <c r="B377" s="58"/>
      <c r="C377" s="120"/>
      <c r="D377" s="120"/>
      <c r="E377" s="120"/>
      <c r="F377" s="120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122"/>
      <c r="Y377" s="122"/>
      <c r="Z377" s="2"/>
    </row>
    <row r="378" spans="1:26" ht="11.25" customHeight="1">
      <c r="A378" s="120"/>
      <c r="B378" s="58"/>
      <c r="C378" s="120"/>
      <c r="D378" s="120"/>
      <c r="E378" s="120"/>
      <c r="F378" s="120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122"/>
      <c r="Y378" s="122"/>
      <c r="Z378" s="2"/>
    </row>
    <row r="379" spans="1:26" ht="11.25" customHeight="1">
      <c r="A379" s="120"/>
      <c r="B379" s="58"/>
      <c r="C379" s="120"/>
      <c r="D379" s="120"/>
      <c r="E379" s="120"/>
      <c r="F379" s="120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122"/>
      <c r="Y379" s="122"/>
      <c r="Z379" s="2"/>
    </row>
    <row r="380" spans="1:26" ht="11.25" customHeight="1">
      <c r="A380" s="120"/>
      <c r="B380" s="58"/>
      <c r="C380" s="120"/>
      <c r="D380" s="120"/>
      <c r="E380" s="120"/>
      <c r="F380" s="120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122"/>
      <c r="Y380" s="122"/>
      <c r="Z380" s="2"/>
    </row>
    <row r="381" spans="1:26" ht="11.25" customHeight="1">
      <c r="A381" s="120"/>
      <c r="B381" s="58"/>
      <c r="C381" s="120"/>
      <c r="D381" s="120"/>
      <c r="E381" s="120"/>
      <c r="F381" s="120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122"/>
      <c r="Y381" s="122"/>
      <c r="Z381" s="2"/>
    </row>
    <row r="382" spans="1:26" ht="11.25" customHeight="1">
      <c r="A382" s="120"/>
      <c r="B382" s="58"/>
      <c r="C382" s="120"/>
      <c r="D382" s="120"/>
      <c r="E382" s="120"/>
      <c r="F382" s="120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122"/>
      <c r="Y382" s="122"/>
      <c r="Z382" s="2"/>
    </row>
    <row r="383" spans="1:26" ht="11.25" customHeight="1">
      <c r="A383" s="120"/>
      <c r="B383" s="58"/>
      <c r="C383" s="120"/>
      <c r="D383" s="120"/>
      <c r="E383" s="120"/>
      <c r="F383" s="120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122"/>
      <c r="Y383" s="122"/>
      <c r="Z383" s="2"/>
    </row>
    <row r="384" spans="1:26" ht="11.25" customHeight="1">
      <c r="A384" s="120"/>
      <c r="B384" s="58"/>
      <c r="C384" s="120"/>
      <c r="D384" s="120"/>
      <c r="E384" s="120"/>
      <c r="F384" s="120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122"/>
      <c r="Y384" s="122"/>
      <c r="Z384" s="2"/>
    </row>
    <row r="385" spans="1:26" ht="11.25" customHeight="1">
      <c r="A385" s="120"/>
      <c r="B385" s="58"/>
      <c r="C385" s="120"/>
      <c r="D385" s="120"/>
      <c r="E385" s="120"/>
      <c r="F385" s="120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122"/>
      <c r="Y385" s="122"/>
      <c r="Z385" s="2"/>
    </row>
    <row r="386" spans="1:26" ht="11.25" customHeight="1">
      <c r="A386" s="120"/>
      <c r="B386" s="58"/>
      <c r="C386" s="120"/>
      <c r="D386" s="120"/>
      <c r="E386" s="120"/>
      <c r="F386" s="120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122"/>
      <c r="Y386" s="122"/>
      <c r="Z386" s="2"/>
    </row>
    <row r="387" spans="1:26" ht="11.25" customHeight="1">
      <c r="A387" s="120"/>
      <c r="B387" s="58"/>
      <c r="C387" s="120"/>
      <c r="D387" s="120"/>
      <c r="E387" s="120"/>
      <c r="F387" s="120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122"/>
      <c r="Y387" s="122"/>
      <c r="Z387" s="2"/>
    </row>
    <row r="388" spans="1:26" ht="11.25" customHeight="1">
      <c r="A388" s="120"/>
      <c r="B388" s="58"/>
      <c r="C388" s="120"/>
      <c r="D388" s="120"/>
      <c r="E388" s="120"/>
      <c r="F388" s="120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122"/>
      <c r="Y388" s="122"/>
      <c r="Z388" s="2"/>
    </row>
    <row r="389" spans="1:26" ht="11.25" customHeight="1">
      <c r="A389" s="120"/>
      <c r="B389" s="58"/>
      <c r="C389" s="120"/>
      <c r="D389" s="120"/>
      <c r="E389" s="120"/>
      <c r="F389" s="120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122"/>
      <c r="Y389" s="122"/>
      <c r="Z389" s="2"/>
    </row>
    <row r="390" spans="1:26" ht="11.25" customHeight="1">
      <c r="A390" s="120"/>
      <c r="B390" s="58"/>
      <c r="C390" s="120"/>
      <c r="D390" s="120"/>
      <c r="E390" s="120"/>
      <c r="F390" s="120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122"/>
      <c r="Y390" s="122"/>
      <c r="Z390" s="2"/>
    </row>
    <row r="391" spans="1:26" ht="11.25" customHeight="1">
      <c r="A391" s="120"/>
      <c r="B391" s="58"/>
      <c r="C391" s="120"/>
      <c r="D391" s="120"/>
      <c r="E391" s="120"/>
      <c r="F391" s="120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122"/>
      <c r="Y391" s="122"/>
      <c r="Z391" s="2"/>
    </row>
    <row r="392" spans="1:26" ht="11.25" customHeight="1">
      <c r="A392" s="120"/>
      <c r="B392" s="58"/>
      <c r="C392" s="120"/>
      <c r="D392" s="120"/>
      <c r="E392" s="120"/>
      <c r="F392" s="120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122"/>
      <c r="Y392" s="122"/>
      <c r="Z392" s="2"/>
    </row>
    <row r="393" spans="1:26" ht="11.25" customHeight="1">
      <c r="A393" s="120"/>
      <c r="B393" s="58"/>
      <c r="C393" s="120"/>
      <c r="D393" s="120"/>
      <c r="E393" s="120"/>
      <c r="F393" s="120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122"/>
      <c r="Y393" s="122"/>
      <c r="Z393" s="2"/>
    </row>
    <row r="394" spans="1:26" ht="11.25" customHeight="1">
      <c r="A394" s="120"/>
      <c r="B394" s="58"/>
      <c r="C394" s="120"/>
      <c r="D394" s="120"/>
      <c r="E394" s="120"/>
      <c r="F394" s="120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122"/>
      <c r="Y394" s="122"/>
      <c r="Z394" s="2"/>
    </row>
    <row r="395" spans="1:26" ht="11.25" customHeight="1">
      <c r="A395" s="120"/>
      <c r="B395" s="58"/>
      <c r="C395" s="120"/>
      <c r="D395" s="120"/>
      <c r="E395" s="120"/>
      <c r="F395" s="120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122"/>
      <c r="Y395" s="122"/>
      <c r="Z395" s="2"/>
    </row>
    <row r="396" spans="1:26" ht="11.25" customHeight="1">
      <c r="A396" s="120"/>
      <c r="B396" s="58"/>
      <c r="C396" s="120"/>
      <c r="D396" s="120"/>
      <c r="E396" s="120"/>
      <c r="F396" s="120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122"/>
      <c r="Y396" s="122"/>
      <c r="Z396" s="2"/>
    </row>
    <row r="397" spans="1:26" ht="11.25" customHeight="1">
      <c r="A397" s="120"/>
      <c r="B397" s="58"/>
      <c r="C397" s="120"/>
      <c r="D397" s="120"/>
      <c r="E397" s="120"/>
      <c r="F397" s="120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122"/>
      <c r="Y397" s="122"/>
      <c r="Z397" s="2"/>
    </row>
    <row r="398" spans="1:26" ht="11.25" customHeight="1">
      <c r="A398" s="120"/>
      <c r="B398" s="58"/>
      <c r="C398" s="120"/>
      <c r="D398" s="120"/>
      <c r="E398" s="120"/>
      <c r="F398" s="120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122"/>
      <c r="Y398" s="122"/>
      <c r="Z398" s="2"/>
    </row>
    <row r="399" spans="1:26" ht="11.25" customHeight="1">
      <c r="A399" s="120"/>
      <c r="B399" s="58"/>
      <c r="C399" s="120"/>
      <c r="D399" s="120"/>
      <c r="E399" s="120"/>
      <c r="F399" s="120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122"/>
      <c r="Y399" s="122"/>
      <c r="Z399" s="2"/>
    </row>
    <row r="400" spans="1:26" ht="11.25" customHeight="1">
      <c r="A400" s="120"/>
      <c r="B400" s="58"/>
      <c r="C400" s="120"/>
      <c r="D400" s="120"/>
      <c r="E400" s="120"/>
      <c r="F400" s="120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122"/>
      <c r="Y400" s="122"/>
      <c r="Z400" s="2"/>
    </row>
    <row r="401" spans="1:26" ht="11.25" customHeight="1">
      <c r="A401" s="120"/>
      <c r="B401" s="58"/>
      <c r="C401" s="120"/>
      <c r="D401" s="120"/>
      <c r="E401" s="120"/>
      <c r="F401" s="120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122"/>
      <c r="Y401" s="122"/>
      <c r="Z401" s="2"/>
    </row>
    <row r="402" spans="1:26" ht="11.25" customHeight="1">
      <c r="A402" s="120"/>
      <c r="B402" s="58"/>
      <c r="C402" s="120"/>
      <c r="D402" s="120"/>
      <c r="E402" s="120"/>
      <c r="F402" s="120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122"/>
      <c r="Y402" s="122"/>
      <c r="Z402" s="2"/>
    </row>
    <row r="403" spans="1:26" ht="11.25" customHeight="1">
      <c r="A403" s="120"/>
      <c r="B403" s="58"/>
      <c r="C403" s="120"/>
      <c r="D403" s="120"/>
      <c r="E403" s="120"/>
      <c r="F403" s="120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122"/>
      <c r="Y403" s="122"/>
      <c r="Z403" s="2"/>
    </row>
    <row r="404" spans="1:26" ht="11.25" customHeight="1">
      <c r="A404" s="120"/>
      <c r="B404" s="58"/>
      <c r="C404" s="120"/>
      <c r="D404" s="120"/>
      <c r="E404" s="120"/>
      <c r="F404" s="120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122"/>
      <c r="Y404" s="122"/>
      <c r="Z404" s="2"/>
    </row>
    <row r="405" spans="1:26" ht="11.25" customHeight="1">
      <c r="A405" s="120"/>
      <c r="B405" s="58"/>
      <c r="C405" s="120"/>
      <c r="D405" s="120"/>
      <c r="E405" s="120"/>
      <c r="F405" s="120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122"/>
      <c r="Y405" s="122"/>
      <c r="Z405" s="2"/>
    </row>
    <row r="406" spans="1:26" ht="11.25" customHeight="1">
      <c r="A406" s="120"/>
      <c r="B406" s="58"/>
      <c r="C406" s="120"/>
      <c r="D406" s="120"/>
      <c r="E406" s="120"/>
      <c r="F406" s="120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122"/>
      <c r="Y406" s="122"/>
      <c r="Z406" s="2"/>
    </row>
    <row r="407" spans="1:26" ht="11.25" customHeight="1">
      <c r="A407" s="120"/>
      <c r="B407" s="58"/>
      <c r="C407" s="120"/>
      <c r="D407" s="120"/>
      <c r="E407" s="120"/>
      <c r="F407" s="120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122"/>
      <c r="Y407" s="122"/>
      <c r="Z407" s="2"/>
    </row>
    <row r="408" spans="1:26" ht="11.25" customHeight="1">
      <c r="A408" s="120"/>
      <c r="B408" s="58"/>
      <c r="C408" s="120"/>
      <c r="D408" s="120"/>
      <c r="E408" s="120"/>
      <c r="F408" s="120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122"/>
      <c r="Y408" s="122"/>
      <c r="Z408" s="2"/>
    </row>
    <row r="409" spans="1:26" ht="11.25" customHeight="1">
      <c r="A409" s="120"/>
      <c r="B409" s="58"/>
      <c r="C409" s="120"/>
      <c r="D409" s="120"/>
      <c r="E409" s="120"/>
      <c r="F409" s="120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122"/>
      <c r="Y409" s="122"/>
      <c r="Z409" s="2"/>
    </row>
    <row r="410" spans="1:26" ht="11.25" customHeight="1">
      <c r="A410" s="120"/>
      <c r="B410" s="58"/>
      <c r="C410" s="120"/>
      <c r="D410" s="120"/>
      <c r="E410" s="120"/>
      <c r="F410" s="120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122"/>
      <c r="Y410" s="122"/>
      <c r="Z410" s="2"/>
    </row>
    <row r="411" spans="1:26" ht="11.25" customHeight="1">
      <c r="A411" s="120"/>
      <c r="B411" s="58"/>
      <c r="C411" s="120"/>
      <c r="D411" s="120"/>
      <c r="E411" s="120"/>
      <c r="F411" s="120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122"/>
      <c r="Y411" s="122"/>
      <c r="Z411" s="2"/>
    </row>
    <row r="412" spans="1:26" ht="11.25" customHeight="1">
      <c r="A412" s="120"/>
      <c r="B412" s="58"/>
      <c r="C412" s="120"/>
      <c r="D412" s="120"/>
      <c r="E412" s="120"/>
      <c r="F412" s="120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122"/>
      <c r="Y412" s="122"/>
      <c r="Z412" s="2"/>
    </row>
    <row r="413" spans="1:26" ht="11.25" customHeight="1">
      <c r="A413" s="120"/>
      <c r="B413" s="58"/>
      <c r="C413" s="120"/>
      <c r="D413" s="120"/>
      <c r="E413" s="120"/>
      <c r="F413" s="120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122"/>
      <c r="Y413" s="122"/>
      <c r="Z413" s="2"/>
    </row>
    <row r="414" spans="1:26" ht="11.25" customHeight="1">
      <c r="A414" s="120"/>
      <c r="B414" s="58"/>
      <c r="C414" s="120"/>
      <c r="D414" s="120"/>
      <c r="E414" s="120"/>
      <c r="F414" s="120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122"/>
      <c r="Y414" s="122"/>
      <c r="Z414" s="2"/>
    </row>
    <row r="415" spans="1:26" ht="11.25" customHeight="1">
      <c r="A415" s="120"/>
      <c r="B415" s="58"/>
      <c r="C415" s="120"/>
      <c r="D415" s="120"/>
      <c r="E415" s="120"/>
      <c r="F415" s="120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122"/>
      <c r="Y415" s="122"/>
      <c r="Z415" s="2"/>
    </row>
    <row r="416" spans="1:26" ht="11.25" customHeight="1">
      <c r="A416" s="120"/>
      <c r="B416" s="58"/>
      <c r="C416" s="120"/>
      <c r="D416" s="120"/>
      <c r="E416" s="120"/>
      <c r="F416" s="120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122"/>
      <c r="Y416" s="122"/>
      <c r="Z416" s="2"/>
    </row>
    <row r="417" spans="1:26" ht="11.25" customHeight="1">
      <c r="A417" s="120"/>
      <c r="B417" s="58"/>
      <c r="C417" s="120"/>
      <c r="D417" s="120"/>
      <c r="E417" s="120"/>
      <c r="F417" s="120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122"/>
      <c r="Y417" s="122"/>
      <c r="Z417" s="2"/>
    </row>
    <row r="418" spans="1:26" ht="11.25" customHeight="1">
      <c r="A418" s="120"/>
      <c r="B418" s="58"/>
      <c r="C418" s="120"/>
      <c r="D418" s="120"/>
      <c r="E418" s="120"/>
      <c r="F418" s="120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122"/>
      <c r="Y418" s="122"/>
      <c r="Z418" s="2"/>
    </row>
    <row r="419" spans="1:26" ht="11.25" customHeight="1">
      <c r="A419" s="120"/>
      <c r="B419" s="58"/>
      <c r="C419" s="120"/>
      <c r="D419" s="120"/>
      <c r="E419" s="120"/>
      <c r="F419" s="120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122"/>
      <c r="Y419" s="122"/>
      <c r="Z419" s="2"/>
    </row>
    <row r="420" spans="1:26" ht="11.25" customHeight="1">
      <c r="A420" s="120"/>
      <c r="B420" s="58"/>
      <c r="C420" s="120"/>
      <c r="D420" s="120"/>
      <c r="E420" s="120"/>
      <c r="F420" s="120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122"/>
      <c r="Y420" s="122"/>
      <c r="Z420" s="2"/>
    </row>
    <row r="421" spans="1:26" ht="11.25" customHeight="1">
      <c r="A421" s="120"/>
      <c r="B421" s="58"/>
      <c r="C421" s="120"/>
      <c r="D421" s="120"/>
      <c r="E421" s="120"/>
      <c r="F421" s="120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122"/>
      <c r="Y421" s="122"/>
      <c r="Z421" s="2"/>
    </row>
    <row r="422" spans="1:26" ht="11.25" customHeight="1">
      <c r="A422" s="120"/>
      <c r="B422" s="58"/>
      <c r="C422" s="120"/>
      <c r="D422" s="120"/>
      <c r="E422" s="120"/>
      <c r="F422" s="120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122"/>
      <c r="Y422" s="122"/>
      <c r="Z422" s="2"/>
    </row>
    <row r="423" spans="1:26" ht="11.25" customHeight="1">
      <c r="A423" s="120"/>
      <c r="B423" s="58"/>
      <c r="C423" s="120"/>
      <c r="D423" s="120"/>
      <c r="E423" s="120"/>
      <c r="F423" s="120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122"/>
      <c r="Y423" s="122"/>
      <c r="Z423" s="2"/>
    </row>
    <row r="424" spans="1:26" ht="11.25" customHeight="1">
      <c r="A424" s="120"/>
      <c r="B424" s="58"/>
      <c r="C424" s="120"/>
      <c r="D424" s="120"/>
      <c r="E424" s="120"/>
      <c r="F424" s="120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122"/>
      <c r="Y424" s="122"/>
      <c r="Z424" s="2"/>
    </row>
    <row r="425" spans="1:26" ht="11.25" customHeight="1">
      <c r="A425" s="120"/>
      <c r="B425" s="58"/>
      <c r="C425" s="120"/>
      <c r="D425" s="120"/>
      <c r="E425" s="120"/>
      <c r="F425" s="120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122"/>
      <c r="Y425" s="122"/>
      <c r="Z425" s="2"/>
    </row>
    <row r="426" spans="1:26" ht="11.25" customHeight="1">
      <c r="A426" s="120"/>
      <c r="B426" s="58"/>
      <c r="C426" s="120"/>
      <c r="D426" s="120"/>
      <c r="E426" s="120"/>
      <c r="F426" s="120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122"/>
      <c r="Y426" s="122"/>
      <c r="Z426" s="2"/>
    </row>
    <row r="427" spans="1:26" ht="11.25" customHeight="1">
      <c r="A427" s="120"/>
      <c r="B427" s="58"/>
      <c r="C427" s="120"/>
      <c r="D427" s="120"/>
      <c r="E427" s="120"/>
      <c r="F427" s="120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122"/>
      <c r="Y427" s="122"/>
      <c r="Z427" s="2"/>
    </row>
    <row r="428" spans="1:26" ht="11.25" customHeight="1">
      <c r="A428" s="120"/>
      <c r="B428" s="58"/>
      <c r="C428" s="120"/>
      <c r="D428" s="120"/>
      <c r="E428" s="120"/>
      <c r="F428" s="120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122"/>
      <c r="Y428" s="122"/>
      <c r="Z428" s="2"/>
    </row>
    <row r="429" spans="1:26" ht="11.25" customHeight="1">
      <c r="A429" s="120"/>
      <c r="B429" s="58"/>
      <c r="C429" s="120"/>
      <c r="D429" s="120"/>
      <c r="E429" s="120"/>
      <c r="F429" s="120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122"/>
      <c r="Y429" s="122"/>
      <c r="Z429" s="2"/>
    </row>
    <row r="430" spans="1:26" ht="11.25" customHeight="1">
      <c r="A430" s="120"/>
      <c r="B430" s="58"/>
      <c r="C430" s="120"/>
      <c r="D430" s="120"/>
      <c r="E430" s="120"/>
      <c r="F430" s="120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122"/>
      <c r="Y430" s="122"/>
      <c r="Z430" s="2"/>
    </row>
    <row r="431" spans="1:26" ht="11.25" customHeight="1">
      <c r="A431" s="120"/>
      <c r="B431" s="58"/>
      <c r="C431" s="120"/>
      <c r="D431" s="120"/>
      <c r="E431" s="120"/>
      <c r="F431" s="120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122"/>
      <c r="Y431" s="122"/>
      <c r="Z431" s="2"/>
    </row>
    <row r="432" spans="1:26" ht="11.25" customHeight="1">
      <c r="A432" s="120"/>
      <c r="B432" s="58"/>
      <c r="C432" s="120"/>
      <c r="D432" s="120"/>
      <c r="E432" s="120"/>
      <c r="F432" s="120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122"/>
      <c r="Y432" s="122"/>
      <c r="Z432" s="2"/>
    </row>
    <row r="433" spans="1:26" ht="11.25" customHeight="1">
      <c r="A433" s="120"/>
      <c r="B433" s="58"/>
      <c r="C433" s="120"/>
      <c r="D433" s="120"/>
      <c r="E433" s="120"/>
      <c r="F433" s="120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122"/>
      <c r="Y433" s="122"/>
      <c r="Z433" s="2"/>
    </row>
    <row r="434" spans="1:26" ht="11.25" customHeight="1">
      <c r="A434" s="120"/>
      <c r="B434" s="58"/>
      <c r="C434" s="120"/>
      <c r="D434" s="120"/>
      <c r="E434" s="120"/>
      <c r="F434" s="120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122"/>
      <c r="Y434" s="122"/>
      <c r="Z434" s="2"/>
    </row>
    <row r="435" spans="1:26" ht="11.25" customHeight="1">
      <c r="A435" s="120"/>
      <c r="B435" s="58"/>
      <c r="C435" s="120"/>
      <c r="D435" s="120"/>
      <c r="E435" s="120"/>
      <c r="F435" s="120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122"/>
      <c r="Y435" s="122"/>
      <c r="Z435" s="2"/>
    </row>
    <row r="436" spans="1:26" ht="11.25" customHeight="1">
      <c r="A436" s="120"/>
      <c r="B436" s="58"/>
      <c r="C436" s="120"/>
      <c r="D436" s="120"/>
      <c r="E436" s="120"/>
      <c r="F436" s="120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122"/>
      <c r="Y436" s="122"/>
      <c r="Z436" s="2"/>
    </row>
    <row r="437" spans="1:26" ht="11.25" customHeight="1">
      <c r="A437" s="120"/>
      <c r="B437" s="58"/>
      <c r="C437" s="120"/>
      <c r="D437" s="120"/>
      <c r="E437" s="120"/>
      <c r="F437" s="120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122"/>
      <c r="Y437" s="122"/>
      <c r="Z437" s="2"/>
    </row>
    <row r="438" spans="1:26" ht="11.25" customHeight="1">
      <c r="A438" s="120"/>
      <c r="B438" s="58"/>
      <c r="C438" s="120"/>
      <c r="D438" s="120"/>
      <c r="E438" s="120"/>
      <c r="F438" s="120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122"/>
      <c r="Y438" s="122"/>
      <c r="Z438" s="2"/>
    </row>
    <row r="439" spans="1:26" ht="11.25" customHeight="1">
      <c r="A439" s="120"/>
      <c r="B439" s="58"/>
      <c r="C439" s="120"/>
      <c r="D439" s="120"/>
      <c r="E439" s="120"/>
      <c r="F439" s="120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122"/>
      <c r="Y439" s="122"/>
      <c r="Z439" s="2"/>
    </row>
    <row r="440" spans="1:26" ht="11.25" customHeight="1">
      <c r="A440" s="120"/>
      <c r="B440" s="58"/>
      <c r="C440" s="120"/>
      <c r="D440" s="120"/>
      <c r="E440" s="120"/>
      <c r="F440" s="120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122"/>
      <c r="Y440" s="122"/>
      <c r="Z440" s="2"/>
    </row>
    <row r="441" spans="1:26" ht="11.25" customHeight="1">
      <c r="A441" s="120"/>
      <c r="B441" s="58"/>
      <c r="C441" s="120"/>
      <c r="D441" s="120"/>
      <c r="E441" s="120"/>
      <c r="F441" s="120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122"/>
      <c r="Y441" s="122"/>
      <c r="Z441" s="2"/>
    </row>
    <row r="442" spans="1:26" ht="11.25" customHeight="1">
      <c r="A442" s="120"/>
      <c r="B442" s="58"/>
      <c r="C442" s="120"/>
      <c r="D442" s="120"/>
      <c r="E442" s="120"/>
      <c r="F442" s="120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122"/>
      <c r="Y442" s="122"/>
      <c r="Z442" s="2"/>
    </row>
    <row r="443" spans="1:26" ht="11.25" customHeight="1">
      <c r="A443" s="120"/>
      <c r="B443" s="58"/>
      <c r="C443" s="120"/>
      <c r="D443" s="120"/>
      <c r="E443" s="120"/>
      <c r="F443" s="120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122"/>
      <c r="Y443" s="122"/>
      <c r="Z443" s="2"/>
    </row>
    <row r="444" spans="1:26" ht="11.25" customHeight="1">
      <c r="A444" s="120"/>
      <c r="B444" s="58"/>
      <c r="C444" s="120"/>
      <c r="D444" s="120"/>
      <c r="E444" s="120"/>
      <c r="F444" s="120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122"/>
      <c r="Y444" s="122"/>
      <c r="Z444" s="2"/>
    </row>
    <row r="445" spans="1:26" ht="11.25" customHeight="1">
      <c r="A445" s="120"/>
      <c r="B445" s="58"/>
      <c r="C445" s="120"/>
      <c r="D445" s="120"/>
      <c r="E445" s="120"/>
      <c r="F445" s="120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122"/>
      <c r="Y445" s="122"/>
      <c r="Z445" s="2"/>
    </row>
    <row r="446" spans="1:26" ht="11.25" customHeight="1">
      <c r="A446" s="120"/>
      <c r="B446" s="58"/>
      <c r="C446" s="120"/>
      <c r="D446" s="120"/>
      <c r="E446" s="120"/>
      <c r="F446" s="120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122"/>
      <c r="Y446" s="122"/>
      <c r="Z446" s="2"/>
    </row>
    <row r="447" spans="1:26" ht="11.25" customHeight="1">
      <c r="A447" s="120"/>
      <c r="B447" s="58"/>
      <c r="C447" s="120"/>
      <c r="D447" s="120"/>
      <c r="E447" s="120"/>
      <c r="F447" s="120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122"/>
      <c r="Y447" s="122"/>
      <c r="Z447" s="2"/>
    </row>
    <row r="448" spans="1:26" ht="11.25" customHeight="1">
      <c r="A448" s="120"/>
      <c r="B448" s="58"/>
      <c r="C448" s="120"/>
      <c r="D448" s="120"/>
      <c r="E448" s="120"/>
      <c r="F448" s="120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122"/>
      <c r="Y448" s="122"/>
      <c r="Z448" s="2"/>
    </row>
    <row r="449" spans="1:26" ht="11.25" customHeight="1">
      <c r="A449" s="120"/>
      <c r="B449" s="58"/>
      <c r="C449" s="120"/>
      <c r="D449" s="120"/>
      <c r="E449" s="120"/>
      <c r="F449" s="120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122"/>
      <c r="Y449" s="122"/>
      <c r="Z449" s="2"/>
    </row>
    <row r="450" spans="1:26" ht="11.25" customHeight="1">
      <c r="A450" s="120"/>
      <c r="B450" s="58"/>
      <c r="C450" s="120"/>
      <c r="D450" s="120"/>
      <c r="E450" s="120"/>
      <c r="F450" s="120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122"/>
      <c r="Y450" s="122"/>
      <c r="Z450" s="2"/>
    </row>
    <row r="451" spans="1:26" ht="11.25" customHeight="1">
      <c r="A451" s="120"/>
      <c r="B451" s="58"/>
      <c r="C451" s="120"/>
      <c r="D451" s="120"/>
      <c r="E451" s="120"/>
      <c r="F451" s="120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122"/>
      <c r="Y451" s="122"/>
      <c r="Z451" s="2"/>
    </row>
    <row r="452" spans="1:26" ht="11.25" customHeight="1">
      <c r="A452" s="120"/>
      <c r="B452" s="58"/>
      <c r="C452" s="120"/>
      <c r="D452" s="120"/>
      <c r="E452" s="120"/>
      <c r="F452" s="120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122"/>
      <c r="Y452" s="122"/>
      <c r="Z452" s="2"/>
    </row>
    <row r="453" spans="1:26" ht="11.25" customHeight="1">
      <c r="A453" s="120"/>
      <c r="B453" s="58"/>
      <c r="C453" s="120"/>
      <c r="D453" s="120"/>
      <c r="E453" s="120"/>
      <c r="F453" s="120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122"/>
      <c r="Y453" s="122"/>
      <c r="Z453" s="2"/>
    </row>
    <row r="454" spans="1:26" ht="11.25" customHeight="1">
      <c r="A454" s="120"/>
      <c r="B454" s="58"/>
      <c r="C454" s="120"/>
      <c r="D454" s="120"/>
      <c r="E454" s="120"/>
      <c r="F454" s="120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122"/>
      <c r="Y454" s="122"/>
      <c r="Z454" s="2"/>
    </row>
    <row r="455" spans="1:26" ht="11.25" customHeight="1">
      <c r="A455" s="120"/>
      <c r="B455" s="58"/>
      <c r="C455" s="120"/>
      <c r="D455" s="120"/>
      <c r="E455" s="120"/>
      <c r="F455" s="120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122"/>
      <c r="Y455" s="122"/>
      <c r="Z455" s="2"/>
    </row>
    <row r="456" spans="1:26" ht="11.25" customHeight="1">
      <c r="A456" s="120"/>
      <c r="B456" s="58"/>
      <c r="C456" s="120"/>
      <c r="D456" s="120"/>
      <c r="E456" s="120"/>
      <c r="F456" s="120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122"/>
      <c r="Y456" s="122"/>
      <c r="Z456" s="2"/>
    </row>
    <row r="457" spans="1:26" ht="11.25" customHeight="1">
      <c r="A457" s="120"/>
      <c r="B457" s="58"/>
      <c r="C457" s="120"/>
      <c r="D457" s="120"/>
      <c r="E457" s="120"/>
      <c r="F457" s="120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122"/>
      <c r="Y457" s="122"/>
      <c r="Z457" s="2"/>
    </row>
    <row r="458" spans="1:26" ht="11.25" customHeight="1">
      <c r="A458" s="120"/>
      <c r="B458" s="58"/>
      <c r="C458" s="120"/>
      <c r="D458" s="120"/>
      <c r="E458" s="120"/>
      <c r="F458" s="120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122"/>
      <c r="Y458" s="122"/>
      <c r="Z458" s="2"/>
    </row>
    <row r="459" spans="1:26" ht="11.25" customHeight="1">
      <c r="A459" s="120"/>
      <c r="B459" s="58"/>
      <c r="C459" s="120"/>
      <c r="D459" s="120"/>
      <c r="E459" s="120"/>
      <c r="F459" s="120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122"/>
      <c r="Y459" s="122"/>
      <c r="Z459" s="2"/>
    </row>
    <row r="460" spans="1:26" ht="11.25" customHeight="1">
      <c r="A460" s="120"/>
      <c r="B460" s="58"/>
      <c r="C460" s="120"/>
      <c r="D460" s="120"/>
      <c r="E460" s="120"/>
      <c r="F460" s="120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122"/>
      <c r="Y460" s="122"/>
      <c r="Z460" s="2"/>
    </row>
    <row r="461" spans="1:26" ht="11.25" customHeight="1">
      <c r="A461" s="120"/>
      <c r="B461" s="58"/>
      <c r="C461" s="120"/>
      <c r="D461" s="120"/>
      <c r="E461" s="120"/>
      <c r="F461" s="120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122"/>
      <c r="Y461" s="122"/>
      <c r="Z461" s="2"/>
    </row>
    <row r="462" spans="1:26" ht="11.25" customHeight="1">
      <c r="A462" s="120"/>
      <c r="B462" s="58"/>
      <c r="C462" s="120"/>
      <c r="D462" s="120"/>
      <c r="E462" s="120"/>
      <c r="F462" s="120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122"/>
      <c r="Y462" s="122"/>
      <c r="Z462" s="2"/>
    </row>
    <row r="463" spans="1:26" ht="11.25" customHeight="1">
      <c r="A463" s="120"/>
      <c r="B463" s="58"/>
      <c r="C463" s="120"/>
      <c r="D463" s="120"/>
      <c r="E463" s="120"/>
      <c r="F463" s="120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122"/>
      <c r="Y463" s="122"/>
      <c r="Z463" s="2"/>
    </row>
    <row r="464" spans="1:26" ht="11.25" customHeight="1">
      <c r="A464" s="120"/>
      <c r="B464" s="58"/>
      <c r="C464" s="120"/>
      <c r="D464" s="120"/>
      <c r="E464" s="120"/>
      <c r="F464" s="120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122"/>
      <c r="Y464" s="122"/>
      <c r="Z464" s="2"/>
    </row>
    <row r="465" spans="1:26" ht="11.25" customHeight="1">
      <c r="A465" s="120"/>
      <c r="B465" s="58"/>
      <c r="C465" s="120"/>
      <c r="D465" s="120"/>
      <c r="E465" s="120"/>
      <c r="F465" s="120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122"/>
      <c r="Y465" s="122"/>
      <c r="Z465" s="2"/>
    </row>
    <row r="466" spans="1:26" ht="11.25" customHeight="1">
      <c r="A466" s="120"/>
      <c r="B466" s="58"/>
      <c r="C466" s="120"/>
      <c r="D466" s="120"/>
      <c r="E466" s="120"/>
      <c r="F466" s="120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122"/>
      <c r="Y466" s="122"/>
      <c r="Z466" s="2"/>
    </row>
    <row r="467" spans="1:26" ht="11.25" customHeight="1">
      <c r="A467" s="120"/>
      <c r="B467" s="58"/>
      <c r="C467" s="120"/>
      <c r="D467" s="120"/>
      <c r="E467" s="120"/>
      <c r="F467" s="120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122"/>
      <c r="Y467" s="122"/>
      <c r="Z467" s="2"/>
    </row>
    <row r="468" spans="1:26" ht="11.25" customHeight="1">
      <c r="A468" s="120"/>
      <c r="B468" s="58"/>
      <c r="C468" s="120"/>
      <c r="D468" s="120"/>
      <c r="E468" s="120"/>
      <c r="F468" s="120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122"/>
      <c r="Y468" s="122"/>
      <c r="Z468" s="2"/>
    </row>
    <row r="469" spans="1:26" ht="11.25" customHeight="1">
      <c r="A469" s="120"/>
      <c r="B469" s="58"/>
      <c r="C469" s="120"/>
      <c r="D469" s="120"/>
      <c r="E469" s="120"/>
      <c r="F469" s="120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122"/>
      <c r="Y469" s="122"/>
      <c r="Z469" s="2"/>
    </row>
    <row r="470" spans="1:26" ht="11.25" customHeight="1">
      <c r="A470" s="120"/>
      <c r="B470" s="58"/>
      <c r="C470" s="120"/>
      <c r="D470" s="120"/>
      <c r="E470" s="120"/>
      <c r="F470" s="120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122"/>
      <c r="Y470" s="122"/>
      <c r="Z470" s="2"/>
    </row>
    <row r="471" spans="1:26" ht="11.25" customHeight="1">
      <c r="A471" s="120"/>
      <c r="B471" s="58"/>
      <c r="C471" s="120"/>
      <c r="D471" s="120"/>
      <c r="E471" s="120"/>
      <c r="F471" s="120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122"/>
      <c r="Y471" s="122"/>
      <c r="Z471" s="2"/>
    </row>
    <row r="472" spans="1:26" ht="11.25" customHeight="1">
      <c r="A472" s="120"/>
      <c r="B472" s="58"/>
      <c r="C472" s="120"/>
      <c r="D472" s="120"/>
      <c r="E472" s="120"/>
      <c r="F472" s="120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122"/>
      <c r="Y472" s="122"/>
      <c r="Z472" s="2"/>
    </row>
    <row r="473" spans="1:26" ht="11.25" customHeight="1">
      <c r="A473" s="120"/>
      <c r="B473" s="58"/>
      <c r="C473" s="120"/>
      <c r="D473" s="120"/>
      <c r="E473" s="120"/>
      <c r="F473" s="120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122"/>
      <c r="Y473" s="122"/>
      <c r="Z473" s="2"/>
    </row>
    <row r="474" spans="1:26" ht="11.25" customHeight="1">
      <c r="A474" s="120"/>
      <c r="B474" s="58"/>
      <c r="C474" s="120"/>
      <c r="D474" s="120"/>
      <c r="E474" s="120"/>
      <c r="F474" s="120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122"/>
      <c r="Y474" s="122"/>
      <c r="Z474" s="2"/>
    </row>
    <row r="475" spans="1:26" ht="11.25" customHeight="1">
      <c r="A475" s="120"/>
      <c r="B475" s="58"/>
      <c r="C475" s="120"/>
      <c r="D475" s="120"/>
      <c r="E475" s="120"/>
      <c r="F475" s="120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122"/>
      <c r="Y475" s="122"/>
      <c r="Z475" s="2"/>
    </row>
    <row r="476" spans="1:26" ht="11.25" customHeight="1">
      <c r="A476" s="120"/>
      <c r="B476" s="58"/>
      <c r="C476" s="120"/>
      <c r="D476" s="120"/>
      <c r="E476" s="120"/>
      <c r="F476" s="120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122"/>
      <c r="Y476" s="122"/>
      <c r="Z476" s="2"/>
    </row>
    <row r="477" spans="1:26" ht="11.25" customHeight="1">
      <c r="A477" s="120"/>
      <c r="B477" s="58"/>
      <c r="C477" s="120"/>
      <c r="D477" s="120"/>
      <c r="E477" s="120"/>
      <c r="F477" s="120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122"/>
      <c r="Y477" s="122"/>
      <c r="Z477" s="2"/>
    </row>
    <row r="478" spans="1:26" ht="11.25" customHeight="1">
      <c r="A478" s="120"/>
      <c r="B478" s="58"/>
      <c r="C478" s="120"/>
      <c r="D478" s="120"/>
      <c r="E478" s="120"/>
      <c r="F478" s="120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122"/>
      <c r="Y478" s="122"/>
      <c r="Z478" s="2"/>
    </row>
    <row r="479" spans="1:26" ht="11.25" customHeight="1">
      <c r="A479" s="120"/>
      <c r="B479" s="58"/>
      <c r="C479" s="120"/>
      <c r="D479" s="120"/>
      <c r="E479" s="120"/>
      <c r="F479" s="120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122"/>
      <c r="Y479" s="122"/>
      <c r="Z479" s="2"/>
    </row>
    <row r="480" spans="1:26" ht="11.25" customHeight="1">
      <c r="A480" s="120"/>
      <c r="B480" s="58"/>
      <c r="C480" s="120"/>
      <c r="D480" s="120"/>
      <c r="E480" s="120"/>
      <c r="F480" s="120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122"/>
      <c r="Y480" s="122"/>
      <c r="Z480" s="2"/>
    </row>
    <row r="481" spans="1:26" ht="11.25" customHeight="1">
      <c r="A481" s="120"/>
      <c r="B481" s="58"/>
      <c r="C481" s="120"/>
      <c r="D481" s="120"/>
      <c r="E481" s="120"/>
      <c r="F481" s="120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122"/>
      <c r="Y481" s="122"/>
      <c r="Z481" s="2"/>
    </row>
    <row r="482" spans="1:26" ht="11.25" customHeight="1">
      <c r="A482" s="120"/>
      <c r="B482" s="58"/>
      <c r="C482" s="120"/>
      <c r="D482" s="120"/>
      <c r="E482" s="120"/>
      <c r="F482" s="120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122"/>
      <c r="Y482" s="122"/>
      <c r="Z482" s="2"/>
    </row>
    <row r="483" spans="1:26" ht="11.25" customHeight="1">
      <c r="A483" s="120"/>
      <c r="B483" s="58"/>
      <c r="C483" s="120"/>
      <c r="D483" s="120"/>
      <c r="E483" s="120"/>
      <c r="F483" s="120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122"/>
      <c r="Y483" s="122"/>
      <c r="Z483" s="2"/>
    </row>
    <row r="484" spans="1:26" ht="11.25" customHeight="1">
      <c r="A484" s="120"/>
      <c r="B484" s="58"/>
      <c r="C484" s="120"/>
      <c r="D484" s="120"/>
      <c r="E484" s="120"/>
      <c r="F484" s="120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122"/>
      <c r="Y484" s="122"/>
      <c r="Z484" s="2"/>
    </row>
    <row r="485" spans="1:26" ht="11.25" customHeight="1">
      <c r="A485" s="120"/>
      <c r="B485" s="58"/>
      <c r="C485" s="120"/>
      <c r="D485" s="120"/>
      <c r="E485" s="120"/>
      <c r="F485" s="120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122"/>
      <c r="Y485" s="122"/>
      <c r="Z485" s="2"/>
    </row>
    <row r="486" spans="1:26" ht="11.25" customHeight="1">
      <c r="A486" s="120"/>
      <c r="B486" s="58"/>
      <c r="C486" s="120"/>
      <c r="D486" s="120"/>
      <c r="E486" s="120"/>
      <c r="F486" s="120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122"/>
      <c r="Y486" s="122"/>
      <c r="Z486" s="2"/>
    </row>
    <row r="487" spans="1:26" ht="11.25" customHeight="1">
      <c r="A487" s="120"/>
      <c r="B487" s="58"/>
      <c r="C487" s="120"/>
      <c r="D487" s="120"/>
      <c r="E487" s="120"/>
      <c r="F487" s="120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122"/>
      <c r="Y487" s="122"/>
      <c r="Z487" s="2"/>
    </row>
    <row r="488" spans="1:26" ht="11.25" customHeight="1">
      <c r="A488" s="120"/>
      <c r="B488" s="58"/>
      <c r="C488" s="120"/>
      <c r="D488" s="120"/>
      <c r="E488" s="120"/>
      <c r="F488" s="120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122"/>
      <c r="Y488" s="122"/>
      <c r="Z488" s="2"/>
    </row>
    <row r="489" spans="1:26" ht="11.25" customHeight="1">
      <c r="A489" s="120"/>
      <c r="B489" s="58"/>
      <c r="C489" s="120"/>
      <c r="D489" s="120"/>
      <c r="E489" s="120"/>
      <c r="F489" s="120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122"/>
      <c r="Y489" s="122"/>
      <c r="Z489" s="2"/>
    </row>
    <row r="490" spans="1:26" ht="11.25" customHeight="1">
      <c r="A490" s="120"/>
      <c r="B490" s="58"/>
      <c r="C490" s="120"/>
      <c r="D490" s="120"/>
      <c r="E490" s="120"/>
      <c r="F490" s="120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122"/>
      <c r="Y490" s="122"/>
      <c r="Z490" s="2"/>
    </row>
    <row r="491" spans="1:26" ht="11.25" customHeight="1">
      <c r="A491" s="120"/>
      <c r="B491" s="58"/>
      <c r="C491" s="120"/>
      <c r="D491" s="120"/>
      <c r="E491" s="120"/>
      <c r="F491" s="120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122"/>
      <c r="Y491" s="122"/>
      <c r="Z491" s="2"/>
    </row>
    <row r="492" spans="1:26" ht="11.25" customHeight="1">
      <c r="A492" s="120"/>
      <c r="B492" s="58"/>
      <c r="C492" s="120"/>
      <c r="D492" s="120"/>
      <c r="E492" s="120"/>
      <c r="F492" s="120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122"/>
      <c r="Y492" s="122"/>
      <c r="Z492" s="2"/>
    </row>
    <row r="493" spans="1:26" ht="11.25" customHeight="1">
      <c r="A493" s="120"/>
      <c r="B493" s="58"/>
      <c r="C493" s="120"/>
      <c r="D493" s="120"/>
      <c r="E493" s="120"/>
      <c r="F493" s="120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122"/>
      <c r="Y493" s="122"/>
      <c r="Z493" s="2"/>
    </row>
    <row r="494" spans="1:26" ht="11.25" customHeight="1">
      <c r="A494" s="120"/>
      <c r="B494" s="58"/>
      <c r="C494" s="120"/>
      <c r="D494" s="120"/>
      <c r="E494" s="120"/>
      <c r="F494" s="120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122"/>
      <c r="Y494" s="122"/>
      <c r="Z494" s="2"/>
    </row>
    <row r="495" spans="1:26" ht="11.25" customHeight="1">
      <c r="A495" s="120"/>
      <c r="B495" s="58"/>
      <c r="C495" s="120"/>
      <c r="D495" s="120"/>
      <c r="E495" s="120"/>
      <c r="F495" s="120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122"/>
      <c r="Y495" s="122"/>
      <c r="Z495" s="2"/>
    </row>
    <row r="496" spans="1:26" ht="11.25" customHeight="1">
      <c r="A496" s="120"/>
      <c r="B496" s="58"/>
      <c r="C496" s="120"/>
      <c r="D496" s="120"/>
      <c r="E496" s="120"/>
      <c r="F496" s="120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122"/>
      <c r="Y496" s="122"/>
      <c r="Z496" s="2"/>
    </row>
    <row r="497" spans="1:26" ht="11.25" customHeight="1">
      <c r="A497" s="120"/>
      <c r="B497" s="58"/>
      <c r="C497" s="120"/>
      <c r="D497" s="120"/>
      <c r="E497" s="120"/>
      <c r="F497" s="120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122"/>
      <c r="Y497" s="122"/>
      <c r="Z497" s="2"/>
    </row>
    <row r="498" spans="1:26" ht="11.25" customHeight="1">
      <c r="A498" s="120"/>
      <c r="B498" s="58"/>
      <c r="C498" s="120"/>
      <c r="D498" s="120"/>
      <c r="E498" s="120"/>
      <c r="F498" s="120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122"/>
      <c r="Y498" s="122"/>
      <c r="Z498" s="2"/>
    </row>
    <row r="499" spans="1:26" ht="11.25" customHeight="1">
      <c r="A499" s="120"/>
      <c r="B499" s="58"/>
      <c r="C499" s="120"/>
      <c r="D499" s="120"/>
      <c r="E499" s="120"/>
      <c r="F499" s="120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122"/>
      <c r="Y499" s="122"/>
      <c r="Z499" s="2"/>
    </row>
    <row r="500" spans="1:26" ht="11.25" customHeight="1">
      <c r="A500" s="120"/>
      <c r="B500" s="58"/>
      <c r="C500" s="120"/>
      <c r="D500" s="120"/>
      <c r="E500" s="120"/>
      <c r="F500" s="120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122"/>
      <c r="Y500" s="122"/>
      <c r="Z500" s="2"/>
    </row>
    <row r="501" spans="1:26" ht="11.25" customHeight="1">
      <c r="A501" s="120"/>
      <c r="B501" s="58"/>
      <c r="C501" s="120"/>
      <c r="D501" s="120"/>
      <c r="E501" s="120"/>
      <c r="F501" s="120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122"/>
      <c r="Y501" s="122"/>
      <c r="Z501" s="2"/>
    </row>
    <row r="502" spans="1:26" ht="11.25" customHeight="1">
      <c r="A502" s="120"/>
      <c r="B502" s="58"/>
      <c r="C502" s="120"/>
      <c r="D502" s="120"/>
      <c r="E502" s="120"/>
      <c r="F502" s="120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122"/>
      <c r="Y502" s="122"/>
      <c r="Z502" s="2"/>
    </row>
    <row r="503" spans="1:26" ht="11.25" customHeight="1">
      <c r="A503" s="120"/>
      <c r="B503" s="58"/>
      <c r="C503" s="120"/>
      <c r="D503" s="120"/>
      <c r="E503" s="120"/>
      <c r="F503" s="120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122"/>
      <c r="Y503" s="122"/>
      <c r="Z503" s="2"/>
    </row>
    <row r="504" spans="1:26" ht="11.25" customHeight="1">
      <c r="A504" s="120"/>
      <c r="B504" s="58"/>
      <c r="C504" s="120"/>
      <c r="D504" s="120"/>
      <c r="E504" s="120"/>
      <c r="F504" s="120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122"/>
      <c r="Y504" s="122"/>
      <c r="Z504" s="2"/>
    </row>
    <row r="505" spans="1:26" ht="11.25" customHeight="1">
      <c r="A505" s="120"/>
      <c r="B505" s="58"/>
      <c r="C505" s="120"/>
      <c r="D505" s="120"/>
      <c r="E505" s="120"/>
      <c r="F505" s="120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122"/>
      <c r="Y505" s="122"/>
      <c r="Z505" s="2"/>
    </row>
    <row r="506" spans="1:26" ht="11.25" customHeight="1">
      <c r="A506" s="120"/>
      <c r="B506" s="58"/>
      <c r="C506" s="120"/>
      <c r="D506" s="120"/>
      <c r="E506" s="120"/>
      <c r="F506" s="120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122"/>
      <c r="Y506" s="122"/>
      <c r="Z506" s="2"/>
    </row>
    <row r="507" spans="1:26" ht="11.25" customHeight="1">
      <c r="A507" s="120"/>
      <c r="B507" s="58"/>
      <c r="C507" s="120"/>
      <c r="D507" s="120"/>
      <c r="E507" s="120"/>
      <c r="F507" s="120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122"/>
      <c r="Y507" s="122"/>
      <c r="Z507" s="2"/>
    </row>
    <row r="508" spans="1:26" ht="11.25" customHeight="1">
      <c r="A508" s="120"/>
      <c r="B508" s="58"/>
      <c r="C508" s="120"/>
      <c r="D508" s="120"/>
      <c r="E508" s="120"/>
      <c r="F508" s="120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122"/>
      <c r="Y508" s="122"/>
      <c r="Z508" s="2"/>
    </row>
    <row r="509" spans="1:26" ht="11.25" customHeight="1">
      <c r="A509" s="120"/>
      <c r="B509" s="58"/>
      <c r="C509" s="120"/>
      <c r="D509" s="120"/>
      <c r="E509" s="120"/>
      <c r="F509" s="120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122"/>
      <c r="Y509" s="122"/>
      <c r="Z509" s="2"/>
    </row>
    <row r="510" spans="1:26" ht="11.25" customHeight="1">
      <c r="A510" s="120"/>
      <c r="B510" s="58"/>
      <c r="C510" s="120"/>
      <c r="D510" s="120"/>
      <c r="E510" s="120"/>
      <c r="F510" s="120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122"/>
      <c r="Y510" s="122"/>
      <c r="Z510" s="2"/>
    </row>
    <row r="511" spans="1:26" ht="11.25" customHeight="1">
      <c r="A511" s="120"/>
      <c r="B511" s="58"/>
      <c r="C511" s="120"/>
      <c r="D511" s="120"/>
      <c r="E511" s="120"/>
      <c r="F511" s="120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122"/>
      <c r="Y511" s="122"/>
      <c r="Z511" s="2"/>
    </row>
    <row r="512" spans="1:26" ht="11.25" customHeight="1">
      <c r="A512" s="120"/>
      <c r="B512" s="58"/>
      <c r="C512" s="120"/>
      <c r="D512" s="120"/>
      <c r="E512" s="120"/>
      <c r="F512" s="120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122"/>
      <c r="Y512" s="122"/>
      <c r="Z512" s="2"/>
    </row>
    <row r="513" spans="1:26" ht="11.25" customHeight="1">
      <c r="A513" s="120"/>
      <c r="B513" s="58"/>
      <c r="C513" s="120"/>
      <c r="D513" s="120"/>
      <c r="E513" s="120"/>
      <c r="F513" s="120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122"/>
      <c r="Y513" s="122"/>
      <c r="Z513" s="2"/>
    </row>
    <row r="514" spans="1:26" ht="11.25" customHeight="1">
      <c r="A514" s="120"/>
      <c r="B514" s="58"/>
      <c r="C514" s="120"/>
      <c r="D514" s="120"/>
      <c r="E514" s="120"/>
      <c r="F514" s="120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122"/>
      <c r="Y514" s="122"/>
      <c r="Z514" s="2"/>
    </row>
    <row r="515" spans="1:26" ht="11.25" customHeight="1">
      <c r="A515" s="120"/>
      <c r="B515" s="58"/>
      <c r="C515" s="120"/>
      <c r="D515" s="120"/>
      <c r="E515" s="120"/>
      <c r="F515" s="120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122"/>
      <c r="Y515" s="122"/>
      <c r="Z515" s="2"/>
    </row>
    <row r="516" spans="1:26" ht="11.25" customHeight="1">
      <c r="A516" s="120"/>
      <c r="B516" s="58"/>
      <c r="C516" s="120"/>
      <c r="D516" s="120"/>
      <c r="E516" s="120"/>
      <c r="F516" s="120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122"/>
      <c r="Y516" s="122"/>
      <c r="Z516" s="2"/>
    </row>
    <row r="517" spans="1:26" ht="11.25" customHeight="1">
      <c r="A517" s="120"/>
      <c r="B517" s="58"/>
      <c r="C517" s="120"/>
      <c r="D517" s="120"/>
      <c r="E517" s="120"/>
      <c r="F517" s="120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122"/>
      <c r="Y517" s="122"/>
      <c r="Z517" s="2"/>
    </row>
    <row r="518" spans="1:26" ht="11.25" customHeight="1">
      <c r="A518" s="120"/>
      <c r="B518" s="58"/>
      <c r="C518" s="120"/>
      <c r="D518" s="120"/>
      <c r="E518" s="120"/>
      <c r="F518" s="120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122"/>
      <c r="Y518" s="122"/>
      <c r="Z518" s="2"/>
    </row>
    <row r="519" spans="1:26" ht="11.25" customHeight="1">
      <c r="A519" s="120"/>
      <c r="B519" s="58"/>
      <c r="C519" s="120"/>
      <c r="D519" s="120"/>
      <c r="E519" s="120"/>
      <c r="F519" s="120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122"/>
      <c r="Y519" s="122"/>
      <c r="Z519" s="2"/>
    </row>
    <row r="520" spans="1:26" ht="11.25" customHeight="1">
      <c r="A520" s="120"/>
      <c r="B520" s="58"/>
      <c r="C520" s="120"/>
      <c r="D520" s="120"/>
      <c r="E520" s="120"/>
      <c r="F520" s="120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122"/>
      <c r="Y520" s="122"/>
      <c r="Z520" s="2"/>
    </row>
    <row r="521" spans="1:26" ht="11.25" customHeight="1">
      <c r="A521" s="120"/>
      <c r="B521" s="58"/>
      <c r="C521" s="120"/>
      <c r="D521" s="120"/>
      <c r="E521" s="120"/>
      <c r="F521" s="120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122"/>
      <c r="Y521" s="122"/>
      <c r="Z521" s="2"/>
    </row>
    <row r="522" spans="1:26" ht="11.25" customHeight="1">
      <c r="A522" s="120"/>
      <c r="B522" s="58"/>
      <c r="C522" s="120"/>
      <c r="D522" s="120"/>
      <c r="E522" s="120"/>
      <c r="F522" s="120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122"/>
      <c r="Y522" s="122"/>
      <c r="Z522" s="2"/>
    </row>
    <row r="523" spans="1:26" ht="11.25" customHeight="1">
      <c r="A523" s="120"/>
      <c r="B523" s="58"/>
      <c r="C523" s="120"/>
      <c r="D523" s="120"/>
      <c r="E523" s="120"/>
      <c r="F523" s="120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122"/>
      <c r="Y523" s="122"/>
      <c r="Z523" s="2"/>
    </row>
    <row r="524" spans="1:26" ht="11.25" customHeight="1">
      <c r="A524" s="120"/>
      <c r="B524" s="58"/>
      <c r="C524" s="120"/>
      <c r="D524" s="120"/>
      <c r="E524" s="120"/>
      <c r="F524" s="120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122"/>
      <c r="Y524" s="122"/>
      <c r="Z524" s="2"/>
    </row>
    <row r="525" spans="1:26" ht="11.25" customHeight="1">
      <c r="A525" s="120"/>
      <c r="B525" s="58"/>
      <c r="C525" s="120"/>
      <c r="D525" s="120"/>
      <c r="E525" s="120"/>
      <c r="F525" s="120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122"/>
      <c r="Y525" s="122"/>
      <c r="Z525" s="2"/>
    </row>
    <row r="526" spans="1:26" ht="11.25" customHeight="1">
      <c r="A526" s="120"/>
      <c r="B526" s="58"/>
      <c r="C526" s="120"/>
      <c r="D526" s="120"/>
      <c r="E526" s="120"/>
      <c r="F526" s="120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122"/>
      <c r="Y526" s="122"/>
      <c r="Z526" s="2"/>
    </row>
    <row r="527" spans="1:26" ht="11.25" customHeight="1">
      <c r="A527" s="120"/>
      <c r="B527" s="58"/>
      <c r="C527" s="120"/>
      <c r="D527" s="120"/>
      <c r="E527" s="120"/>
      <c r="F527" s="120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122"/>
      <c r="Y527" s="122"/>
      <c r="Z527" s="2"/>
    </row>
    <row r="528" spans="1:26" ht="11.25" customHeight="1">
      <c r="A528" s="120"/>
      <c r="B528" s="58"/>
      <c r="C528" s="120"/>
      <c r="D528" s="120"/>
      <c r="E528" s="120"/>
      <c r="F528" s="120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122"/>
      <c r="Y528" s="122"/>
      <c r="Z528" s="2"/>
    </row>
    <row r="529" spans="1:26" ht="11.25" customHeight="1">
      <c r="A529" s="120"/>
      <c r="B529" s="58"/>
      <c r="C529" s="120"/>
      <c r="D529" s="120"/>
      <c r="E529" s="120"/>
      <c r="F529" s="120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122"/>
      <c r="Y529" s="122"/>
      <c r="Z529" s="2"/>
    </row>
    <row r="530" spans="1:26" ht="11.25" customHeight="1">
      <c r="A530" s="120"/>
      <c r="B530" s="58"/>
      <c r="C530" s="120"/>
      <c r="D530" s="120"/>
      <c r="E530" s="120"/>
      <c r="F530" s="120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122"/>
      <c r="Y530" s="122"/>
      <c r="Z530" s="2"/>
    </row>
    <row r="531" spans="1:26" ht="11.25" customHeight="1">
      <c r="A531" s="120"/>
      <c r="B531" s="58"/>
      <c r="C531" s="120"/>
      <c r="D531" s="120"/>
      <c r="E531" s="120"/>
      <c r="F531" s="120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122"/>
      <c r="Y531" s="122"/>
      <c r="Z531" s="2"/>
    </row>
    <row r="532" spans="1:26" ht="11.25" customHeight="1">
      <c r="A532" s="120"/>
      <c r="B532" s="58"/>
      <c r="C532" s="120"/>
      <c r="D532" s="120"/>
      <c r="E532" s="120"/>
      <c r="F532" s="120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122"/>
      <c r="Y532" s="122"/>
      <c r="Z532" s="2"/>
    </row>
    <row r="533" spans="1:26" ht="11.25" customHeight="1">
      <c r="A533" s="120"/>
      <c r="B533" s="58"/>
      <c r="C533" s="120"/>
      <c r="D533" s="120"/>
      <c r="E533" s="120"/>
      <c r="F533" s="120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122"/>
      <c r="Y533" s="122"/>
      <c r="Z533" s="2"/>
    </row>
    <row r="534" spans="1:26" ht="11.25" customHeight="1">
      <c r="A534" s="120"/>
      <c r="B534" s="58"/>
      <c r="C534" s="120"/>
      <c r="D534" s="120"/>
      <c r="E534" s="120"/>
      <c r="F534" s="120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122"/>
      <c r="Y534" s="122"/>
      <c r="Z534" s="2"/>
    </row>
    <row r="535" spans="1:26" ht="11.25" customHeight="1">
      <c r="A535" s="120"/>
      <c r="B535" s="58"/>
      <c r="C535" s="120"/>
      <c r="D535" s="120"/>
      <c r="E535" s="120"/>
      <c r="F535" s="120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122"/>
      <c r="Y535" s="122"/>
      <c r="Z535" s="2"/>
    </row>
    <row r="536" spans="1:26" ht="11.25" customHeight="1">
      <c r="A536" s="120"/>
      <c r="B536" s="58"/>
      <c r="C536" s="120"/>
      <c r="D536" s="120"/>
      <c r="E536" s="120"/>
      <c r="F536" s="120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122"/>
      <c r="Y536" s="122"/>
      <c r="Z536" s="2"/>
    </row>
    <row r="537" spans="1:26" ht="11.25" customHeight="1">
      <c r="A537" s="120"/>
      <c r="B537" s="58"/>
      <c r="C537" s="120"/>
      <c r="D537" s="120"/>
      <c r="E537" s="120"/>
      <c r="F537" s="120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122"/>
      <c r="Y537" s="122"/>
      <c r="Z537" s="2"/>
    </row>
    <row r="538" spans="1:26" ht="11.25" customHeight="1">
      <c r="A538" s="120"/>
      <c r="B538" s="58"/>
      <c r="C538" s="120"/>
      <c r="D538" s="120"/>
      <c r="E538" s="120"/>
      <c r="F538" s="120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122"/>
      <c r="Y538" s="122"/>
      <c r="Z538" s="2"/>
    </row>
    <row r="539" spans="1:26" ht="11.25" customHeight="1">
      <c r="A539" s="120"/>
      <c r="B539" s="58"/>
      <c r="C539" s="120"/>
      <c r="D539" s="120"/>
      <c r="E539" s="120"/>
      <c r="F539" s="120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122"/>
      <c r="Y539" s="122"/>
      <c r="Z539" s="2"/>
    </row>
    <row r="540" spans="1:26" ht="11.25" customHeight="1">
      <c r="A540" s="120"/>
      <c r="B540" s="58"/>
      <c r="C540" s="120"/>
      <c r="D540" s="120"/>
      <c r="E540" s="120"/>
      <c r="F540" s="120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122"/>
      <c r="Y540" s="122"/>
      <c r="Z540" s="2"/>
    </row>
    <row r="541" spans="1:26" ht="11.25" customHeight="1">
      <c r="A541" s="120"/>
      <c r="B541" s="58"/>
      <c r="C541" s="120"/>
      <c r="D541" s="120"/>
      <c r="E541" s="120"/>
      <c r="F541" s="120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122"/>
      <c r="Y541" s="122"/>
      <c r="Z541" s="2"/>
    </row>
    <row r="542" spans="1:26" ht="11.25" customHeight="1">
      <c r="A542" s="120"/>
      <c r="B542" s="58"/>
      <c r="C542" s="120"/>
      <c r="D542" s="120"/>
      <c r="E542" s="120"/>
      <c r="F542" s="120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122"/>
      <c r="Y542" s="122"/>
      <c r="Z542" s="2"/>
    </row>
    <row r="543" spans="1:26" ht="11.25" customHeight="1">
      <c r="A543" s="120"/>
      <c r="B543" s="58"/>
      <c r="C543" s="120"/>
      <c r="D543" s="120"/>
      <c r="E543" s="120"/>
      <c r="F543" s="120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122"/>
      <c r="Y543" s="122"/>
      <c r="Z543" s="2"/>
    </row>
    <row r="544" spans="1:26" ht="11.25" customHeight="1">
      <c r="A544" s="120"/>
      <c r="B544" s="58"/>
      <c r="C544" s="120"/>
      <c r="D544" s="120"/>
      <c r="E544" s="120"/>
      <c r="F544" s="120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122"/>
      <c r="Y544" s="122"/>
      <c r="Z544" s="2"/>
    </row>
    <row r="545" spans="1:26" ht="11.25" customHeight="1">
      <c r="A545" s="120"/>
      <c r="B545" s="58"/>
      <c r="C545" s="120"/>
      <c r="D545" s="120"/>
      <c r="E545" s="120"/>
      <c r="F545" s="120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122"/>
      <c r="Y545" s="122"/>
      <c r="Z545" s="2"/>
    </row>
    <row r="546" spans="1:26" ht="11.25" customHeight="1">
      <c r="A546" s="120"/>
      <c r="B546" s="58"/>
      <c r="C546" s="120"/>
      <c r="D546" s="120"/>
      <c r="E546" s="120"/>
      <c r="F546" s="120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122"/>
      <c r="Y546" s="122"/>
      <c r="Z546" s="2"/>
    </row>
    <row r="547" spans="1:26" ht="11.25" customHeight="1">
      <c r="A547" s="120"/>
      <c r="B547" s="58"/>
      <c r="C547" s="120"/>
      <c r="D547" s="120"/>
      <c r="E547" s="120"/>
      <c r="F547" s="120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122"/>
      <c r="Y547" s="122"/>
      <c r="Z547" s="2"/>
    </row>
    <row r="548" spans="1:26" ht="11.25" customHeight="1">
      <c r="A548" s="120"/>
      <c r="B548" s="58"/>
      <c r="C548" s="120"/>
      <c r="D548" s="120"/>
      <c r="E548" s="120"/>
      <c r="F548" s="120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122"/>
      <c r="Y548" s="122"/>
      <c r="Z548" s="2"/>
    </row>
    <row r="549" spans="1:26" ht="11.25" customHeight="1">
      <c r="A549" s="120"/>
      <c r="B549" s="58"/>
      <c r="C549" s="120"/>
      <c r="D549" s="120"/>
      <c r="E549" s="120"/>
      <c r="F549" s="120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122"/>
      <c r="Y549" s="122"/>
      <c r="Z549" s="2"/>
    </row>
    <row r="550" spans="1:26" ht="11.25" customHeight="1">
      <c r="A550" s="120"/>
      <c r="B550" s="58"/>
      <c r="C550" s="120"/>
      <c r="D550" s="120"/>
      <c r="E550" s="120"/>
      <c r="F550" s="120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122"/>
      <c r="Y550" s="122"/>
      <c r="Z550" s="2"/>
    </row>
    <row r="551" spans="1:26" ht="11.25" customHeight="1">
      <c r="A551" s="120"/>
      <c r="B551" s="58"/>
      <c r="C551" s="120"/>
      <c r="D551" s="120"/>
      <c r="E551" s="120"/>
      <c r="F551" s="120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122"/>
      <c r="Y551" s="122"/>
      <c r="Z551" s="2"/>
    </row>
    <row r="552" spans="1:26" ht="11.25" customHeight="1">
      <c r="A552" s="120"/>
      <c r="B552" s="58"/>
      <c r="C552" s="120"/>
      <c r="D552" s="120"/>
      <c r="E552" s="120"/>
      <c r="F552" s="120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122"/>
      <c r="Y552" s="122"/>
      <c r="Z552" s="2"/>
    </row>
    <row r="553" spans="1:26" ht="11.25" customHeight="1">
      <c r="A553" s="120"/>
      <c r="B553" s="58"/>
      <c r="C553" s="120"/>
      <c r="D553" s="120"/>
      <c r="E553" s="120"/>
      <c r="F553" s="120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122"/>
      <c r="Y553" s="122"/>
      <c r="Z553" s="2"/>
    </row>
    <row r="554" spans="1:26" ht="11.25" customHeight="1">
      <c r="A554" s="120"/>
      <c r="B554" s="58"/>
      <c r="C554" s="120"/>
      <c r="D554" s="120"/>
      <c r="E554" s="120"/>
      <c r="F554" s="120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122"/>
      <c r="Y554" s="122"/>
      <c r="Z554" s="2"/>
    </row>
    <row r="555" spans="1:26" ht="11.25" customHeight="1">
      <c r="A555" s="120"/>
      <c r="B555" s="58"/>
      <c r="C555" s="120"/>
      <c r="D555" s="120"/>
      <c r="E555" s="120"/>
      <c r="F555" s="120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122"/>
      <c r="Y555" s="122"/>
      <c r="Z555" s="2"/>
    </row>
    <row r="556" spans="1:26" ht="11.25" customHeight="1">
      <c r="A556" s="120"/>
      <c r="B556" s="58"/>
      <c r="C556" s="120"/>
      <c r="D556" s="120"/>
      <c r="E556" s="120"/>
      <c r="F556" s="120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122"/>
      <c r="Y556" s="122"/>
      <c r="Z556" s="2"/>
    </row>
    <row r="557" spans="1:26" ht="11.25" customHeight="1">
      <c r="A557" s="120"/>
      <c r="B557" s="58"/>
      <c r="C557" s="120"/>
      <c r="D557" s="120"/>
      <c r="E557" s="120"/>
      <c r="F557" s="120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122"/>
      <c r="Y557" s="122"/>
      <c r="Z557" s="2"/>
    </row>
    <row r="558" spans="1:26" ht="11.25" customHeight="1">
      <c r="A558" s="120"/>
      <c r="B558" s="58"/>
      <c r="C558" s="120"/>
      <c r="D558" s="120"/>
      <c r="E558" s="120"/>
      <c r="F558" s="120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122"/>
      <c r="Y558" s="122"/>
      <c r="Z558" s="2"/>
    </row>
    <row r="559" spans="1:26" ht="11.25" customHeight="1">
      <c r="A559" s="120"/>
      <c r="B559" s="58"/>
      <c r="C559" s="120"/>
      <c r="D559" s="120"/>
      <c r="E559" s="120"/>
      <c r="F559" s="120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122"/>
      <c r="Y559" s="122"/>
      <c r="Z559" s="2"/>
    </row>
    <row r="560" spans="1:26" ht="11.25" customHeight="1">
      <c r="A560" s="120"/>
      <c r="B560" s="58"/>
      <c r="C560" s="120"/>
      <c r="D560" s="120"/>
      <c r="E560" s="120"/>
      <c r="F560" s="120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122"/>
      <c r="Y560" s="122"/>
      <c r="Z560" s="2"/>
    </row>
    <row r="561" spans="1:26" ht="11.25" customHeight="1">
      <c r="A561" s="120"/>
      <c r="B561" s="58"/>
      <c r="C561" s="120"/>
      <c r="D561" s="120"/>
      <c r="E561" s="120"/>
      <c r="F561" s="120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122"/>
      <c r="Y561" s="122"/>
      <c r="Z561" s="2"/>
    </row>
    <row r="562" spans="1:26" ht="11.25" customHeight="1">
      <c r="A562" s="120"/>
      <c r="B562" s="58"/>
      <c r="C562" s="120"/>
      <c r="D562" s="120"/>
      <c r="E562" s="120"/>
      <c r="F562" s="120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122"/>
      <c r="Y562" s="122"/>
      <c r="Z562" s="2"/>
    </row>
    <row r="563" spans="1:26" ht="11.25" customHeight="1">
      <c r="A563" s="120"/>
      <c r="B563" s="58"/>
      <c r="C563" s="120"/>
      <c r="D563" s="120"/>
      <c r="E563" s="120"/>
      <c r="F563" s="120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122"/>
      <c r="Y563" s="122"/>
      <c r="Z563" s="2"/>
    </row>
    <row r="564" spans="1:26" ht="11.25" customHeight="1">
      <c r="A564" s="120"/>
      <c r="B564" s="58"/>
      <c r="C564" s="120"/>
      <c r="D564" s="120"/>
      <c r="E564" s="120"/>
      <c r="F564" s="120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122"/>
      <c r="Y564" s="122"/>
      <c r="Z564" s="2"/>
    </row>
    <row r="565" spans="1:26" ht="11.25" customHeight="1">
      <c r="A565" s="120"/>
      <c r="B565" s="58"/>
      <c r="C565" s="120"/>
      <c r="D565" s="120"/>
      <c r="E565" s="120"/>
      <c r="F565" s="120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122"/>
      <c r="Y565" s="122"/>
      <c r="Z565" s="2"/>
    </row>
    <row r="566" spans="1:26" ht="11.25" customHeight="1">
      <c r="A566" s="120"/>
      <c r="B566" s="58"/>
      <c r="C566" s="120"/>
      <c r="D566" s="120"/>
      <c r="E566" s="120"/>
      <c r="F566" s="120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122"/>
      <c r="Y566" s="122"/>
      <c r="Z566" s="2"/>
    </row>
    <row r="567" spans="1:26" ht="11.25" customHeight="1">
      <c r="A567" s="120"/>
      <c r="B567" s="58"/>
      <c r="C567" s="120"/>
      <c r="D567" s="120"/>
      <c r="E567" s="120"/>
      <c r="F567" s="120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122"/>
      <c r="Y567" s="122"/>
      <c r="Z567" s="2"/>
    </row>
    <row r="568" spans="1:26" ht="11.25" customHeight="1">
      <c r="A568" s="120"/>
      <c r="B568" s="58"/>
      <c r="C568" s="120"/>
      <c r="D568" s="120"/>
      <c r="E568" s="120"/>
      <c r="F568" s="120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122"/>
      <c r="Y568" s="122"/>
      <c r="Z568" s="2"/>
    </row>
    <row r="569" spans="1:26" ht="11.25" customHeight="1">
      <c r="A569" s="120"/>
      <c r="B569" s="58"/>
      <c r="C569" s="120"/>
      <c r="D569" s="120"/>
      <c r="E569" s="120"/>
      <c r="F569" s="120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122"/>
      <c r="Y569" s="122"/>
      <c r="Z569" s="2"/>
    </row>
    <row r="570" spans="1:26" ht="11.25" customHeight="1">
      <c r="A570" s="120"/>
      <c r="B570" s="58"/>
      <c r="C570" s="120"/>
      <c r="D570" s="120"/>
      <c r="E570" s="120"/>
      <c r="F570" s="120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122"/>
      <c r="Y570" s="122"/>
      <c r="Z570" s="2"/>
    </row>
    <row r="571" spans="1:26" ht="11.25" customHeight="1">
      <c r="A571" s="120"/>
      <c r="B571" s="58"/>
      <c r="C571" s="120"/>
      <c r="D571" s="120"/>
      <c r="E571" s="120"/>
      <c r="F571" s="120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122"/>
      <c r="Y571" s="122"/>
      <c r="Z571" s="2"/>
    </row>
    <row r="572" spans="1:26" ht="11.25" customHeight="1">
      <c r="A572" s="120"/>
      <c r="B572" s="58"/>
      <c r="C572" s="120"/>
      <c r="D572" s="120"/>
      <c r="E572" s="120"/>
      <c r="F572" s="120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122"/>
      <c r="Y572" s="122"/>
      <c r="Z572" s="2"/>
    </row>
    <row r="573" spans="1:26" ht="11.25" customHeight="1">
      <c r="A573" s="120"/>
      <c r="B573" s="58"/>
      <c r="C573" s="120"/>
      <c r="D573" s="120"/>
      <c r="E573" s="120"/>
      <c r="F573" s="120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122"/>
      <c r="Y573" s="122"/>
      <c r="Z573" s="2"/>
    </row>
    <row r="574" spans="1:26" ht="11.25" customHeight="1">
      <c r="A574" s="120"/>
      <c r="B574" s="58"/>
      <c r="C574" s="120"/>
      <c r="D574" s="120"/>
      <c r="E574" s="120"/>
      <c r="F574" s="120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122"/>
      <c r="Y574" s="122"/>
      <c r="Z574" s="2"/>
    </row>
    <row r="575" spans="1:26" ht="11.25" customHeight="1">
      <c r="A575" s="120"/>
      <c r="B575" s="58"/>
      <c r="C575" s="120"/>
      <c r="D575" s="120"/>
      <c r="E575" s="120"/>
      <c r="F575" s="120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122"/>
      <c r="Y575" s="122"/>
      <c r="Z575" s="2"/>
    </row>
    <row r="576" spans="1:26" ht="11.25" customHeight="1">
      <c r="A576" s="120"/>
      <c r="B576" s="58"/>
      <c r="C576" s="120"/>
      <c r="D576" s="120"/>
      <c r="E576" s="120"/>
      <c r="F576" s="120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122"/>
      <c r="Y576" s="122"/>
      <c r="Z576" s="2"/>
    </row>
    <row r="577" spans="1:26" ht="11.25" customHeight="1">
      <c r="A577" s="120"/>
      <c r="B577" s="58"/>
      <c r="C577" s="120"/>
      <c r="D577" s="120"/>
      <c r="E577" s="120"/>
      <c r="F577" s="120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122"/>
      <c r="Y577" s="122"/>
      <c r="Z577" s="2"/>
    </row>
    <row r="578" spans="1:26" ht="11.25" customHeight="1">
      <c r="A578" s="120"/>
      <c r="B578" s="58"/>
      <c r="C578" s="120"/>
      <c r="D578" s="120"/>
      <c r="E578" s="120"/>
      <c r="F578" s="120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122"/>
      <c r="Y578" s="122"/>
      <c r="Z578" s="2"/>
    </row>
    <row r="579" spans="1:26" ht="11.25" customHeight="1">
      <c r="A579" s="120"/>
      <c r="B579" s="58"/>
      <c r="C579" s="120"/>
      <c r="D579" s="120"/>
      <c r="E579" s="120"/>
      <c r="F579" s="120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122"/>
      <c r="Y579" s="122"/>
      <c r="Z579" s="2"/>
    </row>
    <row r="580" spans="1:26" ht="11.25" customHeight="1">
      <c r="A580" s="120"/>
      <c r="B580" s="58"/>
      <c r="C580" s="120"/>
      <c r="D580" s="120"/>
      <c r="E580" s="120"/>
      <c r="F580" s="120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122"/>
      <c r="Y580" s="122"/>
      <c r="Z580" s="2"/>
    </row>
    <row r="581" spans="1:26" ht="11.25" customHeight="1">
      <c r="A581" s="120"/>
      <c r="B581" s="58"/>
      <c r="C581" s="120"/>
      <c r="D581" s="120"/>
      <c r="E581" s="120"/>
      <c r="F581" s="120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122"/>
      <c r="Y581" s="122"/>
      <c r="Z581" s="2"/>
    </row>
    <row r="582" spans="1:26" ht="11.25" customHeight="1">
      <c r="A582" s="120"/>
      <c r="B582" s="58"/>
      <c r="C582" s="120"/>
      <c r="D582" s="120"/>
      <c r="E582" s="120"/>
      <c r="F582" s="120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122"/>
      <c r="Y582" s="122"/>
      <c r="Z582" s="2"/>
    </row>
    <row r="583" spans="1:26" ht="11.25" customHeight="1">
      <c r="A583" s="120"/>
      <c r="B583" s="58"/>
      <c r="C583" s="120"/>
      <c r="D583" s="120"/>
      <c r="E583" s="120"/>
      <c r="F583" s="120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122"/>
      <c r="Y583" s="122"/>
      <c r="Z583" s="2"/>
    </row>
    <row r="584" spans="1:26" ht="11.25" customHeight="1">
      <c r="A584" s="120"/>
      <c r="B584" s="58"/>
      <c r="C584" s="120"/>
      <c r="D584" s="120"/>
      <c r="E584" s="120"/>
      <c r="F584" s="120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122"/>
      <c r="Y584" s="122"/>
      <c r="Z584" s="2"/>
    </row>
    <row r="585" spans="1:26" ht="11.25" customHeight="1">
      <c r="A585" s="120"/>
      <c r="B585" s="58"/>
      <c r="C585" s="120"/>
      <c r="D585" s="120"/>
      <c r="E585" s="120"/>
      <c r="F585" s="120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122"/>
      <c r="Y585" s="122"/>
      <c r="Z585" s="2"/>
    </row>
    <row r="586" spans="1:26" ht="11.25" customHeight="1">
      <c r="A586" s="120"/>
      <c r="B586" s="58"/>
      <c r="C586" s="120"/>
      <c r="D586" s="120"/>
      <c r="E586" s="120"/>
      <c r="F586" s="120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122"/>
      <c r="Y586" s="122"/>
      <c r="Z586" s="2"/>
    </row>
    <row r="587" spans="1:26" ht="11.25" customHeight="1">
      <c r="A587" s="120"/>
      <c r="B587" s="58"/>
      <c r="C587" s="120"/>
      <c r="D587" s="120"/>
      <c r="E587" s="120"/>
      <c r="F587" s="120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122"/>
      <c r="Y587" s="122"/>
      <c r="Z587" s="2"/>
    </row>
    <row r="588" spans="1:26" ht="11.25" customHeight="1">
      <c r="A588" s="120"/>
      <c r="B588" s="58"/>
      <c r="C588" s="120"/>
      <c r="D588" s="120"/>
      <c r="E588" s="120"/>
      <c r="F588" s="120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122"/>
      <c r="Y588" s="122"/>
      <c r="Z588" s="2"/>
    </row>
    <row r="589" spans="1:26" ht="11.25" customHeight="1">
      <c r="A589" s="120"/>
      <c r="B589" s="58"/>
      <c r="C589" s="120"/>
      <c r="D589" s="120"/>
      <c r="E589" s="120"/>
      <c r="F589" s="120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122"/>
      <c r="Y589" s="122"/>
      <c r="Z589" s="2"/>
    </row>
    <row r="590" spans="1:26" ht="11.25" customHeight="1">
      <c r="A590" s="120"/>
      <c r="B590" s="58"/>
      <c r="C590" s="120"/>
      <c r="D590" s="120"/>
      <c r="E590" s="120"/>
      <c r="F590" s="120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122"/>
      <c r="Y590" s="122"/>
      <c r="Z590" s="2"/>
    </row>
    <row r="591" spans="1:26" ht="11.25" customHeight="1">
      <c r="A591" s="120"/>
      <c r="B591" s="58"/>
      <c r="C591" s="120"/>
      <c r="D591" s="120"/>
      <c r="E591" s="120"/>
      <c r="F591" s="120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122"/>
      <c r="Y591" s="122"/>
      <c r="Z591" s="2"/>
    </row>
    <row r="592" spans="1:26" ht="11.25" customHeight="1">
      <c r="A592" s="120"/>
      <c r="B592" s="58"/>
      <c r="C592" s="120"/>
      <c r="D592" s="120"/>
      <c r="E592" s="120"/>
      <c r="F592" s="120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122"/>
      <c r="Y592" s="122"/>
      <c r="Z592" s="2"/>
    </row>
    <row r="593" spans="1:26" ht="11.25" customHeight="1">
      <c r="A593" s="120"/>
      <c r="B593" s="58"/>
      <c r="C593" s="120"/>
      <c r="D593" s="120"/>
      <c r="E593" s="120"/>
      <c r="F593" s="120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122"/>
      <c r="Y593" s="122"/>
      <c r="Z593" s="2"/>
    </row>
    <row r="594" spans="1:26" ht="11.25" customHeight="1">
      <c r="A594" s="120"/>
      <c r="B594" s="58"/>
      <c r="C594" s="120"/>
      <c r="D594" s="120"/>
      <c r="E594" s="120"/>
      <c r="F594" s="120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122"/>
      <c r="Y594" s="122"/>
      <c r="Z594" s="2"/>
    </row>
    <row r="595" spans="1:26" ht="11.25" customHeight="1">
      <c r="A595" s="120"/>
      <c r="B595" s="58"/>
      <c r="C595" s="120"/>
      <c r="D595" s="120"/>
      <c r="E595" s="120"/>
      <c r="F595" s="120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122"/>
      <c r="Y595" s="122"/>
      <c r="Z595" s="2"/>
    </row>
    <row r="596" spans="1:26" ht="11.25" customHeight="1">
      <c r="A596" s="120"/>
      <c r="B596" s="58"/>
      <c r="C596" s="120"/>
      <c r="D596" s="120"/>
      <c r="E596" s="120"/>
      <c r="F596" s="120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122"/>
      <c r="Y596" s="122"/>
      <c r="Z596" s="2"/>
    </row>
    <row r="597" spans="1:26" ht="11.25" customHeight="1">
      <c r="A597" s="120"/>
      <c r="B597" s="58"/>
      <c r="C597" s="120"/>
      <c r="D597" s="120"/>
      <c r="E597" s="120"/>
      <c r="F597" s="120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122"/>
      <c r="Y597" s="122"/>
      <c r="Z597" s="2"/>
    </row>
    <row r="598" spans="1:26" ht="11.25" customHeight="1">
      <c r="A598" s="120"/>
      <c r="B598" s="58"/>
      <c r="C598" s="120"/>
      <c r="D598" s="120"/>
      <c r="E598" s="120"/>
      <c r="F598" s="120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122"/>
      <c r="Y598" s="122"/>
      <c r="Z598" s="2"/>
    </row>
    <row r="599" spans="1:26" ht="11.25" customHeight="1">
      <c r="A599" s="120"/>
      <c r="B599" s="58"/>
      <c r="C599" s="120"/>
      <c r="D599" s="120"/>
      <c r="E599" s="120"/>
      <c r="F599" s="120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122"/>
      <c r="Y599" s="122"/>
      <c r="Z599" s="2"/>
    </row>
    <row r="600" spans="1:26" ht="11.25" customHeight="1">
      <c r="A600" s="120"/>
      <c r="B600" s="58"/>
      <c r="C600" s="120"/>
      <c r="D600" s="120"/>
      <c r="E600" s="120"/>
      <c r="F600" s="120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122"/>
      <c r="Y600" s="122"/>
      <c r="Z600" s="2"/>
    </row>
    <row r="601" spans="1:26" ht="11.25" customHeight="1">
      <c r="A601" s="120"/>
      <c r="B601" s="58"/>
      <c r="C601" s="120"/>
      <c r="D601" s="120"/>
      <c r="E601" s="120"/>
      <c r="F601" s="120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122"/>
      <c r="Y601" s="122"/>
      <c r="Z601" s="2"/>
    </row>
    <row r="602" spans="1:26" ht="11.25" customHeight="1">
      <c r="A602" s="120"/>
      <c r="B602" s="58"/>
      <c r="C602" s="120"/>
      <c r="D602" s="120"/>
      <c r="E602" s="120"/>
      <c r="F602" s="120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122"/>
      <c r="Y602" s="122"/>
      <c r="Z602" s="2"/>
    </row>
    <row r="603" spans="1:26" ht="11.25" customHeight="1">
      <c r="A603" s="120"/>
      <c r="B603" s="58"/>
      <c r="C603" s="120"/>
      <c r="D603" s="120"/>
      <c r="E603" s="120"/>
      <c r="F603" s="120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122"/>
      <c r="Y603" s="122"/>
      <c r="Z603" s="2"/>
    </row>
    <row r="604" spans="1:26" ht="11.25" customHeight="1">
      <c r="A604" s="120"/>
      <c r="B604" s="58"/>
      <c r="C604" s="120"/>
      <c r="D604" s="120"/>
      <c r="E604" s="120"/>
      <c r="F604" s="120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122"/>
      <c r="Y604" s="122"/>
      <c r="Z604" s="2"/>
    </row>
    <row r="605" spans="1:26" ht="11.25" customHeight="1">
      <c r="A605" s="120"/>
      <c r="B605" s="58"/>
      <c r="C605" s="120"/>
      <c r="D605" s="120"/>
      <c r="E605" s="120"/>
      <c r="F605" s="120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122"/>
      <c r="Y605" s="122"/>
      <c r="Z605" s="2"/>
    </row>
    <row r="606" spans="1:26" ht="11.25" customHeight="1">
      <c r="A606" s="120"/>
      <c r="B606" s="58"/>
      <c r="C606" s="120"/>
      <c r="D606" s="120"/>
      <c r="E606" s="120"/>
      <c r="F606" s="120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122"/>
      <c r="Y606" s="122"/>
      <c r="Z606" s="2"/>
    </row>
    <row r="607" spans="1:26" ht="11.25" customHeight="1">
      <c r="A607" s="120"/>
      <c r="B607" s="58"/>
      <c r="C607" s="120"/>
      <c r="D607" s="120"/>
      <c r="E607" s="120"/>
      <c r="F607" s="120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122"/>
      <c r="Y607" s="122"/>
      <c r="Z607" s="2"/>
    </row>
    <row r="608" spans="1:26" ht="11.25" customHeight="1">
      <c r="A608" s="120"/>
      <c r="B608" s="58"/>
      <c r="C608" s="120"/>
      <c r="D608" s="120"/>
      <c r="E608" s="120"/>
      <c r="F608" s="120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122"/>
      <c r="Y608" s="122"/>
      <c r="Z608" s="2"/>
    </row>
    <row r="609" spans="1:26" ht="11.25" customHeight="1">
      <c r="A609" s="120"/>
      <c r="B609" s="58"/>
      <c r="C609" s="120"/>
      <c r="D609" s="120"/>
      <c r="E609" s="120"/>
      <c r="F609" s="120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122"/>
      <c r="Y609" s="122"/>
      <c r="Z609" s="2"/>
    </row>
    <row r="610" spans="1:26" ht="11.25" customHeight="1">
      <c r="A610" s="120"/>
      <c r="B610" s="58"/>
      <c r="C610" s="120"/>
      <c r="D610" s="120"/>
      <c r="E610" s="120"/>
      <c r="F610" s="120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122"/>
      <c r="Y610" s="122"/>
      <c r="Z610" s="2"/>
    </row>
    <row r="611" spans="1:26" ht="11.25" customHeight="1">
      <c r="A611" s="120"/>
      <c r="B611" s="58"/>
      <c r="C611" s="120"/>
      <c r="D611" s="120"/>
      <c r="E611" s="120"/>
      <c r="F611" s="120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122"/>
      <c r="Y611" s="122"/>
      <c r="Z611" s="2"/>
    </row>
    <row r="612" spans="1:26" ht="11.25" customHeight="1">
      <c r="A612" s="120"/>
      <c r="B612" s="58"/>
      <c r="C612" s="120"/>
      <c r="D612" s="120"/>
      <c r="E612" s="120"/>
      <c r="F612" s="120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122"/>
      <c r="Y612" s="122"/>
      <c r="Z612" s="2"/>
    </row>
    <row r="613" spans="1:26" ht="11.25" customHeight="1">
      <c r="A613" s="120"/>
      <c r="B613" s="58"/>
      <c r="C613" s="120"/>
      <c r="D613" s="120"/>
      <c r="E613" s="120"/>
      <c r="F613" s="120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122"/>
      <c r="Y613" s="122"/>
      <c r="Z613" s="2"/>
    </row>
    <row r="614" spans="1:26" ht="11.25" customHeight="1">
      <c r="A614" s="120"/>
      <c r="B614" s="58"/>
      <c r="C614" s="120"/>
      <c r="D614" s="120"/>
      <c r="E614" s="120"/>
      <c r="F614" s="120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122"/>
      <c r="Y614" s="122"/>
      <c r="Z614" s="2"/>
    </row>
    <row r="615" spans="1:26" ht="11.25" customHeight="1">
      <c r="A615" s="120"/>
      <c r="B615" s="58"/>
      <c r="C615" s="120"/>
      <c r="D615" s="120"/>
      <c r="E615" s="120"/>
      <c r="F615" s="120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122"/>
      <c r="Y615" s="122"/>
      <c r="Z615" s="2"/>
    </row>
    <row r="616" spans="1:26" ht="11.25" customHeight="1">
      <c r="A616" s="120"/>
      <c r="B616" s="58"/>
      <c r="C616" s="120"/>
      <c r="D616" s="120"/>
      <c r="E616" s="120"/>
      <c r="F616" s="120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122"/>
      <c r="Y616" s="122"/>
      <c r="Z616" s="2"/>
    </row>
    <row r="617" spans="1:26" ht="11.25" customHeight="1">
      <c r="A617" s="120"/>
      <c r="B617" s="58"/>
      <c r="C617" s="120"/>
      <c r="D617" s="120"/>
      <c r="E617" s="120"/>
      <c r="F617" s="120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122"/>
      <c r="Y617" s="122"/>
      <c r="Z617" s="2"/>
    </row>
    <row r="618" spans="1:26" ht="11.25" customHeight="1">
      <c r="A618" s="120"/>
      <c r="B618" s="58"/>
      <c r="C618" s="120"/>
      <c r="D618" s="120"/>
      <c r="E618" s="120"/>
      <c r="F618" s="120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122"/>
      <c r="Y618" s="122"/>
      <c r="Z618" s="2"/>
    </row>
    <row r="619" spans="1:26" ht="11.25" customHeight="1">
      <c r="A619" s="120"/>
      <c r="B619" s="58"/>
      <c r="C619" s="120"/>
      <c r="D619" s="120"/>
      <c r="E619" s="120"/>
      <c r="F619" s="120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122"/>
      <c r="Y619" s="122"/>
      <c r="Z619" s="2"/>
    </row>
    <row r="620" spans="1:26" ht="11.25" customHeight="1">
      <c r="A620" s="120"/>
      <c r="B620" s="58"/>
      <c r="C620" s="120"/>
      <c r="D620" s="120"/>
      <c r="E620" s="120"/>
      <c r="F620" s="120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122"/>
      <c r="Y620" s="122"/>
      <c r="Z620" s="2"/>
    </row>
    <row r="621" spans="1:26" ht="11.25" customHeight="1">
      <c r="A621" s="120"/>
      <c r="B621" s="58"/>
      <c r="C621" s="120"/>
      <c r="D621" s="120"/>
      <c r="E621" s="120"/>
      <c r="F621" s="120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122"/>
      <c r="Y621" s="122"/>
      <c r="Z621" s="2"/>
    </row>
    <row r="622" spans="1:26" ht="11.25" customHeight="1">
      <c r="A622" s="120"/>
      <c r="B622" s="58"/>
      <c r="C622" s="120"/>
      <c r="D622" s="120"/>
      <c r="E622" s="120"/>
      <c r="F622" s="120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122"/>
      <c r="Y622" s="122"/>
      <c r="Z622" s="2"/>
    </row>
    <row r="623" spans="1:26" ht="11.25" customHeight="1">
      <c r="A623" s="120"/>
      <c r="B623" s="58"/>
      <c r="C623" s="120"/>
      <c r="D623" s="120"/>
      <c r="E623" s="120"/>
      <c r="F623" s="120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122"/>
      <c r="Y623" s="122"/>
      <c r="Z623" s="2"/>
    </row>
    <row r="624" spans="1:26" ht="11.25" customHeight="1">
      <c r="A624" s="120"/>
      <c r="B624" s="58"/>
      <c r="C624" s="120"/>
      <c r="D624" s="120"/>
      <c r="E624" s="120"/>
      <c r="F624" s="120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122"/>
      <c r="Y624" s="122"/>
      <c r="Z624" s="2"/>
    </row>
    <row r="625" spans="1:26" ht="11.25" customHeight="1">
      <c r="A625" s="120"/>
      <c r="B625" s="58"/>
      <c r="C625" s="120"/>
      <c r="D625" s="120"/>
      <c r="E625" s="120"/>
      <c r="F625" s="120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122"/>
      <c r="Y625" s="122"/>
      <c r="Z625" s="2"/>
    </row>
    <row r="626" spans="1:26" ht="11.25" customHeight="1">
      <c r="A626" s="120"/>
      <c r="B626" s="58"/>
      <c r="C626" s="120"/>
      <c r="D626" s="120"/>
      <c r="E626" s="120"/>
      <c r="F626" s="120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122"/>
      <c r="Y626" s="122"/>
      <c r="Z626" s="2"/>
    </row>
    <row r="627" spans="1:26" ht="11.25" customHeight="1">
      <c r="A627" s="120"/>
      <c r="B627" s="58"/>
      <c r="C627" s="120"/>
      <c r="D627" s="120"/>
      <c r="E627" s="120"/>
      <c r="F627" s="120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122"/>
      <c r="Y627" s="122"/>
      <c r="Z627" s="2"/>
    </row>
    <row r="628" spans="1:26" ht="11.25" customHeight="1">
      <c r="A628" s="120"/>
      <c r="B628" s="58"/>
      <c r="C628" s="120"/>
      <c r="D628" s="120"/>
      <c r="E628" s="120"/>
      <c r="F628" s="120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122"/>
      <c r="Y628" s="122"/>
      <c r="Z628" s="2"/>
    </row>
    <row r="629" spans="1:26" ht="11.25" customHeight="1">
      <c r="A629" s="120"/>
      <c r="B629" s="58"/>
      <c r="C629" s="120"/>
      <c r="D629" s="120"/>
      <c r="E629" s="120"/>
      <c r="F629" s="120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122"/>
      <c r="Y629" s="122"/>
      <c r="Z629" s="2"/>
    </row>
    <row r="630" spans="1:26" ht="11.25" customHeight="1">
      <c r="A630" s="120"/>
      <c r="B630" s="58"/>
      <c r="C630" s="120"/>
      <c r="D630" s="120"/>
      <c r="E630" s="120"/>
      <c r="F630" s="120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122"/>
      <c r="Y630" s="122"/>
      <c r="Z630" s="2"/>
    </row>
    <row r="631" spans="1:26" ht="11.25" customHeight="1">
      <c r="A631" s="120"/>
      <c r="B631" s="58"/>
      <c r="C631" s="120"/>
      <c r="D631" s="120"/>
      <c r="E631" s="120"/>
      <c r="F631" s="120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122"/>
      <c r="Y631" s="122"/>
      <c r="Z631" s="2"/>
    </row>
    <row r="632" spans="1:26" ht="11.25" customHeight="1">
      <c r="A632" s="120"/>
      <c r="B632" s="58"/>
      <c r="C632" s="120"/>
      <c r="D632" s="120"/>
      <c r="E632" s="120"/>
      <c r="F632" s="120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122"/>
      <c r="Y632" s="122"/>
      <c r="Z632" s="2"/>
    </row>
    <row r="633" spans="1:26" ht="11.25" customHeight="1">
      <c r="A633" s="120"/>
      <c r="B633" s="58"/>
      <c r="C633" s="120"/>
      <c r="D633" s="120"/>
      <c r="E633" s="120"/>
      <c r="F633" s="120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122"/>
      <c r="Y633" s="122"/>
      <c r="Z633" s="2"/>
    </row>
    <row r="634" spans="1:26" ht="11.25" customHeight="1">
      <c r="A634" s="120"/>
      <c r="B634" s="58"/>
      <c r="C634" s="120"/>
      <c r="D634" s="120"/>
      <c r="E634" s="120"/>
      <c r="F634" s="120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122"/>
      <c r="Y634" s="122"/>
      <c r="Z634" s="2"/>
    </row>
    <row r="635" spans="1:26" ht="11.25" customHeight="1">
      <c r="A635" s="120"/>
      <c r="B635" s="58"/>
      <c r="C635" s="120"/>
      <c r="D635" s="120"/>
      <c r="E635" s="120"/>
      <c r="F635" s="120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122"/>
      <c r="Y635" s="122"/>
      <c r="Z635" s="2"/>
    </row>
    <row r="636" spans="1:26" ht="11.25" customHeight="1">
      <c r="A636" s="120"/>
      <c r="B636" s="58"/>
      <c r="C636" s="120"/>
      <c r="D636" s="120"/>
      <c r="E636" s="120"/>
      <c r="F636" s="120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122"/>
      <c r="Y636" s="122"/>
      <c r="Z636" s="2"/>
    </row>
    <row r="637" spans="1:26" ht="11.25" customHeight="1">
      <c r="A637" s="120"/>
      <c r="B637" s="58"/>
      <c r="C637" s="120"/>
      <c r="D637" s="120"/>
      <c r="E637" s="120"/>
      <c r="F637" s="120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122"/>
      <c r="Y637" s="122"/>
      <c r="Z637" s="2"/>
    </row>
    <row r="638" spans="1:26" ht="11.25" customHeight="1">
      <c r="A638" s="120"/>
      <c r="B638" s="58"/>
      <c r="C638" s="120"/>
      <c r="D638" s="120"/>
      <c r="E638" s="120"/>
      <c r="F638" s="120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122"/>
      <c r="Y638" s="122"/>
      <c r="Z638" s="2"/>
    </row>
    <row r="639" spans="1:26" ht="11.25" customHeight="1">
      <c r="A639" s="120"/>
      <c r="B639" s="58"/>
      <c r="C639" s="120"/>
      <c r="D639" s="120"/>
      <c r="E639" s="120"/>
      <c r="F639" s="120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122"/>
      <c r="Y639" s="122"/>
      <c r="Z639" s="2"/>
    </row>
    <row r="640" spans="1:26" ht="11.25" customHeight="1">
      <c r="A640" s="120"/>
      <c r="B640" s="58"/>
      <c r="C640" s="120"/>
      <c r="D640" s="120"/>
      <c r="E640" s="120"/>
      <c r="F640" s="120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122"/>
      <c r="Y640" s="122"/>
      <c r="Z640" s="2"/>
    </row>
    <row r="641" spans="1:26" ht="11.25" customHeight="1">
      <c r="A641" s="120"/>
      <c r="B641" s="58"/>
      <c r="C641" s="120"/>
      <c r="D641" s="120"/>
      <c r="E641" s="120"/>
      <c r="F641" s="120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122"/>
      <c r="Y641" s="122"/>
      <c r="Z641" s="2"/>
    </row>
    <row r="642" spans="1:26" ht="11.25" customHeight="1">
      <c r="A642" s="120"/>
      <c r="B642" s="58"/>
      <c r="C642" s="120"/>
      <c r="D642" s="120"/>
      <c r="E642" s="120"/>
      <c r="F642" s="120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122"/>
      <c r="Y642" s="122"/>
      <c r="Z642" s="2"/>
    </row>
    <row r="643" spans="1:26" ht="11.25" customHeight="1">
      <c r="A643" s="120"/>
      <c r="B643" s="58"/>
      <c r="C643" s="120"/>
      <c r="D643" s="120"/>
      <c r="E643" s="120"/>
      <c r="F643" s="120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122"/>
      <c r="Y643" s="122"/>
      <c r="Z643" s="2"/>
    </row>
    <row r="644" spans="1:26" ht="11.25" customHeight="1">
      <c r="A644" s="120"/>
      <c r="B644" s="58"/>
      <c r="C644" s="120"/>
      <c r="D644" s="120"/>
      <c r="E644" s="120"/>
      <c r="F644" s="120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122"/>
      <c r="Y644" s="122"/>
      <c r="Z644" s="2"/>
    </row>
    <row r="645" spans="1:26" ht="11.25" customHeight="1">
      <c r="A645" s="120"/>
      <c r="B645" s="58"/>
      <c r="C645" s="120"/>
      <c r="D645" s="120"/>
      <c r="E645" s="120"/>
      <c r="F645" s="120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122"/>
      <c r="Y645" s="122"/>
      <c r="Z645" s="2"/>
    </row>
    <row r="646" spans="1:26" ht="11.25" customHeight="1">
      <c r="A646" s="120"/>
      <c r="B646" s="58"/>
      <c r="C646" s="120"/>
      <c r="D646" s="120"/>
      <c r="E646" s="120"/>
      <c r="F646" s="120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122"/>
      <c r="Y646" s="122"/>
      <c r="Z646" s="2"/>
    </row>
    <row r="647" spans="1:26" ht="11.25" customHeight="1">
      <c r="A647" s="120"/>
      <c r="B647" s="58"/>
      <c r="C647" s="120"/>
      <c r="D647" s="120"/>
      <c r="E647" s="120"/>
      <c r="F647" s="120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122"/>
      <c r="Y647" s="122"/>
      <c r="Z647" s="2"/>
    </row>
    <row r="648" spans="1:26" ht="11.25" customHeight="1">
      <c r="A648" s="120"/>
      <c r="B648" s="58"/>
      <c r="C648" s="120"/>
      <c r="D648" s="120"/>
      <c r="E648" s="120"/>
      <c r="F648" s="120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122"/>
      <c r="Y648" s="122"/>
      <c r="Z648" s="2"/>
    </row>
    <row r="649" spans="1:26" ht="11.25" customHeight="1">
      <c r="A649" s="120"/>
      <c r="B649" s="58"/>
      <c r="C649" s="120"/>
      <c r="D649" s="120"/>
      <c r="E649" s="120"/>
      <c r="F649" s="120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122"/>
      <c r="Y649" s="122"/>
      <c r="Z649" s="2"/>
    </row>
    <row r="650" spans="1:26" ht="11.25" customHeight="1">
      <c r="A650" s="120"/>
      <c r="B650" s="58"/>
      <c r="C650" s="120"/>
      <c r="D650" s="120"/>
      <c r="E650" s="120"/>
      <c r="F650" s="120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122"/>
      <c r="Y650" s="122"/>
      <c r="Z650" s="2"/>
    </row>
    <row r="651" spans="1:26" ht="11.25" customHeight="1">
      <c r="A651" s="120"/>
      <c r="B651" s="58"/>
      <c r="C651" s="120"/>
      <c r="D651" s="120"/>
      <c r="E651" s="120"/>
      <c r="F651" s="120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122"/>
      <c r="Y651" s="122"/>
      <c r="Z651" s="2"/>
    </row>
    <row r="652" spans="1:26" ht="11.25" customHeight="1">
      <c r="A652" s="120"/>
      <c r="B652" s="58"/>
      <c r="C652" s="120"/>
      <c r="D652" s="120"/>
      <c r="E652" s="120"/>
      <c r="F652" s="120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122"/>
      <c r="Y652" s="122"/>
      <c r="Z652" s="2"/>
    </row>
    <row r="653" spans="1:26" ht="11.25" customHeight="1">
      <c r="A653" s="120"/>
      <c r="B653" s="58"/>
      <c r="C653" s="120"/>
      <c r="D653" s="120"/>
      <c r="E653" s="120"/>
      <c r="F653" s="120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122"/>
      <c r="Y653" s="122"/>
      <c r="Z653" s="2"/>
    </row>
    <row r="654" spans="1:26" ht="11.25" customHeight="1">
      <c r="A654" s="120"/>
      <c r="B654" s="58"/>
      <c r="C654" s="120"/>
      <c r="D654" s="120"/>
      <c r="E654" s="120"/>
      <c r="F654" s="120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122"/>
      <c r="Y654" s="122"/>
      <c r="Z654" s="2"/>
    </row>
    <row r="655" spans="1:26" ht="11.25" customHeight="1">
      <c r="A655" s="120"/>
      <c r="B655" s="58"/>
      <c r="C655" s="120"/>
      <c r="D655" s="120"/>
      <c r="E655" s="120"/>
      <c r="F655" s="120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122"/>
      <c r="Y655" s="122"/>
      <c r="Z655" s="2"/>
    </row>
    <row r="656" spans="1:26" ht="11.25" customHeight="1">
      <c r="A656" s="120"/>
      <c r="B656" s="58"/>
      <c r="C656" s="120"/>
      <c r="D656" s="120"/>
      <c r="E656" s="120"/>
      <c r="F656" s="120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122"/>
      <c r="Y656" s="122"/>
      <c r="Z656" s="2"/>
    </row>
    <row r="657" spans="1:26" ht="11.25" customHeight="1">
      <c r="A657" s="120"/>
      <c r="B657" s="58"/>
      <c r="C657" s="120"/>
      <c r="D657" s="120"/>
      <c r="E657" s="120"/>
      <c r="F657" s="120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122"/>
      <c r="Y657" s="122"/>
      <c r="Z657" s="2"/>
    </row>
    <row r="658" spans="1:26" ht="11.25" customHeight="1">
      <c r="A658" s="120"/>
      <c r="B658" s="58"/>
      <c r="C658" s="120"/>
      <c r="D658" s="120"/>
      <c r="E658" s="120"/>
      <c r="F658" s="120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122"/>
      <c r="Y658" s="122"/>
      <c r="Z658" s="2"/>
    </row>
    <row r="659" spans="1:26" ht="11.25" customHeight="1">
      <c r="A659" s="120"/>
      <c r="B659" s="58"/>
      <c r="C659" s="120"/>
      <c r="D659" s="120"/>
      <c r="E659" s="120"/>
      <c r="F659" s="120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122"/>
      <c r="Y659" s="122"/>
      <c r="Z659" s="2"/>
    </row>
    <row r="660" spans="1:26" ht="11.25" customHeight="1">
      <c r="A660" s="120"/>
      <c r="B660" s="58"/>
      <c r="C660" s="120"/>
      <c r="D660" s="120"/>
      <c r="E660" s="120"/>
      <c r="F660" s="120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122"/>
      <c r="Y660" s="122"/>
      <c r="Z660" s="2"/>
    </row>
    <row r="661" spans="1:26" ht="11.25" customHeight="1">
      <c r="A661" s="120"/>
      <c r="B661" s="58"/>
      <c r="C661" s="120"/>
      <c r="D661" s="120"/>
      <c r="E661" s="120"/>
      <c r="F661" s="120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122"/>
      <c r="Y661" s="122"/>
      <c r="Z661" s="2"/>
    </row>
    <row r="662" spans="1:26" ht="11.25" customHeight="1">
      <c r="A662" s="120"/>
      <c r="B662" s="58"/>
      <c r="C662" s="120"/>
      <c r="D662" s="120"/>
      <c r="E662" s="120"/>
      <c r="F662" s="120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122"/>
      <c r="Y662" s="122"/>
      <c r="Z662" s="2"/>
    </row>
    <row r="663" spans="1:26" ht="11.25" customHeight="1">
      <c r="A663" s="120"/>
      <c r="B663" s="58"/>
      <c r="C663" s="120"/>
      <c r="D663" s="120"/>
      <c r="E663" s="120"/>
      <c r="F663" s="120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122"/>
      <c r="Y663" s="122"/>
      <c r="Z663" s="2"/>
    </row>
    <row r="664" spans="1:26" ht="11.25" customHeight="1">
      <c r="A664" s="120"/>
      <c r="B664" s="58"/>
      <c r="C664" s="120"/>
      <c r="D664" s="120"/>
      <c r="E664" s="120"/>
      <c r="F664" s="120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122"/>
      <c r="Y664" s="122"/>
      <c r="Z664" s="2"/>
    </row>
    <row r="665" spans="1:26" ht="11.25" customHeight="1">
      <c r="A665" s="120"/>
      <c r="B665" s="58"/>
      <c r="C665" s="120"/>
      <c r="D665" s="120"/>
      <c r="E665" s="120"/>
      <c r="F665" s="120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122"/>
      <c r="Y665" s="122"/>
      <c r="Z665" s="2"/>
    </row>
    <row r="666" spans="1:26" ht="11.25" customHeight="1">
      <c r="A666" s="120"/>
      <c r="B666" s="58"/>
      <c r="C666" s="120"/>
      <c r="D666" s="120"/>
      <c r="E666" s="120"/>
      <c r="F666" s="120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122"/>
      <c r="Y666" s="122"/>
      <c r="Z666" s="2"/>
    </row>
    <row r="667" spans="1:26" ht="11.25" customHeight="1">
      <c r="A667" s="120"/>
      <c r="B667" s="58"/>
      <c r="C667" s="120"/>
      <c r="D667" s="120"/>
      <c r="E667" s="120"/>
      <c r="F667" s="120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122"/>
      <c r="Y667" s="122"/>
      <c r="Z667" s="2"/>
    </row>
    <row r="668" spans="1:26" ht="11.25" customHeight="1">
      <c r="A668" s="120"/>
      <c r="B668" s="58"/>
      <c r="C668" s="120"/>
      <c r="D668" s="120"/>
      <c r="E668" s="120"/>
      <c r="F668" s="120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122"/>
      <c r="Y668" s="122"/>
      <c r="Z668" s="2"/>
    </row>
    <row r="669" spans="1:26" ht="11.25" customHeight="1">
      <c r="A669" s="120"/>
      <c r="B669" s="58"/>
      <c r="C669" s="120"/>
      <c r="D669" s="120"/>
      <c r="E669" s="120"/>
      <c r="F669" s="120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122"/>
      <c r="Y669" s="122"/>
      <c r="Z669" s="2"/>
    </row>
    <row r="670" spans="1:26" ht="11.25" customHeight="1">
      <c r="A670" s="120"/>
      <c r="B670" s="58"/>
      <c r="C670" s="120"/>
      <c r="D670" s="120"/>
      <c r="E670" s="120"/>
      <c r="F670" s="120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122"/>
      <c r="Y670" s="122"/>
      <c r="Z670" s="2"/>
    </row>
    <row r="671" spans="1:26" ht="11.25" customHeight="1">
      <c r="A671" s="120"/>
      <c r="B671" s="58"/>
      <c r="C671" s="120"/>
      <c r="D671" s="120"/>
      <c r="E671" s="120"/>
      <c r="F671" s="120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122"/>
      <c r="Y671" s="122"/>
      <c r="Z671" s="2"/>
    </row>
    <row r="672" spans="1:26" ht="11.25" customHeight="1">
      <c r="A672" s="120"/>
      <c r="B672" s="58"/>
      <c r="C672" s="120"/>
      <c r="D672" s="120"/>
      <c r="E672" s="120"/>
      <c r="F672" s="120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122"/>
      <c r="Y672" s="122"/>
      <c r="Z672" s="2"/>
    </row>
    <row r="673" spans="1:26" ht="11.25" customHeight="1">
      <c r="A673" s="120"/>
      <c r="B673" s="58"/>
      <c r="C673" s="120"/>
      <c r="D673" s="120"/>
      <c r="E673" s="120"/>
      <c r="F673" s="120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122"/>
      <c r="Y673" s="122"/>
      <c r="Z673" s="2"/>
    </row>
    <row r="674" spans="1:26" ht="11.25" customHeight="1">
      <c r="A674" s="120"/>
      <c r="B674" s="58"/>
      <c r="C674" s="120"/>
      <c r="D674" s="120"/>
      <c r="E674" s="120"/>
      <c r="F674" s="120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122"/>
      <c r="Y674" s="122"/>
      <c r="Z674" s="2"/>
    </row>
    <row r="675" spans="1:26" ht="11.25" customHeight="1">
      <c r="A675" s="120"/>
      <c r="B675" s="58"/>
      <c r="C675" s="120"/>
      <c r="D675" s="120"/>
      <c r="E675" s="120"/>
      <c r="F675" s="120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122"/>
      <c r="Y675" s="122"/>
      <c r="Z675" s="2"/>
    </row>
    <row r="676" spans="1:26" ht="11.25" customHeight="1">
      <c r="A676" s="120"/>
      <c r="B676" s="58"/>
      <c r="C676" s="120"/>
      <c r="D676" s="120"/>
      <c r="E676" s="120"/>
      <c r="F676" s="120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122"/>
      <c r="Y676" s="122"/>
      <c r="Z676" s="2"/>
    </row>
    <row r="677" spans="1:26" ht="11.25" customHeight="1">
      <c r="A677" s="120"/>
      <c r="B677" s="58"/>
      <c r="C677" s="120"/>
      <c r="D677" s="120"/>
      <c r="E677" s="120"/>
      <c r="F677" s="120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122"/>
      <c r="Y677" s="122"/>
      <c r="Z677" s="2"/>
    </row>
    <row r="678" spans="1:26" ht="11.25" customHeight="1">
      <c r="A678" s="120"/>
      <c r="B678" s="58"/>
      <c r="C678" s="120"/>
      <c r="D678" s="120"/>
      <c r="E678" s="120"/>
      <c r="F678" s="120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122"/>
      <c r="Y678" s="122"/>
      <c r="Z678" s="2"/>
    </row>
    <row r="679" spans="1:26" ht="11.25" customHeight="1">
      <c r="A679" s="120"/>
      <c r="B679" s="58"/>
      <c r="C679" s="120"/>
      <c r="D679" s="120"/>
      <c r="E679" s="120"/>
      <c r="F679" s="120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122"/>
      <c r="Y679" s="122"/>
      <c r="Z679" s="2"/>
    </row>
    <row r="680" spans="1:26" ht="11.25" customHeight="1">
      <c r="A680" s="120"/>
      <c r="B680" s="58"/>
      <c r="C680" s="120"/>
      <c r="D680" s="120"/>
      <c r="E680" s="120"/>
      <c r="F680" s="120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122"/>
      <c r="Y680" s="122"/>
      <c r="Z680" s="2"/>
    </row>
    <row r="681" spans="1:26" ht="11.25" customHeight="1">
      <c r="A681" s="120"/>
      <c r="B681" s="58"/>
      <c r="C681" s="120"/>
      <c r="D681" s="120"/>
      <c r="E681" s="120"/>
      <c r="F681" s="120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122"/>
      <c r="Y681" s="122"/>
      <c r="Z681" s="2"/>
    </row>
    <row r="682" spans="1:26" ht="11.25" customHeight="1">
      <c r="A682" s="120"/>
      <c r="B682" s="58"/>
      <c r="C682" s="120"/>
      <c r="D682" s="120"/>
      <c r="E682" s="120"/>
      <c r="F682" s="120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122"/>
      <c r="Y682" s="122"/>
      <c r="Z682" s="2"/>
    </row>
    <row r="683" spans="1:26" ht="11.25" customHeight="1">
      <c r="A683" s="120"/>
      <c r="B683" s="58"/>
      <c r="C683" s="120"/>
      <c r="D683" s="120"/>
      <c r="E683" s="120"/>
      <c r="F683" s="120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122"/>
      <c r="Y683" s="122"/>
      <c r="Z683" s="2"/>
    </row>
    <row r="684" spans="1:26" ht="11.25" customHeight="1">
      <c r="A684" s="120"/>
      <c r="B684" s="58"/>
      <c r="C684" s="120"/>
      <c r="D684" s="120"/>
      <c r="E684" s="120"/>
      <c r="F684" s="120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122"/>
      <c r="Y684" s="122"/>
      <c r="Z684" s="2"/>
    </row>
    <row r="685" spans="1:26" ht="11.25" customHeight="1">
      <c r="A685" s="120"/>
      <c r="B685" s="58"/>
      <c r="C685" s="120"/>
      <c r="D685" s="120"/>
      <c r="E685" s="120"/>
      <c r="F685" s="120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122"/>
      <c r="Y685" s="122"/>
      <c r="Z685" s="2"/>
    </row>
    <row r="686" spans="1:26" ht="11.25" customHeight="1">
      <c r="A686" s="120"/>
      <c r="B686" s="58"/>
      <c r="C686" s="120"/>
      <c r="D686" s="120"/>
      <c r="E686" s="120"/>
      <c r="F686" s="120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122"/>
      <c r="Y686" s="122"/>
      <c r="Z686" s="2"/>
    </row>
    <row r="687" spans="1:26" ht="11.25" customHeight="1">
      <c r="A687" s="120"/>
      <c r="B687" s="58"/>
      <c r="C687" s="120"/>
      <c r="D687" s="120"/>
      <c r="E687" s="120"/>
      <c r="F687" s="120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122"/>
      <c r="Y687" s="122"/>
      <c r="Z687" s="2"/>
    </row>
    <row r="688" spans="1:26" ht="11.25" customHeight="1">
      <c r="A688" s="120"/>
      <c r="B688" s="58"/>
      <c r="C688" s="120"/>
      <c r="D688" s="120"/>
      <c r="E688" s="120"/>
      <c r="F688" s="120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122"/>
      <c r="Y688" s="122"/>
      <c r="Z688" s="2"/>
    </row>
    <row r="689" spans="1:26" ht="11.25" customHeight="1">
      <c r="A689" s="120"/>
      <c r="B689" s="58"/>
      <c r="C689" s="120"/>
      <c r="D689" s="120"/>
      <c r="E689" s="120"/>
      <c r="F689" s="120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122"/>
      <c r="Y689" s="122"/>
      <c r="Z689" s="2"/>
    </row>
    <row r="690" spans="1:26" ht="11.25" customHeight="1">
      <c r="A690" s="120"/>
      <c r="B690" s="58"/>
      <c r="C690" s="120"/>
      <c r="D690" s="120"/>
      <c r="E690" s="120"/>
      <c r="F690" s="120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122"/>
      <c r="Y690" s="122"/>
      <c r="Z690" s="2"/>
    </row>
    <row r="691" spans="1:26" ht="11.25" customHeight="1">
      <c r="A691" s="120"/>
      <c r="B691" s="58"/>
      <c r="C691" s="120"/>
      <c r="D691" s="120"/>
      <c r="E691" s="120"/>
      <c r="F691" s="120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122"/>
      <c r="Y691" s="122"/>
      <c r="Z691" s="2"/>
    </row>
    <row r="692" spans="1:26" ht="11.25" customHeight="1">
      <c r="A692" s="120"/>
      <c r="B692" s="58"/>
      <c r="C692" s="120"/>
      <c r="D692" s="120"/>
      <c r="E692" s="120"/>
      <c r="F692" s="120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122"/>
      <c r="Y692" s="122"/>
      <c r="Z692" s="2"/>
    </row>
    <row r="693" spans="1:26" ht="11.25" customHeight="1">
      <c r="A693" s="120"/>
      <c r="B693" s="58"/>
      <c r="C693" s="120"/>
      <c r="D693" s="120"/>
      <c r="E693" s="120"/>
      <c r="F693" s="120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122"/>
      <c r="Y693" s="122"/>
      <c r="Z693" s="2"/>
    </row>
    <row r="694" spans="1:26" ht="11.25" customHeight="1">
      <c r="A694" s="120"/>
      <c r="B694" s="58"/>
      <c r="C694" s="120"/>
      <c r="D694" s="120"/>
      <c r="E694" s="120"/>
      <c r="F694" s="120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122"/>
      <c r="Y694" s="122"/>
      <c r="Z694" s="2"/>
    </row>
    <row r="695" spans="1:26" ht="11.25" customHeight="1">
      <c r="A695" s="120"/>
      <c r="B695" s="58"/>
      <c r="C695" s="120"/>
      <c r="D695" s="120"/>
      <c r="E695" s="120"/>
      <c r="F695" s="120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122"/>
      <c r="Y695" s="122"/>
      <c r="Z695" s="2"/>
    </row>
    <row r="696" spans="1:26" ht="11.25" customHeight="1">
      <c r="A696" s="120"/>
      <c r="B696" s="58"/>
      <c r="C696" s="120"/>
      <c r="D696" s="120"/>
      <c r="E696" s="120"/>
      <c r="F696" s="120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122"/>
      <c r="Y696" s="122"/>
      <c r="Z696" s="2"/>
    </row>
    <row r="697" spans="1:26" ht="11.25" customHeight="1">
      <c r="A697" s="120"/>
      <c r="B697" s="58"/>
      <c r="C697" s="120"/>
      <c r="D697" s="120"/>
      <c r="E697" s="120"/>
      <c r="F697" s="120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122"/>
      <c r="Y697" s="122"/>
      <c r="Z697" s="2"/>
    </row>
    <row r="698" spans="1:26" ht="11.25" customHeight="1">
      <c r="A698" s="120"/>
      <c r="B698" s="58"/>
      <c r="C698" s="120"/>
      <c r="D698" s="120"/>
      <c r="E698" s="120"/>
      <c r="F698" s="120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122"/>
      <c r="Y698" s="122"/>
      <c r="Z698" s="2"/>
    </row>
    <row r="699" spans="1:26" ht="11.25" customHeight="1">
      <c r="A699" s="120"/>
      <c r="B699" s="58"/>
      <c r="C699" s="120"/>
      <c r="D699" s="120"/>
      <c r="E699" s="120"/>
      <c r="F699" s="120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122"/>
      <c r="Y699" s="122"/>
      <c r="Z699" s="2"/>
    </row>
    <row r="700" spans="1:26" ht="11.25" customHeight="1">
      <c r="A700" s="120"/>
      <c r="B700" s="58"/>
      <c r="C700" s="120"/>
      <c r="D700" s="120"/>
      <c r="E700" s="120"/>
      <c r="F700" s="120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122"/>
      <c r="Y700" s="122"/>
      <c r="Z700" s="2"/>
    </row>
    <row r="701" spans="1:26" ht="11.25" customHeight="1">
      <c r="A701" s="120"/>
      <c r="B701" s="58"/>
      <c r="C701" s="120"/>
      <c r="D701" s="120"/>
      <c r="E701" s="120"/>
      <c r="F701" s="120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122"/>
      <c r="Y701" s="122"/>
      <c r="Z701" s="2"/>
    </row>
    <row r="702" spans="1:26" ht="11.25" customHeight="1">
      <c r="A702" s="120"/>
      <c r="B702" s="58"/>
      <c r="C702" s="120"/>
      <c r="D702" s="120"/>
      <c r="E702" s="120"/>
      <c r="F702" s="120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122"/>
      <c r="Y702" s="122"/>
      <c r="Z702" s="2"/>
    </row>
    <row r="703" spans="1:26" ht="11.25" customHeight="1">
      <c r="A703" s="120"/>
      <c r="B703" s="58"/>
      <c r="C703" s="120"/>
      <c r="D703" s="120"/>
      <c r="E703" s="120"/>
      <c r="F703" s="120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122"/>
      <c r="Y703" s="122"/>
      <c r="Z703" s="2"/>
    </row>
    <row r="704" spans="1:26" ht="11.25" customHeight="1">
      <c r="A704" s="120"/>
      <c r="B704" s="58"/>
      <c r="C704" s="120"/>
      <c r="D704" s="120"/>
      <c r="E704" s="120"/>
      <c r="F704" s="120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122"/>
      <c r="Y704" s="122"/>
      <c r="Z704" s="2"/>
    </row>
    <row r="705" spans="1:26" ht="11.25" customHeight="1">
      <c r="A705" s="120"/>
      <c r="B705" s="58"/>
      <c r="C705" s="120"/>
      <c r="D705" s="120"/>
      <c r="E705" s="120"/>
      <c r="F705" s="120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122"/>
      <c r="Y705" s="122"/>
      <c r="Z705" s="2"/>
    </row>
    <row r="706" spans="1:26" ht="11.25" customHeight="1">
      <c r="A706" s="120"/>
      <c r="B706" s="58"/>
      <c r="C706" s="120"/>
      <c r="D706" s="120"/>
      <c r="E706" s="120"/>
      <c r="F706" s="120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122"/>
      <c r="Y706" s="122"/>
      <c r="Z706" s="2"/>
    </row>
    <row r="707" spans="1:26" ht="11.25" customHeight="1">
      <c r="A707" s="120"/>
      <c r="B707" s="58"/>
      <c r="C707" s="120"/>
      <c r="D707" s="120"/>
      <c r="E707" s="120"/>
      <c r="F707" s="120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122"/>
      <c r="Y707" s="122"/>
      <c r="Z707" s="2"/>
    </row>
    <row r="708" spans="1:26" ht="11.25" customHeight="1">
      <c r="A708" s="120"/>
      <c r="B708" s="58"/>
      <c r="C708" s="120"/>
      <c r="D708" s="120"/>
      <c r="E708" s="120"/>
      <c r="F708" s="120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122"/>
      <c r="Y708" s="122"/>
      <c r="Z708" s="2"/>
    </row>
    <row r="709" spans="1:26" ht="11.25" customHeight="1">
      <c r="A709" s="120"/>
      <c r="B709" s="58"/>
      <c r="C709" s="120"/>
      <c r="D709" s="120"/>
      <c r="E709" s="120"/>
      <c r="F709" s="120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122"/>
      <c r="Y709" s="122"/>
      <c r="Z709" s="2"/>
    </row>
    <row r="710" spans="1:26" ht="11.25" customHeight="1">
      <c r="A710" s="120"/>
      <c r="B710" s="58"/>
      <c r="C710" s="120"/>
      <c r="D710" s="120"/>
      <c r="E710" s="120"/>
      <c r="F710" s="120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122"/>
      <c r="Y710" s="122"/>
      <c r="Z710" s="2"/>
    </row>
    <row r="711" spans="1:26" ht="11.25" customHeight="1">
      <c r="A711" s="120"/>
      <c r="B711" s="58"/>
      <c r="C711" s="120"/>
      <c r="D711" s="120"/>
      <c r="E711" s="120"/>
      <c r="F711" s="120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122"/>
      <c r="Y711" s="122"/>
      <c r="Z711" s="2"/>
    </row>
    <row r="712" spans="1:26" ht="11.25" customHeight="1">
      <c r="A712" s="120"/>
      <c r="B712" s="58"/>
      <c r="C712" s="120"/>
      <c r="D712" s="120"/>
      <c r="E712" s="120"/>
      <c r="F712" s="120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122"/>
      <c r="Y712" s="122"/>
      <c r="Z712" s="2"/>
    </row>
    <row r="713" spans="1:26" ht="11.25" customHeight="1">
      <c r="A713" s="120"/>
      <c r="B713" s="58"/>
      <c r="C713" s="120"/>
      <c r="D713" s="120"/>
      <c r="E713" s="120"/>
      <c r="F713" s="120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122"/>
      <c r="Y713" s="122"/>
      <c r="Z713" s="2"/>
    </row>
    <row r="714" spans="1:26" ht="11.25" customHeight="1">
      <c r="A714" s="120"/>
      <c r="B714" s="58"/>
      <c r="C714" s="120"/>
      <c r="D714" s="120"/>
      <c r="E714" s="120"/>
      <c r="F714" s="120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122"/>
      <c r="Y714" s="122"/>
      <c r="Z714" s="2"/>
    </row>
    <row r="715" spans="1:26" ht="11.25" customHeight="1">
      <c r="A715" s="120"/>
      <c r="B715" s="58"/>
      <c r="C715" s="120"/>
      <c r="D715" s="120"/>
      <c r="E715" s="120"/>
      <c r="F715" s="120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122"/>
      <c r="Y715" s="122"/>
      <c r="Z715" s="2"/>
    </row>
    <row r="716" spans="1:26" ht="11.25" customHeight="1">
      <c r="A716" s="120"/>
      <c r="B716" s="58"/>
      <c r="C716" s="120"/>
      <c r="D716" s="120"/>
      <c r="E716" s="120"/>
      <c r="F716" s="120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122"/>
      <c r="Y716" s="122"/>
      <c r="Z716" s="2"/>
    </row>
    <row r="717" spans="1:26" ht="11.25" customHeight="1">
      <c r="A717" s="120"/>
      <c r="B717" s="58"/>
      <c r="C717" s="120"/>
      <c r="D717" s="120"/>
      <c r="E717" s="120"/>
      <c r="F717" s="120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122"/>
      <c r="Y717" s="122"/>
      <c r="Z717" s="2"/>
    </row>
    <row r="718" spans="1:26" ht="11.25" customHeight="1">
      <c r="A718" s="120"/>
      <c r="B718" s="58"/>
      <c r="C718" s="120"/>
      <c r="D718" s="120"/>
      <c r="E718" s="120"/>
      <c r="F718" s="120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122"/>
      <c r="Y718" s="122"/>
      <c r="Z718" s="2"/>
    </row>
    <row r="719" spans="1:26" ht="11.25" customHeight="1">
      <c r="A719" s="120"/>
      <c r="B719" s="58"/>
      <c r="C719" s="120"/>
      <c r="D719" s="120"/>
      <c r="E719" s="120"/>
      <c r="F719" s="120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122"/>
      <c r="Y719" s="122"/>
      <c r="Z719" s="2"/>
    </row>
    <row r="720" spans="1:26" ht="11.25" customHeight="1">
      <c r="A720" s="120"/>
      <c r="B720" s="58"/>
      <c r="C720" s="120"/>
      <c r="D720" s="120"/>
      <c r="E720" s="120"/>
      <c r="F720" s="120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122"/>
      <c r="Y720" s="122"/>
      <c r="Z720" s="2"/>
    </row>
    <row r="721" spans="1:26" ht="11.25" customHeight="1">
      <c r="A721" s="120"/>
      <c r="B721" s="58"/>
      <c r="C721" s="120"/>
      <c r="D721" s="120"/>
      <c r="E721" s="120"/>
      <c r="F721" s="120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122"/>
      <c r="Y721" s="122"/>
      <c r="Z721" s="2"/>
    </row>
    <row r="722" spans="1:26" ht="11.25" customHeight="1">
      <c r="A722" s="120"/>
      <c r="B722" s="58"/>
      <c r="C722" s="120"/>
      <c r="D722" s="120"/>
      <c r="E722" s="120"/>
      <c r="F722" s="120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122"/>
      <c r="Y722" s="122"/>
      <c r="Z722" s="2"/>
    </row>
    <row r="723" spans="1:26" ht="11.25" customHeight="1">
      <c r="A723" s="120"/>
      <c r="B723" s="58"/>
      <c r="C723" s="120"/>
      <c r="D723" s="120"/>
      <c r="E723" s="120"/>
      <c r="F723" s="120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122"/>
      <c r="Y723" s="122"/>
      <c r="Z723" s="2"/>
    </row>
    <row r="724" spans="1:26" ht="11.25" customHeight="1">
      <c r="A724" s="120"/>
      <c r="B724" s="58"/>
      <c r="C724" s="120"/>
      <c r="D724" s="120"/>
      <c r="E724" s="120"/>
      <c r="F724" s="120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122"/>
      <c r="Y724" s="122"/>
      <c r="Z724" s="2"/>
    </row>
    <row r="725" spans="1:26" ht="11.25" customHeight="1">
      <c r="A725" s="120"/>
      <c r="B725" s="58"/>
      <c r="C725" s="120"/>
      <c r="D725" s="120"/>
      <c r="E725" s="120"/>
      <c r="F725" s="120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122"/>
      <c r="Y725" s="122"/>
      <c r="Z725" s="2"/>
    </row>
    <row r="726" spans="1:26" ht="11.25" customHeight="1">
      <c r="A726" s="120"/>
      <c r="B726" s="58"/>
      <c r="C726" s="120"/>
      <c r="D726" s="120"/>
      <c r="E726" s="120"/>
      <c r="F726" s="120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122"/>
      <c r="Y726" s="122"/>
      <c r="Z726" s="2"/>
    </row>
    <row r="727" spans="1:26" ht="11.25" customHeight="1">
      <c r="A727" s="120"/>
      <c r="B727" s="58"/>
      <c r="C727" s="120"/>
      <c r="D727" s="120"/>
      <c r="E727" s="120"/>
      <c r="F727" s="120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122"/>
      <c r="Y727" s="122"/>
      <c r="Z727" s="2"/>
    </row>
    <row r="728" spans="1:26" ht="11.25" customHeight="1">
      <c r="A728" s="120"/>
      <c r="B728" s="58"/>
      <c r="C728" s="120"/>
      <c r="D728" s="120"/>
      <c r="E728" s="120"/>
      <c r="F728" s="120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122"/>
      <c r="Y728" s="122"/>
      <c r="Z728" s="2"/>
    </row>
    <row r="729" spans="1:26" ht="11.25" customHeight="1">
      <c r="A729" s="120"/>
      <c r="B729" s="58"/>
      <c r="C729" s="120"/>
      <c r="D729" s="120"/>
      <c r="E729" s="120"/>
      <c r="F729" s="120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122"/>
      <c r="Y729" s="122"/>
      <c r="Z729" s="2"/>
    </row>
    <row r="730" spans="1:26" ht="11.25" customHeight="1">
      <c r="A730" s="120"/>
      <c r="B730" s="58"/>
      <c r="C730" s="120"/>
      <c r="D730" s="120"/>
      <c r="E730" s="120"/>
      <c r="F730" s="120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122"/>
      <c r="Y730" s="122"/>
      <c r="Z730" s="2"/>
    </row>
    <row r="731" spans="1:26" ht="11.25" customHeight="1">
      <c r="A731" s="120"/>
      <c r="B731" s="58"/>
      <c r="C731" s="120"/>
      <c r="D731" s="120"/>
      <c r="E731" s="120"/>
      <c r="F731" s="120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122"/>
      <c r="Y731" s="122"/>
      <c r="Z731" s="2"/>
    </row>
    <row r="732" spans="1:26" ht="11.25" customHeight="1">
      <c r="A732" s="120"/>
      <c r="B732" s="58"/>
      <c r="C732" s="120"/>
      <c r="D732" s="120"/>
      <c r="E732" s="120"/>
      <c r="F732" s="120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122"/>
      <c r="Y732" s="122"/>
      <c r="Z732" s="2"/>
    </row>
    <row r="733" spans="1:26" ht="11.25" customHeight="1">
      <c r="A733" s="120"/>
      <c r="B733" s="58"/>
      <c r="C733" s="120"/>
      <c r="D733" s="120"/>
      <c r="E733" s="120"/>
      <c r="F733" s="120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122"/>
      <c r="Y733" s="122"/>
      <c r="Z733" s="2"/>
    </row>
    <row r="734" spans="1:26" ht="11.25" customHeight="1">
      <c r="A734" s="120"/>
      <c r="B734" s="58"/>
      <c r="C734" s="120"/>
      <c r="D734" s="120"/>
      <c r="E734" s="120"/>
      <c r="F734" s="120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122"/>
      <c r="Y734" s="122"/>
      <c r="Z734" s="2"/>
    </row>
    <row r="735" spans="1:26" ht="11.25" customHeight="1">
      <c r="A735" s="120"/>
      <c r="B735" s="58"/>
      <c r="C735" s="120"/>
      <c r="D735" s="120"/>
      <c r="E735" s="120"/>
      <c r="F735" s="120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122"/>
      <c r="Y735" s="122"/>
      <c r="Z735" s="2"/>
    </row>
    <row r="736" spans="1:26" ht="11.25" customHeight="1">
      <c r="A736" s="120"/>
      <c r="B736" s="58"/>
      <c r="C736" s="120"/>
      <c r="D736" s="120"/>
      <c r="E736" s="120"/>
      <c r="F736" s="120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122"/>
      <c r="Y736" s="122"/>
      <c r="Z736" s="2"/>
    </row>
    <row r="737" spans="1:26" ht="11.25" customHeight="1">
      <c r="A737" s="120"/>
      <c r="B737" s="58"/>
      <c r="C737" s="120"/>
      <c r="D737" s="120"/>
      <c r="E737" s="120"/>
      <c r="F737" s="120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122"/>
      <c r="Y737" s="122"/>
      <c r="Z737" s="2"/>
    </row>
    <row r="738" spans="1:26" ht="11.25" customHeight="1">
      <c r="A738" s="120"/>
      <c r="B738" s="58"/>
      <c r="C738" s="120"/>
      <c r="D738" s="120"/>
      <c r="E738" s="120"/>
      <c r="F738" s="120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122"/>
      <c r="Y738" s="122"/>
      <c r="Z738" s="2"/>
    </row>
    <row r="739" spans="1:26" ht="11.25" customHeight="1">
      <c r="A739" s="120"/>
      <c r="B739" s="58"/>
      <c r="C739" s="120"/>
      <c r="D739" s="120"/>
      <c r="E739" s="120"/>
      <c r="F739" s="120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122"/>
      <c r="Y739" s="122"/>
      <c r="Z739" s="2"/>
    </row>
    <row r="740" spans="1:26" ht="11.25" customHeight="1">
      <c r="A740" s="120"/>
      <c r="B740" s="58"/>
      <c r="C740" s="120"/>
      <c r="D740" s="120"/>
      <c r="E740" s="120"/>
      <c r="F740" s="120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122"/>
      <c r="Y740" s="122"/>
      <c r="Z740" s="2"/>
    </row>
    <row r="741" spans="1:26" ht="11.25" customHeight="1">
      <c r="A741" s="120"/>
      <c r="B741" s="58"/>
      <c r="C741" s="120"/>
      <c r="D741" s="120"/>
      <c r="E741" s="120"/>
      <c r="F741" s="120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122"/>
      <c r="Y741" s="122"/>
      <c r="Z741" s="2"/>
    </row>
    <row r="742" spans="1:26" ht="11.25" customHeight="1">
      <c r="A742" s="120"/>
      <c r="B742" s="58"/>
      <c r="C742" s="120"/>
      <c r="D742" s="120"/>
      <c r="E742" s="120"/>
      <c r="F742" s="120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122"/>
      <c r="Y742" s="122"/>
      <c r="Z742" s="2"/>
    </row>
    <row r="743" spans="1:26" ht="11.25" customHeight="1">
      <c r="A743" s="120"/>
      <c r="B743" s="58"/>
      <c r="C743" s="120"/>
      <c r="D743" s="120"/>
      <c r="E743" s="120"/>
      <c r="F743" s="120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122"/>
      <c r="Y743" s="122"/>
      <c r="Z743" s="2"/>
    </row>
    <row r="744" spans="1:26" ht="11.25" customHeight="1">
      <c r="A744" s="120"/>
      <c r="B744" s="58"/>
      <c r="C744" s="120"/>
      <c r="D744" s="120"/>
      <c r="E744" s="120"/>
      <c r="F744" s="120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122"/>
      <c r="Y744" s="122"/>
      <c r="Z744" s="2"/>
    </row>
    <row r="745" spans="1:26" ht="11.25" customHeight="1">
      <c r="A745" s="120"/>
      <c r="B745" s="58"/>
      <c r="C745" s="120"/>
      <c r="D745" s="120"/>
      <c r="E745" s="120"/>
      <c r="F745" s="120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122"/>
      <c r="Y745" s="122"/>
      <c r="Z745" s="2"/>
    </row>
    <row r="746" spans="1:26" ht="11.25" customHeight="1">
      <c r="A746" s="120"/>
      <c r="B746" s="58"/>
      <c r="C746" s="120"/>
      <c r="D746" s="120"/>
      <c r="E746" s="120"/>
      <c r="F746" s="120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122"/>
      <c r="Y746" s="122"/>
      <c r="Z746" s="2"/>
    </row>
    <row r="747" spans="1:26" ht="11.25" customHeight="1">
      <c r="A747" s="120"/>
      <c r="B747" s="58"/>
      <c r="C747" s="120"/>
      <c r="D747" s="120"/>
      <c r="E747" s="120"/>
      <c r="F747" s="120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122"/>
      <c r="Y747" s="122"/>
      <c r="Z747" s="2"/>
    </row>
    <row r="748" spans="1:26" ht="11.25" customHeight="1">
      <c r="A748" s="120"/>
      <c r="B748" s="58"/>
      <c r="C748" s="120"/>
      <c r="D748" s="120"/>
      <c r="E748" s="120"/>
      <c r="F748" s="120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122"/>
      <c r="Y748" s="122"/>
      <c r="Z748" s="2"/>
    </row>
    <row r="749" spans="1:26" ht="11.25" customHeight="1">
      <c r="A749" s="120"/>
      <c r="B749" s="58"/>
      <c r="C749" s="120"/>
      <c r="D749" s="120"/>
      <c r="E749" s="120"/>
      <c r="F749" s="120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122"/>
      <c r="Y749" s="122"/>
      <c r="Z749" s="2"/>
    </row>
    <row r="750" spans="1:26" ht="11.25" customHeight="1">
      <c r="A750" s="120"/>
      <c r="B750" s="58"/>
      <c r="C750" s="120"/>
      <c r="D750" s="120"/>
      <c r="E750" s="120"/>
      <c r="F750" s="120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122"/>
      <c r="Y750" s="122"/>
      <c r="Z750" s="2"/>
    </row>
    <row r="751" spans="1:26" ht="11.25" customHeight="1">
      <c r="A751" s="120"/>
      <c r="B751" s="58"/>
      <c r="C751" s="120"/>
      <c r="D751" s="120"/>
      <c r="E751" s="120"/>
      <c r="F751" s="120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122"/>
      <c r="Y751" s="122"/>
      <c r="Z751" s="2"/>
    </row>
    <row r="752" spans="1:26" ht="11.25" customHeight="1">
      <c r="A752" s="120"/>
      <c r="B752" s="58"/>
      <c r="C752" s="120"/>
      <c r="D752" s="120"/>
      <c r="E752" s="120"/>
      <c r="F752" s="120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122"/>
      <c r="Y752" s="122"/>
      <c r="Z752" s="2"/>
    </row>
    <row r="753" spans="1:26" ht="11.25" customHeight="1">
      <c r="A753" s="120"/>
      <c r="B753" s="58"/>
      <c r="C753" s="120"/>
      <c r="D753" s="120"/>
      <c r="E753" s="120"/>
      <c r="F753" s="120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122"/>
      <c r="Y753" s="122"/>
      <c r="Z753" s="2"/>
    </row>
    <row r="754" spans="1:26" ht="11.25" customHeight="1">
      <c r="A754" s="120"/>
      <c r="B754" s="58"/>
      <c r="C754" s="120"/>
      <c r="D754" s="120"/>
      <c r="E754" s="120"/>
      <c r="F754" s="120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122"/>
      <c r="Y754" s="122"/>
      <c r="Z754" s="2"/>
    </row>
    <row r="755" spans="1:26" ht="11.25" customHeight="1">
      <c r="A755" s="120"/>
      <c r="B755" s="58"/>
      <c r="C755" s="120"/>
      <c r="D755" s="120"/>
      <c r="E755" s="120"/>
      <c r="F755" s="120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122"/>
      <c r="Y755" s="122"/>
      <c r="Z755" s="2"/>
    </row>
    <row r="756" spans="1:26" ht="11.25" customHeight="1">
      <c r="A756" s="120"/>
      <c r="B756" s="58"/>
      <c r="C756" s="120"/>
      <c r="D756" s="120"/>
      <c r="E756" s="120"/>
      <c r="F756" s="120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122"/>
      <c r="Y756" s="122"/>
      <c r="Z756" s="2"/>
    </row>
    <row r="757" spans="1:26" ht="11.25" customHeight="1">
      <c r="A757" s="120"/>
      <c r="B757" s="58"/>
      <c r="C757" s="120"/>
      <c r="D757" s="120"/>
      <c r="E757" s="120"/>
      <c r="F757" s="120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122"/>
      <c r="Y757" s="122"/>
      <c r="Z757" s="2"/>
    </row>
    <row r="758" spans="1:26" ht="11.25" customHeight="1">
      <c r="A758" s="120"/>
      <c r="B758" s="58"/>
      <c r="C758" s="120"/>
      <c r="D758" s="120"/>
      <c r="E758" s="120"/>
      <c r="F758" s="120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122"/>
      <c r="Y758" s="122"/>
      <c r="Z758" s="2"/>
    </row>
    <row r="759" spans="1:26" ht="11.25" customHeight="1">
      <c r="A759" s="120"/>
      <c r="B759" s="58"/>
      <c r="C759" s="120"/>
      <c r="D759" s="120"/>
      <c r="E759" s="120"/>
      <c r="F759" s="120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122"/>
      <c r="Y759" s="122"/>
      <c r="Z759" s="2"/>
    </row>
    <row r="760" spans="1:26" ht="11.25" customHeight="1">
      <c r="A760" s="120"/>
      <c r="B760" s="58"/>
      <c r="C760" s="120"/>
      <c r="D760" s="120"/>
      <c r="E760" s="120"/>
      <c r="F760" s="120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122"/>
      <c r="Y760" s="122"/>
      <c r="Z760" s="2"/>
    </row>
    <row r="761" spans="1:26" ht="11.25" customHeight="1">
      <c r="A761" s="120"/>
      <c r="B761" s="58"/>
      <c r="C761" s="120"/>
      <c r="D761" s="120"/>
      <c r="E761" s="120"/>
      <c r="F761" s="120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122"/>
      <c r="Y761" s="122"/>
      <c r="Z761" s="2"/>
    </row>
    <row r="762" spans="1:26" ht="11.25" customHeight="1">
      <c r="A762" s="120"/>
      <c r="B762" s="58"/>
      <c r="C762" s="120"/>
      <c r="D762" s="120"/>
      <c r="E762" s="120"/>
      <c r="F762" s="120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122"/>
      <c r="Y762" s="122"/>
      <c r="Z762" s="2"/>
    </row>
    <row r="763" spans="1:26" ht="11.25" customHeight="1">
      <c r="A763" s="120"/>
      <c r="B763" s="58"/>
      <c r="C763" s="120"/>
      <c r="D763" s="120"/>
      <c r="E763" s="120"/>
      <c r="F763" s="120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122"/>
      <c r="Y763" s="122"/>
      <c r="Z763" s="2"/>
    </row>
    <row r="764" spans="1:26" ht="11.25" customHeight="1">
      <c r="A764" s="120"/>
      <c r="B764" s="58"/>
      <c r="C764" s="120"/>
      <c r="D764" s="120"/>
      <c r="E764" s="120"/>
      <c r="F764" s="120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122"/>
      <c r="Y764" s="122"/>
      <c r="Z764" s="2"/>
    </row>
    <row r="765" spans="1:26" ht="11.25" customHeight="1">
      <c r="A765" s="120"/>
      <c r="B765" s="58"/>
      <c r="C765" s="120"/>
      <c r="D765" s="120"/>
      <c r="E765" s="120"/>
      <c r="F765" s="120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122"/>
      <c r="Y765" s="122"/>
      <c r="Z765" s="2"/>
    </row>
    <row r="766" spans="1:26" ht="11.25" customHeight="1">
      <c r="A766" s="120"/>
      <c r="B766" s="58"/>
      <c r="C766" s="120"/>
      <c r="D766" s="120"/>
      <c r="E766" s="120"/>
      <c r="F766" s="120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122"/>
      <c r="Y766" s="122"/>
      <c r="Z766" s="2"/>
    </row>
    <row r="767" spans="1:26" ht="11.25" customHeight="1">
      <c r="A767" s="120"/>
      <c r="B767" s="58"/>
      <c r="C767" s="120"/>
      <c r="D767" s="120"/>
      <c r="E767" s="120"/>
      <c r="F767" s="120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122"/>
      <c r="Y767" s="122"/>
      <c r="Z767" s="2"/>
    </row>
    <row r="768" spans="1:26" ht="11.25" customHeight="1">
      <c r="A768" s="120"/>
      <c r="B768" s="58"/>
      <c r="C768" s="120"/>
      <c r="D768" s="120"/>
      <c r="E768" s="120"/>
      <c r="F768" s="120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122"/>
      <c r="Y768" s="122"/>
      <c r="Z768" s="2"/>
    </row>
    <row r="769" spans="1:26" ht="11.25" customHeight="1">
      <c r="A769" s="120"/>
      <c r="B769" s="58"/>
      <c r="C769" s="120"/>
      <c r="D769" s="120"/>
      <c r="E769" s="120"/>
      <c r="F769" s="120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122"/>
      <c r="Y769" s="122"/>
      <c r="Z769" s="2"/>
    </row>
    <row r="770" spans="1:26" ht="11.25" customHeight="1">
      <c r="A770" s="120"/>
      <c r="B770" s="58"/>
      <c r="C770" s="120"/>
      <c r="D770" s="120"/>
      <c r="E770" s="120"/>
      <c r="F770" s="120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122"/>
      <c r="Y770" s="122"/>
      <c r="Z770" s="2"/>
    </row>
    <row r="771" spans="1:26" ht="11.25" customHeight="1">
      <c r="A771" s="120"/>
      <c r="B771" s="58"/>
      <c r="C771" s="120"/>
      <c r="D771" s="120"/>
      <c r="E771" s="120"/>
      <c r="F771" s="120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122"/>
      <c r="Y771" s="122"/>
      <c r="Z771" s="2"/>
    </row>
    <row r="772" spans="1:26" ht="11.25" customHeight="1">
      <c r="A772" s="120"/>
      <c r="B772" s="58"/>
      <c r="C772" s="120"/>
      <c r="D772" s="120"/>
      <c r="E772" s="120"/>
      <c r="F772" s="120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122"/>
      <c r="Y772" s="122"/>
      <c r="Z772" s="2"/>
    </row>
    <row r="773" spans="1:26" ht="11.25" customHeight="1">
      <c r="A773" s="120"/>
      <c r="B773" s="58"/>
      <c r="C773" s="120"/>
      <c r="D773" s="120"/>
      <c r="E773" s="120"/>
      <c r="F773" s="120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122"/>
      <c r="Y773" s="122"/>
      <c r="Z773" s="2"/>
    </row>
    <row r="774" spans="1:26" ht="11.25" customHeight="1">
      <c r="A774" s="120"/>
      <c r="B774" s="58"/>
      <c r="C774" s="120"/>
      <c r="D774" s="120"/>
      <c r="E774" s="120"/>
      <c r="F774" s="120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122"/>
      <c r="Y774" s="122"/>
      <c r="Z774" s="2"/>
    </row>
    <row r="775" spans="1:26" ht="11.25" customHeight="1">
      <c r="A775" s="120"/>
      <c r="B775" s="58"/>
      <c r="C775" s="120"/>
      <c r="D775" s="120"/>
      <c r="E775" s="120"/>
      <c r="F775" s="120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122"/>
      <c r="Y775" s="122"/>
      <c r="Z775" s="2"/>
    </row>
    <row r="776" spans="1:26" ht="11.25" customHeight="1">
      <c r="A776" s="120"/>
      <c r="B776" s="58"/>
      <c r="C776" s="120"/>
      <c r="D776" s="120"/>
      <c r="E776" s="120"/>
      <c r="F776" s="120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122"/>
      <c r="Y776" s="122"/>
      <c r="Z776" s="2"/>
    </row>
    <row r="777" spans="1:26" ht="11.25" customHeight="1">
      <c r="A777" s="120"/>
      <c r="B777" s="58"/>
      <c r="C777" s="120"/>
      <c r="D777" s="120"/>
      <c r="E777" s="120"/>
      <c r="F777" s="120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122"/>
      <c r="Y777" s="122"/>
      <c r="Z777" s="2"/>
    </row>
    <row r="778" spans="1:26" ht="11.25" customHeight="1">
      <c r="A778" s="120"/>
      <c r="B778" s="58"/>
      <c r="C778" s="120"/>
      <c r="D778" s="120"/>
      <c r="E778" s="120"/>
      <c r="F778" s="120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122"/>
      <c r="Y778" s="122"/>
      <c r="Z778" s="2"/>
    </row>
    <row r="779" spans="1:26" ht="11.25" customHeight="1">
      <c r="A779" s="120"/>
      <c r="B779" s="58"/>
      <c r="C779" s="120"/>
      <c r="D779" s="120"/>
      <c r="E779" s="120"/>
      <c r="F779" s="120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122"/>
      <c r="Y779" s="122"/>
      <c r="Z779" s="2"/>
    </row>
    <row r="780" spans="1:26" ht="11.25" customHeight="1">
      <c r="A780" s="120"/>
      <c r="B780" s="58"/>
      <c r="C780" s="120"/>
      <c r="D780" s="120"/>
      <c r="E780" s="120"/>
      <c r="F780" s="120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122"/>
      <c r="Y780" s="122"/>
      <c r="Z780" s="2"/>
    </row>
    <row r="781" spans="1:26" ht="11.25" customHeight="1">
      <c r="A781" s="120"/>
      <c r="B781" s="58"/>
      <c r="C781" s="120"/>
      <c r="D781" s="120"/>
      <c r="E781" s="120"/>
      <c r="F781" s="120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122"/>
      <c r="Y781" s="122"/>
      <c r="Z781" s="2"/>
    </row>
    <row r="782" spans="1:26" ht="11.25" customHeight="1">
      <c r="A782" s="120"/>
      <c r="B782" s="58"/>
      <c r="C782" s="120"/>
      <c r="D782" s="120"/>
      <c r="E782" s="120"/>
      <c r="F782" s="120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122"/>
      <c r="Y782" s="122"/>
      <c r="Z782" s="2"/>
    </row>
    <row r="783" spans="1:26" ht="11.25" customHeight="1">
      <c r="A783" s="120"/>
      <c r="B783" s="58"/>
      <c r="C783" s="120"/>
      <c r="D783" s="120"/>
      <c r="E783" s="120"/>
      <c r="F783" s="120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122"/>
      <c r="Y783" s="122"/>
      <c r="Z783" s="2"/>
    </row>
    <row r="784" spans="1:26" ht="11.25" customHeight="1">
      <c r="A784" s="120"/>
      <c r="B784" s="58"/>
      <c r="C784" s="120"/>
      <c r="D784" s="120"/>
      <c r="E784" s="120"/>
      <c r="F784" s="120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122"/>
      <c r="Y784" s="122"/>
      <c r="Z784" s="2"/>
    </row>
    <row r="785" spans="1:26" ht="11.25" customHeight="1">
      <c r="A785" s="120"/>
      <c r="B785" s="58"/>
      <c r="C785" s="120"/>
      <c r="D785" s="120"/>
      <c r="E785" s="120"/>
      <c r="F785" s="120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122"/>
      <c r="Y785" s="122"/>
      <c r="Z785" s="2"/>
    </row>
    <row r="786" spans="1:26" ht="11.25" customHeight="1">
      <c r="A786" s="120"/>
      <c r="B786" s="58"/>
      <c r="C786" s="120"/>
      <c r="D786" s="120"/>
      <c r="E786" s="120"/>
      <c r="F786" s="120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122"/>
      <c r="Y786" s="122"/>
      <c r="Z786" s="2"/>
    </row>
    <row r="787" spans="1:26" ht="11.25" customHeight="1">
      <c r="A787" s="120"/>
      <c r="B787" s="58"/>
      <c r="C787" s="120"/>
      <c r="D787" s="120"/>
      <c r="E787" s="120"/>
      <c r="F787" s="120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122"/>
      <c r="Y787" s="122"/>
      <c r="Z787" s="2"/>
    </row>
    <row r="788" spans="1:26" ht="11.25" customHeight="1">
      <c r="A788" s="120"/>
      <c r="B788" s="58"/>
      <c r="C788" s="120"/>
      <c r="D788" s="120"/>
      <c r="E788" s="120"/>
      <c r="F788" s="120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122"/>
      <c r="Y788" s="122"/>
      <c r="Z788" s="2"/>
    </row>
    <row r="789" spans="1:26" ht="11.25" customHeight="1">
      <c r="A789" s="120"/>
      <c r="B789" s="58"/>
      <c r="C789" s="120"/>
      <c r="D789" s="120"/>
      <c r="E789" s="120"/>
      <c r="F789" s="120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122"/>
      <c r="Y789" s="122"/>
      <c r="Z789" s="2"/>
    </row>
    <row r="790" spans="1:26" ht="11.25" customHeight="1">
      <c r="A790" s="120"/>
      <c r="B790" s="58"/>
      <c r="C790" s="120"/>
      <c r="D790" s="120"/>
      <c r="E790" s="120"/>
      <c r="F790" s="120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122"/>
      <c r="Y790" s="122"/>
      <c r="Z790" s="2"/>
    </row>
    <row r="791" spans="1:26" ht="11.25" customHeight="1">
      <c r="A791" s="120"/>
      <c r="B791" s="58"/>
      <c r="C791" s="120"/>
      <c r="D791" s="120"/>
      <c r="E791" s="120"/>
      <c r="F791" s="120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122"/>
      <c r="Y791" s="122"/>
      <c r="Z791" s="2"/>
    </row>
    <row r="792" spans="1:26" ht="11.25" customHeight="1">
      <c r="A792" s="120"/>
      <c r="B792" s="58"/>
      <c r="C792" s="120"/>
      <c r="D792" s="120"/>
      <c r="E792" s="120"/>
      <c r="F792" s="120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122"/>
      <c r="Y792" s="122"/>
      <c r="Z792" s="2"/>
    </row>
    <row r="793" spans="1:26" ht="11.25" customHeight="1">
      <c r="A793" s="120"/>
      <c r="B793" s="58"/>
      <c r="C793" s="120"/>
      <c r="D793" s="120"/>
      <c r="E793" s="120"/>
      <c r="F793" s="120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122"/>
      <c r="Y793" s="122"/>
      <c r="Z793" s="2"/>
    </row>
    <row r="794" spans="1:26" ht="11.25" customHeight="1">
      <c r="A794" s="120"/>
      <c r="B794" s="58"/>
      <c r="C794" s="120"/>
      <c r="D794" s="120"/>
      <c r="E794" s="120"/>
      <c r="F794" s="120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122"/>
      <c r="Y794" s="122"/>
      <c r="Z794" s="2"/>
    </row>
    <row r="795" spans="1:26" ht="11.25" customHeight="1">
      <c r="A795" s="120"/>
      <c r="B795" s="58"/>
      <c r="C795" s="120"/>
      <c r="D795" s="120"/>
      <c r="E795" s="120"/>
      <c r="F795" s="120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122"/>
      <c r="Y795" s="122"/>
      <c r="Z795" s="2"/>
    </row>
    <row r="796" spans="1:26" ht="11.25" customHeight="1">
      <c r="A796" s="120"/>
      <c r="B796" s="58"/>
      <c r="C796" s="120"/>
      <c r="D796" s="120"/>
      <c r="E796" s="120"/>
      <c r="F796" s="120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122"/>
      <c r="Y796" s="122"/>
      <c r="Z796" s="2"/>
    </row>
    <row r="797" spans="1:26" ht="11.25" customHeight="1">
      <c r="A797" s="120"/>
      <c r="B797" s="58"/>
      <c r="C797" s="120"/>
      <c r="D797" s="120"/>
      <c r="E797" s="120"/>
      <c r="F797" s="120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122"/>
      <c r="Y797" s="122"/>
      <c r="Z797" s="2"/>
    </row>
    <row r="798" spans="1:26" ht="11.25" customHeight="1">
      <c r="A798" s="120"/>
      <c r="B798" s="58"/>
      <c r="C798" s="120"/>
      <c r="D798" s="120"/>
      <c r="E798" s="120"/>
      <c r="F798" s="120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122"/>
      <c r="Y798" s="122"/>
      <c r="Z798" s="2"/>
    </row>
    <row r="799" spans="1:26" ht="11.25" customHeight="1">
      <c r="A799" s="120"/>
      <c r="B799" s="58"/>
      <c r="C799" s="120"/>
      <c r="D799" s="120"/>
      <c r="E799" s="120"/>
      <c r="F799" s="120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122"/>
      <c r="Y799" s="122"/>
      <c r="Z799" s="2"/>
    </row>
    <row r="800" spans="1:26" ht="11.25" customHeight="1">
      <c r="A800" s="120"/>
      <c r="B800" s="58"/>
      <c r="C800" s="120"/>
      <c r="D800" s="120"/>
      <c r="E800" s="120"/>
      <c r="F800" s="120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122"/>
      <c r="Y800" s="122"/>
      <c r="Z800" s="2"/>
    </row>
    <row r="801" spans="1:26" ht="11.25" customHeight="1">
      <c r="A801" s="120"/>
      <c r="B801" s="58"/>
      <c r="C801" s="120"/>
      <c r="D801" s="120"/>
      <c r="E801" s="120"/>
      <c r="F801" s="120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122"/>
      <c r="Y801" s="122"/>
      <c r="Z801" s="2"/>
    </row>
    <row r="802" spans="1:26" ht="11.25" customHeight="1">
      <c r="A802" s="120"/>
      <c r="B802" s="58"/>
      <c r="C802" s="120"/>
      <c r="D802" s="120"/>
      <c r="E802" s="120"/>
      <c r="F802" s="120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122"/>
      <c r="Y802" s="122"/>
      <c r="Z802" s="2"/>
    </row>
    <row r="803" spans="1:26" ht="11.25" customHeight="1">
      <c r="A803" s="120"/>
      <c r="B803" s="58"/>
      <c r="C803" s="120"/>
      <c r="D803" s="120"/>
      <c r="E803" s="120"/>
      <c r="F803" s="120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122"/>
      <c r="Y803" s="122"/>
      <c r="Z803" s="2"/>
    </row>
    <row r="804" spans="1:26" ht="11.25" customHeight="1">
      <c r="A804" s="120"/>
      <c r="B804" s="58"/>
      <c r="C804" s="120"/>
      <c r="D804" s="120"/>
      <c r="E804" s="120"/>
      <c r="F804" s="120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122"/>
      <c r="Y804" s="122"/>
      <c r="Z804" s="2"/>
    </row>
    <row r="805" spans="1:26" ht="11.25" customHeight="1">
      <c r="A805" s="120"/>
      <c r="B805" s="58"/>
      <c r="C805" s="120"/>
      <c r="D805" s="120"/>
      <c r="E805" s="120"/>
      <c r="F805" s="120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122"/>
      <c r="Y805" s="122"/>
      <c r="Z805" s="2"/>
    </row>
    <row r="806" spans="1:26" ht="11.25" customHeight="1">
      <c r="A806" s="120"/>
      <c r="B806" s="58"/>
      <c r="C806" s="120"/>
      <c r="D806" s="120"/>
      <c r="E806" s="120"/>
      <c r="F806" s="120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122"/>
      <c r="Y806" s="122"/>
      <c r="Z806" s="2"/>
    </row>
    <row r="807" spans="1:26" ht="11.25" customHeight="1">
      <c r="A807" s="120"/>
      <c r="B807" s="58"/>
      <c r="C807" s="120"/>
      <c r="D807" s="120"/>
      <c r="E807" s="120"/>
      <c r="F807" s="120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122"/>
      <c r="Y807" s="122"/>
      <c r="Z807" s="2"/>
    </row>
    <row r="808" spans="1:26" ht="11.25" customHeight="1">
      <c r="A808" s="120"/>
      <c r="B808" s="58"/>
      <c r="C808" s="120"/>
      <c r="D808" s="120"/>
      <c r="E808" s="120"/>
      <c r="F808" s="120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122"/>
      <c r="Y808" s="122"/>
      <c r="Z808" s="2"/>
    </row>
    <row r="809" spans="1:26" ht="11.25" customHeight="1">
      <c r="A809" s="120"/>
      <c r="B809" s="58"/>
      <c r="C809" s="120"/>
      <c r="D809" s="120"/>
      <c r="E809" s="120"/>
      <c r="F809" s="120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122"/>
      <c r="Y809" s="122"/>
      <c r="Z809" s="2"/>
    </row>
    <row r="810" spans="1:26" ht="11.25" customHeight="1">
      <c r="A810" s="120"/>
      <c r="B810" s="58"/>
      <c r="C810" s="120"/>
      <c r="D810" s="120"/>
      <c r="E810" s="120"/>
      <c r="F810" s="120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122"/>
      <c r="Y810" s="122"/>
      <c r="Z810" s="2"/>
    </row>
    <row r="811" spans="1:26" ht="11.25" customHeight="1">
      <c r="A811" s="120"/>
      <c r="B811" s="58"/>
      <c r="C811" s="120"/>
      <c r="D811" s="120"/>
      <c r="E811" s="120"/>
      <c r="F811" s="120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122"/>
      <c r="Y811" s="122"/>
      <c r="Z811" s="2"/>
    </row>
    <row r="812" spans="1:26" ht="11.25" customHeight="1">
      <c r="A812" s="120"/>
      <c r="B812" s="58"/>
      <c r="C812" s="120"/>
      <c r="D812" s="120"/>
      <c r="E812" s="120"/>
      <c r="F812" s="120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122"/>
      <c r="Y812" s="122"/>
      <c r="Z812" s="2"/>
    </row>
    <row r="813" spans="1:26" ht="11.25" customHeight="1">
      <c r="A813" s="120"/>
      <c r="B813" s="58"/>
      <c r="C813" s="120"/>
      <c r="D813" s="120"/>
      <c r="E813" s="120"/>
      <c r="F813" s="120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122"/>
      <c r="Y813" s="122"/>
      <c r="Z813" s="2"/>
    </row>
    <row r="814" spans="1:26" ht="11.25" customHeight="1">
      <c r="A814" s="120"/>
      <c r="B814" s="58"/>
      <c r="C814" s="120"/>
      <c r="D814" s="120"/>
      <c r="E814" s="120"/>
      <c r="F814" s="120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122"/>
      <c r="Y814" s="122"/>
      <c r="Z814" s="2"/>
    </row>
    <row r="815" spans="1:26" ht="11.25" customHeight="1">
      <c r="A815" s="120"/>
      <c r="B815" s="58"/>
      <c r="C815" s="120"/>
      <c r="D815" s="120"/>
      <c r="E815" s="120"/>
      <c r="F815" s="120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122"/>
      <c r="Y815" s="122"/>
      <c r="Z815" s="2"/>
    </row>
    <row r="816" spans="1:26" ht="11.25" customHeight="1">
      <c r="A816" s="120"/>
      <c r="B816" s="58"/>
      <c r="C816" s="120"/>
      <c r="D816" s="120"/>
      <c r="E816" s="120"/>
      <c r="F816" s="120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122"/>
      <c r="Y816" s="122"/>
      <c r="Z816" s="2"/>
    </row>
    <row r="817" spans="1:26" ht="11.25" customHeight="1">
      <c r="A817" s="120"/>
      <c r="B817" s="58"/>
      <c r="C817" s="120"/>
      <c r="D817" s="120"/>
      <c r="E817" s="120"/>
      <c r="F817" s="120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122"/>
      <c r="Y817" s="122"/>
      <c r="Z817" s="2"/>
    </row>
    <row r="818" spans="1:26" ht="11.25" customHeight="1">
      <c r="A818" s="120"/>
      <c r="B818" s="58"/>
      <c r="C818" s="120"/>
      <c r="D818" s="120"/>
      <c r="E818" s="120"/>
      <c r="F818" s="120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122"/>
      <c r="Y818" s="122"/>
      <c r="Z818" s="2"/>
    </row>
    <row r="819" spans="1:26" ht="11.25" customHeight="1">
      <c r="A819" s="120"/>
      <c r="B819" s="58"/>
      <c r="C819" s="120"/>
      <c r="D819" s="120"/>
      <c r="E819" s="120"/>
      <c r="F819" s="120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122"/>
      <c r="Y819" s="122"/>
      <c r="Z819" s="2"/>
    </row>
    <row r="820" spans="1:26" ht="11.25" customHeight="1">
      <c r="A820" s="120"/>
      <c r="B820" s="58"/>
      <c r="C820" s="120"/>
      <c r="D820" s="120"/>
      <c r="E820" s="120"/>
      <c r="F820" s="120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122"/>
      <c r="Y820" s="122"/>
      <c r="Z820" s="2"/>
    </row>
    <row r="821" spans="1:26" ht="11.25" customHeight="1">
      <c r="A821" s="120"/>
      <c r="B821" s="58"/>
      <c r="C821" s="120"/>
      <c r="D821" s="120"/>
      <c r="E821" s="120"/>
      <c r="F821" s="120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122"/>
      <c r="Y821" s="122"/>
      <c r="Z821" s="2"/>
    </row>
    <row r="822" spans="1:26" ht="11.25" customHeight="1">
      <c r="A822" s="120"/>
      <c r="B822" s="58"/>
      <c r="C822" s="120"/>
      <c r="D822" s="120"/>
      <c r="E822" s="120"/>
      <c r="F822" s="120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122"/>
      <c r="Y822" s="122"/>
      <c r="Z822" s="2"/>
    </row>
    <row r="823" spans="1:26" ht="11.25" customHeight="1">
      <c r="A823" s="120"/>
      <c r="B823" s="58"/>
      <c r="C823" s="120"/>
      <c r="D823" s="120"/>
      <c r="E823" s="120"/>
      <c r="F823" s="120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122"/>
      <c r="Y823" s="122"/>
      <c r="Z823" s="2"/>
    </row>
    <row r="824" spans="1:26" ht="11.25" customHeight="1">
      <c r="A824" s="120"/>
      <c r="B824" s="58"/>
      <c r="C824" s="120"/>
      <c r="D824" s="120"/>
      <c r="E824" s="120"/>
      <c r="F824" s="120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122"/>
      <c r="Y824" s="122"/>
      <c r="Z824" s="2"/>
    </row>
    <row r="825" spans="1:26" ht="11.25" customHeight="1">
      <c r="A825" s="120"/>
      <c r="B825" s="58"/>
      <c r="C825" s="120"/>
      <c r="D825" s="120"/>
      <c r="E825" s="120"/>
      <c r="F825" s="120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122"/>
      <c r="Y825" s="122"/>
      <c r="Z825" s="2"/>
    </row>
    <row r="826" spans="1:26" ht="11.25" customHeight="1">
      <c r="A826" s="120"/>
      <c r="B826" s="58"/>
      <c r="C826" s="120"/>
      <c r="D826" s="120"/>
      <c r="E826" s="120"/>
      <c r="F826" s="120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122"/>
      <c r="Y826" s="122"/>
      <c r="Z826" s="2"/>
    </row>
    <row r="827" spans="1:26" ht="11.25" customHeight="1">
      <c r="A827" s="120"/>
      <c r="B827" s="58"/>
      <c r="C827" s="120"/>
      <c r="D827" s="120"/>
      <c r="E827" s="120"/>
      <c r="F827" s="120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122"/>
      <c r="Y827" s="122"/>
      <c r="Z827" s="2"/>
    </row>
    <row r="828" spans="1:26" ht="11.25" customHeight="1">
      <c r="A828" s="120"/>
      <c r="B828" s="58"/>
      <c r="C828" s="120"/>
      <c r="D828" s="120"/>
      <c r="E828" s="120"/>
      <c r="F828" s="120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122"/>
      <c r="Y828" s="122"/>
      <c r="Z828" s="2"/>
    </row>
    <row r="829" spans="1:26" ht="11.25" customHeight="1">
      <c r="A829" s="120"/>
      <c r="B829" s="58"/>
      <c r="C829" s="120"/>
      <c r="D829" s="120"/>
      <c r="E829" s="120"/>
      <c r="F829" s="120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122"/>
      <c r="Y829" s="122"/>
      <c r="Z829" s="2"/>
    </row>
    <row r="830" spans="1:26" ht="11.25" customHeight="1">
      <c r="A830" s="120"/>
      <c r="B830" s="58"/>
      <c r="C830" s="120"/>
      <c r="D830" s="120"/>
      <c r="E830" s="120"/>
      <c r="F830" s="120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122"/>
      <c r="Y830" s="122"/>
      <c r="Z830" s="2"/>
    </row>
    <row r="831" spans="1:26" ht="11.25" customHeight="1">
      <c r="A831" s="120"/>
      <c r="B831" s="58"/>
      <c r="C831" s="120"/>
      <c r="D831" s="120"/>
      <c r="E831" s="120"/>
      <c r="F831" s="120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122"/>
      <c r="Y831" s="122"/>
      <c r="Z831" s="2"/>
    </row>
    <row r="832" spans="1:26" ht="11.25" customHeight="1">
      <c r="A832" s="120"/>
      <c r="B832" s="58"/>
      <c r="C832" s="120"/>
      <c r="D832" s="120"/>
      <c r="E832" s="120"/>
      <c r="F832" s="120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122"/>
      <c r="Y832" s="122"/>
      <c r="Z832" s="2"/>
    </row>
    <row r="833" spans="1:26" ht="11.25" customHeight="1">
      <c r="A833" s="120"/>
      <c r="B833" s="58"/>
      <c r="C833" s="120"/>
      <c r="D833" s="120"/>
      <c r="E833" s="120"/>
      <c r="F833" s="120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122"/>
      <c r="Y833" s="122"/>
      <c r="Z833" s="2"/>
    </row>
    <row r="834" spans="1:26" ht="11.25" customHeight="1">
      <c r="A834" s="120"/>
      <c r="B834" s="58"/>
      <c r="C834" s="120"/>
      <c r="D834" s="120"/>
      <c r="E834" s="120"/>
      <c r="F834" s="120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122"/>
      <c r="Y834" s="122"/>
      <c r="Z834" s="2"/>
    </row>
    <row r="835" spans="1:26" ht="11.25" customHeight="1">
      <c r="A835" s="120"/>
      <c r="B835" s="58"/>
      <c r="C835" s="120"/>
      <c r="D835" s="120"/>
      <c r="E835" s="120"/>
      <c r="F835" s="120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122"/>
      <c r="Y835" s="122"/>
      <c r="Z835" s="2"/>
    </row>
    <row r="836" spans="1:26" ht="11.25" customHeight="1">
      <c r="A836" s="120"/>
      <c r="B836" s="58"/>
      <c r="C836" s="120"/>
      <c r="D836" s="120"/>
      <c r="E836" s="120"/>
      <c r="F836" s="120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122"/>
      <c r="Y836" s="122"/>
      <c r="Z836" s="2"/>
    </row>
    <row r="837" spans="1:26" ht="11.25" customHeight="1">
      <c r="A837" s="120"/>
      <c r="B837" s="58"/>
      <c r="C837" s="120"/>
      <c r="D837" s="120"/>
      <c r="E837" s="120"/>
      <c r="F837" s="120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122"/>
      <c r="Y837" s="122"/>
      <c r="Z837" s="2"/>
    </row>
    <row r="838" spans="1:26" ht="11.25" customHeight="1">
      <c r="A838" s="120"/>
      <c r="B838" s="58"/>
      <c r="C838" s="120"/>
      <c r="D838" s="120"/>
      <c r="E838" s="120"/>
      <c r="F838" s="120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122"/>
      <c r="Y838" s="122"/>
      <c r="Z838" s="2"/>
    </row>
    <row r="839" spans="1:26" ht="11.25" customHeight="1">
      <c r="A839" s="120"/>
      <c r="B839" s="58"/>
      <c r="C839" s="120"/>
      <c r="D839" s="120"/>
      <c r="E839" s="120"/>
      <c r="F839" s="120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122"/>
      <c r="Y839" s="122"/>
      <c r="Z839" s="2"/>
    </row>
    <row r="840" spans="1:26" ht="11.25" customHeight="1">
      <c r="A840" s="120"/>
      <c r="B840" s="58"/>
      <c r="C840" s="120"/>
      <c r="D840" s="120"/>
      <c r="E840" s="120"/>
      <c r="F840" s="120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122"/>
      <c r="Y840" s="122"/>
      <c r="Z840" s="2"/>
    </row>
    <row r="841" spans="1:26" ht="11.25" customHeight="1">
      <c r="A841" s="120"/>
      <c r="B841" s="58"/>
      <c r="C841" s="120"/>
      <c r="D841" s="120"/>
      <c r="E841" s="120"/>
      <c r="F841" s="120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122"/>
      <c r="Y841" s="122"/>
      <c r="Z841" s="2"/>
    </row>
    <row r="842" spans="1:26" ht="11.25" customHeight="1">
      <c r="A842" s="120"/>
      <c r="B842" s="58"/>
      <c r="C842" s="120"/>
      <c r="D842" s="120"/>
      <c r="E842" s="120"/>
      <c r="F842" s="120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122"/>
      <c r="Y842" s="122"/>
      <c r="Z842" s="2"/>
    </row>
    <row r="843" spans="1:26" ht="11.25" customHeight="1">
      <c r="A843" s="120"/>
      <c r="B843" s="58"/>
      <c r="C843" s="120"/>
      <c r="D843" s="120"/>
      <c r="E843" s="120"/>
      <c r="F843" s="120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122"/>
      <c r="Y843" s="122"/>
      <c r="Z843" s="2"/>
    </row>
    <row r="844" spans="1:26" ht="11.25" customHeight="1">
      <c r="A844" s="120"/>
      <c r="B844" s="58"/>
      <c r="C844" s="120"/>
      <c r="D844" s="120"/>
      <c r="E844" s="120"/>
      <c r="F844" s="120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122"/>
      <c r="Y844" s="122"/>
      <c r="Z844" s="2"/>
    </row>
    <row r="845" spans="1:26" ht="11.25" customHeight="1">
      <c r="A845" s="120"/>
      <c r="B845" s="58"/>
      <c r="C845" s="120"/>
      <c r="D845" s="120"/>
      <c r="E845" s="120"/>
      <c r="F845" s="120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122"/>
      <c r="Y845" s="122"/>
      <c r="Z845" s="2"/>
    </row>
    <row r="846" spans="1:26" ht="11.25" customHeight="1">
      <c r="A846" s="120"/>
      <c r="B846" s="58"/>
      <c r="C846" s="120"/>
      <c r="D846" s="120"/>
      <c r="E846" s="120"/>
      <c r="F846" s="120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122"/>
      <c r="Y846" s="122"/>
      <c r="Z846" s="2"/>
    </row>
    <row r="847" spans="1:26" ht="11.25" customHeight="1">
      <c r="A847" s="120"/>
      <c r="B847" s="58"/>
      <c r="C847" s="120"/>
      <c r="D847" s="120"/>
      <c r="E847" s="120"/>
      <c r="F847" s="120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122"/>
      <c r="Y847" s="122"/>
      <c r="Z847" s="2"/>
    </row>
    <row r="848" spans="1:26" ht="11.25" customHeight="1">
      <c r="A848" s="120"/>
      <c r="B848" s="58"/>
      <c r="C848" s="120"/>
      <c r="D848" s="120"/>
      <c r="E848" s="120"/>
      <c r="F848" s="120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122"/>
      <c r="Y848" s="122"/>
      <c r="Z848" s="2"/>
    </row>
    <row r="849" spans="1:26" ht="11.25" customHeight="1">
      <c r="A849" s="120"/>
      <c r="B849" s="58"/>
      <c r="C849" s="120"/>
      <c r="D849" s="120"/>
      <c r="E849" s="120"/>
      <c r="F849" s="120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122"/>
      <c r="Y849" s="122"/>
      <c r="Z849" s="2"/>
    </row>
    <row r="850" spans="1:26" ht="11.25" customHeight="1">
      <c r="A850" s="120"/>
      <c r="B850" s="58"/>
      <c r="C850" s="120"/>
      <c r="D850" s="120"/>
      <c r="E850" s="120"/>
      <c r="F850" s="120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122"/>
      <c r="Y850" s="122"/>
      <c r="Z850" s="2"/>
    </row>
    <row r="851" spans="1:26" ht="11.25" customHeight="1">
      <c r="A851" s="120"/>
      <c r="B851" s="58"/>
      <c r="C851" s="120"/>
      <c r="D851" s="120"/>
      <c r="E851" s="120"/>
      <c r="F851" s="120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122"/>
      <c r="Y851" s="122"/>
      <c r="Z851" s="2"/>
    </row>
    <row r="852" spans="1:26" ht="11.25" customHeight="1">
      <c r="A852" s="120"/>
      <c r="B852" s="58"/>
      <c r="C852" s="120"/>
      <c r="D852" s="120"/>
      <c r="E852" s="120"/>
      <c r="F852" s="120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122"/>
      <c r="Y852" s="122"/>
      <c r="Z852" s="2"/>
    </row>
    <row r="853" spans="1:26" ht="11.25" customHeight="1">
      <c r="A853" s="120"/>
      <c r="B853" s="58"/>
      <c r="C853" s="120"/>
      <c r="D853" s="120"/>
      <c r="E853" s="120"/>
      <c r="F853" s="120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122"/>
      <c r="Y853" s="122"/>
      <c r="Z853" s="2"/>
    </row>
    <row r="854" spans="1:26" ht="11.25" customHeight="1">
      <c r="A854" s="120"/>
      <c r="B854" s="58"/>
      <c r="C854" s="120"/>
      <c r="D854" s="120"/>
      <c r="E854" s="120"/>
      <c r="F854" s="120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122"/>
      <c r="Y854" s="122"/>
      <c r="Z854" s="2"/>
    </row>
    <row r="855" spans="1:26" ht="11.25" customHeight="1">
      <c r="A855" s="120"/>
      <c r="B855" s="58"/>
      <c r="C855" s="120"/>
      <c r="D855" s="120"/>
      <c r="E855" s="120"/>
      <c r="F855" s="120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122"/>
      <c r="Y855" s="122"/>
      <c r="Z855" s="2"/>
    </row>
    <row r="856" spans="1:26" ht="11.25" customHeight="1">
      <c r="A856" s="120"/>
      <c r="B856" s="58"/>
      <c r="C856" s="120"/>
      <c r="D856" s="120"/>
      <c r="E856" s="120"/>
      <c r="F856" s="120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122"/>
      <c r="Y856" s="122"/>
      <c r="Z856" s="2"/>
    </row>
    <row r="857" spans="1:26" ht="11.25" customHeight="1">
      <c r="A857" s="120"/>
      <c r="B857" s="58"/>
      <c r="C857" s="120"/>
      <c r="D857" s="120"/>
      <c r="E857" s="120"/>
      <c r="F857" s="120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122"/>
      <c r="Y857" s="122"/>
      <c r="Z857" s="2"/>
    </row>
    <row r="858" spans="1:26" ht="11.25" customHeight="1">
      <c r="A858" s="120"/>
      <c r="B858" s="58"/>
      <c r="C858" s="120"/>
      <c r="D858" s="120"/>
      <c r="E858" s="120"/>
      <c r="F858" s="120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122"/>
      <c r="Y858" s="122"/>
      <c r="Z858" s="2"/>
    </row>
    <row r="859" spans="1:26" ht="11.25" customHeight="1">
      <c r="A859" s="120"/>
      <c r="B859" s="58"/>
      <c r="C859" s="120"/>
      <c r="D859" s="120"/>
      <c r="E859" s="120"/>
      <c r="F859" s="120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122"/>
      <c r="Y859" s="122"/>
      <c r="Z859" s="2"/>
    </row>
    <row r="860" spans="1:26" ht="11.25" customHeight="1">
      <c r="A860" s="120"/>
      <c r="B860" s="58"/>
      <c r="C860" s="120"/>
      <c r="D860" s="120"/>
      <c r="E860" s="120"/>
      <c r="F860" s="120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122"/>
      <c r="Y860" s="122"/>
      <c r="Z860" s="2"/>
    </row>
    <row r="861" spans="1:26" ht="11.25" customHeight="1">
      <c r="A861" s="120"/>
      <c r="B861" s="58"/>
      <c r="C861" s="120"/>
      <c r="D861" s="120"/>
      <c r="E861" s="120"/>
      <c r="F861" s="120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122"/>
      <c r="Y861" s="122"/>
      <c r="Z861" s="2"/>
    </row>
    <row r="862" spans="1:26" ht="11.25" customHeight="1">
      <c r="A862" s="120"/>
      <c r="B862" s="58"/>
      <c r="C862" s="120"/>
      <c r="D862" s="120"/>
      <c r="E862" s="120"/>
      <c r="F862" s="120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122"/>
      <c r="Y862" s="122"/>
      <c r="Z862" s="2"/>
    </row>
    <row r="863" spans="1:26" ht="11.25" customHeight="1">
      <c r="A863" s="120"/>
      <c r="B863" s="58"/>
      <c r="C863" s="120"/>
      <c r="D863" s="120"/>
      <c r="E863" s="120"/>
      <c r="F863" s="120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122"/>
      <c r="Y863" s="122"/>
      <c r="Z863" s="2"/>
    </row>
    <row r="864" spans="1:26" ht="11.25" customHeight="1">
      <c r="A864" s="120"/>
      <c r="B864" s="58"/>
      <c r="C864" s="120"/>
      <c r="D864" s="120"/>
      <c r="E864" s="120"/>
      <c r="F864" s="120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122"/>
      <c r="Y864" s="122"/>
      <c r="Z864" s="2"/>
    </row>
    <row r="865" spans="1:26" ht="11.25" customHeight="1">
      <c r="A865" s="120"/>
      <c r="B865" s="58"/>
      <c r="C865" s="120"/>
      <c r="D865" s="120"/>
      <c r="E865" s="120"/>
      <c r="F865" s="120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122"/>
      <c r="Y865" s="122"/>
      <c r="Z865" s="2"/>
    </row>
    <row r="866" spans="1:26" ht="11.25" customHeight="1">
      <c r="A866" s="120"/>
      <c r="B866" s="58"/>
      <c r="C866" s="120"/>
      <c r="D866" s="120"/>
      <c r="E866" s="120"/>
      <c r="F866" s="120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122"/>
      <c r="Y866" s="122"/>
      <c r="Z866" s="2"/>
    </row>
    <row r="867" spans="1:26" ht="11.25" customHeight="1">
      <c r="A867" s="120"/>
      <c r="B867" s="58"/>
      <c r="C867" s="120"/>
      <c r="D867" s="120"/>
      <c r="E867" s="120"/>
      <c r="F867" s="120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122"/>
      <c r="Y867" s="122"/>
      <c r="Z867" s="2"/>
    </row>
    <row r="868" spans="1:26" ht="11.25" customHeight="1">
      <c r="A868" s="120"/>
      <c r="B868" s="58"/>
      <c r="C868" s="120"/>
      <c r="D868" s="120"/>
      <c r="E868" s="120"/>
      <c r="F868" s="120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122"/>
      <c r="Y868" s="122"/>
      <c r="Z868" s="2"/>
    </row>
    <row r="869" spans="1:26" ht="11.25" customHeight="1">
      <c r="A869" s="120"/>
      <c r="B869" s="58"/>
      <c r="C869" s="120"/>
      <c r="D869" s="120"/>
      <c r="E869" s="120"/>
      <c r="F869" s="120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122"/>
      <c r="Y869" s="122"/>
      <c r="Z869" s="2"/>
    </row>
    <row r="870" spans="1:26" ht="11.25" customHeight="1">
      <c r="A870" s="120"/>
      <c r="B870" s="58"/>
      <c r="C870" s="120"/>
      <c r="D870" s="120"/>
      <c r="E870" s="120"/>
      <c r="F870" s="120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122"/>
      <c r="Y870" s="122"/>
      <c r="Z870" s="2"/>
    </row>
    <row r="871" spans="1:26" ht="11.25" customHeight="1">
      <c r="A871" s="120"/>
      <c r="B871" s="58"/>
      <c r="C871" s="120"/>
      <c r="D871" s="120"/>
      <c r="E871" s="120"/>
      <c r="F871" s="120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122"/>
      <c r="Y871" s="122"/>
      <c r="Z871" s="2"/>
    </row>
    <row r="872" spans="1:26" ht="11.25" customHeight="1">
      <c r="A872" s="120"/>
      <c r="B872" s="58"/>
      <c r="C872" s="120"/>
      <c r="D872" s="120"/>
      <c r="E872" s="120"/>
      <c r="F872" s="120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122"/>
      <c r="Y872" s="122"/>
      <c r="Z872" s="2"/>
    </row>
    <row r="873" spans="1:26" ht="11.25" customHeight="1">
      <c r="A873" s="120"/>
      <c r="B873" s="58"/>
      <c r="C873" s="120"/>
      <c r="D873" s="120"/>
      <c r="E873" s="120"/>
      <c r="F873" s="120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122"/>
      <c r="Y873" s="122"/>
      <c r="Z873" s="2"/>
    </row>
    <row r="874" spans="1:26" ht="11.25" customHeight="1">
      <c r="A874" s="120"/>
      <c r="B874" s="58"/>
      <c r="C874" s="120"/>
      <c r="D874" s="120"/>
      <c r="E874" s="120"/>
      <c r="F874" s="120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122"/>
      <c r="Y874" s="122"/>
      <c r="Z874" s="2"/>
    </row>
    <row r="875" spans="1:26" ht="11.25" customHeight="1">
      <c r="A875" s="120"/>
      <c r="B875" s="58"/>
      <c r="C875" s="120"/>
      <c r="D875" s="120"/>
      <c r="E875" s="120"/>
      <c r="F875" s="120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122"/>
      <c r="Y875" s="122"/>
      <c r="Z875" s="2"/>
    </row>
    <row r="876" spans="1:26" ht="11.25" customHeight="1">
      <c r="A876" s="120"/>
      <c r="B876" s="58"/>
      <c r="C876" s="120"/>
      <c r="D876" s="120"/>
      <c r="E876" s="120"/>
      <c r="F876" s="120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122"/>
      <c r="Y876" s="122"/>
      <c r="Z876" s="2"/>
    </row>
    <row r="877" spans="1:26" ht="11.25" customHeight="1">
      <c r="A877" s="120"/>
      <c r="B877" s="58"/>
      <c r="C877" s="120"/>
      <c r="D877" s="120"/>
      <c r="E877" s="120"/>
      <c r="F877" s="120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122"/>
      <c r="Y877" s="122"/>
      <c r="Z877" s="2"/>
    </row>
    <row r="878" spans="1:26" ht="11.25" customHeight="1">
      <c r="A878" s="120"/>
      <c r="B878" s="58"/>
      <c r="C878" s="120"/>
      <c r="D878" s="120"/>
      <c r="E878" s="120"/>
      <c r="F878" s="120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122"/>
      <c r="Y878" s="122"/>
      <c r="Z878" s="2"/>
    </row>
    <row r="879" spans="1:26" ht="11.25" customHeight="1">
      <c r="A879" s="120"/>
      <c r="B879" s="58"/>
      <c r="C879" s="120"/>
      <c r="D879" s="120"/>
      <c r="E879" s="120"/>
      <c r="F879" s="120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122"/>
      <c r="Y879" s="122"/>
      <c r="Z879" s="2"/>
    </row>
    <row r="880" spans="1:26" ht="11.25" customHeight="1">
      <c r="A880" s="120"/>
      <c r="B880" s="58"/>
      <c r="C880" s="120"/>
      <c r="D880" s="120"/>
      <c r="E880" s="120"/>
      <c r="F880" s="120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122"/>
      <c r="Y880" s="122"/>
      <c r="Z880" s="2"/>
    </row>
    <row r="881" spans="1:26" ht="11.25" customHeight="1">
      <c r="A881" s="120"/>
      <c r="B881" s="58"/>
      <c r="C881" s="120"/>
      <c r="D881" s="120"/>
      <c r="E881" s="120"/>
      <c r="F881" s="120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122"/>
      <c r="Y881" s="122"/>
      <c r="Z881" s="2"/>
    </row>
    <row r="882" spans="1:26" ht="11.25" customHeight="1">
      <c r="A882" s="120"/>
      <c r="B882" s="58"/>
      <c r="C882" s="120"/>
      <c r="D882" s="120"/>
      <c r="E882" s="120"/>
      <c r="F882" s="120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122"/>
      <c r="Y882" s="122"/>
      <c r="Z882" s="2"/>
    </row>
    <row r="883" spans="1:26" ht="11.25" customHeight="1">
      <c r="A883" s="120"/>
      <c r="B883" s="58"/>
      <c r="C883" s="120"/>
      <c r="D883" s="120"/>
      <c r="E883" s="120"/>
      <c r="F883" s="120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122"/>
      <c r="Y883" s="122"/>
      <c r="Z883" s="2"/>
    </row>
    <row r="884" spans="1:26" ht="11.25" customHeight="1">
      <c r="A884" s="120"/>
      <c r="B884" s="58"/>
      <c r="C884" s="120"/>
      <c r="D884" s="120"/>
      <c r="E884" s="120"/>
      <c r="F884" s="120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122"/>
      <c r="Y884" s="122"/>
      <c r="Z884" s="2"/>
    </row>
    <row r="885" spans="1:26" ht="11.25" customHeight="1">
      <c r="A885" s="120"/>
      <c r="B885" s="58"/>
      <c r="C885" s="120"/>
      <c r="D885" s="120"/>
      <c r="E885" s="120"/>
      <c r="F885" s="120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122"/>
      <c r="Y885" s="122"/>
      <c r="Z885" s="2"/>
    </row>
    <row r="886" spans="1:26" ht="11.25" customHeight="1">
      <c r="A886" s="120"/>
      <c r="B886" s="58"/>
      <c r="C886" s="120"/>
      <c r="D886" s="120"/>
      <c r="E886" s="120"/>
      <c r="F886" s="120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122"/>
      <c r="Y886" s="122"/>
      <c r="Z886" s="2"/>
    </row>
    <row r="887" spans="1:26" ht="11.25" customHeight="1">
      <c r="A887" s="120"/>
      <c r="B887" s="58"/>
      <c r="C887" s="120"/>
      <c r="D887" s="120"/>
      <c r="E887" s="120"/>
      <c r="F887" s="120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122"/>
      <c r="Y887" s="122"/>
      <c r="Z887" s="2"/>
    </row>
    <row r="888" spans="1:26" ht="11.25" customHeight="1">
      <c r="A888" s="120"/>
      <c r="B888" s="58"/>
      <c r="C888" s="120"/>
      <c r="D888" s="120"/>
      <c r="E888" s="120"/>
      <c r="F888" s="120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122"/>
      <c r="Y888" s="122"/>
      <c r="Z888" s="2"/>
    </row>
    <row r="889" spans="1:26" ht="11.25" customHeight="1">
      <c r="A889" s="120"/>
      <c r="B889" s="58"/>
      <c r="C889" s="120"/>
      <c r="D889" s="120"/>
      <c r="E889" s="120"/>
      <c r="F889" s="120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122"/>
      <c r="Y889" s="122"/>
      <c r="Z889" s="2"/>
    </row>
    <row r="890" spans="1:26" ht="11.25" customHeight="1">
      <c r="A890" s="120"/>
      <c r="B890" s="58"/>
      <c r="C890" s="120"/>
      <c r="D890" s="120"/>
      <c r="E890" s="120"/>
      <c r="F890" s="120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122"/>
      <c r="Y890" s="122"/>
      <c r="Z890" s="2"/>
    </row>
    <row r="891" spans="1:26" ht="11.25" customHeight="1">
      <c r="A891" s="120"/>
      <c r="B891" s="58"/>
      <c r="C891" s="120"/>
      <c r="D891" s="120"/>
      <c r="E891" s="120"/>
      <c r="F891" s="120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122"/>
      <c r="Y891" s="122"/>
      <c r="Z891" s="2"/>
    </row>
    <row r="892" spans="1:26" ht="11.25" customHeight="1">
      <c r="A892" s="120"/>
      <c r="B892" s="58"/>
      <c r="C892" s="120"/>
      <c r="D892" s="120"/>
      <c r="E892" s="120"/>
      <c r="F892" s="120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122"/>
      <c r="Y892" s="122"/>
      <c r="Z892" s="2"/>
    </row>
    <row r="893" spans="1:26" ht="11.25" customHeight="1">
      <c r="A893" s="120"/>
      <c r="B893" s="58"/>
      <c r="C893" s="120"/>
      <c r="D893" s="120"/>
      <c r="E893" s="120"/>
      <c r="F893" s="120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122"/>
      <c r="Y893" s="122"/>
      <c r="Z893" s="2"/>
    </row>
    <row r="894" spans="1:26" ht="11.25" customHeight="1">
      <c r="A894" s="120"/>
      <c r="B894" s="58"/>
      <c r="C894" s="120"/>
      <c r="D894" s="120"/>
      <c r="E894" s="120"/>
      <c r="F894" s="120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122"/>
      <c r="Y894" s="122"/>
      <c r="Z894" s="2"/>
    </row>
    <row r="895" spans="1:26" ht="11.25" customHeight="1">
      <c r="A895" s="120"/>
      <c r="B895" s="58"/>
      <c r="C895" s="120"/>
      <c r="D895" s="120"/>
      <c r="E895" s="120"/>
      <c r="F895" s="120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122"/>
      <c r="Y895" s="122"/>
      <c r="Z895" s="2"/>
    </row>
    <row r="896" spans="1:26" ht="11.25" customHeight="1">
      <c r="A896" s="120"/>
      <c r="B896" s="58"/>
      <c r="C896" s="120"/>
      <c r="D896" s="120"/>
      <c r="E896" s="120"/>
      <c r="F896" s="120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122"/>
      <c r="Y896" s="122"/>
      <c r="Z896" s="2"/>
    </row>
    <row r="897" spans="1:26" ht="11.25" customHeight="1">
      <c r="A897" s="120"/>
      <c r="B897" s="58"/>
      <c r="C897" s="120"/>
      <c r="D897" s="120"/>
      <c r="E897" s="120"/>
      <c r="F897" s="120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122"/>
      <c r="Y897" s="122"/>
      <c r="Z897" s="2"/>
    </row>
    <row r="898" spans="1:26" ht="11.25" customHeight="1">
      <c r="A898" s="120"/>
      <c r="B898" s="58"/>
      <c r="C898" s="120"/>
      <c r="D898" s="120"/>
      <c r="E898" s="120"/>
      <c r="F898" s="120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122"/>
      <c r="Y898" s="122"/>
      <c r="Z898" s="2"/>
    </row>
    <row r="899" spans="1:26" ht="11.25" customHeight="1">
      <c r="A899" s="120"/>
      <c r="B899" s="58"/>
      <c r="C899" s="120"/>
      <c r="D899" s="120"/>
      <c r="E899" s="120"/>
      <c r="F899" s="120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122"/>
      <c r="Y899" s="122"/>
      <c r="Z899" s="2"/>
    </row>
    <row r="900" spans="1:26" ht="11.25" customHeight="1">
      <c r="A900" s="120"/>
      <c r="B900" s="58"/>
      <c r="C900" s="120"/>
      <c r="D900" s="120"/>
      <c r="E900" s="120"/>
      <c r="F900" s="120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122"/>
      <c r="Y900" s="122"/>
      <c r="Z900" s="2"/>
    </row>
    <row r="901" spans="1:26" ht="11.25" customHeight="1">
      <c r="A901" s="120"/>
      <c r="B901" s="58"/>
      <c r="C901" s="120"/>
      <c r="D901" s="120"/>
      <c r="E901" s="120"/>
      <c r="F901" s="120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122"/>
      <c r="Y901" s="122"/>
      <c r="Z901" s="2"/>
    </row>
    <row r="902" spans="1:26" ht="11.25" customHeight="1">
      <c r="A902" s="120"/>
      <c r="B902" s="58"/>
      <c r="C902" s="120"/>
      <c r="D902" s="120"/>
      <c r="E902" s="120"/>
      <c r="F902" s="120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122"/>
      <c r="Y902" s="122"/>
      <c r="Z902" s="2"/>
    </row>
    <row r="903" spans="1:26" ht="11.25" customHeight="1">
      <c r="A903" s="120"/>
      <c r="B903" s="58"/>
      <c r="C903" s="120"/>
      <c r="D903" s="120"/>
      <c r="E903" s="120"/>
      <c r="F903" s="120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122"/>
      <c r="Y903" s="122"/>
      <c r="Z903" s="2"/>
    </row>
    <row r="904" spans="1:26" ht="11.25" customHeight="1">
      <c r="A904" s="120"/>
      <c r="B904" s="58"/>
      <c r="C904" s="120"/>
      <c r="D904" s="120"/>
      <c r="E904" s="120"/>
      <c r="F904" s="120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122"/>
      <c r="Y904" s="122"/>
      <c r="Z904" s="2"/>
    </row>
    <row r="905" spans="1:26" ht="11.25" customHeight="1">
      <c r="A905" s="120"/>
      <c r="B905" s="58"/>
      <c r="C905" s="120"/>
      <c r="D905" s="120"/>
      <c r="E905" s="120"/>
      <c r="F905" s="120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122"/>
      <c r="Y905" s="122"/>
      <c r="Z905" s="2"/>
    </row>
    <row r="906" spans="1:26" ht="11.25" customHeight="1">
      <c r="A906" s="120"/>
      <c r="B906" s="58"/>
      <c r="C906" s="120"/>
      <c r="D906" s="120"/>
      <c r="E906" s="120"/>
      <c r="F906" s="120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122"/>
      <c r="Y906" s="122"/>
      <c r="Z906" s="2"/>
    </row>
    <row r="907" spans="1:26" ht="11.25" customHeight="1">
      <c r="A907" s="120"/>
      <c r="B907" s="58"/>
      <c r="C907" s="120"/>
      <c r="D907" s="120"/>
      <c r="E907" s="120"/>
      <c r="F907" s="120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122"/>
      <c r="Y907" s="122"/>
      <c r="Z907" s="2"/>
    </row>
    <row r="908" spans="1:26" ht="11.25" customHeight="1">
      <c r="A908" s="120"/>
      <c r="B908" s="58"/>
      <c r="C908" s="120"/>
      <c r="D908" s="120"/>
      <c r="E908" s="120"/>
      <c r="F908" s="120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122"/>
      <c r="Y908" s="122"/>
      <c r="Z908" s="2"/>
    </row>
    <row r="909" spans="1:26" ht="11.25" customHeight="1">
      <c r="A909" s="120"/>
      <c r="B909" s="58"/>
      <c r="C909" s="120"/>
      <c r="D909" s="120"/>
      <c r="E909" s="120"/>
      <c r="F909" s="120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122"/>
      <c r="Y909" s="122"/>
      <c r="Z909" s="2"/>
    </row>
    <row r="910" spans="1:26" ht="11.25" customHeight="1">
      <c r="A910" s="120"/>
      <c r="B910" s="58"/>
      <c r="C910" s="120"/>
      <c r="D910" s="120"/>
      <c r="E910" s="120"/>
      <c r="F910" s="120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122"/>
      <c r="Y910" s="122"/>
      <c r="Z910" s="2"/>
    </row>
    <row r="911" spans="1:26" ht="11.25" customHeight="1">
      <c r="A911" s="120"/>
      <c r="B911" s="58"/>
      <c r="C911" s="120"/>
      <c r="D911" s="120"/>
      <c r="E911" s="120"/>
      <c r="F911" s="120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122"/>
      <c r="Y911" s="122"/>
      <c r="Z911" s="2"/>
    </row>
    <row r="912" spans="1:26" ht="11.25" customHeight="1">
      <c r="A912" s="120"/>
      <c r="B912" s="58"/>
      <c r="C912" s="120"/>
      <c r="D912" s="120"/>
      <c r="E912" s="120"/>
      <c r="F912" s="120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122"/>
      <c r="Y912" s="122"/>
      <c r="Z912" s="2"/>
    </row>
    <row r="913" spans="1:26" ht="11.25" customHeight="1">
      <c r="A913" s="120"/>
      <c r="B913" s="58"/>
      <c r="C913" s="120"/>
      <c r="D913" s="120"/>
      <c r="E913" s="120"/>
      <c r="F913" s="120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122"/>
      <c r="Y913" s="122"/>
      <c r="Z913" s="2"/>
    </row>
    <row r="914" spans="1:26" ht="11.25" customHeight="1">
      <c r="A914" s="120"/>
      <c r="B914" s="58"/>
      <c r="C914" s="120"/>
      <c r="D914" s="120"/>
      <c r="E914" s="120"/>
      <c r="F914" s="120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122"/>
      <c r="Y914" s="122"/>
      <c r="Z914" s="2"/>
    </row>
    <row r="915" spans="1:26" ht="11.25" customHeight="1">
      <c r="A915" s="120"/>
      <c r="B915" s="58"/>
      <c r="C915" s="120"/>
      <c r="D915" s="120"/>
      <c r="E915" s="120"/>
      <c r="F915" s="120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122"/>
      <c r="Y915" s="122"/>
      <c r="Z915" s="2"/>
    </row>
    <row r="916" spans="1:26" ht="11.25" customHeight="1">
      <c r="A916" s="120"/>
      <c r="B916" s="58"/>
      <c r="C916" s="120"/>
      <c r="D916" s="120"/>
      <c r="E916" s="120"/>
      <c r="F916" s="120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122"/>
      <c r="Y916" s="122"/>
      <c r="Z916" s="2"/>
    </row>
    <row r="917" spans="1:26" ht="11.25" customHeight="1">
      <c r="A917" s="120"/>
      <c r="B917" s="58"/>
      <c r="C917" s="120"/>
      <c r="D917" s="120"/>
      <c r="E917" s="120"/>
      <c r="F917" s="120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122"/>
      <c r="Y917" s="122"/>
      <c r="Z917" s="2"/>
    </row>
    <row r="918" spans="1:26" ht="11.25" customHeight="1">
      <c r="A918" s="120"/>
      <c r="B918" s="58"/>
      <c r="C918" s="120"/>
      <c r="D918" s="120"/>
      <c r="E918" s="120"/>
      <c r="F918" s="120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122"/>
      <c r="Y918" s="122"/>
      <c r="Z918" s="2"/>
    </row>
    <row r="919" spans="1:26" ht="11.25" customHeight="1">
      <c r="A919" s="120"/>
      <c r="B919" s="58"/>
      <c r="C919" s="120"/>
      <c r="D919" s="120"/>
      <c r="E919" s="120"/>
      <c r="F919" s="120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122"/>
      <c r="Y919" s="122"/>
      <c r="Z919" s="2"/>
    </row>
    <row r="920" spans="1:26" ht="11.25" customHeight="1">
      <c r="A920" s="120"/>
      <c r="B920" s="58"/>
      <c r="C920" s="120"/>
      <c r="D920" s="120"/>
      <c r="E920" s="120"/>
      <c r="F920" s="120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122"/>
      <c r="Y920" s="122"/>
      <c r="Z920" s="2"/>
    </row>
    <row r="921" spans="1:26" ht="11.25" customHeight="1">
      <c r="A921" s="120"/>
      <c r="B921" s="58"/>
      <c r="C921" s="120"/>
      <c r="D921" s="120"/>
      <c r="E921" s="120"/>
      <c r="F921" s="120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122"/>
      <c r="Y921" s="122"/>
      <c r="Z921" s="2"/>
    </row>
    <row r="922" spans="1:26" ht="11.25" customHeight="1">
      <c r="A922" s="120"/>
      <c r="B922" s="58"/>
      <c r="C922" s="120"/>
      <c r="D922" s="120"/>
      <c r="E922" s="120"/>
      <c r="F922" s="120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122"/>
      <c r="Y922" s="122"/>
      <c r="Z922" s="2"/>
    </row>
    <row r="923" spans="1:26" ht="11.25" customHeight="1">
      <c r="A923" s="120"/>
      <c r="B923" s="58"/>
      <c r="C923" s="120"/>
      <c r="D923" s="120"/>
      <c r="E923" s="120"/>
      <c r="F923" s="120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122"/>
      <c r="Y923" s="122"/>
      <c r="Z923" s="2"/>
    </row>
    <row r="924" spans="1:26" ht="11.25" customHeight="1">
      <c r="A924" s="120"/>
      <c r="B924" s="58"/>
      <c r="C924" s="120"/>
      <c r="D924" s="120"/>
      <c r="E924" s="120"/>
      <c r="F924" s="120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122"/>
      <c r="Y924" s="122"/>
      <c r="Z924" s="2"/>
    </row>
    <row r="925" spans="1:26" ht="11.25" customHeight="1">
      <c r="A925" s="120"/>
      <c r="B925" s="58"/>
      <c r="C925" s="120"/>
      <c r="D925" s="120"/>
      <c r="E925" s="120"/>
      <c r="F925" s="120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122"/>
      <c r="Y925" s="122"/>
      <c r="Z925" s="2"/>
    </row>
    <row r="926" spans="1:26" ht="11.25" customHeight="1">
      <c r="A926" s="120"/>
      <c r="B926" s="58"/>
      <c r="C926" s="120"/>
      <c r="D926" s="120"/>
      <c r="E926" s="120"/>
      <c r="F926" s="120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122"/>
      <c r="Y926" s="122"/>
      <c r="Z926" s="2"/>
    </row>
    <row r="927" spans="1:26" ht="11.25" customHeight="1">
      <c r="A927" s="120"/>
      <c r="B927" s="58"/>
      <c r="C927" s="120"/>
      <c r="D927" s="120"/>
      <c r="E927" s="120"/>
      <c r="F927" s="120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122"/>
      <c r="Y927" s="122"/>
      <c r="Z927" s="2"/>
    </row>
    <row r="928" spans="1:26" ht="11.25" customHeight="1">
      <c r="A928" s="120"/>
      <c r="B928" s="58"/>
      <c r="C928" s="120"/>
      <c r="D928" s="120"/>
      <c r="E928" s="120"/>
      <c r="F928" s="120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122"/>
      <c r="Y928" s="122"/>
      <c r="Z928" s="2"/>
    </row>
    <row r="929" spans="1:26" ht="11.25" customHeight="1">
      <c r="A929" s="120"/>
      <c r="B929" s="58"/>
      <c r="C929" s="120"/>
      <c r="D929" s="120"/>
      <c r="E929" s="120"/>
      <c r="F929" s="120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122"/>
      <c r="Y929" s="122"/>
      <c r="Z929" s="2"/>
    </row>
    <row r="930" spans="1:26" ht="11.25" customHeight="1">
      <c r="A930" s="120"/>
      <c r="B930" s="58"/>
      <c r="C930" s="120"/>
      <c r="D930" s="120"/>
      <c r="E930" s="120"/>
      <c r="F930" s="120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122"/>
      <c r="Y930" s="122"/>
      <c r="Z930" s="2"/>
    </row>
    <row r="931" spans="1:26" ht="11.25" customHeight="1">
      <c r="A931" s="120"/>
      <c r="B931" s="58"/>
      <c r="C931" s="120"/>
      <c r="D931" s="120"/>
      <c r="E931" s="120"/>
      <c r="F931" s="120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122"/>
      <c r="Y931" s="122"/>
      <c r="Z931" s="2"/>
    </row>
    <row r="932" spans="1:26" ht="11.25" customHeight="1">
      <c r="A932" s="120"/>
      <c r="B932" s="58"/>
      <c r="C932" s="120"/>
      <c r="D932" s="120"/>
      <c r="E932" s="120"/>
      <c r="F932" s="120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122"/>
      <c r="Y932" s="122"/>
      <c r="Z932" s="2"/>
    </row>
    <row r="933" spans="1:26" ht="11.25" customHeight="1">
      <c r="A933" s="120"/>
      <c r="B933" s="58"/>
      <c r="C933" s="120"/>
      <c r="D933" s="120"/>
      <c r="E933" s="120"/>
      <c r="F933" s="120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122"/>
      <c r="Y933" s="122"/>
      <c r="Z933" s="2"/>
    </row>
    <row r="934" spans="1:26" ht="11.25" customHeight="1">
      <c r="A934" s="120"/>
      <c r="B934" s="58"/>
      <c r="C934" s="120"/>
      <c r="D934" s="120"/>
      <c r="E934" s="120"/>
      <c r="F934" s="120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122"/>
      <c r="Y934" s="122"/>
      <c r="Z934" s="2"/>
    </row>
    <row r="935" spans="1:26" ht="11.25" customHeight="1">
      <c r="A935" s="120"/>
      <c r="B935" s="58"/>
      <c r="C935" s="120"/>
      <c r="D935" s="120"/>
      <c r="E935" s="120"/>
      <c r="F935" s="120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122"/>
      <c r="Y935" s="122"/>
      <c r="Z935" s="2"/>
    </row>
    <row r="936" spans="1:26" ht="11.25" customHeight="1">
      <c r="A936" s="120"/>
      <c r="B936" s="58"/>
      <c r="C936" s="120"/>
      <c r="D936" s="120"/>
      <c r="E936" s="120"/>
      <c r="F936" s="120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122"/>
      <c r="Y936" s="122"/>
      <c r="Z936" s="2"/>
    </row>
    <row r="937" spans="1:26" ht="11.25" customHeight="1">
      <c r="A937" s="120"/>
      <c r="B937" s="58"/>
      <c r="C937" s="120"/>
      <c r="D937" s="120"/>
      <c r="E937" s="120"/>
      <c r="F937" s="120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122"/>
      <c r="Y937" s="122"/>
      <c r="Z937" s="2"/>
    </row>
    <row r="938" spans="1:26" ht="11.25" customHeight="1">
      <c r="A938" s="120"/>
      <c r="B938" s="58"/>
      <c r="C938" s="120"/>
      <c r="D938" s="120"/>
      <c r="E938" s="120"/>
      <c r="F938" s="120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122"/>
      <c r="Y938" s="122"/>
      <c r="Z938" s="2"/>
    </row>
    <row r="939" spans="1:26" ht="11.25" customHeight="1">
      <c r="A939" s="120"/>
      <c r="B939" s="58"/>
      <c r="C939" s="120"/>
      <c r="D939" s="120"/>
      <c r="E939" s="120"/>
      <c r="F939" s="120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122"/>
      <c r="Y939" s="122"/>
      <c r="Z939" s="2"/>
    </row>
    <row r="940" spans="1:26" ht="11.25" customHeight="1">
      <c r="A940" s="120"/>
      <c r="B940" s="58"/>
      <c r="C940" s="120"/>
      <c r="D940" s="120"/>
      <c r="E940" s="120"/>
      <c r="F940" s="120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122"/>
      <c r="Y940" s="122"/>
      <c r="Z940" s="2"/>
    </row>
    <row r="941" spans="1:26" ht="11.25" customHeight="1">
      <c r="A941" s="120"/>
      <c r="B941" s="58"/>
      <c r="C941" s="120"/>
      <c r="D941" s="120"/>
      <c r="E941" s="120"/>
      <c r="F941" s="120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122"/>
      <c r="Y941" s="122"/>
      <c r="Z941" s="2"/>
    </row>
    <row r="942" spans="1:26" ht="11.25" customHeight="1">
      <c r="A942" s="120"/>
      <c r="B942" s="58"/>
      <c r="C942" s="120"/>
      <c r="D942" s="120"/>
      <c r="E942" s="120"/>
      <c r="F942" s="120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122"/>
      <c r="Y942" s="122"/>
      <c r="Z942" s="2"/>
    </row>
    <row r="943" spans="1:26" ht="11.25" customHeight="1">
      <c r="A943" s="120"/>
      <c r="B943" s="58"/>
      <c r="C943" s="120"/>
      <c r="D943" s="120"/>
      <c r="E943" s="120"/>
      <c r="F943" s="120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122"/>
      <c r="Y943" s="122"/>
      <c r="Z943" s="2"/>
    </row>
    <row r="944" spans="1:26" ht="11.25" customHeight="1">
      <c r="A944" s="120"/>
      <c r="B944" s="58"/>
      <c r="C944" s="120"/>
      <c r="D944" s="120"/>
      <c r="E944" s="120"/>
      <c r="F944" s="120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122"/>
      <c r="Y944" s="122"/>
      <c r="Z944" s="2"/>
    </row>
    <row r="945" spans="1:26" ht="11.25" customHeight="1">
      <c r="A945" s="120"/>
      <c r="B945" s="58"/>
      <c r="C945" s="120"/>
      <c r="D945" s="120"/>
      <c r="E945" s="120"/>
      <c r="F945" s="120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122"/>
      <c r="Y945" s="122"/>
      <c r="Z945" s="2"/>
    </row>
    <row r="946" spans="1:26" ht="11.25" customHeight="1">
      <c r="A946" s="120"/>
      <c r="B946" s="58"/>
      <c r="C946" s="120"/>
      <c r="D946" s="120"/>
      <c r="E946" s="120"/>
      <c r="F946" s="120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122"/>
      <c r="Y946" s="122"/>
      <c r="Z946" s="2"/>
    </row>
    <row r="947" spans="1:26" ht="11.25" customHeight="1">
      <c r="A947" s="120"/>
      <c r="B947" s="58"/>
      <c r="C947" s="120"/>
      <c r="D947" s="120"/>
      <c r="E947" s="120"/>
      <c r="F947" s="120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122"/>
      <c r="Y947" s="122"/>
      <c r="Z947" s="2"/>
    </row>
    <row r="948" spans="1:26" ht="11.25" customHeight="1">
      <c r="A948" s="120"/>
      <c r="B948" s="58"/>
      <c r="C948" s="120"/>
      <c r="D948" s="120"/>
      <c r="E948" s="120"/>
      <c r="F948" s="120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122"/>
      <c r="Y948" s="122"/>
      <c r="Z948" s="2"/>
    </row>
    <row r="949" spans="1:26" ht="11.25" customHeight="1">
      <c r="A949" s="120"/>
      <c r="B949" s="58"/>
      <c r="C949" s="120"/>
      <c r="D949" s="120"/>
      <c r="E949" s="120"/>
      <c r="F949" s="120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122"/>
      <c r="Y949" s="122"/>
      <c r="Z949" s="2"/>
    </row>
    <row r="950" spans="1:26" ht="11.25" customHeight="1">
      <c r="A950" s="120"/>
      <c r="B950" s="58"/>
      <c r="C950" s="120"/>
      <c r="D950" s="120"/>
      <c r="E950" s="120"/>
      <c r="F950" s="120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122"/>
      <c r="Y950" s="122"/>
      <c r="Z950" s="2"/>
    </row>
    <row r="951" spans="1:26" ht="11.25" customHeight="1">
      <c r="A951" s="120"/>
      <c r="B951" s="58"/>
      <c r="C951" s="120"/>
      <c r="D951" s="120"/>
      <c r="E951" s="120"/>
      <c r="F951" s="120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122"/>
      <c r="Y951" s="122"/>
      <c r="Z951" s="2"/>
    </row>
    <row r="952" spans="1:26" ht="11.25" customHeight="1">
      <c r="A952" s="120"/>
      <c r="B952" s="58"/>
      <c r="C952" s="120"/>
      <c r="D952" s="120"/>
      <c r="E952" s="120"/>
      <c r="F952" s="120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122"/>
      <c r="Y952" s="122"/>
      <c r="Z952" s="2"/>
    </row>
    <row r="953" spans="1:26" ht="11.25" customHeight="1">
      <c r="A953" s="120"/>
      <c r="B953" s="58"/>
      <c r="C953" s="120"/>
      <c r="D953" s="120"/>
      <c r="E953" s="120"/>
      <c r="F953" s="120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122"/>
      <c r="Y953" s="122"/>
      <c r="Z953" s="2"/>
    </row>
    <row r="954" spans="1:26" ht="11.25" customHeight="1">
      <c r="A954" s="120"/>
      <c r="B954" s="58"/>
      <c r="C954" s="120"/>
      <c r="D954" s="120"/>
      <c r="E954" s="120"/>
      <c r="F954" s="120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122"/>
      <c r="Y954" s="122"/>
      <c r="Z954" s="2"/>
    </row>
    <row r="955" spans="1:26" ht="11.25" customHeight="1">
      <c r="A955" s="120"/>
      <c r="B955" s="58"/>
      <c r="C955" s="120"/>
      <c r="D955" s="120"/>
      <c r="E955" s="120"/>
      <c r="F955" s="120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122"/>
      <c r="Y955" s="122"/>
      <c r="Z955" s="2"/>
    </row>
    <row r="956" spans="1:26" ht="11.25" customHeight="1">
      <c r="A956" s="120"/>
      <c r="B956" s="58"/>
      <c r="C956" s="120"/>
      <c r="D956" s="120"/>
      <c r="E956" s="120"/>
      <c r="F956" s="120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122"/>
      <c r="Y956" s="122"/>
      <c r="Z956" s="2"/>
    </row>
    <row r="957" spans="1:26" ht="11.25" customHeight="1">
      <c r="A957" s="120"/>
      <c r="B957" s="58"/>
      <c r="C957" s="120"/>
      <c r="D957" s="120"/>
      <c r="E957" s="120"/>
      <c r="F957" s="120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122"/>
      <c r="Y957" s="122"/>
      <c r="Z957" s="2"/>
    </row>
    <row r="958" spans="1:26" ht="11.25" customHeight="1">
      <c r="A958" s="120"/>
      <c r="B958" s="58"/>
      <c r="C958" s="120"/>
      <c r="D958" s="120"/>
      <c r="E958" s="120"/>
      <c r="F958" s="120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122"/>
      <c r="Y958" s="122"/>
      <c r="Z958" s="2"/>
    </row>
    <row r="959" spans="1:26" ht="11.25" customHeight="1">
      <c r="A959" s="120"/>
      <c r="B959" s="58"/>
      <c r="C959" s="120"/>
      <c r="D959" s="120"/>
      <c r="E959" s="120"/>
      <c r="F959" s="120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122"/>
      <c r="Y959" s="122"/>
      <c r="Z959" s="2"/>
    </row>
    <row r="960" spans="1:26" ht="11.25" customHeight="1">
      <c r="A960" s="120"/>
      <c r="B960" s="58"/>
      <c r="C960" s="120"/>
      <c r="D960" s="120"/>
      <c r="E960" s="120"/>
      <c r="F960" s="120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122"/>
      <c r="Y960" s="122"/>
      <c r="Z960" s="2"/>
    </row>
    <row r="961" spans="1:26" ht="11.25" customHeight="1">
      <c r="A961" s="120"/>
      <c r="B961" s="58"/>
      <c r="C961" s="120"/>
      <c r="D961" s="120"/>
      <c r="E961" s="120"/>
      <c r="F961" s="120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122"/>
      <c r="Y961" s="122"/>
      <c r="Z961" s="2"/>
    </row>
    <row r="962" spans="1:26" ht="11.25" customHeight="1">
      <c r="A962" s="120"/>
      <c r="B962" s="58"/>
      <c r="C962" s="120"/>
      <c r="D962" s="120"/>
      <c r="E962" s="120"/>
      <c r="F962" s="120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122"/>
      <c r="Y962" s="122"/>
      <c r="Z962" s="2"/>
    </row>
    <row r="963" spans="1:26" ht="11.25" customHeight="1">
      <c r="A963" s="120"/>
      <c r="B963" s="58"/>
      <c r="C963" s="120"/>
      <c r="D963" s="120"/>
      <c r="E963" s="120"/>
      <c r="F963" s="120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122"/>
      <c r="Y963" s="122"/>
      <c r="Z963" s="2"/>
    </row>
    <row r="964" spans="1:26" ht="11.25" customHeight="1">
      <c r="A964" s="120"/>
      <c r="B964" s="58"/>
      <c r="C964" s="120"/>
      <c r="D964" s="120"/>
      <c r="E964" s="120"/>
      <c r="F964" s="120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122"/>
      <c r="Y964" s="122"/>
      <c r="Z964" s="2"/>
    </row>
    <row r="965" spans="1:26" ht="11.25" customHeight="1">
      <c r="A965" s="120"/>
      <c r="B965" s="58"/>
      <c r="C965" s="120"/>
      <c r="D965" s="120"/>
      <c r="E965" s="120"/>
      <c r="F965" s="120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122"/>
      <c r="Y965" s="122"/>
      <c r="Z965" s="2"/>
    </row>
    <row r="966" spans="1:26" ht="11.25" customHeight="1">
      <c r="A966" s="120"/>
      <c r="B966" s="58"/>
      <c r="C966" s="120"/>
      <c r="D966" s="120"/>
      <c r="E966" s="120"/>
      <c r="F966" s="120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122"/>
      <c r="Y966" s="122"/>
      <c r="Z966" s="2"/>
    </row>
    <row r="967" spans="1:26" ht="11.25" customHeight="1">
      <c r="A967" s="120"/>
      <c r="B967" s="58"/>
      <c r="C967" s="120"/>
      <c r="D967" s="120"/>
      <c r="E967" s="120"/>
      <c r="F967" s="120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122"/>
      <c r="Y967" s="122"/>
      <c r="Z967" s="2"/>
    </row>
    <row r="968" spans="1:26" ht="11.25" customHeight="1">
      <c r="A968" s="120"/>
      <c r="B968" s="58"/>
      <c r="C968" s="120"/>
      <c r="D968" s="120"/>
      <c r="E968" s="120"/>
      <c r="F968" s="120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122"/>
      <c r="Y968" s="122"/>
      <c r="Z968" s="2"/>
    </row>
    <row r="969" spans="1:26" ht="11.25" customHeight="1">
      <c r="A969" s="120"/>
      <c r="B969" s="58"/>
      <c r="C969" s="120"/>
      <c r="D969" s="120"/>
      <c r="E969" s="120"/>
      <c r="F969" s="120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122"/>
      <c r="Y969" s="122"/>
      <c r="Z969" s="2"/>
    </row>
    <row r="970" spans="1:26" ht="11.25" customHeight="1">
      <c r="A970" s="120"/>
      <c r="B970" s="58"/>
      <c r="C970" s="120"/>
      <c r="D970" s="120"/>
      <c r="E970" s="120"/>
      <c r="F970" s="120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122"/>
      <c r="Y970" s="122"/>
      <c r="Z970" s="2"/>
    </row>
    <row r="971" spans="1:26" ht="11.25" customHeight="1">
      <c r="A971" s="120"/>
      <c r="B971" s="58"/>
      <c r="C971" s="120"/>
      <c r="D971" s="120"/>
      <c r="E971" s="120"/>
      <c r="F971" s="120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122"/>
      <c r="Y971" s="122"/>
      <c r="Z971" s="2"/>
    </row>
    <row r="972" spans="1:26" ht="11.25" customHeight="1">
      <c r="A972" s="120"/>
      <c r="B972" s="58"/>
      <c r="C972" s="120"/>
      <c r="D972" s="120"/>
      <c r="E972" s="120"/>
      <c r="F972" s="120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122"/>
      <c r="Y972" s="122"/>
      <c r="Z972" s="2"/>
    </row>
    <row r="973" spans="1:26" ht="11.25" customHeight="1">
      <c r="A973" s="120"/>
      <c r="B973" s="58"/>
      <c r="C973" s="120"/>
      <c r="D973" s="120"/>
      <c r="E973" s="120"/>
      <c r="F973" s="120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122"/>
      <c r="Y973" s="122"/>
      <c r="Z973" s="2"/>
    </row>
    <row r="974" spans="1:26" ht="11.25" customHeight="1">
      <c r="A974" s="120"/>
      <c r="B974" s="58"/>
      <c r="C974" s="120"/>
      <c r="D974" s="120"/>
      <c r="E974" s="120"/>
      <c r="F974" s="120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122"/>
      <c r="Y974" s="122"/>
      <c r="Z974" s="2"/>
    </row>
    <row r="975" spans="1:26" ht="11.25" customHeight="1">
      <c r="A975" s="120"/>
      <c r="B975" s="58"/>
      <c r="C975" s="120"/>
      <c r="D975" s="120"/>
      <c r="E975" s="120"/>
      <c r="F975" s="120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122"/>
      <c r="Y975" s="122"/>
      <c r="Z975" s="2"/>
    </row>
    <row r="976" spans="1:26" ht="11.25" customHeight="1">
      <c r="A976" s="120"/>
      <c r="B976" s="58"/>
      <c r="C976" s="120"/>
      <c r="D976" s="120"/>
      <c r="E976" s="120"/>
      <c r="F976" s="120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122"/>
      <c r="Y976" s="122"/>
      <c r="Z976" s="2"/>
    </row>
    <row r="977" spans="1:26" ht="11.25" customHeight="1">
      <c r="A977" s="120"/>
      <c r="B977" s="58"/>
      <c r="C977" s="120"/>
      <c r="D977" s="120"/>
      <c r="E977" s="120"/>
      <c r="F977" s="120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122"/>
      <c r="Y977" s="122"/>
      <c r="Z977" s="2"/>
    </row>
    <row r="978" spans="1:26" ht="11.25" customHeight="1">
      <c r="A978" s="120"/>
      <c r="B978" s="58"/>
      <c r="C978" s="120"/>
      <c r="D978" s="120"/>
      <c r="E978" s="120"/>
      <c r="F978" s="120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122"/>
      <c r="Y978" s="122"/>
      <c r="Z978" s="2"/>
    </row>
    <row r="979" spans="1:26" ht="11.25" customHeight="1">
      <c r="A979" s="120"/>
      <c r="B979" s="58"/>
      <c r="C979" s="120"/>
      <c r="D979" s="120"/>
      <c r="E979" s="120"/>
      <c r="F979" s="120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122"/>
      <c r="Y979" s="122"/>
      <c r="Z979" s="2"/>
    </row>
    <row r="980" spans="1:26" ht="11.25" customHeight="1">
      <c r="A980" s="120"/>
      <c r="B980" s="58"/>
      <c r="C980" s="120"/>
      <c r="D980" s="120"/>
      <c r="E980" s="120"/>
      <c r="F980" s="120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122"/>
      <c r="Y980" s="122"/>
      <c r="Z980" s="2"/>
    </row>
    <row r="981" spans="1:26" ht="11.25" customHeight="1">
      <c r="A981" s="120"/>
      <c r="B981" s="58"/>
      <c r="C981" s="120"/>
      <c r="D981" s="120"/>
      <c r="E981" s="120"/>
      <c r="F981" s="120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122"/>
      <c r="Y981" s="122"/>
      <c r="Z981" s="2"/>
    </row>
    <row r="982" spans="1:26" ht="11.25" customHeight="1">
      <c r="A982" s="120"/>
      <c r="B982" s="58"/>
      <c r="C982" s="120"/>
      <c r="D982" s="120"/>
      <c r="E982" s="120"/>
      <c r="F982" s="120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122"/>
      <c r="Y982" s="122"/>
      <c r="Z982" s="2"/>
    </row>
    <row r="983" spans="1:26" ht="11.25" customHeight="1">
      <c r="A983" s="120"/>
      <c r="B983" s="58"/>
      <c r="C983" s="120"/>
      <c r="D983" s="120"/>
      <c r="E983" s="120"/>
      <c r="F983" s="120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122"/>
      <c r="Y983" s="122"/>
      <c r="Z983" s="2"/>
    </row>
    <row r="984" spans="1:26" ht="11.25" customHeight="1">
      <c r="A984" s="120"/>
      <c r="B984" s="58"/>
      <c r="C984" s="120"/>
      <c r="D984" s="120"/>
      <c r="E984" s="120"/>
      <c r="F984" s="120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122"/>
      <c r="Y984" s="122"/>
      <c r="Z984" s="2"/>
    </row>
    <row r="985" spans="1:26" ht="11.25" customHeight="1">
      <c r="A985" s="120"/>
      <c r="B985" s="58"/>
      <c r="C985" s="120"/>
      <c r="D985" s="120"/>
      <c r="E985" s="120"/>
      <c r="F985" s="120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122"/>
      <c r="Y985" s="122"/>
      <c r="Z985" s="2"/>
    </row>
    <row r="986" spans="1:26" ht="11.25" customHeight="1">
      <c r="A986" s="120"/>
      <c r="B986" s="58"/>
      <c r="C986" s="120"/>
      <c r="D986" s="120"/>
      <c r="E986" s="120"/>
      <c r="F986" s="120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122"/>
      <c r="Y986" s="122"/>
      <c r="Z986" s="2"/>
    </row>
    <row r="987" spans="1:26" ht="11.25" customHeight="1">
      <c r="A987" s="120"/>
      <c r="B987" s="58"/>
      <c r="C987" s="120"/>
      <c r="D987" s="120"/>
      <c r="E987" s="120"/>
      <c r="F987" s="120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122"/>
      <c r="Y987" s="122"/>
      <c r="Z987" s="2"/>
    </row>
    <row r="988" spans="1:26" ht="11.25" customHeight="1">
      <c r="A988" s="120"/>
      <c r="B988" s="58"/>
      <c r="C988" s="120"/>
      <c r="D988" s="120"/>
      <c r="E988" s="120"/>
      <c r="F988" s="120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122"/>
      <c r="Y988" s="122"/>
      <c r="Z988" s="2"/>
    </row>
    <row r="989" spans="1:26" ht="11.25" customHeight="1">
      <c r="A989" s="120"/>
      <c r="B989" s="58"/>
      <c r="C989" s="120"/>
      <c r="D989" s="120"/>
      <c r="E989" s="120"/>
      <c r="F989" s="120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122"/>
      <c r="Y989" s="122"/>
      <c r="Z989" s="2"/>
    </row>
    <row r="990" spans="1:26" ht="11.25" customHeight="1">
      <c r="A990" s="120"/>
      <c r="B990" s="58"/>
      <c r="C990" s="120"/>
      <c r="D990" s="120"/>
      <c r="E990" s="120"/>
      <c r="F990" s="120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122"/>
      <c r="Y990" s="122"/>
      <c r="Z990" s="2"/>
    </row>
    <row r="991" spans="1:26" ht="11.25" customHeight="1">
      <c r="A991" s="120"/>
      <c r="B991" s="58"/>
      <c r="C991" s="120"/>
      <c r="D991" s="120"/>
      <c r="E991" s="120"/>
      <c r="F991" s="120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122"/>
      <c r="Y991" s="122"/>
      <c r="Z991" s="2"/>
    </row>
    <row r="992" spans="1:26" ht="11.25" customHeight="1">
      <c r="A992" s="120"/>
      <c r="B992" s="58"/>
      <c r="C992" s="120"/>
      <c r="D992" s="120"/>
      <c r="E992" s="120"/>
      <c r="F992" s="120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122"/>
      <c r="Y992" s="122"/>
      <c r="Z992" s="2"/>
    </row>
    <row r="993" spans="1:26" ht="11.25" customHeight="1">
      <c r="A993" s="120"/>
      <c r="B993" s="58"/>
      <c r="C993" s="120"/>
      <c r="D993" s="120"/>
      <c r="E993" s="120"/>
      <c r="F993" s="120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122"/>
      <c r="Y993" s="122"/>
      <c r="Z993" s="2"/>
    </row>
    <row r="994" spans="1:26" ht="11.25" customHeight="1">
      <c r="A994" s="120"/>
      <c r="B994" s="58"/>
      <c r="C994" s="120"/>
      <c r="D994" s="120"/>
      <c r="E994" s="120"/>
      <c r="F994" s="120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122"/>
      <c r="Y994" s="122"/>
      <c r="Z994" s="2"/>
    </row>
    <row r="995" spans="1:26" ht="11.25" customHeight="1">
      <c r="A995" s="120"/>
      <c r="B995" s="58"/>
      <c r="C995" s="120"/>
      <c r="D995" s="120"/>
      <c r="E995" s="120"/>
      <c r="F995" s="120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122"/>
      <c r="Y995" s="122"/>
      <c r="Z995" s="2"/>
    </row>
    <row r="996" spans="1:26" ht="11.25" customHeight="1">
      <c r="A996" s="120"/>
      <c r="B996" s="58"/>
      <c r="C996" s="120"/>
      <c r="D996" s="120"/>
      <c r="E996" s="120"/>
      <c r="F996" s="120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122"/>
      <c r="Y996" s="122"/>
      <c r="Z996" s="2"/>
    </row>
    <row r="997" spans="1:26" ht="11.25" customHeight="1">
      <c r="A997" s="120"/>
      <c r="B997" s="58"/>
      <c r="C997" s="120"/>
      <c r="D997" s="120"/>
      <c r="E997" s="120"/>
      <c r="F997" s="120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122"/>
      <c r="Y997" s="122"/>
      <c r="Z997" s="2"/>
    </row>
    <row r="998" spans="1:26" ht="11.25" customHeight="1">
      <c r="A998" s="120"/>
      <c r="B998" s="58"/>
      <c r="C998" s="120"/>
      <c r="D998" s="120"/>
      <c r="E998" s="120"/>
      <c r="F998" s="120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122"/>
      <c r="Y998" s="122"/>
      <c r="Z998" s="2"/>
    </row>
    <row r="999" spans="1:26" ht="11.25" customHeight="1">
      <c r="A999" s="120"/>
      <c r="B999" s="58"/>
      <c r="C999" s="120"/>
      <c r="D999" s="120"/>
      <c r="E999" s="120"/>
      <c r="F999" s="120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122"/>
      <c r="Y999" s="122"/>
      <c r="Z999" s="2"/>
    </row>
    <row r="1000" spans="1:26" ht="11.25" customHeight="1">
      <c r="A1000" s="120"/>
      <c r="B1000" s="58"/>
      <c r="C1000" s="120"/>
      <c r="D1000" s="120"/>
      <c r="E1000" s="120"/>
      <c r="F1000" s="120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122"/>
      <c r="Y1000" s="122"/>
      <c r="Z1000" s="2"/>
    </row>
  </sheetData>
  <mergeCells count="19">
    <mergeCell ref="W6:W7"/>
    <mergeCell ref="X6:Y6"/>
    <mergeCell ref="A1:Y1"/>
    <mergeCell ref="A2:Y2"/>
    <mergeCell ref="A3:Y3"/>
    <mergeCell ref="A4:Y4"/>
    <mergeCell ref="A5:Y5"/>
    <mergeCell ref="A6:A7"/>
    <mergeCell ref="B6:B7"/>
    <mergeCell ref="N6:N7"/>
    <mergeCell ref="O6:Q6"/>
    <mergeCell ref="R6:R7"/>
    <mergeCell ref="S6:U6"/>
    <mergeCell ref="V6:V7"/>
    <mergeCell ref="C6:C7"/>
    <mergeCell ref="D6:F6"/>
    <mergeCell ref="G6:I6"/>
    <mergeCell ref="J6:J7"/>
    <mergeCell ref="K6:M6"/>
  </mergeCells>
  <printOptions horizontalCentered="1" verticalCentered="1"/>
  <pageMargins left="0" right="0" top="0.74803149606299213" bottom="0.74803149606299213" header="0" footer="0"/>
  <pageSetup paperSize="14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DB5"/>
  </sheetPr>
  <dimension ref="A1:AR1000"/>
  <sheetViews>
    <sheetView workbookViewId="0"/>
  </sheetViews>
  <sheetFormatPr baseColWidth="10" defaultColWidth="14.42578125" defaultRowHeight="15" customHeight="1" outlineLevelRow="1" outlineLevelCol="1"/>
  <cols>
    <col min="1" max="1" width="3.5703125" customWidth="1"/>
    <col min="2" max="2" width="15.42578125" customWidth="1"/>
    <col min="3" max="3" width="11.85546875" customWidth="1"/>
    <col min="4" max="4" width="10.42578125" customWidth="1"/>
    <col min="5" max="5" width="23.5703125" customWidth="1"/>
    <col min="6" max="6" width="15.28515625" customWidth="1"/>
    <col min="7" max="7" width="11.140625" customWidth="1"/>
    <col min="8" max="9" width="10.42578125" customWidth="1"/>
    <col min="10" max="11" width="15.7109375" customWidth="1"/>
    <col min="12" max="15" width="15.7109375" hidden="1" customWidth="1"/>
    <col min="16" max="16" width="15.7109375" customWidth="1"/>
    <col min="17" max="17" width="15.7109375" hidden="1" customWidth="1"/>
    <col min="18" max="20" width="15.7109375" customWidth="1" outlineLevel="1"/>
    <col min="21" max="21" width="15.7109375" customWidth="1"/>
    <col min="22" max="24" width="15.7109375" hidden="1" customWidth="1" outlineLevel="1"/>
    <col min="25" max="25" width="15.7109375" customWidth="1"/>
    <col min="26" max="28" width="15.7109375" hidden="1" customWidth="1" outlineLevel="1"/>
    <col min="29" max="29" width="15.7109375" customWidth="1"/>
    <col min="30" max="32" width="15.7109375" hidden="1" customWidth="1" outlineLevel="1"/>
    <col min="33" max="36" width="15.7109375" customWidth="1"/>
    <col min="37" max="44" width="11.42578125" customWidth="1"/>
  </cols>
  <sheetData>
    <row r="1" spans="1:44" ht="16.5" customHeight="1">
      <c r="A1" s="317" t="s">
        <v>0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18"/>
      <c r="AI1" s="318"/>
      <c r="AJ1" s="318"/>
      <c r="AK1" s="1"/>
      <c r="AL1" s="1"/>
      <c r="AM1" s="1"/>
      <c r="AN1" s="1"/>
      <c r="AO1" s="1"/>
      <c r="AP1" s="1"/>
      <c r="AQ1" s="1"/>
      <c r="AR1" s="1"/>
    </row>
    <row r="2" spans="1:44" ht="16.5" customHeight="1">
      <c r="A2" s="317" t="s">
        <v>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1"/>
      <c r="AL2" s="1"/>
      <c r="AM2" s="1"/>
      <c r="AN2" s="1"/>
      <c r="AO2" s="1"/>
      <c r="AP2" s="1"/>
      <c r="AQ2" s="1"/>
      <c r="AR2" s="1"/>
    </row>
    <row r="3" spans="1:44" ht="16.5" customHeight="1">
      <c r="A3" s="317" t="s">
        <v>2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  <c r="AJ3" s="318"/>
      <c r="AK3" s="1"/>
      <c r="AL3" s="1"/>
      <c r="AM3" s="1"/>
      <c r="AN3" s="1"/>
      <c r="AO3" s="1"/>
      <c r="AP3" s="1"/>
      <c r="AQ3" s="1"/>
      <c r="AR3" s="1"/>
    </row>
    <row r="4" spans="1:44" ht="16.5" customHeight="1">
      <c r="A4" s="317" t="s">
        <v>3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1"/>
      <c r="AL4" s="1"/>
      <c r="AM4" s="1"/>
      <c r="AN4" s="1"/>
      <c r="AO4" s="1"/>
      <c r="AP4" s="1"/>
      <c r="AQ4" s="1"/>
      <c r="AR4" s="1"/>
    </row>
    <row r="5" spans="1:44" ht="17.25" customHeight="1">
      <c r="A5" s="319" t="s">
        <v>95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2"/>
      <c r="AK5" s="2"/>
      <c r="AL5" s="2"/>
      <c r="AM5" s="2"/>
      <c r="AN5" s="2"/>
      <c r="AO5" s="2"/>
      <c r="AP5" s="2"/>
      <c r="AQ5" s="2"/>
      <c r="AR5" s="2"/>
    </row>
    <row r="6" spans="1:44" ht="24" customHeight="1">
      <c r="A6" s="320" t="s">
        <v>5</v>
      </c>
      <c r="B6" s="320" t="s">
        <v>6</v>
      </c>
      <c r="C6" s="320" t="s">
        <v>7</v>
      </c>
      <c r="D6" s="320" t="s">
        <v>8</v>
      </c>
      <c r="E6" s="320" t="s">
        <v>9</v>
      </c>
      <c r="F6" s="320" t="s">
        <v>10</v>
      </c>
      <c r="G6" s="320" t="s">
        <v>11</v>
      </c>
      <c r="H6" s="331" t="s">
        <v>12</v>
      </c>
      <c r="I6" s="312"/>
      <c r="J6" s="313" t="s">
        <v>13</v>
      </c>
      <c r="K6" s="313" t="s">
        <v>14</v>
      </c>
      <c r="L6" s="320" t="s">
        <v>15</v>
      </c>
      <c r="M6" s="332" t="s">
        <v>16</v>
      </c>
      <c r="N6" s="333"/>
      <c r="O6" s="316"/>
      <c r="P6" s="320" t="s">
        <v>17</v>
      </c>
      <c r="Q6" s="320" t="s">
        <v>18</v>
      </c>
      <c r="R6" s="310" t="s">
        <v>19</v>
      </c>
      <c r="S6" s="311"/>
      <c r="T6" s="312"/>
      <c r="U6" s="313" t="s">
        <v>20</v>
      </c>
      <c r="V6" s="310" t="s">
        <v>19</v>
      </c>
      <c r="W6" s="311"/>
      <c r="X6" s="312"/>
      <c r="Y6" s="313" t="s">
        <v>21</v>
      </c>
      <c r="Z6" s="310" t="s">
        <v>19</v>
      </c>
      <c r="AA6" s="311"/>
      <c r="AB6" s="312"/>
      <c r="AC6" s="313" t="s">
        <v>22</v>
      </c>
      <c r="AD6" s="310" t="s">
        <v>19</v>
      </c>
      <c r="AE6" s="311"/>
      <c r="AF6" s="312"/>
      <c r="AG6" s="313" t="s">
        <v>23</v>
      </c>
      <c r="AH6" s="313" t="s">
        <v>24</v>
      </c>
      <c r="AI6" s="315" t="s">
        <v>25</v>
      </c>
      <c r="AJ6" s="316"/>
      <c r="AK6" s="1"/>
      <c r="AL6" s="1"/>
      <c r="AM6" s="1"/>
      <c r="AN6" s="1"/>
      <c r="AO6" s="1"/>
      <c r="AP6" s="1"/>
      <c r="AQ6" s="1"/>
      <c r="AR6" s="3"/>
    </row>
    <row r="7" spans="1:44" ht="26.25" customHeight="1">
      <c r="A7" s="314"/>
      <c r="B7" s="314"/>
      <c r="C7" s="314"/>
      <c r="D7" s="314"/>
      <c r="E7" s="314"/>
      <c r="F7" s="314"/>
      <c r="G7" s="314"/>
      <c r="H7" s="4" t="s">
        <v>26</v>
      </c>
      <c r="I7" s="4" t="s">
        <v>27</v>
      </c>
      <c r="J7" s="314"/>
      <c r="K7" s="314"/>
      <c r="L7" s="314"/>
      <c r="M7" s="5" t="s">
        <v>28</v>
      </c>
      <c r="N7" s="5" t="s">
        <v>29</v>
      </c>
      <c r="O7" s="5" t="s">
        <v>30</v>
      </c>
      <c r="P7" s="314"/>
      <c r="Q7" s="314"/>
      <c r="R7" s="5" t="s">
        <v>31</v>
      </c>
      <c r="S7" s="5" t="s">
        <v>32</v>
      </c>
      <c r="T7" s="5" t="s">
        <v>33</v>
      </c>
      <c r="U7" s="314"/>
      <c r="V7" s="5" t="s">
        <v>34</v>
      </c>
      <c r="W7" s="5" t="s">
        <v>35</v>
      </c>
      <c r="X7" s="5" t="s">
        <v>36</v>
      </c>
      <c r="Y7" s="314"/>
      <c r="Z7" s="5" t="s">
        <v>37</v>
      </c>
      <c r="AA7" s="5" t="s">
        <v>38</v>
      </c>
      <c r="AB7" s="5" t="s">
        <v>39</v>
      </c>
      <c r="AC7" s="314"/>
      <c r="AD7" s="5" t="s">
        <v>40</v>
      </c>
      <c r="AE7" s="5" t="s">
        <v>41</v>
      </c>
      <c r="AF7" s="5" t="s">
        <v>42</v>
      </c>
      <c r="AG7" s="314"/>
      <c r="AH7" s="314"/>
      <c r="AI7" s="6" t="s">
        <v>43</v>
      </c>
      <c r="AJ7" s="6" t="s">
        <v>44</v>
      </c>
      <c r="AK7" s="1"/>
      <c r="AL7" s="1"/>
      <c r="AM7" s="1"/>
      <c r="AN7" s="1"/>
      <c r="AO7" s="1"/>
      <c r="AP7" s="1"/>
      <c r="AQ7" s="1"/>
      <c r="AR7" s="3"/>
    </row>
    <row r="8" spans="1:44" ht="19.5" customHeight="1">
      <c r="A8" s="330" t="s">
        <v>45</v>
      </c>
      <c r="B8" s="311"/>
      <c r="C8" s="311"/>
      <c r="D8" s="311"/>
      <c r="E8" s="312"/>
      <c r="F8" s="7"/>
      <c r="G8" s="8"/>
      <c r="H8" s="9"/>
      <c r="I8" s="9"/>
      <c r="J8" s="10"/>
      <c r="K8" s="11"/>
      <c r="L8" s="12"/>
      <c r="M8" s="13"/>
      <c r="N8" s="13"/>
      <c r="O8" s="13"/>
      <c r="P8" s="8"/>
      <c r="Q8" s="7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4"/>
      <c r="AJ8" s="14"/>
      <c r="AK8" s="2"/>
      <c r="AL8" s="2"/>
      <c r="AM8" s="2"/>
      <c r="AN8" s="2"/>
      <c r="AO8" s="2"/>
      <c r="AP8" s="2"/>
      <c r="AQ8" s="2"/>
      <c r="AR8" s="15"/>
    </row>
    <row r="9" spans="1:44" ht="19.5" customHeight="1" outlineLevel="1">
      <c r="A9" s="16"/>
      <c r="B9" s="34"/>
      <c r="C9" s="29"/>
      <c r="D9" s="104"/>
      <c r="E9" s="131"/>
      <c r="F9" s="132"/>
      <c r="G9" s="132"/>
      <c r="H9" s="21"/>
      <c r="I9" s="22"/>
      <c r="J9" s="50">
        <v>63305625</v>
      </c>
      <c r="K9" s="133"/>
      <c r="L9" s="132"/>
      <c r="M9" s="134"/>
      <c r="N9" s="134"/>
      <c r="O9" s="134"/>
      <c r="P9" s="132"/>
      <c r="Q9" s="132"/>
      <c r="R9" s="134"/>
      <c r="S9" s="134"/>
      <c r="T9" s="134"/>
      <c r="U9" s="135">
        <f t="shared" ref="U9:U10" si="0">SUM(R9:T9)</f>
        <v>0</v>
      </c>
      <c r="V9" s="134"/>
      <c r="W9" s="134"/>
      <c r="X9" s="134"/>
      <c r="Y9" s="135">
        <f t="shared" ref="Y9:Y10" si="1">SUM(V9:X9)</f>
        <v>0</v>
      </c>
      <c r="Z9" s="134"/>
      <c r="AA9" s="134"/>
      <c r="AB9" s="136"/>
      <c r="AC9" s="135">
        <f t="shared" ref="AC9:AC10" si="2">SUM(Z9:AB9)</f>
        <v>0</v>
      </c>
      <c r="AD9" s="134"/>
      <c r="AE9" s="134"/>
      <c r="AF9" s="134"/>
      <c r="AG9" s="135">
        <f t="shared" ref="AG9:AG10" si="3">SUM(AD9:AF9)</f>
        <v>0</v>
      </c>
      <c r="AH9" s="135">
        <f t="shared" ref="AH9:AH10" si="4">SUM(U9,Y9,AC9,AG9)</f>
        <v>0</v>
      </c>
      <c r="AI9" s="27">
        <f>IF(ISERROR(AH9/$J$11),0,AH9/$J$11)</f>
        <v>0</v>
      </c>
      <c r="AJ9" s="28" t="str">
        <f>IF(ISERROR(AH9/$AH$80),"-",AH9/$AH$80)</f>
        <v>-</v>
      </c>
      <c r="AK9" s="1"/>
      <c r="AL9" s="1"/>
      <c r="AM9" s="1"/>
      <c r="AN9" s="1"/>
      <c r="AO9" s="1"/>
      <c r="AP9" s="1"/>
      <c r="AQ9" s="1"/>
      <c r="AR9" s="3"/>
    </row>
    <row r="10" spans="1:44" ht="19.5" customHeight="1" outlineLevel="1">
      <c r="A10" s="16"/>
      <c r="B10" s="34"/>
      <c r="C10" s="29"/>
      <c r="D10" s="104"/>
      <c r="E10" s="131"/>
      <c r="F10" s="132"/>
      <c r="G10" s="132"/>
      <c r="H10" s="21"/>
      <c r="I10" s="22"/>
      <c r="J10" s="55"/>
      <c r="K10" s="133"/>
      <c r="L10" s="132"/>
      <c r="M10" s="134"/>
      <c r="N10" s="134"/>
      <c r="O10" s="134"/>
      <c r="P10" s="132"/>
      <c r="Q10" s="132"/>
      <c r="R10" s="134"/>
      <c r="S10" s="134"/>
      <c r="T10" s="134"/>
      <c r="U10" s="135">
        <f t="shared" si="0"/>
        <v>0</v>
      </c>
      <c r="V10" s="134"/>
      <c r="W10" s="134"/>
      <c r="X10" s="134"/>
      <c r="Y10" s="135">
        <f t="shared" si="1"/>
        <v>0</v>
      </c>
      <c r="Z10" s="134"/>
      <c r="AA10" s="134"/>
      <c r="AB10" s="136"/>
      <c r="AC10" s="135">
        <f t="shared" si="2"/>
        <v>0</v>
      </c>
      <c r="AD10" s="134"/>
      <c r="AE10" s="134"/>
      <c r="AF10" s="134"/>
      <c r="AG10" s="135">
        <f t="shared" si="3"/>
        <v>0</v>
      </c>
      <c r="AH10" s="135">
        <f t="shared" si="4"/>
        <v>0</v>
      </c>
      <c r="AI10" s="27"/>
      <c r="AJ10" s="28"/>
      <c r="AK10" s="1"/>
      <c r="AL10" s="1"/>
      <c r="AM10" s="1"/>
      <c r="AN10" s="1"/>
      <c r="AO10" s="1"/>
      <c r="AP10" s="1"/>
      <c r="AQ10" s="1"/>
      <c r="AR10" s="3"/>
    </row>
    <row r="11" spans="1:44" ht="19.5" customHeight="1">
      <c r="A11" s="334" t="s">
        <v>54</v>
      </c>
      <c r="B11" s="335"/>
      <c r="C11" s="335"/>
      <c r="D11" s="335"/>
      <c r="E11" s="336"/>
      <c r="F11" s="137"/>
      <c r="G11" s="137"/>
      <c r="H11" s="137"/>
      <c r="I11" s="137"/>
      <c r="J11" s="41">
        <f t="shared" ref="J11:K11" si="5">SUM(J9:J10)</f>
        <v>63305625</v>
      </c>
      <c r="K11" s="42">
        <f t="shared" si="5"/>
        <v>0</v>
      </c>
      <c r="L11" s="137"/>
      <c r="M11" s="41">
        <f t="shared" ref="M11:O11" si="6">SUM(M9:M10)</f>
        <v>0</v>
      </c>
      <c r="N11" s="41">
        <f t="shared" si="6"/>
        <v>0</v>
      </c>
      <c r="O11" s="41">
        <f t="shared" si="6"/>
        <v>0</v>
      </c>
      <c r="P11" s="138"/>
      <c r="Q11" s="137"/>
      <c r="R11" s="41">
        <f t="shared" ref="R11:AH11" si="7">SUM(R9:R10)</f>
        <v>0</v>
      </c>
      <c r="S11" s="41">
        <f t="shared" si="7"/>
        <v>0</v>
      </c>
      <c r="T11" s="41">
        <f t="shared" si="7"/>
        <v>0</v>
      </c>
      <c r="U11" s="41">
        <f t="shared" si="7"/>
        <v>0</v>
      </c>
      <c r="V11" s="41">
        <f t="shared" si="7"/>
        <v>0</v>
      </c>
      <c r="W11" s="41">
        <f t="shared" si="7"/>
        <v>0</v>
      </c>
      <c r="X11" s="41">
        <f t="shared" si="7"/>
        <v>0</v>
      </c>
      <c r="Y11" s="41">
        <f t="shared" si="7"/>
        <v>0</v>
      </c>
      <c r="Z11" s="41">
        <f t="shared" si="7"/>
        <v>0</v>
      </c>
      <c r="AA11" s="41">
        <f t="shared" si="7"/>
        <v>0</v>
      </c>
      <c r="AB11" s="41">
        <f t="shared" si="7"/>
        <v>0</v>
      </c>
      <c r="AC11" s="41">
        <f t="shared" si="7"/>
        <v>0</v>
      </c>
      <c r="AD11" s="41">
        <f t="shared" si="7"/>
        <v>0</v>
      </c>
      <c r="AE11" s="41">
        <f t="shared" si="7"/>
        <v>0</v>
      </c>
      <c r="AF11" s="41">
        <f t="shared" si="7"/>
        <v>0</v>
      </c>
      <c r="AG11" s="41">
        <f t="shared" si="7"/>
        <v>0</v>
      </c>
      <c r="AH11" s="41">
        <f t="shared" si="7"/>
        <v>0</v>
      </c>
      <c r="AI11" s="43">
        <f>IF(ISERROR(AH11/J11),0,AH11/J11)</f>
        <v>0</v>
      </c>
      <c r="AJ11" s="43">
        <f>IF(ISERROR(AH11/$AH$80),0,AH11/$AH$80)</f>
        <v>0</v>
      </c>
      <c r="AK11" s="1"/>
      <c r="AL11" s="1"/>
      <c r="AM11" s="1"/>
      <c r="AN11" s="1"/>
      <c r="AO11" s="1"/>
      <c r="AP11" s="1"/>
      <c r="AQ11" s="1"/>
      <c r="AR11" s="3"/>
    </row>
    <row r="12" spans="1:44" ht="19.5" customHeight="1">
      <c r="A12" s="330" t="s">
        <v>55</v>
      </c>
      <c r="B12" s="311"/>
      <c r="C12" s="311"/>
      <c r="D12" s="311"/>
      <c r="E12" s="312"/>
      <c r="F12" s="7"/>
      <c r="G12" s="8"/>
      <c r="H12" s="9"/>
      <c r="I12" s="45"/>
      <c r="J12" s="46"/>
      <c r="K12" s="47"/>
      <c r="L12" s="12"/>
      <c r="M12" s="13"/>
      <c r="N12" s="13"/>
      <c r="O12" s="13"/>
      <c r="P12" s="8"/>
      <c r="Q12" s="7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4"/>
      <c r="AJ12" s="14"/>
      <c r="AK12" s="2"/>
      <c r="AL12" s="2"/>
      <c r="AM12" s="2"/>
      <c r="AN12" s="2"/>
      <c r="AO12" s="2"/>
      <c r="AP12" s="2"/>
      <c r="AQ12" s="2"/>
      <c r="AR12" s="15"/>
    </row>
    <row r="13" spans="1:44" ht="26.25" customHeight="1" outlineLevel="1">
      <c r="A13" s="16">
        <v>1</v>
      </c>
      <c r="B13" s="34"/>
      <c r="C13" s="8"/>
      <c r="D13" s="81"/>
      <c r="E13" s="132"/>
      <c r="F13" s="132"/>
      <c r="G13" s="132"/>
      <c r="H13" s="21"/>
      <c r="I13" s="22"/>
      <c r="J13" s="324">
        <v>63305625</v>
      </c>
      <c r="K13" s="46"/>
      <c r="L13" s="132"/>
      <c r="M13" s="134"/>
      <c r="N13" s="134"/>
      <c r="O13" s="134"/>
      <c r="P13" s="132"/>
      <c r="Q13" s="132"/>
      <c r="R13" s="134"/>
      <c r="S13" s="46"/>
      <c r="T13" s="134"/>
      <c r="U13" s="135">
        <f>SUM(R13:T13)</f>
        <v>0</v>
      </c>
      <c r="V13" s="134"/>
      <c r="W13" s="134"/>
      <c r="X13" s="134"/>
      <c r="Y13" s="135">
        <f>SUM(V13:X13)</f>
        <v>0</v>
      </c>
      <c r="Z13" s="134"/>
      <c r="AA13" s="134"/>
      <c r="AB13" s="134"/>
      <c r="AC13" s="135">
        <f t="shared" ref="AC13:AC15" si="8">SUM(Z13:AB13)</f>
        <v>0</v>
      </c>
      <c r="AD13" s="134"/>
      <c r="AE13" s="134"/>
      <c r="AF13" s="134"/>
      <c r="AG13" s="135">
        <f>SUM(AD13:AF13)</f>
        <v>0</v>
      </c>
      <c r="AH13" s="135">
        <f t="shared" ref="AH13:AH15" si="9">SUM(U13,Y13,AC13,AG13)</f>
        <v>0</v>
      </c>
      <c r="AI13" s="27">
        <f t="shared" ref="AI13:AI15" si="10">IF(ISERROR(AH13/$J$16),0,AH13/$J$16)</f>
        <v>0</v>
      </c>
      <c r="AJ13" s="28" t="str">
        <f>IF(ISERROR(AH13/$AH$80),"-",AH13/$AH$80)</f>
        <v>-</v>
      </c>
      <c r="AK13" s="1"/>
      <c r="AL13" s="1"/>
      <c r="AM13" s="1"/>
      <c r="AN13" s="1"/>
      <c r="AO13" s="1"/>
      <c r="AP13" s="1"/>
      <c r="AQ13" s="1"/>
      <c r="AR13" s="3"/>
    </row>
    <row r="14" spans="1:44" ht="26.25" customHeight="1" outlineLevel="1">
      <c r="A14" s="16">
        <v>2</v>
      </c>
      <c r="B14" s="34"/>
      <c r="C14" s="120"/>
      <c r="D14" s="81"/>
      <c r="E14" s="132"/>
      <c r="F14" s="132"/>
      <c r="G14" s="132"/>
      <c r="H14" s="21"/>
      <c r="I14" s="22"/>
      <c r="J14" s="322"/>
      <c r="K14" s="139"/>
      <c r="L14" s="132"/>
      <c r="M14" s="134"/>
      <c r="N14" s="134"/>
      <c r="O14" s="134"/>
      <c r="P14" s="132"/>
      <c r="Q14" s="132"/>
      <c r="R14" s="134"/>
      <c r="S14" s="140"/>
      <c r="T14" s="134"/>
      <c r="U14" s="139"/>
      <c r="V14" s="134"/>
      <c r="W14" s="134"/>
      <c r="X14" s="134"/>
      <c r="Y14" s="135">
        <v>0</v>
      </c>
      <c r="Z14" s="139"/>
      <c r="AA14" s="134"/>
      <c r="AB14" s="134"/>
      <c r="AC14" s="135">
        <f t="shared" si="8"/>
        <v>0</v>
      </c>
      <c r="AD14" s="134"/>
      <c r="AE14" s="134"/>
      <c r="AF14" s="134"/>
      <c r="AG14" s="135"/>
      <c r="AH14" s="135">
        <f t="shared" si="9"/>
        <v>0</v>
      </c>
      <c r="AI14" s="27">
        <f t="shared" si="10"/>
        <v>0</v>
      </c>
      <c r="AJ14" s="28"/>
      <c r="AK14" s="1"/>
      <c r="AL14" s="1"/>
      <c r="AM14" s="1"/>
      <c r="AN14" s="1"/>
      <c r="AO14" s="1"/>
      <c r="AP14" s="1"/>
      <c r="AQ14" s="1"/>
      <c r="AR14" s="3"/>
    </row>
    <row r="15" spans="1:44" ht="19.5" customHeight="1" outlineLevel="1">
      <c r="A15" s="16">
        <v>3</v>
      </c>
      <c r="B15" s="34"/>
      <c r="C15" s="120"/>
      <c r="D15" s="81"/>
      <c r="E15" s="18"/>
      <c r="F15" s="132"/>
      <c r="G15" s="132"/>
      <c r="H15" s="36"/>
      <c r="I15" s="141"/>
      <c r="J15" s="322"/>
      <c r="K15" s="136"/>
      <c r="L15" s="18"/>
      <c r="M15" s="134"/>
      <c r="N15" s="134"/>
      <c r="O15" s="134"/>
      <c r="P15" s="132"/>
      <c r="Q15" s="18"/>
      <c r="R15" s="134"/>
      <c r="S15" s="134"/>
      <c r="T15" s="134"/>
      <c r="U15" s="136"/>
      <c r="V15" s="134"/>
      <c r="W15" s="134"/>
      <c r="X15" s="134"/>
      <c r="Y15" s="135">
        <f>SUM(V15:X15)</f>
        <v>0</v>
      </c>
      <c r="Z15" s="136"/>
      <c r="AA15" s="134"/>
      <c r="AB15" s="134"/>
      <c r="AC15" s="135">
        <f t="shared" si="8"/>
        <v>0</v>
      </c>
      <c r="AD15" s="134"/>
      <c r="AE15" s="134"/>
      <c r="AF15" s="134"/>
      <c r="AG15" s="135">
        <f>SUM(AD15:AF15)</f>
        <v>0</v>
      </c>
      <c r="AH15" s="135">
        <f t="shared" si="9"/>
        <v>0</v>
      </c>
      <c r="AI15" s="27">
        <f t="shared" si="10"/>
        <v>0</v>
      </c>
      <c r="AJ15" s="28" t="str">
        <f>IF(ISERROR(AH15/$AH$80),"-",AH15/$AH$80)</f>
        <v>-</v>
      </c>
      <c r="AK15" s="1"/>
      <c r="AL15" s="1"/>
      <c r="AM15" s="1"/>
      <c r="AN15" s="1"/>
      <c r="AO15" s="1"/>
      <c r="AP15" s="1"/>
      <c r="AQ15" s="1"/>
      <c r="AR15" s="3"/>
    </row>
    <row r="16" spans="1:44" ht="19.5" customHeight="1">
      <c r="A16" s="334" t="s">
        <v>56</v>
      </c>
      <c r="B16" s="335"/>
      <c r="C16" s="335"/>
      <c r="D16" s="335"/>
      <c r="E16" s="336"/>
      <c r="F16" s="137"/>
      <c r="G16" s="137"/>
      <c r="H16" s="137"/>
      <c r="I16" s="137"/>
      <c r="J16" s="41">
        <f t="shared" ref="J16:K16" si="11">SUM(J13:J15)</f>
        <v>63305625</v>
      </c>
      <c r="K16" s="42">
        <f t="shared" si="11"/>
        <v>0</v>
      </c>
      <c r="L16" s="137"/>
      <c r="M16" s="41">
        <f t="shared" ref="M16:O16" si="12">SUM(M13:M15)</f>
        <v>0</v>
      </c>
      <c r="N16" s="41">
        <f t="shared" si="12"/>
        <v>0</v>
      </c>
      <c r="O16" s="41">
        <f t="shared" si="12"/>
        <v>0</v>
      </c>
      <c r="P16" s="138"/>
      <c r="Q16" s="137"/>
      <c r="R16" s="41">
        <f t="shared" ref="R16:AH16" si="13">SUM(R13:R15)</f>
        <v>0</v>
      </c>
      <c r="S16" s="41">
        <f t="shared" si="13"/>
        <v>0</v>
      </c>
      <c r="T16" s="41">
        <f t="shared" si="13"/>
        <v>0</v>
      </c>
      <c r="U16" s="41">
        <f t="shared" si="13"/>
        <v>0</v>
      </c>
      <c r="V16" s="41">
        <f t="shared" si="13"/>
        <v>0</v>
      </c>
      <c r="W16" s="41">
        <f t="shared" si="13"/>
        <v>0</v>
      </c>
      <c r="X16" s="41">
        <f t="shared" si="13"/>
        <v>0</v>
      </c>
      <c r="Y16" s="41">
        <f t="shared" si="13"/>
        <v>0</v>
      </c>
      <c r="Z16" s="41">
        <f t="shared" si="13"/>
        <v>0</v>
      </c>
      <c r="AA16" s="41">
        <f t="shared" si="13"/>
        <v>0</v>
      </c>
      <c r="AB16" s="41">
        <f t="shared" si="13"/>
        <v>0</v>
      </c>
      <c r="AC16" s="41">
        <f t="shared" si="13"/>
        <v>0</v>
      </c>
      <c r="AD16" s="41">
        <f t="shared" si="13"/>
        <v>0</v>
      </c>
      <c r="AE16" s="41">
        <f t="shared" si="13"/>
        <v>0</v>
      </c>
      <c r="AF16" s="41">
        <f t="shared" si="13"/>
        <v>0</v>
      </c>
      <c r="AG16" s="41">
        <f t="shared" si="13"/>
        <v>0</v>
      </c>
      <c r="AH16" s="41">
        <f t="shared" si="13"/>
        <v>0</v>
      </c>
      <c r="AI16" s="43">
        <f>IF(ISERROR(AH16/J16),0,AH16/J16)</f>
        <v>0</v>
      </c>
      <c r="AJ16" s="43">
        <f>IF(ISERROR(AH16/$AH$80),0,AH16/$AH$80)</f>
        <v>0</v>
      </c>
      <c r="AK16" s="1"/>
      <c r="AL16" s="1"/>
      <c r="AM16" s="1"/>
      <c r="AN16" s="1"/>
      <c r="AO16" s="1"/>
      <c r="AP16" s="1"/>
      <c r="AQ16" s="1"/>
      <c r="AR16" s="3"/>
    </row>
    <row r="17" spans="1:44" ht="19.5" customHeight="1">
      <c r="A17" s="330" t="s">
        <v>57</v>
      </c>
      <c r="B17" s="311"/>
      <c r="C17" s="311"/>
      <c r="D17" s="311"/>
      <c r="E17" s="312"/>
      <c r="F17" s="7"/>
      <c r="G17" s="8"/>
      <c r="H17" s="9"/>
      <c r="I17" s="45"/>
      <c r="J17" s="46"/>
      <c r="K17" s="47"/>
      <c r="L17" s="12"/>
      <c r="M17" s="13"/>
      <c r="N17" s="13"/>
      <c r="O17" s="13"/>
      <c r="P17" s="8"/>
      <c r="Q17" s="7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4"/>
      <c r="AJ17" s="14"/>
      <c r="AK17" s="2"/>
      <c r="AL17" s="2"/>
      <c r="AM17" s="2"/>
      <c r="AN17" s="2"/>
      <c r="AO17" s="2"/>
      <c r="AP17" s="2"/>
      <c r="AQ17" s="2"/>
      <c r="AR17" s="15"/>
    </row>
    <row r="18" spans="1:44" ht="39" customHeight="1" outlineLevel="1">
      <c r="A18" s="16"/>
      <c r="B18" s="34"/>
      <c r="C18" s="8"/>
      <c r="D18" s="81"/>
      <c r="E18" s="132"/>
      <c r="F18" s="142"/>
      <c r="G18" s="142"/>
      <c r="H18" s="21"/>
      <c r="I18" s="21"/>
      <c r="J18" s="23">
        <v>63305625</v>
      </c>
      <c r="K18" s="57"/>
      <c r="L18" s="143"/>
      <c r="M18" s="134"/>
      <c r="N18" s="134"/>
      <c r="O18" s="134"/>
      <c r="P18" s="142"/>
      <c r="Q18" s="142"/>
      <c r="R18" s="134"/>
      <c r="S18" s="46"/>
      <c r="T18" s="134"/>
      <c r="U18" s="135">
        <f t="shared" ref="U18:U19" si="14">SUM(R18:T18)</f>
        <v>0</v>
      </c>
      <c r="V18" s="134"/>
      <c r="W18" s="134"/>
      <c r="X18" s="134"/>
      <c r="Y18" s="135">
        <f t="shared" ref="Y18:Y19" si="15">SUM(V18:X18)</f>
        <v>0</v>
      </c>
      <c r="Z18" s="134"/>
      <c r="AA18" s="57"/>
      <c r="AB18" s="134"/>
      <c r="AC18" s="135">
        <f t="shared" ref="AC18:AC19" si="16">SUM(Z18:AB18)</f>
        <v>0</v>
      </c>
      <c r="AD18" s="134"/>
      <c r="AE18" s="134"/>
      <c r="AF18" s="134"/>
      <c r="AG18" s="144">
        <f t="shared" ref="AG18:AG19" si="17">SUM(AD18:AF18)</f>
        <v>0</v>
      </c>
      <c r="AH18" s="135">
        <f t="shared" ref="AH18:AH19" si="18">SUM(U18,Y18,AC18,AG18)</f>
        <v>0</v>
      </c>
      <c r="AI18" s="27">
        <f t="shared" ref="AI18:AI19" si="19">IF(ISERROR(AH18/$J$20),0,AH18/$J$20)</f>
        <v>0</v>
      </c>
      <c r="AJ18" s="28" t="str">
        <f t="shared" ref="AJ18:AJ19" si="20">IF(ISERROR(AH18/$AH$80),"-",AH18/$AH$80)</f>
        <v>-</v>
      </c>
      <c r="AK18" s="1"/>
      <c r="AL18" s="1"/>
      <c r="AM18" s="1"/>
      <c r="AN18" s="1"/>
      <c r="AO18" s="1"/>
      <c r="AP18" s="1"/>
      <c r="AQ18" s="1"/>
      <c r="AR18" s="3"/>
    </row>
    <row r="19" spans="1:44" ht="19.5" customHeight="1" outlineLevel="1">
      <c r="A19" s="16">
        <v>2</v>
      </c>
      <c r="B19" s="34"/>
      <c r="C19" s="145"/>
      <c r="D19" s="95"/>
      <c r="E19" s="146"/>
      <c r="F19" s="143"/>
      <c r="G19" s="132"/>
      <c r="H19" s="36"/>
      <c r="I19" s="141"/>
      <c r="J19" s="147"/>
      <c r="K19" s="57"/>
      <c r="L19" s="82"/>
      <c r="M19" s="134"/>
      <c r="N19" s="134"/>
      <c r="O19" s="134"/>
      <c r="P19" s="142"/>
      <c r="Q19" s="18"/>
      <c r="R19" s="134"/>
      <c r="S19" s="134"/>
      <c r="T19" s="134"/>
      <c r="U19" s="135">
        <f t="shared" si="14"/>
        <v>0</v>
      </c>
      <c r="V19" s="134"/>
      <c r="W19" s="134"/>
      <c r="X19" s="134"/>
      <c r="Y19" s="135">
        <f t="shared" si="15"/>
        <v>0</v>
      </c>
      <c r="Z19" s="134"/>
      <c r="AA19" s="57"/>
      <c r="AB19" s="134"/>
      <c r="AC19" s="135">
        <f t="shared" si="16"/>
        <v>0</v>
      </c>
      <c r="AD19" s="134"/>
      <c r="AE19" s="134"/>
      <c r="AF19" s="134"/>
      <c r="AG19" s="144">
        <f t="shared" si="17"/>
        <v>0</v>
      </c>
      <c r="AH19" s="135">
        <f t="shared" si="18"/>
        <v>0</v>
      </c>
      <c r="AI19" s="27">
        <f t="shared" si="19"/>
        <v>0</v>
      </c>
      <c r="AJ19" s="28" t="str">
        <f t="shared" si="20"/>
        <v>-</v>
      </c>
      <c r="AK19" s="1"/>
      <c r="AL19" s="1"/>
      <c r="AM19" s="1"/>
      <c r="AN19" s="1"/>
      <c r="AO19" s="1"/>
      <c r="AP19" s="1"/>
      <c r="AQ19" s="1"/>
      <c r="AR19" s="3"/>
    </row>
    <row r="20" spans="1:44" ht="19.5" customHeight="1">
      <c r="A20" s="334" t="s">
        <v>58</v>
      </c>
      <c r="B20" s="335"/>
      <c r="C20" s="335"/>
      <c r="D20" s="335"/>
      <c r="E20" s="336"/>
      <c r="F20" s="137"/>
      <c r="G20" s="137"/>
      <c r="H20" s="137"/>
      <c r="I20" s="137"/>
      <c r="J20" s="41">
        <f>J18</f>
        <v>63305625</v>
      </c>
      <c r="K20" s="42">
        <f>SUM(K18:K19)</f>
        <v>0</v>
      </c>
      <c r="L20" s="137"/>
      <c r="M20" s="41">
        <f t="shared" ref="M20:O20" si="21">SUM(M18:M19)</f>
        <v>0</v>
      </c>
      <c r="N20" s="41">
        <f t="shared" si="21"/>
        <v>0</v>
      </c>
      <c r="O20" s="41">
        <f t="shared" si="21"/>
        <v>0</v>
      </c>
      <c r="P20" s="138"/>
      <c r="Q20" s="137"/>
      <c r="R20" s="41">
        <f t="shared" ref="R20:AH20" si="22">SUM(R18:R19)</f>
        <v>0</v>
      </c>
      <c r="S20" s="41">
        <f t="shared" si="22"/>
        <v>0</v>
      </c>
      <c r="T20" s="41">
        <f t="shared" si="22"/>
        <v>0</v>
      </c>
      <c r="U20" s="41">
        <f t="shared" si="22"/>
        <v>0</v>
      </c>
      <c r="V20" s="41">
        <f t="shared" si="22"/>
        <v>0</v>
      </c>
      <c r="W20" s="41">
        <f t="shared" si="22"/>
        <v>0</v>
      </c>
      <c r="X20" s="41">
        <f t="shared" si="22"/>
        <v>0</v>
      </c>
      <c r="Y20" s="41">
        <f t="shared" si="22"/>
        <v>0</v>
      </c>
      <c r="Z20" s="41">
        <f t="shared" si="22"/>
        <v>0</v>
      </c>
      <c r="AA20" s="41">
        <f t="shared" si="22"/>
        <v>0</v>
      </c>
      <c r="AB20" s="41">
        <f t="shared" si="22"/>
        <v>0</v>
      </c>
      <c r="AC20" s="41">
        <f t="shared" si="22"/>
        <v>0</v>
      </c>
      <c r="AD20" s="41">
        <f t="shared" si="22"/>
        <v>0</v>
      </c>
      <c r="AE20" s="41">
        <f t="shared" si="22"/>
        <v>0</v>
      </c>
      <c r="AF20" s="41">
        <f t="shared" si="22"/>
        <v>0</v>
      </c>
      <c r="AG20" s="41">
        <f t="shared" si="22"/>
        <v>0</v>
      </c>
      <c r="AH20" s="41">
        <f t="shared" si="22"/>
        <v>0</v>
      </c>
      <c r="AI20" s="43">
        <f>IF(ISERROR(AH20/J20),0,AH20/J20)</f>
        <v>0</v>
      </c>
      <c r="AJ20" s="43">
        <f>IF(ISERROR(AH20/$AH$80),0,AH20/$AH$80)</f>
        <v>0</v>
      </c>
      <c r="AK20" s="1"/>
      <c r="AL20" s="1"/>
      <c r="AM20" s="1"/>
      <c r="AN20" s="1"/>
      <c r="AO20" s="1"/>
      <c r="AP20" s="1"/>
      <c r="AQ20" s="1"/>
      <c r="AR20" s="3"/>
    </row>
    <row r="21" spans="1:44" ht="19.5" customHeight="1">
      <c r="A21" s="330" t="s">
        <v>59</v>
      </c>
      <c r="B21" s="311"/>
      <c r="C21" s="311"/>
      <c r="D21" s="311"/>
      <c r="E21" s="312"/>
      <c r="F21" s="7"/>
      <c r="G21" s="8"/>
      <c r="H21" s="9"/>
      <c r="I21" s="45"/>
      <c r="J21" s="46"/>
      <c r="K21" s="47"/>
      <c r="L21" s="12"/>
      <c r="M21" s="13"/>
      <c r="N21" s="13"/>
      <c r="O21" s="13"/>
      <c r="P21" s="8"/>
      <c r="Q21" s="7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4"/>
      <c r="AJ21" s="14"/>
      <c r="AK21" s="2"/>
      <c r="AL21" s="2"/>
      <c r="AM21" s="2"/>
      <c r="AN21" s="2"/>
      <c r="AO21" s="2"/>
      <c r="AP21" s="2"/>
      <c r="AQ21" s="2"/>
      <c r="AR21" s="15"/>
    </row>
    <row r="22" spans="1:44" ht="55.5" customHeight="1" outlineLevel="1">
      <c r="A22" s="16"/>
      <c r="B22" s="34"/>
      <c r="C22" s="8"/>
      <c r="D22" s="81"/>
      <c r="E22" s="132"/>
      <c r="F22" s="142"/>
      <c r="G22" s="142"/>
      <c r="H22" s="21"/>
      <c r="I22" s="21"/>
      <c r="J22" s="23">
        <v>63305625</v>
      </c>
      <c r="K22" s="57"/>
      <c r="L22" s="143"/>
      <c r="M22" s="134"/>
      <c r="N22" s="134"/>
      <c r="O22" s="134"/>
      <c r="P22" s="142"/>
      <c r="Q22" s="142"/>
      <c r="R22" s="134"/>
      <c r="S22" s="46"/>
      <c r="T22" s="134"/>
      <c r="U22" s="135">
        <f t="shared" ref="U22:U23" si="23">SUM(R22:T22)</f>
        <v>0</v>
      </c>
      <c r="V22" s="134"/>
      <c r="W22" s="134"/>
      <c r="X22" s="148"/>
      <c r="Y22" s="135">
        <f t="shared" ref="Y22:Y23" si="24">SUM(V22:X22)</f>
        <v>0</v>
      </c>
      <c r="Z22" s="134"/>
      <c r="AA22" s="134"/>
      <c r="AB22" s="134"/>
      <c r="AC22" s="135">
        <f t="shared" ref="AC22:AC23" si="25">SUM(Z22:AB22)</f>
        <v>0</v>
      </c>
      <c r="AD22" s="134"/>
      <c r="AE22" s="134"/>
      <c r="AF22" s="134"/>
      <c r="AG22" s="135">
        <f t="shared" ref="AG22:AG23" si="26">SUM(AD22:AF22)</f>
        <v>0</v>
      </c>
      <c r="AH22" s="135">
        <f t="shared" ref="AH22:AH23" si="27">SUM(U22,Y22,AC22,AG22)</f>
        <v>0</v>
      </c>
      <c r="AI22" s="27">
        <f t="shared" ref="AI22:AI23" si="28">IF(ISERROR(AH22/$J$24),0,AH22/$J$24)</f>
        <v>0</v>
      </c>
      <c r="AJ22" s="28" t="str">
        <f t="shared" ref="AJ22:AJ23" si="29">IF(ISERROR(AH22/$AH$80),"-",AH22/$AH$80)</f>
        <v>-</v>
      </c>
      <c r="AK22" s="1"/>
      <c r="AL22" s="1"/>
      <c r="AM22" s="1"/>
      <c r="AN22" s="1"/>
      <c r="AO22" s="1"/>
      <c r="AP22" s="1"/>
      <c r="AQ22" s="1"/>
      <c r="AR22" s="3"/>
    </row>
    <row r="23" spans="1:44" ht="19.5" customHeight="1" outlineLevel="1">
      <c r="A23" s="16">
        <v>2</v>
      </c>
      <c r="B23" s="34"/>
      <c r="C23" s="120"/>
      <c r="D23" s="120"/>
      <c r="E23" s="2"/>
      <c r="F23" s="18"/>
      <c r="G23" s="18"/>
      <c r="H23" s="36"/>
      <c r="I23" s="141"/>
      <c r="J23" s="140"/>
      <c r="K23" s="136"/>
      <c r="L23" s="18"/>
      <c r="M23" s="134"/>
      <c r="N23" s="134"/>
      <c r="O23" s="134"/>
      <c r="P23" s="18"/>
      <c r="Q23" s="18"/>
      <c r="R23" s="134"/>
      <c r="S23" s="134"/>
      <c r="T23" s="134"/>
      <c r="U23" s="135">
        <f t="shared" si="23"/>
        <v>0</v>
      </c>
      <c r="V23" s="134"/>
      <c r="W23" s="134"/>
      <c r="X23" s="134"/>
      <c r="Y23" s="135">
        <f t="shared" si="24"/>
        <v>0</v>
      </c>
      <c r="Z23" s="134"/>
      <c r="AA23" s="134"/>
      <c r="AB23" s="134"/>
      <c r="AC23" s="135">
        <f t="shared" si="25"/>
        <v>0</v>
      </c>
      <c r="AD23" s="134"/>
      <c r="AE23" s="134"/>
      <c r="AF23" s="134"/>
      <c r="AG23" s="135">
        <f t="shared" si="26"/>
        <v>0</v>
      </c>
      <c r="AH23" s="135">
        <f t="shared" si="27"/>
        <v>0</v>
      </c>
      <c r="AI23" s="27">
        <f t="shared" si="28"/>
        <v>0</v>
      </c>
      <c r="AJ23" s="28" t="str">
        <f t="shared" si="29"/>
        <v>-</v>
      </c>
      <c r="AK23" s="1"/>
      <c r="AL23" s="1"/>
      <c r="AM23" s="1"/>
      <c r="AN23" s="1"/>
      <c r="AO23" s="1"/>
      <c r="AP23" s="1"/>
      <c r="AQ23" s="1"/>
      <c r="AR23" s="3"/>
    </row>
    <row r="24" spans="1:44" ht="19.5" customHeight="1">
      <c r="A24" s="334" t="s">
        <v>60</v>
      </c>
      <c r="B24" s="335"/>
      <c r="C24" s="335"/>
      <c r="D24" s="335"/>
      <c r="E24" s="336"/>
      <c r="F24" s="137"/>
      <c r="G24" s="137"/>
      <c r="H24" s="137"/>
      <c r="I24" s="137"/>
      <c r="J24" s="41">
        <f t="shared" ref="J24:K24" si="30">SUM(J22:J23)</f>
        <v>63305625</v>
      </c>
      <c r="K24" s="42">
        <f t="shared" si="30"/>
        <v>0</v>
      </c>
      <c r="L24" s="137"/>
      <c r="M24" s="41">
        <f t="shared" ref="M24:O24" si="31">SUM(M22:M23)</f>
        <v>0</v>
      </c>
      <c r="N24" s="41">
        <f t="shared" si="31"/>
        <v>0</v>
      </c>
      <c r="O24" s="41">
        <f t="shared" si="31"/>
        <v>0</v>
      </c>
      <c r="P24" s="138"/>
      <c r="Q24" s="137"/>
      <c r="R24" s="41">
        <f t="shared" ref="R24:AH24" si="32">SUM(R22:R23)</f>
        <v>0</v>
      </c>
      <c r="S24" s="41">
        <f t="shared" si="32"/>
        <v>0</v>
      </c>
      <c r="T24" s="41">
        <f t="shared" si="32"/>
        <v>0</v>
      </c>
      <c r="U24" s="41">
        <f t="shared" si="32"/>
        <v>0</v>
      </c>
      <c r="V24" s="41">
        <f t="shared" si="32"/>
        <v>0</v>
      </c>
      <c r="W24" s="41">
        <f t="shared" si="32"/>
        <v>0</v>
      </c>
      <c r="X24" s="41">
        <f t="shared" si="32"/>
        <v>0</v>
      </c>
      <c r="Y24" s="41">
        <f t="shared" si="32"/>
        <v>0</v>
      </c>
      <c r="Z24" s="41">
        <f t="shared" si="32"/>
        <v>0</v>
      </c>
      <c r="AA24" s="41">
        <f t="shared" si="32"/>
        <v>0</v>
      </c>
      <c r="AB24" s="41">
        <f t="shared" si="32"/>
        <v>0</v>
      </c>
      <c r="AC24" s="41">
        <f t="shared" si="32"/>
        <v>0</v>
      </c>
      <c r="AD24" s="41">
        <f t="shared" si="32"/>
        <v>0</v>
      </c>
      <c r="AE24" s="41">
        <f t="shared" si="32"/>
        <v>0</v>
      </c>
      <c r="AF24" s="41">
        <f t="shared" si="32"/>
        <v>0</v>
      </c>
      <c r="AG24" s="41">
        <f t="shared" si="32"/>
        <v>0</v>
      </c>
      <c r="AH24" s="41">
        <f t="shared" si="32"/>
        <v>0</v>
      </c>
      <c r="AI24" s="43">
        <f>IF(ISERROR(AH24/J24),0,AH24/J24)</f>
        <v>0</v>
      </c>
      <c r="AJ24" s="43">
        <f>IF(ISERROR(AH24/$AH$80),0,AH24/$AH$80)</f>
        <v>0</v>
      </c>
      <c r="AK24" s="1"/>
      <c r="AL24" s="1"/>
      <c r="AM24" s="1"/>
      <c r="AN24" s="1"/>
      <c r="AO24" s="1"/>
      <c r="AP24" s="1"/>
      <c r="AQ24" s="1"/>
      <c r="AR24" s="3"/>
    </row>
    <row r="25" spans="1:44" ht="19.5" customHeight="1">
      <c r="A25" s="330" t="s">
        <v>61</v>
      </c>
      <c r="B25" s="311"/>
      <c r="C25" s="311"/>
      <c r="D25" s="311"/>
      <c r="E25" s="312"/>
      <c r="F25" s="7"/>
      <c r="G25" s="8"/>
      <c r="H25" s="9"/>
      <c r="I25" s="45"/>
      <c r="J25" s="46"/>
      <c r="K25" s="47"/>
      <c r="L25" s="12"/>
      <c r="M25" s="13"/>
      <c r="N25" s="13"/>
      <c r="O25" s="13"/>
      <c r="P25" s="8"/>
      <c r="Q25" s="7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4"/>
      <c r="AJ25" s="14"/>
      <c r="AK25" s="2"/>
      <c r="AL25" s="2"/>
      <c r="AM25" s="2"/>
      <c r="AN25" s="2"/>
      <c r="AO25" s="2"/>
      <c r="AP25" s="2"/>
      <c r="AQ25" s="2"/>
      <c r="AR25" s="15"/>
    </row>
    <row r="26" spans="1:44" ht="35.25" customHeight="1" outlineLevel="1">
      <c r="A26" s="16"/>
      <c r="B26" s="34"/>
      <c r="C26" s="8"/>
      <c r="D26" s="81"/>
      <c r="E26" s="132"/>
      <c r="F26" s="142"/>
      <c r="G26" s="142"/>
      <c r="H26" s="21"/>
      <c r="I26" s="21"/>
      <c r="J26" s="328">
        <v>63305625</v>
      </c>
      <c r="K26" s="57"/>
      <c r="L26" s="143"/>
      <c r="M26" s="134"/>
      <c r="N26" s="134"/>
      <c r="O26" s="134"/>
      <c r="P26" s="142"/>
      <c r="Q26" s="142"/>
      <c r="R26" s="134"/>
      <c r="S26" s="46"/>
      <c r="T26" s="134"/>
      <c r="U26" s="135">
        <f>SUM(R26:T26)</f>
        <v>0</v>
      </c>
      <c r="V26" s="134"/>
      <c r="W26" s="134"/>
      <c r="X26" s="134"/>
      <c r="Y26" s="135">
        <f>SUM(V26:X26)</f>
        <v>0</v>
      </c>
      <c r="Z26" s="134"/>
      <c r="AA26" s="134"/>
      <c r="AB26" s="75"/>
      <c r="AC26" s="135">
        <f t="shared" ref="AC26:AC28" si="33">SUM(Z26:AB26)</f>
        <v>0</v>
      </c>
      <c r="AD26" s="134"/>
      <c r="AE26" s="134"/>
      <c r="AF26" s="134"/>
      <c r="AG26" s="135">
        <f>SUM(AD26:AF26)</f>
        <v>0</v>
      </c>
      <c r="AH26" s="135">
        <f t="shared" ref="AH26:AH28" si="34">SUM(U26,Y26,AC26,AG26)</f>
        <v>0</v>
      </c>
      <c r="AI26" s="27">
        <f t="shared" ref="AI26:AI28" si="35">IF(ISERROR(AH26/$J$29),0,AH26/$J$29)</f>
        <v>0</v>
      </c>
      <c r="AJ26" s="28" t="str">
        <f t="shared" ref="AJ26:AJ28" si="36">IF(ISERROR(AH26/$AH$80),"-",AH26/$AH$80)</f>
        <v>-</v>
      </c>
      <c r="AK26" s="1"/>
      <c r="AL26" s="1"/>
      <c r="AM26" s="1"/>
      <c r="AN26" s="1"/>
      <c r="AO26" s="1"/>
      <c r="AP26" s="1"/>
      <c r="AQ26" s="1"/>
      <c r="AR26" s="3"/>
    </row>
    <row r="27" spans="1:44" ht="35.25" customHeight="1" outlineLevel="1">
      <c r="A27" s="16">
        <v>2</v>
      </c>
      <c r="B27" s="34"/>
      <c r="C27" s="8"/>
      <c r="D27" s="81"/>
      <c r="E27" s="132"/>
      <c r="F27" s="132"/>
      <c r="G27" s="132"/>
      <c r="H27" s="62"/>
      <c r="I27" s="63"/>
      <c r="J27" s="314"/>
      <c r="K27" s="46"/>
      <c r="L27" s="64"/>
      <c r="M27" s="55"/>
      <c r="N27" s="66"/>
      <c r="O27" s="55"/>
      <c r="P27" s="142"/>
      <c r="Q27" s="142"/>
      <c r="R27" s="134"/>
      <c r="S27" s="140"/>
      <c r="T27" s="134"/>
      <c r="U27" s="135"/>
      <c r="V27" s="134"/>
      <c r="W27" s="134"/>
      <c r="X27" s="134"/>
      <c r="Y27" s="135"/>
      <c r="Z27" s="134"/>
      <c r="AA27" s="46"/>
      <c r="AB27" s="149"/>
      <c r="AC27" s="135">
        <f t="shared" si="33"/>
        <v>0</v>
      </c>
      <c r="AD27" s="134"/>
      <c r="AE27" s="134"/>
      <c r="AF27" s="134"/>
      <c r="AG27" s="135"/>
      <c r="AH27" s="135">
        <f t="shared" si="34"/>
        <v>0</v>
      </c>
      <c r="AI27" s="27">
        <f t="shared" si="35"/>
        <v>0</v>
      </c>
      <c r="AJ27" s="28" t="str">
        <f t="shared" si="36"/>
        <v>-</v>
      </c>
      <c r="AK27" s="1"/>
      <c r="AL27" s="1"/>
      <c r="AM27" s="1"/>
      <c r="AN27" s="1"/>
      <c r="AO27" s="1"/>
      <c r="AP27" s="1"/>
      <c r="AQ27" s="1"/>
      <c r="AR27" s="3"/>
    </row>
    <row r="28" spans="1:44" ht="19.5" customHeight="1" outlineLevel="1">
      <c r="A28" s="16">
        <v>3</v>
      </c>
      <c r="B28" s="34"/>
      <c r="C28" s="8"/>
      <c r="D28" s="81"/>
      <c r="E28" s="132"/>
      <c r="F28" s="132"/>
      <c r="G28" s="132"/>
      <c r="H28" s="150"/>
      <c r="I28" s="63"/>
      <c r="J28" s="140"/>
      <c r="K28" s="46"/>
      <c r="L28" s="64"/>
      <c r="M28" s="55"/>
      <c r="N28" s="66"/>
      <c r="O28" s="55"/>
      <c r="P28" s="142"/>
      <c r="Q28" s="142"/>
      <c r="R28" s="134"/>
      <c r="S28" s="134"/>
      <c r="T28" s="134"/>
      <c r="U28" s="135">
        <f>SUM(R28:T28)</f>
        <v>0</v>
      </c>
      <c r="V28" s="134"/>
      <c r="W28" s="134"/>
      <c r="X28" s="134"/>
      <c r="Y28" s="135">
        <f>SUM(V28:X28)</f>
        <v>0</v>
      </c>
      <c r="Z28" s="134"/>
      <c r="AA28" s="46"/>
      <c r="AB28" s="134"/>
      <c r="AC28" s="135">
        <f t="shared" si="33"/>
        <v>0</v>
      </c>
      <c r="AD28" s="134"/>
      <c r="AE28" s="134"/>
      <c r="AF28" s="134"/>
      <c r="AG28" s="135">
        <f>SUM(AD28:AF28)</f>
        <v>0</v>
      </c>
      <c r="AH28" s="135">
        <f t="shared" si="34"/>
        <v>0</v>
      </c>
      <c r="AI28" s="27">
        <f t="shared" si="35"/>
        <v>0</v>
      </c>
      <c r="AJ28" s="28" t="str">
        <f t="shared" si="36"/>
        <v>-</v>
      </c>
      <c r="AK28" s="1"/>
      <c r="AL28" s="1"/>
      <c r="AM28" s="1"/>
      <c r="AN28" s="1"/>
      <c r="AO28" s="1"/>
      <c r="AP28" s="1"/>
      <c r="AQ28" s="1"/>
      <c r="AR28" s="3"/>
    </row>
    <row r="29" spans="1:44" ht="19.5" customHeight="1">
      <c r="A29" s="334" t="s">
        <v>62</v>
      </c>
      <c r="B29" s="335"/>
      <c r="C29" s="335"/>
      <c r="D29" s="335"/>
      <c r="E29" s="336"/>
      <c r="F29" s="137"/>
      <c r="G29" s="137"/>
      <c r="H29" s="137"/>
      <c r="I29" s="137"/>
      <c r="J29" s="41">
        <f t="shared" ref="J29:K29" si="37">SUM(J26:J28)</f>
        <v>63305625</v>
      </c>
      <c r="K29" s="42">
        <f t="shared" si="37"/>
        <v>0</v>
      </c>
      <c r="L29" s="137"/>
      <c r="M29" s="41">
        <f t="shared" ref="M29:O29" si="38">SUM(M26:M28)</f>
        <v>0</v>
      </c>
      <c r="N29" s="41">
        <f t="shared" si="38"/>
        <v>0</v>
      </c>
      <c r="O29" s="41">
        <f t="shared" si="38"/>
        <v>0</v>
      </c>
      <c r="P29" s="138"/>
      <c r="Q29" s="137"/>
      <c r="R29" s="41">
        <f t="shared" ref="R29:AH29" si="39">SUM(R26:R28)</f>
        <v>0</v>
      </c>
      <c r="S29" s="41">
        <f t="shared" si="39"/>
        <v>0</v>
      </c>
      <c r="T29" s="41">
        <f t="shared" si="39"/>
        <v>0</v>
      </c>
      <c r="U29" s="41">
        <f t="shared" si="39"/>
        <v>0</v>
      </c>
      <c r="V29" s="41">
        <f t="shared" si="39"/>
        <v>0</v>
      </c>
      <c r="W29" s="41">
        <f t="shared" si="39"/>
        <v>0</v>
      </c>
      <c r="X29" s="41">
        <f t="shared" si="39"/>
        <v>0</v>
      </c>
      <c r="Y29" s="41">
        <f t="shared" si="39"/>
        <v>0</v>
      </c>
      <c r="Z29" s="41">
        <f t="shared" si="39"/>
        <v>0</v>
      </c>
      <c r="AA29" s="41">
        <f t="shared" si="39"/>
        <v>0</v>
      </c>
      <c r="AB29" s="41">
        <f t="shared" si="39"/>
        <v>0</v>
      </c>
      <c r="AC29" s="41">
        <f t="shared" si="39"/>
        <v>0</v>
      </c>
      <c r="AD29" s="41">
        <f t="shared" si="39"/>
        <v>0</v>
      </c>
      <c r="AE29" s="41">
        <f t="shared" si="39"/>
        <v>0</v>
      </c>
      <c r="AF29" s="41">
        <f t="shared" si="39"/>
        <v>0</v>
      </c>
      <c r="AG29" s="41">
        <f t="shared" si="39"/>
        <v>0</v>
      </c>
      <c r="AH29" s="41">
        <f t="shared" si="39"/>
        <v>0</v>
      </c>
      <c r="AI29" s="43">
        <f>IF(ISERROR(AH29/J29),0,AH29/J29)</f>
        <v>0</v>
      </c>
      <c r="AJ29" s="43">
        <f>IF(ISERROR(AH29/$AH$80),0,AH29/$AH$80)</f>
        <v>0</v>
      </c>
      <c r="AK29" s="1"/>
      <c r="AL29" s="1"/>
      <c r="AM29" s="1"/>
      <c r="AN29" s="1"/>
      <c r="AO29" s="1"/>
      <c r="AP29" s="1"/>
      <c r="AQ29" s="1"/>
      <c r="AR29" s="3"/>
    </row>
    <row r="30" spans="1:44" ht="19.5" customHeight="1">
      <c r="A30" s="330" t="s">
        <v>63</v>
      </c>
      <c r="B30" s="311"/>
      <c r="C30" s="311"/>
      <c r="D30" s="311"/>
      <c r="E30" s="312"/>
      <c r="F30" s="7"/>
      <c r="G30" s="8"/>
      <c r="H30" s="9"/>
      <c r="I30" s="45"/>
      <c r="J30" s="46"/>
      <c r="K30" s="47"/>
      <c r="L30" s="12"/>
      <c r="M30" s="13"/>
      <c r="N30" s="13"/>
      <c r="O30" s="13"/>
      <c r="P30" s="8"/>
      <c r="Q30" s="7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4"/>
      <c r="AJ30" s="14"/>
      <c r="AK30" s="2"/>
      <c r="AL30" s="2"/>
      <c r="AM30" s="2"/>
      <c r="AN30" s="2"/>
      <c r="AO30" s="2"/>
      <c r="AP30" s="2"/>
      <c r="AQ30" s="2"/>
      <c r="AR30" s="15"/>
    </row>
    <row r="31" spans="1:44" ht="49.5" customHeight="1" outlineLevel="1">
      <c r="A31" s="16"/>
      <c r="B31" s="34"/>
      <c r="C31" s="8"/>
      <c r="D31" s="81"/>
      <c r="E31" s="132"/>
      <c r="F31" s="142"/>
      <c r="G31" s="142"/>
      <c r="H31" s="21"/>
      <c r="I31" s="21"/>
      <c r="J31" s="328">
        <v>63305625</v>
      </c>
      <c r="K31" s="57"/>
      <c r="L31" s="143"/>
      <c r="M31" s="134"/>
      <c r="N31" s="134"/>
      <c r="O31" s="134"/>
      <c r="P31" s="142"/>
      <c r="Q31" s="142"/>
      <c r="R31" s="134"/>
      <c r="S31" s="46"/>
      <c r="T31" s="134"/>
      <c r="U31" s="135">
        <f>SUM(R31:T31)</f>
        <v>0</v>
      </c>
      <c r="V31" s="134"/>
      <c r="W31" s="134"/>
      <c r="X31" s="134"/>
      <c r="Y31" s="135">
        <f>SUM(V31:X31)</f>
        <v>0</v>
      </c>
      <c r="Z31" s="134"/>
      <c r="AA31" s="134"/>
      <c r="AB31" s="134"/>
      <c r="AC31" s="135">
        <f t="shared" ref="AC31:AC33" si="40">SUM(Z31:AB31)</f>
        <v>0</v>
      </c>
      <c r="AD31" s="134"/>
      <c r="AE31" s="134"/>
      <c r="AF31" s="134"/>
      <c r="AG31" s="135">
        <f>SUM(AD31:AF31)</f>
        <v>0</v>
      </c>
      <c r="AH31" s="135">
        <f t="shared" ref="AH31:AH33" si="41">SUM(U31,Y31,AC31,AG31)</f>
        <v>0</v>
      </c>
      <c r="AI31" s="27">
        <f t="shared" ref="AI31:AI33" si="42">IF(ISERROR(AH31/$J$34),0,AH31/$J$34)</f>
        <v>0</v>
      </c>
      <c r="AJ31" s="28" t="str">
        <f t="shared" ref="AJ31:AJ33" si="43">IF(ISERROR(AH31/$AH$80),"-",AH31/$AH$80)</f>
        <v>-</v>
      </c>
      <c r="AK31" s="1"/>
      <c r="AL31" s="1"/>
      <c r="AM31" s="1"/>
      <c r="AN31" s="1"/>
      <c r="AO31" s="1"/>
      <c r="AP31" s="1"/>
      <c r="AQ31" s="1"/>
      <c r="AR31" s="3"/>
    </row>
    <row r="32" spans="1:44" ht="36" customHeight="1" outlineLevel="1">
      <c r="A32" s="16">
        <v>2</v>
      </c>
      <c r="B32" s="34"/>
      <c r="C32" s="151"/>
      <c r="D32" s="152"/>
      <c r="E32" s="142"/>
      <c r="F32" s="132"/>
      <c r="G32" s="132"/>
      <c r="H32" s="21"/>
      <c r="I32" s="22"/>
      <c r="J32" s="314"/>
      <c r="K32" s="46"/>
      <c r="L32" s="132"/>
      <c r="M32" s="134"/>
      <c r="N32" s="134"/>
      <c r="O32" s="134"/>
      <c r="P32" s="132"/>
      <c r="Q32" s="132"/>
      <c r="R32" s="134"/>
      <c r="S32" s="140"/>
      <c r="T32" s="134"/>
      <c r="U32" s="135"/>
      <c r="V32" s="134"/>
      <c r="W32" s="134"/>
      <c r="X32" s="134"/>
      <c r="Y32" s="135"/>
      <c r="Z32" s="134"/>
      <c r="AA32" s="46"/>
      <c r="AB32" s="134"/>
      <c r="AC32" s="135">
        <f t="shared" si="40"/>
        <v>0</v>
      </c>
      <c r="AD32" s="134"/>
      <c r="AE32" s="134"/>
      <c r="AF32" s="134"/>
      <c r="AG32" s="135"/>
      <c r="AH32" s="135">
        <f t="shared" si="41"/>
        <v>0</v>
      </c>
      <c r="AI32" s="27">
        <f t="shared" si="42"/>
        <v>0</v>
      </c>
      <c r="AJ32" s="28" t="str">
        <f t="shared" si="43"/>
        <v>-</v>
      </c>
      <c r="AK32" s="1"/>
      <c r="AL32" s="1"/>
      <c r="AM32" s="1"/>
      <c r="AN32" s="1"/>
      <c r="AO32" s="1"/>
      <c r="AP32" s="1"/>
      <c r="AQ32" s="1"/>
      <c r="AR32" s="3"/>
    </row>
    <row r="33" spans="1:44" ht="19.5" customHeight="1" outlineLevel="1">
      <c r="A33" s="16">
        <v>3</v>
      </c>
      <c r="B33" s="34"/>
      <c r="C33" s="151"/>
      <c r="D33" s="152"/>
      <c r="E33" s="142"/>
      <c r="F33" s="132"/>
      <c r="G33" s="132"/>
      <c r="H33" s="36"/>
      <c r="I33" s="141"/>
      <c r="J33" s="46"/>
      <c r="K33" s="46"/>
      <c r="L33" s="18"/>
      <c r="M33" s="134"/>
      <c r="N33" s="134"/>
      <c r="O33" s="134"/>
      <c r="P33" s="132"/>
      <c r="Q33" s="18"/>
      <c r="R33" s="134"/>
      <c r="S33" s="134"/>
      <c r="T33" s="134"/>
      <c r="U33" s="135">
        <f>SUM(R33:T33)</f>
        <v>0</v>
      </c>
      <c r="V33" s="134"/>
      <c r="W33" s="134"/>
      <c r="X33" s="134"/>
      <c r="Y33" s="135">
        <f>SUM(V33:X33)</f>
        <v>0</v>
      </c>
      <c r="Z33" s="134"/>
      <c r="AA33" s="46"/>
      <c r="AB33" s="134"/>
      <c r="AC33" s="135">
        <f t="shared" si="40"/>
        <v>0</v>
      </c>
      <c r="AD33" s="134"/>
      <c r="AE33" s="134"/>
      <c r="AF33" s="134"/>
      <c r="AG33" s="135">
        <f>SUM(AD33:AF33)</f>
        <v>0</v>
      </c>
      <c r="AH33" s="135">
        <f t="shared" si="41"/>
        <v>0</v>
      </c>
      <c r="AI33" s="27">
        <f t="shared" si="42"/>
        <v>0</v>
      </c>
      <c r="AJ33" s="28" t="str">
        <f t="shared" si="43"/>
        <v>-</v>
      </c>
      <c r="AK33" s="1"/>
      <c r="AL33" s="1"/>
      <c r="AM33" s="1"/>
      <c r="AN33" s="1"/>
      <c r="AO33" s="1"/>
      <c r="AP33" s="1"/>
      <c r="AQ33" s="1"/>
      <c r="AR33" s="3"/>
    </row>
    <row r="34" spans="1:44" ht="19.5" customHeight="1">
      <c r="A34" s="334" t="s">
        <v>64</v>
      </c>
      <c r="B34" s="335"/>
      <c r="C34" s="335"/>
      <c r="D34" s="335"/>
      <c r="E34" s="336"/>
      <c r="F34" s="137"/>
      <c r="G34" s="137"/>
      <c r="H34" s="137"/>
      <c r="I34" s="153"/>
      <c r="J34" s="41">
        <f t="shared" ref="J34:K34" si="44">SUM(J31:J33)</f>
        <v>63305625</v>
      </c>
      <c r="K34" s="41">
        <f t="shared" si="44"/>
        <v>0</v>
      </c>
      <c r="L34" s="137"/>
      <c r="M34" s="41">
        <f t="shared" ref="M34:O34" si="45">SUM(M31:M33)</f>
        <v>0</v>
      </c>
      <c r="N34" s="41">
        <f t="shared" si="45"/>
        <v>0</v>
      </c>
      <c r="O34" s="41">
        <f t="shared" si="45"/>
        <v>0</v>
      </c>
      <c r="P34" s="138"/>
      <c r="Q34" s="137"/>
      <c r="R34" s="41">
        <f t="shared" ref="R34:AH34" si="46">SUM(R31:R33)</f>
        <v>0</v>
      </c>
      <c r="S34" s="41">
        <f t="shared" si="46"/>
        <v>0</v>
      </c>
      <c r="T34" s="41">
        <f t="shared" si="46"/>
        <v>0</v>
      </c>
      <c r="U34" s="41">
        <f t="shared" si="46"/>
        <v>0</v>
      </c>
      <c r="V34" s="41">
        <f t="shared" si="46"/>
        <v>0</v>
      </c>
      <c r="W34" s="41">
        <f t="shared" si="46"/>
        <v>0</v>
      </c>
      <c r="X34" s="41">
        <f t="shared" si="46"/>
        <v>0</v>
      </c>
      <c r="Y34" s="41">
        <f t="shared" si="46"/>
        <v>0</v>
      </c>
      <c r="Z34" s="41">
        <f t="shared" si="46"/>
        <v>0</v>
      </c>
      <c r="AA34" s="41">
        <f t="shared" si="46"/>
        <v>0</v>
      </c>
      <c r="AB34" s="41">
        <f t="shared" si="46"/>
        <v>0</v>
      </c>
      <c r="AC34" s="41">
        <f t="shared" si="46"/>
        <v>0</v>
      </c>
      <c r="AD34" s="41">
        <f t="shared" si="46"/>
        <v>0</v>
      </c>
      <c r="AE34" s="41">
        <f t="shared" si="46"/>
        <v>0</v>
      </c>
      <c r="AF34" s="41">
        <f t="shared" si="46"/>
        <v>0</v>
      </c>
      <c r="AG34" s="41">
        <f t="shared" si="46"/>
        <v>0</v>
      </c>
      <c r="AH34" s="41">
        <f t="shared" si="46"/>
        <v>0</v>
      </c>
      <c r="AI34" s="43">
        <f>IF(ISERROR(AH34/J34),0,AH34/J34)</f>
        <v>0</v>
      </c>
      <c r="AJ34" s="43">
        <f>IF(ISERROR(AH34/$AH$80),0,AH34/$AH$80)</f>
        <v>0</v>
      </c>
      <c r="AK34" s="1"/>
      <c r="AL34" s="1"/>
      <c r="AM34" s="1"/>
      <c r="AN34" s="1"/>
      <c r="AO34" s="1"/>
      <c r="AP34" s="1"/>
      <c r="AQ34" s="1"/>
      <c r="AR34" s="3"/>
    </row>
    <row r="35" spans="1:44" ht="19.5" customHeight="1">
      <c r="A35" s="330" t="s">
        <v>65</v>
      </c>
      <c r="B35" s="311"/>
      <c r="C35" s="311"/>
      <c r="D35" s="311"/>
      <c r="E35" s="312"/>
      <c r="F35" s="7"/>
      <c r="G35" s="8"/>
      <c r="H35" s="9"/>
      <c r="I35" s="9"/>
      <c r="J35" s="10"/>
      <c r="K35" s="11"/>
      <c r="L35" s="12"/>
      <c r="M35" s="13"/>
      <c r="N35" s="13"/>
      <c r="O35" s="13"/>
      <c r="P35" s="8"/>
      <c r="Q35" s="7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4"/>
      <c r="AJ35" s="14"/>
      <c r="AK35" s="2"/>
      <c r="AL35" s="2"/>
      <c r="AM35" s="2"/>
      <c r="AN35" s="2"/>
      <c r="AO35" s="2"/>
      <c r="AP35" s="2"/>
      <c r="AQ35" s="2"/>
      <c r="AR35" s="15"/>
    </row>
    <row r="36" spans="1:44" ht="19.5" customHeight="1" outlineLevel="1">
      <c r="A36" s="16">
        <v>1</v>
      </c>
      <c r="B36" s="34"/>
      <c r="C36" s="8"/>
      <c r="D36" s="81"/>
      <c r="E36" s="132"/>
      <c r="F36" s="132"/>
      <c r="G36" s="132"/>
      <c r="H36" s="21"/>
      <c r="I36" s="21"/>
      <c r="J36" s="328">
        <v>63305625</v>
      </c>
      <c r="K36" s="46"/>
      <c r="L36" s="132"/>
      <c r="M36" s="134"/>
      <c r="N36" s="134"/>
      <c r="O36" s="134"/>
      <c r="P36" s="132"/>
      <c r="Q36" s="132"/>
      <c r="R36" s="134"/>
      <c r="S36" s="46"/>
      <c r="T36" s="134"/>
      <c r="U36" s="135">
        <f t="shared" ref="U36:U37" si="47">SUM(R36:T36)</f>
        <v>0</v>
      </c>
      <c r="V36" s="134"/>
      <c r="W36" s="134"/>
      <c r="X36" s="134"/>
      <c r="Y36" s="135">
        <f t="shared" ref="Y36:Y37" si="48">SUM(V36:X36)</f>
        <v>0</v>
      </c>
      <c r="Z36" s="134"/>
      <c r="AA36" s="134"/>
      <c r="AB36" s="75"/>
      <c r="AC36" s="135">
        <f t="shared" ref="AC36:AC37" si="49">SUM(Z36:AB36)</f>
        <v>0</v>
      </c>
      <c r="AD36" s="134"/>
      <c r="AE36" s="134"/>
      <c r="AF36" s="134"/>
      <c r="AG36" s="135">
        <f t="shared" ref="AG36:AG37" si="50">SUM(AD36:AF36)</f>
        <v>0</v>
      </c>
      <c r="AH36" s="135">
        <f t="shared" ref="AH36:AH37" si="51">SUM(U36,Y36,AC36,AG36)</f>
        <v>0</v>
      </c>
      <c r="AI36" s="27">
        <f t="shared" ref="AI36:AI37" si="52">IF(ISERROR(AH36/$J$38),0,AH36/$J$38)</f>
        <v>0</v>
      </c>
      <c r="AJ36" s="28" t="str">
        <f t="shared" ref="AJ36:AJ37" si="53">IF(ISERROR(AH36/$AH$80),"-",AH36/$AH$80)</f>
        <v>-</v>
      </c>
      <c r="AK36" s="1"/>
      <c r="AL36" s="1"/>
      <c r="AM36" s="1"/>
      <c r="AN36" s="1"/>
      <c r="AO36" s="1"/>
      <c r="AP36" s="1"/>
      <c r="AQ36" s="1"/>
      <c r="AR36" s="3"/>
    </row>
    <row r="37" spans="1:44" ht="19.5" customHeight="1" outlineLevel="1">
      <c r="A37" s="16">
        <v>2</v>
      </c>
      <c r="B37" s="34"/>
      <c r="C37" s="82"/>
      <c r="D37" s="35"/>
      <c r="E37" s="18"/>
      <c r="F37" s="18"/>
      <c r="G37" s="18"/>
      <c r="H37" s="36"/>
      <c r="I37" s="36"/>
      <c r="J37" s="314"/>
      <c r="K37" s="136"/>
      <c r="L37" s="18"/>
      <c r="M37" s="134"/>
      <c r="N37" s="134"/>
      <c r="O37" s="134"/>
      <c r="P37" s="18"/>
      <c r="Q37" s="18"/>
      <c r="R37" s="134"/>
      <c r="S37" s="134"/>
      <c r="T37" s="134"/>
      <c r="U37" s="135">
        <f t="shared" si="47"/>
        <v>0</v>
      </c>
      <c r="V37" s="134"/>
      <c r="W37" s="134"/>
      <c r="X37" s="134"/>
      <c r="Y37" s="135">
        <f t="shared" si="48"/>
        <v>0</v>
      </c>
      <c r="Z37" s="134"/>
      <c r="AA37" s="134"/>
      <c r="AB37" s="134"/>
      <c r="AC37" s="135">
        <f t="shared" si="49"/>
        <v>0</v>
      </c>
      <c r="AD37" s="134"/>
      <c r="AE37" s="134"/>
      <c r="AF37" s="134"/>
      <c r="AG37" s="135">
        <f t="shared" si="50"/>
        <v>0</v>
      </c>
      <c r="AH37" s="135">
        <f t="shared" si="51"/>
        <v>0</v>
      </c>
      <c r="AI37" s="27">
        <f t="shared" si="52"/>
        <v>0</v>
      </c>
      <c r="AJ37" s="28" t="str">
        <f t="shared" si="53"/>
        <v>-</v>
      </c>
      <c r="AK37" s="1"/>
      <c r="AL37" s="1"/>
      <c r="AM37" s="1"/>
      <c r="AN37" s="1"/>
      <c r="AO37" s="1"/>
      <c r="AP37" s="1"/>
      <c r="AQ37" s="1"/>
      <c r="AR37" s="3"/>
    </row>
    <row r="38" spans="1:44" ht="19.5" customHeight="1">
      <c r="A38" s="334" t="s">
        <v>66</v>
      </c>
      <c r="B38" s="335"/>
      <c r="C38" s="335"/>
      <c r="D38" s="335"/>
      <c r="E38" s="336"/>
      <c r="F38" s="137"/>
      <c r="G38" s="137"/>
      <c r="H38" s="137"/>
      <c r="I38" s="153"/>
      <c r="J38" s="41">
        <f t="shared" ref="J38:K38" si="54">SUM(J36:J37)</f>
        <v>63305625</v>
      </c>
      <c r="K38" s="41">
        <f t="shared" si="54"/>
        <v>0</v>
      </c>
      <c r="L38" s="137"/>
      <c r="M38" s="41">
        <f t="shared" ref="M38:O38" si="55">SUM(M36:M37)</f>
        <v>0</v>
      </c>
      <c r="N38" s="41">
        <f t="shared" si="55"/>
        <v>0</v>
      </c>
      <c r="O38" s="41">
        <f t="shared" si="55"/>
        <v>0</v>
      </c>
      <c r="P38" s="138"/>
      <c r="Q38" s="137"/>
      <c r="R38" s="41">
        <f t="shared" ref="R38:AH38" si="56">SUM(R36:R37)</f>
        <v>0</v>
      </c>
      <c r="S38" s="41">
        <f t="shared" si="56"/>
        <v>0</v>
      </c>
      <c r="T38" s="41">
        <f t="shared" si="56"/>
        <v>0</v>
      </c>
      <c r="U38" s="41">
        <f t="shared" si="56"/>
        <v>0</v>
      </c>
      <c r="V38" s="41">
        <f t="shared" si="56"/>
        <v>0</v>
      </c>
      <c r="W38" s="41">
        <f t="shared" si="56"/>
        <v>0</v>
      </c>
      <c r="X38" s="41">
        <f t="shared" si="56"/>
        <v>0</v>
      </c>
      <c r="Y38" s="41">
        <f t="shared" si="56"/>
        <v>0</v>
      </c>
      <c r="Z38" s="41">
        <f t="shared" si="56"/>
        <v>0</v>
      </c>
      <c r="AA38" s="41">
        <f t="shared" si="56"/>
        <v>0</v>
      </c>
      <c r="AB38" s="41">
        <f t="shared" si="56"/>
        <v>0</v>
      </c>
      <c r="AC38" s="41">
        <f t="shared" si="56"/>
        <v>0</v>
      </c>
      <c r="AD38" s="41">
        <f t="shared" si="56"/>
        <v>0</v>
      </c>
      <c r="AE38" s="41">
        <f t="shared" si="56"/>
        <v>0</v>
      </c>
      <c r="AF38" s="41">
        <f t="shared" si="56"/>
        <v>0</v>
      </c>
      <c r="AG38" s="41">
        <f t="shared" si="56"/>
        <v>0</v>
      </c>
      <c r="AH38" s="41">
        <f t="shared" si="56"/>
        <v>0</v>
      </c>
      <c r="AI38" s="43">
        <f>IF(ISERROR(AH38/J38),0,AH38/J38)</f>
        <v>0</v>
      </c>
      <c r="AJ38" s="43">
        <f>IF(ISERROR(AH38/$AH$80),0,AH38/$AH$80)</f>
        <v>0</v>
      </c>
      <c r="AK38" s="1"/>
      <c r="AL38" s="1"/>
      <c r="AM38" s="1"/>
      <c r="AN38" s="1"/>
      <c r="AO38" s="1"/>
      <c r="AP38" s="1"/>
      <c r="AQ38" s="1"/>
      <c r="AR38" s="3"/>
    </row>
    <row r="39" spans="1:44" ht="19.5" customHeight="1">
      <c r="A39" s="330" t="s">
        <v>67</v>
      </c>
      <c r="B39" s="311"/>
      <c r="C39" s="311"/>
      <c r="D39" s="311"/>
      <c r="E39" s="312"/>
      <c r="F39" s="7"/>
      <c r="G39" s="8"/>
      <c r="H39" s="9"/>
      <c r="I39" s="9"/>
      <c r="J39" s="46"/>
      <c r="K39" s="11"/>
      <c r="L39" s="12"/>
      <c r="M39" s="13"/>
      <c r="N39" s="13"/>
      <c r="O39" s="13"/>
      <c r="P39" s="8"/>
      <c r="Q39" s="7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4"/>
      <c r="AJ39" s="14"/>
      <c r="AK39" s="2"/>
      <c r="AL39" s="2"/>
      <c r="AM39" s="2"/>
      <c r="AN39" s="2"/>
      <c r="AO39" s="2"/>
      <c r="AP39" s="2"/>
      <c r="AQ39" s="2"/>
      <c r="AR39" s="15"/>
    </row>
    <row r="40" spans="1:44" ht="30" customHeight="1" outlineLevel="1">
      <c r="A40" s="16"/>
      <c r="B40" s="34"/>
      <c r="C40" s="8"/>
      <c r="D40" s="81"/>
      <c r="E40" s="132"/>
      <c r="F40" s="142"/>
      <c r="G40" s="142"/>
      <c r="H40" s="21"/>
      <c r="I40" s="21"/>
      <c r="J40" s="23">
        <v>63305625</v>
      </c>
      <c r="K40" s="46"/>
      <c r="L40" s="64"/>
      <c r="M40" s="55"/>
      <c r="N40" s="66"/>
      <c r="O40" s="55"/>
      <c r="P40" s="142"/>
      <c r="Q40" s="142"/>
      <c r="R40" s="134"/>
      <c r="S40" s="46"/>
      <c r="T40" s="134"/>
      <c r="U40" s="135">
        <f t="shared" ref="U40:U41" si="57">SUM(R40:T40)</f>
        <v>0</v>
      </c>
      <c r="V40" s="134"/>
      <c r="W40" s="134"/>
      <c r="X40" s="134"/>
      <c r="Y40" s="135">
        <f t="shared" ref="Y40:Y41" si="58">SUM(V40:X40)</f>
        <v>0</v>
      </c>
      <c r="Z40" s="134"/>
      <c r="AA40" s="134"/>
      <c r="AB40" s="134"/>
      <c r="AC40" s="135">
        <f t="shared" ref="AC40:AC41" si="59">SUM(Z40:AB40)</f>
        <v>0</v>
      </c>
      <c r="AD40" s="134"/>
      <c r="AE40" s="134"/>
      <c r="AF40" s="134"/>
      <c r="AG40" s="135">
        <f t="shared" ref="AG40:AG41" si="60">SUM(AD40:AF40)</f>
        <v>0</v>
      </c>
      <c r="AH40" s="135">
        <f t="shared" ref="AH40:AH41" si="61">SUM(U40,Y40,AC40,AG40)</f>
        <v>0</v>
      </c>
      <c r="AI40" s="27">
        <f t="shared" ref="AI40:AI41" si="62">IF(ISERROR(AH40/$J$42),0,AH40/$J$42)</f>
        <v>0</v>
      </c>
      <c r="AJ40" s="28" t="str">
        <f t="shared" ref="AJ40:AJ41" si="63">IF(ISERROR(AH40/$AH$80),"-",AH40/$AH$80)</f>
        <v>-</v>
      </c>
      <c r="AK40" s="1"/>
      <c r="AL40" s="1"/>
      <c r="AM40" s="1"/>
      <c r="AN40" s="1"/>
      <c r="AO40" s="1"/>
      <c r="AP40" s="1"/>
      <c r="AQ40" s="1"/>
      <c r="AR40" s="3"/>
    </row>
    <row r="41" spans="1:44" ht="19.5" customHeight="1" outlineLevel="1">
      <c r="A41" s="16">
        <v>2</v>
      </c>
      <c r="B41" s="34"/>
      <c r="C41" s="18"/>
      <c r="D41" s="52"/>
      <c r="E41" s="53"/>
      <c r="F41" s="18"/>
      <c r="G41" s="132"/>
      <c r="H41" s="36"/>
      <c r="I41" s="36"/>
      <c r="J41" s="140"/>
      <c r="K41" s="136"/>
      <c r="L41" s="18"/>
      <c r="M41" s="134"/>
      <c r="N41" s="134"/>
      <c r="O41" s="134"/>
      <c r="P41" s="132"/>
      <c r="Q41" s="18"/>
      <c r="R41" s="134"/>
      <c r="S41" s="134"/>
      <c r="T41" s="134"/>
      <c r="U41" s="135">
        <f t="shared" si="57"/>
        <v>0</v>
      </c>
      <c r="V41" s="134"/>
      <c r="W41" s="134"/>
      <c r="X41" s="136"/>
      <c r="Y41" s="135">
        <f t="shared" si="58"/>
        <v>0</v>
      </c>
      <c r="Z41" s="134"/>
      <c r="AA41" s="134"/>
      <c r="AB41" s="134"/>
      <c r="AC41" s="135">
        <f t="shared" si="59"/>
        <v>0</v>
      </c>
      <c r="AD41" s="134"/>
      <c r="AE41" s="134"/>
      <c r="AF41" s="134"/>
      <c r="AG41" s="135">
        <f t="shared" si="60"/>
        <v>0</v>
      </c>
      <c r="AH41" s="135">
        <f t="shared" si="61"/>
        <v>0</v>
      </c>
      <c r="AI41" s="27">
        <f t="shared" si="62"/>
        <v>0</v>
      </c>
      <c r="AJ41" s="28" t="str">
        <f t="shared" si="63"/>
        <v>-</v>
      </c>
      <c r="AK41" s="1"/>
      <c r="AL41" s="1"/>
      <c r="AM41" s="1"/>
      <c r="AN41" s="1"/>
      <c r="AO41" s="1"/>
      <c r="AP41" s="1"/>
      <c r="AQ41" s="1"/>
      <c r="AR41" s="3"/>
    </row>
    <row r="42" spans="1:44" ht="19.5" customHeight="1">
      <c r="A42" s="334" t="s">
        <v>69</v>
      </c>
      <c r="B42" s="335"/>
      <c r="C42" s="335"/>
      <c r="D42" s="335"/>
      <c r="E42" s="336"/>
      <c r="F42" s="137"/>
      <c r="G42" s="137"/>
      <c r="H42" s="137"/>
      <c r="I42" s="153"/>
      <c r="J42" s="41">
        <f t="shared" ref="J42:K42" si="64">SUM(J40:J41)</f>
        <v>63305625</v>
      </c>
      <c r="K42" s="41">
        <f t="shared" si="64"/>
        <v>0</v>
      </c>
      <c r="L42" s="137"/>
      <c r="M42" s="41">
        <f t="shared" ref="M42:O42" si="65">SUM(M40:M41)</f>
        <v>0</v>
      </c>
      <c r="N42" s="41">
        <f t="shared" si="65"/>
        <v>0</v>
      </c>
      <c r="O42" s="41">
        <f t="shared" si="65"/>
        <v>0</v>
      </c>
      <c r="P42" s="138"/>
      <c r="Q42" s="137"/>
      <c r="R42" s="41">
        <f t="shared" ref="R42:AH42" si="66">SUM(R40:R41)</f>
        <v>0</v>
      </c>
      <c r="S42" s="41">
        <f t="shared" si="66"/>
        <v>0</v>
      </c>
      <c r="T42" s="41">
        <f t="shared" si="66"/>
        <v>0</v>
      </c>
      <c r="U42" s="41">
        <f t="shared" si="66"/>
        <v>0</v>
      </c>
      <c r="V42" s="41">
        <f t="shared" si="66"/>
        <v>0</v>
      </c>
      <c r="W42" s="41">
        <f t="shared" si="66"/>
        <v>0</v>
      </c>
      <c r="X42" s="41">
        <f t="shared" si="66"/>
        <v>0</v>
      </c>
      <c r="Y42" s="41">
        <f t="shared" si="66"/>
        <v>0</v>
      </c>
      <c r="Z42" s="41">
        <f t="shared" si="66"/>
        <v>0</v>
      </c>
      <c r="AA42" s="41">
        <f t="shared" si="66"/>
        <v>0</v>
      </c>
      <c r="AB42" s="41">
        <f t="shared" si="66"/>
        <v>0</v>
      </c>
      <c r="AC42" s="41">
        <f t="shared" si="66"/>
        <v>0</v>
      </c>
      <c r="AD42" s="41">
        <f t="shared" si="66"/>
        <v>0</v>
      </c>
      <c r="AE42" s="41">
        <f t="shared" si="66"/>
        <v>0</v>
      </c>
      <c r="AF42" s="41">
        <f t="shared" si="66"/>
        <v>0</v>
      </c>
      <c r="AG42" s="41">
        <f t="shared" si="66"/>
        <v>0</v>
      </c>
      <c r="AH42" s="41">
        <f t="shared" si="66"/>
        <v>0</v>
      </c>
      <c r="AI42" s="43">
        <f>IF(ISERROR(AH42/J42),0,AH42/J42)</f>
        <v>0</v>
      </c>
      <c r="AJ42" s="43">
        <f>IF(ISERROR(AH42/$AH$80),0,AH42/$AH$80)</f>
        <v>0</v>
      </c>
      <c r="AK42" s="1"/>
      <c r="AL42" s="1"/>
      <c r="AM42" s="1"/>
      <c r="AN42" s="1"/>
      <c r="AO42" s="1"/>
      <c r="AP42" s="1"/>
      <c r="AQ42" s="1"/>
      <c r="AR42" s="3"/>
    </row>
    <row r="43" spans="1:44" ht="19.5" customHeight="1">
      <c r="A43" s="330" t="s">
        <v>70</v>
      </c>
      <c r="B43" s="311"/>
      <c r="C43" s="311"/>
      <c r="D43" s="311"/>
      <c r="E43" s="312"/>
      <c r="F43" s="7"/>
      <c r="G43" s="8"/>
      <c r="H43" s="9"/>
      <c r="I43" s="9"/>
      <c r="J43" s="10"/>
      <c r="K43" s="11"/>
      <c r="L43" s="12"/>
      <c r="M43" s="13"/>
      <c r="N43" s="13"/>
      <c r="O43" s="13"/>
      <c r="P43" s="8"/>
      <c r="Q43" s="7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4"/>
      <c r="AJ43" s="14"/>
      <c r="AK43" s="2"/>
      <c r="AL43" s="2"/>
      <c r="AM43" s="2"/>
      <c r="AN43" s="2"/>
      <c r="AO43" s="2"/>
      <c r="AP43" s="2"/>
      <c r="AQ43" s="2"/>
      <c r="AR43" s="15"/>
    </row>
    <row r="44" spans="1:44" ht="33.75" customHeight="1" outlineLevel="1">
      <c r="A44" s="16"/>
      <c r="B44" s="34"/>
      <c r="C44" s="8"/>
      <c r="D44" s="81"/>
      <c r="E44" s="132"/>
      <c r="F44" s="142"/>
      <c r="G44" s="142"/>
      <c r="H44" s="21"/>
      <c r="I44" s="21"/>
      <c r="J44" s="23">
        <v>63305625</v>
      </c>
      <c r="K44" s="46"/>
      <c r="L44" s="64"/>
      <c r="M44" s="55"/>
      <c r="N44" s="66"/>
      <c r="O44" s="55"/>
      <c r="P44" s="142"/>
      <c r="Q44" s="142"/>
      <c r="R44" s="134"/>
      <c r="S44" s="46"/>
      <c r="T44" s="134"/>
      <c r="U44" s="135">
        <f t="shared" ref="U44:U45" si="67">SUM(R44:T44)</f>
        <v>0</v>
      </c>
      <c r="V44" s="134"/>
      <c r="W44" s="134"/>
      <c r="X44" s="134"/>
      <c r="Y44" s="135">
        <f t="shared" ref="Y44:Y45" si="68">SUM(V44:X44)</f>
        <v>0</v>
      </c>
      <c r="Z44" s="134"/>
      <c r="AA44" s="134"/>
      <c r="AB44" s="75"/>
      <c r="AC44" s="135">
        <f t="shared" ref="AC44:AC45" si="69">SUM(Z44:AB44)</f>
        <v>0</v>
      </c>
      <c r="AD44" s="134"/>
      <c r="AE44" s="134">
        <v>0</v>
      </c>
      <c r="AF44" s="134">
        <v>0</v>
      </c>
      <c r="AG44" s="135">
        <f t="shared" ref="AG44:AG45" si="70">SUM(AD44:AF44)</f>
        <v>0</v>
      </c>
      <c r="AH44" s="135">
        <f t="shared" ref="AH44:AH45" si="71">SUM(U44,Y44,AC44,AG44)</f>
        <v>0</v>
      </c>
      <c r="AI44" s="27">
        <f t="shared" ref="AI44:AI45" si="72">IF(ISERROR(AH44/$J$46),0,AH44/$J$46)</f>
        <v>0</v>
      </c>
      <c r="AJ44" s="28" t="str">
        <f t="shared" ref="AJ44:AJ45" si="73">IF(ISERROR(AH44/$AH$80),"-",AH44/$AH$80)</f>
        <v>-</v>
      </c>
      <c r="AK44" s="1"/>
      <c r="AL44" s="1"/>
      <c r="AM44" s="1"/>
      <c r="AN44" s="1"/>
      <c r="AO44" s="1"/>
      <c r="AP44" s="1"/>
      <c r="AQ44" s="1"/>
      <c r="AR44" s="3"/>
    </row>
    <row r="45" spans="1:44" ht="19.5" customHeight="1" outlineLevel="1">
      <c r="A45" s="16">
        <v>2</v>
      </c>
      <c r="B45" s="34"/>
      <c r="C45" s="18"/>
      <c r="D45" s="52"/>
      <c r="E45" s="53"/>
      <c r="F45" s="18"/>
      <c r="G45" s="132"/>
      <c r="H45" s="36"/>
      <c r="I45" s="36"/>
      <c r="J45" s="46"/>
      <c r="K45" s="134"/>
      <c r="L45" s="132"/>
      <c r="M45" s="134"/>
      <c r="N45" s="134"/>
      <c r="O45" s="134"/>
      <c r="P45" s="142"/>
      <c r="Q45" s="18"/>
      <c r="R45" s="134"/>
      <c r="S45" s="134"/>
      <c r="T45" s="134"/>
      <c r="U45" s="135">
        <f t="shared" si="67"/>
        <v>0</v>
      </c>
      <c r="V45" s="134"/>
      <c r="W45" s="134"/>
      <c r="X45" s="134"/>
      <c r="Y45" s="135">
        <f t="shared" si="68"/>
        <v>0</v>
      </c>
      <c r="Z45" s="134"/>
      <c r="AA45" s="134"/>
      <c r="AB45" s="134"/>
      <c r="AC45" s="135">
        <f t="shared" si="69"/>
        <v>0</v>
      </c>
      <c r="AD45" s="134"/>
      <c r="AE45" s="134"/>
      <c r="AF45" s="134"/>
      <c r="AG45" s="135">
        <f t="shared" si="70"/>
        <v>0</v>
      </c>
      <c r="AH45" s="135">
        <f t="shared" si="71"/>
        <v>0</v>
      </c>
      <c r="AI45" s="27">
        <f t="shared" si="72"/>
        <v>0</v>
      </c>
      <c r="AJ45" s="28" t="str">
        <f t="shared" si="73"/>
        <v>-</v>
      </c>
      <c r="AK45" s="1"/>
      <c r="AL45" s="1"/>
      <c r="AM45" s="1"/>
      <c r="AN45" s="1"/>
      <c r="AO45" s="1"/>
      <c r="AP45" s="1"/>
      <c r="AQ45" s="1"/>
      <c r="AR45" s="3"/>
    </row>
    <row r="46" spans="1:44" ht="19.5" customHeight="1">
      <c r="A46" s="334" t="s">
        <v>71</v>
      </c>
      <c r="B46" s="335"/>
      <c r="C46" s="335"/>
      <c r="D46" s="335"/>
      <c r="E46" s="336"/>
      <c r="F46" s="137"/>
      <c r="G46" s="137"/>
      <c r="H46" s="137"/>
      <c r="I46" s="153"/>
      <c r="J46" s="41">
        <f t="shared" ref="J46:K46" si="74">SUM(J44:J45)</f>
        <v>63305625</v>
      </c>
      <c r="K46" s="41">
        <f t="shared" si="74"/>
        <v>0</v>
      </c>
      <c r="L46" s="137"/>
      <c r="M46" s="41">
        <f t="shared" ref="M46:O46" si="75">SUM(M44:M45)</f>
        <v>0</v>
      </c>
      <c r="N46" s="41">
        <f t="shared" si="75"/>
        <v>0</v>
      </c>
      <c r="O46" s="41">
        <f t="shared" si="75"/>
        <v>0</v>
      </c>
      <c r="P46" s="138"/>
      <c r="Q46" s="137"/>
      <c r="R46" s="41">
        <f t="shared" ref="R46:AH46" si="76">SUM(R44:R45)</f>
        <v>0</v>
      </c>
      <c r="S46" s="41">
        <f t="shared" si="76"/>
        <v>0</v>
      </c>
      <c r="T46" s="41">
        <f t="shared" si="76"/>
        <v>0</v>
      </c>
      <c r="U46" s="41">
        <f t="shared" si="76"/>
        <v>0</v>
      </c>
      <c r="V46" s="41">
        <f t="shared" si="76"/>
        <v>0</v>
      </c>
      <c r="W46" s="41">
        <f t="shared" si="76"/>
        <v>0</v>
      </c>
      <c r="X46" s="41">
        <f t="shared" si="76"/>
        <v>0</v>
      </c>
      <c r="Y46" s="41">
        <f t="shared" si="76"/>
        <v>0</v>
      </c>
      <c r="Z46" s="41">
        <f t="shared" si="76"/>
        <v>0</v>
      </c>
      <c r="AA46" s="41">
        <f t="shared" si="76"/>
        <v>0</v>
      </c>
      <c r="AB46" s="41">
        <f t="shared" si="76"/>
        <v>0</v>
      </c>
      <c r="AC46" s="41">
        <f t="shared" si="76"/>
        <v>0</v>
      </c>
      <c r="AD46" s="41">
        <f t="shared" si="76"/>
        <v>0</v>
      </c>
      <c r="AE46" s="41">
        <f t="shared" si="76"/>
        <v>0</v>
      </c>
      <c r="AF46" s="41">
        <f t="shared" si="76"/>
        <v>0</v>
      </c>
      <c r="AG46" s="41">
        <f t="shared" si="76"/>
        <v>0</v>
      </c>
      <c r="AH46" s="41">
        <f t="shared" si="76"/>
        <v>0</v>
      </c>
      <c r="AI46" s="43">
        <f>IF(ISERROR(AH46/J46),0,AH46/J46)</f>
        <v>0</v>
      </c>
      <c r="AJ46" s="43">
        <f>IF(ISERROR(AH46/$AH$80),0,AH46/$AH$80)</f>
        <v>0</v>
      </c>
      <c r="AK46" s="1"/>
      <c r="AL46" s="1"/>
      <c r="AM46" s="1"/>
      <c r="AN46" s="1"/>
      <c r="AO46" s="1"/>
      <c r="AP46" s="1"/>
      <c r="AQ46" s="1"/>
      <c r="AR46" s="3"/>
    </row>
    <row r="47" spans="1:44" ht="19.5" customHeight="1">
      <c r="A47" s="337" t="s">
        <v>72</v>
      </c>
      <c r="B47" s="333"/>
      <c r="C47" s="333"/>
      <c r="D47" s="333"/>
      <c r="E47" s="316"/>
      <c r="F47" s="154"/>
      <c r="G47" s="155"/>
      <c r="H47" s="156"/>
      <c r="I47" s="156"/>
      <c r="J47" s="10"/>
      <c r="K47" s="157"/>
      <c r="L47" s="158"/>
      <c r="M47" s="13"/>
      <c r="N47" s="13"/>
      <c r="O47" s="13"/>
      <c r="P47" s="8"/>
      <c r="Q47" s="7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4"/>
      <c r="AJ47" s="14"/>
      <c r="AK47" s="2"/>
      <c r="AL47" s="2"/>
      <c r="AM47" s="2"/>
      <c r="AN47" s="2"/>
      <c r="AO47" s="2"/>
      <c r="AP47" s="2"/>
      <c r="AQ47" s="2"/>
      <c r="AR47" s="15"/>
    </row>
    <row r="48" spans="1:44" ht="19.5" customHeight="1" outlineLevel="1">
      <c r="A48" s="16">
        <v>1</v>
      </c>
      <c r="B48" s="34"/>
      <c r="C48" s="159"/>
      <c r="D48" s="160"/>
      <c r="E48" s="18"/>
      <c r="F48" s="67"/>
      <c r="G48" s="67"/>
      <c r="H48" s="77"/>
      <c r="I48" s="77"/>
      <c r="J48" s="328">
        <v>63305625</v>
      </c>
      <c r="K48" s="38"/>
      <c r="L48" s="64"/>
      <c r="M48" s="55"/>
      <c r="N48" s="66"/>
      <c r="O48" s="55"/>
      <c r="P48" s="142"/>
      <c r="Q48" s="142"/>
      <c r="R48" s="134">
        <v>0</v>
      </c>
      <c r="S48" s="134">
        <v>0</v>
      </c>
      <c r="T48" s="134">
        <v>0</v>
      </c>
      <c r="U48" s="135">
        <f t="shared" ref="U48:U49" si="77">SUM(R48:T48)</f>
        <v>0</v>
      </c>
      <c r="V48" s="134"/>
      <c r="W48" s="134"/>
      <c r="X48" s="134"/>
      <c r="Y48" s="135">
        <f t="shared" ref="Y48:Y49" si="78">SUM(V48:X48)</f>
        <v>0</v>
      </c>
      <c r="Z48" s="134"/>
      <c r="AA48" s="134"/>
      <c r="AB48" s="134"/>
      <c r="AC48" s="135">
        <f t="shared" ref="AC48:AC49" si="79">SUM(Z48:AB48)</f>
        <v>0</v>
      </c>
      <c r="AD48" s="134"/>
      <c r="AE48" s="134"/>
      <c r="AF48" s="134"/>
      <c r="AG48" s="135">
        <f t="shared" ref="AG48:AG49" si="80">SUM(AD48:AF48)</f>
        <v>0</v>
      </c>
      <c r="AH48" s="135">
        <f t="shared" ref="AH48:AH49" si="81">SUM(U48,Y48,AC48,AG48)</f>
        <v>0</v>
      </c>
      <c r="AI48" s="27">
        <f t="shared" ref="AI48:AI49" si="82">IF(ISERROR(AH48/$J$50),0,AH48/$J$50)</f>
        <v>0</v>
      </c>
      <c r="AJ48" s="28" t="str">
        <f t="shared" ref="AJ48:AJ49" si="83">IF(ISERROR(AH48/$AH$80),"-",AH48/$AH$80)</f>
        <v>-</v>
      </c>
      <c r="AK48" s="1"/>
      <c r="AL48" s="1"/>
      <c r="AM48" s="1"/>
      <c r="AN48" s="1"/>
      <c r="AO48" s="1"/>
      <c r="AP48" s="1"/>
      <c r="AQ48" s="1"/>
      <c r="AR48" s="3"/>
    </row>
    <row r="49" spans="1:44" ht="19.5" customHeight="1" outlineLevel="1">
      <c r="A49" s="16">
        <v>2</v>
      </c>
      <c r="B49" s="34"/>
      <c r="C49" s="18"/>
      <c r="D49" s="35"/>
      <c r="E49" s="18"/>
      <c r="F49" s="18"/>
      <c r="G49" s="18"/>
      <c r="H49" s="36"/>
      <c r="I49" s="36"/>
      <c r="J49" s="314"/>
      <c r="K49" s="161"/>
      <c r="L49" s="18"/>
      <c r="M49" s="134"/>
      <c r="N49" s="134"/>
      <c r="O49" s="134"/>
      <c r="P49" s="18"/>
      <c r="Q49" s="18"/>
      <c r="R49" s="134"/>
      <c r="S49" s="134"/>
      <c r="T49" s="134"/>
      <c r="U49" s="135">
        <f t="shared" si="77"/>
        <v>0</v>
      </c>
      <c r="V49" s="134"/>
      <c r="W49" s="134"/>
      <c r="X49" s="134"/>
      <c r="Y49" s="135">
        <f t="shared" si="78"/>
        <v>0</v>
      </c>
      <c r="Z49" s="134"/>
      <c r="AA49" s="134"/>
      <c r="AB49" s="134"/>
      <c r="AC49" s="135">
        <f t="shared" si="79"/>
        <v>0</v>
      </c>
      <c r="AD49" s="134"/>
      <c r="AE49" s="134"/>
      <c r="AF49" s="134"/>
      <c r="AG49" s="135">
        <f t="shared" si="80"/>
        <v>0</v>
      </c>
      <c r="AH49" s="135">
        <f t="shared" si="81"/>
        <v>0</v>
      </c>
      <c r="AI49" s="27">
        <f t="shared" si="82"/>
        <v>0</v>
      </c>
      <c r="AJ49" s="28" t="str">
        <f t="shared" si="83"/>
        <v>-</v>
      </c>
      <c r="AK49" s="1"/>
      <c r="AL49" s="1"/>
      <c r="AM49" s="1"/>
      <c r="AN49" s="1"/>
      <c r="AO49" s="1"/>
      <c r="AP49" s="1"/>
      <c r="AQ49" s="1"/>
      <c r="AR49" s="3"/>
    </row>
    <row r="50" spans="1:44" ht="19.5" customHeight="1">
      <c r="A50" s="334" t="s">
        <v>73</v>
      </c>
      <c r="B50" s="335"/>
      <c r="C50" s="335"/>
      <c r="D50" s="335"/>
      <c r="E50" s="336"/>
      <c r="F50" s="137"/>
      <c r="G50" s="137"/>
      <c r="H50" s="137"/>
      <c r="I50" s="153"/>
      <c r="J50" s="41">
        <f t="shared" ref="J50:K50" si="84">SUM(J48:J49)</f>
        <v>63305625</v>
      </c>
      <c r="K50" s="41">
        <f t="shared" si="84"/>
        <v>0</v>
      </c>
      <c r="L50" s="137"/>
      <c r="M50" s="41">
        <f t="shared" ref="M50:O50" si="85">SUM(M48:M49)</f>
        <v>0</v>
      </c>
      <c r="N50" s="41">
        <f t="shared" si="85"/>
        <v>0</v>
      </c>
      <c r="O50" s="41">
        <f t="shared" si="85"/>
        <v>0</v>
      </c>
      <c r="P50" s="138"/>
      <c r="Q50" s="137"/>
      <c r="R50" s="41">
        <f t="shared" ref="R50:AH50" si="86">SUM(R48:R49)</f>
        <v>0</v>
      </c>
      <c r="S50" s="41">
        <f t="shared" si="86"/>
        <v>0</v>
      </c>
      <c r="T50" s="41">
        <f t="shared" si="86"/>
        <v>0</v>
      </c>
      <c r="U50" s="41">
        <f t="shared" si="86"/>
        <v>0</v>
      </c>
      <c r="V50" s="41">
        <f t="shared" si="86"/>
        <v>0</v>
      </c>
      <c r="W50" s="41">
        <f t="shared" si="86"/>
        <v>0</v>
      </c>
      <c r="X50" s="41">
        <f t="shared" si="86"/>
        <v>0</v>
      </c>
      <c r="Y50" s="41">
        <f t="shared" si="86"/>
        <v>0</v>
      </c>
      <c r="Z50" s="41">
        <f t="shared" si="86"/>
        <v>0</v>
      </c>
      <c r="AA50" s="41">
        <f t="shared" si="86"/>
        <v>0</v>
      </c>
      <c r="AB50" s="41">
        <f t="shared" si="86"/>
        <v>0</v>
      </c>
      <c r="AC50" s="41">
        <f t="shared" si="86"/>
        <v>0</v>
      </c>
      <c r="AD50" s="41">
        <f t="shared" si="86"/>
        <v>0</v>
      </c>
      <c r="AE50" s="41">
        <f t="shared" si="86"/>
        <v>0</v>
      </c>
      <c r="AF50" s="41">
        <f t="shared" si="86"/>
        <v>0</v>
      </c>
      <c r="AG50" s="41">
        <f t="shared" si="86"/>
        <v>0</v>
      </c>
      <c r="AH50" s="41">
        <f t="shared" si="86"/>
        <v>0</v>
      </c>
      <c r="AI50" s="43">
        <f>IF(ISERROR(AH50/J50),0,AH50/J50)</f>
        <v>0</v>
      </c>
      <c r="AJ50" s="43">
        <f>IF(ISERROR(AH50/$AH$80),0,AH50/$AH$80)</f>
        <v>0</v>
      </c>
      <c r="AK50" s="1"/>
      <c r="AL50" s="1"/>
      <c r="AM50" s="1"/>
      <c r="AN50" s="1"/>
      <c r="AO50" s="1"/>
      <c r="AP50" s="1"/>
      <c r="AQ50" s="1"/>
      <c r="AR50" s="3"/>
    </row>
    <row r="51" spans="1:44" ht="19.5" customHeight="1">
      <c r="A51" s="337" t="s">
        <v>74</v>
      </c>
      <c r="B51" s="333"/>
      <c r="C51" s="333"/>
      <c r="D51" s="333"/>
      <c r="E51" s="316"/>
      <c r="F51" s="154"/>
      <c r="G51" s="155"/>
      <c r="H51" s="156"/>
      <c r="I51" s="156"/>
      <c r="J51" s="10"/>
      <c r="K51" s="157"/>
      <c r="L51" s="158"/>
      <c r="M51" s="162"/>
      <c r="N51" s="162"/>
      <c r="O51" s="13"/>
      <c r="P51" s="8"/>
      <c r="Q51" s="7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4"/>
      <c r="AJ51" s="14"/>
      <c r="AK51" s="2"/>
      <c r="AL51" s="2"/>
      <c r="AM51" s="2"/>
      <c r="AN51" s="2"/>
      <c r="AO51" s="2"/>
      <c r="AP51" s="2"/>
      <c r="AQ51" s="2"/>
      <c r="AR51" s="15"/>
    </row>
    <row r="52" spans="1:44" ht="19.5" customHeight="1" outlineLevel="1">
      <c r="A52" s="34">
        <v>1</v>
      </c>
      <c r="B52" s="64"/>
      <c r="C52" s="64"/>
      <c r="D52" s="77"/>
      <c r="E52" s="163"/>
      <c r="F52" s="163"/>
      <c r="G52" s="8"/>
      <c r="H52" s="77"/>
      <c r="I52" s="77"/>
      <c r="J52" s="328">
        <v>63305625</v>
      </c>
      <c r="K52" s="11"/>
      <c r="L52" s="77"/>
      <c r="M52" s="65"/>
      <c r="N52" s="65"/>
      <c r="O52" s="8"/>
      <c r="P52" s="8"/>
      <c r="Q52" s="8"/>
      <c r="R52" s="24"/>
      <c r="S52" s="24"/>
      <c r="T52" s="24"/>
      <c r="U52" s="135">
        <f t="shared" ref="U52:U53" si="87">SUM(R52:T52)</f>
        <v>0</v>
      </c>
      <c r="V52" s="134"/>
      <c r="W52" s="134"/>
      <c r="X52" s="134"/>
      <c r="Y52" s="135">
        <f t="shared" ref="Y52:Y53" si="88">SUM(V52:X52)</f>
        <v>0</v>
      </c>
      <c r="Z52" s="134"/>
      <c r="AA52" s="134"/>
      <c r="AB52" s="134"/>
      <c r="AC52" s="135">
        <f t="shared" ref="AC52:AC53" si="89">SUM(Z52:AB52)</f>
        <v>0</v>
      </c>
      <c r="AD52" s="134"/>
      <c r="AE52" s="134"/>
      <c r="AF52" s="134"/>
      <c r="AG52" s="135">
        <f t="shared" ref="AG52:AG53" si="90">SUM(AD52:AF52)</f>
        <v>0</v>
      </c>
      <c r="AH52" s="135">
        <f t="shared" ref="AH52:AH53" si="91">SUM(U52,Y52,AC52,AG52)</f>
        <v>0</v>
      </c>
      <c r="AI52" s="27">
        <f t="shared" ref="AI52:AI53" si="92">IF(ISERROR(AH52/$J$54),0,AH52/$J$54)</f>
        <v>0</v>
      </c>
      <c r="AJ52" s="28" t="str">
        <f t="shared" ref="AJ52:AJ53" si="93">IF(ISERROR(AH52/$AH$80),"-",AH52/$AH$80)</f>
        <v>-</v>
      </c>
      <c r="AK52" s="1"/>
      <c r="AL52" s="1"/>
      <c r="AM52" s="1"/>
      <c r="AN52" s="1"/>
      <c r="AO52" s="1"/>
      <c r="AP52" s="1"/>
      <c r="AQ52" s="1"/>
      <c r="AR52" s="3"/>
    </row>
    <row r="53" spans="1:44" ht="19.5" customHeight="1" outlineLevel="1">
      <c r="A53" s="34">
        <v>2</v>
      </c>
      <c r="B53" s="34"/>
      <c r="C53" s="18"/>
      <c r="D53" s="35"/>
      <c r="E53" s="18"/>
      <c r="F53" s="18"/>
      <c r="G53" s="18"/>
      <c r="H53" s="36"/>
      <c r="I53" s="36"/>
      <c r="J53" s="314"/>
      <c r="K53" s="161"/>
      <c r="L53" s="18"/>
      <c r="M53" s="24"/>
      <c r="N53" s="24"/>
      <c r="O53" s="134"/>
      <c r="P53" s="18"/>
      <c r="Q53" s="18"/>
      <c r="R53" s="134"/>
      <c r="S53" s="134"/>
      <c r="T53" s="134"/>
      <c r="U53" s="135">
        <f t="shared" si="87"/>
        <v>0</v>
      </c>
      <c r="V53" s="134"/>
      <c r="W53" s="134"/>
      <c r="X53" s="134"/>
      <c r="Y53" s="135">
        <f t="shared" si="88"/>
        <v>0</v>
      </c>
      <c r="Z53" s="134"/>
      <c r="AA53" s="134"/>
      <c r="AB53" s="134"/>
      <c r="AC53" s="135">
        <f t="shared" si="89"/>
        <v>0</v>
      </c>
      <c r="AD53" s="134"/>
      <c r="AE53" s="134"/>
      <c r="AF53" s="134"/>
      <c r="AG53" s="135">
        <f t="shared" si="90"/>
        <v>0</v>
      </c>
      <c r="AH53" s="135">
        <f t="shared" si="91"/>
        <v>0</v>
      </c>
      <c r="AI53" s="27">
        <f t="shared" si="92"/>
        <v>0</v>
      </c>
      <c r="AJ53" s="28" t="str">
        <f t="shared" si="93"/>
        <v>-</v>
      </c>
      <c r="AK53" s="1"/>
      <c r="AL53" s="1"/>
      <c r="AM53" s="1"/>
      <c r="AN53" s="1"/>
      <c r="AO53" s="1"/>
      <c r="AP53" s="1"/>
      <c r="AQ53" s="1"/>
      <c r="AR53" s="3"/>
    </row>
    <row r="54" spans="1:44" ht="19.5" customHeight="1">
      <c r="A54" s="334" t="s">
        <v>75</v>
      </c>
      <c r="B54" s="335"/>
      <c r="C54" s="335"/>
      <c r="D54" s="335"/>
      <c r="E54" s="336"/>
      <c r="F54" s="137"/>
      <c r="G54" s="137"/>
      <c r="H54" s="137"/>
      <c r="I54" s="153"/>
      <c r="J54" s="41">
        <f>SUM(J52:J53)</f>
        <v>63305625</v>
      </c>
      <c r="K54" s="41">
        <v>0</v>
      </c>
      <c r="L54" s="137"/>
      <c r="M54" s="41">
        <f t="shared" ref="M54:O54" si="94">SUM(M52:M53)</f>
        <v>0</v>
      </c>
      <c r="N54" s="41">
        <f t="shared" si="94"/>
        <v>0</v>
      </c>
      <c r="O54" s="41">
        <f t="shared" si="94"/>
        <v>0</v>
      </c>
      <c r="P54" s="138"/>
      <c r="Q54" s="137"/>
      <c r="R54" s="41">
        <f t="shared" ref="R54:AH54" si="95">SUM(R52:R53)</f>
        <v>0</v>
      </c>
      <c r="S54" s="41">
        <f t="shared" si="95"/>
        <v>0</v>
      </c>
      <c r="T54" s="41">
        <f t="shared" si="95"/>
        <v>0</v>
      </c>
      <c r="U54" s="41">
        <f t="shared" si="95"/>
        <v>0</v>
      </c>
      <c r="V54" s="41">
        <f t="shared" si="95"/>
        <v>0</v>
      </c>
      <c r="W54" s="41">
        <f t="shared" si="95"/>
        <v>0</v>
      </c>
      <c r="X54" s="41">
        <f t="shared" si="95"/>
        <v>0</v>
      </c>
      <c r="Y54" s="41">
        <f t="shared" si="95"/>
        <v>0</v>
      </c>
      <c r="Z54" s="41">
        <f t="shared" si="95"/>
        <v>0</v>
      </c>
      <c r="AA54" s="41">
        <f t="shared" si="95"/>
        <v>0</v>
      </c>
      <c r="AB54" s="41">
        <f t="shared" si="95"/>
        <v>0</v>
      </c>
      <c r="AC54" s="41">
        <f t="shared" si="95"/>
        <v>0</v>
      </c>
      <c r="AD54" s="41">
        <f t="shared" si="95"/>
        <v>0</v>
      </c>
      <c r="AE54" s="41">
        <f t="shared" si="95"/>
        <v>0</v>
      </c>
      <c r="AF54" s="41">
        <f t="shared" si="95"/>
        <v>0</v>
      </c>
      <c r="AG54" s="41">
        <f t="shared" si="95"/>
        <v>0</v>
      </c>
      <c r="AH54" s="41">
        <f t="shared" si="95"/>
        <v>0</v>
      </c>
      <c r="AI54" s="43">
        <f>IF(ISERROR(AH54/J54),0,AH54/J54)</f>
        <v>0</v>
      </c>
      <c r="AJ54" s="43">
        <f>IF(ISERROR(AH54/$AH$80),0,AH54/$AH$80)</f>
        <v>0</v>
      </c>
      <c r="AK54" s="1"/>
      <c r="AL54" s="1"/>
      <c r="AM54" s="1"/>
      <c r="AN54" s="1"/>
      <c r="AO54" s="1"/>
      <c r="AP54" s="1"/>
      <c r="AQ54" s="1"/>
      <c r="AR54" s="3"/>
    </row>
    <row r="55" spans="1:44" ht="19.5" customHeight="1">
      <c r="A55" s="338" t="s">
        <v>76</v>
      </c>
      <c r="B55" s="339"/>
      <c r="C55" s="339"/>
      <c r="D55" s="339"/>
      <c r="E55" s="340"/>
      <c r="F55" s="164"/>
      <c r="G55" s="165"/>
      <c r="H55" s="166"/>
      <c r="I55" s="166"/>
      <c r="J55" s="10"/>
      <c r="K55" s="157"/>
      <c r="L55" s="158"/>
      <c r="M55" s="162"/>
      <c r="N55" s="162"/>
      <c r="O55" s="162"/>
      <c r="P55" s="155"/>
      <c r="Q55" s="154"/>
      <c r="R55" s="157"/>
      <c r="S55" s="157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4"/>
      <c r="AJ55" s="14"/>
      <c r="AK55" s="2"/>
      <c r="AL55" s="2"/>
      <c r="AM55" s="2"/>
      <c r="AN55" s="2"/>
      <c r="AO55" s="2"/>
      <c r="AP55" s="2"/>
      <c r="AQ55" s="2"/>
      <c r="AR55" s="15"/>
    </row>
    <row r="56" spans="1:44" ht="45" customHeight="1" outlineLevel="1">
      <c r="A56" s="16"/>
      <c r="B56" s="34"/>
      <c r="C56" s="8"/>
      <c r="D56" s="81"/>
      <c r="E56" s="18"/>
      <c r="F56" s="67"/>
      <c r="G56" s="67"/>
      <c r="H56" s="36"/>
      <c r="I56" s="36"/>
      <c r="J56" s="23">
        <v>63305625</v>
      </c>
      <c r="K56" s="46"/>
      <c r="L56" s="64"/>
      <c r="M56" s="65"/>
      <c r="N56" s="66"/>
      <c r="O56" s="65"/>
      <c r="P56" s="67"/>
      <c r="Q56" s="67"/>
      <c r="R56" s="24"/>
      <c r="S56" s="46"/>
      <c r="T56" s="134"/>
      <c r="U56" s="135">
        <f t="shared" ref="U56:U57" si="96">SUM(R56:T56)</f>
        <v>0</v>
      </c>
      <c r="V56" s="134"/>
      <c r="W56" s="134"/>
      <c r="X56" s="161"/>
      <c r="Y56" s="135">
        <f t="shared" ref="Y56:Y57" si="97">SUM(V56:X56)</f>
        <v>0</v>
      </c>
      <c r="Z56" s="134"/>
      <c r="AA56" s="134"/>
      <c r="AB56" s="134"/>
      <c r="AC56" s="135">
        <f t="shared" ref="AC56:AC57" si="98">SUM(Z56:AB56)</f>
        <v>0</v>
      </c>
      <c r="AD56" s="134"/>
      <c r="AE56" s="134"/>
      <c r="AF56" s="134"/>
      <c r="AG56" s="135">
        <f t="shared" ref="AG56:AG57" si="99">SUM(AD56:AF56)</f>
        <v>0</v>
      </c>
      <c r="AH56" s="135">
        <f t="shared" ref="AH56:AH57" si="100">SUM(U56,Y56,AC56,AG56)</f>
        <v>0</v>
      </c>
      <c r="AI56" s="27">
        <f t="shared" ref="AI56:AI57" si="101">IF(ISERROR(AH56/$J$58),0,AH56/$J$58)</f>
        <v>0</v>
      </c>
      <c r="AJ56" s="28" t="str">
        <f t="shared" ref="AJ56:AJ57" si="102">IF(ISERROR(AH56/$AH$80),"-",AH56/$AH$80)</f>
        <v>-</v>
      </c>
      <c r="AK56" s="1"/>
      <c r="AL56" s="1"/>
      <c r="AM56" s="1"/>
      <c r="AN56" s="1"/>
      <c r="AO56" s="1"/>
      <c r="AP56" s="1"/>
      <c r="AQ56" s="1"/>
      <c r="AR56" s="3"/>
    </row>
    <row r="57" spans="1:44" ht="19.5" customHeight="1" outlineLevel="1">
      <c r="A57" s="16">
        <v>2</v>
      </c>
      <c r="B57" s="34"/>
      <c r="C57" s="18"/>
      <c r="D57" s="35"/>
      <c r="E57" s="18"/>
      <c r="F57" s="132"/>
      <c r="G57" s="132"/>
      <c r="H57" s="21"/>
      <c r="I57" s="21"/>
      <c r="J57" s="140"/>
      <c r="K57" s="167"/>
      <c r="L57" s="132"/>
      <c r="M57" s="134"/>
      <c r="N57" s="134"/>
      <c r="O57" s="134"/>
      <c r="P57" s="132"/>
      <c r="Q57" s="132"/>
      <c r="R57" s="134"/>
      <c r="S57" s="134"/>
      <c r="T57" s="134"/>
      <c r="U57" s="135">
        <f t="shared" si="96"/>
        <v>0</v>
      </c>
      <c r="V57" s="134"/>
      <c r="W57" s="134"/>
      <c r="X57" s="134"/>
      <c r="Y57" s="135">
        <f t="shared" si="97"/>
        <v>0</v>
      </c>
      <c r="Z57" s="134"/>
      <c r="AA57" s="134"/>
      <c r="AB57" s="134"/>
      <c r="AC57" s="135">
        <f t="shared" si="98"/>
        <v>0</v>
      </c>
      <c r="AD57" s="134"/>
      <c r="AE57" s="134"/>
      <c r="AF57" s="134"/>
      <c r="AG57" s="135">
        <f t="shared" si="99"/>
        <v>0</v>
      </c>
      <c r="AH57" s="135">
        <f t="shared" si="100"/>
        <v>0</v>
      </c>
      <c r="AI57" s="27">
        <f t="shared" si="101"/>
        <v>0</v>
      </c>
      <c r="AJ57" s="28" t="str">
        <f t="shared" si="102"/>
        <v>-</v>
      </c>
      <c r="AK57" s="1"/>
      <c r="AL57" s="1"/>
      <c r="AM57" s="1"/>
      <c r="AN57" s="1"/>
      <c r="AO57" s="1"/>
      <c r="AP57" s="1"/>
      <c r="AQ57" s="1"/>
      <c r="AR57" s="3"/>
    </row>
    <row r="58" spans="1:44" ht="19.5" customHeight="1">
      <c r="A58" s="334" t="s">
        <v>77</v>
      </c>
      <c r="B58" s="335"/>
      <c r="C58" s="335"/>
      <c r="D58" s="335"/>
      <c r="E58" s="336"/>
      <c r="F58" s="168"/>
      <c r="G58" s="168"/>
      <c r="H58" s="168"/>
      <c r="I58" s="169"/>
      <c r="J58" s="170">
        <f t="shared" ref="J58:K58" si="103">SUM(J56:J57)</f>
        <v>63305625</v>
      </c>
      <c r="K58" s="170">
        <f t="shared" si="103"/>
        <v>0</v>
      </c>
      <c r="L58" s="168"/>
      <c r="M58" s="170">
        <f t="shared" ref="M58:O58" si="104">SUM(M56:M57)</f>
        <v>0</v>
      </c>
      <c r="N58" s="41">
        <f t="shared" si="104"/>
        <v>0</v>
      </c>
      <c r="O58" s="41">
        <f t="shared" si="104"/>
        <v>0</v>
      </c>
      <c r="P58" s="138"/>
      <c r="Q58" s="137"/>
      <c r="R58" s="41">
        <f t="shared" ref="R58:AH58" si="105">SUM(R56:R57)</f>
        <v>0</v>
      </c>
      <c r="S58" s="41">
        <f t="shared" si="105"/>
        <v>0</v>
      </c>
      <c r="T58" s="41">
        <f t="shared" si="105"/>
        <v>0</v>
      </c>
      <c r="U58" s="41">
        <f t="shared" si="105"/>
        <v>0</v>
      </c>
      <c r="V58" s="41">
        <f t="shared" si="105"/>
        <v>0</v>
      </c>
      <c r="W58" s="41">
        <f t="shared" si="105"/>
        <v>0</v>
      </c>
      <c r="X58" s="41">
        <f t="shared" si="105"/>
        <v>0</v>
      </c>
      <c r="Y58" s="41">
        <f t="shared" si="105"/>
        <v>0</v>
      </c>
      <c r="Z58" s="41">
        <f t="shared" si="105"/>
        <v>0</v>
      </c>
      <c r="AA58" s="41">
        <f t="shared" si="105"/>
        <v>0</v>
      </c>
      <c r="AB58" s="41">
        <f t="shared" si="105"/>
        <v>0</v>
      </c>
      <c r="AC58" s="41">
        <f t="shared" si="105"/>
        <v>0</v>
      </c>
      <c r="AD58" s="41">
        <f t="shared" si="105"/>
        <v>0</v>
      </c>
      <c r="AE58" s="41">
        <f t="shared" si="105"/>
        <v>0</v>
      </c>
      <c r="AF58" s="41">
        <f t="shared" si="105"/>
        <v>0</v>
      </c>
      <c r="AG58" s="41">
        <f t="shared" si="105"/>
        <v>0</v>
      </c>
      <c r="AH58" s="41">
        <f t="shared" si="105"/>
        <v>0</v>
      </c>
      <c r="AI58" s="43">
        <f>IF(ISERROR(AH58/J58),0,AH58/J58)</f>
        <v>0</v>
      </c>
      <c r="AJ58" s="43">
        <f>IF(ISERROR(AH58/$AH$80),0,AH58/$AH$80)</f>
        <v>0</v>
      </c>
      <c r="AK58" s="1"/>
      <c r="AL58" s="1"/>
      <c r="AM58" s="1"/>
      <c r="AN58" s="1"/>
      <c r="AO58" s="1"/>
      <c r="AP58" s="1"/>
      <c r="AQ58" s="1"/>
      <c r="AR58" s="3"/>
    </row>
    <row r="59" spans="1:44" ht="19.5" customHeight="1">
      <c r="A59" s="330" t="s">
        <v>93</v>
      </c>
      <c r="B59" s="311"/>
      <c r="C59" s="311"/>
      <c r="D59" s="311"/>
      <c r="E59" s="312"/>
      <c r="F59" s="7"/>
      <c r="G59" s="8"/>
      <c r="H59" s="9"/>
      <c r="I59" s="9"/>
      <c r="J59" s="10"/>
      <c r="K59" s="11"/>
      <c r="L59" s="12"/>
      <c r="M59" s="13"/>
      <c r="N59" s="13"/>
      <c r="O59" s="13"/>
      <c r="P59" s="8"/>
      <c r="Q59" s="7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4"/>
      <c r="AJ59" s="14"/>
      <c r="AK59" s="2"/>
      <c r="AL59" s="2"/>
      <c r="AM59" s="2"/>
      <c r="AN59" s="2"/>
      <c r="AO59" s="2"/>
      <c r="AP59" s="2"/>
      <c r="AQ59" s="2"/>
      <c r="AR59" s="15"/>
    </row>
    <row r="60" spans="1:44" ht="44.25" customHeight="1" outlineLevel="1">
      <c r="A60" s="16"/>
      <c r="B60" s="34"/>
      <c r="C60" s="8"/>
      <c r="D60" s="81"/>
      <c r="E60" s="18"/>
      <c r="F60" s="142"/>
      <c r="G60" s="142"/>
      <c r="H60" s="21"/>
      <c r="I60" s="21"/>
      <c r="J60" s="23">
        <v>63305625</v>
      </c>
      <c r="K60" s="46"/>
      <c r="L60" s="64"/>
      <c r="M60" s="55"/>
      <c r="N60" s="66"/>
      <c r="O60" s="55"/>
      <c r="P60" s="142"/>
      <c r="Q60" s="142"/>
      <c r="R60" s="134"/>
      <c r="S60" s="46"/>
      <c r="T60" s="134"/>
      <c r="U60" s="135">
        <f t="shared" ref="U60:U61" si="106">SUM(R60:T60)</f>
        <v>0</v>
      </c>
      <c r="V60" s="134"/>
      <c r="W60" s="134"/>
      <c r="X60" s="161"/>
      <c r="Y60" s="135">
        <f t="shared" ref="Y60:Y61" si="107">SUM(V60:X60)</f>
        <v>0</v>
      </c>
      <c r="Z60" s="134"/>
      <c r="AA60" s="134"/>
      <c r="AB60" s="134"/>
      <c r="AC60" s="135">
        <f t="shared" ref="AC60:AC61" si="108">SUM(Z60:AB60)</f>
        <v>0</v>
      </c>
      <c r="AD60" s="134"/>
      <c r="AE60" s="134"/>
      <c r="AF60" s="134"/>
      <c r="AG60" s="135">
        <f t="shared" ref="AG60:AG61" si="109">SUM(AD60:AF60)</f>
        <v>0</v>
      </c>
      <c r="AH60" s="135">
        <f t="shared" ref="AH60:AH61" si="110">SUM(U60,Y60,AC60,AG60)</f>
        <v>0</v>
      </c>
      <c r="AI60" s="27">
        <f t="shared" ref="AI60:AI61" si="111">IF(ISERROR(AH60/$J$62),0,AH60/$J$62)</f>
        <v>0</v>
      </c>
      <c r="AJ60" s="28" t="str">
        <f t="shared" ref="AJ60:AJ61" si="112">IF(ISERROR(AH60/$AH$80),"-",AH60/$AH$80)</f>
        <v>-</v>
      </c>
      <c r="AK60" s="1"/>
      <c r="AL60" s="1"/>
      <c r="AM60" s="1"/>
      <c r="AN60" s="1"/>
      <c r="AO60" s="1"/>
      <c r="AP60" s="1"/>
      <c r="AQ60" s="1"/>
      <c r="AR60" s="3"/>
    </row>
    <row r="61" spans="1:44" ht="19.5" customHeight="1" outlineLevel="1">
      <c r="A61" s="16"/>
      <c r="B61" s="34"/>
      <c r="C61" s="18"/>
      <c r="D61" s="35"/>
      <c r="E61" s="18"/>
      <c r="F61" s="18"/>
      <c r="G61" s="18"/>
      <c r="H61" s="36"/>
      <c r="I61" s="36"/>
      <c r="J61" s="140"/>
      <c r="K61" s="161"/>
      <c r="L61" s="18"/>
      <c r="M61" s="24"/>
      <c r="N61" s="134"/>
      <c r="O61" s="134"/>
      <c r="P61" s="18"/>
      <c r="Q61" s="18"/>
      <c r="R61" s="134"/>
      <c r="S61" s="134"/>
      <c r="T61" s="134"/>
      <c r="U61" s="135">
        <f t="shared" si="106"/>
        <v>0</v>
      </c>
      <c r="V61" s="134"/>
      <c r="W61" s="134"/>
      <c r="X61" s="134"/>
      <c r="Y61" s="135">
        <f t="shared" si="107"/>
        <v>0</v>
      </c>
      <c r="Z61" s="134"/>
      <c r="AA61" s="134"/>
      <c r="AB61" s="134"/>
      <c r="AC61" s="135">
        <f t="shared" si="108"/>
        <v>0</v>
      </c>
      <c r="AD61" s="134"/>
      <c r="AE61" s="134"/>
      <c r="AF61" s="134"/>
      <c r="AG61" s="135">
        <f t="shared" si="109"/>
        <v>0</v>
      </c>
      <c r="AH61" s="135">
        <f t="shared" si="110"/>
        <v>0</v>
      </c>
      <c r="AI61" s="27">
        <f t="shared" si="111"/>
        <v>0</v>
      </c>
      <c r="AJ61" s="28" t="str">
        <f t="shared" si="112"/>
        <v>-</v>
      </c>
      <c r="AK61" s="1"/>
      <c r="AL61" s="1"/>
      <c r="AM61" s="1"/>
      <c r="AN61" s="1"/>
      <c r="AO61" s="1"/>
      <c r="AP61" s="1"/>
      <c r="AQ61" s="1"/>
      <c r="AR61" s="3"/>
    </row>
    <row r="62" spans="1:44" ht="19.5" customHeight="1">
      <c r="A62" s="334" t="s">
        <v>79</v>
      </c>
      <c r="B62" s="335"/>
      <c r="C62" s="335"/>
      <c r="D62" s="335"/>
      <c r="E62" s="336"/>
      <c r="F62" s="168"/>
      <c r="G62" s="168"/>
      <c r="H62" s="168"/>
      <c r="I62" s="169"/>
      <c r="J62" s="170">
        <f t="shared" ref="J62:K62" si="113">SUM(J60:J61)</f>
        <v>63305625</v>
      </c>
      <c r="K62" s="170">
        <f t="shared" si="113"/>
        <v>0</v>
      </c>
      <c r="L62" s="168"/>
      <c r="M62" s="170">
        <f t="shared" ref="M62:O62" si="114">SUM(M60:M61)</f>
        <v>0</v>
      </c>
      <c r="N62" s="41">
        <f t="shared" si="114"/>
        <v>0</v>
      </c>
      <c r="O62" s="41">
        <f t="shared" si="114"/>
        <v>0</v>
      </c>
      <c r="P62" s="138"/>
      <c r="Q62" s="137"/>
      <c r="R62" s="41">
        <f t="shared" ref="R62:AH62" si="115">SUM(R60:R61)</f>
        <v>0</v>
      </c>
      <c r="S62" s="41">
        <f t="shared" si="115"/>
        <v>0</v>
      </c>
      <c r="T62" s="41">
        <f t="shared" si="115"/>
        <v>0</v>
      </c>
      <c r="U62" s="41">
        <f t="shared" si="115"/>
        <v>0</v>
      </c>
      <c r="V62" s="41">
        <f t="shared" si="115"/>
        <v>0</v>
      </c>
      <c r="W62" s="41">
        <f t="shared" si="115"/>
        <v>0</v>
      </c>
      <c r="X62" s="41">
        <f t="shared" si="115"/>
        <v>0</v>
      </c>
      <c r="Y62" s="41">
        <f t="shared" si="115"/>
        <v>0</v>
      </c>
      <c r="Z62" s="41">
        <f t="shared" si="115"/>
        <v>0</v>
      </c>
      <c r="AA62" s="41">
        <f t="shared" si="115"/>
        <v>0</v>
      </c>
      <c r="AB62" s="41">
        <f t="shared" si="115"/>
        <v>0</v>
      </c>
      <c r="AC62" s="41">
        <f t="shared" si="115"/>
        <v>0</v>
      </c>
      <c r="AD62" s="41">
        <f t="shared" si="115"/>
        <v>0</v>
      </c>
      <c r="AE62" s="41">
        <f t="shared" si="115"/>
        <v>0</v>
      </c>
      <c r="AF62" s="41">
        <f t="shared" si="115"/>
        <v>0</v>
      </c>
      <c r="AG62" s="41">
        <f t="shared" si="115"/>
        <v>0</v>
      </c>
      <c r="AH62" s="41">
        <f t="shared" si="115"/>
        <v>0</v>
      </c>
      <c r="AI62" s="43">
        <f>IF(ISERROR(AH62/J62),0,AH62/J62)</f>
        <v>0</v>
      </c>
      <c r="AJ62" s="43">
        <f>IF(ISERROR(AH62/$AH$80),0,AH62/$AH$80)</f>
        <v>0</v>
      </c>
      <c r="AK62" s="1"/>
      <c r="AL62" s="1"/>
      <c r="AM62" s="1"/>
      <c r="AN62" s="1"/>
      <c r="AO62" s="1"/>
      <c r="AP62" s="1"/>
      <c r="AQ62" s="1"/>
      <c r="AR62" s="3"/>
    </row>
    <row r="63" spans="1:44" ht="19.5" customHeight="1">
      <c r="A63" s="330" t="s">
        <v>80</v>
      </c>
      <c r="B63" s="311"/>
      <c r="C63" s="311"/>
      <c r="D63" s="311"/>
      <c r="E63" s="312"/>
      <c r="F63" s="7"/>
      <c r="G63" s="8"/>
      <c r="H63" s="9"/>
      <c r="I63" s="9"/>
      <c r="J63" s="10"/>
      <c r="K63" s="11"/>
      <c r="L63" s="12"/>
      <c r="M63" s="13"/>
      <c r="N63" s="13"/>
      <c r="O63" s="13"/>
      <c r="P63" s="8"/>
      <c r="Q63" s="7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4"/>
      <c r="AJ63" s="14"/>
      <c r="AK63" s="2"/>
      <c r="AL63" s="2"/>
      <c r="AM63" s="2"/>
      <c r="AN63" s="2"/>
      <c r="AO63" s="2"/>
      <c r="AP63" s="2"/>
      <c r="AQ63" s="2"/>
      <c r="AR63" s="15"/>
    </row>
    <row r="64" spans="1:44" ht="11.25" customHeight="1" outlineLevel="1">
      <c r="A64" s="16"/>
      <c r="B64" s="34"/>
      <c r="C64" s="143"/>
      <c r="D64" s="152"/>
      <c r="E64" s="132"/>
      <c r="F64" s="142"/>
      <c r="G64" s="142"/>
      <c r="H64" s="21"/>
      <c r="I64" s="21"/>
      <c r="J64" s="46"/>
      <c r="K64" s="46"/>
      <c r="L64" s="132"/>
      <c r="M64" s="134"/>
      <c r="N64" s="134"/>
      <c r="O64" s="134"/>
      <c r="P64" s="142"/>
      <c r="Q64" s="132"/>
      <c r="R64" s="134"/>
      <c r="S64" s="46"/>
      <c r="T64" s="134"/>
      <c r="U64" s="135">
        <f>SUM(R64:T64)</f>
        <v>0</v>
      </c>
      <c r="V64" s="134"/>
      <c r="W64" s="134"/>
      <c r="X64" s="134"/>
      <c r="Y64" s="135">
        <f>SUM(V64:X64)</f>
        <v>0</v>
      </c>
      <c r="Z64" s="134"/>
      <c r="AA64" s="134"/>
      <c r="AB64" s="134"/>
      <c r="AC64" s="135">
        <f t="shared" ref="AC64:AC66" si="116">SUM(Z64:AB64)</f>
        <v>0</v>
      </c>
      <c r="AD64" s="134"/>
      <c r="AE64" s="134"/>
      <c r="AF64" s="134"/>
      <c r="AG64" s="135">
        <f>SUM(AD64:AF64)</f>
        <v>0</v>
      </c>
      <c r="AH64" s="135">
        <f t="shared" ref="AH64:AH66" si="117">SUM(U64,Y64,AC64,AG64)</f>
        <v>0</v>
      </c>
      <c r="AI64" s="27">
        <f t="shared" ref="AI64:AI66" si="118">IF(ISERROR(AH64/$J$67),0,AH64/$J$67)</f>
        <v>0</v>
      </c>
      <c r="AJ64" s="28" t="str">
        <f t="shared" ref="AJ64:AJ66" si="119">IF(ISERROR(AH64/$AH$80),"-",AH64/$AH$80)</f>
        <v>-</v>
      </c>
      <c r="AK64" s="1"/>
      <c r="AL64" s="1"/>
      <c r="AM64" s="1"/>
      <c r="AN64" s="1"/>
      <c r="AO64" s="1"/>
      <c r="AP64" s="1"/>
      <c r="AQ64" s="1"/>
      <c r="AR64" s="3"/>
    </row>
    <row r="65" spans="1:44" ht="32.25" customHeight="1" outlineLevel="1">
      <c r="A65" s="16"/>
      <c r="B65" s="34"/>
      <c r="C65" s="143"/>
      <c r="D65" s="152"/>
      <c r="E65" s="132"/>
      <c r="F65" s="132"/>
      <c r="G65" s="132"/>
      <c r="H65" s="21"/>
      <c r="I65" s="21"/>
      <c r="J65" s="23">
        <v>63305625</v>
      </c>
      <c r="K65" s="46"/>
      <c r="L65" s="132"/>
      <c r="M65" s="134"/>
      <c r="N65" s="134"/>
      <c r="O65" s="134"/>
      <c r="P65" s="132"/>
      <c r="Q65" s="132"/>
      <c r="R65" s="134"/>
      <c r="S65" s="140"/>
      <c r="T65" s="134"/>
      <c r="U65" s="135"/>
      <c r="V65" s="134"/>
      <c r="W65" s="134"/>
      <c r="X65" s="134"/>
      <c r="Y65" s="135"/>
      <c r="Z65" s="134"/>
      <c r="AA65" s="46"/>
      <c r="AB65" s="134"/>
      <c r="AC65" s="135">
        <f t="shared" si="116"/>
        <v>0</v>
      </c>
      <c r="AD65" s="134"/>
      <c r="AE65" s="134"/>
      <c r="AF65" s="134"/>
      <c r="AG65" s="135"/>
      <c r="AH65" s="135">
        <f t="shared" si="117"/>
        <v>0</v>
      </c>
      <c r="AI65" s="27">
        <f t="shared" si="118"/>
        <v>0</v>
      </c>
      <c r="AJ65" s="28" t="str">
        <f t="shared" si="119"/>
        <v>-</v>
      </c>
      <c r="AK65" s="1"/>
      <c r="AL65" s="1"/>
      <c r="AM65" s="1"/>
      <c r="AN65" s="1"/>
      <c r="AO65" s="1"/>
      <c r="AP65" s="1"/>
      <c r="AQ65" s="1"/>
      <c r="AR65" s="3"/>
    </row>
    <row r="66" spans="1:44" ht="19.5" customHeight="1" outlineLevel="1">
      <c r="A66" s="16"/>
      <c r="B66" s="34"/>
      <c r="C66" s="143"/>
      <c r="D66" s="152"/>
      <c r="E66" s="132"/>
      <c r="F66" s="132"/>
      <c r="G66" s="132"/>
      <c r="H66" s="36"/>
      <c r="I66" s="36"/>
      <c r="J66" s="140"/>
      <c r="K66" s="46"/>
      <c r="L66" s="18"/>
      <c r="M66" s="134"/>
      <c r="N66" s="134"/>
      <c r="O66" s="134"/>
      <c r="P66" s="132"/>
      <c r="Q66" s="18"/>
      <c r="R66" s="134"/>
      <c r="S66" s="134"/>
      <c r="T66" s="134"/>
      <c r="U66" s="135">
        <f>SUM(R66:T66)</f>
        <v>0</v>
      </c>
      <c r="V66" s="134"/>
      <c r="W66" s="134"/>
      <c r="X66" s="134"/>
      <c r="Y66" s="135">
        <f>SUM(V66:X66)</f>
        <v>0</v>
      </c>
      <c r="Z66" s="134"/>
      <c r="AA66" s="46"/>
      <c r="AB66" s="134"/>
      <c r="AC66" s="135">
        <f t="shared" si="116"/>
        <v>0</v>
      </c>
      <c r="AD66" s="134"/>
      <c r="AE66" s="134"/>
      <c r="AF66" s="134"/>
      <c r="AG66" s="135">
        <f>SUM(AD66:AF66)</f>
        <v>0</v>
      </c>
      <c r="AH66" s="135">
        <f t="shared" si="117"/>
        <v>0</v>
      </c>
      <c r="AI66" s="27">
        <f t="shared" si="118"/>
        <v>0</v>
      </c>
      <c r="AJ66" s="28" t="str">
        <f t="shared" si="119"/>
        <v>-</v>
      </c>
      <c r="AK66" s="1"/>
      <c r="AL66" s="1"/>
      <c r="AM66" s="1"/>
      <c r="AN66" s="1"/>
      <c r="AO66" s="1"/>
      <c r="AP66" s="1"/>
      <c r="AQ66" s="1"/>
      <c r="AR66" s="3"/>
    </row>
    <row r="67" spans="1:44" ht="19.5" customHeight="1">
      <c r="A67" s="334" t="s">
        <v>81</v>
      </c>
      <c r="B67" s="335"/>
      <c r="C67" s="335"/>
      <c r="D67" s="335"/>
      <c r="E67" s="336"/>
      <c r="F67" s="137"/>
      <c r="G67" s="137"/>
      <c r="H67" s="137"/>
      <c r="I67" s="153"/>
      <c r="J67" s="41">
        <f t="shared" ref="J67:K67" si="120">SUM(J64:J66)</f>
        <v>63305625</v>
      </c>
      <c r="K67" s="41">
        <f t="shared" si="120"/>
        <v>0</v>
      </c>
      <c r="L67" s="137"/>
      <c r="M67" s="41">
        <f t="shared" ref="M67:O67" si="121">SUM(M64:M66)</f>
        <v>0</v>
      </c>
      <c r="N67" s="41">
        <f t="shared" si="121"/>
        <v>0</v>
      </c>
      <c r="O67" s="41">
        <f t="shared" si="121"/>
        <v>0</v>
      </c>
      <c r="P67" s="138"/>
      <c r="Q67" s="137"/>
      <c r="R67" s="41">
        <f t="shared" ref="R67:AH67" si="122">SUM(R64:R66)</f>
        <v>0</v>
      </c>
      <c r="S67" s="41">
        <f t="shared" si="122"/>
        <v>0</v>
      </c>
      <c r="T67" s="41">
        <f t="shared" si="122"/>
        <v>0</v>
      </c>
      <c r="U67" s="41">
        <f t="shared" si="122"/>
        <v>0</v>
      </c>
      <c r="V67" s="41">
        <f t="shared" si="122"/>
        <v>0</v>
      </c>
      <c r="W67" s="41">
        <f t="shared" si="122"/>
        <v>0</v>
      </c>
      <c r="X67" s="41">
        <f t="shared" si="122"/>
        <v>0</v>
      </c>
      <c r="Y67" s="41">
        <f t="shared" si="122"/>
        <v>0</v>
      </c>
      <c r="Z67" s="41">
        <f t="shared" si="122"/>
        <v>0</v>
      </c>
      <c r="AA67" s="41">
        <f t="shared" si="122"/>
        <v>0</v>
      </c>
      <c r="AB67" s="41">
        <f t="shared" si="122"/>
        <v>0</v>
      </c>
      <c r="AC67" s="41">
        <f t="shared" si="122"/>
        <v>0</v>
      </c>
      <c r="AD67" s="41">
        <f t="shared" si="122"/>
        <v>0</v>
      </c>
      <c r="AE67" s="41">
        <f t="shared" si="122"/>
        <v>0</v>
      </c>
      <c r="AF67" s="41">
        <f t="shared" si="122"/>
        <v>0</v>
      </c>
      <c r="AG67" s="41">
        <f t="shared" si="122"/>
        <v>0</v>
      </c>
      <c r="AH67" s="41">
        <f t="shared" si="122"/>
        <v>0</v>
      </c>
      <c r="AI67" s="43">
        <f>IF(ISERROR(AH67/J67),0,AH67/J67)</f>
        <v>0</v>
      </c>
      <c r="AJ67" s="43">
        <f>IF(ISERROR(AH67/$AH$80),0,AH67/$AH$80)</f>
        <v>0</v>
      </c>
      <c r="AK67" s="1"/>
      <c r="AL67" s="1"/>
      <c r="AM67" s="1"/>
      <c r="AN67" s="1"/>
      <c r="AO67" s="1"/>
      <c r="AP67" s="1"/>
      <c r="AQ67" s="1"/>
      <c r="AR67" s="3"/>
    </row>
    <row r="68" spans="1:44" ht="19.5" customHeight="1">
      <c r="A68" s="330" t="s">
        <v>94</v>
      </c>
      <c r="B68" s="311"/>
      <c r="C68" s="311"/>
      <c r="D68" s="311"/>
      <c r="E68" s="312"/>
      <c r="F68" s="7"/>
      <c r="G68" s="8"/>
      <c r="H68" s="9"/>
      <c r="I68" s="9"/>
      <c r="J68" s="10"/>
      <c r="K68" s="11"/>
      <c r="L68" s="12"/>
      <c r="M68" s="13"/>
      <c r="N68" s="13"/>
      <c r="O68" s="13"/>
      <c r="P68" s="8"/>
      <c r="Q68" s="7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4"/>
      <c r="AJ68" s="14"/>
      <c r="AK68" s="2"/>
      <c r="AL68" s="2"/>
      <c r="AM68" s="2"/>
      <c r="AN68" s="2"/>
      <c r="AO68" s="2"/>
      <c r="AP68" s="2"/>
      <c r="AQ68" s="2"/>
      <c r="AR68" s="15"/>
    </row>
    <row r="69" spans="1:44" ht="19.5" customHeight="1" outlineLevel="1">
      <c r="A69" s="16"/>
      <c r="B69" s="34"/>
      <c r="C69" s="143"/>
      <c r="D69" s="171"/>
      <c r="E69" s="132"/>
      <c r="F69" s="132"/>
      <c r="G69" s="132"/>
      <c r="H69" s="21"/>
      <c r="I69" s="21"/>
      <c r="J69" s="328">
        <v>63305625</v>
      </c>
      <c r="K69" s="148"/>
      <c r="L69" s="132"/>
      <c r="M69" s="134"/>
      <c r="N69" s="134"/>
      <c r="O69" s="134"/>
      <c r="P69" s="132"/>
      <c r="Q69" s="132"/>
      <c r="R69" s="134"/>
      <c r="S69" s="134"/>
      <c r="T69" s="134"/>
      <c r="U69" s="135">
        <f t="shared" ref="U69:U70" si="123">SUM(R69:T69)</f>
        <v>0</v>
      </c>
      <c r="V69" s="134"/>
      <c r="W69" s="134"/>
      <c r="X69" s="134"/>
      <c r="Y69" s="135">
        <f t="shared" ref="Y69:Y70" si="124">SUM(V69:X69)</f>
        <v>0</v>
      </c>
      <c r="Z69" s="134"/>
      <c r="AA69" s="134"/>
      <c r="AB69" s="134"/>
      <c r="AC69" s="135">
        <f t="shared" ref="AC69:AC70" si="125">SUM(Z69:AB69)</f>
        <v>0</v>
      </c>
      <c r="AD69" s="134"/>
      <c r="AE69" s="134"/>
      <c r="AF69" s="134"/>
      <c r="AG69" s="135">
        <f t="shared" ref="AG69:AG70" si="126">SUM(AD69:AF69)</f>
        <v>0</v>
      </c>
      <c r="AH69" s="135">
        <f t="shared" ref="AH69:AH70" si="127">SUM(U69,Y69,AC69,AG69)</f>
        <v>0</v>
      </c>
      <c r="AI69" s="27">
        <f t="shared" ref="AI69:AI70" si="128">IF(ISERROR(AH69/$J$67),0,AH69/$J$67)</f>
        <v>0</v>
      </c>
      <c r="AJ69" s="28" t="str">
        <f t="shared" ref="AJ69:AJ70" si="129">IF(ISERROR(AH69/$AH$80),"-",AH69/$AH$80)</f>
        <v>-</v>
      </c>
      <c r="AK69" s="1"/>
      <c r="AL69" s="1"/>
      <c r="AM69" s="1"/>
      <c r="AN69" s="1"/>
      <c r="AO69" s="1"/>
      <c r="AP69" s="1"/>
      <c r="AQ69" s="1"/>
      <c r="AR69" s="3"/>
    </row>
    <row r="70" spans="1:44" ht="19.5" customHeight="1" outlineLevel="1">
      <c r="A70" s="16"/>
      <c r="B70" s="34"/>
      <c r="C70" s="82"/>
      <c r="D70" s="35"/>
      <c r="E70" s="18"/>
      <c r="F70" s="18"/>
      <c r="G70" s="18"/>
      <c r="H70" s="36"/>
      <c r="I70" s="36"/>
      <c r="J70" s="314"/>
      <c r="K70" s="136"/>
      <c r="L70" s="18"/>
      <c r="M70" s="134"/>
      <c r="N70" s="134"/>
      <c r="O70" s="134"/>
      <c r="P70" s="18"/>
      <c r="Q70" s="18"/>
      <c r="R70" s="134"/>
      <c r="S70" s="134"/>
      <c r="T70" s="134"/>
      <c r="U70" s="135">
        <f t="shared" si="123"/>
        <v>0</v>
      </c>
      <c r="V70" s="134"/>
      <c r="W70" s="134"/>
      <c r="X70" s="134"/>
      <c r="Y70" s="135">
        <f t="shared" si="124"/>
        <v>0</v>
      </c>
      <c r="Z70" s="134"/>
      <c r="AA70" s="134"/>
      <c r="AB70" s="134"/>
      <c r="AC70" s="135">
        <f t="shared" si="125"/>
        <v>0</v>
      </c>
      <c r="AD70" s="134"/>
      <c r="AE70" s="134"/>
      <c r="AF70" s="134"/>
      <c r="AG70" s="135">
        <f t="shared" si="126"/>
        <v>0</v>
      </c>
      <c r="AH70" s="135">
        <f t="shared" si="127"/>
        <v>0</v>
      </c>
      <c r="AI70" s="27">
        <f t="shared" si="128"/>
        <v>0</v>
      </c>
      <c r="AJ70" s="28" t="str">
        <f t="shared" si="129"/>
        <v>-</v>
      </c>
      <c r="AK70" s="1"/>
      <c r="AL70" s="1"/>
      <c r="AM70" s="1"/>
      <c r="AN70" s="1"/>
      <c r="AO70" s="1"/>
      <c r="AP70" s="1"/>
      <c r="AQ70" s="1"/>
      <c r="AR70" s="3"/>
    </row>
    <row r="71" spans="1:44" ht="19.5" customHeight="1">
      <c r="A71" s="334" t="s">
        <v>83</v>
      </c>
      <c r="B71" s="335"/>
      <c r="C71" s="335"/>
      <c r="D71" s="335"/>
      <c r="E71" s="336"/>
      <c r="F71" s="137"/>
      <c r="G71" s="137"/>
      <c r="H71" s="137"/>
      <c r="I71" s="153"/>
      <c r="J71" s="41">
        <f t="shared" ref="J71:K71" si="130">SUM(J69:J70)</f>
        <v>63305625</v>
      </c>
      <c r="K71" s="41">
        <f t="shared" si="130"/>
        <v>0</v>
      </c>
      <c r="L71" s="137"/>
      <c r="M71" s="41">
        <f t="shared" ref="M71:O71" si="131">SUM(M69:M70)</f>
        <v>0</v>
      </c>
      <c r="N71" s="41">
        <f t="shared" si="131"/>
        <v>0</v>
      </c>
      <c r="O71" s="41">
        <f t="shared" si="131"/>
        <v>0</v>
      </c>
      <c r="P71" s="138"/>
      <c r="Q71" s="137"/>
      <c r="R71" s="41">
        <f t="shared" ref="R71:AH71" si="132">SUM(R69:R70)</f>
        <v>0</v>
      </c>
      <c r="S71" s="41">
        <f t="shared" si="132"/>
        <v>0</v>
      </c>
      <c r="T71" s="41">
        <f t="shared" si="132"/>
        <v>0</v>
      </c>
      <c r="U71" s="41">
        <f t="shared" si="132"/>
        <v>0</v>
      </c>
      <c r="V71" s="41">
        <f t="shared" si="132"/>
        <v>0</v>
      </c>
      <c r="W71" s="41">
        <f t="shared" si="132"/>
        <v>0</v>
      </c>
      <c r="X71" s="41">
        <f t="shared" si="132"/>
        <v>0</v>
      </c>
      <c r="Y71" s="41">
        <f t="shared" si="132"/>
        <v>0</v>
      </c>
      <c r="Z71" s="41">
        <f t="shared" si="132"/>
        <v>0</v>
      </c>
      <c r="AA71" s="41">
        <f t="shared" si="132"/>
        <v>0</v>
      </c>
      <c r="AB71" s="41">
        <f t="shared" si="132"/>
        <v>0</v>
      </c>
      <c r="AC71" s="41">
        <f t="shared" si="132"/>
        <v>0</v>
      </c>
      <c r="AD71" s="41">
        <f t="shared" si="132"/>
        <v>0</v>
      </c>
      <c r="AE71" s="41">
        <f t="shared" si="132"/>
        <v>0</v>
      </c>
      <c r="AF71" s="41">
        <f t="shared" si="132"/>
        <v>0</v>
      </c>
      <c r="AG71" s="41">
        <f t="shared" si="132"/>
        <v>0</v>
      </c>
      <c r="AH71" s="41">
        <f t="shared" si="132"/>
        <v>0</v>
      </c>
      <c r="AI71" s="43">
        <f>IF(ISERROR(AH71/J71),0,AH71/J71)</f>
        <v>0</v>
      </c>
      <c r="AJ71" s="43">
        <f>IF(ISERROR(AH71/$AH$80),0,AH71/$AH$80)</f>
        <v>0</v>
      </c>
      <c r="AK71" s="1"/>
      <c r="AL71" s="1"/>
      <c r="AM71" s="1"/>
      <c r="AN71" s="1"/>
      <c r="AO71" s="1"/>
      <c r="AP71" s="1"/>
      <c r="AQ71" s="1"/>
      <c r="AR71" s="3"/>
    </row>
    <row r="72" spans="1:44" ht="19.5" customHeight="1">
      <c r="A72" s="337" t="s">
        <v>84</v>
      </c>
      <c r="B72" s="333"/>
      <c r="C72" s="333"/>
      <c r="D72" s="333"/>
      <c r="E72" s="316"/>
      <c r="F72" s="154"/>
      <c r="G72" s="155"/>
      <c r="H72" s="156"/>
      <c r="I72" s="156"/>
      <c r="J72" s="10"/>
      <c r="K72" s="157"/>
      <c r="L72" s="158"/>
      <c r="M72" s="162"/>
      <c r="N72" s="162"/>
      <c r="O72" s="162"/>
      <c r="P72" s="155"/>
      <c r="Q72" s="154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4"/>
      <c r="AJ72" s="14"/>
      <c r="AK72" s="2"/>
      <c r="AL72" s="2"/>
      <c r="AM72" s="2"/>
      <c r="AN72" s="2"/>
      <c r="AO72" s="2"/>
      <c r="AP72" s="2"/>
      <c r="AQ72" s="2"/>
      <c r="AR72" s="15"/>
    </row>
    <row r="73" spans="1:44" ht="42" customHeight="1" outlineLevel="1">
      <c r="A73" s="16"/>
      <c r="B73" s="34"/>
      <c r="C73" s="143"/>
      <c r="D73" s="152"/>
      <c r="E73" s="18"/>
      <c r="F73" s="67"/>
      <c r="G73" s="67"/>
      <c r="H73" s="36"/>
      <c r="I73" s="36"/>
      <c r="J73" s="23">
        <v>63305625</v>
      </c>
      <c r="K73" s="46"/>
      <c r="L73" s="18"/>
      <c r="M73" s="24"/>
      <c r="N73" s="24"/>
      <c r="O73" s="24"/>
      <c r="P73" s="67"/>
      <c r="Q73" s="143"/>
      <c r="R73" s="134"/>
      <c r="S73" s="46"/>
      <c r="T73" s="134"/>
      <c r="U73" s="135">
        <f t="shared" ref="U73:U74" si="133">SUM(R73:T73)</f>
        <v>0</v>
      </c>
      <c r="V73" s="134"/>
      <c r="W73" s="134"/>
      <c r="X73" s="161"/>
      <c r="Y73" s="135">
        <f>SUM(W73:X73)</f>
        <v>0</v>
      </c>
      <c r="Z73" s="134"/>
      <c r="AA73" s="134"/>
      <c r="AB73" s="134"/>
      <c r="AC73" s="135">
        <f t="shared" ref="AC73:AC74" si="134">SUM(Z73:AB73)</f>
        <v>0</v>
      </c>
      <c r="AD73" s="134"/>
      <c r="AE73" s="134"/>
      <c r="AF73" s="134"/>
      <c r="AG73" s="135">
        <f t="shared" ref="AG73:AG74" si="135">SUM(AD73:AF73)</f>
        <v>0</v>
      </c>
      <c r="AH73" s="135">
        <f t="shared" ref="AH73:AH74" si="136">SUM(U73,Y73,AC73,AG73)</f>
        <v>0</v>
      </c>
      <c r="AI73" s="27">
        <f t="shared" ref="AI73:AI74" si="137">IF(ISERROR(AH73/$J$75),0,AH73/$J$75)</f>
        <v>0</v>
      </c>
      <c r="AJ73" s="28" t="str">
        <f t="shared" ref="AJ73:AJ74" si="138">IF(ISERROR(AH73/$AH$80),"-",AH73/$AH$80)</f>
        <v>-</v>
      </c>
      <c r="AK73" s="1"/>
      <c r="AL73" s="1"/>
      <c r="AM73" s="1"/>
      <c r="AN73" s="1"/>
      <c r="AO73" s="1"/>
      <c r="AP73" s="1"/>
      <c r="AQ73" s="1"/>
      <c r="AR73" s="3"/>
    </row>
    <row r="74" spans="1:44" ht="19.5" customHeight="1" outlineLevel="1">
      <c r="A74" s="16"/>
      <c r="B74" s="34"/>
      <c r="C74" s="18"/>
      <c r="D74" s="35"/>
      <c r="E74" s="18"/>
      <c r="F74" s="18"/>
      <c r="G74" s="18"/>
      <c r="H74" s="36"/>
      <c r="I74" s="36"/>
      <c r="J74" s="140"/>
      <c r="K74" s="161"/>
      <c r="L74" s="18"/>
      <c r="M74" s="24"/>
      <c r="N74" s="24"/>
      <c r="O74" s="24"/>
      <c r="P74" s="18"/>
      <c r="Q74" s="18"/>
      <c r="R74" s="134"/>
      <c r="S74" s="134"/>
      <c r="T74" s="134"/>
      <c r="U74" s="135">
        <f t="shared" si="133"/>
        <v>0</v>
      </c>
      <c r="V74" s="134"/>
      <c r="W74" s="134"/>
      <c r="X74" s="134"/>
      <c r="Y74" s="135">
        <f>SUM(V74:X74)</f>
        <v>0</v>
      </c>
      <c r="Z74" s="134"/>
      <c r="AA74" s="134"/>
      <c r="AB74" s="134"/>
      <c r="AC74" s="135">
        <f t="shared" si="134"/>
        <v>0</v>
      </c>
      <c r="AD74" s="134"/>
      <c r="AE74" s="134"/>
      <c r="AF74" s="134"/>
      <c r="AG74" s="135">
        <f t="shared" si="135"/>
        <v>0</v>
      </c>
      <c r="AH74" s="135">
        <f t="shared" si="136"/>
        <v>0</v>
      </c>
      <c r="AI74" s="27">
        <f t="shared" si="137"/>
        <v>0</v>
      </c>
      <c r="AJ74" s="28" t="str">
        <f t="shared" si="138"/>
        <v>-</v>
      </c>
      <c r="AK74" s="1"/>
      <c r="AL74" s="1"/>
      <c r="AM74" s="1"/>
      <c r="AN74" s="1"/>
      <c r="AO74" s="1"/>
      <c r="AP74" s="1"/>
      <c r="AQ74" s="1"/>
      <c r="AR74" s="3"/>
    </row>
    <row r="75" spans="1:44" ht="19.5" customHeight="1">
      <c r="A75" s="334" t="s">
        <v>85</v>
      </c>
      <c r="B75" s="335"/>
      <c r="C75" s="335"/>
      <c r="D75" s="335"/>
      <c r="E75" s="336"/>
      <c r="F75" s="168"/>
      <c r="G75" s="168"/>
      <c r="H75" s="168"/>
      <c r="I75" s="169"/>
      <c r="J75" s="170">
        <f t="shared" ref="J75:K75" si="139">SUM(J73:J74)</f>
        <v>63305625</v>
      </c>
      <c r="K75" s="170">
        <f t="shared" si="139"/>
        <v>0</v>
      </c>
      <c r="L75" s="168"/>
      <c r="M75" s="170">
        <f t="shared" ref="M75:O75" si="140">SUM(M73:M74)</f>
        <v>0</v>
      </c>
      <c r="N75" s="170">
        <f t="shared" si="140"/>
        <v>0</v>
      </c>
      <c r="O75" s="170">
        <f t="shared" si="140"/>
        <v>0</v>
      </c>
      <c r="P75" s="172"/>
      <c r="Q75" s="168"/>
      <c r="R75" s="41">
        <f t="shared" ref="R75:AH75" si="141">SUM(R73:R74)</f>
        <v>0</v>
      </c>
      <c r="S75" s="41">
        <f t="shared" si="141"/>
        <v>0</v>
      </c>
      <c r="T75" s="41">
        <f t="shared" si="141"/>
        <v>0</v>
      </c>
      <c r="U75" s="41">
        <f t="shared" si="141"/>
        <v>0</v>
      </c>
      <c r="V75" s="41">
        <f t="shared" si="141"/>
        <v>0</v>
      </c>
      <c r="W75" s="41">
        <f t="shared" si="141"/>
        <v>0</v>
      </c>
      <c r="X75" s="41">
        <f t="shared" si="141"/>
        <v>0</v>
      </c>
      <c r="Y75" s="41">
        <f t="shared" si="141"/>
        <v>0</v>
      </c>
      <c r="Z75" s="41">
        <f t="shared" si="141"/>
        <v>0</v>
      </c>
      <c r="AA75" s="41">
        <f t="shared" si="141"/>
        <v>0</v>
      </c>
      <c r="AB75" s="41">
        <f t="shared" si="141"/>
        <v>0</v>
      </c>
      <c r="AC75" s="41">
        <f t="shared" si="141"/>
        <v>0</v>
      </c>
      <c r="AD75" s="41">
        <f t="shared" si="141"/>
        <v>0</v>
      </c>
      <c r="AE75" s="41">
        <f t="shared" si="141"/>
        <v>0</v>
      </c>
      <c r="AF75" s="41">
        <f t="shared" si="141"/>
        <v>0</v>
      </c>
      <c r="AG75" s="41">
        <f t="shared" si="141"/>
        <v>0</v>
      </c>
      <c r="AH75" s="41">
        <f t="shared" si="141"/>
        <v>0</v>
      </c>
      <c r="AI75" s="43">
        <f>IF(ISERROR(AH75/J75),0,AH75/J75)</f>
        <v>0</v>
      </c>
      <c r="AJ75" s="43">
        <f>IF(ISERROR(AH75/$AH$80),0,AH75/$AH$80)</f>
        <v>0</v>
      </c>
      <c r="AK75" s="1"/>
      <c r="AL75" s="1"/>
      <c r="AM75" s="1"/>
      <c r="AN75" s="1"/>
      <c r="AO75" s="1"/>
      <c r="AP75" s="1"/>
      <c r="AQ75" s="1"/>
      <c r="AR75" s="3"/>
    </row>
    <row r="76" spans="1:44" ht="19.5" customHeight="1">
      <c r="A76" s="330" t="s">
        <v>86</v>
      </c>
      <c r="B76" s="311"/>
      <c r="C76" s="311"/>
      <c r="D76" s="311"/>
      <c r="E76" s="312"/>
      <c r="F76" s="96"/>
      <c r="G76" s="97"/>
      <c r="H76" s="98"/>
      <c r="I76" s="98"/>
      <c r="J76" s="173"/>
      <c r="K76" s="56"/>
      <c r="L76" s="60"/>
      <c r="M76" s="102"/>
      <c r="N76" s="102"/>
      <c r="O76" s="102"/>
      <c r="P76" s="97"/>
      <c r="Q76" s="9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103"/>
      <c r="AJ76" s="103"/>
      <c r="AK76" s="2"/>
      <c r="AL76" s="2"/>
      <c r="AM76" s="2"/>
      <c r="AN76" s="2"/>
      <c r="AO76" s="2"/>
      <c r="AP76" s="2"/>
      <c r="AQ76" s="2"/>
      <c r="AR76" s="15"/>
    </row>
    <row r="77" spans="1:44" ht="19.5" hidden="1" customHeight="1" outlineLevel="1">
      <c r="A77" s="84">
        <v>1</v>
      </c>
      <c r="B77" s="84"/>
      <c r="C77" s="29"/>
      <c r="D77" s="104"/>
      <c r="E77" s="131"/>
      <c r="F77" s="105"/>
      <c r="G77" s="105"/>
      <c r="H77" s="106"/>
      <c r="I77" s="174"/>
      <c r="J77" s="342"/>
      <c r="K77" s="175"/>
      <c r="L77" s="29"/>
      <c r="M77" s="176"/>
      <c r="N77" s="110"/>
      <c r="O77" s="176"/>
      <c r="P77" s="177"/>
      <c r="Q77" s="177"/>
      <c r="R77" s="178"/>
      <c r="S77" s="178"/>
      <c r="T77" s="178"/>
      <c r="U77" s="144">
        <f t="shared" ref="U77:U78" si="142">SUM(R77:T77)</f>
        <v>0</v>
      </c>
      <c r="V77" s="178"/>
      <c r="W77" s="178"/>
      <c r="X77" s="178"/>
      <c r="Y77" s="144">
        <f t="shared" ref="Y77:Y78" si="143">SUM(V77:X77)</f>
        <v>0</v>
      </c>
      <c r="Z77" s="178"/>
      <c r="AA77" s="178"/>
      <c r="AB77" s="178"/>
      <c r="AC77" s="144">
        <f t="shared" ref="AC77:AC78" si="144">SUM(Z77:AB77)</f>
        <v>0</v>
      </c>
      <c r="AD77" s="178"/>
      <c r="AE77" s="178"/>
      <c r="AF77" s="178"/>
      <c r="AG77" s="144">
        <f t="shared" ref="AG77:AG78" si="145">SUM(AD77:AF77)</f>
        <v>0</v>
      </c>
      <c r="AH77" s="144">
        <f t="shared" ref="AH77:AH78" si="146">SUM(U77,Y77,AC77,AG77)</f>
        <v>0</v>
      </c>
      <c r="AI77" s="27">
        <f t="shared" ref="AI77:AI78" si="147">IF(ISERROR(AH77/$J$79),0,AH77/$J$79)</f>
        <v>0</v>
      </c>
      <c r="AJ77" s="28" t="str">
        <f t="shared" ref="AJ77:AJ78" si="148">IF(ISERROR(AH77/$AH$80),"-",AH77/$AH$80)</f>
        <v>-</v>
      </c>
      <c r="AK77" s="1"/>
      <c r="AL77" s="1"/>
      <c r="AM77" s="1"/>
      <c r="AN77" s="1"/>
      <c r="AO77" s="1"/>
      <c r="AP77" s="1"/>
      <c r="AQ77" s="1"/>
      <c r="AR77" s="3"/>
    </row>
    <row r="78" spans="1:44" ht="19.5" hidden="1" customHeight="1" outlineLevel="1">
      <c r="A78" s="84">
        <v>2</v>
      </c>
      <c r="B78" s="84"/>
      <c r="C78" s="112"/>
      <c r="D78" s="113"/>
      <c r="E78" s="179"/>
      <c r="F78" s="105"/>
      <c r="G78" s="105"/>
      <c r="H78" s="113"/>
      <c r="I78" s="104"/>
      <c r="J78" s="314"/>
      <c r="K78" s="180"/>
      <c r="L78" s="29"/>
      <c r="M78" s="176"/>
      <c r="N78" s="110"/>
      <c r="O78" s="176"/>
      <c r="P78" s="177"/>
      <c r="Q78" s="177"/>
      <c r="R78" s="178"/>
      <c r="S78" s="178"/>
      <c r="T78" s="178"/>
      <c r="U78" s="144">
        <f t="shared" si="142"/>
        <v>0</v>
      </c>
      <c r="V78" s="178"/>
      <c r="W78" s="178"/>
      <c r="X78" s="178"/>
      <c r="Y78" s="144">
        <f t="shared" si="143"/>
        <v>0</v>
      </c>
      <c r="Z78" s="178"/>
      <c r="AA78" s="178"/>
      <c r="AB78" s="178"/>
      <c r="AC78" s="144">
        <f t="shared" si="144"/>
        <v>0</v>
      </c>
      <c r="AD78" s="178"/>
      <c r="AE78" s="178"/>
      <c r="AF78" s="178"/>
      <c r="AG78" s="144">
        <f t="shared" si="145"/>
        <v>0</v>
      </c>
      <c r="AH78" s="144">
        <f t="shared" si="146"/>
        <v>0</v>
      </c>
      <c r="AI78" s="27">
        <f t="shared" si="147"/>
        <v>0</v>
      </c>
      <c r="AJ78" s="28" t="str">
        <f t="shared" si="148"/>
        <v>-</v>
      </c>
      <c r="AK78" s="1"/>
      <c r="AL78" s="1"/>
      <c r="AM78" s="1"/>
      <c r="AN78" s="1"/>
      <c r="AO78" s="1"/>
      <c r="AP78" s="1"/>
      <c r="AQ78" s="1"/>
      <c r="AR78" s="3"/>
    </row>
    <row r="79" spans="1:44" ht="19.5" customHeight="1" collapsed="1">
      <c r="A79" s="334" t="s">
        <v>87</v>
      </c>
      <c r="B79" s="335"/>
      <c r="C79" s="335"/>
      <c r="D79" s="335"/>
      <c r="E79" s="336"/>
      <c r="F79" s="137"/>
      <c r="G79" s="137"/>
      <c r="H79" s="137"/>
      <c r="I79" s="153"/>
      <c r="J79" s="41">
        <f t="shared" ref="J79:K79" si="149">SUM(J77:J78)</f>
        <v>0</v>
      </c>
      <c r="K79" s="41">
        <f t="shared" si="149"/>
        <v>0</v>
      </c>
      <c r="L79" s="137"/>
      <c r="M79" s="41">
        <f t="shared" ref="M79:O79" si="150">SUM(M77:M78)</f>
        <v>0</v>
      </c>
      <c r="N79" s="41">
        <f t="shared" si="150"/>
        <v>0</v>
      </c>
      <c r="O79" s="41">
        <f t="shared" si="150"/>
        <v>0</v>
      </c>
      <c r="P79" s="138"/>
      <c r="Q79" s="137"/>
      <c r="R79" s="41">
        <f t="shared" ref="R79:AH79" si="151">SUM(R77:R78)</f>
        <v>0</v>
      </c>
      <c r="S79" s="41">
        <f t="shared" si="151"/>
        <v>0</v>
      </c>
      <c r="T79" s="41">
        <f t="shared" si="151"/>
        <v>0</v>
      </c>
      <c r="U79" s="41">
        <f t="shared" si="151"/>
        <v>0</v>
      </c>
      <c r="V79" s="41">
        <f t="shared" si="151"/>
        <v>0</v>
      </c>
      <c r="W79" s="41">
        <f t="shared" si="151"/>
        <v>0</v>
      </c>
      <c r="X79" s="41">
        <f t="shared" si="151"/>
        <v>0</v>
      </c>
      <c r="Y79" s="41">
        <f t="shared" si="151"/>
        <v>0</v>
      </c>
      <c r="Z79" s="41">
        <f t="shared" si="151"/>
        <v>0</v>
      </c>
      <c r="AA79" s="41">
        <f t="shared" si="151"/>
        <v>0</v>
      </c>
      <c r="AB79" s="41">
        <f t="shared" si="151"/>
        <v>0</v>
      </c>
      <c r="AC79" s="41">
        <f t="shared" si="151"/>
        <v>0</v>
      </c>
      <c r="AD79" s="41">
        <f t="shared" si="151"/>
        <v>0</v>
      </c>
      <c r="AE79" s="41">
        <f t="shared" si="151"/>
        <v>0</v>
      </c>
      <c r="AF79" s="41">
        <f t="shared" si="151"/>
        <v>0</v>
      </c>
      <c r="AG79" s="41">
        <f t="shared" si="151"/>
        <v>0</v>
      </c>
      <c r="AH79" s="41">
        <f t="shared" si="151"/>
        <v>0</v>
      </c>
      <c r="AI79" s="43">
        <f t="shared" ref="AI79:AI80" si="152">IF(ISERROR(AH79/J79),0,AH79/J79)</f>
        <v>0</v>
      </c>
      <c r="AJ79" s="43">
        <f t="shared" ref="AJ79:AJ80" si="153">IF(ISERROR(AH79/$AH$80),0,AH79/$AH$80)</f>
        <v>0</v>
      </c>
      <c r="AK79" s="1"/>
      <c r="AL79" s="1"/>
      <c r="AM79" s="1"/>
      <c r="AN79" s="1"/>
      <c r="AO79" s="1"/>
      <c r="AP79" s="1"/>
      <c r="AQ79" s="1"/>
      <c r="AR79" s="3"/>
    </row>
    <row r="80" spans="1:44" ht="19.5" customHeight="1">
      <c r="A80" s="341" t="str">
        <f>"TOTAL ASIG."&amp;" "&amp;$A$5</f>
        <v>TOTAL ASIG. 24 - 01 - 583 "PROGRAMA DE ATENCIÓN TEMPRANA"</v>
      </c>
      <c r="B80" s="335"/>
      <c r="C80" s="335"/>
      <c r="D80" s="335"/>
      <c r="E80" s="336"/>
      <c r="F80" s="181"/>
      <c r="G80" s="181"/>
      <c r="H80" s="181"/>
      <c r="I80" s="182"/>
      <c r="J80" s="117">
        <f t="shared" ref="J80:K80" si="154">SUM(J11,J16,J20,J24,J29,J34,J38,J42,J46,J50,J54,J58,J62,J67,J71,J75,J79)</f>
        <v>1012890000</v>
      </c>
      <c r="K80" s="117">
        <f t="shared" si="154"/>
        <v>0</v>
      </c>
      <c r="L80" s="181"/>
      <c r="M80" s="117">
        <f t="shared" ref="M80:O80" si="155">SUM(M11,M16,M20,M24,M29,M34,M38,M42,M46,M50,M54,M58,M62,M67,M71,M75,M79)</f>
        <v>0</v>
      </c>
      <c r="N80" s="117">
        <f t="shared" si="155"/>
        <v>0</v>
      </c>
      <c r="O80" s="117">
        <f t="shared" si="155"/>
        <v>0</v>
      </c>
      <c r="P80" s="183"/>
      <c r="Q80" s="181"/>
      <c r="R80" s="117">
        <f t="shared" ref="R80:T80" si="156">+R11+R16+R20+R24+R29+R34+R38+R42+R46+R50+R54+R58+R75+R62+R67+R79</f>
        <v>0</v>
      </c>
      <c r="S80" s="117">
        <f t="shared" si="156"/>
        <v>0</v>
      </c>
      <c r="T80" s="117">
        <f t="shared" si="156"/>
        <v>0</v>
      </c>
      <c r="U80" s="117">
        <f t="shared" ref="U80:AG80" si="157">SUM(U11,U16,U20,U24,U29,U34,U38,U42,U46,U50,U54,U58,U62,U67,U71,U75,U79)</f>
        <v>0</v>
      </c>
      <c r="V80" s="117">
        <f t="shared" si="157"/>
        <v>0</v>
      </c>
      <c r="W80" s="117">
        <f t="shared" si="157"/>
        <v>0</v>
      </c>
      <c r="X80" s="117">
        <f t="shared" si="157"/>
        <v>0</v>
      </c>
      <c r="Y80" s="117">
        <f t="shared" si="157"/>
        <v>0</v>
      </c>
      <c r="Z80" s="117">
        <f t="shared" si="157"/>
        <v>0</v>
      </c>
      <c r="AA80" s="117">
        <f t="shared" si="157"/>
        <v>0</v>
      </c>
      <c r="AB80" s="117">
        <f t="shared" si="157"/>
        <v>0</v>
      </c>
      <c r="AC80" s="117">
        <f t="shared" si="157"/>
        <v>0</v>
      </c>
      <c r="AD80" s="117">
        <f t="shared" si="157"/>
        <v>0</v>
      </c>
      <c r="AE80" s="117">
        <f t="shared" si="157"/>
        <v>0</v>
      </c>
      <c r="AF80" s="117">
        <f t="shared" si="157"/>
        <v>0</v>
      </c>
      <c r="AG80" s="117">
        <f t="shared" si="157"/>
        <v>0</v>
      </c>
      <c r="AH80" s="117">
        <f>+AH11+AH16+AH20+AH24+AH29+AH34+AH38+AH42+AH46+AH50+AH54+AH58+AH75+AH62+AH67+AH79</f>
        <v>0</v>
      </c>
      <c r="AI80" s="119">
        <f t="shared" si="152"/>
        <v>0</v>
      </c>
      <c r="AJ80" s="119">
        <f t="shared" si="153"/>
        <v>0</v>
      </c>
      <c r="AK80" s="1"/>
      <c r="AL80" s="1"/>
      <c r="AM80" s="1"/>
      <c r="AN80" s="1"/>
      <c r="AO80" s="1"/>
      <c r="AP80" s="1"/>
      <c r="AQ80" s="1"/>
      <c r="AR80" s="3"/>
    </row>
    <row r="81" spans="1:44" ht="11.25" customHeight="1">
      <c r="A81" s="184"/>
      <c r="B81" s="120"/>
      <c r="C81" s="120"/>
      <c r="D81" s="120"/>
      <c r="E81" s="2"/>
      <c r="F81" s="2"/>
      <c r="G81" s="120"/>
      <c r="H81" s="120"/>
      <c r="I81" s="120"/>
      <c r="J81" s="121"/>
      <c r="K81" s="121"/>
      <c r="L81" s="2"/>
      <c r="M81" s="120"/>
      <c r="N81" s="120"/>
      <c r="O81" s="120"/>
      <c r="P81" s="120"/>
      <c r="Q81" s="2"/>
      <c r="R81" s="121"/>
      <c r="S81" s="121"/>
      <c r="T81" s="121"/>
      <c r="U81" s="58"/>
      <c r="V81" s="121"/>
      <c r="W81" s="121"/>
      <c r="X81" s="121"/>
      <c r="Y81" s="58"/>
      <c r="Z81" s="121"/>
      <c r="AA81" s="121"/>
      <c r="AB81" s="121"/>
      <c r="AC81" s="58"/>
      <c r="AD81" s="121"/>
      <c r="AE81" s="121"/>
      <c r="AF81" s="121"/>
      <c r="AG81" s="58"/>
      <c r="AH81" s="58"/>
      <c r="AI81" s="122"/>
      <c r="AJ81" s="122"/>
      <c r="AK81" s="1"/>
      <c r="AL81" s="1"/>
      <c r="AM81" s="1"/>
      <c r="AN81" s="1"/>
      <c r="AO81" s="1"/>
      <c r="AP81" s="1"/>
      <c r="AQ81" s="1"/>
      <c r="AR81" s="3"/>
    </row>
    <row r="82" spans="1:44" ht="11.25" customHeight="1">
      <c r="A82" s="184"/>
      <c r="B82" s="120"/>
      <c r="C82" s="120"/>
      <c r="D82" s="120"/>
      <c r="E82" s="2"/>
      <c r="F82" s="2"/>
      <c r="G82" s="120"/>
      <c r="H82" s="120"/>
      <c r="I82" s="120"/>
      <c r="J82" s="121"/>
      <c r="K82" s="121"/>
      <c r="L82" s="2"/>
      <c r="M82" s="120"/>
      <c r="N82" s="120"/>
      <c r="O82" s="120"/>
      <c r="P82" s="120"/>
      <c r="Q82" s="2"/>
      <c r="R82" s="121"/>
      <c r="S82" s="121"/>
      <c r="T82" s="121"/>
      <c r="U82" s="58"/>
      <c r="V82" s="121"/>
      <c r="W82" s="121"/>
      <c r="X82" s="121"/>
      <c r="Y82" s="58"/>
      <c r="Z82" s="121"/>
      <c r="AA82" s="121"/>
      <c r="AB82" s="121"/>
      <c r="AC82" s="58"/>
      <c r="AD82" s="121"/>
      <c r="AE82" s="121"/>
      <c r="AF82" s="121"/>
      <c r="AG82" s="58"/>
      <c r="AH82" s="58"/>
      <c r="AI82" s="122"/>
      <c r="AJ82" s="122"/>
      <c r="AK82" s="1"/>
      <c r="AL82" s="1"/>
      <c r="AM82" s="1"/>
      <c r="AN82" s="1"/>
      <c r="AO82" s="1"/>
      <c r="AP82" s="1"/>
      <c r="AQ82" s="1"/>
      <c r="AR82" s="3"/>
    </row>
    <row r="83" spans="1:44" ht="11.25" customHeight="1">
      <c r="A83" s="184"/>
      <c r="B83" s="120"/>
      <c r="C83" s="120"/>
      <c r="D83" s="120"/>
      <c r="E83" s="2"/>
      <c r="F83" s="2"/>
      <c r="G83" s="120"/>
      <c r="H83" s="120"/>
      <c r="I83" s="120"/>
      <c r="J83" s="121"/>
      <c r="K83" s="121"/>
      <c r="L83" s="2"/>
      <c r="M83" s="120"/>
      <c r="N83" s="120"/>
      <c r="O83" s="120"/>
      <c r="P83" s="120"/>
      <c r="Q83" s="2"/>
      <c r="R83" s="121"/>
      <c r="S83" s="121"/>
      <c r="T83" s="121"/>
      <c r="U83" s="58"/>
      <c r="V83" s="121"/>
      <c r="W83" s="121"/>
      <c r="X83" s="121"/>
      <c r="Y83" s="58"/>
      <c r="Z83" s="121"/>
      <c r="AA83" s="121"/>
      <c r="AB83" s="121"/>
      <c r="AC83" s="58"/>
      <c r="AD83" s="121"/>
      <c r="AE83" s="121"/>
      <c r="AF83" s="121"/>
      <c r="AG83" s="58"/>
      <c r="AH83" s="58"/>
      <c r="AI83" s="122"/>
      <c r="AJ83" s="122"/>
      <c r="AK83" s="2"/>
      <c r="AL83" s="2"/>
      <c r="AM83" s="2"/>
      <c r="AN83" s="2"/>
      <c r="AO83" s="2"/>
      <c r="AP83" s="2"/>
      <c r="AQ83" s="2"/>
      <c r="AR83" s="15"/>
    </row>
    <row r="84" spans="1:44" ht="11.25" customHeight="1">
      <c r="A84" s="184"/>
      <c r="B84" s="120"/>
      <c r="C84" s="120"/>
      <c r="D84" s="120"/>
      <c r="E84" s="2"/>
      <c r="F84" s="2"/>
      <c r="G84" s="120"/>
      <c r="H84" s="120"/>
      <c r="I84" s="120"/>
      <c r="J84" s="121"/>
      <c r="K84" s="121"/>
      <c r="L84" s="2"/>
      <c r="M84" s="120"/>
      <c r="N84" s="120"/>
      <c r="O84" s="120"/>
      <c r="P84" s="120"/>
      <c r="Q84" s="2"/>
      <c r="R84" s="121"/>
      <c r="S84" s="121"/>
      <c r="T84" s="121"/>
      <c r="U84" s="58"/>
      <c r="V84" s="121"/>
      <c r="W84" s="121"/>
      <c r="X84" s="121"/>
      <c r="Y84" s="58"/>
      <c r="Z84" s="121"/>
      <c r="AA84" s="121"/>
      <c r="AB84" s="121"/>
      <c r="AC84" s="58"/>
      <c r="AD84" s="121"/>
      <c r="AE84" s="121"/>
      <c r="AF84" s="121"/>
      <c r="AG84" s="58"/>
      <c r="AH84" s="58"/>
      <c r="AI84" s="122"/>
      <c r="AJ84" s="122"/>
      <c r="AK84" s="1"/>
      <c r="AL84" s="1"/>
      <c r="AM84" s="1"/>
      <c r="AN84" s="1"/>
      <c r="AO84" s="1"/>
      <c r="AP84" s="1"/>
      <c r="AQ84" s="1"/>
      <c r="AR84" s="3"/>
    </row>
    <row r="85" spans="1:44" ht="11.25" customHeight="1">
      <c r="A85" s="184"/>
      <c r="B85" s="120"/>
      <c r="C85" s="120"/>
      <c r="D85" s="120"/>
      <c r="E85" s="2"/>
      <c r="F85" s="2"/>
      <c r="G85" s="120"/>
      <c r="H85" s="120"/>
      <c r="I85" s="120"/>
      <c r="J85" s="121"/>
      <c r="K85" s="121"/>
      <c r="L85" s="2"/>
      <c r="M85" s="120"/>
      <c r="N85" s="120"/>
      <c r="O85" s="120"/>
      <c r="P85" s="120"/>
      <c r="Q85" s="2"/>
      <c r="R85" s="121"/>
      <c r="S85" s="121"/>
      <c r="T85" s="121"/>
      <c r="U85" s="58"/>
      <c r="V85" s="121"/>
      <c r="W85" s="121"/>
      <c r="X85" s="121"/>
      <c r="Y85" s="58"/>
      <c r="Z85" s="121"/>
      <c r="AA85" s="121"/>
      <c r="AB85" s="121"/>
      <c r="AC85" s="58"/>
      <c r="AD85" s="121"/>
      <c r="AE85" s="121"/>
      <c r="AF85" s="121"/>
      <c r="AG85" s="58"/>
      <c r="AH85" s="58"/>
      <c r="AI85" s="122"/>
      <c r="AJ85" s="122"/>
      <c r="AK85" s="2"/>
      <c r="AL85" s="2"/>
      <c r="AM85" s="2"/>
      <c r="AN85" s="2"/>
      <c r="AO85" s="2"/>
      <c r="AP85" s="2"/>
      <c r="AQ85" s="2"/>
      <c r="AR85" s="15"/>
    </row>
    <row r="86" spans="1:44" ht="11.25" customHeight="1">
      <c r="A86" s="184"/>
      <c r="B86" s="120"/>
      <c r="C86" s="120"/>
      <c r="D86" s="120"/>
      <c r="E86" s="2"/>
      <c r="F86" s="2"/>
      <c r="G86" s="120"/>
      <c r="H86" s="120"/>
      <c r="I86" s="120"/>
      <c r="J86" s="121"/>
      <c r="K86" s="121"/>
      <c r="L86" s="2"/>
      <c r="M86" s="120"/>
      <c r="N86" s="120"/>
      <c r="O86" s="120"/>
      <c r="P86" s="120"/>
      <c r="Q86" s="2"/>
      <c r="R86" s="121"/>
      <c r="S86" s="121"/>
      <c r="T86" s="121"/>
      <c r="U86" s="58"/>
      <c r="V86" s="121"/>
      <c r="W86" s="121"/>
      <c r="X86" s="121"/>
      <c r="Y86" s="58"/>
      <c r="Z86" s="121"/>
      <c r="AA86" s="121"/>
      <c r="AB86" s="121"/>
      <c r="AC86" s="58"/>
      <c r="AD86" s="121"/>
      <c r="AE86" s="121"/>
      <c r="AF86" s="121"/>
      <c r="AG86" s="58"/>
      <c r="AH86" s="58"/>
      <c r="AI86" s="122"/>
      <c r="AJ86" s="122"/>
      <c r="AK86" s="2"/>
      <c r="AL86" s="2"/>
      <c r="AM86" s="2"/>
      <c r="AN86" s="2"/>
      <c r="AO86" s="2"/>
      <c r="AP86" s="2"/>
      <c r="AQ86" s="2"/>
      <c r="AR86" s="15"/>
    </row>
    <row r="87" spans="1:44" ht="11.25" customHeight="1">
      <c r="A87" s="184"/>
      <c r="B87" s="120"/>
      <c r="C87" s="120"/>
      <c r="D87" s="120"/>
      <c r="E87" s="2"/>
      <c r="F87" s="2"/>
      <c r="G87" s="120"/>
      <c r="H87" s="120"/>
      <c r="I87" s="120"/>
      <c r="J87" s="121"/>
      <c r="K87" s="121"/>
      <c r="L87" s="2"/>
      <c r="M87" s="120"/>
      <c r="N87" s="120"/>
      <c r="O87" s="120"/>
      <c r="P87" s="120"/>
      <c r="Q87" s="2"/>
      <c r="R87" s="121"/>
      <c r="S87" s="121"/>
      <c r="T87" s="121"/>
      <c r="U87" s="58"/>
      <c r="V87" s="121"/>
      <c r="W87" s="121"/>
      <c r="X87" s="121"/>
      <c r="Y87" s="58"/>
      <c r="Z87" s="121"/>
      <c r="AA87" s="121"/>
      <c r="AB87" s="121"/>
      <c r="AC87" s="58"/>
      <c r="AD87" s="121"/>
      <c r="AE87" s="121"/>
      <c r="AF87" s="121"/>
      <c r="AG87" s="58"/>
      <c r="AH87" s="58"/>
      <c r="AI87" s="122"/>
      <c r="AJ87" s="122"/>
      <c r="AK87" s="2"/>
      <c r="AL87" s="2"/>
      <c r="AM87" s="2"/>
      <c r="AN87" s="2"/>
      <c r="AO87" s="2"/>
      <c r="AP87" s="2"/>
      <c r="AQ87" s="2"/>
      <c r="AR87" s="15"/>
    </row>
    <row r="88" spans="1:44" ht="11.25" customHeight="1">
      <c r="A88" s="184"/>
      <c r="B88" s="120"/>
      <c r="C88" s="120"/>
      <c r="D88" s="120"/>
      <c r="E88" s="2"/>
      <c r="F88" s="2"/>
      <c r="G88" s="120"/>
      <c r="H88" s="120"/>
      <c r="I88" s="120"/>
      <c r="J88" s="121"/>
      <c r="K88" s="121"/>
      <c r="L88" s="2"/>
      <c r="M88" s="120"/>
      <c r="N88" s="120"/>
      <c r="O88" s="120"/>
      <c r="P88" s="120"/>
      <c r="Q88" s="2"/>
      <c r="R88" s="121"/>
      <c r="S88" s="121"/>
      <c r="T88" s="121"/>
      <c r="U88" s="58"/>
      <c r="V88" s="121"/>
      <c r="W88" s="121"/>
      <c r="X88" s="121"/>
      <c r="Y88" s="58"/>
      <c r="Z88" s="121"/>
      <c r="AA88" s="121"/>
      <c r="AB88" s="121"/>
      <c r="AC88" s="58"/>
      <c r="AD88" s="121"/>
      <c r="AE88" s="121"/>
      <c r="AF88" s="121"/>
      <c r="AG88" s="58"/>
      <c r="AH88" s="58"/>
      <c r="AI88" s="122"/>
      <c r="AJ88" s="122"/>
      <c r="AK88" s="2"/>
      <c r="AL88" s="2"/>
      <c r="AM88" s="2"/>
      <c r="AN88" s="2"/>
      <c r="AO88" s="2"/>
      <c r="AP88" s="2"/>
      <c r="AQ88" s="2"/>
      <c r="AR88" s="15"/>
    </row>
    <row r="89" spans="1:44" ht="11.25" customHeight="1">
      <c r="A89" s="1"/>
      <c r="B89" s="120"/>
      <c r="C89" s="120"/>
      <c r="D89" s="120"/>
      <c r="E89" s="2"/>
      <c r="F89" s="2"/>
      <c r="G89" s="120"/>
      <c r="H89" s="120"/>
      <c r="I89" s="120"/>
      <c r="J89" s="121"/>
      <c r="K89" s="121"/>
      <c r="L89" s="2"/>
      <c r="M89" s="120"/>
      <c r="N89" s="120"/>
      <c r="O89" s="120"/>
      <c r="P89" s="120"/>
      <c r="Q89" s="2"/>
      <c r="R89" s="121"/>
      <c r="S89" s="121"/>
      <c r="T89" s="121"/>
      <c r="U89" s="58"/>
      <c r="V89" s="121"/>
      <c r="W89" s="121"/>
      <c r="X89" s="121"/>
      <c r="Y89" s="58"/>
      <c r="Z89" s="121"/>
      <c r="AA89" s="121"/>
      <c r="AB89" s="121"/>
      <c r="AC89" s="58"/>
      <c r="AD89" s="121"/>
      <c r="AE89" s="121"/>
      <c r="AF89" s="121"/>
      <c r="AG89" s="58"/>
      <c r="AH89" s="58"/>
      <c r="AI89" s="122"/>
      <c r="AJ89" s="122"/>
      <c r="AK89" s="2"/>
      <c r="AL89" s="2"/>
      <c r="AM89" s="2"/>
      <c r="AN89" s="2"/>
      <c r="AO89" s="2"/>
      <c r="AP89" s="2"/>
      <c r="AQ89" s="2"/>
      <c r="AR89" s="15"/>
    </row>
    <row r="90" spans="1:44" ht="11.25" customHeight="1">
      <c r="A90" s="1"/>
      <c r="B90" s="120"/>
      <c r="C90" s="120"/>
      <c r="D90" s="120"/>
      <c r="E90" s="2"/>
      <c r="F90" s="2"/>
      <c r="G90" s="120"/>
      <c r="H90" s="120"/>
      <c r="I90" s="120"/>
      <c r="J90" s="121"/>
      <c r="K90" s="121"/>
      <c r="L90" s="2"/>
      <c r="M90" s="120"/>
      <c r="N90" s="120"/>
      <c r="O90" s="120"/>
      <c r="P90" s="120"/>
      <c r="Q90" s="2"/>
      <c r="R90" s="121"/>
      <c r="S90" s="121"/>
      <c r="T90" s="121"/>
      <c r="U90" s="58"/>
      <c r="V90" s="121"/>
      <c r="W90" s="121"/>
      <c r="X90" s="121"/>
      <c r="Y90" s="58"/>
      <c r="Z90" s="121"/>
      <c r="AA90" s="121"/>
      <c r="AB90" s="121"/>
      <c r="AC90" s="58"/>
      <c r="AD90" s="121"/>
      <c r="AE90" s="121"/>
      <c r="AF90" s="121"/>
      <c r="AG90" s="58"/>
      <c r="AH90" s="58"/>
      <c r="AI90" s="122"/>
      <c r="AJ90" s="122"/>
      <c r="AK90" s="2"/>
      <c r="AL90" s="2"/>
      <c r="AM90" s="2"/>
      <c r="AN90" s="2"/>
      <c r="AO90" s="2"/>
      <c r="AP90" s="2"/>
      <c r="AQ90" s="2"/>
      <c r="AR90" s="15"/>
    </row>
    <row r="91" spans="1:44" ht="11.25" customHeight="1">
      <c r="A91" s="1"/>
      <c r="B91" s="120"/>
      <c r="C91" s="120"/>
      <c r="D91" s="120"/>
      <c r="E91" s="2"/>
      <c r="F91" s="2"/>
      <c r="G91" s="120"/>
      <c r="H91" s="120"/>
      <c r="I91" s="120"/>
      <c r="J91" s="121"/>
      <c r="K91" s="121"/>
      <c r="L91" s="2"/>
      <c r="M91" s="120"/>
      <c r="N91" s="120"/>
      <c r="O91" s="120"/>
      <c r="P91" s="120"/>
      <c r="Q91" s="2"/>
      <c r="R91" s="121"/>
      <c r="S91" s="121"/>
      <c r="T91" s="121"/>
      <c r="U91" s="58"/>
      <c r="V91" s="121"/>
      <c r="W91" s="121"/>
      <c r="X91" s="121"/>
      <c r="Y91" s="58"/>
      <c r="Z91" s="121"/>
      <c r="AA91" s="121"/>
      <c r="AB91" s="121"/>
      <c r="AC91" s="58"/>
      <c r="AD91" s="121"/>
      <c r="AE91" s="121"/>
      <c r="AF91" s="121"/>
      <c r="AG91" s="58"/>
      <c r="AH91" s="58"/>
      <c r="AI91" s="122"/>
      <c r="AJ91" s="122"/>
      <c r="AK91" s="2"/>
      <c r="AL91" s="2"/>
      <c r="AM91" s="2"/>
      <c r="AN91" s="2"/>
      <c r="AO91" s="2"/>
      <c r="AP91" s="2"/>
      <c r="AQ91" s="2"/>
      <c r="AR91" s="15"/>
    </row>
    <row r="92" spans="1:44" ht="11.25" customHeight="1">
      <c r="A92" s="1"/>
      <c r="B92" s="120"/>
      <c r="C92" s="120"/>
      <c r="D92" s="120"/>
      <c r="E92" s="2"/>
      <c r="F92" s="2"/>
      <c r="G92" s="120"/>
      <c r="H92" s="120"/>
      <c r="I92" s="120"/>
      <c r="J92" s="121"/>
      <c r="K92" s="121"/>
      <c r="L92" s="2"/>
      <c r="M92" s="120"/>
      <c r="N92" s="120"/>
      <c r="O92" s="120"/>
      <c r="P92" s="120"/>
      <c r="Q92" s="2"/>
      <c r="R92" s="121"/>
      <c r="S92" s="121"/>
      <c r="T92" s="121"/>
      <c r="U92" s="58"/>
      <c r="V92" s="121"/>
      <c r="W92" s="121"/>
      <c r="X92" s="121"/>
      <c r="Y92" s="58"/>
      <c r="Z92" s="121"/>
      <c r="AA92" s="121"/>
      <c r="AB92" s="121"/>
      <c r="AC92" s="58"/>
      <c r="AD92" s="121"/>
      <c r="AE92" s="121"/>
      <c r="AF92" s="121"/>
      <c r="AG92" s="58"/>
      <c r="AH92" s="58"/>
      <c r="AI92" s="122"/>
      <c r="AJ92" s="122"/>
      <c r="AK92" s="2"/>
      <c r="AL92" s="2"/>
      <c r="AM92" s="2"/>
      <c r="AN92" s="2"/>
      <c r="AO92" s="2"/>
      <c r="AP92" s="2"/>
      <c r="AQ92" s="2"/>
      <c r="AR92" s="15"/>
    </row>
    <row r="93" spans="1:44" ht="11.25" customHeight="1">
      <c r="A93" s="1"/>
      <c r="B93" s="120"/>
      <c r="C93" s="120"/>
      <c r="D93" s="120"/>
      <c r="E93" s="2"/>
      <c r="F93" s="2"/>
      <c r="G93" s="120"/>
      <c r="H93" s="120"/>
      <c r="I93" s="120"/>
      <c r="J93" s="121"/>
      <c r="K93" s="121"/>
      <c r="L93" s="2"/>
      <c r="M93" s="120"/>
      <c r="N93" s="120"/>
      <c r="O93" s="120"/>
      <c r="P93" s="120"/>
      <c r="Q93" s="2"/>
      <c r="R93" s="121"/>
      <c r="S93" s="121"/>
      <c r="T93" s="121"/>
      <c r="U93" s="58"/>
      <c r="V93" s="121"/>
      <c r="W93" s="121"/>
      <c r="X93" s="121"/>
      <c r="Y93" s="58"/>
      <c r="Z93" s="121"/>
      <c r="AA93" s="121"/>
      <c r="AB93" s="121"/>
      <c r="AC93" s="58"/>
      <c r="AD93" s="121"/>
      <c r="AE93" s="121"/>
      <c r="AF93" s="121"/>
      <c r="AG93" s="58"/>
      <c r="AH93" s="58"/>
      <c r="AI93" s="122"/>
      <c r="AJ93" s="122"/>
      <c r="AK93" s="2"/>
      <c r="AL93" s="2"/>
      <c r="AM93" s="2"/>
      <c r="AN93" s="2"/>
      <c r="AO93" s="2"/>
      <c r="AP93" s="2"/>
      <c r="AQ93" s="2"/>
      <c r="AR93" s="15"/>
    </row>
    <row r="94" spans="1:44" ht="11.25" customHeight="1">
      <c r="A94" s="1"/>
      <c r="B94" s="120"/>
      <c r="C94" s="120"/>
      <c r="D94" s="120"/>
      <c r="E94" s="2"/>
      <c r="F94" s="2"/>
      <c r="G94" s="120"/>
      <c r="H94" s="120"/>
      <c r="I94" s="120"/>
      <c r="J94" s="121"/>
      <c r="K94" s="121"/>
      <c r="L94" s="2"/>
      <c r="M94" s="120"/>
      <c r="N94" s="120"/>
      <c r="O94" s="120"/>
      <c r="P94" s="120"/>
      <c r="Q94" s="2"/>
      <c r="R94" s="121"/>
      <c r="S94" s="121"/>
      <c r="T94" s="121"/>
      <c r="U94" s="58"/>
      <c r="V94" s="121"/>
      <c r="W94" s="121"/>
      <c r="X94" s="121"/>
      <c r="Y94" s="58"/>
      <c r="Z94" s="121"/>
      <c r="AA94" s="121"/>
      <c r="AB94" s="121"/>
      <c r="AC94" s="58"/>
      <c r="AD94" s="121"/>
      <c r="AE94" s="121"/>
      <c r="AF94" s="121"/>
      <c r="AG94" s="58"/>
      <c r="AH94" s="58"/>
      <c r="AI94" s="122"/>
      <c r="AJ94" s="122"/>
      <c r="AK94" s="2"/>
      <c r="AL94" s="2"/>
      <c r="AM94" s="2"/>
      <c r="AN94" s="2"/>
      <c r="AO94" s="2"/>
      <c r="AP94" s="2"/>
      <c r="AQ94" s="2"/>
      <c r="AR94" s="15"/>
    </row>
    <row r="95" spans="1:44" ht="11.25" customHeight="1">
      <c r="A95" s="1"/>
      <c r="B95" s="120"/>
      <c r="C95" s="120"/>
      <c r="D95" s="120"/>
      <c r="E95" s="2"/>
      <c r="F95" s="2"/>
      <c r="G95" s="120"/>
      <c r="H95" s="120"/>
      <c r="I95" s="120"/>
      <c r="J95" s="121"/>
      <c r="K95" s="121"/>
      <c r="L95" s="2"/>
      <c r="M95" s="120"/>
      <c r="N95" s="120"/>
      <c r="O95" s="120"/>
      <c r="P95" s="120"/>
      <c r="Q95" s="2"/>
      <c r="R95" s="121"/>
      <c r="S95" s="121"/>
      <c r="T95" s="121"/>
      <c r="U95" s="58"/>
      <c r="V95" s="121"/>
      <c r="W95" s="121"/>
      <c r="X95" s="121"/>
      <c r="Y95" s="58"/>
      <c r="Z95" s="121"/>
      <c r="AA95" s="121"/>
      <c r="AB95" s="121"/>
      <c r="AC95" s="58"/>
      <c r="AD95" s="121"/>
      <c r="AE95" s="121"/>
      <c r="AF95" s="121"/>
      <c r="AG95" s="58"/>
      <c r="AH95" s="58"/>
      <c r="AI95" s="122"/>
      <c r="AJ95" s="122"/>
      <c r="AK95" s="2"/>
      <c r="AL95" s="2"/>
      <c r="AM95" s="2"/>
      <c r="AN95" s="2"/>
      <c r="AO95" s="2"/>
      <c r="AP95" s="2"/>
      <c r="AQ95" s="2"/>
      <c r="AR95" s="15"/>
    </row>
    <row r="96" spans="1:44" ht="11.25" customHeight="1">
      <c r="A96" s="1"/>
      <c r="B96" s="120"/>
      <c r="C96" s="120"/>
      <c r="D96" s="120"/>
      <c r="E96" s="2"/>
      <c r="F96" s="2"/>
      <c r="G96" s="120"/>
      <c r="H96" s="120"/>
      <c r="I96" s="120"/>
      <c r="J96" s="121"/>
      <c r="K96" s="121"/>
      <c r="L96" s="2"/>
      <c r="M96" s="120"/>
      <c r="N96" s="120"/>
      <c r="O96" s="120"/>
      <c r="P96" s="120"/>
      <c r="Q96" s="2"/>
      <c r="R96" s="121"/>
      <c r="S96" s="121"/>
      <c r="T96" s="121"/>
      <c r="U96" s="58"/>
      <c r="V96" s="121"/>
      <c r="W96" s="121"/>
      <c r="X96" s="121"/>
      <c r="Y96" s="58"/>
      <c r="Z96" s="121"/>
      <c r="AA96" s="121"/>
      <c r="AB96" s="121"/>
      <c r="AC96" s="58"/>
      <c r="AD96" s="121"/>
      <c r="AE96" s="121"/>
      <c r="AF96" s="121"/>
      <c r="AG96" s="58"/>
      <c r="AH96" s="58"/>
      <c r="AI96" s="122"/>
      <c r="AJ96" s="122"/>
      <c r="AK96" s="2"/>
      <c r="AL96" s="2"/>
      <c r="AM96" s="2"/>
      <c r="AN96" s="2"/>
      <c r="AO96" s="2"/>
      <c r="AP96" s="2"/>
      <c r="AQ96" s="2"/>
      <c r="AR96" s="15"/>
    </row>
    <row r="97" spans="1:44" ht="11.25" customHeight="1">
      <c r="A97" s="1"/>
      <c r="B97" s="120"/>
      <c r="C97" s="120"/>
      <c r="D97" s="120"/>
      <c r="E97" s="2"/>
      <c r="F97" s="2"/>
      <c r="G97" s="120"/>
      <c r="H97" s="120"/>
      <c r="I97" s="120"/>
      <c r="J97" s="121"/>
      <c r="K97" s="121"/>
      <c r="L97" s="2"/>
      <c r="M97" s="120"/>
      <c r="N97" s="120"/>
      <c r="O97" s="120"/>
      <c r="P97" s="120"/>
      <c r="Q97" s="2"/>
      <c r="R97" s="121"/>
      <c r="S97" s="121"/>
      <c r="T97" s="121"/>
      <c r="U97" s="58"/>
      <c r="V97" s="121"/>
      <c r="W97" s="121"/>
      <c r="X97" s="121"/>
      <c r="Y97" s="58"/>
      <c r="Z97" s="121"/>
      <c r="AA97" s="121"/>
      <c r="AB97" s="121"/>
      <c r="AC97" s="58"/>
      <c r="AD97" s="121"/>
      <c r="AE97" s="121"/>
      <c r="AF97" s="121"/>
      <c r="AG97" s="58"/>
      <c r="AH97" s="58"/>
      <c r="AI97" s="122"/>
      <c r="AJ97" s="122"/>
      <c r="AK97" s="2"/>
      <c r="AL97" s="2"/>
      <c r="AM97" s="2"/>
      <c r="AN97" s="2"/>
      <c r="AO97" s="2"/>
      <c r="AP97" s="2"/>
      <c r="AQ97" s="2"/>
      <c r="AR97" s="15"/>
    </row>
    <row r="98" spans="1:44" ht="11.25" customHeight="1">
      <c r="A98" s="184"/>
      <c r="B98" s="120"/>
      <c r="C98" s="120"/>
      <c r="D98" s="120"/>
      <c r="E98" s="2"/>
      <c r="F98" s="2"/>
      <c r="G98" s="120"/>
      <c r="H98" s="120"/>
      <c r="I98" s="120"/>
      <c r="J98" s="58"/>
      <c r="K98" s="121"/>
      <c r="L98" s="2"/>
      <c r="M98" s="120"/>
      <c r="N98" s="120"/>
      <c r="O98" s="120"/>
      <c r="P98" s="120"/>
      <c r="Q98" s="2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122"/>
      <c r="AJ98" s="122"/>
      <c r="AK98" s="2"/>
      <c r="AL98" s="2"/>
      <c r="AM98" s="2"/>
      <c r="AN98" s="2"/>
      <c r="AO98" s="2"/>
      <c r="AP98" s="2"/>
      <c r="AQ98" s="2"/>
      <c r="AR98" s="15"/>
    </row>
    <row r="99" spans="1:44" ht="11.25" customHeight="1">
      <c r="A99" s="184"/>
      <c r="B99" s="120"/>
      <c r="C99" s="120"/>
      <c r="D99" s="120"/>
      <c r="E99" s="2"/>
      <c r="F99" s="2"/>
      <c r="G99" s="120"/>
      <c r="H99" s="120"/>
      <c r="I99" s="120"/>
      <c r="J99" s="58"/>
      <c r="K99" s="121"/>
      <c r="L99" s="2"/>
      <c r="M99" s="120"/>
      <c r="N99" s="120"/>
      <c r="O99" s="120"/>
      <c r="P99" s="120"/>
      <c r="Q99" s="2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122"/>
      <c r="AJ99" s="122"/>
      <c r="AK99" s="2"/>
      <c r="AL99" s="2"/>
      <c r="AM99" s="2"/>
      <c r="AN99" s="2"/>
      <c r="AO99" s="2"/>
      <c r="AP99" s="2"/>
      <c r="AQ99" s="2"/>
      <c r="AR99" s="15"/>
    </row>
    <row r="100" spans="1:44" ht="11.25" customHeight="1">
      <c r="A100" s="184"/>
      <c r="B100" s="120"/>
      <c r="C100" s="120"/>
      <c r="D100" s="120"/>
      <c r="E100" s="2"/>
      <c r="F100" s="2"/>
      <c r="G100" s="120"/>
      <c r="H100" s="120"/>
      <c r="I100" s="120"/>
      <c r="J100" s="58"/>
      <c r="K100" s="121"/>
      <c r="L100" s="2"/>
      <c r="M100" s="120"/>
      <c r="N100" s="120"/>
      <c r="O100" s="120"/>
      <c r="P100" s="120"/>
      <c r="Q100" s="2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122"/>
      <c r="AJ100" s="122"/>
      <c r="AK100" s="2"/>
      <c r="AL100" s="2"/>
      <c r="AM100" s="2"/>
      <c r="AN100" s="2"/>
      <c r="AO100" s="2"/>
      <c r="AP100" s="2"/>
      <c r="AQ100" s="2"/>
      <c r="AR100" s="15"/>
    </row>
    <row r="101" spans="1:44" ht="11.25" customHeight="1">
      <c r="A101" s="184"/>
      <c r="B101" s="120"/>
      <c r="C101" s="120"/>
      <c r="D101" s="120"/>
      <c r="E101" s="2"/>
      <c r="F101" s="2"/>
      <c r="G101" s="120"/>
      <c r="H101" s="120"/>
      <c r="I101" s="120"/>
      <c r="J101" s="58"/>
      <c r="K101" s="121"/>
      <c r="L101" s="2"/>
      <c r="M101" s="120"/>
      <c r="N101" s="120"/>
      <c r="O101" s="120"/>
      <c r="P101" s="120"/>
      <c r="Q101" s="2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122"/>
      <c r="AJ101" s="122"/>
      <c r="AK101" s="2"/>
      <c r="AL101" s="2"/>
      <c r="AM101" s="2"/>
      <c r="AN101" s="2"/>
      <c r="AO101" s="2"/>
      <c r="AP101" s="2"/>
      <c r="AQ101" s="2"/>
      <c r="AR101" s="15"/>
    </row>
    <row r="102" spans="1:44" ht="11.25" customHeight="1">
      <c r="A102" s="184"/>
      <c r="B102" s="120"/>
      <c r="C102" s="120"/>
      <c r="D102" s="120"/>
      <c r="E102" s="2"/>
      <c r="F102" s="2"/>
      <c r="G102" s="120"/>
      <c r="H102" s="120"/>
      <c r="I102" s="120"/>
      <c r="J102" s="58"/>
      <c r="K102" s="121"/>
      <c r="L102" s="2"/>
      <c r="M102" s="120"/>
      <c r="N102" s="120"/>
      <c r="O102" s="120"/>
      <c r="P102" s="120"/>
      <c r="Q102" s="2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122"/>
      <c r="AJ102" s="122"/>
      <c r="AK102" s="2"/>
      <c r="AL102" s="2"/>
      <c r="AM102" s="2"/>
      <c r="AN102" s="2"/>
      <c r="AO102" s="2"/>
      <c r="AP102" s="2"/>
      <c r="AQ102" s="2"/>
      <c r="AR102" s="15"/>
    </row>
    <row r="103" spans="1:44" ht="11.25" customHeight="1">
      <c r="A103" s="184"/>
      <c r="B103" s="120"/>
      <c r="C103" s="120"/>
      <c r="D103" s="120"/>
      <c r="E103" s="2"/>
      <c r="F103" s="2"/>
      <c r="G103" s="120"/>
      <c r="H103" s="120"/>
      <c r="I103" s="120"/>
      <c r="J103" s="58"/>
      <c r="K103" s="121"/>
      <c r="L103" s="2"/>
      <c r="M103" s="120"/>
      <c r="N103" s="120"/>
      <c r="O103" s="120"/>
      <c r="P103" s="120"/>
      <c r="Q103" s="2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122"/>
      <c r="AJ103" s="122"/>
      <c r="AK103" s="2"/>
      <c r="AL103" s="2"/>
      <c r="AM103" s="2"/>
      <c r="AN103" s="2"/>
      <c r="AO103" s="2"/>
      <c r="AP103" s="2"/>
      <c r="AQ103" s="2"/>
      <c r="AR103" s="15"/>
    </row>
    <row r="104" spans="1:44" ht="11.25" customHeight="1">
      <c r="A104" s="184"/>
      <c r="B104" s="120"/>
      <c r="C104" s="120"/>
      <c r="D104" s="120"/>
      <c r="E104" s="2"/>
      <c r="F104" s="2"/>
      <c r="G104" s="120"/>
      <c r="H104" s="120"/>
      <c r="I104" s="120"/>
      <c r="J104" s="58"/>
      <c r="K104" s="121"/>
      <c r="L104" s="2"/>
      <c r="M104" s="120"/>
      <c r="N104" s="120"/>
      <c r="O104" s="120"/>
      <c r="P104" s="120"/>
      <c r="Q104" s="2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122"/>
      <c r="AJ104" s="122"/>
      <c r="AK104" s="2"/>
      <c r="AL104" s="2"/>
      <c r="AM104" s="2"/>
      <c r="AN104" s="2"/>
      <c r="AO104" s="2"/>
      <c r="AP104" s="2"/>
      <c r="AQ104" s="2"/>
      <c r="AR104" s="15"/>
    </row>
    <row r="105" spans="1:44" ht="11.25" customHeight="1">
      <c r="A105" s="184"/>
      <c r="B105" s="120"/>
      <c r="C105" s="120"/>
      <c r="D105" s="120"/>
      <c r="E105" s="2"/>
      <c r="F105" s="2"/>
      <c r="G105" s="120"/>
      <c r="H105" s="120"/>
      <c r="I105" s="120"/>
      <c r="J105" s="58"/>
      <c r="K105" s="121"/>
      <c r="L105" s="2"/>
      <c r="M105" s="120"/>
      <c r="N105" s="120"/>
      <c r="O105" s="120"/>
      <c r="P105" s="120"/>
      <c r="Q105" s="2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122"/>
      <c r="AJ105" s="122"/>
      <c r="AK105" s="2"/>
      <c r="AL105" s="2"/>
      <c r="AM105" s="2"/>
      <c r="AN105" s="2"/>
      <c r="AO105" s="2"/>
      <c r="AP105" s="2"/>
      <c r="AQ105" s="2"/>
      <c r="AR105" s="15"/>
    </row>
    <row r="106" spans="1:44" ht="11.25" customHeight="1">
      <c r="A106" s="184"/>
      <c r="B106" s="120"/>
      <c r="C106" s="120"/>
      <c r="D106" s="120"/>
      <c r="E106" s="2"/>
      <c r="F106" s="2"/>
      <c r="G106" s="120"/>
      <c r="H106" s="120"/>
      <c r="I106" s="120"/>
      <c r="J106" s="58"/>
      <c r="K106" s="121"/>
      <c r="L106" s="2"/>
      <c r="M106" s="120"/>
      <c r="N106" s="120"/>
      <c r="O106" s="120"/>
      <c r="P106" s="120"/>
      <c r="Q106" s="2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122"/>
      <c r="AJ106" s="122"/>
      <c r="AK106" s="2"/>
      <c r="AL106" s="2"/>
      <c r="AM106" s="2"/>
      <c r="AN106" s="2"/>
      <c r="AO106" s="2"/>
      <c r="AP106" s="2"/>
      <c r="AQ106" s="2"/>
      <c r="AR106" s="15"/>
    </row>
    <row r="107" spans="1:44" ht="11.25" customHeight="1">
      <c r="A107" s="184"/>
      <c r="B107" s="120"/>
      <c r="C107" s="120"/>
      <c r="D107" s="120"/>
      <c r="E107" s="2"/>
      <c r="F107" s="2"/>
      <c r="G107" s="120"/>
      <c r="H107" s="120"/>
      <c r="I107" s="120"/>
      <c r="J107" s="58"/>
      <c r="K107" s="121"/>
      <c r="L107" s="2"/>
      <c r="M107" s="120"/>
      <c r="N107" s="120"/>
      <c r="O107" s="120"/>
      <c r="P107" s="120"/>
      <c r="Q107" s="2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122"/>
      <c r="AJ107" s="122"/>
      <c r="AK107" s="2"/>
      <c r="AL107" s="2"/>
      <c r="AM107" s="2"/>
      <c r="AN107" s="2"/>
      <c r="AO107" s="2"/>
      <c r="AP107" s="2"/>
      <c r="AQ107" s="2"/>
      <c r="AR107" s="15"/>
    </row>
    <row r="108" spans="1:44" ht="11.25" customHeight="1">
      <c r="A108" s="184"/>
      <c r="B108" s="120"/>
      <c r="C108" s="120"/>
      <c r="D108" s="120"/>
      <c r="E108" s="2"/>
      <c r="F108" s="2"/>
      <c r="G108" s="120"/>
      <c r="H108" s="120"/>
      <c r="I108" s="120"/>
      <c r="J108" s="58"/>
      <c r="K108" s="121"/>
      <c r="L108" s="2"/>
      <c r="M108" s="120"/>
      <c r="N108" s="120"/>
      <c r="O108" s="120"/>
      <c r="P108" s="120"/>
      <c r="Q108" s="2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122"/>
      <c r="AJ108" s="122"/>
      <c r="AK108" s="2"/>
      <c r="AL108" s="2"/>
      <c r="AM108" s="2"/>
      <c r="AN108" s="2"/>
      <c r="AO108" s="2"/>
      <c r="AP108" s="2"/>
      <c r="AQ108" s="2"/>
      <c r="AR108" s="15"/>
    </row>
    <row r="109" spans="1:44" ht="11.25" customHeight="1">
      <c r="A109" s="184"/>
      <c r="B109" s="120"/>
      <c r="C109" s="120"/>
      <c r="D109" s="120"/>
      <c r="E109" s="2"/>
      <c r="F109" s="2"/>
      <c r="G109" s="120"/>
      <c r="H109" s="120"/>
      <c r="I109" s="120"/>
      <c r="J109" s="58"/>
      <c r="K109" s="121"/>
      <c r="L109" s="2"/>
      <c r="M109" s="120"/>
      <c r="N109" s="120"/>
      <c r="O109" s="120"/>
      <c r="P109" s="120"/>
      <c r="Q109" s="2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122"/>
      <c r="AJ109" s="122"/>
      <c r="AK109" s="2"/>
      <c r="AL109" s="2"/>
      <c r="AM109" s="2"/>
      <c r="AN109" s="2"/>
      <c r="AO109" s="2"/>
      <c r="AP109" s="2"/>
      <c r="AQ109" s="2"/>
      <c r="AR109" s="15"/>
    </row>
    <row r="110" spans="1:44" ht="11.25" customHeight="1">
      <c r="A110" s="184"/>
      <c r="B110" s="120"/>
      <c r="C110" s="120"/>
      <c r="D110" s="120"/>
      <c r="E110" s="2"/>
      <c r="F110" s="2"/>
      <c r="G110" s="120"/>
      <c r="H110" s="120"/>
      <c r="I110" s="120"/>
      <c r="J110" s="58"/>
      <c r="K110" s="121"/>
      <c r="L110" s="2"/>
      <c r="M110" s="120"/>
      <c r="N110" s="120"/>
      <c r="O110" s="120"/>
      <c r="P110" s="120"/>
      <c r="Q110" s="2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122"/>
      <c r="AJ110" s="122"/>
      <c r="AK110" s="2"/>
      <c r="AL110" s="2"/>
      <c r="AM110" s="2"/>
      <c r="AN110" s="2"/>
      <c r="AO110" s="2"/>
      <c r="AP110" s="2"/>
      <c r="AQ110" s="2"/>
      <c r="AR110" s="15"/>
    </row>
    <row r="111" spans="1:44" ht="11.25" customHeight="1">
      <c r="A111" s="184"/>
      <c r="B111" s="120"/>
      <c r="C111" s="120"/>
      <c r="D111" s="120"/>
      <c r="E111" s="2"/>
      <c r="F111" s="2"/>
      <c r="G111" s="120"/>
      <c r="H111" s="120"/>
      <c r="I111" s="120"/>
      <c r="J111" s="58"/>
      <c r="K111" s="121"/>
      <c r="L111" s="2"/>
      <c r="M111" s="120"/>
      <c r="N111" s="120"/>
      <c r="O111" s="120"/>
      <c r="P111" s="120"/>
      <c r="Q111" s="2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122"/>
      <c r="AJ111" s="122"/>
      <c r="AK111" s="2"/>
      <c r="AL111" s="2"/>
      <c r="AM111" s="2"/>
      <c r="AN111" s="2"/>
      <c r="AO111" s="2"/>
      <c r="AP111" s="2"/>
      <c r="AQ111" s="2"/>
      <c r="AR111" s="15"/>
    </row>
    <row r="112" spans="1:44" ht="11.25" customHeight="1">
      <c r="A112" s="184"/>
      <c r="B112" s="120"/>
      <c r="C112" s="120"/>
      <c r="D112" s="120"/>
      <c r="E112" s="2"/>
      <c r="F112" s="2"/>
      <c r="G112" s="120"/>
      <c r="H112" s="120"/>
      <c r="I112" s="120"/>
      <c r="J112" s="58"/>
      <c r="K112" s="121"/>
      <c r="L112" s="2"/>
      <c r="M112" s="120"/>
      <c r="N112" s="120"/>
      <c r="O112" s="120"/>
      <c r="P112" s="120"/>
      <c r="Q112" s="2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122"/>
      <c r="AJ112" s="122"/>
      <c r="AK112" s="2"/>
      <c r="AL112" s="2"/>
      <c r="AM112" s="2"/>
      <c r="AN112" s="2"/>
      <c r="AO112" s="2"/>
      <c r="AP112" s="2"/>
      <c r="AQ112" s="2"/>
      <c r="AR112" s="15"/>
    </row>
    <row r="113" spans="1:44" ht="11.25" customHeight="1">
      <c r="A113" s="184"/>
      <c r="B113" s="120"/>
      <c r="C113" s="120"/>
      <c r="D113" s="120"/>
      <c r="E113" s="2"/>
      <c r="F113" s="2"/>
      <c r="G113" s="120"/>
      <c r="H113" s="120"/>
      <c r="I113" s="120"/>
      <c r="J113" s="58"/>
      <c r="K113" s="121"/>
      <c r="L113" s="2"/>
      <c r="M113" s="120"/>
      <c r="N113" s="120"/>
      <c r="O113" s="120"/>
      <c r="P113" s="120"/>
      <c r="Q113" s="2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122"/>
      <c r="AJ113" s="122"/>
      <c r="AK113" s="2"/>
      <c r="AL113" s="2"/>
      <c r="AM113" s="2"/>
      <c r="AN113" s="2"/>
      <c r="AO113" s="2"/>
      <c r="AP113" s="2"/>
      <c r="AQ113" s="2"/>
      <c r="AR113" s="15"/>
    </row>
    <row r="114" spans="1:44" ht="11.25" customHeight="1">
      <c r="A114" s="184"/>
      <c r="B114" s="120"/>
      <c r="C114" s="120"/>
      <c r="D114" s="120"/>
      <c r="E114" s="2"/>
      <c r="F114" s="2"/>
      <c r="G114" s="120"/>
      <c r="H114" s="120"/>
      <c r="I114" s="120"/>
      <c r="J114" s="58"/>
      <c r="K114" s="121"/>
      <c r="L114" s="2"/>
      <c r="M114" s="120"/>
      <c r="N114" s="120"/>
      <c r="O114" s="120"/>
      <c r="P114" s="120"/>
      <c r="Q114" s="2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122"/>
      <c r="AJ114" s="122"/>
      <c r="AK114" s="2"/>
      <c r="AL114" s="2"/>
      <c r="AM114" s="2"/>
      <c r="AN114" s="2"/>
      <c r="AO114" s="2"/>
      <c r="AP114" s="2"/>
      <c r="AQ114" s="2"/>
      <c r="AR114" s="15"/>
    </row>
    <row r="115" spans="1:44" ht="11.25" customHeight="1">
      <c r="A115" s="184"/>
      <c r="B115" s="120"/>
      <c r="C115" s="120"/>
      <c r="D115" s="120"/>
      <c r="E115" s="2"/>
      <c r="F115" s="2"/>
      <c r="G115" s="120"/>
      <c r="H115" s="120"/>
      <c r="I115" s="120"/>
      <c r="J115" s="58"/>
      <c r="K115" s="121"/>
      <c r="L115" s="2"/>
      <c r="M115" s="120"/>
      <c r="N115" s="120"/>
      <c r="O115" s="120"/>
      <c r="P115" s="120"/>
      <c r="Q115" s="2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122"/>
      <c r="AJ115" s="122"/>
      <c r="AK115" s="2"/>
      <c r="AL115" s="2"/>
      <c r="AM115" s="2"/>
      <c r="AN115" s="2"/>
      <c r="AO115" s="2"/>
      <c r="AP115" s="2"/>
      <c r="AQ115" s="2"/>
      <c r="AR115" s="15"/>
    </row>
    <row r="116" spans="1:44" ht="11.25" customHeight="1">
      <c r="A116" s="184"/>
      <c r="B116" s="120"/>
      <c r="C116" s="120"/>
      <c r="D116" s="120"/>
      <c r="E116" s="2"/>
      <c r="F116" s="2"/>
      <c r="G116" s="120"/>
      <c r="H116" s="120"/>
      <c r="I116" s="120"/>
      <c r="J116" s="58"/>
      <c r="K116" s="121"/>
      <c r="L116" s="2"/>
      <c r="M116" s="120"/>
      <c r="N116" s="120"/>
      <c r="O116" s="120"/>
      <c r="P116" s="120"/>
      <c r="Q116" s="2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122"/>
      <c r="AJ116" s="122"/>
      <c r="AK116" s="2"/>
      <c r="AL116" s="2"/>
      <c r="AM116" s="2"/>
      <c r="AN116" s="2"/>
      <c r="AO116" s="2"/>
      <c r="AP116" s="2"/>
      <c r="AQ116" s="2"/>
      <c r="AR116" s="15"/>
    </row>
    <row r="117" spans="1:44" ht="11.25" customHeight="1">
      <c r="A117" s="184"/>
      <c r="B117" s="120"/>
      <c r="C117" s="120"/>
      <c r="D117" s="120"/>
      <c r="E117" s="2"/>
      <c r="F117" s="2"/>
      <c r="G117" s="120"/>
      <c r="H117" s="120"/>
      <c r="I117" s="120"/>
      <c r="J117" s="58"/>
      <c r="K117" s="121"/>
      <c r="L117" s="2"/>
      <c r="M117" s="120"/>
      <c r="N117" s="120"/>
      <c r="O117" s="120"/>
      <c r="P117" s="120"/>
      <c r="Q117" s="2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122"/>
      <c r="AJ117" s="122"/>
      <c r="AK117" s="2"/>
      <c r="AL117" s="2"/>
      <c r="AM117" s="2"/>
      <c r="AN117" s="2"/>
      <c r="AO117" s="2"/>
      <c r="AP117" s="2"/>
      <c r="AQ117" s="2"/>
      <c r="AR117" s="15"/>
    </row>
    <row r="118" spans="1:44" ht="11.25" customHeight="1">
      <c r="A118" s="184"/>
      <c r="B118" s="120"/>
      <c r="C118" s="120"/>
      <c r="D118" s="120"/>
      <c r="E118" s="2"/>
      <c r="F118" s="2"/>
      <c r="G118" s="120"/>
      <c r="H118" s="120"/>
      <c r="I118" s="120"/>
      <c r="J118" s="58"/>
      <c r="K118" s="121"/>
      <c r="L118" s="2"/>
      <c r="M118" s="120"/>
      <c r="N118" s="120"/>
      <c r="O118" s="120"/>
      <c r="P118" s="120"/>
      <c r="Q118" s="2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122"/>
      <c r="AJ118" s="122"/>
      <c r="AK118" s="2"/>
      <c r="AL118" s="2"/>
      <c r="AM118" s="2"/>
      <c r="AN118" s="2"/>
      <c r="AO118" s="2"/>
      <c r="AP118" s="2"/>
      <c r="AQ118" s="2"/>
      <c r="AR118" s="15"/>
    </row>
    <row r="119" spans="1:44" ht="11.25" customHeight="1">
      <c r="A119" s="184"/>
      <c r="B119" s="120"/>
      <c r="C119" s="120"/>
      <c r="D119" s="120"/>
      <c r="E119" s="2"/>
      <c r="F119" s="2"/>
      <c r="G119" s="120"/>
      <c r="H119" s="120"/>
      <c r="I119" s="120"/>
      <c r="J119" s="58"/>
      <c r="K119" s="121"/>
      <c r="L119" s="2"/>
      <c r="M119" s="120"/>
      <c r="N119" s="120"/>
      <c r="O119" s="120"/>
      <c r="P119" s="120"/>
      <c r="Q119" s="2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122"/>
      <c r="AJ119" s="122"/>
      <c r="AK119" s="2"/>
      <c r="AL119" s="2"/>
      <c r="AM119" s="2"/>
      <c r="AN119" s="2"/>
      <c r="AO119" s="2"/>
      <c r="AP119" s="2"/>
      <c r="AQ119" s="2"/>
      <c r="AR119" s="15"/>
    </row>
    <row r="120" spans="1:44" ht="11.25" customHeight="1">
      <c r="A120" s="184"/>
      <c r="B120" s="120"/>
      <c r="C120" s="120"/>
      <c r="D120" s="120"/>
      <c r="E120" s="2"/>
      <c r="F120" s="2"/>
      <c r="G120" s="120"/>
      <c r="H120" s="120"/>
      <c r="I120" s="120"/>
      <c r="J120" s="58"/>
      <c r="K120" s="121"/>
      <c r="L120" s="2"/>
      <c r="M120" s="120"/>
      <c r="N120" s="120"/>
      <c r="O120" s="120"/>
      <c r="P120" s="120"/>
      <c r="Q120" s="2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122"/>
      <c r="AJ120" s="122"/>
      <c r="AK120" s="2"/>
      <c r="AL120" s="2"/>
      <c r="AM120" s="2"/>
      <c r="AN120" s="2"/>
      <c r="AO120" s="2"/>
      <c r="AP120" s="2"/>
      <c r="AQ120" s="2"/>
      <c r="AR120" s="15"/>
    </row>
    <row r="121" spans="1:44" ht="11.25" customHeight="1">
      <c r="A121" s="184"/>
      <c r="B121" s="120"/>
      <c r="C121" s="120"/>
      <c r="D121" s="120"/>
      <c r="E121" s="2"/>
      <c r="F121" s="2"/>
      <c r="G121" s="120"/>
      <c r="H121" s="120"/>
      <c r="I121" s="120"/>
      <c r="J121" s="58"/>
      <c r="K121" s="121"/>
      <c r="L121" s="2"/>
      <c r="M121" s="120"/>
      <c r="N121" s="120"/>
      <c r="O121" s="120"/>
      <c r="P121" s="120"/>
      <c r="Q121" s="2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122"/>
      <c r="AJ121" s="122"/>
      <c r="AK121" s="2"/>
      <c r="AL121" s="2"/>
      <c r="AM121" s="2"/>
      <c r="AN121" s="2"/>
      <c r="AO121" s="2"/>
      <c r="AP121" s="2"/>
      <c r="AQ121" s="2"/>
      <c r="AR121" s="15"/>
    </row>
    <row r="122" spans="1:44" ht="11.25" customHeight="1">
      <c r="A122" s="184"/>
      <c r="B122" s="120"/>
      <c r="C122" s="120"/>
      <c r="D122" s="120"/>
      <c r="E122" s="2"/>
      <c r="F122" s="2"/>
      <c r="G122" s="120"/>
      <c r="H122" s="120"/>
      <c r="I122" s="120"/>
      <c r="J122" s="58"/>
      <c r="K122" s="121"/>
      <c r="L122" s="2"/>
      <c r="M122" s="120"/>
      <c r="N122" s="120"/>
      <c r="O122" s="120"/>
      <c r="P122" s="120"/>
      <c r="Q122" s="2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122"/>
      <c r="AJ122" s="122"/>
      <c r="AK122" s="2"/>
      <c r="AL122" s="2"/>
      <c r="AM122" s="2"/>
      <c r="AN122" s="2"/>
      <c r="AO122" s="2"/>
      <c r="AP122" s="2"/>
      <c r="AQ122" s="2"/>
      <c r="AR122" s="15"/>
    </row>
    <row r="123" spans="1:44" ht="11.25" customHeight="1">
      <c r="A123" s="184"/>
      <c r="B123" s="120"/>
      <c r="C123" s="120"/>
      <c r="D123" s="120"/>
      <c r="E123" s="2"/>
      <c r="F123" s="2"/>
      <c r="G123" s="120"/>
      <c r="H123" s="120"/>
      <c r="I123" s="120"/>
      <c r="J123" s="58"/>
      <c r="K123" s="121"/>
      <c r="L123" s="2"/>
      <c r="M123" s="120"/>
      <c r="N123" s="120"/>
      <c r="O123" s="120"/>
      <c r="P123" s="120"/>
      <c r="Q123" s="2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122"/>
      <c r="AJ123" s="122"/>
      <c r="AK123" s="2"/>
      <c r="AL123" s="2"/>
      <c r="AM123" s="2"/>
      <c r="AN123" s="2"/>
      <c r="AO123" s="2"/>
      <c r="AP123" s="2"/>
      <c r="AQ123" s="2"/>
      <c r="AR123" s="15"/>
    </row>
    <row r="124" spans="1:44" ht="11.25" customHeight="1">
      <c r="A124" s="184"/>
      <c r="B124" s="120"/>
      <c r="C124" s="120"/>
      <c r="D124" s="120"/>
      <c r="E124" s="2"/>
      <c r="F124" s="2"/>
      <c r="G124" s="120"/>
      <c r="H124" s="120"/>
      <c r="I124" s="120"/>
      <c r="J124" s="58"/>
      <c r="K124" s="121"/>
      <c r="L124" s="2"/>
      <c r="M124" s="120"/>
      <c r="N124" s="120"/>
      <c r="O124" s="120"/>
      <c r="P124" s="120"/>
      <c r="Q124" s="2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122"/>
      <c r="AJ124" s="122"/>
      <c r="AK124" s="2"/>
      <c r="AL124" s="2"/>
      <c r="AM124" s="2"/>
      <c r="AN124" s="2"/>
      <c r="AO124" s="2"/>
      <c r="AP124" s="2"/>
      <c r="AQ124" s="2"/>
      <c r="AR124" s="15"/>
    </row>
    <row r="125" spans="1:44" ht="11.25" customHeight="1">
      <c r="A125" s="184"/>
      <c r="B125" s="120"/>
      <c r="C125" s="120"/>
      <c r="D125" s="120"/>
      <c r="E125" s="2"/>
      <c r="F125" s="2"/>
      <c r="G125" s="120"/>
      <c r="H125" s="120"/>
      <c r="I125" s="120"/>
      <c r="J125" s="58"/>
      <c r="K125" s="121"/>
      <c r="L125" s="2"/>
      <c r="M125" s="120"/>
      <c r="N125" s="120"/>
      <c r="O125" s="120"/>
      <c r="P125" s="120"/>
      <c r="Q125" s="2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122"/>
      <c r="AJ125" s="122"/>
      <c r="AK125" s="2"/>
      <c r="AL125" s="2"/>
      <c r="AM125" s="2"/>
      <c r="AN125" s="2"/>
      <c r="AO125" s="2"/>
      <c r="AP125" s="2"/>
      <c r="AQ125" s="2"/>
      <c r="AR125" s="15"/>
    </row>
    <row r="126" spans="1:44" ht="11.25" customHeight="1">
      <c r="A126" s="184"/>
      <c r="B126" s="120"/>
      <c r="C126" s="120"/>
      <c r="D126" s="120"/>
      <c r="E126" s="2"/>
      <c r="F126" s="2"/>
      <c r="G126" s="120"/>
      <c r="H126" s="120"/>
      <c r="I126" s="120"/>
      <c r="J126" s="58"/>
      <c r="K126" s="121"/>
      <c r="L126" s="2"/>
      <c r="M126" s="120"/>
      <c r="N126" s="120"/>
      <c r="O126" s="120"/>
      <c r="P126" s="120"/>
      <c r="Q126" s="2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122"/>
      <c r="AJ126" s="122"/>
      <c r="AK126" s="2"/>
      <c r="AL126" s="2"/>
      <c r="AM126" s="2"/>
      <c r="AN126" s="2"/>
      <c r="AO126" s="2"/>
      <c r="AP126" s="2"/>
      <c r="AQ126" s="2"/>
      <c r="AR126" s="15"/>
    </row>
    <row r="127" spans="1:44" ht="11.25" customHeight="1">
      <c r="A127" s="184"/>
      <c r="B127" s="120"/>
      <c r="C127" s="120"/>
      <c r="D127" s="120"/>
      <c r="E127" s="2"/>
      <c r="F127" s="2"/>
      <c r="G127" s="120"/>
      <c r="H127" s="120"/>
      <c r="I127" s="120"/>
      <c r="J127" s="58"/>
      <c r="K127" s="121"/>
      <c r="L127" s="2"/>
      <c r="M127" s="120"/>
      <c r="N127" s="120"/>
      <c r="O127" s="120"/>
      <c r="P127" s="120"/>
      <c r="Q127" s="2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122"/>
      <c r="AJ127" s="122"/>
      <c r="AK127" s="2"/>
      <c r="AL127" s="2"/>
      <c r="AM127" s="2"/>
      <c r="AN127" s="2"/>
      <c r="AO127" s="2"/>
      <c r="AP127" s="2"/>
      <c r="AQ127" s="2"/>
      <c r="AR127" s="15"/>
    </row>
    <row r="128" spans="1:44" ht="11.25" customHeight="1">
      <c r="A128" s="184"/>
      <c r="B128" s="120"/>
      <c r="C128" s="120"/>
      <c r="D128" s="120"/>
      <c r="E128" s="2"/>
      <c r="F128" s="2"/>
      <c r="G128" s="120"/>
      <c r="H128" s="120"/>
      <c r="I128" s="120"/>
      <c r="J128" s="58"/>
      <c r="K128" s="121"/>
      <c r="L128" s="2"/>
      <c r="M128" s="120"/>
      <c r="N128" s="120"/>
      <c r="O128" s="120"/>
      <c r="P128" s="120"/>
      <c r="Q128" s="2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122"/>
      <c r="AJ128" s="122"/>
      <c r="AK128" s="2"/>
      <c r="AL128" s="2"/>
      <c r="AM128" s="2"/>
      <c r="AN128" s="2"/>
      <c r="AO128" s="2"/>
      <c r="AP128" s="2"/>
      <c r="AQ128" s="2"/>
      <c r="AR128" s="15"/>
    </row>
    <row r="129" spans="1:44" ht="11.25" customHeight="1">
      <c r="A129" s="184"/>
      <c r="B129" s="120"/>
      <c r="C129" s="120"/>
      <c r="D129" s="120"/>
      <c r="E129" s="2"/>
      <c r="F129" s="2"/>
      <c r="G129" s="120"/>
      <c r="H129" s="120"/>
      <c r="I129" s="120"/>
      <c r="J129" s="58"/>
      <c r="K129" s="121"/>
      <c r="L129" s="2"/>
      <c r="M129" s="120"/>
      <c r="N129" s="120"/>
      <c r="O129" s="120"/>
      <c r="P129" s="120"/>
      <c r="Q129" s="2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122"/>
      <c r="AJ129" s="122"/>
      <c r="AK129" s="2"/>
      <c r="AL129" s="2"/>
      <c r="AM129" s="2"/>
      <c r="AN129" s="2"/>
      <c r="AO129" s="2"/>
      <c r="AP129" s="2"/>
      <c r="AQ129" s="2"/>
      <c r="AR129" s="15"/>
    </row>
    <row r="130" spans="1:44" ht="11.25" customHeight="1">
      <c r="A130" s="184"/>
      <c r="B130" s="120"/>
      <c r="C130" s="120"/>
      <c r="D130" s="120"/>
      <c r="E130" s="2"/>
      <c r="F130" s="2"/>
      <c r="G130" s="120"/>
      <c r="H130" s="120"/>
      <c r="I130" s="120"/>
      <c r="J130" s="58"/>
      <c r="K130" s="121"/>
      <c r="L130" s="2"/>
      <c r="M130" s="120"/>
      <c r="N130" s="120"/>
      <c r="O130" s="120"/>
      <c r="P130" s="120"/>
      <c r="Q130" s="2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122"/>
      <c r="AJ130" s="122"/>
      <c r="AK130" s="2"/>
      <c r="AL130" s="2"/>
      <c r="AM130" s="2"/>
      <c r="AN130" s="2"/>
      <c r="AO130" s="2"/>
      <c r="AP130" s="2"/>
      <c r="AQ130" s="2"/>
      <c r="AR130" s="15"/>
    </row>
    <row r="131" spans="1:44" ht="11.25" customHeight="1">
      <c r="A131" s="184"/>
      <c r="B131" s="120"/>
      <c r="C131" s="120"/>
      <c r="D131" s="120"/>
      <c r="E131" s="2"/>
      <c r="F131" s="2"/>
      <c r="G131" s="120"/>
      <c r="H131" s="120"/>
      <c r="I131" s="120"/>
      <c r="J131" s="58"/>
      <c r="K131" s="121"/>
      <c r="L131" s="2"/>
      <c r="M131" s="120"/>
      <c r="N131" s="120"/>
      <c r="O131" s="120"/>
      <c r="P131" s="120"/>
      <c r="Q131" s="2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122"/>
      <c r="AJ131" s="122"/>
      <c r="AK131" s="2"/>
      <c r="AL131" s="2"/>
      <c r="AM131" s="2"/>
      <c r="AN131" s="2"/>
      <c r="AO131" s="2"/>
      <c r="AP131" s="2"/>
      <c r="AQ131" s="2"/>
      <c r="AR131" s="15"/>
    </row>
    <row r="132" spans="1:44" ht="11.25" customHeight="1">
      <c r="A132" s="184"/>
      <c r="B132" s="120"/>
      <c r="C132" s="120"/>
      <c r="D132" s="120"/>
      <c r="E132" s="2"/>
      <c r="F132" s="2"/>
      <c r="G132" s="120"/>
      <c r="H132" s="120"/>
      <c r="I132" s="120"/>
      <c r="J132" s="58"/>
      <c r="K132" s="121"/>
      <c r="L132" s="2"/>
      <c r="M132" s="120"/>
      <c r="N132" s="120"/>
      <c r="O132" s="120"/>
      <c r="P132" s="120"/>
      <c r="Q132" s="2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122"/>
      <c r="AJ132" s="122"/>
      <c r="AK132" s="2"/>
      <c r="AL132" s="2"/>
      <c r="AM132" s="2"/>
      <c r="AN132" s="2"/>
      <c r="AO132" s="2"/>
      <c r="AP132" s="2"/>
      <c r="AQ132" s="2"/>
      <c r="AR132" s="15"/>
    </row>
    <row r="133" spans="1:44" ht="11.25" customHeight="1">
      <c r="A133" s="184"/>
      <c r="B133" s="120"/>
      <c r="C133" s="120"/>
      <c r="D133" s="120"/>
      <c r="E133" s="2"/>
      <c r="F133" s="2"/>
      <c r="G133" s="120"/>
      <c r="H133" s="120"/>
      <c r="I133" s="120"/>
      <c r="J133" s="58"/>
      <c r="K133" s="121"/>
      <c r="L133" s="2"/>
      <c r="M133" s="120"/>
      <c r="N133" s="120"/>
      <c r="O133" s="120"/>
      <c r="P133" s="120"/>
      <c r="Q133" s="2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122"/>
      <c r="AJ133" s="122"/>
      <c r="AK133" s="2"/>
      <c r="AL133" s="2"/>
      <c r="AM133" s="2"/>
      <c r="AN133" s="2"/>
      <c r="AO133" s="2"/>
      <c r="AP133" s="2"/>
      <c r="AQ133" s="2"/>
      <c r="AR133" s="15"/>
    </row>
    <row r="134" spans="1:44" ht="11.25" customHeight="1">
      <c r="A134" s="184"/>
      <c r="B134" s="120"/>
      <c r="C134" s="120"/>
      <c r="D134" s="120"/>
      <c r="E134" s="2"/>
      <c r="F134" s="2"/>
      <c r="G134" s="120"/>
      <c r="H134" s="120"/>
      <c r="I134" s="120"/>
      <c r="J134" s="58"/>
      <c r="K134" s="121"/>
      <c r="L134" s="2"/>
      <c r="M134" s="120"/>
      <c r="N134" s="120"/>
      <c r="O134" s="120"/>
      <c r="P134" s="120"/>
      <c r="Q134" s="2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122"/>
      <c r="AJ134" s="122"/>
      <c r="AK134" s="2"/>
      <c r="AL134" s="2"/>
      <c r="AM134" s="2"/>
      <c r="AN134" s="2"/>
      <c r="AO134" s="2"/>
      <c r="AP134" s="2"/>
      <c r="AQ134" s="2"/>
      <c r="AR134" s="15"/>
    </row>
    <row r="135" spans="1:44" ht="11.25" customHeight="1">
      <c r="A135" s="184"/>
      <c r="B135" s="120"/>
      <c r="C135" s="120"/>
      <c r="D135" s="120"/>
      <c r="E135" s="2"/>
      <c r="F135" s="2"/>
      <c r="G135" s="120"/>
      <c r="H135" s="120"/>
      <c r="I135" s="120"/>
      <c r="J135" s="58"/>
      <c r="K135" s="121"/>
      <c r="L135" s="2"/>
      <c r="M135" s="120"/>
      <c r="N135" s="120"/>
      <c r="O135" s="120"/>
      <c r="P135" s="120"/>
      <c r="Q135" s="2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122"/>
      <c r="AJ135" s="122"/>
      <c r="AK135" s="2"/>
      <c r="AL135" s="2"/>
      <c r="AM135" s="2"/>
      <c r="AN135" s="2"/>
      <c r="AO135" s="2"/>
      <c r="AP135" s="2"/>
      <c r="AQ135" s="2"/>
      <c r="AR135" s="15"/>
    </row>
    <row r="136" spans="1:44" ht="11.25" customHeight="1">
      <c r="A136" s="184"/>
      <c r="B136" s="120"/>
      <c r="C136" s="120"/>
      <c r="D136" s="120"/>
      <c r="E136" s="2"/>
      <c r="F136" s="2"/>
      <c r="G136" s="120"/>
      <c r="H136" s="120"/>
      <c r="I136" s="120"/>
      <c r="J136" s="58"/>
      <c r="K136" s="121"/>
      <c r="L136" s="2"/>
      <c r="M136" s="120"/>
      <c r="N136" s="120"/>
      <c r="O136" s="120"/>
      <c r="P136" s="120"/>
      <c r="Q136" s="2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122"/>
      <c r="AJ136" s="122"/>
      <c r="AK136" s="2"/>
      <c r="AL136" s="2"/>
      <c r="AM136" s="2"/>
      <c r="AN136" s="2"/>
      <c r="AO136" s="2"/>
      <c r="AP136" s="2"/>
      <c r="AQ136" s="2"/>
      <c r="AR136" s="15"/>
    </row>
    <row r="137" spans="1:44" ht="11.25" customHeight="1">
      <c r="A137" s="184"/>
      <c r="B137" s="120"/>
      <c r="C137" s="120"/>
      <c r="D137" s="120"/>
      <c r="E137" s="2"/>
      <c r="F137" s="2"/>
      <c r="G137" s="120"/>
      <c r="H137" s="120"/>
      <c r="I137" s="120"/>
      <c r="J137" s="58"/>
      <c r="K137" s="121"/>
      <c r="L137" s="2"/>
      <c r="M137" s="120"/>
      <c r="N137" s="120"/>
      <c r="O137" s="120"/>
      <c r="P137" s="120"/>
      <c r="Q137" s="2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122"/>
      <c r="AJ137" s="122"/>
      <c r="AK137" s="2"/>
      <c r="AL137" s="2"/>
      <c r="AM137" s="2"/>
      <c r="AN137" s="2"/>
      <c r="AO137" s="2"/>
      <c r="AP137" s="2"/>
      <c r="AQ137" s="2"/>
      <c r="AR137" s="15"/>
    </row>
    <row r="138" spans="1:44" ht="11.25" customHeight="1">
      <c r="A138" s="184"/>
      <c r="B138" s="120"/>
      <c r="C138" s="120"/>
      <c r="D138" s="120"/>
      <c r="E138" s="2"/>
      <c r="F138" s="2"/>
      <c r="G138" s="120"/>
      <c r="H138" s="120"/>
      <c r="I138" s="120"/>
      <c r="J138" s="58"/>
      <c r="K138" s="121"/>
      <c r="L138" s="2"/>
      <c r="M138" s="120"/>
      <c r="N138" s="120"/>
      <c r="O138" s="120"/>
      <c r="P138" s="120"/>
      <c r="Q138" s="2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122"/>
      <c r="AJ138" s="122"/>
      <c r="AK138" s="2"/>
      <c r="AL138" s="2"/>
      <c r="AM138" s="2"/>
      <c r="AN138" s="2"/>
      <c r="AO138" s="2"/>
      <c r="AP138" s="2"/>
      <c r="AQ138" s="2"/>
      <c r="AR138" s="15"/>
    </row>
    <row r="139" spans="1:44" ht="11.25" customHeight="1">
      <c r="A139" s="184"/>
      <c r="B139" s="120"/>
      <c r="C139" s="120"/>
      <c r="D139" s="120"/>
      <c r="E139" s="2"/>
      <c r="F139" s="2"/>
      <c r="G139" s="120"/>
      <c r="H139" s="120"/>
      <c r="I139" s="120"/>
      <c r="J139" s="58"/>
      <c r="K139" s="121"/>
      <c r="L139" s="2"/>
      <c r="M139" s="120"/>
      <c r="N139" s="120"/>
      <c r="O139" s="120"/>
      <c r="P139" s="120"/>
      <c r="Q139" s="2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122"/>
      <c r="AJ139" s="122"/>
      <c r="AK139" s="2"/>
      <c r="AL139" s="2"/>
      <c r="AM139" s="2"/>
      <c r="AN139" s="2"/>
      <c r="AO139" s="2"/>
      <c r="AP139" s="2"/>
      <c r="AQ139" s="2"/>
      <c r="AR139" s="15"/>
    </row>
    <row r="140" spans="1:44" ht="11.25" customHeight="1">
      <c r="A140" s="184"/>
      <c r="B140" s="120"/>
      <c r="C140" s="120"/>
      <c r="D140" s="120"/>
      <c r="E140" s="2"/>
      <c r="F140" s="2"/>
      <c r="G140" s="120"/>
      <c r="H140" s="120"/>
      <c r="I140" s="120"/>
      <c r="J140" s="58"/>
      <c r="K140" s="121"/>
      <c r="L140" s="2"/>
      <c r="M140" s="120"/>
      <c r="N140" s="120"/>
      <c r="O140" s="120"/>
      <c r="P140" s="120"/>
      <c r="Q140" s="2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122"/>
      <c r="AJ140" s="122"/>
      <c r="AK140" s="2"/>
      <c r="AL140" s="2"/>
      <c r="AM140" s="2"/>
      <c r="AN140" s="2"/>
      <c r="AO140" s="2"/>
      <c r="AP140" s="2"/>
      <c r="AQ140" s="2"/>
      <c r="AR140" s="15"/>
    </row>
    <row r="141" spans="1:44" ht="11.25" customHeight="1">
      <c r="A141" s="184"/>
      <c r="B141" s="120"/>
      <c r="C141" s="120"/>
      <c r="D141" s="120"/>
      <c r="E141" s="2"/>
      <c r="F141" s="2"/>
      <c r="G141" s="120"/>
      <c r="H141" s="120"/>
      <c r="I141" s="120"/>
      <c r="J141" s="58"/>
      <c r="K141" s="121"/>
      <c r="L141" s="2"/>
      <c r="M141" s="120"/>
      <c r="N141" s="120"/>
      <c r="O141" s="120"/>
      <c r="P141" s="120"/>
      <c r="Q141" s="2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122"/>
      <c r="AJ141" s="122"/>
      <c r="AK141" s="2"/>
      <c r="AL141" s="2"/>
      <c r="AM141" s="2"/>
      <c r="AN141" s="2"/>
      <c r="AO141" s="2"/>
      <c r="AP141" s="2"/>
      <c r="AQ141" s="2"/>
      <c r="AR141" s="15"/>
    </row>
    <row r="142" spans="1:44" ht="11.25" customHeight="1">
      <c r="A142" s="184"/>
      <c r="B142" s="120"/>
      <c r="C142" s="120"/>
      <c r="D142" s="120"/>
      <c r="E142" s="2"/>
      <c r="F142" s="2"/>
      <c r="G142" s="120"/>
      <c r="H142" s="120"/>
      <c r="I142" s="120"/>
      <c r="J142" s="58"/>
      <c r="K142" s="121"/>
      <c r="L142" s="2"/>
      <c r="M142" s="120"/>
      <c r="N142" s="120"/>
      <c r="O142" s="120"/>
      <c r="P142" s="120"/>
      <c r="Q142" s="2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122"/>
      <c r="AJ142" s="122"/>
      <c r="AK142" s="2"/>
      <c r="AL142" s="2"/>
      <c r="AM142" s="2"/>
      <c r="AN142" s="2"/>
      <c r="AO142" s="2"/>
      <c r="AP142" s="2"/>
      <c r="AQ142" s="2"/>
      <c r="AR142" s="15"/>
    </row>
    <row r="143" spans="1:44" ht="11.25" customHeight="1">
      <c r="A143" s="184"/>
      <c r="B143" s="120"/>
      <c r="C143" s="120"/>
      <c r="D143" s="120"/>
      <c r="E143" s="2"/>
      <c r="F143" s="2"/>
      <c r="G143" s="120"/>
      <c r="H143" s="120"/>
      <c r="I143" s="120"/>
      <c r="J143" s="58"/>
      <c r="K143" s="121"/>
      <c r="L143" s="2"/>
      <c r="M143" s="120"/>
      <c r="N143" s="120"/>
      <c r="O143" s="120"/>
      <c r="P143" s="120"/>
      <c r="Q143" s="2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122"/>
      <c r="AJ143" s="122"/>
      <c r="AK143" s="2"/>
      <c r="AL143" s="2"/>
      <c r="AM143" s="2"/>
      <c r="AN143" s="2"/>
      <c r="AO143" s="2"/>
      <c r="AP143" s="2"/>
      <c r="AQ143" s="2"/>
      <c r="AR143" s="15"/>
    </row>
    <row r="144" spans="1:44" ht="11.25" customHeight="1">
      <c r="A144" s="184"/>
      <c r="B144" s="120"/>
      <c r="C144" s="120"/>
      <c r="D144" s="120"/>
      <c r="E144" s="2"/>
      <c r="F144" s="2"/>
      <c r="G144" s="120"/>
      <c r="H144" s="120"/>
      <c r="I144" s="120"/>
      <c r="J144" s="58"/>
      <c r="K144" s="121"/>
      <c r="L144" s="2"/>
      <c r="M144" s="120"/>
      <c r="N144" s="120"/>
      <c r="O144" s="120"/>
      <c r="P144" s="120"/>
      <c r="Q144" s="2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122"/>
      <c r="AJ144" s="122"/>
      <c r="AK144" s="2"/>
      <c r="AL144" s="2"/>
      <c r="AM144" s="2"/>
      <c r="AN144" s="2"/>
      <c r="AO144" s="2"/>
      <c r="AP144" s="2"/>
      <c r="AQ144" s="2"/>
      <c r="AR144" s="15"/>
    </row>
    <row r="145" spans="1:44" ht="11.25" customHeight="1">
      <c r="A145" s="184"/>
      <c r="B145" s="120"/>
      <c r="C145" s="120"/>
      <c r="D145" s="120"/>
      <c r="E145" s="2"/>
      <c r="F145" s="2"/>
      <c r="G145" s="120"/>
      <c r="H145" s="120"/>
      <c r="I145" s="120"/>
      <c r="J145" s="58"/>
      <c r="K145" s="121"/>
      <c r="L145" s="2"/>
      <c r="M145" s="120"/>
      <c r="N145" s="120"/>
      <c r="O145" s="120"/>
      <c r="P145" s="120"/>
      <c r="Q145" s="2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122"/>
      <c r="AJ145" s="122"/>
      <c r="AK145" s="2"/>
      <c r="AL145" s="2"/>
      <c r="AM145" s="2"/>
      <c r="AN145" s="2"/>
      <c r="AO145" s="2"/>
      <c r="AP145" s="2"/>
      <c r="AQ145" s="2"/>
      <c r="AR145" s="15"/>
    </row>
    <row r="146" spans="1:44" ht="11.25" customHeight="1">
      <c r="A146" s="184"/>
      <c r="B146" s="120"/>
      <c r="C146" s="120"/>
      <c r="D146" s="120"/>
      <c r="E146" s="2"/>
      <c r="F146" s="2"/>
      <c r="G146" s="120"/>
      <c r="H146" s="120"/>
      <c r="I146" s="120"/>
      <c r="J146" s="58"/>
      <c r="K146" s="121"/>
      <c r="L146" s="2"/>
      <c r="M146" s="120"/>
      <c r="N146" s="120"/>
      <c r="O146" s="120"/>
      <c r="P146" s="120"/>
      <c r="Q146" s="2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122"/>
      <c r="AJ146" s="122"/>
      <c r="AK146" s="2"/>
      <c r="AL146" s="2"/>
      <c r="AM146" s="2"/>
      <c r="AN146" s="2"/>
      <c r="AO146" s="2"/>
      <c r="AP146" s="2"/>
      <c r="AQ146" s="2"/>
      <c r="AR146" s="15"/>
    </row>
    <row r="147" spans="1:44" ht="11.25" customHeight="1">
      <c r="A147" s="184"/>
      <c r="B147" s="120"/>
      <c r="C147" s="120"/>
      <c r="D147" s="120"/>
      <c r="E147" s="2"/>
      <c r="F147" s="2"/>
      <c r="G147" s="120"/>
      <c r="H147" s="120"/>
      <c r="I147" s="120"/>
      <c r="J147" s="58"/>
      <c r="K147" s="121"/>
      <c r="L147" s="2"/>
      <c r="M147" s="120"/>
      <c r="N147" s="120"/>
      <c r="O147" s="120"/>
      <c r="P147" s="120"/>
      <c r="Q147" s="2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122"/>
      <c r="AJ147" s="122"/>
      <c r="AK147" s="2"/>
      <c r="AL147" s="2"/>
      <c r="AM147" s="2"/>
      <c r="AN147" s="2"/>
      <c r="AO147" s="2"/>
      <c r="AP147" s="2"/>
      <c r="AQ147" s="2"/>
      <c r="AR147" s="15"/>
    </row>
    <row r="148" spans="1:44" ht="11.25" customHeight="1">
      <c r="A148" s="184"/>
      <c r="B148" s="120"/>
      <c r="C148" s="120"/>
      <c r="D148" s="120"/>
      <c r="E148" s="2"/>
      <c r="F148" s="2"/>
      <c r="G148" s="120"/>
      <c r="H148" s="120"/>
      <c r="I148" s="120"/>
      <c r="J148" s="58"/>
      <c r="K148" s="121"/>
      <c r="L148" s="2"/>
      <c r="M148" s="120"/>
      <c r="N148" s="120"/>
      <c r="O148" s="120"/>
      <c r="P148" s="120"/>
      <c r="Q148" s="2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122"/>
      <c r="AJ148" s="122"/>
      <c r="AK148" s="2"/>
      <c r="AL148" s="2"/>
      <c r="AM148" s="2"/>
      <c r="AN148" s="2"/>
      <c r="AO148" s="2"/>
      <c r="AP148" s="2"/>
      <c r="AQ148" s="2"/>
      <c r="AR148" s="15"/>
    </row>
    <row r="149" spans="1:44" ht="11.25" customHeight="1">
      <c r="A149" s="184"/>
      <c r="B149" s="120"/>
      <c r="C149" s="120"/>
      <c r="D149" s="120"/>
      <c r="E149" s="2"/>
      <c r="F149" s="2"/>
      <c r="G149" s="120"/>
      <c r="H149" s="120"/>
      <c r="I149" s="120"/>
      <c r="J149" s="58"/>
      <c r="K149" s="121"/>
      <c r="L149" s="2"/>
      <c r="M149" s="120"/>
      <c r="N149" s="120"/>
      <c r="O149" s="120"/>
      <c r="P149" s="120"/>
      <c r="Q149" s="2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122"/>
      <c r="AJ149" s="122"/>
      <c r="AK149" s="2"/>
      <c r="AL149" s="2"/>
      <c r="AM149" s="2"/>
      <c r="AN149" s="2"/>
      <c r="AO149" s="2"/>
      <c r="AP149" s="2"/>
      <c r="AQ149" s="2"/>
      <c r="AR149" s="15"/>
    </row>
    <row r="150" spans="1:44" ht="11.25" customHeight="1">
      <c r="A150" s="184"/>
      <c r="B150" s="120"/>
      <c r="C150" s="120"/>
      <c r="D150" s="120"/>
      <c r="E150" s="2"/>
      <c r="F150" s="2"/>
      <c r="G150" s="120"/>
      <c r="H150" s="120"/>
      <c r="I150" s="120"/>
      <c r="J150" s="58"/>
      <c r="K150" s="121"/>
      <c r="L150" s="2"/>
      <c r="M150" s="120"/>
      <c r="N150" s="120"/>
      <c r="O150" s="120"/>
      <c r="P150" s="120"/>
      <c r="Q150" s="2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122"/>
      <c r="AJ150" s="122"/>
      <c r="AK150" s="2"/>
      <c r="AL150" s="2"/>
      <c r="AM150" s="2"/>
      <c r="AN150" s="2"/>
      <c r="AO150" s="2"/>
      <c r="AP150" s="2"/>
      <c r="AQ150" s="2"/>
      <c r="AR150" s="15"/>
    </row>
    <row r="151" spans="1:44" ht="11.25" customHeight="1">
      <c r="A151" s="184"/>
      <c r="B151" s="120"/>
      <c r="C151" s="120"/>
      <c r="D151" s="120"/>
      <c r="E151" s="2"/>
      <c r="F151" s="2"/>
      <c r="G151" s="120"/>
      <c r="H151" s="120"/>
      <c r="I151" s="120"/>
      <c r="J151" s="58"/>
      <c r="K151" s="121"/>
      <c r="L151" s="2"/>
      <c r="M151" s="120"/>
      <c r="N151" s="120"/>
      <c r="O151" s="120"/>
      <c r="P151" s="120"/>
      <c r="Q151" s="2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122"/>
      <c r="AJ151" s="122"/>
      <c r="AK151" s="2"/>
      <c r="AL151" s="2"/>
      <c r="AM151" s="2"/>
      <c r="AN151" s="2"/>
      <c r="AO151" s="2"/>
      <c r="AP151" s="2"/>
      <c r="AQ151" s="2"/>
      <c r="AR151" s="15"/>
    </row>
    <row r="152" spans="1:44" ht="11.25" customHeight="1">
      <c r="A152" s="184"/>
      <c r="B152" s="120"/>
      <c r="C152" s="120"/>
      <c r="D152" s="120"/>
      <c r="E152" s="2"/>
      <c r="F152" s="2"/>
      <c r="G152" s="120"/>
      <c r="H152" s="120"/>
      <c r="I152" s="120"/>
      <c r="J152" s="58"/>
      <c r="K152" s="121"/>
      <c r="L152" s="2"/>
      <c r="M152" s="120"/>
      <c r="N152" s="120"/>
      <c r="O152" s="120"/>
      <c r="P152" s="120"/>
      <c r="Q152" s="2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122"/>
      <c r="AJ152" s="122"/>
      <c r="AK152" s="2"/>
      <c r="AL152" s="2"/>
      <c r="AM152" s="2"/>
      <c r="AN152" s="2"/>
      <c r="AO152" s="2"/>
      <c r="AP152" s="2"/>
      <c r="AQ152" s="2"/>
      <c r="AR152" s="15"/>
    </row>
    <row r="153" spans="1:44" ht="11.25" customHeight="1">
      <c r="A153" s="184"/>
      <c r="B153" s="120"/>
      <c r="C153" s="120"/>
      <c r="D153" s="120"/>
      <c r="E153" s="2"/>
      <c r="F153" s="2"/>
      <c r="G153" s="120"/>
      <c r="H153" s="120"/>
      <c r="I153" s="120"/>
      <c r="J153" s="58"/>
      <c r="K153" s="121"/>
      <c r="L153" s="2"/>
      <c r="M153" s="120"/>
      <c r="N153" s="120"/>
      <c r="O153" s="120"/>
      <c r="P153" s="120"/>
      <c r="Q153" s="2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122"/>
      <c r="AJ153" s="122"/>
      <c r="AK153" s="2"/>
      <c r="AL153" s="2"/>
      <c r="AM153" s="2"/>
      <c r="AN153" s="2"/>
      <c r="AO153" s="2"/>
      <c r="AP153" s="2"/>
      <c r="AQ153" s="2"/>
      <c r="AR153" s="15"/>
    </row>
    <row r="154" spans="1:44" ht="11.25" customHeight="1">
      <c r="A154" s="184"/>
      <c r="B154" s="120"/>
      <c r="C154" s="120"/>
      <c r="D154" s="120"/>
      <c r="E154" s="2"/>
      <c r="F154" s="2"/>
      <c r="G154" s="120"/>
      <c r="H154" s="120"/>
      <c r="I154" s="120"/>
      <c r="J154" s="58"/>
      <c r="K154" s="121"/>
      <c r="L154" s="2"/>
      <c r="M154" s="120"/>
      <c r="N154" s="120"/>
      <c r="O154" s="120"/>
      <c r="P154" s="120"/>
      <c r="Q154" s="2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122"/>
      <c r="AJ154" s="122"/>
      <c r="AK154" s="2"/>
      <c r="AL154" s="2"/>
      <c r="AM154" s="2"/>
      <c r="AN154" s="2"/>
      <c r="AO154" s="2"/>
      <c r="AP154" s="2"/>
      <c r="AQ154" s="2"/>
      <c r="AR154" s="15"/>
    </row>
    <row r="155" spans="1:44" ht="11.25" customHeight="1">
      <c r="A155" s="184"/>
      <c r="B155" s="120"/>
      <c r="C155" s="120"/>
      <c r="D155" s="120"/>
      <c r="E155" s="2"/>
      <c r="F155" s="2"/>
      <c r="G155" s="120"/>
      <c r="H155" s="120"/>
      <c r="I155" s="120"/>
      <c r="J155" s="58"/>
      <c r="K155" s="121"/>
      <c r="L155" s="2"/>
      <c r="M155" s="120"/>
      <c r="N155" s="120"/>
      <c r="O155" s="120"/>
      <c r="P155" s="120"/>
      <c r="Q155" s="2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122"/>
      <c r="AJ155" s="122"/>
      <c r="AK155" s="2"/>
      <c r="AL155" s="2"/>
      <c r="AM155" s="2"/>
      <c r="AN155" s="2"/>
      <c r="AO155" s="2"/>
      <c r="AP155" s="2"/>
      <c r="AQ155" s="2"/>
      <c r="AR155" s="15"/>
    </row>
    <row r="156" spans="1:44" ht="11.25" customHeight="1">
      <c r="A156" s="184"/>
      <c r="B156" s="120"/>
      <c r="C156" s="120"/>
      <c r="D156" s="120"/>
      <c r="E156" s="2"/>
      <c r="F156" s="2"/>
      <c r="G156" s="120"/>
      <c r="H156" s="120"/>
      <c r="I156" s="120"/>
      <c r="J156" s="58"/>
      <c r="K156" s="121"/>
      <c r="L156" s="2"/>
      <c r="M156" s="120"/>
      <c r="N156" s="120"/>
      <c r="O156" s="120"/>
      <c r="P156" s="120"/>
      <c r="Q156" s="2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122"/>
      <c r="AJ156" s="122"/>
      <c r="AK156" s="2"/>
      <c r="AL156" s="2"/>
      <c r="AM156" s="2"/>
      <c r="AN156" s="2"/>
      <c r="AO156" s="2"/>
      <c r="AP156" s="2"/>
      <c r="AQ156" s="2"/>
      <c r="AR156" s="15"/>
    </row>
    <row r="157" spans="1:44" ht="11.25" customHeight="1">
      <c r="A157" s="184"/>
      <c r="B157" s="120"/>
      <c r="C157" s="120"/>
      <c r="D157" s="120"/>
      <c r="E157" s="2"/>
      <c r="F157" s="2"/>
      <c r="G157" s="120"/>
      <c r="H157" s="120"/>
      <c r="I157" s="120"/>
      <c r="J157" s="58"/>
      <c r="K157" s="121"/>
      <c r="L157" s="2"/>
      <c r="M157" s="120"/>
      <c r="N157" s="120"/>
      <c r="O157" s="120"/>
      <c r="P157" s="120"/>
      <c r="Q157" s="2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122"/>
      <c r="AJ157" s="122"/>
      <c r="AK157" s="2"/>
      <c r="AL157" s="2"/>
      <c r="AM157" s="2"/>
      <c r="AN157" s="2"/>
      <c r="AO157" s="2"/>
      <c r="AP157" s="2"/>
      <c r="AQ157" s="2"/>
      <c r="AR157" s="15"/>
    </row>
    <row r="158" spans="1:44" ht="11.25" customHeight="1">
      <c r="A158" s="184"/>
      <c r="B158" s="120"/>
      <c r="C158" s="120"/>
      <c r="D158" s="120"/>
      <c r="E158" s="2"/>
      <c r="F158" s="2"/>
      <c r="G158" s="120"/>
      <c r="H158" s="120"/>
      <c r="I158" s="120"/>
      <c r="J158" s="58"/>
      <c r="K158" s="121"/>
      <c r="L158" s="2"/>
      <c r="M158" s="120"/>
      <c r="N158" s="120"/>
      <c r="O158" s="120"/>
      <c r="P158" s="120"/>
      <c r="Q158" s="2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122"/>
      <c r="AJ158" s="122"/>
      <c r="AK158" s="2"/>
      <c r="AL158" s="2"/>
      <c r="AM158" s="2"/>
      <c r="AN158" s="2"/>
      <c r="AO158" s="2"/>
      <c r="AP158" s="2"/>
      <c r="AQ158" s="2"/>
      <c r="AR158" s="15"/>
    </row>
    <row r="159" spans="1:44" ht="11.25" customHeight="1">
      <c r="A159" s="184"/>
      <c r="B159" s="120"/>
      <c r="C159" s="120"/>
      <c r="D159" s="120"/>
      <c r="E159" s="2"/>
      <c r="F159" s="2"/>
      <c r="G159" s="120"/>
      <c r="H159" s="120"/>
      <c r="I159" s="120"/>
      <c r="J159" s="58"/>
      <c r="K159" s="121"/>
      <c r="L159" s="2"/>
      <c r="M159" s="120"/>
      <c r="N159" s="120"/>
      <c r="O159" s="120"/>
      <c r="P159" s="120"/>
      <c r="Q159" s="2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122"/>
      <c r="AJ159" s="122"/>
      <c r="AK159" s="2"/>
      <c r="AL159" s="2"/>
      <c r="AM159" s="2"/>
      <c r="AN159" s="2"/>
      <c r="AO159" s="2"/>
      <c r="AP159" s="2"/>
      <c r="AQ159" s="2"/>
      <c r="AR159" s="15"/>
    </row>
    <row r="160" spans="1:44" ht="11.25" customHeight="1">
      <c r="A160" s="184"/>
      <c r="B160" s="120"/>
      <c r="C160" s="120"/>
      <c r="D160" s="120"/>
      <c r="E160" s="2"/>
      <c r="F160" s="2"/>
      <c r="G160" s="120"/>
      <c r="H160" s="120"/>
      <c r="I160" s="120"/>
      <c r="J160" s="58"/>
      <c r="K160" s="121"/>
      <c r="L160" s="2"/>
      <c r="M160" s="120"/>
      <c r="N160" s="120"/>
      <c r="O160" s="120"/>
      <c r="P160" s="120"/>
      <c r="Q160" s="2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122"/>
      <c r="AJ160" s="122"/>
      <c r="AK160" s="2"/>
      <c r="AL160" s="2"/>
      <c r="AM160" s="2"/>
      <c r="AN160" s="2"/>
      <c r="AO160" s="2"/>
      <c r="AP160" s="2"/>
      <c r="AQ160" s="2"/>
      <c r="AR160" s="15"/>
    </row>
    <row r="161" spans="1:44" ht="11.25" customHeight="1">
      <c r="A161" s="184"/>
      <c r="B161" s="120"/>
      <c r="C161" s="120"/>
      <c r="D161" s="120"/>
      <c r="E161" s="2"/>
      <c r="F161" s="2"/>
      <c r="G161" s="120"/>
      <c r="H161" s="120"/>
      <c r="I161" s="120"/>
      <c r="J161" s="58"/>
      <c r="K161" s="121"/>
      <c r="L161" s="2"/>
      <c r="M161" s="120"/>
      <c r="N161" s="120"/>
      <c r="O161" s="120"/>
      <c r="P161" s="120"/>
      <c r="Q161" s="2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122"/>
      <c r="AJ161" s="122"/>
      <c r="AK161" s="2"/>
      <c r="AL161" s="2"/>
      <c r="AM161" s="2"/>
      <c r="AN161" s="2"/>
      <c r="AO161" s="2"/>
      <c r="AP161" s="2"/>
      <c r="AQ161" s="2"/>
      <c r="AR161" s="15"/>
    </row>
    <row r="162" spans="1:44" ht="11.25" customHeight="1">
      <c r="A162" s="184"/>
      <c r="B162" s="120"/>
      <c r="C162" s="120"/>
      <c r="D162" s="120"/>
      <c r="E162" s="2"/>
      <c r="F162" s="2"/>
      <c r="G162" s="120"/>
      <c r="H162" s="120"/>
      <c r="I162" s="120"/>
      <c r="J162" s="58"/>
      <c r="K162" s="121"/>
      <c r="L162" s="2"/>
      <c r="M162" s="120"/>
      <c r="N162" s="120"/>
      <c r="O162" s="120"/>
      <c r="P162" s="120"/>
      <c r="Q162" s="2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122"/>
      <c r="AJ162" s="122"/>
      <c r="AK162" s="2"/>
      <c r="AL162" s="2"/>
      <c r="AM162" s="2"/>
      <c r="AN162" s="2"/>
      <c r="AO162" s="2"/>
      <c r="AP162" s="2"/>
      <c r="AQ162" s="2"/>
      <c r="AR162" s="15"/>
    </row>
    <row r="163" spans="1:44" ht="11.25" customHeight="1">
      <c r="A163" s="184"/>
      <c r="B163" s="120"/>
      <c r="C163" s="120"/>
      <c r="D163" s="120"/>
      <c r="E163" s="2"/>
      <c r="F163" s="2"/>
      <c r="G163" s="120"/>
      <c r="H163" s="120"/>
      <c r="I163" s="120"/>
      <c r="J163" s="58"/>
      <c r="K163" s="121"/>
      <c r="L163" s="2"/>
      <c r="M163" s="120"/>
      <c r="N163" s="120"/>
      <c r="O163" s="120"/>
      <c r="P163" s="120"/>
      <c r="Q163" s="2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122"/>
      <c r="AJ163" s="122"/>
      <c r="AK163" s="2"/>
      <c r="AL163" s="2"/>
      <c r="AM163" s="2"/>
      <c r="AN163" s="2"/>
      <c r="AO163" s="2"/>
      <c r="AP163" s="2"/>
      <c r="AQ163" s="2"/>
      <c r="AR163" s="15"/>
    </row>
    <row r="164" spans="1:44" ht="11.25" customHeight="1">
      <c r="A164" s="184"/>
      <c r="B164" s="120"/>
      <c r="C164" s="120"/>
      <c r="D164" s="120"/>
      <c r="E164" s="2"/>
      <c r="F164" s="2"/>
      <c r="G164" s="120"/>
      <c r="H164" s="120"/>
      <c r="I164" s="120"/>
      <c r="J164" s="58"/>
      <c r="K164" s="121"/>
      <c r="L164" s="2"/>
      <c r="M164" s="120"/>
      <c r="N164" s="120"/>
      <c r="O164" s="120"/>
      <c r="P164" s="120"/>
      <c r="Q164" s="2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122"/>
      <c r="AJ164" s="122"/>
      <c r="AK164" s="2"/>
      <c r="AL164" s="2"/>
      <c r="AM164" s="2"/>
      <c r="AN164" s="2"/>
      <c r="AO164" s="2"/>
      <c r="AP164" s="2"/>
      <c r="AQ164" s="2"/>
      <c r="AR164" s="15"/>
    </row>
    <row r="165" spans="1:44" ht="11.25" customHeight="1">
      <c r="A165" s="184"/>
      <c r="B165" s="120"/>
      <c r="C165" s="120"/>
      <c r="D165" s="120"/>
      <c r="E165" s="2"/>
      <c r="F165" s="2"/>
      <c r="G165" s="120"/>
      <c r="H165" s="120"/>
      <c r="I165" s="120"/>
      <c r="J165" s="58"/>
      <c r="K165" s="121"/>
      <c r="L165" s="2"/>
      <c r="M165" s="120"/>
      <c r="N165" s="120"/>
      <c r="O165" s="120"/>
      <c r="P165" s="120"/>
      <c r="Q165" s="2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122"/>
      <c r="AJ165" s="122"/>
      <c r="AK165" s="2"/>
      <c r="AL165" s="2"/>
      <c r="AM165" s="2"/>
      <c r="AN165" s="2"/>
      <c r="AO165" s="2"/>
      <c r="AP165" s="2"/>
      <c r="AQ165" s="2"/>
      <c r="AR165" s="15"/>
    </row>
    <row r="166" spans="1:44" ht="11.25" customHeight="1">
      <c r="A166" s="184"/>
      <c r="B166" s="120"/>
      <c r="C166" s="120"/>
      <c r="D166" s="120"/>
      <c r="E166" s="2"/>
      <c r="F166" s="2"/>
      <c r="G166" s="120"/>
      <c r="H166" s="120"/>
      <c r="I166" s="120"/>
      <c r="J166" s="58"/>
      <c r="K166" s="121"/>
      <c r="L166" s="2"/>
      <c r="M166" s="120"/>
      <c r="N166" s="120"/>
      <c r="O166" s="120"/>
      <c r="P166" s="120"/>
      <c r="Q166" s="2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122"/>
      <c r="AJ166" s="122"/>
      <c r="AK166" s="2"/>
      <c r="AL166" s="2"/>
      <c r="AM166" s="2"/>
      <c r="AN166" s="2"/>
      <c r="AO166" s="2"/>
      <c r="AP166" s="2"/>
      <c r="AQ166" s="2"/>
      <c r="AR166" s="15"/>
    </row>
    <row r="167" spans="1:44" ht="11.25" customHeight="1">
      <c r="A167" s="184"/>
      <c r="B167" s="120"/>
      <c r="C167" s="120"/>
      <c r="D167" s="120"/>
      <c r="E167" s="2"/>
      <c r="F167" s="2"/>
      <c r="G167" s="120"/>
      <c r="H167" s="120"/>
      <c r="I167" s="120"/>
      <c r="J167" s="58"/>
      <c r="K167" s="121"/>
      <c r="L167" s="2"/>
      <c r="M167" s="120"/>
      <c r="N167" s="120"/>
      <c r="O167" s="120"/>
      <c r="P167" s="120"/>
      <c r="Q167" s="2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122"/>
      <c r="AJ167" s="122"/>
      <c r="AK167" s="2"/>
      <c r="AL167" s="2"/>
      <c r="AM167" s="2"/>
      <c r="AN167" s="2"/>
      <c r="AO167" s="2"/>
      <c r="AP167" s="2"/>
      <c r="AQ167" s="2"/>
      <c r="AR167" s="15"/>
    </row>
    <row r="168" spans="1:44" ht="11.25" customHeight="1">
      <c r="A168" s="184"/>
      <c r="B168" s="120"/>
      <c r="C168" s="120"/>
      <c r="D168" s="120"/>
      <c r="E168" s="2"/>
      <c r="F168" s="2"/>
      <c r="G168" s="120"/>
      <c r="H168" s="120"/>
      <c r="I168" s="120"/>
      <c r="J168" s="58"/>
      <c r="K168" s="121"/>
      <c r="L168" s="2"/>
      <c r="M168" s="120"/>
      <c r="N168" s="120"/>
      <c r="O168" s="120"/>
      <c r="P168" s="120"/>
      <c r="Q168" s="2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122"/>
      <c r="AJ168" s="122"/>
      <c r="AK168" s="2"/>
      <c r="AL168" s="2"/>
      <c r="AM168" s="2"/>
      <c r="AN168" s="2"/>
      <c r="AO168" s="2"/>
      <c r="AP168" s="2"/>
      <c r="AQ168" s="2"/>
      <c r="AR168" s="15"/>
    </row>
    <row r="169" spans="1:44" ht="11.25" customHeight="1">
      <c r="A169" s="184"/>
      <c r="B169" s="120"/>
      <c r="C169" s="120"/>
      <c r="D169" s="120"/>
      <c r="E169" s="2"/>
      <c r="F169" s="2"/>
      <c r="G169" s="120"/>
      <c r="H169" s="120"/>
      <c r="I169" s="120"/>
      <c r="J169" s="58"/>
      <c r="K169" s="121"/>
      <c r="L169" s="2"/>
      <c r="M169" s="120"/>
      <c r="N169" s="120"/>
      <c r="O169" s="120"/>
      <c r="P169" s="120"/>
      <c r="Q169" s="2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122"/>
      <c r="AJ169" s="122"/>
      <c r="AK169" s="2"/>
      <c r="AL169" s="2"/>
      <c r="AM169" s="2"/>
      <c r="AN169" s="2"/>
      <c r="AO169" s="2"/>
      <c r="AP169" s="2"/>
      <c r="AQ169" s="2"/>
      <c r="AR169" s="15"/>
    </row>
    <row r="170" spans="1:44" ht="11.25" customHeight="1">
      <c r="A170" s="184"/>
      <c r="B170" s="120"/>
      <c r="C170" s="120"/>
      <c r="D170" s="120"/>
      <c r="E170" s="2"/>
      <c r="F170" s="2"/>
      <c r="G170" s="120"/>
      <c r="H170" s="120"/>
      <c r="I170" s="120"/>
      <c r="J170" s="58"/>
      <c r="K170" s="121"/>
      <c r="L170" s="2"/>
      <c r="M170" s="120"/>
      <c r="N170" s="120"/>
      <c r="O170" s="120"/>
      <c r="P170" s="120"/>
      <c r="Q170" s="2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122"/>
      <c r="AJ170" s="122"/>
      <c r="AK170" s="2"/>
      <c r="AL170" s="2"/>
      <c r="AM170" s="2"/>
      <c r="AN170" s="2"/>
      <c r="AO170" s="2"/>
      <c r="AP170" s="2"/>
      <c r="AQ170" s="2"/>
      <c r="AR170" s="15"/>
    </row>
    <row r="171" spans="1:44" ht="11.25" customHeight="1">
      <c r="A171" s="184"/>
      <c r="B171" s="120"/>
      <c r="C171" s="120"/>
      <c r="D171" s="120"/>
      <c r="E171" s="2"/>
      <c r="F171" s="2"/>
      <c r="G171" s="120"/>
      <c r="H171" s="120"/>
      <c r="I171" s="120"/>
      <c r="J171" s="58"/>
      <c r="K171" s="121"/>
      <c r="L171" s="2"/>
      <c r="M171" s="120"/>
      <c r="N171" s="120"/>
      <c r="O171" s="120"/>
      <c r="P171" s="120"/>
      <c r="Q171" s="2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122"/>
      <c r="AJ171" s="122"/>
      <c r="AK171" s="2"/>
      <c r="AL171" s="2"/>
      <c r="AM171" s="2"/>
      <c r="AN171" s="2"/>
      <c r="AO171" s="2"/>
      <c r="AP171" s="2"/>
      <c r="AQ171" s="2"/>
      <c r="AR171" s="15"/>
    </row>
    <row r="172" spans="1:44" ht="11.25" customHeight="1">
      <c r="A172" s="184"/>
      <c r="B172" s="120"/>
      <c r="C172" s="120"/>
      <c r="D172" s="120"/>
      <c r="E172" s="2"/>
      <c r="F172" s="2"/>
      <c r="G172" s="120"/>
      <c r="H172" s="120"/>
      <c r="I172" s="120"/>
      <c r="J172" s="58"/>
      <c r="K172" s="121"/>
      <c r="L172" s="2"/>
      <c r="M172" s="120"/>
      <c r="N172" s="120"/>
      <c r="O172" s="120"/>
      <c r="P172" s="120"/>
      <c r="Q172" s="2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122"/>
      <c r="AJ172" s="122"/>
      <c r="AK172" s="2"/>
      <c r="AL172" s="2"/>
      <c r="AM172" s="2"/>
      <c r="AN172" s="2"/>
      <c r="AO172" s="2"/>
      <c r="AP172" s="2"/>
      <c r="AQ172" s="2"/>
      <c r="AR172" s="15"/>
    </row>
    <row r="173" spans="1:44" ht="11.25" customHeight="1">
      <c r="A173" s="184"/>
      <c r="B173" s="120"/>
      <c r="C173" s="120"/>
      <c r="D173" s="120"/>
      <c r="E173" s="2"/>
      <c r="F173" s="2"/>
      <c r="G173" s="120"/>
      <c r="H173" s="120"/>
      <c r="I173" s="120"/>
      <c r="J173" s="58"/>
      <c r="K173" s="121"/>
      <c r="L173" s="2"/>
      <c r="M173" s="120"/>
      <c r="N173" s="120"/>
      <c r="O173" s="120"/>
      <c r="P173" s="120"/>
      <c r="Q173" s="2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122"/>
      <c r="AJ173" s="122"/>
      <c r="AK173" s="2"/>
      <c r="AL173" s="2"/>
      <c r="AM173" s="2"/>
      <c r="AN173" s="2"/>
      <c r="AO173" s="2"/>
      <c r="AP173" s="2"/>
      <c r="AQ173" s="2"/>
      <c r="AR173" s="15"/>
    </row>
    <row r="174" spans="1:44" ht="11.25" customHeight="1">
      <c r="A174" s="184"/>
      <c r="B174" s="120"/>
      <c r="C174" s="120"/>
      <c r="D174" s="120"/>
      <c r="E174" s="2"/>
      <c r="F174" s="2"/>
      <c r="G174" s="120"/>
      <c r="H174" s="120"/>
      <c r="I174" s="120"/>
      <c r="J174" s="58"/>
      <c r="K174" s="121"/>
      <c r="L174" s="2"/>
      <c r="M174" s="120"/>
      <c r="N174" s="120"/>
      <c r="O174" s="120"/>
      <c r="P174" s="120"/>
      <c r="Q174" s="2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122"/>
      <c r="AJ174" s="122"/>
      <c r="AK174" s="2"/>
      <c r="AL174" s="2"/>
      <c r="AM174" s="2"/>
      <c r="AN174" s="2"/>
      <c r="AO174" s="2"/>
      <c r="AP174" s="2"/>
      <c r="AQ174" s="2"/>
      <c r="AR174" s="15"/>
    </row>
    <row r="175" spans="1:44" ht="11.25" customHeight="1">
      <c r="A175" s="184"/>
      <c r="B175" s="120"/>
      <c r="C175" s="120"/>
      <c r="D175" s="120"/>
      <c r="E175" s="2"/>
      <c r="F175" s="2"/>
      <c r="G175" s="120"/>
      <c r="H175" s="120"/>
      <c r="I175" s="120"/>
      <c r="J175" s="58"/>
      <c r="K175" s="121"/>
      <c r="L175" s="2"/>
      <c r="M175" s="120"/>
      <c r="N175" s="120"/>
      <c r="O175" s="120"/>
      <c r="P175" s="120"/>
      <c r="Q175" s="2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122"/>
      <c r="AJ175" s="122"/>
      <c r="AK175" s="2"/>
      <c r="AL175" s="2"/>
      <c r="AM175" s="2"/>
      <c r="AN175" s="2"/>
      <c r="AO175" s="2"/>
      <c r="AP175" s="2"/>
      <c r="AQ175" s="2"/>
      <c r="AR175" s="15"/>
    </row>
    <row r="176" spans="1:44" ht="11.25" customHeight="1">
      <c r="A176" s="184"/>
      <c r="B176" s="120"/>
      <c r="C176" s="120"/>
      <c r="D176" s="120"/>
      <c r="E176" s="2"/>
      <c r="F176" s="2"/>
      <c r="G176" s="120"/>
      <c r="H176" s="120"/>
      <c r="I176" s="120"/>
      <c r="J176" s="58"/>
      <c r="K176" s="121"/>
      <c r="L176" s="2"/>
      <c r="M176" s="120"/>
      <c r="N176" s="120"/>
      <c r="O176" s="120"/>
      <c r="P176" s="120"/>
      <c r="Q176" s="2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122"/>
      <c r="AJ176" s="122"/>
      <c r="AK176" s="2"/>
      <c r="AL176" s="2"/>
      <c r="AM176" s="2"/>
      <c r="AN176" s="2"/>
      <c r="AO176" s="2"/>
      <c r="AP176" s="2"/>
      <c r="AQ176" s="2"/>
      <c r="AR176" s="15"/>
    </row>
    <row r="177" spans="1:44" ht="11.25" customHeight="1">
      <c r="A177" s="184"/>
      <c r="B177" s="120"/>
      <c r="C177" s="120"/>
      <c r="D177" s="120"/>
      <c r="E177" s="2"/>
      <c r="F177" s="2"/>
      <c r="G177" s="120"/>
      <c r="H177" s="120"/>
      <c r="I177" s="120"/>
      <c r="J177" s="58"/>
      <c r="K177" s="121"/>
      <c r="L177" s="2"/>
      <c r="M177" s="120"/>
      <c r="N177" s="120"/>
      <c r="O177" s="120"/>
      <c r="P177" s="120"/>
      <c r="Q177" s="2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122"/>
      <c r="AJ177" s="122"/>
      <c r="AK177" s="2"/>
      <c r="AL177" s="2"/>
      <c r="AM177" s="2"/>
      <c r="AN177" s="2"/>
      <c r="AO177" s="2"/>
      <c r="AP177" s="2"/>
      <c r="AQ177" s="2"/>
      <c r="AR177" s="15"/>
    </row>
    <row r="178" spans="1:44" ht="11.25" customHeight="1">
      <c r="A178" s="184"/>
      <c r="B178" s="120"/>
      <c r="C178" s="120"/>
      <c r="D178" s="120"/>
      <c r="E178" s="2"/>
      <c r="F178" s="2"/>
      <c r="G178" s="120"/>
      <c r="H178" s="120"/>
      <c r="I178" s="120"/>
      <c r="J178" s="58"/>
      <c r="K178" s="121"/>
      <c r="L178" s="2"/>
      <c r="M178" s="120"/>
      <c r="N178" s="120"/>
      <c r="O178" s="120"/>
      <c r="P178" s="120"/>
      <c r="Q178" s="2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122"/>
      <c r="AJ178" s="122"/>
      <c r="AK178" s="2"/>
      <c r="AL178" s="2"/>
      <c r="AM178" s="2"/>
      <c r="AN178" s="2"/>
      <c r="AO178" s="2"/>
      <c r="AP178" s="2"/>
      <c r="AQ178" s="2"/>
      <c r="AR178" s="15"/>
    </row>
    <row r="179" spans="1:44" ht="11.25" customHeight="1">
      <c r="A179" s="184"/>
      <c r="B179" s="120"/>
      <c r="C179" s="120"/>
      <c r="D179" s="120"/>
      <c r="E179" s="2"/>
      <c r="F179" s="2"/>
      <c r="G179" s="120"/>
      <c r="H179" s="120"/>
      <c r="I179" s="120"/>
      <c r="J179" s="58"/>
      <c r="K179" s="121"/>
      <c r="L179" s="2"/>
      <c r="M179" s="120"/>
      <c r="N179" s="120"/>
      <c r="O179" s="120"/>
      <c r="P179" s="120"/>
      <c r="Q179" s="2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122"/>
      <c r="AJ179" s="122"/>
      <c r="AK179" s="2"/>
      <c r="AL179" s="2"/>
      <c r="AM179" s="2"/>
      <c r="AN179" s="2"/>
      <c r="AO179" s="2"/>
      <c r="AP179" s="2"/>
      <c r="AQ179" s="2"/>
      <c r="AR179" s="15"/>
    </row>
    <row r="180" spans="1:44" ht="11.25" customHeight="1">
      <c r="A180" s="184"/>
      <c r="B180" s="120"/>
      <c r="C180" s="120"/>
      <c r="D180" s="120"/>
      <c r="E180" s="2"/>
      <c r="F180" s="2"/>
      <c r="G180" s="120"/>
      <c r="H180" s="120"/>
      <c r="I180" s="120"/>
      <c r="J180" s="58"/>
      <c r="K180" s="121"/>
      <c r="L180" s="2"/>
      <c r="M180" s="120"/>
      <c r="N180" s="120"/>
      <c r="O180" s="120"/>
      <c r="P180" s="120"/>
      <c r="Q180" s="2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122"/>
      <c r="AJ180" s="122"/>
      <c r="AK180" s="2"/>
      <c r="AL180" s="2"/>
      <c r="AM180" s="2"/>
      <c r="AN180" s="2"/>
      <c r="AO180" s="2"/>
      <c r="AP180" s="2"/>
      <c r="AQ180" s="2"/>
      <c r="AR180" s="15"/>
    </row>
    <row r="181" spans="1:44" ht="11.25" customHeight="1">
      <c r="A181" s="184"/>
      <c r="B181" s="120"/>
      <c r="C181" s="120"/>
      <c r="D181" s="120"/>
      <c r="E181" s="2"/>
      <c r="F181" s="2"/>
      <c r="G181" s="120"/>
      <c r="H181" s="120"/>
      <c r="I181" s="120"/>
      <c r="J181" s="58"/>
      <c r="K181" s="121"/>
      <c r="L181" s="2"/>
      <c r="M181" s="120"/>
      <c r="N181" s="120"/>
      <c r="O181" s="120"/>
      <c r="P181" s="120"/>
      <c r="Q181" s="2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122"/>
      <c r="AJ181" s="122"/>
      <c r="AK181" s="2"/>
      <c r="AL181" s="2"/>
      <c r="AM181" s="2"/>
      <c r="AN181" s="2"/>
      <c r="AO181" s="2"/>
      <c r="AP181" s="2"/>
      <c r="AQ181" s="2"/>
      <c r="AR181" s="15"/>
    </row>
    <row r="182" spans="1:44" ht="11.25" customHeight="1">
      <c r="A182" s="184"/>
      <c r="B182" s="120"/>
      <c r="C182" s="120"/>
      <c r="D182" s="120"/>
      <c r="E182" s="2"/>
      <c r="F182" s="2"/>
      <c r="G182" s="120"/>
      <c r="H182" s="120"/>
      <c r="I182" s="120"/>
      <c r="J182" s="58"/>
      <c r="K182" s="121"/>
      <c r="L182" s="2"/>
      <c r="M182" s="120"/>
      <c r="N182" s="120"/>
      <c r="O182" s="120"/>
      <c r="P182" s="120"/>
      <c r="Q182" s="2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122"/>
      <c r="AJ182" s="122"/>
      <c r="AK182" s="2"/>
      <c r="AL182" s="2"/>
      <c r="AM182" s="2"/>
      <c r="AN182" s="2"/>
      <c r="AO182" s="2"/>
      <c r="AP182" s="2"/>
      <c r="AQ182" s="2"/>
      <c r="AR182" s="15"/>
    </row>
    <row r="183" spans="1:44" ht="11.25" customHeight="1">
      <c r="A183" s="184"/>
      <c r="B183" s="120"/>
      <c r="C183" s="120"/>
      <c r="D183" s="120"/>
      <c r="E183" s="2"/>
      <c r="F183" s="2"/>
      <c r="G183" s="120"/>
      <c r="H183" s="120"/>
      <c r="I183" s="120"/>
      <c r="J183" s="58"/>
      <c r="K183" s="121"/>
      <c r="L183" s="2"/>
      <c r="M183" s="120"/>
      <c r="N183" s="120"/>
      <c r="O183" s="120"/>
      <c r="P183" s="120"/>
      <c r="Q183" s="2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122"/>
      <c r="AJ183" s="122"/>
      <c r="AK183" s="2"/>
      <c r="AL183" s="2"/>
      <c r="AM183" s="2"/>
      <c r="AN183" s="2"/>
      <c r="AO183" s="2"/>
      <c r="AP183" s="2"/>
      <c r="AQ183" s="2"/>
      <c r="AR183" s="15"/>
    </row>
    <row r="184" spans="1:44" ht="11.25" customHeight="1">
      <c r="A184" s="184"/>
      <c r="B184" s="120"/>
      <c r="C184" s="120"/>
      <c r="D184" s="120"/>
      <c r="E184" s="2"/>
      <c r="F184" s="2"/>
      <c r="G184" s="120"/>
      <c r="H184" s="120"/>
      <c r="I184" s="120"/>
      <c r="J184" s="58"/>
      <c r="K184" s="121"/>
      <c r="L184" s="2"/>
      <c r="M184" s="120"/>
      <c r="N184" s="120"/>
      <c r="O184" s="120"/>
      <c r="P184" s="120"/>
      <c r="Q184" s="2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122"/>
      <c r="AJ184" s="122"/>
      <c r="AK184" s="2"/>
      <c r="AL184" s="2"/>
      <c r="AM184" s="2"/>
      <c r="AN184" s="2"/>
      <c r="AO184" s="2"/>
      <c r="AP184" s="2"/>
      <c r="AQ184" s="2"/>
      <c r="AR184" s="15"/>
    </row>
    <row r="185" spans="1:44" ht="11.25" customHeight="1">
      <c r="A185" s="184"/>
      <c r="B185" s="120"/>
      <c r="C185" s="120"/>
      <c r="D185" s="120"/>
      <c r="E185" s="2"/>
      <c r="F185" s="2"/>
      <c r="G185" s="120"/>
      <c r="H185" s="120"/>
      <c r="I185" s="120"/>
      <c r="J185" s="58"/>
      <c r="K185" s="121"/>
      <c r="L185" s="2"/>
      <c r="M185" s="120"/>
      <c r="N185" s="120"/>
      <c r="O185" s="120"/>
      <c r="P185" s="120"/>
      <c r="Q185" s="2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122"/>
      <c r="AJ185" s="122"/>
      <c r="AK185" s="2"/>
      <c r="AL185" s="2"/>
      <c r="AM185" s="2"/>
      <c r="AN185" s="2"/>
      <c r="AO185" s="2"/>
      <c r="AP185" s="2"/>
      <c r="AQ185" s="2"/>
      <c r="AR185" s="15"/>
    </row>
    <row r="186" spans="1:44" ht="11.25" customHeight="1">
      <c r="A186" s="184"/>
      <c r="B186" s="120"/>
      <c r="C186" s="120"/>
      <c r="D186" s="120"/>
      <c r="E186" s="2"/>
      <c r="F186" s="2"/>
      <c r="G186" s="120"/>
      <c r="H186" s="120"/>
      <c r="I186" s="120"/>
      <c r="J186" s="58"/>
      <c r="K186" s="121"/>
      <c r="L186" s="2"/>
      <c r="M186" s="120"/>
      <c r="N186" s="120"/>
      <c r="O186" s="120"/>
      <c r="P186" s="120"/>
      <c r="Q186" s="2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122"/>
      <c r="AJ186" s="122"/>
      <c r="AK186" s="2"/>
      <c r="AL186" s="2"/>
      <c r="AM186" s="2"/>
      <c r="AN186" s="2"/>
      <c r="AO186" s="2"/>
      <c r="AP186" s="2"/>
      <c r="AQ186" s="2"/>
      <c r="AR186" s="15"/>
    </row>
    <row r="187" spans="1:44" ht="11.25" customHeight="1">
      <c r="A187" s="184"/>
      <c r="B187" s="120"/>
      <c r="C187" s="120"/>
      <c r="D187" s="120"/>
      <c r="E187" s="2"/>
      <c r="F187" s="2"/>
      <c r="G187" s="120"/>
      <c r="H187" s="120"/>
      <c r="I187" s="120"/>
      <c r="J187" s="58"/>
      <c r="K187" s="121"/>
      <c r="L187" s="2"/>
      <c r="M187" s="120"/>
      <c r="N187" s="120"/>
      <c r="O187" s="120"/>
      <c r="P187" s="120"/>
      <c r="Q187" s="2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122"/>
      <c r="AJ187" s="122"/>
      <c r="AK187" s="2"/>
      <c r="AL187" s="2"/>
      <c r="AM187" s="2"/>
      <c r="AN187" s="2"/>
      <c r="AO187" s="2"/>
      <c r="AP187" s="2"/>
      <c r="AQ187" s="2"/>
      <c r="AR187" s="15"/>
    </row>
    <row r="188" spans="1:44" ht="11.25" customHeight="1">
      <c r="A188" s="184"/>
      <c r="B188" s="120"/>
      <c r="C188" s="120"/>
      <c r="D188" s="120"/>
      <c r="E188" s="2"/>
      <c r="F188" s="2"/>
      <c r="G188" s="120"/>
      <c r="H188" s="120"/>
      <c r="I188" s="120"/>
      <c r="J188" s="58"/>
      <c r="K188" s="121"/>
      <c r="L188" s="2"/>
      <c r="M188" s="120"/>
      <c r="N188" s="120"/>
      <c r="O188" s="120"/>
      <c r="P188" s="120"/>
      <c r="Q188" s="2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122"/>
      <c r="AJ188" s="122"/>
      <c r="AK188" s="2"/>
      <c r="AL188" s="2"/>
      <c r="AM188" s="2"/>
      <c r="AN188" s="2"/>
      <c r="AO188" s="2"/>
      <c r="AP188" s="2"/>
      <c r="AQ188" s="2"/>
      <c r="AR188" s="15"/>
    </row>
    <row r="189" spans="1:44" ht="11.25" customHeight="1">
      <c r="A189" s="184"/>
      <c r="B189" s="120"/>
      <c r="C189" s="120"/>
      <c r="D189" s="120"/>
      <c r="E189" s="2"/>
      <c r="F189" s="2"/>
      <c r="G189" s="120"/>
      <c r="H189" s="120"/>
      <c r="I189" s="120"/>
      <c r="J189" s="58"/>
      <c r="K189" s="121"/>
      <c r="L189" s="2"/>
      <c r="M189" s="120"/>
      <c r="N189" s="120"/>
      <c r="O189" s="120"/>
      <c r="P189" s="120"/>
      <c r="Q189" s="2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122"/>
      <c r="AJ189" s="122"/>
      <c r="AK189" s="2"/>
      <c r="AL189" s="2"/>
      <c r="AM189" s="2"/>
      <c r="AN189" s="2"/>
      <c r="AO189" s="2"/>
      <c r="AP189" s="2"/>
      <c r="AQ189" s="2"/>
      <c r="AR189" s="15"/>
    </row>
    <row r="190" spans="1:44" ht="11.25" customHeight="1">
      <c r="A190" s="184"/>
      <c r="B190" s="120"/>
      <c r="C190" s="120"/>
      <c r="D190" s="120"/>
      <c r="E190" s="2"/>
      <c r="F190" s="2"/>
      <c r="G190" s="120"/>
      <c r="H190" s="120"/>
      <c r="I190" s="120"/>
      <c r="J190" s="58"/>
      <c r="K190" s="121"/>
      <c r="L190" s="2"/>
      <c r="M190" s="120"/>
      <c r="N190" s="120"/>
      <c r="O190" s="120"/>
      <c r="P190" s="120"/>
      <c r="Q190" s="2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122"/>
      <c r="AJ190" s="122"/>
      <c r="AK190" s="2"/>
      <c r="AL190" s="2"/>
      <c r="AM190" s="2"/>
      <c r="AN190" s="2"/>
      <c r="AO190" s="2"/>
      <c r="AP190" s="2"/>
      <c r="AQ190" s="2"/>
      <c r="AR190" s="15"/>
    </row>
    <row r="191" spans="1:44" ht="11.25" customHeight="1">
      <c r="A191" s="184"/>
      <c r="B191" s="120"/>
      <c r="C191" s="120"/>
      <c r="D191" s="120"/>
      <c r="E191" s="2"/>
      <c r="F191" s="2"/>
      <c r="G191" s="120"/>
      <c r="H191" s="120"/>
      <c r="I191" s="120"/>
      <c r="J191" s="58"/>
      <c r="K191" s="121"/>
      <c r="L191" s="2"/>
      <c r="M191" s="120"/>
      <c r="N191" s="120"/>
      <c r="O191" s="120"/>
      <c r="P191" s="120"/>
      <c r="Q191" s="2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122"/>
      <c r="AJ191" s="122"/>
      <c r="AK191" s="2"/>
      <c r="AL191" s="2"/>
      <c r="AM191" s="2"/>
      <c r="AN191" s="2"/>
      <c r="AO191" s="2"/>
      <c r="AP191" s="2"/>
      <c r="AQ191" s="2"/>
      <c r="AR191" s="15"/>
    </row>
    <row r="192" spans="1:44" ht="11.25" customHeight="1">
      <c r="A192" s="184"/>
      <c r="B192" s="120"/>
      <c r="C192" s="120"/>
      <c r="D192" s="120"/>
      <c r="E192" s="2"/>
      <c r="F192" s="2"/>
      <c r="G192" s="120"/>
      <c r="H192" s="120"/>
      <c r="I192" s="120"/>
      <c r="J192" s="58"/>
      <c r="K192" s="121"/>
      <c r="L192" s="2"/>
      <c r="M192" s="120"/>
      <c r="N192" s="120"/>
      <c r="O192" s="120"/>
      <c r="P192" s="120"/>
      <c r="Q192" s="2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122"/>
      <c r="AJ192" s="122"/>
      <c r="AK192" s="2"/>
      <c r="AL192" s="2"/>
      <c r="AM192" s="2"/>
      <c r="AN192" s="2"/>
      <c r="AO192" s="2"/>
      <c r="AP192" s="2"/>
      <c r="AQ192" s="2"/>
      <c r="AR192" s="15"/>
    </row>
    <row r="193" spans="1:44" ht="11.25" customHeight="1">
      <c r="A193" s="184"/>
      <c r="B193" s="120"/>
      <c r="C193" s="120"/>
      <c r="D193" s="120"/>
      <c r="E193" s="2"/>
      <c r="F193" s="2"/>
      <c r="G193" s="120"/>
      <c r="H193" s="120"/>
      <c r="I193" s="120"/>
      <c r="J193" s="58"/>
      <c r="K193" s="121"/>
      <c r="L193" s="2"/>
      <c r="M193" s="120"/>
      <c r="N193" s="120"/>
      <c r="O193" s="120"/>
      <c r="P193" s="120"/>
      <c r="Q193" s="2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122"/>
      <c r="AJ193" s="122"/>
      <c r="AK193" s="2"/>
      <c r="AL193" s="2"/>
      <c r="AM193" s="2"/>
      <c r="AN193" s="2"/>
      <c r="AO193" s="2"/>
      <c r="AP193" s="2"/>
      <c r="AQ193" s="2"/>
      <c r="AR193" s="15"/>
    </row>
    <row r="194" spans="1:44" ht="11.25" customHeight="1">
      <c r="A194" s="184"/>
      <c r="B194" s="120"/>
      <c r="C194" s="120"/>
      <c r="D194" s="120"/>
      <c r="E194" s="2"/>
      <c r="F194" s="2"/>
      <c r="G194" s="120"/>
      <c r="H194" s="120"/>
      <c r="I194" s="120"/>
      <c r="J194" s="58"/>
      <c r="K194" s="121"/>
      <c r="L194" s="2"/>
      <c r="M194" s="120"/>
      <c r="N194" s="120"/>
      <c r="O194" s="120"/>
      <c r="P194" s="120"/>
      <c r="Q194" s="2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122"/>
      <c r="AJ194" s="122"/>
      <c r="AK194" s="2"/>
      <c r="AL194" s="2"/>
      <c r="AM194" s="2"/>
      <c r="AN194" s="2"/>
      <c r="AO194" s="2"/>
      <c r="AP194" s="2"/>
      <c r="AQ194" s="2"/>
      <c r="AR194" s="15"/>
    </row>
    <row r="195" spans="1:44" ht="11.25" customHeight="1">
      <c r="A195" s="184"/>
      <c r="B195" s="120"/>
      <c r="C195" s="120"/>
      <c r="D195" s="120"/>
      <c r="E195" s="2"/>
      <c r="F195" s="2"/>
      <c r="G195" s="120"/>
      <c r="H195" s="120"/>
      <c r="I195" s="120"/>
      <c r="J195" s="58"/>
      <c r="K195" s="121"/>
      <c r="L195" s="2"/>
      <c r="M195" s="120"/>
      <c r="N195" s="120"/>
      <c r="O195" s="120"/>
      <c r="P195" s="120"/>
      <c r="Q195" s="2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122"/>
      <c r="AJ195" s="122"/>
      <c r="AK195" s="2"/>
      <c r="AL195" s="2"/>
      <c r="AM195" s="2"/>
      <c r="AN195" s="2"/>
      <c r="AO195" s="2"/>
      <c r="AP195" s="2"/>
      <c r="AQ195" s="2"/>
      <c r="AR195" s="15"/>
    </row>
    <row r="196" spans="1:44" ht="11.25" customHeight="1">
      <c r="A196" s="184"/>
      <c r="B196" s="120"/>
      <c r="C196" s="120"/>
      <c r="D196" s="120"/>
      <c r="E196" s="2"/>
      <c r="F196" s="2"/>
      <c r="G196" s="120"/>
      <c r="H196" s="120"/>
      <c r="I196" s="120"/>
      <c r="J196" s="58"/>
      <c r="K196" s="121"/>
      <c r="L196" s="2"/>
      <c r="M196" s="120"/>
      <c r="N196" s="120"/>
      <c r="O196" s="120"/>
      <c r="P196" s="120"/>
      <c r="Q196" s="2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122"/>
      <c r="AJ196" s="122"/>
      <c r="AK196" s="2"/>
      <c r="AL196" s="2"/>
      <c r="AM196" s="2"/>
      <c r="AN196" s="2"/>
      <c r="AO196" s="2"/>
      <c r="AP196" s="2"/>
      <c r="AQ196" s="2"/>
      <c r="AR196" s="15"/>
    </row>
    <row r="197" spans="1:44" ht="11.25" customHeight="1">
      <c r="A197" s="184"/>
      <c r="B197" s="120"/>
      <c r="C197" s="120"/>
      <c r="D197" s="120"/>
      <c r="E197" s="2"/>
      <c r="F197" s="2"/>
      <c r="G197" s="120"/>
      <c r="H197" s="120"/>
      <c r="I197" s="120"/>
      <c r="J197" s="58"/>
      <c r="K197" s="121"/>
      <c r="L197" s="2"/>
      <c r="M197" s="120"/>
      <c r="N197" s="120"/>
      <c r="O197" s="120"/>
      <c r="P197" s="120"/>
      <c r="Q197" s="2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122"/>
      <c r="AJ197" s="122"/>
      <c r="AK197" s="2"/>
      <c r="AL197" s="2"/>
      <c r="AM197" s="2"/>
      <c r="AN197" s="2"/>
      <c r="AO197" s="2"/>
      <c r="AP197" s="2"/>
      <c r="AQ197" s="2"/>
      <c r="AR197" s="15"/>
    </row>
    <row r="198" spans="1:44" ht="11.25" customHeight="1">
      <c r="A198" s="184"/>
      <c r="B198" s="120"/>
      <c r="C198" s="120"/>
      <c r="D198" s="120"/>
      <c r="E198" s="2"/>
      <c r="F198" s="2"/>
      <c r="G198" s="120"/>
      <c r="H198" s="120"/>
      <c r="I198" s="120"/>
      <c r="J198" s="58"/>
      <c r="K198" s="121"/>
      <c r="L198" s="2"/>
      <c r="M198" s="120"/>
      <c r="N198" s="120"/>
      <c r="O198" s="120"/>
      <c r="P198" s="120"/>
      <c r="Q198" s="2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122"/>
      <c r="AJ198" s="122"/>
      <c r="AK198" s="2"/>
      <c r="AL198" s="2"/>
      <c r="AM198" s="2"/>
      <c r="AN198" s="2"/>
      <c r="AO198" s="2"/>
      <c r="AP198" s="2"/>
      <c r="AQ198" s="2"/>
      <c r="AR198" s="15"/>
    </row>
    <row r="199" spans="1:44" ht="11.25" customHeight="1">
      <c r="A199" s="184"/>
      <c r="B199" s="120"/>
      <c r="C199" s="120"/>
      <c r="D199" s="120"/>
      <c r="E199" s="2"/>
      <c r="F199" s="2"/>
      <c r="G199" s="120"/>
      <c r="H199" s="120"/>
      <c r="I199" s="120"/>
      <c r="J199" s="58"/>
      <c r="K199" s="121"/>
      <c r="L199" s="2"/>
      <c r="M199" s="120"/>
      <c r="N199" s="120"/>
      <c r="O199" s="120"/>
      <c r="P199" s="120"/>
      <c r="Q199" s="2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122"/>
      <c r="AJ199" s="122"/>
      <c r="AK199" s="2"/>
      <c r="AL199" s="2"/>
      <c r="AM199" s="2"/>
      <c r="AN199" s="2"/>
      <c r="AO199" s="2"/>
      <c r="AP199" s="2"/>
      <c r="AQ199" s="2"/>
      <c r="AR199" s="15"/>
    </row>
    <row r="200" spans="1:44" ht="11.25" customHeight="1">
      <c r="A200" s="184"/>
      <c r="B200" s="120"/>
      <c r="C200" s="120"/>
      <c r="D200" s="120"/>
      <c r="E200" s="2"/>
      <c r="F200" s="2"/>
      <c r="G200" s="120"/>
      <c r="H200" s="120"/>
      <c r="I200" s="120"/>
      <c r="J200" s="58"/>
      <c r="K200" s="121"/>
      <c r="L200" s="2"/>
      <c r="M200" s="120"/>
      <c r="N200" s="120"/>
      <c r="O200" s="120"/>
      <c r="P200" s="120"/>
      <c r="Q200" s="2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122"/>
      <c r="AJ200" s="122"/>
      <c r="AK200" s="2"/>
      <c r="AL200" s="2"/>
      <c r="AM200" s="2"/>
      <c r="AN200" s="2"/>
      <c r="AO200" s="2"/>
      <c r="AP200" s="2"/>
      <c r="AQ200" s="2"/>
      <c r="AR200" s="15"/>
    </row>
    <row r="201" spans="1:44" ht="11.25" customHeight="1">
      <c r="A201" s="184"/>
      <c r="B201" s="120"/>
      <c r="C201" s="120"/>
      <c r="D201" s="120"/>
      <c r="E201" s="2"/>
      <c r="F201" s="2"/>
      <c r="G201" s="120"/>
      <c r="H201" s="120"/>
      <c r="I201" s="120"/>
      <c r="J201" s="58"/>
      <c r="K201" s="121"/>
      <c r="L201" s="2"/>
      <c r="M201" s="120"/>
      <c r="N201" s="120"/>
      <c r="O201" s="120"/>
      <c r="P201" s="120"/>
      <c r="Q201" s="2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122"/>
      <c r="AJ201" s="122"/>
      <c r="AK201" s="2"/>
      <c r="AL201" s="2"/>
      <c r="AM201" s="2"/>
      <c r="AN201" s="2"/>
      <c r="AO201" s="2"/>
      <c r="AP201" s="2"/>
      <c r="AQ201" s="2"/>
      <c r="AR201" s="15"/>
    </row>
    <row r="202" spans="1:44" ht="11.25" customHeight="1">
      <c r="A202" s="184"/>
      <c r="B202" s="120"/>
      <c r="C202" s="120"/>
      <c r="D202" s="120"/>
      <c r="E202" s="2"/>
      <c r="F202" s="2"/>
      <c r="G202" s="120"/>
      <c r="H202" s="120"/>
      <c r="I202" s="120"/>
      <c r="J202" s="58"/>
      <c r="K202" s="121"/>
      <c r="L202" s="2"/>
      <c r="M202" s="120"/>
      <c r="N202" s="120"/>
      <c r="O202" s="120"/>
      <c r="P202" s="120"/>
      <c r="Q202" s="2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122"/>
      <c r="AJ202" s="122"/>
      <c r="AK202" s="2"/>
      <c r="AL202" s="2"/>
      <c r="AM202" s="2"/>
      <c r="AN202" s="2"/>
      <c r="AO202" s="2"/>
      <c r="AP202" s="2"/>
      <c r="AQ202" s="2"/>
      <c r="AR202" s="15"/>
    </row>
    <row r="203" spans="1:44" ht="11.25" customHeight="1">
      <c r="A203" s="184"/>
      <c r="B203" s="120"/>
      <c r="C203" s="120"/>
      <c r="D203" s="120"/>
      <c r="E203" s="2"/>
      <c r="F203" s="2"/>
      <c r="G203" s="120"/>
      <c r="H203" s="120"/>
      <c r="I203" s="120"/>
      <c r="J203" s="58"/>
      <c r="K203" s="121"/>
      <c r="L203" s="2"/>
      <c r="M203" s="120"/>
      <c r="N203" s="120"/>
      <c r="O203" s="120"/>
      <c r="P203" s="120"/>
      <c r="Q203" s="2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122"/>
      <c r="AJ203" s="122"/>
      <c r="AK203" s="2"/>
      <c r="AL203" s="2"/>
      <c r="AM203" s="2"/>
      <c r="AN203" s="2"/>
      <c r="AO203" s="2"/>
      <c r="AP203" s="2"/>
      <c r="AQ203" s="2"/>
      <c r="AR203" s="15"/>
    </row>
    <row r="204" spans="1:44" ht="11.25" customHeight="1">
      <c r="A204" s="184"/>
      <c r="B204" s="120"/>
      <c r="C204" s="120"/>
      <c r="D204" s="120"/>
      <c r="E204" s="2"/>
      <c r="F204" s="2"/>
      <c r="G204" s="120"/>
      <c r="H204" s="120"/>
      <c r="I204" s="120"/>
      <c r="J204" s="58"/>
      <c r="K204" s="121"/>
      <c r="L204" s="2"/>
      <c r="M204" s="120"/>
      <c r="N204" s="120"/>
      <c r="O204" s="120"/>
      <c r="P204" s="120"/>
      <c r="Q204" s="2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122"/>
      <c r="AJ204" s="122"/>
      <c r="AK204" s="2"/>
      <c r="AL204" s="2"/>
      <c r="AM204" s="2"/>
      <c r="AN204" s="2"/>
      <c r="AO204" s="2"/>
      <c r="AP204" s="2"/>
      <c r="AQ204" s="2"/>
      <c r="AR204" s="15"/>
    </row>
    <row r="205" spans="1:44" ht="11.25" customHeight="1">
      <c r="A205" s="184"/>
      <c r="B205" s="120"/>
      <c r="C205" s="120"/>
      <c r="D205" s="120"/>
      <c r="E205" s="2"/>
      <c r="F205" s="2"/>
      <c r="G205" s="120"/>
      <c r="H205" s="120"/>
      <c r="I205" s="120"/>
      <c r="J205" s="58"/>
      <c r="K205" s="121"/>
      <c r="L205" s="2"/>
      <c r="M205" s="120"/>
      <c r="N205" s="120"/>
      <c r="O205" s="120"/>
      <c r="P205" s="120"/>
      <c r="Q205" s="2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122"/>
      <c r="AJ205" s="122"/>
      <c r="AK205" s="2"/>
      <c r="AL205" s="2"/>
      <c r="AM205" s="2"/>
      <c r="AN205" s="2"/>
      <c r="AO205" s="2"/>
      <c r="AP205" s="2"/>
      <c r="AQ205" s="2"/>
      <c r="AR205" s="15"/>
    </row>
    <row r="206" spans="1:44" ht="11.25" customHeight="1">
      <c r="A206" s="184"/>
      <c r="B206" s="120"/>
      <c r="C206" s="120"/>
      <c r="D206" s="120"/>
      <c r="E206" s="2"/>
      <c r="F206" s="2"/>
      <c r="G206" s="120"/>
      <c r="H206" s="120"/>
      <c r="I206" s="120"/>
      <c r="J206" s="58"/>
      <c r="K206" s="121"/>
      <c r="L206" s="2"/>
      <c r="M206" s="120"/>
      <c r="N206" s="120"/>
      <c r="O206" s="120"/>
      <c r="P206" s="120"/>
      <c r="Q206" s="2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122"/>
      <c r="AJ206" s="122"/>
      <c r="AK206" s="2"/>
      <c r="AL206" s="2"/>
      <c r="AM206" s="2"/>
      <c r="AN206" s="2"/>
      <c r="AO206" s="2"/>
      <c r="AP206" s="2"/>
      <c r="AQ206" s="2"/>
      <c r="AR206" s="15"/>
    </row>
    <row r="207" spans="1:44" ht="11.25" customHeight="1">
      <c r="A207" s="184"/>
      <c r="B207" s="120"/>
      <c r="C207" s="120"/>
      <c r="D207" s="120"/>
      <c r="E207" s="2"/>
      <c r="F207" s="2"/>
      <c r="G207" s="120"/>
      <c r="H207" s="120"/>
      <c r="I207" s="120"/>
      <c r="J207" s="58"/>
      <c r="K207" s="121"/>
      <c r="L207" s="2"/>
      <c r="M207" s="120"/>
      <c r="N207" s="120"/>
      <c r="O207" s="120"/>
      <c r="P207" s="120"/>
      <c r="Q207" s="2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122"/>
      <c r="AJ207" s="122"/>
      <c r="AK207" s="2"/>
      <c r="AL207" s="2"/>
      <c r="AM207" s="2"/>
      <c r="AN207" s="2"/>
      <c r="AO207" s="2"/>
      <c r="AP207" s="2"/>
      <c r="AQ207" s="2"/>
      <c r="AR207" s="15"/>
    </row>
    <row r="208" spans="1:44" ht="11.25" customHeight="1">
      <c r="A208" s="184"/>
      <c r="B208" s="120"/>
      <c r="C208" s="120"/>
      <c r="D208" s="120"/>
      <c r="E208" s="2"/>
      <c r="F208" s="2"/>
      <c r="G208" s="120"/>
      <c r="H208" s="120"/>
      <c r="I208" s="120"/>
      <c r="J208" s="58"/>
      <c r="K208" s="121"/>
      <c r="L208" s="2"/>
      <c r="M208" s="120"/>
      <c r="N208" s="120"/>
      <c r="O208" s="120"/>
      <c r="P208" s="120"/>
      <c r="Q208" s="2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122"/>
      <c r="AJ208" s="122"/>
      <c r="AK208" s="2"/>
      <c r="AL208" s="2"/>
      <c r="AM208" s="2"/>
      <c r="AN208" s="2"/>
      <c r="AO208" s="2"/>
      <c r="AP208" s="2"/>
      <c r="AQ208" s="2"/>
      <c r="AR208" s="15"/>
    </row>
    <row r="209" spans="1:44" ht="11.25" customHeight="1">
      <c r="A209" s="184"/>
      <c r="B209" s="120"/>
      <c r="C209" s="120"/>
      <c r="D209" s="120"/>
      <c r="E209" s="2"/>
      <c r="F209" s="2"/>
      <c r="G209" s="120"/>
      <c r="H209" s="120"/>
      <c r="I209" s="120"/>
      <c r="J209" s="58"/>
      <c r="K209" s="121"/>
      <c r="L209" s="2"/>
      <c r="M209" s="120"/>
      <c r="N209" s="120"/>
      <c r="O209" s="120"/>
      <c r="P209" s="120"/>
      <c r="Q209" s="2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122"/>
      <c r="AJ209" s="122"/>
      <c r="AK209" s="2"/>
      <c r="AL209" s="2"/>
      <c r="AM209" s="2"/>
      <c r="AN209" s="2"/>
      <c r="AO209" s="2"/>
      <c r="AP209" s="2"/>
      <c r="AQ209" s="2"/>
      <c r="AR209" s="15"/>
    </row>
    <row r="210" spans="1:44" ht="11.25" customHeight="1">
      <c r="A210" s="184"/>
      <c r="B210" s="120"/>
      <c r="C210" s="120"/>
      <c r="D210" s="120"/>
      <c r="E210" s="2"/>
      <c r="F210" s="2"/>
      <c r="G210" s="120"/>
      <c r="H210" s="120"/>
      <c r="I210" s="120"/>
      <c r="J210" s="58"/>
      <c r="K210" s="121"/>
      <c r="L210" s="2"/>
      <c r="M210" s="120"/>
      <c r="N210" s="120"/>
      <c r="O210" s="120"/>
      <c r="P210" s="120"/>
      <c r="Q210" s="2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122"/>
      <c r="AJ210" s="122"/>
      <c r="AK210" s="2"/>
      <c r="AL210" s="2"/>
      <c r="AM210" s="2"/>
      <c r="AN210" s="2"/>
      <c r="AO210" s="2"/>
      <c r="AP210" s="2"/>
      <c r="AQ210" s="2"/>
      <c r="AR210" s="15"/>
    </row>
    <row r="211" spans="1:44" ht="11.25" customHeight="1">
      <c r="A211" s="184"/>
      <c r="B211" s="120"/>
      <c r="C211" s="120"/>
      <c r="D211" s="120"/>
      <c r="E211" s="2"/>
      <c r="F211" s="2"/>
      <c r="G211" s="120"/>
      <c r="H211" s="120"/>
      <c r="I211" s="120"/>
      <c r="J211" s="58"/>
      <c r="K211" s="121"/>
      <c r="L211" s="2"/>
      <c r="M211" s="120"/>
      <c r="N211" s="120"/>
      <c r="O211" s="120"/>
      <c r="P211" s="120"/>
      <c r="Q211" s="2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122"/>
      <c r="AJ211" s="122"/>
      <c r="AK211" s="2"/>
      <c r="AL211" s="2"/>
      <c r="AM211" s="2"/>
      <c r="AN211" s="2"/>
      <c r="AO211" s="2"/>
      <c r="AP211" s="2"/>
      <c r="AQ211" s="2"/>
      <c r="AR211" s="15"/>
    </row>
    <row r="212" spans="1:44" ht="11.25" customHeight="1">
      <c r="A212" s="184"/>
      <c r="B212" s="120"/>
      <c r="C212" s="120"/>
      <c r="D212" s="120"/>
      <c r="E212" s="2"/>
      <c r="F212" s="2"/>
      <c r="G212" s="120"/>
      <c r="H212" s="120"/>
      <c r="I212" s="120"/>
      <c r="J212" s="58"/>
      <c r="K212" s="121"/>
      <c r="L212" s="2"/>
      <c r="M212" s="120"/>
      <c r="N212" s="120"/>
      <c r="O212" s="120"/>
      <c r="P212" s="120"/>
      <c r="Q212" s="2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122"/>
      <c r="AJ212" s="122"/>
      <c r="AK212" s="2"/>
      <c r="AL212" s="2"/>
      <c r="AM212" s="2"/>
      <c r="AN212" s="2"/>
      <c r="AO212" s="2"/>
      <c r="AP212" s="2"/>
      <c r="AQ212" s="2"/>
      <c r="AR212" s="15"/>
    </row>
    <row r="213" spans="1:44" ht="11.25" customHeight="1">
      <c r="A213" s="184"/>
      <c r="B213" s="120"/>
      <c r="C213" s="120"/>
      <c r="D213" s="120"/>
      <c r="E213" s="2"/>
      <c r="F213" s="2"/>
      <c r="G213" s="120"/>
      <c r="H213" s="120"/>
      <c r="I213" s="120"/>
      <c r="J213" s="58"/>
      <c r="K213" s="121"/>
      <c r="L213" s="2"/>
      <c r="M213" s="120"/>
      <c r="N213" s="120"/>
      <c r="O213" s="120"/>
      <c r="P213" s="120"/>
      <c r="Q213" s="2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122"/>
      <c r="AJ213" s="122"/>
      <c r="AK213" s="2"/>
      <c r="AL213" s="2"/>
      <c r="AM213" s="2"/>
      <c r="AN213" s="2"/>
      <c r="AO213" s="2"/>
      <c r="AP213" s="2"/>
      <c r="AQ213" s="2"/>
      <c r="AR213" s="15"/>
    </row>
    <row r="214" spans="1:44" ht="11.25" customHeight="1">
      <c r="A214" s="184"/>
      <c r="B214" s="120"/>
      <c r="C214" s="120"/>
      <c r="D214" s="120"/>
      <c r="E214" s="2"/>
      <c r="F214" s="2"/>
      <c r="G214" s="120"/>
      <c r="H214" s="120"/>
      <c r="I214" s="120"/>
      <c r="J214" s="58"/>
      <c r="K214" s="121"/>
      <c r="L214" s="2"/>
      <c r="M214" s="120"/>
      <c r="N214" s="120"/>
      <c r="O214" s="120"/>
      <c r="P214" s="120"/>
      <c r="Q214" s="2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122"/>
      <c r="AJ214" s="122"/>
      <c r="AK214" s="2"/>
      <c r="AL214" s="2"/>
      <c r="AM214" s="2"/>
      <c r="AN214" s="2"/>
      <c r="AO214" s="2"/>
      <c r="AP214" s="2"/>
      <c r="AQ214" s="2"/>
      <c r="AR214" s="15"/>
    </row>
    <row r="215" spans="1:44" ht="11.25" customHeight="1">
      <c r="A215" s="184"/>
      <c r="B215" s="120"/>
      <c r="C215" s="120"/>
      <c r="D215" s="120"/>
      <c r="E215" s="2"/>
      <c r="F215" s="2"/>
      <c r="G215" s="120"/>
      <c r="H215" s="120"/>
      <c r="I215" s="120"/>
      <c r="J215" s="58"/>
      <c r="K215" s="121"/>
      <c r="L215" s="2"/>
      <c r="M215" s="120"/>
      <c r="N215" s="120"/>
      <c r="O215" s="120"/>
      <c r="P215" s="120"/>
      <c r="Q215" s="2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122"/>
      <c r="AJ215" s="122"/>
      <c r="AK215" s="2"/>
      <c r="AL215" s="2"/>
      <c r="AM215" s="2"/>
      <c r="AN215" s="2"/>
      <c r="AO215" s="2"/>
      <c r="AP215" s="2"/>
      <c r="AQ215" s="2"/>
      <c r="AR215" s="15"/>
    </row>
    <row r="216" spans="1:44" ht="11.25" customHeight="1">
      <c r="A216" s="184"/>
      <c r="B216" s="120"/>
      <c r="C216" s="120"/>
      <c r="D216" s="120"/>
      <c r="E216" s="2"/>
      <c r="F216" s="2"/>
      <c r="G216" s="120"/>
      <c r="H216" s="120"/>
      <c r="I216" s="120"/>
      <c r="J216" s="58"/>
      <c r="K216" s="121"/>
      <c r="L216" s="2"/>
      <c r="M216" s="120"/>
      <c r="N216" s="120"/>
      <c r="O216" s="120"/>
      <c r="P216" s="120"/>
      <c r="Q216" s="2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122"/>
      <c r="AJ216" s="122"/>
      <c r="AK216" s="2"/>
      <c r="AL216" s="2"/>
      <c r="AM216" s="2"/>
      <c r="AN216" s="2"/>
      <c r="AO216" s="2"/>
      <c r="AP216" s="2"/>
      <c r="AQ216" s="2"/>
      <c r="AR216" s="15"/>
    </row>
    <row r="217" spans="1:44" ht="11.25" customHeight="1">
      <c r="A217" s="184"/>
      <c r="B217" s="120"/>
      <c r="C217" s="120"/>
      <c r="D217" s="120"/>
      <c r="E217" s="2"/>
      <c r="F217" s="2"/>
      <c r="G217" s="120"/>
      <c r="H217" s="120"/>
      <c r="I217" s="120"/>
      <c r="J217" s="58"/>
      <c r="K217" s="121"/>
      <c r="L217" s="2"/>
      <c r="M217" s="120"/>
      <c r="N217" s="120"/>
      <c r="O217" s="120"/>
      <c r="P217" s="120"/>
      <c r="Q217" s="2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122"/>
      <c r="AJ217" s="122"/>
      <c r="AK217" s="2"/>
      <c r="AL217" s="2"/>
      <c r="AM217" s="2"/>
      <c r="AN217" s="2"/>
      <c r="AO217" s="2"/>
      <c r="AP217" s="2"/>
      <c r="AQ217" s="2"/>
      <c r="AR217" s="15"/>
    </row>
    <row r="218" spans="1:44" ht="11.25" customHeight="1">
      <c r="A218" s="184"/>
      <c r="B218" s="120"/>
      <c r="C218" s="120"/>
      <c r="D218" s="120"/>
      <c r="E218" s="2"/>
      <c r="F218" s="2"/>
      <c r="G218" s="120"/>
      <c r="H218" s="120"/>
      <c r="I218" s="120"/>
      <c r="J218" s="58"/>
      <c r="K218" s="121"/>
      <c r="L218" s="2"/>
      <c r="M218" s="120"/>
      <c r="N218" s="120"/>
      <c r="O218" s="120"/>
      <c r="P218" s="120"/>
      <c r="Q218" s="2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122"/>
      <c r="AJ218" s="122"/>
      <c r="AK218" s="2"/>
      <c r="AL218" s="2"/>
      <c r="AM218" s="2"/>
      <c r="AN218" s="2"/>
      <c r="AO218" s="2"/>
      <c r="AP218" s="2"/>
      <c r="AQ218" s="2"/>
      <c r="AR218" s="15"/>
    </row>
    <row r="219" spans="1:44" ht="11.25" customHeight="1">
      <c r="A219" s="184"/>
      <c r="B219" s="120"/>
      <c r="C219" s="120"/>
      <c r="D219" s="120"/>
      <c r="E219" s="2"/>
      <c r="F219" s="2"/>
      <c r="G219" s="120"/>
      <c r="H219" s="120"/>
      <c r="I219" s="120"/>
      <c r="J219" s="58"/>
      <c r="K219" s="121"/>
      <c r="L219" s="2"/>
      <c r="M219" s="120"/>
      <c r="N219" s="120"/>
      <c r="O219" s="120"/>
      <c r="P219" s="120"/>
      <c r="Q219" s="2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122"/>
      <c r="AJ219" s="122"/>
      <c r="AK219" s="2"/>
      <c r="AL219" s="2"/>
      <c r="AM219" s="2"/>
      <c r="AN219" s="2"/>
      <c r="AO219" s="2"/>
      <c r="AP219" s="2"/>
      <c r="AQ219" s="2"/>
      <c r="AR219" s="15"/>
    </row>
    <row r="220" spans="1:44" ht="11.25" customHeight="1">
      <c r="A220" s="184"/>
      <c r="B220" s="120"/>
      <c r="C220" s="120"/>
      <c r="D220" s="120"/>
      <c r="E220" s="2"/>
      <c r="F220" s="2"/>
      <c r="G220" s="120"/>
      <c r="H220" s="120"/>
      <c r="I220" s="120"/>
      <c r="J220" s="58"/>
      <c r="K220" s="121"/>
      <c r="L220" s="2"/>
      <c r="M220" s="120"/>
      <c r="N220" s="120"/>
      <c r="O220" s="120"/>
      <c r="P220" s="120"/>
      <c r="Q220" s="2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122"/>
      <c r="AJ220" s="122"/>
      <c r="AK220" s="2"/>
      <c r="AL220" s="2"/>
      <c r="AM220" s="2"/>
      <c r="AN220" s="2"/>
      <c r="AO220" s="2"/>
      <c r="AP220" s="2"/>
      <c r="AQ220" s="2"/>
      <c r="AR220" s="15"/>
    </row>
    <row r="221" spans="1:44" ht="11.25" customHeight="1">
      <c r="A221" s="184"/>
      <c r="B221" s="120"/>
      <c r="C221" s="120"/>
      <c r="D221" s="120"/>
      <c r="E221" s="2"/>
      <c r="F221" s="2"/>
      <c r="G221" s="120"/>
      <c r="H221" s="120"/>
      <c r="I221" s="120"/>
      <c r="J221" s="58"/>
      <c r="K221" s="121"/>
      <c r="L221" s="2"/>
      <c r="M221" s="120"/>
      <c r="N221" s="120"/>
      <c r="O221" s="120"/>
      <c r="P221" s="120"/>
      <c r="Q221" s="2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122"/>
      <c r="AJ221" s="122"/>
      <c r="AK221" s="2"/>
      <c r="AL221" s="2"/>
      <c r="AM221" s="2"/>
      <c r="AN221" s="2"/>
      <c r="AO221" s="2"/>
      <c r="AP221" s="2"/>
      <c r="AQ221" s="2"/>
      <c r="AR221" s="15"/>
    </row>
    <row r="222" spans="1:44" ht="11.25" customHeight="1">
      <c r="A222" s="184"/>
      <c r="B222" s="120"/>
      <c r="C222" s="120"/>
      <c r="D222" s="120"/>
      <c r="E222" s="2"/>
      <c r="F222" s="2"/>
      <c r="G222" s="120"/>
      <c r="H222" s="120"/>
      <c r="I222" s="120"/>
      <c r="J222" s="58"/>
      <c r="K222" s="121"/>
      <c r="L222" s="2"/>
      <c r="M222" s="120"/>
      <c r="N222" s="120"/>
      <c r="O222" s="120"/>
      <c r="P222" s="120"/>
      <c r="Q222" s="2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122"/>
      <c r="AJ222" s="122"/>
      <c r="AK222" s="2"/>
      <c r="AL222" s="2"/>
      <c r="AM222" s="2"/>
      <c r="AN222" s="2"/>
      <c r="AO222" s="2"/>
      <c r="AP222" s="2"/>
      <c r="AQ222" s="2"/>
      <c r="AR222" s="15"/>
    </row>
    <row r="223" spans="1:44" ht="11.25" customHeight="1">
      <c r="A223" s="184"/>
      <c r="B223" s="120"/>
      <c r="C223" s="120"/>
      <c r="D223" s="120"/>
      <c r="E223" s="2"/>
      <c r="F223" s="2"/>
      <c r="G223" s="120"/>
      <c r="H223" s="120"/>
      <c r="I223" s="120"/>
      <c r="J223" s="58"/>
      <c r="K223" s="121"/>
      <c r="L223" s="2"/>
      <c r="M223" s="120"/>
      <c r="N223" s="120"/>
      <c r="O223" s="120"/>
      <c r="P223" s="120"/>
      <c r="Q223" s="2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122"/>
      <c r="AJ223" s="122"/>
      <c r="AK223" s="2"/>
      <c r="AL223" s="2"/>
      <c r="AM223" s="2"/>
      <c r="AN223" s="2"/>
      <c r="AO223" s="2"/>
      <c r="AP223" s="2"/>
      <c r="AQ223" s="2"/>
      <c r="AR223" s="15"/>
    </row>
    <row r="224" spans="1:44" ht="11.25" customHeight="1">
      <c r="A224" s="184"/>
      <c r="B224" s="120"/>
      <c r="C224" s="120"/>
      <c r="D224" s="120"/>
      <c r="E224" s="2"/>
      <c r="F224" s="2"/>
      <c r="G224" s="120"/>
      <c r="H224" s="120"/>
      <c r="I224" s="120"/>
      <c r="J224" s="58"/>
      <c r="K224" s="121"/>
      <c r="L224" s="2"/>
      <c r="M224" s="120"/>
      <c r="N224" s="120"/>
      <c r="O224" s="120"/>
      <c r="P224" s="120"/>
      <c r="Q224" s="2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122"/>
      <c r="AJ224" s="122"/>
      <c r="AK224" s="2"/>
      <c r="AL224" s="2"/>
      <c r="AM224" s="2"/>
      <c r="AN224" s="2"/>
      <c r="AO224" s="2"/>
      <c r="AP224" s="2"/>
      <c r="AQ224" s="2"/>
      <c r="AR224" s="15"/>
    </row>
    <row r="225" spans="1:44" ht="11.25" customHeight="1">
      <c r="A225" s="184"/>
      <c r="B225" s="120"/>
      <c r="C225" s="120"/>
      <c r="D225" s="120"/>
      <c r="E225" s="2"/>
      <c r="F225" s="2"/>
      <c r="G225" s="120"/>
      <c r="H225" s="120"/>
      <c r="I225" s="120"/>
      <c r="J225" s="58"/>
      <c r="K225" s="121"/>
      <c r="L225" s="2"/>
      <c r="M225" s="120"/>
      <c r="N225" s="120"/>
      <c r="O225" s="120"/>
      <c r="P225" s="120"/>
      <c r="Q225" s="2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122"/>
      <c r="AJ225" s="122"/>
      <c r="AK225" s="2"/>
      <c r="AL225" s="2"/>
      <c r="AM225" s="2"/>
      <c r="AN225" s="2"/>
      <c r="AO225" s="2"/>
      <c r="AP225" s="2"/>
      <c r="AQ225" s="2"/>
      <c r="AR225" s="15"/>
    </row>
    <row r="226" spans="1:44" ht="11.25" customHeight="1">
      <c r="A226" s="184"/>
      <c r="B226" s="120"/>
      <c r="C226" s="120"/>
      <c r="D226" s="120"/>
      <c r="E226" s="2"/>
      <c r="F226" s="2"/>
      <c r="G226" s="120"/>
      <c r="H226" s="120"/>
      <c r="I226" s="120"/>
      <c r="J226" s="58"/>
      <c r="K226" s="121"/>
      <c r="L226" s="2"/>
      <c r="M226" s="120"/>
      <c r="N226" s="120"/>
      <c r="O226" s="120"/>
      <c r="P226" s="120"/>
      <c r="Q226" s="2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122"/>
      <c r="AJ226" s="122"/>
      <c r="AK226" s="2"/>
      <c r="AL226" s="2"/>
      <c r="AM226" s="2"/>
      <c r="AN226" s="2"/>
      <c r="AO226" s="2"/>
      <c r="AP226" s="2"/>
      <c r="AQ226" s="2"/>
      <c r="AR226" s="15"/>
    </row>
    <row r="227" spans="1:44" ht="11.25" customHeight="1">
      <c r="A227" s="184"/>
      <c r="B227" s="120"/>
      <c r="C227" s="120"/>
      <c r="D227" s="120"/>
      <c r="E227" s="2"/>
      <c r="F227" s="2"/>
      <c r="G227" s="120"/>
      <c r="H227" s="120"/>
      <c r="I227" s="120"/>
      <c r="J227" s="58"/>
      <c r="K227" s="121"/>
      <c r="L227" s="2"/>
      <c r="M227" s="120"/>
      <c r="N227" s="120"/>
      <c r="O227" s="120"/>
      <c r="P227" s="120"/>
      <c r="Q227" s="2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122"/>
      <c r="AJ227" s="122"/>
      <c r="AK227" s="2"/>
      <c r="AL227" s="2"/>
      <c r="AM227" s="2"/>
      <c r="AN227" s="2"/>
      <c r="AO227" s="2"/>
      <c r="AP227" s="2"/>
      <c r="AQ227" s="2"/>
      <c r="AR227" s="15"/>
    </row>
    <row r="228" spans="1:44" ht="11.25" customHeight="1">
      <c r="A228" s="184"/>
      <c r="B228" s="120"/>
      <c r="C228" s="120"/>
      <c r="D228" s="120"/>
      <c r="E228" s="2"/>
      <c r="F228" s="2"/>
      <c r="G228" s="120"/>
      <c r="H228" s="120"/>
      <c r="I228" s="120"/>
      <c r="J228" s="58"/>
      <c r="K228" s="121"/>
      <c r="L228" s="2"/>
      <c r="M228" s="120"/>
      <c r="N228" s="120"/>
      <c r="O228" s="120"/>
      <c r="P228" s="120"/>
      <c r="Q228" s="2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122"/>
      <c r="AJ228" s="122"/>
      <c r="AK228" s="2"/>
      <c r="AL228" s="2"/>
      <c r="AM228" s="2"/>
      <c r="AN228" s="2"/>
      <c r="AO228" s="2"/>
      <c r="AP228" s="2"/>
      <c r="AQ228" s="2"/>
      <c r="AR228" s="15"/>
    </row>
    <row r="229" spans="1:44" ht="11.25" customHeight="1">
      <c r="A229" s="184"/>
      <c r="B229" s="120"/>
      <c r="C229" s="120"/>
      <c r="D229" s="120"/>
      <c r="E229" s="2"/>
      <c r="F229" s="2"/>
      <c r="G229" s="120"/>
      <c r="H229" s="120"/>
      <c r="I229" s="120"/>
      <c r="J229" s="58"/>
      <c r="K229" s="121"/>
      <c r="L229" s="2"/>
      <c r="M229" s="120"/>
      <c r="N229" s="120"/>
      <c r="O229" s="120"/>
      <c r="P229" s="120"/>
      <c r="Q229" s="2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122"/>
      <c r="AJ229" s="122"/>
      <c r="AK229" s="2"/>
      <c r="AL229" s="2"/>
      <c r="AM229" s="2"/>
      <c r="AN229" s="2"/>
      <c r="AO229" s="2"/>
      <c r="AP229" s="2"/>
      <c r="AQ229" s="2"/>
      <c r="AR229" s="15"/>
    </row>
    <row r="230" spans="1:44" ht="11.25" customHeight="1">
      <c r="A230" s="184"/>
      <c r="B230" s="120"/>
      <c r="C230" s="120"/>
      <c r="D230" s="120"/>
      <c r="E230" s="2"/>
      <c r="F230" s="2"/>
      <c r="G230" s="120"/>
      <c r="H230" s="120"/>
      <c r="I230" s="120"/>
      <c r="J230" s="58"/>
      <c r="K230" s="121"/>
      <c r="L230" s="2"/>
      <c r="M230" s="120"/>
      <c r="N230" s="120"/>
      <c r="O230" s="120"/>
      <c r="P230" s="120"/>
      <c r="Q230" s="2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122"/>
      <c r="AJ230" s="122"/>
      <c r="AK230" s="2"/>
      <c r="AL230" s="2"/>
      <c r="AM230" s="2"/>
      <c r="AN230" s="2"/>
      <c r="AO230" s="2"/>
      <c r="AP230" s="2"/>
      <c r="AQ230" s="2"/>
      <c r="AR230" s="15"/>
    </row>
    <row r="231" spans="1:44" ht="11.25" customHeight="1">
      <c r="A231" s="184"/>
      <c r="B231" s="120"/>
      <c r="C231" s="120"/>
      <c r="D231" s="120"/>
      <c r="E231" s="2"/>
      <c r="F231" s="2"/>
      <c r="G231" s="120"/>
      <c r="H231" s="120"/>
      <c r="I231" s="120"/>
      <c r="J231" s="58"/>
      <c r="K231" s="121"/>
      <c r="L231" s="2"/>
      <c r="M231" s="120"/>
      <c r="N231" s="120"/>
      <c r="O231" s="120"/>
      <c r="P231" s="120"/>
      <c r="Q231" s="2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122"/>
      <c r="AJ231" s="122"/>
      <c r="AK231" s="2"/>
      <c r="AL231" s="2"/>
      <c r="AM231" s="2"/>
      <c r="AN231" s="2"/>
      <c r="AO231" s="2"/>
      <c r="AP231" s="2"/>
      <c r="AQ231" s="2"/>
      <c r="AR231" s="15"/>
    </row>
    <row r="232" spans="1:44" ht="11.25" customHeight="1">
      <c r="A232" s="184"/>
      <c r="B232" s="120"/>
      <c r="C232" s="120"/>
      <c r="D232" s="120"/>
      <c r="E232" s="2"/>
      <c r="F232" s="2"/>
      <c r="G232" s="120"/>
      <c r="H232" s="120"/>
      <c r="I232" s="120"/>
      <c r="J232" s="58"/>
      <c r="K232" s="121"/>
      <c r="L232" s="2"/>
      <c r="M232" s="120"/>
      <c r="N232" s="120"/>
      <c r="O232" s="120"/>
      <c r="P232" s="120"/>
      <c r="Q232" s="2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122"/>
      <c r="AJ232" s="122"/>
      <c r="AK232" s="2"/>
      <c r="AL232" s="2"/>
      <c r="AM232" s="2"/>
      <c r="AN232" s="2"/>
      <c r="AO232" s="2"/>
      <c r="AP232" s="2"/>
      <c r="AQ232" s="2"/>
      <c r="AR232" s="15"/>
    </row>
    <row r="233" spans="1:44" ht="11.25" customHeight="1">
      <c r="A233" s="184"/>
      <c r="B233" s="120"/>
      <c r="C233" s="120"/>
      <c r="D233" s="120"/>
      <c r="E233" s="2"/>
      <c r="F233" s="2"/>
      <c r="G233" s="120"/>
      <c r="H233" s="120"/>
      <c r="I233" s="120"/>
      <c r="J233" s="58"/>
      <c r="K233" s="121"/>
      <c r="L233" s="2"/>
      <c r="M233" s="120"/>
      <c r="N233" s="120"/>
      <c r="O233" s="120"/>
      <c r="P233" s="120"/>
      <c r="Q233" s="2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122"/>
      <c r="AJ233" s="122"/>
      <c r="AK233" s="2"/>
      <c r="AL233" s="2"/>
      <c r="AM233" s="2"/>
      <c r="AN233" s="2"/>
      <c r="AO233" s="2"/>
      <c r="AP233" s="2"/>
      <c r="AQ233" s="2"/>
      <c r="AR233" s="15"/>
    </row>
    <row r="234" spans="1:44" ht="11.25" customHeight="1">
      <c r="A234" s="184"/>
      <c r="B234" s="120"/>
      <c r="C234" s="120"/>
      <c r="D234" s="120"/>
      <c r="E234" s="2"/>
      <c r="F234" s="2"/>
      <c r="G234" s="120"/>
      <c r="H234" s="120"/>
      <c r="I234" s="120"/>
      <c r="J234" s="58"/>
      <c r="K234" s="121"/>
      <c r="L234" s="2"/>
      <c r="M234" s="120"/>
      <c r="N234" s="120"/>
      <c r="O234" s="120"/>
      <c r="P234" s="120"/>
      <c r="Q234" s="2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122"/>
      <c r="AJ234" s="122"/>
      <c r="AK234" s="2"/>
      <c r="AL234" s="2"/>
      <c r="AM234" s="2"/>
      <c r="AN234" s="2"/>
      <c r="AO234" s="2"/>
      <c r="AP234" s="2"/>
      <c r="AQ234" s="2"/>
      <c r="AR234" s="15"/>
    </row>
    <row r="235" spans="1:44" ht="11.25" customHeight="1">
      <c r="A235" s="184"/>
      <c r="B235" s="120"/>
      <c r="C235" s="120"/>
      <c r="D235" s="120"/>
      <c r="E235" s="2"/>
      <c r="F235" s="2"/>
      <c r="G235" s="120"/>
      <c r="H235" s="120"/>
      <c r="I235" s="120"/>
      <c r="J235" s="58"/>
      <c r="K235" s="121"/>
      <c r="L235" s="2"/>
      <c r="M235" s="120"/>
      <c r="N235" s="120"/>
      <c r="O235" s="120"/>
      <c r="P235" s="120"/>
      <c r="Q235" s="2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122"/>
      <c r="AJ235" s="122"/>
      <c r="AK235" s="2"/>
      <c r="AL235" s="2"/>
      <c r="AM235" s="2"/>
      <c r="AN235" s="2"/>
      <c r="AO235" s="2"/>
      <c r="AP235" s="2"/>
      <c r="AQ235" s="2"/>
      <c r="AR235" s="15"/>
    </row>
    <row r="236" spans="1:44" ht="11.25" customHeight="1">
      <c r="A236" s="184"/>
      <c r="B236" s="120"/>
      <c r="C236" s="120"/>
      <c r="D236" s="120"/>
      <c r="E236" s="2"/>
      <c r="F236" s="2"/>
      <c r="G236" s="120"/>
      <c r="H236" s="120"/>
      <c r="I236" s="120"/>
      <c r="J236" s="58"/>
      <c r="K236" s="121"/>
      <c r="L236" s="2"/>
      <c r="M236" s="120"/>
      <c r="N236" s="120"/>
      <c r="O236" s="120"/>
      <c r="P236" s="120"/>
      <c r="Q236" s="2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122"/>
      <c r="AJ236" s="122"/>
      <c r="AK236" s="2"/>
      <c r="AL236" s="2"/>
      <c r="AM236" s="2"/>
      <c r="AN236" s="2"/>
      <c r="AO236" s="2"/>
      <c r="AP236" s="2"/>
      <c r="AQ236" s="2"/>
      <c r="AR236" s="15"/>
    </row>
    <row r="237" spans="1:44" ht="11.25" customHeight="1">
      <c r="A237" s="184"/>
      <c r="B237" s="120"/>
      <c r="C237" s="120"/>
      <c r="D237" s="120"/>
      <c r="E237" s="2"/>
      <c r="F237" s="2"/>
      <c r="G237" s="120"/>
      <c r="H237" s="120"/>
      <c r="I237" s="120"/>
      <c r="J237" s="58"/>
      <c r="K237" s="121"/>
      <c r="L237" s="2"/>
      <c r="M237" s="120"/>
      <c r="N237" s="120"/>
      <c r="O237" s="120"/>
      <c r="P237" s="120"/>
      <c r="Q237" s="2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122"/>
      <c r="AJ237" s="122"/>
      <c r="AK237" s="2"/>
      <c r="AL237" s="2"/>
      <c r="AM237" s="2"/>
      <c r="AN237" s="2"/>
      <c r="AO237" s="2"/>
      <c r="AP237" s="2"/>
      <c r="AQ237" s="2"/>
      <c r="AR237" s="15"/>
    </row>
    <row r="238" spans="1:44" ht="11.25" customHeight="1">
      <c r="A238" s="184"/>
      <c r="B238" s="120"/>
      <c r="C238" s="120"/>
      <c r="D238" s="120"/>
      <c r="E238" s="2"/>
      <c r="F238" s="2"/>
      <c r="G238" s="120"/>
      <c r="H238" s="120"/>
      <c r="I238" s="120"/>
      <c r="J238" s="58"/>
      <c r="K238" s="121"/>
      <c r="L238" s="2"/>
      <c r="M238" s="120"/>
      <c r="N238" s="120"/>
      <c r="O238" s="120"/>
      <c r="P238" s="120"/>
      <c r="Q238" s="2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122"/>
      <c r="AJ238" s="122"/>
      <c r="AK238" s="2"/>
      <c r="AL238" s="2"/>
      <c r="AM238" s="2"/>
      <c r="AN238" s="2"/>
      <c r="AO238" s="2"/>
      <c r="AP238" s="2"/>
      <c r="AQ238" s="2"/>
      <c r="AR238" s="15"/>
    </row>
    <row r="239" spans="1:44" ht="11.25" customHeight="1">
      <c r="A239" s="184"/>
      <c r="B239" s="120"/>
      <c r="C239" s="120"/>
      <c r="D239" s="120"/>
      <c r="E239" s="2"/>
      <c r="F239" s="2"/>
      <c r="G239" s="120"/>
      <c r="H239" s="120"/>
      <c r="I239" s="120"/>
      <c r="J239" s="58"/>
      <c r="K239" s="121"/>
      <c r="L239" s="2"/>
      <c r="M239" s="120"/>
      <c r="N239" s="120"/>
      <c r="O239" s="120"/>
      <c r="P239" s="120"/>
      <c r="Q239" s="2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122"/>
      <c r="AJ239" s="122"/>
      <c r="AK239" s="2"/>
      <c r="AL239" s="2"/>
      <c r="AM239" s="2"/>
      <c r="AN239" s="2"/>
      <c r="AO239" s="2"/>
      <c r="AP239" s="2"/>
      <c r="AQ239" s="2"/>
      <c r="AR239" s="15"/>
    </row>
    <row r="240" spans="1:44" ht="11.25" customHeight="1">
      <c r="A240" s="184"/>
      <c r="B240" s="120"/>
      <c r="C240" s="120"/>
      <c r="D240" s="120"/>
      <c r="E240" s="2"/>
      <c r="F240" s="2"/>
      <c r="G240" s="120"/>
      <c r="H240" s="120"/>
      <c r="I240" s="120"/>
      <c r="J240" s="58"/>
      <c r="K240" s="121"/>
      <c r="L240" s="2"/>
      <c r="M240" s="120"/>
      <c r="N240" s="120"/>
      <c r="O240" s="120"/>
      <c r="P240" s="120"/>
      <c r="Q240" s="2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122"/>
      <c r="AJ240" s="122"/>
      <c r="AK240" s="2"/>
      <c r="AL240" s="2"/>
      <c r="AM240" s="2"/>
      <c r="AN240" s="2"/>
      <c r="AO240" s="2"/>
      <c r="AP240" s="2"/>
      <c r="AQ240" s="2"/>
      <c r="AR240" s="15"/>
    </row>
    <row r="241" spans="1:44" ht="11.25" customHeight="1">
      <c r="A241" s="184"/>
      <c r="B241" s="120"/>
      <c r="C241" s="120"/>
      <c r="D241" s="120"/>
      <c r="E241" s="2"/>
      <c r="F241" s="2"/>
      <c r="G241" s="120"/>
      <c r="H241" s="120"/>
      <c r="I241" s="120"/>
      <c r="J241" s="58"/>
      <c r="K241" s="121"/>
      <c r="L241" s="2"/>
      <c r="M241" s="120"/>
      <c r="N241" s="120"/>
      <c r="O241" s="120"/>
      <c r="P241" s="120"/>
      <c r="Q241" s="2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122"/>
      <c r="AJ241" s="122"/>
      <c r="AK241" s="2"/>
      <c r="AL241" s="2"/>
      <c r="AM241" s="2"/>
      <c r="AN241" s="2"/>
      <c r="AO241" s="2"/>
      <c r="AP241" s="2"/>
      <c r="AQ241" s="2"/>
      <c r="AR241" s="15"/>
    </row>
    <row r="242" spans="1:44" ht="11.25" customHeight="1">
      <c r="A242" s="184"/>
      <c r="B242" s="120"/>
      <c r="C242" s="120"/>
      <c r="D242" s="120"/>
      <c r="E242" s="2"/>
      <c r="F242" s="2"/>
      <c r="G242" s="120"/>
      <c r="H242" s="120"/>
      <c r="I242" s="120"/>
      <c r="J242" s="58"/>
      <c r="K242" s="121"/>
      <c r="L242" s="2"/>
      <c r="M242" s="120"/>
      <c r="N242" s="120"/>
      <c r="O242" s="120"/>
      <c r="P242" s="120"/>
      <c r="Q242" s="2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122"/>
      <c r="AJ242" s="122"/>
      <c r="AK242" s="2"/>
      <c r="AL242" s="2"/>
      <c r="AM242" s="2"/>
      <c r="AN242" s="2"/>
      <c r="AO242" s="2"/>
      <c r="AP242" s="2"/>
      <c r="AQ242" s="2"/>
      <c r="AR242" s="15"/>
    </row>
    <row r="243" spans="1:44" ht="11.25" customHeight="1">
      <c r="A243" s="184"/>
      <c r="B243" s="120"/>
      <c r="C243" s="120"/>
      <c r="D243" s="120"/>
      <c r="E243" s="2"/>
      <c r="F243" s="2"/>
      <c r="G243" s="120"/>
      <c r="H243" s="120"/>
      <c r="I243" s="120"/>
      <c r="J243" s="58"/>
      <c r="K243" s="121"/>
      <c r="L243" s="2"/>
      <c r="M243" s="120"/>
      <c r="N243" s="120"/>
      <c r="O243" s="120"/>
      <c r="P243" s="120"/>
      <c r="Q243" s="2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122"/>
      <c r="AJ243" s="122"/>
      <c r="AK243" s="2"/>
      <c r="AL243" s="2"/>
      <c r="AM243" s="2"/>
      <c r="AN243" s="2"/>
      <c r="AO243" s="2"/>
      <c r="AP243" s="2"/>
      <c r="AQ243" s="2"/>
      <c r="AR243" s="15"/>
    </row>
    <row r="244" spans="1:44" ht="11.25" customHeight="1">
      <c r="A244" s="184"/>
      <c r="B244" s="120"/>
      <c r="C244" s="120"/>
      <c r="D244" s="120"/>
      <c r="E244" s="2"/>
      <c r="F244" s="2"/>
      <c r="G244" s="120"/>
      <c r="H244" s="120"/>
      <c r="I244" s="120"/>
      <c r="J244" s="58"/>
      <c r="K244" s="121"/>
      <c r="L244" s="2"/>
      <c r="M244" s="120"/>
      <c r="N244" s="120"/>
      <c r="O244" s="120"/>
      <c r="P244" s="120"/>
      <c r="Q244" s="2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122"/>
      <c r="AJ244" s="122"/>
      <c r="AK244" s="2"/>
      <c r="AL244" s="2"/>
      <c r="AM244" s="2"/>
      <c r="AN244" s="2"/>
      <c r="AO244" s="2"/>
      <c r="AP244" s="2"/>
      <c r="AQ244" s="2"/>
      <c r="AR244" s="15"/>
    </row>
    <row r="245" spans="1:44" ht="11.25" customHeight="1">
      <c r="A245" s="184"/>
      <c r="B245" s="120"/>
      <c r="C245" s="120"/>
      <c r="D245" s="120"/>
      <c r="E245" s="2"/>
      <c r="F245" s="2"/>
      <c r="G245" s="120"/>
      <c r="H245" s="120"/>
      <c r="I245" s="120"/>
      <c r="J245" s="58"/>
      <c r="K245" s="121"/>
      <c r="L245" s="2"/>
      <c r="M245" s="120"/>
      <c r="N245" s="120"/>
      <c r="O245" s="120"/>
      <c r="P245" s="120"/>
      <c r="Q245" s="2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122"/>
      <c r="AJ245" s="122"/>
      <c r="AK245" s="2"/>
      <c r="AL245" s="2"/>
      <c r="AM245" s="2"/>
      <c r="AN245" s="2"/>
      <c r="AO245" s="2"/>
      <c r="AP245" s="2"/>
      <c r="AQ245" s="2"/>
      <c r="AR245" s="15"/>
    </row>
    <row r="246" spans="1:44" ht="11.25" customHeight="1">
      <c r="A246" s="184"/>
      <c r="B246" s="120"/>
      <c r="C246" s="120"/>
      <c r="D246" s="120"/>
      <c r="E246" s="2"/>
      <c r="F246" s="2"/>
      <c r="G246" s="120"/>
      <c r="H246" s="120"/>
      <c r="I246" s="120"/>
      <c r="J246" s="58"/>
      <c r="K246" s="121"/>
      <c r="L246" s="2"/>
      <c r="M246" s="120"/>
      <c r="N246" s="120"/>
      <c r="O246" s="120"/>
      <c r="P246" s="120"/>
      <c r="Q246" s="2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122"/>
      <c r="AJ246" s="122"/>
      <c r="AK246" s="2"/>
      <c r="AL246" s="2"/>
      <c r="AM246" s="2"/>
      <c r="AN246" s="2"/>
      <c r="AO246" s="2"/>
      <c r="AP246" s="2"/>
      <c r="AQ246" s="2"/>
      <c r="AR246" s="15"/>
    </row>
    <row r="247" spans="1:44" ht="11.25" customHeight="1">
      <c r="A247" s="184"/>
      <c r="B247" s="120"/>
      <c r="C247" s="120"/>
      <c r="D247" s="120"/>
      <c r="E247" s="2"/>
      <c r="F247" s="2"/>
      <c r="G247" s="120"/>
      <c r="H247" s="120"/>
      <c r="I247" s="120"/>
      <c r="J247" s="58"/>
      <c r="K247" s="121"/>
      <c r="L247" s="2"/>
      <c r="M247" s="120"/>
      <c r="N247" s="120"/>
      <c r="O247" s="120"/>
      <c r="P247" s="120"/>
      <c r="Q247" s="2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122"/>
      <c r="AJ247" s="122"/>
      <c r="AK247" s="2"/>
      <c r="AL247" s="2"/>
      <c r="AM247" s="2"/>
      <c r="AN247" s="2"/>
      <c r="AO247" s="2"/>
      <c r="AP247" s="2"/>
      <c r="AQ247" s="2"/>
      <c r="AR247" s="15"/>
    </row>
    <row r="248" spans="1:44" ht="11.25" customHeight="1">
      <c r="A248" s="184"/>
      <c r="B248" s="120"/>
      <c r="C248" s="120"/>
      <c r="D248" s="120"/>
      <c r="E248" s="2"/>
      <c r="F248" s="2"/>
      <c r="G248" s="120"/>
      <c r="H248" s="120"/>
      <c r="I248" s="120"/>
      <c r="J248" s="58"/>
      <c r="K248" s="121"/>
      <c r="L248" s="2"/>
      <c r="M248" s="120"/>
      <c r="N248" s="120"/>
      <c r="O248" s="120"/>
      <c r="P248" s="120"/>
      <c r="Q248" s="2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122"/>
      <c r="AJ248" s="122"/>
      <c r="AK248" s="2"/>
      <c r="AL248" s="2"/>
      <c r="AM248" s="2"/>
      <c r="AN248" s="2"/>
      <c r="AO248" s="2"/>
      <c r="AP248" s="2"/>
      <c r="AQ248" s="2"/>
      <c r="AR248" s="15"/>
    </row>
    <row r="249" spans="1:44" ht="11.25" customHeight="1">
      <c r="A249" s="184"/>
      <c r="B249" s="120"/>
      <c r="C249" s="120"/>
      <c r="D249" s="120"/>
      <c r="E249" s="2"/>
      <c r="F249" s="2"/>
      <c r="G249" s="120"/>
      <c r="H249" s="120"/>
      <c r="I249" s="120"/>
      <c r="J249" s="58"/>
      <c r="K249" s="121"/>
      <c r="L249" s="2"/>
      <c r="M249" s="120"/>
      <c r="N249" s="120"/>
      <c r="O249" s="120"/>
      <c r="P249" s="120"/>
      <c r="Q249" s="2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122"/>
      <c r="AJ249" s="122"/>
      <c r="AK249" s="2"/>
      <c r="AL249" s="2"/>
      <c r="AM249" s="2"/>
      <c r="AN249" s="2"/>
      <c r="AO249" s="2"/>
      <c r="AP249" s="2"/>
      <c r="AQ249" s="2"/>
      <c r="AR249" s="15"/>
    </row>
    <row r="250" spans="1:44" ht="11.25" customHeight="1">
      <c r="A250" s="184"/>
      <c r="B250" s="120"/>
      <c r="C250" s="120"/>
      <c r="D250" s="120"/>
      <c r="E250" s="2"/>
      <c r="F250" s="2"/>
      <c r="G250" s="120"/>
      <c r="H250" s="120"/>
      <c r="I250" s="120"/>
      <c r="J250" s="58"/>
      <c r="K250" s="121"/>
      <c r="L250" s="2"/>
      <c r="M250" s="120"/>
      <c r="N250" s="120"/>
      <c r="O250" s="120"/>
      <c r="P250" s="120"/>
      <c r="Q250" s="2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122"/>
      <c r="AJ250" s="122"/>
      <c r="AK250" s="2"/>
      <c r="AL250" s="2"/>
      <c r="AM250" s="2"/>
      <c r="AN250" s="2"/>
      <c r="AO250" s="2"/>
      <c r="AP250" s="2"/>
      <c r="AQ250" s="2"/>
      <c r="AR250" s="15"/>
    </row>
    <row r="251" spans="1:44" ht="11.25" customHeight="1">
      <c r="A251" s="184"/>
      <c r="B251" s="120"/>
      <c r="C251" s="120"/>
      <c r="D251" s="120"/>
      <c r="E251" s="2"/>
      <c r="F251" s="2"/>
      <c r="G251" s="120"/>
      <c r="H251" s="120"/>
      <c r="I251" s="120"/>
      <c r="J251" s="58"/>
      <c r="K251" s="121"/>
      <c r="L251" s="2"/>
      <c r="M251" s="120"/>
      <c r="N251" s="120"/>
      <c r="O251" s="120"/>
      <c r="P251" s="120"/>
      <c r="Q251" s="2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122"/>
      <c r="AJ251" s="122"/>
      <c r="AK251" s="2"/>
      <c r="AL251" s="2"/>
      <c r="AM251" s="2"/>
      <c r="AN251" s="2"/>
      <c r="AO251" s="2"/>
      <c r="AP251" s="2"/>
      <c r="AQ251" s="2"/>
      <c r="AR251" s="15"/>
    </row>
    <row r="252" spans="1:44" ht="11.25" customHeight="1">
      <c r="A252" s="184"/>
      <c r="B252" s="120"/>
      <c r="C252" s="120"/>
      <c r="D252" s="120"/>
      <c r="E252" s="2"/>
      <c r="F252" s="2"/>
      <c r="G252" s="120"/>
      <c r="H252" s="120"/>
      <c r="I252" s="120"/>
      <c r="J252" s="58"/>
      <c r="K252" s="121"/>
      <c r="L252" s="2"/>
      <c r="M252" s="120"/>
      <c r="N252" s="120"/>
      <c r="O252" s="120"/>
      <c r="P252" s="120"/>
      <c r="Q252" s="2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122"/>
      <c r="AJ252" s="122"/>
      <c r="AK252" s="2"/>
      <c r="AL252" s="2"/>
      <c r="AM252" s="2"/>
      <c r="AN252" s="2"/>
      <c r="AO252" s="2"/>
      <c r="AP252" s="2"/>
      <c r="AQ252" s="2"/>
      <c r="AR252" s="15"/>
    </row>
    <row r="253" spans="1:44" ht="11.25" customHeight="1">
      <c r="A253" s="184"/>
      <c r="B253" s="120"/>
      <c r="C253" s="120"/>
      <c r="D253" s="120"/>
      <c r="E253" s="2"/>
      <c r="F253" s="2"/>
      <c r="G253" s="120"/>
      <c r="H253" s="120"/>
      <c r="I253" s="120"/>
      <c r="J253" s="58"/>
      <c r="K253" s="121"/>
      <c r="L253" s="2"/>
      <c r="M253" s="120"/>
      <c r="N253" s="120"/>
      <c r="O253" s="120"/>
      <c r="P253" s="120"/>
      <c r="Q253" s="2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122"/>
      <c r="AJ253" s="122"/>
      <c r="AK253" s="2"/>
      <c r="AL253" s="2"/>
      <c r="AM253" s="2"/>
      <c r="AN253" s="2"/>
      <c r="AO253" s="2"/>
      <c r="AP253" s="2"/>
      <c r="AQ253" s="2"/>
      <c r="AR253" s="15"/>
    </row>
    <row r="254" spans="1:44" ht="11.25" customHeight="1">
      <c r="A254" s="184"/>
      <c r="B254" s="120"/>
      <c r="C254" s="120"/>
      <c r="D254" s="120"/>
      <c r="E254" s="2"/>
      <c r="F254" s="2"/>
      <c r="G254" s="120"/>
      <c r="H254" s="120"/>
      <c r="I254" s="120"/>
      <c r="J254" s="58"/>
      <c r="K254" s="121"/>
      <c r="L254" s="2"/>
      <c r="M254" s="120"/>
      <c r="N254" s="120"/>
      <c r="O254" s="120"/>
      <c r="P254" s="120"/>
      <c r="Q254" s="2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122"/>
      <c r="AJ254" s="122"/>
      <c r="AK254" s="2"/>
      <c r="AL254" s="2"/>
      <c r="AM254" s="2"/>
      <c r="AN254" s="2"/>
      <c r="AO254" s="2"/>
      <c r="AP254" s="2"/>
      <c r="AQ254" s="2"/>
      <c r="AR254" s="15"/>
    </row>
    <row r="255" spans="1:44" ht="11.25" customHeight="1">
      <c r="A255" s="184"/>
      <c r="B255" s="120"/>
      <c r="C255" s="120"/>
      <c r="D255" s="120"/>
      <c r="E255" s="2"/>
      <c r="F255" s="2"/>
      <c r="G255" s="120"/>
      <c r="H255" s="120"/>
      <c r="I255" s="120"/>
      <c r="J255" s="58"/>
      <c r="K255" s="121"/>
      <c r="L255" s="2"/>
      <c r="M255" s="120"/>
      <c r="N255" s="120"/>
      <c r="O255" s="120"/>
      <c r="P255" s="120"/>
      <c r="Q255" s="2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122"/>
      <c r="AJ255" s="122"/>
      <c r="AK255" s="2"/>
      <c r="AL255" s="2"/>
      <c r="AM255" s="2"/>
      <c r="AN255" s="2"/>
      <c r="AO255" s="2"/>
      <c r="AP255" s="2"/>
      <c r="AQ255" s="2"/>
      <c r="AR255" s="15"/>
    </row>
    <row r="256" spans="1:44" ht="11.25" customHeight="1">
      <c r="A256" s="184"/>
      <c r="B256" s="120"/>
      <c r="C256" s="120"/>
      <c r="D256" s="120"/>
      <c r="E256" s="2"/>
      <c r="F256" s="2"/>
      <c r="G256" s="120"/>
      <c r="H256" s="120"/>
      <c r="I256" s="120"/>
      <c r="J256" s="58"/>
      <c r="K256" s="121"/>
      <c r="L256" s="2"/>
      <c r="M256" s="120"/>
      <c r="N256" s="120"/>
      <c r="O256" s="120"/>
      <c r="P256" s="120"/>
      <c r="Q256" s="2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122"/>
      <c r="AJ256" s="122"/>
      <c r="AK256" s="2"/>
      <c r="AL256" s="2"/>
      <c r="AM256" s="2"/>
      <c r="AN256" s="2"/>
      <c r="AO256" s="2"/>
      <c r="AP256" s="2"/>
      <c r="AQ256" s="2"/>
      <c r="AR256" s="15"/>
    </row>
    <row r="257" spans="1:44" ht="11.25" customHeight="1">
      <c r="A257" s="184"/>
      <c r="B257" s="120"/>
      <c r="C257" s="120"/>
      <c r="D257" s="120"/>
      <c r="E257" s="2"/>
      <c r="F257" s="2"/>
      <c r="G257" s="120"/>
      <c r="H257" s="120"/>
      <c r="I257" s="120"/>
      <c r="J257" s="58"/>
      <c r="K257" s="121"/>
      <c r="L257" s="2"/>
      <c r="M257" s="120"/>
      <c r="N257" s="120"/>
      <c r="O257" s="120"/>
      <c r="P257" s="120"/>
      <c r="Q257" s="2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122"/>
      <c r="AJ257" s="122"/>
      <c r="AK257" s="2"/>
      <c r="AL257" s="2"/>
      <c r="AM257" s="2"/>
      <c r="AN257" s="2"/>
      <c r="AO257" s="2"/>
      <c r="AP257" s="2"/>
      <c r="AQ257" s="2"/>
      <c r="AR257" s="15"/>
    </row>
    <row r="258" spans="1:44" ht="11.25" customHeight="1">
      <c r="A258" s="184"/>
      <c r="B258" s="120"/>
      <c r="C258" s="120"/>
      <c r="D258" s="120"/>
      <c r="E258" s="2"/>
      <c r="F258" s="2"/>
      <c r="G258" s="120"/>
      <c r="H258" s="120"/>
      <c r="I258" s="120"/>
      <c r="J258" s="58"/>
      <c r="K258" s="121"/>
      <c r="L258" s="2"/>
      <c r="M258" s="120"/>
      <c r="N258" s="120"/>
      <c r="O258" s="120"/>
      <c r="P258" s="120"/>
      <c r="Q258" s="2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122"/>
      <c r="AJ258" s="122"/>
      <c r="AK258" s="2"/>
      <c r="AL258" s="2"/>
      <c r="AM258" s="2"/>
      <c r="AN258" s="2"/>
      <c r="AO258" s="2"/>
      <c r="AP258" s="2"/>
      <c r="AQ258" s="2"/>
      <c r="AR258" s="15"/>
    </row>
    <row r="259" spans="1:44" ht="11.25" customHeight="1">
      <c r="A259" s="184"/>
      <c r="B259" s="120"/>
      <c r="C259" s="120"/>
      <c r="D259" s="120"/>
      <c r="E259" s="2"/>
      <c r="F259" s="2"/>
      <c r="G259" s="120"/>
      <c r="H259" s="120"/>
      <c r="I259" s="120"/>
      <c r="J259" s="58"/>
      <c r="K259" s="121"/>
      <c r="L259" s="2"/>
      <c r="M259" s="120"/>
      <c r="N259" s="120"/>
      <c r="O259" s="120"/>
      <c r="P259" s="120"/>
      <c r="Q259" s="2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122"/>
      <c r="AJ259" s="122"/>
      <c r="AK259" s="2"/>
      <c r="AL259" s="2"/>
      <c r="AM259" s="2"/>
      <c r="AN259" s="2"/>
      <c r="AO259" s="2"/>
      <c r="AP259" s="2"/>
      <c r="AQ259" s="2"/>
      <c r="AR259" s="15"/>
    </row>
    <row r="260" spans="1:44" ht="11.25" customHeight="1">
      <c r="A260" s="184"/>
      <c r="B260" s="120"/>
      <c r="C260" s="120"/>
      <c r="D260" s="120"/>
      <c r="E260" s="2"/>
      <c r="F260" s="2"/>
      <c r="G260" s="120"/>
      <c r="H260" s="120"/>
      <c r="I260" s="120"/>
      <c r="J260" s="58"/>
      <c r="K260" s="121"/>
      <c r="L260" s="2"/>
      <c r="M260" s="120"/>
      <c r="N260" s="120"/>
      <c r="O260" s="120"/>
      <c r="P260" s="120"/>
      <c r="Q260" s="2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122"/>
      <c r="AJ260" s="122"/>
      <c r="AK260" s="2"/>
      <c r="AL260" s="2"/>
      <c r="AM260" s="2"/>
      <c r="AN260" s="2"/>
      <c r="AO260" s="2"/>
      <c r="AP260" s="2"/>
      <c r="AQ260" s="2"/>
      <c r="AR260" s="15"/>
    </row>
    <row r="261" spans="1:44" ht="11.25" customHeight="1">
      <c r="A261" s="184"/>
      <c r="B261" s="120"/>
      <c r="C261" s="120"/>
      <c r="D261" s="120"/>
      <c r="E261" s="2"/>
      <c r="F261" s="2"/>
      <c r="G261" s="120"/>
      <c r="H261" s="120"/>
      <c r="I261" s="120"/>
      <c r="J261" s="58"/>
      <c r="K261" s="121"/>
      <c r="L261" s="2"/>
      <c r="M261" s="120"/>
      <c r="N261" s="120"/>
      <c r="O261" s="120"/>
      <c r="P261" s="120"/>
      <c r="Q261" s="2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122"/>
      <c r="AJ261" s="122"/>
      <c r="AK261" s="2"/>
      <c r="AL261" s="2"/>
      <c r="AM261" s="2"/>
      <c r="AN261" s="2"/>
      <c r="AO261" s="2"/>
      <c r="AP261" s="2"/>
      <c r="AQ261" s="2"/>
      <c r="AR261" s="15"/>
    </row>
    <row r="262" spans="1:44" ht="11.25" customHeight="1">
      <c r="A262" s="184"/>
      <c r="B262" s="120"/>
      <c r="C262" s="120"/>
      <c r="D262" s="120"/>
      <c r="E262" s="2"/>
      <c r="F262" s="2"/>
      <c r="G262" s="120"/>
      <c r="H262" s="120"/>
      <c r="I262" s="120"/>
      <c r="J262" s="58"/>
      <c r="K262" s="121"/>
      <c r="L262" s="2"/>
      <c r="M262" s="120"/>
      <c r="N262" s="120"/>
      <c r="O262" s="120"/>
      <c r="P262" s="120"/>
      <c r="Q262" s="2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122"/>
      <c r="AJ262" s="122"/>
      <c r="AK262" s="2"/>
      <c r="AL262" s="2"/>
      <c r="AM262" s="2"/>
      <c r="AN262" s="2"/>
      <c r="AO262" s="2"/>
      <c r="AP262" s="2"/>
      <c r="AQ262" s="2"/>
      <c r="AR262" s="15"/>
    </row>
    <row r="263" spans="1:44" ht="11.25" customHeight="1">
      <c r="A263" s="184"/>
      <c r="B263" s="120"/>
      <c r="C263" s="120"/>
      <c r="D263" s="120"/>
      <c r="E263" s="2"/>
      <c r="F263" s="2"/>
      <c r="G263" s="120"/>
      <c r="H263" s="120"/>
      <c r="I263" s="120"/>
      <c r="J263" s="58"/>
      <c r="K263" s="121"/>
      <c r="L263" s="2"/>
      <c r="M263" s="120"/>
      <c r="N263" s="120"/>
      <c r="O263" s="120"/>
      <c r="P263" s="120"/>
      <c r="Q263" s="2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122"/>
      <c r="AJ263" s="122"/>
      <c r="AK263" s="2"/>
      <c r="AL263" s="2"/>
      <c r="AM263" s="2"/>
      <c r="AN263" s="2"/>
      <c r="AO263" s="2"/>
      <c r="AP263" s="2"/>
      <c r="AQ263" s="2"/>
      <c r="AR263" s="15"/>
    </row>
    <row r="264" spans="1:44" ht="11.25" customHeight="1">
      <c r="A264" s="184"/>
      <c r="B264" s="120"/>
      <c r="C264" s="120"/>
      <c r="D264" s="120"/>
      <c r="E264" s="2"/>
      <c r="F264" s="2"/>
      <c r="G264" s="120"/>
      <c r="H264" s="120"/>
      <c r="I264" s="120"/>
      <c r="J264" s="58"/>
      <c r="K264" s="121"/>
      <c r="L264" s="2"/>
      <c r="M264" s="120"/>
      <c r="N264" s="120"/>
      <c r="O264" s="120"/>
      <c r="P264" s="120"/>
      <c r="Q264" s="2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122"/>
      <c r="AJ264" s="122"/>
      <c r="AK264" s="2"/>
      <c r="AL264" s="2"/>
      <c r="AM264" s="2"/>
      <c r="AN264" s="2"/>
      <c r="AO264" s="2"/>
      <c r="AP264" s="2"/>
      <c r="AQ264" s="2"/>
      <c r="AR264" s="15"/>
    </row>
    <row r="265" spans="1:44" ht="11.25" customHeight="1">
      <c r="A265" s="184"/>
      <c r="B265" s="120"/>
      <c r="C265" s="120"/>
      <c r="D265" s="120"/>
      <c r="E265" s="2"/>
      <c r="F265" s="2"/>
      <c r="G265" s="120"/>
      <c r="H265" s="120"/>
      <c r="I265" s="120"/>
      <c r="J265" s="58"/>
      <c r="K265" s="121"/>
      <c r="L265" s="2"/>
      <c r="M265" s="120"/>
      <c r="N265" s="120"/>
      <c r="O265" s="120"/>
      <c r="P265" s="120"/>
      <c r="Q265" s="2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122"/>
      <c r="AJ265" s="122"/>
      <c r="AK265" s="2"/>
      <c r="AL265" s="2"/>
      <c r="AM265" s="2"/>
      <c r="AN265" s="2"/>
      <c r="AO265" s="2"/>
      <c r="AP265" s="2"/>
      <c r="AQ265" s="2"/>
      <c r="AR265" s="15"/>
    </row>
    <row r="266" spans="1:44" ht="11.25" customHeight="1">
      <c r="A266" s="184"/>
      <c r="B266" s="120"/>
      <c r="C266" s="120"/>
      <c r="D266" s="120"/>
      <c r="E266" s="2"/>
      <c r="F266" s="2"/>
      <c r="G266" s="120"/>
      <c r="H266" s="120"/>
      <c r="I266" s="120"/>
      <c r="J266" s="58"/>
      <c r="K266" s="121"/>
      <c r="L266" s="2"/>
      <c r="M266" s="120"/>
      <c r="N266" s="120"/>
      <c r="O266" s="120"/>
      <c r="P266" s="120"/>
      <c r="Q266" s="2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122"/>
      <c r="AJ266" s="122"/>
      <c r="AK266" s="2"/>
      <c r="AL266" s="2"/>
      <c r="AM266" s="2"/>
      <c r="AN266" s="2"/>
      <c r="AO266" s="2"/>
      <c r="AP266" s="2"/>
      <c r="AQ266" s="2"/>
      <c r="AR266" s="15"/>
    </row>
    <row r="267" spans="1:44" ht="11.25" customHeight="1">
      <c r="A267" s="184"/>
      <c r="B267" s="120"/>
      <c r="C267" s="120"/>
      <c r="D267" s="120"/>
      <c r="E267" s="2"/>
      <c r="F267" s="2"/>
      <c r="G267" s="120"/>
      <c r="H267" s="120"/>
      <c r="I267" s="120"/>
      <c r="J267" s="58"/>
      <c r="K267" s="121"/>
      <c r="L267" s="2"/>
      <c r="M267" s="120"/>
      <c r="N267" s="120"/>
      <c r="O267" s="120"/>
      <c r="P267" s="120"/>
      <c r="Q267" s="2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122"/>
      <c r="AJ267" s="122"/>
      <c r="AK267" s="2"/>
      <c r="AL267" s="2"/>
      <c r="AM267" s="2"/>
      <c r="AN267" s="2"/>
      <c r="AO267" s="2"/>
      <c r="AP267" s="2"/>
      <c r="AQ267" s="2"/>
      <c r="AR267" s="15"/>
    </row>
    <row r="268" spans="1:44" ht="11.25" customHeight="1">
      <c r="A268" s="184"/>
      <c r="B268" s="120"/>
      <c r="C268" s="120"/>
      <c r="D268" s="120"/>
      <c r="E268" s="2"/>
      <c r="F268" s="2"/>
      <c r="G268" s="120"/>
      <c r="H268" s="120"/>
      <c r="I268" s="120"/>
      <c r="J268" s="58"/>
      <c r="K268" s="121"/>
      <c r="L268" s="2"/>
      <c r="M268" s="120"/>
      <c r="N268" s="120"/>
      <c r="O268" s="120"/>
      <c r="P268" s="120"/>
      <c r="Q268" s="2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122"/>
      <c r="AJ268" s="122"/>
      <c r="AK268" s="2"/>
      <c r="AL268" s="2"/>
      <c r="AM268" s="2"/>
      <c r="AN268" s="2"/>
      <c r="AO268" s="2"/>
      <c r="AP268" s="2"/>
      <c r="AQ268" s="2"/>
      <c r="AR268" s="15"/>
    </row>
    <row r="269" spans="1:44" ht="11.25" customHeight="1">
      <c r="A269" s="184"/>
      <c r="B269" s="120"/>
      <c r="C269" s="120"/>
      <c r="D269" s="120"/>
      <c r="E269" s="2"/>
      <c r="F269" s="2"/>
      <c r="G269" s="120"/>
      <c r="H269" s="120"/>
      <c r="I269" s="120"/>
      <c r="J269" s="58"/>
      <c r="K269" s="121"/>
      <c r="L269" s="2"/>
      <c r="M269" s="120"/>
      <c r="N269" s="120"/>
      <c r="O269" s="120"/>
      <c r="P269" s="120"/>
      <c r="Q269" s="2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122"/>
      <c r="AJ269" s="122"/>
      <c r="AK269" s="2"/>
      <c r="AL269" s="2"/>
      <c r="AM269" s="2"/>
      <c r="AN269" s="2"/>
      <c r="AO269" s="2"/>
      <c r="AP269" s="2"/>
      <c r="AQ269" s="2"/>
      <c r="AR269" s="15"/>
    </row>
    <row r="270" spans="1:44" ht="11.25" customHeight="1">
      <c r="A270" s="184"/>
      <c r="B270" s="120"/>
      <c r="C270" s="120"/>
      <c r="D270" s="120"/>
      <c r="E270" s="2"/>
      <c r="F270" s="2"/>
      <c r="G270" s="120"/>
      <c r="H270" s="120"/>
      <c r="I270" s="120"/>
      <c r="J270" s="58"/>
      <c r="K270" s="121"/>
      <c r="L270" s="2"/>
      <c r="M270" s="120"/>
      <c r="N270" s="120"/>
      <c r="O270" s="120"/>
      <c r="P270" s="120"/>
      <c r="Q270" s="2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122"/>
      <c r="AJ270" s="122"/>
      <c r="AK270" s="2"/>
      <c r="AL270" s="2"/>
      <c r="AM270" s="2"/>
      <c r="AN270" s="2"/>
      <c r="AO270" s="2"/>
      <c r="AP270" s="2"/>
      <c r="AQ270" s="2"/>
      <c r="AR270" s="15"/>
    </row>
    <row r="271" spans="1:44" ht="11.25" customHeight="1">
      <c r="A271" s="184"/>
      <c r="B271" s="120"/>
      <c r="C271" s="120"/>
      <c r="D271" s="120"/>
      <c r="E271" s="2"/>
      <c r="F271" s="2"/>
      <c r="G271" s="120"/>
      <c r="H271" s="120"/>
      <c r="I271" s="120"/>
      <c r="J271" s="58"/>
      <c r="K271" s="121"/>
      <c r="L271" s="2"/>
      <c r="M271" s="120"/>
      <c r="N271" s="120"/>
      <c r="O271" s="120"/>
      <c r="P271" s="120"/>
      <c r="Q271" s="2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122"/>
      <c r="AJ271" s="122"/>
      <c r="AK271" s="2"/>
      <c r="AL271" s="2"/>
      <c r="AM271" s="2"/>
      <c r="AN271" s="2"/>
      <c r="AO271" s="2"/>
      <c r="AP271" s="2"/>
      <c r="AQ271" s="2"/>
      <c r="AR271" s="15"/>
    </row>
    <row r="272" spans="1:44" ht="11.25" customHeight="1">
      <c r="A272" s="184"/>
      <c r="B272" s="120"/>
      <c r="C272" s="120"/>
      <c r="D272" s="120"/>
      <c r="E272" s="2"/>
      <c r="F272" s="2"/>
      <c r="G272" s="120"/>
      <c r="H272" s="120"/>
      <c r="I272" s="120"/>
      <c r="J272" s="58"/>
      <c r="K272" s="121"/>
      <c r="L272" s="2"/>
      <c r="M272" s="120"/>
      <c r="N272" s="120"/>
      <c r="O272" s="120"/>
      <c r="P272" s="120"/>
      <c r="Q272" s="2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122"/>
      <c r="AJ272" s="122"/>
      <c r="AK272" s="2"/>
      <c r="AL272" s="2"/>
      <c r="AM272" s="2"/>
      <c r="AN272" s="2"/>
      <c r="AO272" s="2"/>
      <c r="AP272" s="2"/>
      <c r="AQ272" s="2"/>
      <c r="AR272" s="15"/>
    </row>
    <row r="273" spans="1:44" ht="11.25" customHeight="1">
      <c r="A273" s="184"/>
      <c r="B273" s="120"/>
      <c r="C273" s="120"/>
      <c r="D273" s="120"/>
      <c r="E273" s="2"/>
      <c r="F273" s="2"/>
      <c r="G273" s="120"/>
      <c r="H273" s="120"/>
      <c r="I273" s="120"/>
      <c r="J273" s="58"/>
      <c r="K273" s="121"/>
      <c r="L273" s="2"/>
      <c r="M273" s="120"/>
      <c r="N273" s="120"/>
      <c r="O273" s="120"/>
      <c r="P273" s="120"/>
      <c r="Q273" s="2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122"/>
      <c r="AJ273" s="122"/>
      <c r="AK273" s="2"/>
      <c r="AL273" s="2"/>
      <c r="AM273" s="2"/>
      <c r="AN273" s="2"/>
      <c r="AO273" s="2"/>
      <c r="AP273" s="2"/>
      <c r="AQ273" s="2"/>
      <c r="AR273" s="15"/>
    </row>
    <row r="274" spans="1:44" ht="11.25" customHeight="1">
      <c r="A274" s="184"/>
      <c r="B274" s="120"/>
      <c r="C274" s="120"/>
      <c r="D274" s="120"/>
      <c r="E274" s="2"/>
      <c r="F274" s="2"/>
      <c r="G274" s="120"/>
      <c r="H274" s="120"/>
      <c r="I274" s="120"/>
      <c r="J274" s="58"/>
      <c r="K274" s="121"/>
      <c r="L274" s="2"/>
      <c r="M274" s="120"/>
      <c r="N274" s="120"/>
      <c r="O274" s="120"/>
      <c r="P274" s="120"/>
      <c r="Q274" s="2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122"/>
      <c r="AJ274" s="122"/>
      <c r="AK274" s="2"/>
      <c r="AL274" s="2"/>
      <c r="AM274" s="2"/>
      <c r="AN274" s="2"/>
      <c r="AO274" s="2"/>
      <c r="AP274" s="2"/>
      <c r="AQ274" s="2"/>
      <c r="AR274" s="15"/>
    </row>
    <row r="275" spans="1:44" ht="11.25" customHeight="1">
      <c r="A275" s="184"/>
      <c r="B275" s="120"/>
      <c r="C275" s="120"/>
      <c r="D275" s="120"/>
      <c r="E275" s="2"/>
      <c r="F275" s="2"/>
      <c r="G275" s="120"/>
      <c r="H275" s="120"/>
      <c r="I275" s="120"/>
      <c r="J275" s="58"/>
      <c r="K275" s="121"/>
      <c r="L275" s="2"/>
      <c r="M275" s="120"/>
      <c r="N275" s="120"/>
      <c r="O275" s="120"/>
      <c r="P275" s="120"/>
      <c r="Q275" s="2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122"/>
      <c r="AJ275" s="122"/>
      <c r="AK275" s="2"/>
      <c r="AL275" s="2"/>
      <c r="AM275" s="2"/>
      <c r="AN275" s="2"/>
      <c r="AO275" s="2"/>
      <c r="AP275" s="2"/>
      <c r="AQ275" s="2"/>
      <c r="AR275" s="15"/>
    </row>
    <row r="276" spans="1:44" ht="11.25" customHeight="1">
      <c r="A276" s="184"/>
      <c r="B276" s="120"/>
      <c r="C276" s="120"/>
      <c r="D276" s="120"/>
      <c r="E276" s="2"/>
      <c r="F276" s="2"/>
      <c r="G276" s="120"/>
      <c r="H276" s="120"/>
      <c r="I276" s="120"/>
      <c r="J276" s="58"/>
      <c r="K276" s="121"/>
      <c r="L276" s="2"/>
      <c r="M276" s="120"/>
      <c r="N276" s="120"/>
      <c r="O276" s="120"/>
      <c r="P276" s="120"/>
      <c r="Q276" s="2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122"/>
      <c r="AJ276" s="122"/>
      <c r="AK276" s="2"/>
      <c r="AL276" s="2"/>
      <c r="AM276" s="2"/>
      <c r="AN276" s="2"/>
      <c r="AO276" s="2"/>
      <c r="AP276" s="2"/>
      <c r="AQ276" s="2"/>
      <c r="AR276" s="15"/>
    </row>
    <row r="277" spans="1:44" ht="11.25" customHeight="1">
      <c r="A277" s="184"/>
      <c r="B277" s="120"/>
      <c r="C277" s="120"/>
      <c r="D277" s="120"/>
      <c r="E277" s="2"/>
      <c r="F277" s="2"/>
      <c r="G277" s="120"/>
      <c r="H277" s="120"/>
      <c r="I277" s="120"/>
      <c r="J277" s="58"/>
      <c r="K277" s="121"/>
      <c r="L277" s="2"/>
      <c r="M277" s="120"/>
      <c r="N277" s="120"/>
      <c r="O277" s="120"/>
      <c r="P277" s="120"/>
      <c r="Q277" s="2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122"/>
      <c r="AJ277" s="122"/>
      <c r="AK277" s="2"/>
      <c r="AL277" s="2"/>
      <c r="AM277" s="2"/>
      <c r="AN277" s="2"/>
      <c r="AO277" s="2"/>
      <c r="AP277" s="2"/>
      <c r="AQ277" s="2"/>
      <c r="AR277" s="15"/>
    </row>
    <row r="278" spans="1:44" ht="11.25" customHeight="1">
      <c r="A278" s="184"/>
      <c r="B278" s="120"/>
      <c r="C278" s="120"/>
      <c r="D278" s="120"/>
      <c r="E278" s="2"/>
      <c r="F278" s="2"/>
      <c r="G278" s="120"/>
      <c r="H278" s="120"/>
      <c r="I278" s="120"/>
      <c r="J278" s="58"/>
      <c r="K278" s="121"/>
      <c r="L278" s="2"/>
      <c r="M278" s="120"/>
      <c r="N278" s="120"/>
      <c r="O278" s="120"/>
      <c r="P278" s="120"/>
      <c r="Q278" s="2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122"/>
      <c r="AJ278" s="122"/>
      <c r="AK278" s="2"/>
      <c r="AL278" s="2"/>
      <c r="AM278" s="2"/>
      <c r="AN278" s="2"/>
      <c r="AO278" s="2"/>
      <c r="AP278" s="2"/>
      <c r="AQ278" s="2"/>
      <c r="AR278" s="15"/>
    </row>
    <row r="279" spans="1:44" ht="11.25" customHeight="1">
      <c r="A279" s="184"/>
      <c r="B279" s="120"/>
      <c r="C279" s="120"/>
      <c r="D279" s="120"/>
      <c r="E279" s="2"/>
      <c r="F279" s="2"/>
      <c r="G279" s="120"/>
      <c r="H279" s="120"/>
      <c r="I279" s="120"/>
      <c r="J279" s="58"/>
      <c r="K279" s="121"/>
      <c r="L279" s="2"/>
      <c r="M279" s="120"/>
      <c r="N279" s="120"/>
      <c r="O279" s="120"/>
      <c r="P279" s="120"/>
      <c r="Q279" s="2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122"/>
      <c r="AJ279" s="122"/>
      <c r="AK279" s="2"/>
      <c r="AL279" s="2"/>
      <c r="AM279" s="2"/>
      <c r="AN279" s="2"/>
      <c r="AO279" s="2"/>
      <c r="AP279" s="2"/>
      <c r="AQ279" s="2"/>
      <c r="AR279" s="15"/>
    </row>
    <row r="280" spans="1:44" ht="11.25" customHeight="1">
      <c r="A280" s="184"/>
      <c r="B280" s="120"/>
      <c r="C280" s="120"/>
      <c r="D280" s="120"/>
      <c r="E280" s="2"/>
      <c r="F280" s="2"/>
      <c r="G280" s="120"/>
      <c r="H280" s="120"/>
      <c r="I280" s="120"/>
      <c r="J280" s="58"/>
      <c r="K280" s="121"/>
      <c r="L280" s="2"/>
      <c r="M280" s="120"/>
      <c r="N280" s="120"/>
      <c r="O280" s="120"/>
      <c r="P280" s="120"/>
      <c r="Q280" s="2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122"/>
      <c r="AJ280" s="122"/>
      <c r="AK280" s="2"/>
      <c r="AL280" s="2"/>
      <c r="AM280" s="2"/>
      <c r="AN280" s="2"/>
      <c r="AO280" s="2"/>
      <c r="AP280" s="2"/>
      <c r="AQ280" s="2"/>
      <c r="AR280" s="15"/>
    </row>
    <row r="281" spans="1:44" ht="11.25" customHeight="1">
      <c r="A281" s="184"/>
      <c r="B281" s="120"/>
      <c r="C281" s="120"/>
      <c r="D281" s="120"/>
      <c r="E281" s="2"/>
      <c r="F281" s="2"/>
      <c r="G281" s="120"/>
      <c r="H281" s="120"/>
      <c r="I281" s="120"/>
      <c r="J281" s="58"/>
      <c r="K281" s="121"/>
      <c r="L281" s="2"/>
      <c r="M281" s="120"/>
      <c r="N281" s="120"/>
      <c r="O281" s="120"/>
      <c r="P281" s="120"/>
      <c r="Q281" s="2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122"/>
      <c r="AJ281" s="122"/>
      <c r="AK281" s="2"/>
      <c r="AL281" s="2"/>
      <c r="AM281" s="2"/>
      <c r="AN281" s="2"/>
      <c r="AO281" s="2"/>
      <c r="AP281" s="2"/>
      <c r="AQ281" s="2"/>
      <c r="AR281" s="15"/>
    </row>
    <row r="282" spans="1:44" ht="11.25" customHeight="1">
      <c r="A282" s="184"/>
      <c r="B282" s="120"/>
      <c r="C282" s="120"/>
      <c r="D282" s="120"/>
      <c r="E282" s="2"/>
      <c r="F282" s="2"/>
      <c r="G282" s="120"/>
      <c r="H282" s="120"/>
      <c r="I282" s="120"/>
      <c r="J282" s="58"/>
      <c r="K282" s="121"/>
      <c r="L282" s="2"/>
      <c r="M282" s="120"/>
      <c r="N282" s="120"/>
      <c r="O282" s="120"/>
      <c r="P282" s="120"/>
      <c r="Q282" s="2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122"/>
      <c r="AJ282" s="122"/>
      <c r="AK282" s="2"/>
      <c r="AL282" s="2"/>
      <c r="AM282" s="2"/>
      <c r="AN282" s="2"/>
      <c r="AO282" s="2"/>
      <c r="AP282" s="2"/>
      <c r="AQ282" s="2"/>
      <c r="AR282" s="15"/>
    </row>
    <row r="283" spans="1:44" ht="11.25" customHeight="1">
      <c r="A283" s="184"/>
      <c r="B283" s="120"/>
      <c r="C283" s="120"/>
      <c r="D283" s="120"/>
      <c r="E283" s="2"/>
      <c r="F283" s="2"/>
      <c r="G283" s="120"/>
      <c r="H283" s="120"/>
      <c r="I283" s="120"/>
      <c r="J283" s="58"/>
      <c r="K283" s="121"/>
      <c r="L283" s="2"/>
      <c r="M283" s="120"/>
      <c r="N283" s="120"/>
      <c r="O283" s="120"/>
      <c r="P283" s="120"/>
      <c r="Q283" s="2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122"/>
      <c r="AJ283" s="122"/>
      <c r="AK283" s="2"/>
      <c r="AL283" s="2"/>
      <c r="AM283" s="2"/>
      <c r="AN283" s="2"/>
      <c r="AO283" s="2"/>
      <c r="AP283" s="2"/>
      <c r="AQ283" s="2"/>
      <c r="AR283" s="15"/>
    </row>
    <row r="284" spans="1:44" ht="11.25" customHeight="1">
      <c r="A284" s="184"/>
      <c r="B284" s="120"/>
      <c r="C284" s="120"/>
      <c r="D284" s="120"/>
      <c r="E284" s="2"/>
      <c r="F284" s="2"/>
      <c r="G284" s="120"/>
      <c r="H284" s="120"/>
      <c r="I284" s="120"/>
      <c r="J284" s="58"/>
      <c r="K284" s="121"/>
      <c r="L284" s="2"/>
      <c r="M284" s="120"/>
      <c r="N284" s="120"/>
      <c r="O284" s="120"/>
      <c r="P284" s="120"/>
      <c r="Q284" s="2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122"/>
      <c r="AJ284" s="122"/>
      <c r="AK284" s="2"/>
      <c r="AL284" s="2"/>
      <c r="AM284" s="2"/>
      <c r="AN284" s="2"/>
      <c r="AO284" s="2"/>
      <c r="AP284" s="2"/>
      <c r="AQ284" s="2"/>
      <c r="AR284" s="15"/>
    </row>
    <row r="285" spans="1:44" ht="11.25" customHeight="1">
      <c r="A285" s="184"/>
      <c r="B285" s="120"/>
      <c r="C285" s="120"/>
      <c r="D285" s="120"/>
      <c r="E285" s="2"/>
      <c r="F285" s="2"/>
      <c r="G285" s="120"/>
      <c r="H285" s="120"/>
      <c r="I285" s="120"/>
      <c r="J285" s="58"/>
      <c r="K285" s="121"/>
      <c r="L285" s="2"/>
      <c r="M285" s="120"/>
      <c r="N285" s="120"/>
      <c r="O285" s="120"/>
      <c r="P285" s="120"/>
      <c r="Q285" s="2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122"/>
      <c r="AJ285" s="122"/>
      <c r="AK285" s="2"/>
      <c r="AL285" s="2"/>
      <c r="AM285" s="2"/>
      <c r="AN285" s="2"/>
      <c r="AO285" s="2"/>
      <c r="AP285" s="2"/>
      <c r="AQ285" s="2"/>
      <c r="AR285" s="15"/>
    </row>
    <row r="286" spans="1:44" ht="11.25" customHeight="1">
      <c r="A286" s="184"/>
      <c r="B286" s="120"/>
      <c r="C286" s="120"/>
      <c r="D286" s="120"/>
      <c r="E286" s="2"/>
      <c r="F286" s="2"/>
      <c r="G286" s="120"/>
      <c r="H286" s="120"/>
      <c r="I286" s="120"/>
      <c r="J286" s="58"/>
      <c r="K286" s="121"/>
      <c r="L286" s="2"/>
      <c r="M286" s="120"/>
      <c r="N286" s="120"/>
      <c r="O286" s="120"/>
      <c r="P286" s="120"/>
      <c r="Q286" s="2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122"/>
      <c r="AJ286" s="122"/>
      <c r="AK286" s="2"/>
      <c r="AL286" s="2"/>
      <c r="AM286" s="2"/>
      <c r="AN286" s="2"/>
      <c r="AO286" s="2"/>
      <c r="AP286" s="2"/>
      <c r="AQ286" s="2"/>
      <c r="AR286" s="15"/>
    </row>
    <row r="287" spans="1:44" ht="11.25" customHeight="1">
      <c r="A287" s="184"/>
      <c r="B287" s="120"/>
      <c r="C287" s="120"/>
      <c r="D287" s="120"/>
      <c r="E287" s="2"/>
      <c r="F287" s="2"/>
      <c r="G287" s="120"/>
      <c r="H287" s="120"/>
      <c r="I287" s="120"/>
      <c r="J287" s="58"/>
      <c r="K287" s="121"/>
      <c r="L287" s="2"/>
      <c r="M287" s="120"/>
      <c r="N287" s="120"/>
      <c r="O287" s="120"/>
      <c r="P287" s="120"/>
      <c r="Q287" s="2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122"/>
      <c r="AJ287" s="122"/>
      <c r="AK287" s="2"/>
      <c r="AL287" s="2"/>
      <c r="AM287" s="2"/>
      <c r="AN287" s="2"/>
      <c r="AO287" s="2"/>
      <c r="AP287" s="2"/>
      <c r="AQ287" s="2"/>
      <c r="AR287" s="15"/>
    </row>
    <row r="288" spans="1:44" ht="11.25" customHeight="1">
      <c r="A288" s="184"/>
      <c r="B288" s="120"/>
      <c r="C288" s="120"/>
      <c r="D288" s="120"/>
      <c r="E288" s="2"/>
      <c r="F288" s="2"/>
      <c r="G288" s="120"/>
      <c r="H288" s="120"/>
      <c r="I288" s="120"/>
      <c r="J288" s="58"/>
      <c r="K288" s="121"/>
      <c r="L288" s="2"/>
      <c r="M288" s="120"/>
      <c r="N288" s="120"/>
      <c r="O288" s="120"/>
      <c r="P288" s="120"/>
      <c r="Q288" s="2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122"/>
      <c r="AJ288" s="122"/>
      <c r="AK288" s="2"/>
      <c r="AL288" s="2"/>
      <c r="AM288" s="2"/>
      <c r="AN288" s="2"/>
      <c r="AO288" s="2"/>
      <c r="AP288" s="2"/>
      <c r="AQ288" s="2"/>
      <c r="AR288" s="15"/>
    </row>
    <row r="289" spans="1:44" ht="11.25" customHeight="1">
      <c r="A289" s="184"/>
      <c r="B289" s="120"/>
      <c r="C289" s="120"/>
      <c r="D289" s="120"/>
      <c r="E289" s="2"/>
      <c r="F289" s="2"/>
      <c r="G289" s="120"/>
      <c r="H289" s="120"/>
      <c r="I289" s="120"/>
      <c r="J289" s="58"/>
      <c r="K289" s="121"/>
      <c r="L289" s="2"/>
      <c r="M289" s="120"/>
      <c r="N289" s="120"/>
      <c r="O289" s="120"/>
      <c r="P289" s="120"/>
      <c r="Q289" s="2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122"/>
      <c r="AJ289" s="122"/>
      <c r="AK289" s="2"/>
      <c r="AL289" s="2"/>
      <c r="AM289" s="2"/>
      <c r="AN289" s="2"/>
      <c r="AO289" s="2"/>
      <c r="AP289" s="2"/>
      <c r="AQ289" s="2"/>
      <c r="AR289" s="15"/>
    </row>
    <row r="290" spans="1:44" ht="11.25" customHeight="1">
      <c r="A290" s="184"/>
      <c r="B290" s="120"/>
      <c r="C290" s="120"/>
      <c r="D290" s="120"/>
      <c r="E290" s="2"/>
      <c r="F290" s="2"/>
      <c r="G290" s="120"/>
      <c r="H290" s="120"/>
      <c r="I290" s="120"/>
      <c r="J290" s="58"/>
      <c r="K290" s="121"/>
      <c r="L290" s="2"/>
      <c r="M290" s="120"/>
      <c r="N290" s="120"/>
      <c r="O290" s="120"/>
      <c r="P290" s="120"/>
      <c r="Q290" s="2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122"/>
      <c r="AJ290" s="122"/>
      <c r="AK290" s="2"/>
      <c r="AL290" s="2"/>
      <c r="AM290" s="2"/>
      <c r="AN290" s="2"/>
      <c r="AO290" s="2"/>
      <c r="AP290" s="2"/>
      <c r="AQ290" s="2"/>
      <c r="AR290" s="15"/>
    </row>
    <row r="291" spans="1:44" ht="11.25" customHeight="1">
      <c r="A291" s="184"/>
      <c r="B291" s="120"/>
      <c r="C291" s="120"/>
      <c r="D291" s="120"/>
      <c r="E291" s="2"/>
      <c r="F291" s="2"/>
      <c r="G291" s="120"/>
      <c r="H291" s="120"/>
      <c r="I291" s="120"/>
      <c r="J291" s="58"/>
      <c r="K291" s="121"/>
      <c r="L291" s="2"/>
      <c r="M291" s="120"/>
      <c r="N291" s="120"/>
      <c r="O291" s="120"/>
      <c r="P291" s="120"/>
      <c r="Q291" s="2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122"/>
      <c r="AJ291" s="122"/>
      <c r="AK291" s="2"/>
      <c r="AL291" s="2"/>
      <c r="AM291" s="2"/>
      <c r="AN291" s="2"/>
      <c r="AO291" s="2"/>
      <c r="AP291" s="2"/>
      <c r="AQ291" s="2"/>
      <c r="AR291" s="15"/>
    </row>
    <row r="292" spans="1:44" ht="11.25" customHeight="1">
      <c r="A292" s="184"/>
      <c r="B292" s="120"/>
      <c r="C292" s="120"/>
      <c r="D292" s="120"/>
      <c r="E292" s="2"/>
      <c r="F292" s="2"/>
      <c r="G292" s="120"/>
      <c r="H292" s="120"/>
      <c r="I292" s="120"/>
      <c r="J292" s="58"/>
      <c r="K292" s="121"/>
      <c r="L292" s="2"/>
      <c r="M292" s="120"/>
      <c r="N292" s="120"/>
      <c r="O292" s="120"/>
      <c r="P292" s="120"/>
      <c r="Q292" s="2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122"/>
      <c r="AJ292" s="122"/>
      <c r="AK292" s="2"/>
      <c r="AL292" s="2"/>
      <c r="AM292" s="2"/>
      <c r="AN292" s="2"/>
      <c r="AO292" s="2"/>
      <c r="AP292" s="2"/>
      <c r="AQ292" s="2"/>
      <c r="AR292" s="15"/>
    </row>
    <row r="293" spans="1:44" ht="11.25" customHeight="1">
      <c r="A293" s="184"/>
      <c r="B293" s="120"/>
      <c r="C293" s="120"/>
      <c r="D293" s="120"/>
      <c r="E293" s="2"/>
      <c r="F293" s="2"/>
      <c r="G293" s="120"/>
      <c r="H293" s="120"/>
      <c r="I293" s="120"/>
      <c r="J293" s="58"/>
      <c r="K293" s="121"/>
      <c r="L293" s="2"/>
      <c r="M293" s="120"/>
      <c r="N293" s="120"/>
      <c r="O293" s="120"/>
      <c r="P293" s="120"/>
      <c r="Q293" s="2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122"/>
      <c r="AJ293" s="122"/>
      <c r="AK293" s="2"/>
      <c r="AL293" s="2"/>
      <c r="AM293" s="2"/>
      <c r="AN293" s="2"/>
      <c r="AO293" s="2"/>
      <c r="AP293" s="2"/>
      <c r="AQ293" s="2"/>
      <c r="AR293" s="15"/>
    </row>
    <row r="294" spans="1:44" ht="11.25" customHeight="1">
      <c r="A294" s="184"/>
      <c r="B294" s="120"/>
      <c r="C294" s="120"/>
      <c r="D294" s="120"/>
      <c r="E294" s="2"/>
      <c r="F294" s="2"/>
      <c r="G294" s="120"/>
      <c r="H294" s="120"/>
      <c r="I294" s="120"/>
      <c r="J294" s="58"/>
      <c r="K294" s="121"/>
      <c r="L294" s="2"/>
      <c r="M294" s="120"/>
      <c r="N294" s="120"/>
      <c r="O294" s="120"/>
      <c r="P294" s="120"/>
      <c r="Q294" s="2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122"/>
      <c r="AJ294" s="122"/>
      <c r="AK294" s="2"/>
      <c r="AL294" s="2"/>
      <c r="AM294" s="2"/>
      <c r="AN294" s="2"/>
      <c r="AO294" s="2"/>
      <c r="AP294" s="2"/>
      <c r="AQ294" s="2"/>
      <c r="AR294" s="15"/>
    </row>
    <row r="295" spans="1:44" ht="11.25" customHeight="1">
      <c r="A295" s="184"/>
      <c r="B295" s="120"/>
      <c r="C295" s="120"/>
      <c r="D295" s="120"/>
      <c r="E295" s="2"/>
      <c r="F295" s="2"/>
      <c r="G295" s="120"/>
      <c r="H295" s="120"/>
      <c r="I295" s="120"/>
      <c r="J295" s="58"/>
      <c r="K295" s="121"/>
      <c r="L295" s="2"/>
      <c r="M295" s="120"/>
      <c r="N295" s="120"/>
      <c r="O295" s="120"/>
      <c r="P295" s="120"/>
      <c r="Q295" s="2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122"/>
      <c r="AJ295" s="122"/>
      <c r="AK295" s="2"/>
      <c r="AL295" s="2"/>
      <c r="AM295" s="2"/>
      <c r="AN295" s="2"/>
      <c r="AO295" s="2"/>
      <c r="AP295" s="2"/>
      <c r="AQ295" s="2"/>
      <c r="AR295" s="15"/>
    </row>
    <row r="296" spans="1:44" ht="11.25" customHeight="1">
      <c r="A296" s="184"/>
      <c r="B296" s="120"/>
      <c r="C296" s="120"/>
      <c r="D296" s="120"/>
      <c r="E296" s="2"/>
      <c r="F296" s="2"/>
      <c r="G296" s="120"/>
      <c r="H296" s="120"/>
      <c r="I296" s="120"/>
      <c r="J296" s="58"/>
      <c r="K296" s="121"/>
      <c r="L296" s="2"/>
      <c r="M296" s="120"/>
      <c r="N296" s="120"/>
      <c r="O296" s="120"/>
      <c r="P296" s="120"/>
      <c r="Q296" s="2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122"/>
      <c r="AJ296" s="122"/>
      <c r="AK296" s="2"/>
      <c r="AL296" s="2"/>
      <c r="AM296" s="2"/>
      <c r="AN296" s="2"/>
      <c r="AO296" s="2"/>
      <c r="AP296" s="2"/>
      <c r="AQ296" s="2"/>
      <c r="AR296" s="15"/>
    </row>
    <row r="297" spans="1:44" ht="11.25" customHeight="1">
      <c r="A297" s="184"/>
      <c r="B297" s="120"/>
      <c r="C297" s="120"/>
      <c r="D297" s="120"/>
      <c r="E297" s="2"/>
      <c r="F297" s="2"/>
      <c r="G297" s="120"/>
      <c r="H297" s="120"/>
      <c r="I297" s="120"/>
      <c r="J297" s="58"/>
      <c r="K297" s="121"/>
      <c r="L297" s="2"/>
      <c r="M297" s="120"/>
      <c r="N297" s="120"/>
      <c r="O297" s="120"/>
      <c r="P297" s="120"/>
      <c r="Q297" s="2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122"/>
      <c r="AJ297" s="122"/>
      <c r="AK297" s="2"/>
      <c r="AL297" s="2"/>
      <c r="AM297" s="2"/>
      <c r="AN297" s="2"/>
      <c r="AO297" s="2"/>
      <c r="AP297" s="2"/>
      <c r="AQ297" s="2"/>
      <c r="AR297" s="15"/>
    </row>
    <row r="298" spans="1:44" ht="11.25" customHeight="1">
      <c r="A298" s="184"/>
      <c r="B298" s="120"/>
      <c r="C298" s="120"/>
      <c r="D298" s="120"/>
      <c r="E298" s="2"/>
      <c r="F298" s="2"/>
      <c r="G298" s="120"/>
      <c r="H298" s="120"/>
      <c r="I298" s="120"/>
      <c r="J298" s="58"/>
      <c r="K298" s="121"/>
      <c r="L298" s="2"/>
      <c r="M298" s="120"/>
      <c r="N298" s="120"/>
      <c r="O298" s="120"/>
      <c r="P298" s="120"/>
      <c r="Q298" s="2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122"/>
      <c r="AJ298" s="122"/>
      <c r="AK298" s="2"/>
      <c r="AL298" s="2"/>
      <c r="AM298" s="2"/>
      <c r="AN298" s="2"/>
      <c r="AO298" s="2"/>
      <c r="AP298" s="2"/>
      <c r="AQ298" s="2"/>
      <c r="AR298" s="15"/>
    </row>
    <row r="299" spans="1:44" ht="11.25" customHeight="1">
      <c r="A299" s="184"/>
      <c r="B299" s="120"/>
      <c r="C299" s="120"/>
      <c r="D299" s="120"/>
      <c r="E299" s="2"/>
      <c r="F299" s="2"/>
      <c r="G299" s="120"/>
      <c r="H299" s="120"/>
      <c r="I299" s="120"/>
      <c r="J299" s="58"/>
      <c r="K299" s="121"/>
      <c r="L299" s="2"/>
      <c r="M299" s="120"/>
      <c r="N299" s="120"/>
      <c r="O299" s="120"/>
      <c r="P299" s="120"/>
      <c r="Q299" s="2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122"/>
      <c r="AJ299" s="122"/>
      <c r="AK299" s="2"/>
      <c r="AL299" s="2"/>
      <c r="AM299" s="2"/>
      <c r="AN299" s="2"/>
      <c r="AO299" s="2"/>
      <c r="AP299" s="2"/>
      <c r="AQ299" s="2"/>
      <c r="AR299" s="15"/>
    </row>
    <row r="300" spans="1:44" ht="11.25" customHeight="1">
      <c r="A300" s="184"/>
      <c r="B300" s="120"/>
      <c r="C300" s="120"/>
      <c r="D300" s="120"/>
      <c r="E300" s="2"/>
      <c r="F300" s="2"/>
      <c r="G300" s="120"/>
      <c r="H300" s="120"/>
      <c r="I300" s="120"/>
      <c r="J300" s="58"/>
      <c r="K300" s="121"/>
      <c r="L300" s="2"/>
      <c r="M300" s="120"/>
      <c r="N300" s="120"/>
      <c r="O300" s="120"/>
      <c r="P300" s="120"/>
      <c r="Q300" s="2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122"/>
      <c r="AJ300" s="122"/>
      <c r="AK300" s="2"/>
      <c r="AL300" s="2"/>
      <c r="AM300" s="2"/>
      <c r="AN300" s="2"/>
      <c r="AO300" s="2"/>
      <c r="AP300" s="2"/>
      <c r="AQ300" s="2"/>
      <c r="AR300" s="15"/>
    </row>
    <row r="301" spans="1:44" ht="11.25" customHeight="1">
      <c r="A301" s="184"/>
      <c r="B301" s="120"/>
      <c r="C301" s="120"/>
      <c r="D301" s="120"/>
      <c r="E301" s="2"/>
      <c r="F301" s="2"/>
      <c r="G301" s="120"/>
      <c r="H301" s="120"/>
      <c r="I301" s="120"/>
      <c r="J301" s="58"/>
      <c r="K301" s="121"/>
      <c r="L301" s="2"/>
      <c r="M301" s="120"/>
      <c r="N301" s="120"/>
      <c r="O301" s="120"/>
      <c r="P301" s="120"/>
      <c r="Q301" s="2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122"/>
      <c r="AJ301" s="122"/>
      <c r="AK301" s="2"/>
      <c r="AL301" s="2"/>
      <c r="AM301" s="2"/>
      <c r="AN301" s="2"/>
      <c r="AO301" s="2"/>
      <c r="AP301" s="2"/>
      <c r="AQ301" s="2"/>
      <c r="AR301" s="15"/>
    </row>
    <row r="302" spans="1:44" ht="11.25" customHeight="1">
      <c r="A302" s="184"/>
      <c r="B302" s="120"/>
      <c r="C302" s="120"/>
      <c r="D302" s="120"/>
      <c r="E302" s="2"/>
      <c r="F302" s="2"/>
      <c r="G302" s="120"/>
      <c r="H302" s="120"/>
      <c r="I302" s="120"/>
      <c r="J302" s="58"/>
      <c r="K302" s="121"/>
      <c r="L302" s="2"/>
      <c r="M302" s="120"/>
      <c r="N302" s="120"/>
      <c r="O302" s="120"/>
      <c r="P302" s="120"/>
      <c r="Q302" s="2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122"/>
      <c r="AJ302" s="122"/>
      <c r="AK302" s="2"/>
      <c r="AL302" s="2"/>
      <c r="AM302" s="2"/>
      <c r="AN302" s="2"/>
      <c r="AO302" s="2"/>
      <c r="AP302" s="2"/>
      <c r="AQ302" s="2"/>
      <c r="AR302" s="15"/>
    </row>
    <row r="303" spans="1:44" ht="11.25" customHeight="1">
      <c r="A303" s="184"/>
      <c r="B303" s="120"/>
      <c r="C303" s="120"/>
      <c r="D303" s="120"/>
      <c r="E303" s="2"/>
      <c r="F303" s="2"/>
      <c r="G303" s="120"/>
      <c r="H303" s="120"/>
      <c r="I303" s="120"/>
      <c r="J303" s="58"/>
      <c r="K303" s="121"/>
      <c r="L303" s="2"/>
      <c r="M303" s="120"/>
      <c r="N303" s="120"/>
      <c r="O303" s="120"/>
      <c r="P303" s="120"/>
      <c r="Q303" s="2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122"/>
      <c r="AJ303" s="122"/>
      <c r="AK303" s="2"/>
      <c r="AL303" s="2"/>
      <c r="AM303" s="2"/>
      <c r="AN303" s="2"/>
      <c r="AO303" s="2"/>
      <c r="AP303" s="2"/>
      <c r="AQ303" s="2"/>
      <c r="AR303" s="15"/>
    </row>
    <row r="304" spans="1:44" ht="11.25" customHeight="1">
      <c r="A304" s="184"/>
      <c r="B304" s="120"/>
      <c r="C304" s="120"/>
      <c r="D304" s="120"/>
      <c r="E304" s="2"/>
      <c r="F304" s="2"/>
      <c r="G304" s="120"/>
      <c r="H304" s="120"/>
      <c r="I304" s="120"/>
      <c r="J304" s="58"/>
      <c r="K304" s="121"/>
      <c r="L304" s="2"/>
      <c r="M304" s="120"/>
      <c r="N304" s="120"/>
      <c r="O304" s="120"/>
      <c r="P304" s="120"/>
      <c r="Q304" s="2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122"/>
      <c r="AJ304" s="122"/>
      <c r="AK304" s="2"/>
      <c r="AL304" s="2"/>
      <c r="AM304" s="2"/>
      <c r="AN304" s="2"/>
      <c r="AO304" s="2"/>
      <c r="AP304" s="2"/>
      <c r="AQ304" s="2"/>
      <c r="AR304" s="15"/>
    </row>
    <row r="305" spans="1:44" ht="11.25" customHeight="1">
      <c r="A305" s="184"/>
      <c r="B305" s="120"/>
      <c r="C305" s="120"/>
      <c r="D305" s="120"/>
      <c r="E305" s="2"/>
      <c r="F305" s="2"/>
      <c r="G305" s="120"/>
      <c r="H305" s="120"/>
      <c r="I305" s="120"/>
      <c r="J305" s="58"/>
      <c r="K305" s="121"/>
      <c r="L305" s="2"/>
      <c r="M305" s="120"/>
      <c r="N305" s="120"/>
      <c r="O305" s="120"/>
      <c r="P305" s="120"/>
      <c r="Q305" s="2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122"/>
      <c r="AJ305" s="122"/>
      <c r="AK305" s="2"/>
      <c r="AL305" s="2"/>
      <c r="AM305" s="2"/>
      <c r="AN305" s="2"/>
      <c r="AO305" s="2"/>
      <c r="AP305" s="2"/>
      <c r="AQ305" s="2"/>
      <c r="AR305" s="15"/>
    </row>
    <row r="306" spans="1:44" ht="11.25" customHeight="1">
      <c r="A306" s="184"/>
      <c r="B306" s="120"/>
      <c r="C306" s="120"/>
      <c r="D306" s="120"/>
      <c r="E306" s="2"/>
      <c r="F306" s="2"/>
      <c r="G306" s="120"/>
      <c r="H306" s="120"/>
      <c r="I306" s="120"/>
      <c r="J306" s="58"/>
      <c r="K306" s="121"/>
      <c r="L306" s="2"/>
      <c r="M306" s="120"/>
      <c r="N306" s="120"/>
      <c r="O306" s="120"/>
      <c r="P306" s="120"/>
      <c r="Q306" s="2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122"/>
      <c r="AJ306" s="122"/>
      <c r="AK306" s="2"/>
      <c r="AL306" s="2"/>
      <c r="AM306" s="2"/>
      <c r="AN306" s="2"/>
      <c r="AO306" s="2"/>
      <c r="AP306" s="2"/>
      <c r="AQ306" s="2"/>
      <c r="AR306" s="15"/>
    </row>
    <row r="307" spans="1:44" ht="11.25" customHeight="1">
      <c r="A307" s="184"/>
      <c r="B307" s="120"/>
      <c r="C307" s="120"/>
      <c r="D307" s="120"/>
      <c r="E307" s="2"/>
      <c r="F307" s="2"/>
      <c r="G307" s="120"/>
      <c r="H307" s="120"/>
      <c r="I307" s="120"/>
      <c r="J307" s="58"/>
      <c r="K307" s="121"/>
      <c r="L307" s="2"/>
      <c r="M307" s="120"/>
      <c r="N307" s="120"/>
      <c r="O307" s="120"/>
      <c r="P307" s="120"/>
      <c r="Q307" s="2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122"/>
      <c r="AJ307" s="122"/>
      <c r="AK307" s="2"/>
      <c r="AL307" s="2"/>
      <c r="AM307" s="2"/>
      <c r="AN307" s="2"/>
      <c r="AO307" s="2"/>
      <c r="AP307" s="2"/>
      <c r="AQ307" s="2"/>
      <c r="AR307" s="15"/>
    </row>
    <row r="308" spans="1:44" ht="11.25" customHeight="1">
      <c r="A308" s="184"/>
      <c r="B308" s="120"/>
      <c r="C308" s="120"/>
      <c r="D308" s="120"/>
      <c r="E308" s="2"/>
      <c r="F308" s="2"/>
      <c r="G308" s="120"/>
      <c r="H308" s="120"/>
      <c r="I308" s="120"/>
      <c r="J308" s="58"/>
      <c r="K308" s="121"/>
      <c r="L308" s="2"/>
      <c r="M308" s="120"/>
      <c r="N308" s="120"/>
      <c r="O308" s="120"/>
      <c r="P308" s="120"/>
      <c r="Q308" s="2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122"/>
      <c r="AJ308" s="122"/>
      <c r="AK308" s="2"/>
      <c r="AL308" s="2"/>
      <c r="AM308" s="2"/>
      <c r="AN308" s="2"/>
      <c r="AO308" s="2"/>
      <c r="AP308" s="2"/>
      <c r="AQ308" s="2"/>
      <c r="AR308" s="15"/>
    </row>
    <row r="309" spans="1:44" ht="11.25" customHeight="1">
      <c r="A309" s="184"/>
      <c r="B309" s="120"/>
      <c r="C309" s="120"/>
      <c r="D309" s="120"/>
      <c r="E309" s="2"/>
      <c r="F309" s="2"/>
      <c r="G309" s="120"/>
      <c r="H309" s="120"/>
      <c r="I309" s="120"/>
      <c r="J309" s="58"/>
      <c r="K309" s="121"/>
      <c r="L309" s="2"/>
      <c r="M309" s="120"/>
      <c r="N309" s="120"/>
      <c r="O309" s="120"/>
      <c r="P309" s="120"/>
      <c r="Q309" s="2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122"/>
      <c r="AJ309" s="122"/>
      <c r="AK309" s="2"/>
      <c r="AL309" s="2"/>
      <c r="AM309" s="2"/>
      <c r="AN309" s="2"/>
      <c r="AO309" s="2"/>
      <c r="AP309" s="2"/>
      <c r="AQ309" s="2"/>
      <c r="AR309" s="15"/>
    </row>
    <row r="310" spans="1:44" ht="11.25" customHeight="1">
      <c r="A310" s="184"/>
      <c r="B310" s="120"/>
      <c r="C310" s="120"/>
      <c r="D310" s="120"/>
      <c r="E310" s="2"/>
      <c r="F310" s="2"/>
      <c r="G310" s="120"/>
      <c r="H310" s="120"/>
      <c r="I310" s="120"/>
      <c r="J310" s="58"/>
      <c r="K310" s="121"/>
      <c r="L310" s="2"/>
      <c r="M310" s="120"/>
      <c r="N310" s="120"/>
      <c r="O310" s="120"/>
      <c r="P310" s="120"/>
      <c r="Q310" s="2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122"/>
      <c r="AJ310" s="122"/>
      <c r="AK310" s="2"/>
      <c r="AL310" s="2"/>
      <c r="AM310" s="2"/>
      <c r="AN310" s="2"/>
      <c r="AO310" s="2"/>
      <c r="AP310" s="2"/>
      <c r="AQ310" s="2"/>
      <c r="AR310" s="15"/>
    </row>
    <row r="311" spans="1:44" ht="11.25" customHeight="1">
      <c r="A311" s="184"/>
      <c r="B311" s="120"/>
      <c r="C311" s="120"/>
      <c r="D311" s="120"/>
      <c r="E311" s="2"/>
      <c r="F311" s="2"/>
      <c r="G311" s="120"/>
      <c r="H311" s="120"/>
      <c r="I311" s="120"/>
      <c r="J311" s="58"/>
      <c r="K311" s="121"/>
      <c r="L311" s="2"/>
      <c r="M311" s="120"/>
      <c r="N311" s="120"/>
      <c r="O311" s="120"/>
      <c r="P311" s="120"/>
      <c r="Q311" s="2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122"/>
      <c r="AJ311" s="122"/>
      <c r="AK311" s="2"/>
      <c r="AL311" s="2"/>
      <c r="AM311" s="2"/>
      <c r="AN311" s="2"/>
      <c r="AO311" s="2"/>
      <c r="AP311" s="2"/>
      <c r="AQ311" s="2"/>
      <c r="AR311" s="15"/>
    </row>
    <row r="312" spans="1:44" ht="11.25" customHeight="1">
      <c r="A312" s="184"/>
      <c r="B312" s="120"/>
      <c r="C312" s="120"/>
      <c r="D312" s="120"/>
      <c r="E312" s="2"/>
      <c r="F312" s="2"/>
      <c r="G312" s="120"/>
      <c r="H312" s="120"/>
      <c r="I312" s="120"/>
      <c r="J312" s="58"/>
      <c r="K312" s="121"/>
      <c r="L312" s="2"/>
      <c r="M312" s="120"/>
      <c r="N312" s="120"/>
      <c r="O312" s="120"/>
      <c r="P312" s="120"/>
      <c r="Q312" s="2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122"/>
      <c r="AJ312" s="122"/>
      <c r="AK312" s="2"/>
      <c r="AL312" s="2"/>
      <c r="AM312" s="2"/>
      <c r="AN312" s="2"/>
      <c r="AO312" s="2"/>
      <c r="AP312" s="2"/>
      <c r="AQ312" s="2"/>
      <c r="AR312" s="15"/>
    </row>
    <row r="313" spans="1:44" ht="11.25" customHeight="1">
      <c r="A313" s="184"/>
      <c r="B313" s="120"/>
      <c r="C313" s="120"/>
      <c r="D313" s="120"/>
      <c r="E313" s="2"/>
      <c r="F313" s="2"/>
      <c r="G313" s="120"/>
      <c r="H313" s="120"/>
      <c r="I313" s="120"/>
      <c r="J313" s="58"/>
      <c r="K313" s="121"/>
      <c r="L313" s="2"/>
      <c r="M313" s="120"/>
      <c r="N313" s="120"/>
      <c r="O313" s="120"/>
      <c r="P313" s="120"/>
      <c r="Q313" s="2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122"/>
      <c r="AJ313" s="122"/>
      <c r="AK313" s="2"/>
      <c r="AL313" s="2"/>
      <c r="AM313" s="2"/>
      <c r="AN313" s="2"/>
      <c r="AO313" s="2"/>
      <c r="AP313" s="2"/>
      <c r="AQ313" s="2"/>
      <c r="AR313" s="15"/>
    </row>
    <row r="314" spans="1:44" ht="11.25" customHeight="1">
      <c r="A314" s="184"/>
      <c r="B314" s="120"/>
      <c r="C314" s="120"/>
      <c r="D314" s="120"/>
      <c r="E314" s="2"/>
      <c r="F314" s="2"/>
      <c r="G314" s="120"/>
      <c r="H314" s="120"/>
      <c r="I314" s="120"/>
      <c r="J314" s="58"/>
      <c r="K314" s="121"/>
      <c r="L314" s="2"/>
      <c r="M314" s="120"/>
      <c r="N314" s="120"/>
      <c r="O314" s="120"/>
      <c r="P314" s="120"/>
      <c r="Q314" s="2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122"/>
      <c r="AJ314" s="122"/>
      <c r="AK314" s="2"/>
      <c r="AL314" s="2"/>
      <c r="AM314" s="2"/>
      <c r="AN314" s="2"/>
      <c r="AO314" s="2"/>
      <c r="AP314" s="2"/>
      <c r="AQ314" s="2"/>
      <c r="AR314" s="15"/>
    </row>
    <row r="315" spans="1:44" ht="11.25" customHeight="1">
      <c r="A315" s="184"/>
      <c r="B315" s="120"/>
      <c r="C315" s="120"/>
      <c r="D315" s="120"/>
      <c r="E315" s="2"/>
      <c r="F315" s="2"/>
      <c r="G315" s="120"/>
      <c r="H315" s="120"/>
      <c r="I315" s="120"/>
      <c r="J315" s="58"/>
      <c r="K315" s="121"/>
      <c r="L315" s="2"/>
      <c r="M315" s="120"/>
      <c r="N315" s="120"/>
      <c r="O315" s="120"/>
      <c r="P315" s="120"/>
      <c r="Q315" s="2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122"/>
      <c r="AJ315" s="122"/>
      <c r="AK315" s="2"/>
      <c r="AL315" s="2"/>
      <c r="AM315" s="2"/>
      <c r="AN315" s="2"/>
      <c r="AO315" s="2"/>
      <c r="AP315" s="2"/>
      <c r="AQ315" s="2"/>
      <c r="AR315" s="15"/>
    </row>
    <row r="316" spans="1:44" ht="11.25" customHeight="1">
      <c r="A316" s="184"/>
      <c r="B316" s="120"/>
      <c r="C316" s="120"/>
      <c r="D316" s="120"/>
      <c r="E316" s="2"/>
      <c r="F316" s="2"/>
      <c r="G316" s="120"/>
      <c r="H316" s="120"/>
      <c r="I316" s="120"/>
      <c r="J316" s="58"/>
      <c r="K316" s="121"/>
      <c r="L316" s="2"/>
      <c r="M316" s="120"/>
      <c r="N316" s="120"/>
      <c r="O316" s="120"/>
      <c r="P316" s="120"/>
      <c r="Q316" s="2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122"/>
      <c r="AJ316" s="122"/>
      <c r="AK316" s="2"/>
      <c r="AL316" s="2"/>
      <c r="AM316" s="2"/>
      <c r="AN316" s="2"/>
      <c r="AO316" s="2"/>
      <c r="AP316" s="2"/>
      <c r="AQ316" s="2"/>
      <c r="AR316" s="15"/>
    </row>
    <row r="317" spans="1:44" ht="11.25" customHeight="1">
      <c r="A317" s="184"/>
      <c r="B317" s="120"/>
      <c r="C317" s="120"/>
      <c r="D317" s="120"/>
      <c r="E317" s="2"/>
      <c r="F317" s="2"/>
      <c r="G317" s="120"/>
      <c r="H317" s="120"/>
      <c r="I317" s="120"/>
      <c r="J317" s="58"/>
      <c r="K317" s="121"/>
      <c r="L317" s="2"/>
      <c r="M317" s="120"/>
      <c r="N317" s="120"/>
      <c r="O317" s="120"/>
      <c r="P317" s="120"/>
      <c r="Q317" s="2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122"/>
      <c r="AJ317" s="122"/>
      <c r="AK317" s="2"/>
      <c r="AL317" s="2"/>
      <c r="AM317" s="2"/>
      <c r="AN317" s="2"/>
      <c r="AO317" s="2"/>
      <c r="AP317" s="2"/>
      <c r="AQ317" s="2"/>
      <c r="AR317" s="15"/>
    </row>
    <row r="318" spans="1:44" ht="11.25" customHeight="1">
      <c r="A318" s="184"/>
      <c r="B318" s="120"/>
      <c r="C318" s="120"/>
      <c r="D318" s="120"/>
      <c r="E318" s="2"/>
      <c r="F318" s="2"/>
      <c r="G318" s="120"/>
      <c r="H318" s="120"/>
      <c r="I318" s="120"/>
      <c r="J318" s="58"/>
      <c r="K318" s="121"/>
      <c r="L318" s="2"/>
      <c r="M318" s="120"/>
      <c r="N318" s="120"/>
      <c r="O318" s="120"/>
      <c r="P318" s="120"/>
      <c r="Q318" s="2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122"/>
      <c r="AJ318" s="122"/>
      <c r="AK318" s="2"/>
      <c r="AL318" s="2"/>
      <c r="AM318" s="2"/>
      <c r="AN318" s="2"/>
      <c r="AO318" s="2"/>
      <c r="AP318" s="2"/>
      <c r="AQ318" s="2"/>
      <c r="AR318" s="15"/>
    </row>
    <row r="319" spans="1:44" ht="11.25" customHeight="1">
      <c r="A319" s="184"/>
      <c r="B319" s="120"/>
      <c r="C319" s="120"/>
      <c r="D319" s="120"/>
      <c r="E319" s="2"/>
      <c r="F319" s="2"/>
      <c r="G319" s="120"/>
      <c r="H319" s="120"/>
      <c r="I319" s="120"/>
      <c r="J319" s="58"/>
      <c r="K319" s="121"/>
      <c r="L319" s="2"/>
      <c r="M319" s="120"/>
      <c r="N319" s="120"/>
      <c r="O319" s="120"/>
      <c r="P319" s="120"/>
      <c r="Q319" s="2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122"/>
      <c r="AJ319" s="122"/>
      <c r="AK319" s="2"/>
      <c r="AL319" s="2"/>
      <c r="AM319" s="2"/>
      <c r="AN319" s="2"/>
      <c r="AO319" s="2"/>
      <c r="AP319" s="2"/>
      <c r="AQ319" s="2"/>
      <c r="AR319" s="15"/>
    </row>
    <row r="320" spans="1:44" ht="11.25" customHeight="1">
      <c r="A320" s="184"/>
      <c r="B320" s="120"/>
      <c r="C320" s="120"/>
      <c r="D320" s="120"/>
      <c r="E320" s="2"/>
      <c r="F320" s="2"/>
      <c r="G320" s="120"/>
      <c r="H320" s="120"/>
      <c r="I320" s="120"/>
      <c r="J320" s="58"/>
      <c r="K320" s="121"/>
      <c r="L320" s="2"/>
      <c r="M320" s="120"/>
      <c r="N320" s="120"/>
      <c r="O320" s="120"/>
      <c r="P320" s="120"/>
      <c r="Q320" s="2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122"/>
      <c r="AJ320" s="122"/>
      <c r="AK320" s="2"/>
      <c r="AL320" s="2"/>
      <c r="AM320" s="2"/>
      <c r="AN320" s="2"/>
      <c r="AO320" s="2"/>
      <c r="AP320" s="2"/>
      <c r="AQ320" s="2"/>
      <c r="AR320" s="15"/>
    </row>
    <row r="321" spans="1:44" ht="11.25" customHeight="1">
      <c r="A321" s="184"/>
      <c r="B321" s="120"/>
      <c r="C321" s="120"/>
      <c r="D321" s="120"/>
      <c r="E321" s="2"/>
      <c r="F321" s="2"/>
      <c r="G321" s="120"/>
      <c r="H321" s="120"/>
      <c r="I321" s="120"/>
      <c r="J321" s="58"/>
      <c r="K321" s="121"/>
      <c r="L321" s="2"/>
      <c r="M321" s="120"/>
      <c r="N321" s="120"/>
      <c r="O321" s="120"/>
      <c r="P321" s="120"/>
      <c r="Q321" s="2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122"/>
      <c r="AJ321" s="122"/>
      <c r="AK321" s="2"/>
      <c r="AL321" s="2"/>
      <c r="AM321" s="2"/>
      <c r="AN321" s="2"/>
      <c r="AO321" s="2"/>
      <c r="AP321" s="2"/>
      <c r="AQ321" s="2"/>
      <c r="AR321" s="15"/>
    </row>
    <row r="322" spans="1:44" ht="11.25" customHeight="1">
      <c r="A322" s="184"/>
      <c r="B322" s="120"/>
      <c r="C322" s="120"/>
      <c r="D322" s="120"/>
      <c r="E322" s="2"/>
      <c r="F322" s="2"/>
      <c r="G322" s="120"/>
      <c r="H322" s="120"/>
      <c r="I322" s="120"/>
      <c r="J322" s="58"/>
      <c r="K322" s="121"/>
      <c r="L322" s="2"/>
      <c r="M322" s="120"/>
      <c r="N322" s="120"/>
      <c r="O322" s="120"/>
      <c r="P322" s="120"/>
      <c r="Q322" s="2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122"/>
      <c r="AJ322" s="122"/>
      <c r="AK322" s="2"/>
      <c r="AL322" s="2"/>
      <c r="AM322" s="2"/>
      <c r="AN322" s="2"/>
      <c r="AO322" s="2"/>
      <c r="AP322" s="2"/>
      <c r="AQ322" s="2"/>
      <c r="AR322" s="15"/>
    </row>
    <row r="323" spans="1:44" ht="11.25" customHeight="1">
      <c r="A323" s="184"/>
      <c r="B323" s="120"/>
      <c r="C323" s="120"/>
      <c r="D323" s="120"/>
      <c r="E323" s="2"/>
      <c r="F323" s="2"/>
      <c r="G323" s="120"/>
      <c r="H323" s="120"/>
      <c r="I323" s="120"/>
      <c r="J323" s="58"/>
      <c r="K323" s="121"/>
      <c r="L323" s="2"/>
      <c r="M323" s="120"/>
      <c r="N323" s="120"/>
      <c r="O323" s="120"/>
      <c r="P323" s="120"/>
      <c r="Q323" s="2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122"/>
      <c r="AJ323" s="122"/>
      <c r="AK323" s="2"/>
      <c r="AL323" s="2"/>
      <c r="AM323" s="2"/>
      <c r="AN323" s="2"/>
      <c r="AO323" s="2"/>
      <c r="AP323" s="2"/>
      <c r="AQ323" s="2"/>
      <c r="AR323" s="15"/>
    </row>
    <row r="324" spans="1:44" ht="11.25" customHeight="1">
      <c r="A324" s="184"/>
      <c r="B324" s="120"/>
      <c r="C324" s="120"/>
      <c r="D324" s="120"/>
      <c r="E324" s="2"/>
      <c r="F324" s="2"/>
      <c r="G324" s="120"/>
      <c r="H324" s="120"/>
      <c r="I324" s="120"/>
      <c r="J324" s="58"/>
      <c r="K324" s="121"/>
      <c r="L324" s="2"/>
      <c r="M324" s="120"/>
      <c r="N324" s="120"/>
      <c r="O324" s="120"/>
      <c r="P324" s="120"/>
      <c r="Q324" s="2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122"/>
      <c r="AJ324" s="122"/>
      <c r="AK324" s="2"/>
      <c r="AL324" s="2"/>
      <c r="AM324" s="2"/>
      <c r="AN324" s="2"/>
      <c r="AO324" s="2"/>
      <c r="AP324" s="2"/>
      <c r="AQ324" s="2"/>
      <c r="AR324" s="15"/>
    </row>
    <row r="325" spans="1:44" ht="11.25" customHeight="1">
      <c r="A325" s="184"/>
      <c r="B325" s="120"/>
      <c r="C325" s="120"/>
      <c r="D325" s="120"/>
      <c r="E325" s="2"/>
      <c r="F325" s="2"/>
      <c r="G325" s="120"/>
      <c r="H325" s="120"/>
      <c r="I325" s="120"/>
      <c r="J325" s="58"/>
      <c r="K325" s="121"/>
      <c r="L325" s="2"/>
      <c r="M325" s="120"/>
      <c r="N325" s="120"/>
      <c r="O325" s="120"/>
      <c r="P325" s="120"/>
      <c r="Q325" s="2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122"/>
      <c r="AJ325" s="122"/>
      <c r="AK325" s="2"/>
      <c r="AL325" s="2"/>
      <c r="AM325" s="2"/>
      <c r="AN325" s="2"/>
      <c r="AO325" s="2"/>
      <c r="AP325" s="2"/>
      <c r="AQ325" s="2"/>
      <c r="AR325" s="15"/>
    </row>
    <row r="326" spans="1:44" ht="11.25" customHeight="1">
      <c r="A326" s="184"/>
      <c r="B326" s="120"/>
      <c r="C326" s="120"/>
      <c r="D326" s="120"/>
      <c r="E326" s="2"/>
      <c r="F326" s="2"/>
      <c r="G326" s="120"/>
      <c r="H326" s="120"/>
      <c r="I326" s="120"/>
      <c r="J326" s="58"/>
      <c r="K326" s="121"/>
      <c r="L326" s="2"/>
      <c r="M326" s="120"/>
      <c r="N326" s="120"/>
      <c r="O326" s="120"/>
      <c r="P326" s="120"/>
      <c r="Q326" s="2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122"/>
      <c r="AJ326" s="122"/>
      <c r="AK326" s="2"/>
      <c r="AL326" s="2"/>
      <c r="AM326" s="2"/>
      <c r="AN326" s="2"/>
      <c r="AO326" s="2"/>
      <c r="AP326" s="2"/>
      <c r="AQ326" s="2"/>
      <c r="AR326" s="15"/>
    </row>
    <row r="327" spans="1:44" ht="11.25" customHeight="1">
      <c r="A327" s="184"/>
      <c r="B327" s="120"/>
      <c r="C327" s="120"/>
      <c r="D327" s="120"/>
      <c r="E327" s="2"/>
      <c r="F327" s="2"/>
      <c r="G327" s="120"/>
      <c r="H327" s="120"/>
      <c r="I327" s="120"/>
      <c r="J327" s="58"/>
      <c r="K327" s="121"/>
      <c r="L327" s="2"/>
      <c r="M327" s="120"/>
      <c r="N327" s="120"/>
      <c r="O327" s="120"/>
      <c r="P327" s="120"/>
      <c r="Q327" s="2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122"/>
      <c r="AJ327" s="122"/>
      <c r="AK327" s="2"/>
      <c r="AL327" s="2"/>
      <c r="AM327" s="2"/>
      <c r="AN327" s="2"/>
      <c r="AO327" s="2"/>
      <c r="AP327" s="2"/>
      <c r="AQ327" s="2"/>
      <c r="AR327" s="15"/>
    </row>
    <row r="328" spans="1:44" ht="11.25" customHeight="1">
      <c r="A328" s="184"/>
      <c r="B328" s="120"/>
      <c r="C328" s="120"/>
      <c r="D328" s="120"/>
      <c r="E328" s="2"/>
      <c r="F328" s="2"/>
      <c r="G328" s="120"/>
      <c r="H328" s="120"/>
      <c r="I328" s="120"/>
      <c r="J328" s="58"/>
      <c r="K328" s="121"/>
      <c r="L328" s="2"/>
      <c r="M328" s="120"/>
      <c r="N328" s="120"/>
      <c r="O328" s="120"/>
      <c r="P328" s="120"/>
      <c r="Q328" s="2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122"/>
      <c r="AJ328" s="122"/>
      <c r="AK328" s="2"/>
      <c r="AL328" s="2"/>
      <c r="AM328" s="2"/>
      <c r="AN328" s="2"/>
      <c r="AO328" s="2"/>
      <c r="AP328" s="2"/>
      <c r="AQ328" s="2"/>
      <c r="AR328" s="15"/>
    </row>
    <row r="329" spans="1:44" ht="11.25" customHeight="1">
      <c r="A329" s="184"/>
      <c r="B329" s="120"/>
      <c r="C329" s="120"/>
      <c r="D329" s="120"/>
      <c r="E329" s="2"/>
      <c r="F329" s="2"/>
      <c r="G329" s="120"/>
      <c r="H329" s="120"/>
      <c r="I329" s="120"/>
      <c r="J329" s="58"/>
      <c r="K329" s="121"/>
      <c r="L329" s="2"/>
      <c r="M329" s="120"/>
      <c r="N329" s="120"/>
      <c r="O329" s="120"/>
      <c r="P329" s="120"/>
      <c r="Q329" s="2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122"/>
      <c r="AJ329" s="122"/>
      <c r="AK329" s="2"/>
      <c r="AL329" s="2"/>
      <c r="AM329" s="2"/>
      <c r="AN329" s="2"/>
      <c r="AO329" s="2"/>
      <c r="AP329" s="2"/>
      <c r="AQ329" s="2"/>
      <c r="AR329" s="15"/>
    </row>
    <row r="330" spans="1:44" ht="11.25" customHeight="1">
      <c r="A330" s="184"/>
      <c r="B330" s="120"/>
      <c r="C330" s="120"/>
      <c r="D330" s="120"/>
      <c r="E330" s="2"/>
      <c r="F330" s="2"/>
      <c r="G330" s="120"/>
      <c r="H330" s="120"/>
      <c r="I330" s="120"/>
      <c r="J330" s="58"/>
      <c r="K330" s="121"/>
      <c r="L330" s="2"/>
      <c r="M330" s="120"/>
      <c r="N330" s="120"/>
      <c r="O330" s="120"/>
      <c r="P330" s="120"/>
      <c r="Q330" s="2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122"/>
      <c r="AJ330" s="122"/>
      <c r="AK330" s="2"/>
      <c r="AL330" s="2"/>
      <c r="AM330" s="2"/>
      <c r="AN330" s="2"/>
      <c r="AO330" s="2"/>
      <c r="AP330" s="2"/>
      <c r="AQ330" s="2"/>
      <c r="AR330" s="15"/>
    </row>
    <row r="331" spans="1:44" ht="11.25" customHeight="1">
      <c r="A331" s="184"/>
      <c r="B331" s="120"/>
      <c r="C331" s="120"/>
      <c r="D331" s="120"/>
      <c r="E331" s="2"/>
      <c r="F331" s="2"/>
      <c r="G331" s="120"/>
      <c r="H331" s="120"/>
      <c r="I331" s="120"/>
      <c r="J331" s="58"/>
      <c r="K331" s="121"/>
      <c r="L331" s="2"/>
      <c r="M331" s="120"/>
      <c r="N331" s="120"/>
      <c r="O331" s="120"/>
      <c r="P331" s="120"/>
      <c r="Q331" s="2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122"/>
      <c r="AJ331" s="122"/>
      <c r="AK331" s="2"/>
      <c r="AL331" s="2"/>
      <c r="AM331" s="2"/>
      <c r="AN331" s="2"/>
      <c r="AO331" s="2"/>
      <c r="AP331" s="2"/>
      <c r="AQ331" s="2"/>
      <c r="AR331" s="15"/>
    </row>
    <row r="332" spans="1:44" ht="11.25" customHeight="1">
      <c r="A332" s="184"/>
      <c r="B332" s="120"/>
      <c r="C332" s="120"/>
      <c r="D332" s="120"/>
      <c r="E332" s="2"/>
      <c r="F332" s="2"/>
      <c r="G332" s="120"/>
      <c r="H332" s="120"/>
      <c r="I332" s="120"/>
      <c r="J332" s="58"/>
      <c r="K332" s="121"/>
      <c r="L332" s="2"/>
      <c r="M332" s="120"/>
      <c r="N332" s="120"/>
      <c r="O332" s="120"/>
      <c r="P332" s="120"/>
      <c r="Q332" s="2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122"/>
      <c r="AJ332" s="122"/>
      <c r="AK332" s="2"/>
      <c r="AL332" s="2"/>
      <c r="AM332" s="2"/>
      <c r="AN332" s="2"/>
      <c r="AO332" s="2"/>
      <c r="AP332" s="2"/>
      <c r="AQ332" s="2"/>
      <c r="AR332" s="15"/>
    </row>
    <row r="333" spans="1:44" ht="11.25" customHeight="1">
      <c r="A333" s="184"/>
      <c r="B333" s="120"/>
      <c r="C333" s="120"/>
      <c r="D333" s="120"/>
      <c r="E333" s="2"/>
      <c r="F333" s="2"/>
      <c r="G333" s="120"/>
      <c r="H333" s="120"/>
      <c r="I333" s="120"/>
      <c r="J333" s="58"/>
      <c r="K333" s="121"/>
      <c r="L333" s="2"/>
      <c r="M333" s="120"/>
      <c r="N333" s="120"/>
      <c r="O333" s="120"/>
      <c r="P333" s="120"/>
      <c r="Q333" s="2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122"/>
      <c r="AJ333" s="122"/>
      <c r="AK333" s="2"/>
      <c r="AL333" s="2"/>
      <c r="AM333" s="2"/>
      <c r="AN333" s="2"/>
      <c r="AO333" s="2"/>
      <c r="AP333" s="2"/>
      <c r="AQ333" s="2"/>
      <c r="AR333" s="15"/>
    </row>
    <row r="334" spans="1:44" ht="11.25" customHeight="1">
      <c r="A334" s="184"/>
      <c r="B334" s="120"/>
      <c r="C334" s="120"/>
      <c r="D334" s="120"/>
      <c r="E334" s="2"/>
      <c r="F334" s="2"/>
      <c r="G334" s="120"/>
      <c r="H334" s="120"/>
      <c r="I334" s="120"/>
      <c r="J334" s="58"/>
      <c r="K334" s="121"/>
      <c r="L334" s="2"/>
      <c r="M334" s="120"/>
      <c r="N334" s="120"/>
      <c r="O334" s="120"/>
      <c r="P334" s="120"/>
      <c r="Q334" s="2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122"/>
      <c r="AJ334" s="122"/>
      <c r="AK334" s="2"/>
      <c r="AL334" s="2"/>
      <c r="AM334" s="2"/>
      <c r="AN334" s="2"/>
      <c r="AO334" s="2"/>
      <c r="AP334" s="2"/>
      <c r="AQ334" s="2"/>
      <c r="AR334" s="15"/>
    </row>
    <row r="335" spans="1:44" ht="11.25" customHeight="1">
      <c r="A335" s="184"/>
      <c r="B335" s="120"/>
      <c r="C335" s="120"/>
      <c r="D335" s="120"/>
      <c r="E335" s="2"/>
      <c r="F335" s="2"/>
      <c r="G335" s="120"/>
      <c r="H335" s="120"/>
      <c r="I335" s="120"/>
      <c r="J335" s="58"/>
      <c r="K335" s="121"/>
      <c r="L335" s="2"/>
      <c r="M335" s="120"/>
      <c r="N335" s="120"/>
      <c r="O335" s="120"/>
      <c r="P335" s="120"/>
      <c r="Q335" s="2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122"/>
      <c r="AJ335" s="122"/>
      <c r="AK335" s="2"/>
      <c r="AL335" s="2"/>
      <c r="AM335" s="2"/>
      <c r="AN335" s="2"/>
      <c r="AO335" s="2"/>
      <c r="AP335" s="2"/>
      <c r="AQ335" s="2"/>
      <c r="AR335" s="15"/>
    </row>
    <row r="336" spans="1:44" ht="11.25" customHeight="1">
      <c r="A336" s="184"/>
      <c r="B336" s="120"/>
      <c r="C336" s="120"/>
      <c r="D336" s="120"/>
      <c r="E336" s="2"/>
      <c r="F336" s="2"/>
      <c r="G336" s="120"/>
      <c r="H336" s="120"/>
      <c r="I336" s="120"/>
      <c r="J336" s="58"/>
      <c r="K336" s="121"/>
      <c r="L336" s="2"/>
      <c r="M336" s="120"/>
      <c r="N336" s="120"/>
      <c r="O336" s="120"/>
      <c r="P336" s="120"/>
      <c r="Q336" s="2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122"/>
      <c r="AJ336" s="122"/>
      <c r="AK336" s="2"/>
      <c r="AL336" s="2"/>
      <c r="AM336" s="2"/>
      <c r="AN336" s="2"/>
      <c r="AO336" s="2"/>
      <c r="AP336" s="2"/>
      <c r="AQ336" s="2"/>
      <c r="AR336" s="15"/>
    </row>
    <row r="337" spans="1:44" ht="11.25" customHeight="1">
      <c r="A337" s="184"/>
      <c r="B337" s="120"/>
      <c r="C337" s="120"/>
      <c r="D337" s="120"/>
      <c r="E337" s="2"/>
      <c r="F337" s="2"/>
      <c r="G337" s="120"/>
      <c r="H337" s="120"/>
      <c r="I337" s="120"/>
      <c r="J337" s="58"/>
      <c r="K337" s="121"/>
      <c r="L337" s="2"/>
      <c r="M337" s="120"/>
      <c r="N337" s="120"/>
      <c r="O337" s="120"/>
      <c r="P337" s="120"/>
      <c r="Q337" s="2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122"/>
      <c r="AJ337" s="122"/>
      <c r="AK337" s="2"/>
      <c r="AL337" s="2"/>
      <c r="AM337" s="2"/>
      <c r="AN337" s="2"/>
      <c r="AO337" s="2"/>
      <c r="AP337" s="2"/>
      <c r="AQ337" s="2"/>
      <c r="AR337" s="15"/>
    </row>
    <row r="338" spans="1:44" ht="11.25" customHeight="1">
      <c r="A338" s="184"/>
      <c r="B338" s="120"/>
      <c r="C338" s="120"/>
      <c r="D338" s="120"/>
      <c r="E338" s="2"/>
      <c r="F338" s="2"/>
      <c r="G338" s="120"/>
      <c r="H338" s="120"/>
      <c r="I338" s="120"/>
      <c r="J338" s="58"/>
      <c r="K338" s="121"/>
      <c r="L338" s="2"/>
      <c r="M338" s="120"/>
      <c r="N338" s="120"/>
      <c r="O338" s="120"/>
      <c r="P338" s="120"/>
      <c r="Q338" s="2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122"/>
      <c r="AJ338" s="122"/>
      <c r="AK338" s="2"/>
      <c r="AL338" s="2"/>
      <c r="AM338" s="2"/>
      <c r="AN338" s="2"/>
      <c r="AO338" s="2"/>
      <c r="AP338" s="2"/>
      <c r="AQ338" s="2"/>
      <c r="AR338" s="15"/>
    </row>
    <row r="339" spans="1:44" ht="11.25" customHeight="1">
      <c r="A339" s="184"/>
      <c r="B339" s="120"/>
      <c r="C339" s="120"/>
      <c r="D339" s="120"/>
      <c r="E339" s="2"/>
      <c r="F339" s="2"/>
      <c r="G339" s="120"/>
      <c r="H339" s="120"/>
      <c r="I339" s="120"/>
      <c r="J339" s="58"/>
      <c r="K339" s="121"/>
      <c r="L339" s="2"/>
      <c r="M339" s="120"/>
      <c r="N339" s="120"/>
      <c r="O339" s="120"/>
      <c r="P339" s="120"/>
      <c r="Q339" s="2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122"/>
      <c r="AJ339" s="122"/>
      <c r="AK339" s="2"/>
      <c r="AL339" s="2"/>
      <c r="AM339" s="2"/>
      <c r="AN339" s="2"/>
      <c r="AO339" s="2"/>
      <c r="AP339" s="2"/>
      <c r="AQ339" s="2"/>
      <c r="AR339" s="15"/>
    </row>
    <row r="340" spans="1:44" ht="11.25" customHeight="1">
      <c r="A340" s="184"/>
      <c r="B340" s="120"/>
      <c r="C340" s="120"/>
      <c r="D340" s="120"/>
      <c r="E340" s="2"/>
      <c r="F340" s="2"/>
      <c r="G340" s="120"/>
      <c r="H340" s="120"/>
      <c r="I340" s="120"/>
      <c r="J340" s="58"/>
      <c r="K340" s="121"/>
      <c r="L340" s="2"/>
      <c r="M340" s="120"/>
      <c r="N340" s="120"/>
      <c r="O340" s="120"/>
      <c r="P340" s="120"/>
      <c r="Q340" s="2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122"/>
      <c r="AJ340" s="122"/>
      <c r="AK340" s="2"/>
      <c r="AL340" s="2"/>
      <c r="AM340" s="2"/>
      <c r="AN340" s="2"/>
      <c r="AO340" s="2"/>
      <c r="AP340" s="2"/>
      <c r="AQ340" s="2"/>
      <c r="AR340" s="15"/>
    </row>
    <row r="341" spans="1:44" ht="11.25" customHeight="1">
      <c r="A341" s="184"/>
      <c r="B341" s="120"/>
      <c r="C341" s="120"/>
      <c r="D341" s="120"/>
      <c r="E341" s="2"/>
      <c r="F341" s="2"/>
      <c r="G341" s="120"/>
      <c r="H341" s="120"/>
      <c r="I341" s="120"/>
      <c r="J341" s="58"/>
      <c r="K341" s="121"/>
      <c r="L341" s="2"/>
      <c r="M341" s="120"/>
      <c r="N341" s="120"/>
      <c r="O341" s="120"/>
      <c r="P341" s="120"/>
      <c r="Q341" s="2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122"/>
      <c r="AJ341" s="122"/>
      <c r="AK341" s="2"/>
      <c r="AL341" s="2"/>
      <c r="AM341" s="2"/>
      <c r="AN341" s="2"/>
      <c r="AO341" s="2"/>
      <c r="AP341" s="2"/>
      <c r="AQ341" s="2"/>
      <c r="AR341" s="15"/>
    </row>
    <row r="342" spans="1:44" ht="11.25" customHeight="1">
      <c r="A342" s="184"/>
      <c r="B342" s="120"/>
      <c r="C342" s="120"/>
      <c r="D342" s="120"/>
      <c r="E342" s="2"/>
      <c r="F342" s="2"/>
      <c r="G342" s="120"/>
      <c r="H342" s="120"/>
      <c r="I342" s="120"/>
      <c r="J342" s="58"/>
      <c r="K342" s="121"/>
      <c r="L342" s="2"/>
      <c r="M342" s="120"/>
      <c r="N342" s="120"/>
      <c r="O342" s="120"/>
      <c r="P342" s="120"/>
      <c r="Q342" s="2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122"/>
      <c r="AJ342" s="122"/>
      <c r="AK342" s="2"/>
      <c r="AL342" s="2"/>
      <c r="AM342" s="2"/>
      <c r="AN342" s="2"/>
      <c r="AO342" s="2"/>
      <c r="AP342" s="2"/>
      <c r="AQ342" s="2"/>
      <c r="AR342" s="15"/>
    </row>
    <row r="343" spans="1:44" ht="11.25" customHeight="1">
      <c r="A343" s="184"/>
      <c r="B343" s="120"/>
      <c r="C343" s="120"/>
      <c r="D343" s="120"/>
      <c r="E343" s="2"/>
      <c r="F343" s="2"/>
      <c r="G343" s="120"/>
      <c r="H343" s="120"/>
      <c r="I343" s="120"/>
      <c r="J343" s="58"/>
      <c r="K343" s="121"/>
      <c r="L343" s="2"/>
      <c r="M343" s="120"/>
      <c r="N343" s="120"/>
      <c r="O343" s="120"/>
      <c r="P343" s="120"/>
      <c r="Q343" s="2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122"/>
      <c r="AJ343" s="122"/>
      <c r="AK343" s="2"/>
      <c r="AL343" s="2"/>
      <c r="AM343" s="2"/>
      <c r="AN343" s="2"/>
      <c r="AO343" s="2"/>
      <c r="AP343" s="2"/>
      <c r="AQ343" s="2"/>
      <c r="AR343" s="15"/>
    </row>
    <row r="344" spans="1:44" ht="11.25" customHeight="1">
      <c r="A344" s="184"/>
      <c r="B344" s="120"/>
      <c r="C344" s="120"/>
      <c r="D344" s="120"/>
      <c r="E344" s="2"/>
      <c r="F344" s="2"/>
      <c r="G344" s="120"/>
      <c r="H344" s="120"/>
      <c r="I344" s="120"/>
      <c r="J344" s="58"/>
      <c r="K344" s="121"/>
      <c r="L344" s="2"/>
      <c r="M344" s="120"/>
      <c r="N344" s="120"/>
      <c r="O344" s="120"/>
      <c r="P344" s="120"/>
      <c r="Q344" s="2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122"/>
      <c r="AJ344" s="122"/>
      <c r="AK344" s="2"/>
      <c r="AL344" s="2"/>
      <c r="AM344" s="2"/>
      <c r="AN344" s="2"/>
      <c r="AO344" s="2"/>
      <c r="AP344" s="2"/>
      <c r="AQ344" s="2"/>
      <c r="AR344" s="15"/>
    </row>
    <row r="345" spans="1:44" ht="11.25" customHeight="1">
      <c r="A345" s="184"/>
      <c r="B345" s="120"/>
      <c r="C345" s="120"/>
      <c r="D345" s="120"/>
      <c r="E345" s="2"/>
      <c r="F345" s="2"/>
      <c r="G345" s="120"/>
      <c r="H345" s="120"/>
      <c r="I345" s="120"/>
      <c r="J345" s="58"/>
      <c r="K345" s="121"/>
      <c r="L345" s="2"/>
      <c r="M345" s="120"/>
      <c r="N345" s="120"/>
      <c r="O345" s="120"/>
      <c r="P345" s="120"/>
      <c r="Q345" s="2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122"/>
      <c r="AJ345" s="122"/>
      <c r="AK345" s="2"/>
      <c r="AL345" s="2"/>
      <c r="AM345" s="2"/>
      <c r="AN345" s="2"/>
      <c r="AO345" s="2"/>
      <c r="AP345" s="2"/>
      <c r="AQ345" s="2"/>
      <c r="AR345" s="15"/>
    </row>
    <row r="346" spans="1:44" ht="11.25" customHeight="1">
      <c r="A346" s="184"/>
      <c r="B346" s="120"/>
      <c r="C346" s="120"/>
      <c r="D346" s="120"/>
      <c r="E346" s="2"/>
      <c r="F346" s="2"/>
      <c r="G346" s="120"/>
      <c r="H346" s="120"/>
      <c r="I346" s="120"/>
      <c r="J346" s="58"/>
      <c r="K346" s="121"/>
      <c r="L346" s="2"/>
      <c r="M346" s="120"/>
      <c r="N346" s="120"/>
      <c r="O346" s="120"/>
      <c r="P346" s="120"/>
      <c r="Q346" s="2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122"/>
      <c r="AJ346" s="122"/>
      <c r="AK346" s="2"/>
      <c r="AL346" s="2"/>
      <c r="AM346" s="2"/>
      <c r="AN346" s="2"/>
      <c r="AO346" s="2"/>
      <c r="AP346" s="2"/>
      <c r="AQ346" s="2"/>
      <c r="AR346" s="15"/>
    </row>
    <row r="347" spans="1:44" ht="11.25" customHeight="1">
      <c r="A347" s="184"/>
      <c r="B347" s="120"/>
      <c r="C347" s="120"/>
      <c r="D347" s="120"/>
      <c r="E347" s="2"/>
      <c r="F347" s="2"/>
      <c r="G347" s="120"/>
      <c r="H347" s="120"/>
      <c r="I347" s="120"/>
      <c r="J347" s="58"/>
      <c r="K347" s="121"/>
      <c r="L347" s="2"/>
      <c r="M347" s="120"/>
      <c r="N347" s="120"/>
      <c r="O347" s="120"/>
      <c r="P347" s="120"/>
      <c r="Q347" s="2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122"/>
      <c r="AJ347" s="122"/>
      <c r="AK347" s="2"/>
      <c r="AL347" s="2"/>
      <c r="AM347" s="2"/>
      <c r="AN347" s="2"/>
      <c r="AO347" s="2"/>
      <c r="AP347" s="2"/>
      <c r="AQ347" s="2"/>
      <c r="AR347" s="15"/>
    </row>
    <row r="348" spans="1:44" ht="11.25" customHeight="1">
      <c r="A348" s="184"/>
      <c r="B348" s="120"/>
      <c r="C348" s="120"/>
      <c r="D348" s="120"/>
      <c r="E348" s="2"/>
      <c r="F348" s="2"/>
      <c r="G348" s="120"/>
      <c r="H348" s="120"/>
      <c r="I348" s="120"/>
      <c r="J348" s="58"/>
      <c r="K348" s="121"/>
      <c r="L348" s="2"/>
      <c r="M348" s="120"/>
      <c r="N348" s="120"/>
      <c r="O348" s="120"/>
      <c r="P348" s="120"/>
      <c r="Q348" s="2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122"/>
      <c r="AJ348" s="122"/>
      <c r="AK348" s="2"/>
      <c r="AL348" s="2"/>
      <c r="AM348" s="2"/>
      <c r="AN348" s="2"/>
      <c r="AO348" s="2"/>
      <c r="AP348" s="2"/>
      <c r="AQ348" s="2"/>
      <c r="AR348" s="15"/>
    </row>
    <row r="349" spans="1:44" ht="11.25" customHeight="1">
      <c r="A349" s="184"/>
      <c r="B349" s="120"/>
      <c r="C349" s="120"/>
      <c r="D349" s="120"/>
      <c r="E349" s="2"/>
      <c r="F349" s="2"/>
      <c r="G349" s="120"/>
      <c r="H349" s="120"/>
      <c r="I349" s="120"/>
      <c r="J349" s="58"/>
      <c r="K349" s="121"/>
      <c r="L349" s="2"/>
      <c r="M349" s="120"/>
      <c r="N349" s="120"/>
      <c r="O349" s="120"/>
      <c r="P349" s="120"/>
      <c r="Q349" s="2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122"/>
      <c r="AJ349" s="122"/>
      <c r="AK349" s="2"/>
      <c r="AL349" s="2"/>
      <c r="AM349" s="2"/>
      <c r="AN349" s="2"/>
      <c r="AO349" s="2"/>
      <c r="AP349" s="2"/>
      <c r="AQ349" s="2"/>
      <c r="AR349" s="15"/>
    </row>
    <row r="350" spans="1:44" ht="11.25" customHeight="1">
      <c r="A350" s="184"/>
      <c r="B350" s="120"/>
      <c r="C350" s="120"/>
      <c r="D350" s="120"/>
      <c r="E350" s="2"/>
      <c r="F350" s="2"/>
      <c r="G350" s="120"/>
      <c r="H350" s="120"/>
      <c r="I350" s="120"/>
      <c r="J350" s="58"/>
      <c r="K350" s="121"/>
      <c r="L350" s="2"/>
      <c r="M350" s="120"/>
      <c r="N350" s="120"/>
      <c r="O350" s="120"/>
      <c r="P350" s="120"/>
      <c r="Q350" s="2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122"/>
      <c r="AJ350" s="122"/>
      <c r="AK350" s="2"/>
      <c r="AL350" s="2"/>
      <c r="AM350" s="2"/>
      <c r="AN350" s="2"/>
      <c r="AO350" s="2"/>
      <c r="AP350" s="2"/>
      <c r="AQ350" s="2"/>
      <c r="AR350" s="15"/>
    </row>
    <row r="351" spans="1:44" ht="11.25" customHeight="1">
      <c r="A351" s="184"/>
      <c r="B351" s="120"/>
      <c r="C351" s="120"/>
      <c r="D351" s="120"/>
      <c r="E351" s="2"/>
      <c r="F351" s="2"/>
      <c r="G351" s="120"/>
      <c r="H351" s="120"/>
      <c r="I351" s="120"/>
      <c r="J351" s="58"/>
      <c r="K351" s="121"/>
      <c r="L351" s="2"/>
      <c r="M351" s="120"/>
      <c r="N351" s="120"/>
      <c r="O351" s="120"/>
      <c r="P351" s="120"/>
      <c r="Q351" s="2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122"/>
      <c r="AJ351" s="122"/>
      <c r="AK351" s="2"/>
      <c r="AL351" s="2"/>
      <c r="AM351" s="2"/>
      <c r="AN351" s="2"/>
      <c r="AO351" s="2"/>
      <c r="AP351" s="2"/>
      <c r="AQ351" s="2"/>
      <c r="AR351" s="15"/>
    </row>
    <row r="352" spans="1:44" ht="11.25" customHeight="1">
      <c r="A352" s="184"/>
      <c r="B352" s="120"/>
      <c r="C352" s="120"/>
      <c r="D352" s="120"/>
      <c r="E352" s="2"/>
      <c r="F352" s="2"/>
      <c r="G352" s="120"/>
      <c r="H352" s="120"/>
      <c r="I352" s="120"/>
      <c r="J352" s="58"/>
      <c r="K352" s="121"/>
      <c r="L352" s="2"/>
      <c r="M352" s="120"/>
      <c r="N352" s="120"/>
      <c r="O352" s="120"/>
      <c r="P352" s="120"/>
      <c r="Q352" s="2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122"/>
      <c r="AJ352" s="122"/>
      <c r="AK352" s="2"/>
      <c r="AL352" s="2"/>
      <c r="AM352" s="2"/>
      <c r="AN352" s="2"/>
      <c r="AO352" s="2"/>
      <c r="AP352" s="2"/>
      <c r="AQ352" s="2"/>
      <c r="AR352" s="15"/>
    </row>
    <row r="353" spans="1:44" ht="11.25" customHeight="1">
      <c r="A353" s="184"/>
      <c r="B353" s="120"/>
      <c r="C353" s="120"/>
      <c r="D353" s="120"/>
      <c r="E353" s="2"/>
      <c r="F353" s="2"/>
      <c r="G353" s="120"/>
      <c r="H353" s="120"/>
      <c r="I353" s="120"/>
      <c r="J353" s="58"/>
      <c r="K353" s="121"/>
      <c r="L353" s="2"/>
      <c r="M353" s="120"/>
      <c r="N353" s="120"/>
      <c r="O353" s="120"/>
      <c r="P353" s="120"/>
      <c r="Q353" s="2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122"/>
      <c r="AJ353" s="122"/>
      <c r="AK353" s="2"/>
      <c r="AL353" s="2"/>
      <c r="AM353" s="2"/>
      <c r="AN353" s="2"/>
      <c r="AO353" s="2"/>
      <c r="AP353" s="2"/>
      <c r="AQ353" s="2"/>
      <c r="AR353" s="15"/>
    </row>
    <row r="354" spans="1:44" ht="11.25" customHeight="1">
      <c r="A354" s="184"/>
      <c r="B354" s="120"/>
      <c r="C354" s="120"/>
      <c r="D354" s="120"/>
      <c r="E354" s="2"/>
      <c r="F354" s="2"/>
      <c r="G354" s="120"/>
      <c r="H354" s="120"/>
      <c r="I354" s="120"/>
      <c r="J354" s="58"/>
      <c r="K354" s="121"/>
      <c r="L354" s="2"/>
      <c r="M354" s="120"/>
      <c r="N354" s="120"/>
      <c r="O354" s="120"/>
      <c r="P354" s="120"/>
      <c r="Q354" s="2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122"/>
      <c r="AJ354" s="122"/>
      <c r="AK354" s="2"/>
      <c r="AL354" s="2"/>
      <c r="AM354" s="2"/>
      <c r="AN354" s="2"/>
      <c r="AO354" s="2"/>
      <c r="AP354" s="2"/>
      <c r="AQ354" s="2"/>
      <c r="AR354" s="15"/>
    </row>
    <row r="355" spans="1:44" ht="11.25" customHeight="1">
      <c r="A355" s="184"/>
      <c r="B355" s="120"/>
      <c r="C355" s="120"/>
      <c r="D355" s="120"/>
      <c r="E355" s="2"/>
      <c r="F355" s="2"/>
      <c r="G355" s="120"/>
      <c r="H355" s="120"/>
      <c r="I355" s="120"/>
      <c r="J355" s="58"/>
      <c r="K355" s="121"/>
      <c r="L355" s="2"/>
      <c r="M355" s="120"/>
      <c r="N355" s="120"/>
      <c r="O355" s="120"/>
      <c r="P355" s="120"/>
      <c r="Q355" s="2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122"/>
      <c r="AJ355" s="122"/>
      <c r="AK355" s="2"/>
      <c r="AL355" s="2"/>
      <c r="AM355" s="2"/>
      <c r="AN355" s="2"/>
      <c r="AO355" s="2"/>
      <c r="AP355" s="2"/>
      <c r="AQ355" s="2"/>
      <c r="AR355" s="15"/>
    </row>
    <row r="356" spans="1:44" ht="11.25" customHeight="1">
      <c r="A356" s="184"/>
      <c r="B356" s="120"/>
      <c r="C356" s="120"/>
      <c r="D356" s="120"/>
      <c r="E356" s="2"/>
      <c r="F356" s="2"/>
      <c r="G356" s="120"/>
      <c r="H356" s="120"/>
      <c r="I356" s="120"/>
      <c r="J356" s="58"/>
      <c r="K356" s="121"/>
      <c r="L356" s="2"/>
      <c r="M356" s="120"/>
      <c r="N356" s="120"/>
      <c r="O356" s="120"/>
      <c r="P356" s="120"/>
      <c r="Q356" s="2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122"/>
      <c r="AJ356" s="122"/>
      <c r="AK356" s="2"/>
      <c r="AL356" s="2"/>
      <c r="AM356" s="2"/>
      <c r="AN356" s="2"/>
      <c r="AO356" s="2"/>
      <c r="AP356" s="2"/>
      <c r="AQ356" s="2"/>
      <c r="AR356" s="15"/>
    </row>
    <row r="357" spans="1:44" ht="11.25" customHeight="1">
      <c r="A357" s="184"/>
      <c r="B357" s="120"/>
      <c r="C357" s="120"/>
      <c r="D357" s="120"/>
      <c r="E357" s="2"/>
      <c r="F357" s="2"/>
      <c r="G357" s="120"/>
      <c r="H357" s="120"/>
      <c r="I357" s="120"/>
      <c r="J357" s="58"/>
      <c r="K357" s="121"/>
      <c r="L357" s="2"/>
      <c r="M357" s="120"/>
      <c r="N357" s="120"/>
      <c r="O357" s="120"/>
      <c r="P357" s="120"/>
      <c r="Q357" s="2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122"/>
      <c r="AJ357" s="122"/>
      <c r="AK357" s="2"/>
      <c r="AL357" s="2"/>
      <c r="AM357" s="2"/>
      <c r="AN357" s="2"/>
      <c r="AO357" s="2"/>
      <c r="AP357" s="2"/>
      <c r="AQ357" s="2"/>
      <c r="AR357" s="15"/>
    </row>
    <row r="358" spans="1:44" ht="11.25" customHeight="1">
      <c r="A358" s="184"/>
      <c r="B358" s="120"/>
      <c r="C358" s="120"/>
      <c r="D358" s="120"/>
      <c r="E358" s="2"/>
      <c r="F358" s="2"/>
      <c r="G358" s="120"/>
      <c r="H358" s="120"/>
      <c r="I358" s="120"/>
      <c r="J358" s="58"/>
      <c r="K358" s="121"/>
      <c r="L358" s="2"/>
      <c r="M358" s="120"/>
      <c r="N358" s="120"/>
      <c r="O358" s="120"/>
      <c r="P358" s="120"/>
      <c r="Q358" s="2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122"/>
      <c r="AJ358" s="122"/>
      <c r="AK358" s="2"/>
      <c r="AL358" s="2"/>
      <c r="AM358" s="2"/>
      <c r="AN358" s="2"/>
      <c r="AO358" s="2"/>
      <c r="AP358" s="2"/>
      <c r="AQ358" s="2"/>
      <c r="AR358" s="15"/>
    </row>
    <row r="359" spans="1:44" ht="11.25" customHeight="1">
      <c r="A359" s="184"/>
      <c r="B359" s="120"/>
      <c r="C359" s="120"/>
      <c r="D359" s="120"/>
      <c r="E359" s="2"/>
      <c r="F359" s="2"/>
      <c r="G359" s="120"/>
      <c r="H359" s="120"/>
      <c r="I359" s="120"/>
      <c r="J359" s="58"/>
      <c r="K359" s="121"/>
      <c r="L359" s="2"/>
      <c r="M359" s="120"/>
      <c r="N359" s="120"/>
      <c r="O359" s="120"/>
      <c r="P359" s="120"/>
      <c r="Q359" s="2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122"/>
      <c r="AJ359" s="122"/>
      <c r="AK359" s="2"/>
      <c r="AL359" s="2"/>
      <c r="AM359" s="2"/>
      <c r="AN359" s="2"/>
      <c r="AO359" s="2"/>
      <c r="AP359" s="2"/>
      <c r="AQ359" s="2"/>
      <c r="AR359" s="15"/>
    </row>
    <row r="360" spans="1:44" ht="11.25" customHeight="1">
      <c r="A360" s="184"/>
      <c r="B360" s="120"/>
      <c r="C360" s="120"/>
      <c r="D360" s="120"/>
      <c r="E360" s="2"/>
      <c r="F360" s="2"/>
      <c r="G360" s="120"/>
      <c r="H360" s="120"/>
      <c r="I360" s="120"/>
      <c r="J360" s="58"/>
      <c r="K360" s="121"/>
      <c r="L360" s="2"/>
      <c r="M360" s="120"/>
      <c r="N360" s="120"/>
      <c r="O360" s="120"/>
      <c r="P360" s="120"/>
      <c r="Q360" s="2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122"/>
      <c r="AJ360" s="122"/>
      <c r="AK360" s="2"/>
      <c r="AL360" s="2"/>
      <c r="AM360" s="2"/>
      <c r="AN360" s="2"/>
      <c r="AO360" s="2"/>
      <c r="AP360" s="2"/>
      <c r="AQ360" s="2"/>
      <c r="AR360" s="15"/>
    </row>
    <row r="361" spans="1:44" ht="11.25" customHeight="1">
      <c r="A361" s="184"/>
      <c r="B361" s="120"/>
      <c r="C361" s="120"/>
      <c r="D361" s="120"/>
      <c r="E361" s="2"/>
      <c r="F361" s="2"/>
      <c r="G361" s="120"/>
      <c r="H361" s="120"/>
      <c r="I361" s="120"/>
      <c r="J361" s="58"/>
      <c r="K361" s="121"/>
      <c r="L361" s="2"/>
      <c r="M361" s="120"/>
      <c r="N361" s="120"/>
      <c r="O361" s="120"/>
      <c r="P361" s="120"/>
      <c r="Q361" s="2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122"/>
      <c r="AJ361" s="122"/>
      <c r="AK361" s="2"/>
      <c r="AL361" s="2"/>
      <c r="AM361" s="2"/>
      <c r="AN361" s="2"/>
      <c r="AO361" s="2"/>
      <c r="AP361" s="2"/>
      <c r="AQ361" s="2"/>
      <c r="AR361" s="15"/>
    </row>
    <row r="362" spans="1:44" ht="11.25" customHeight="1">
      <c r="A362" s="184"/>
      <c r="B362" s="120"/>
      <c r="C362" s="120"/>
      <c r="D362" s="120"/>
      <c r="E362" s="2"/>
      <c r="F362" s="2"/>
      <c r="G362" s="120"/>
      <c r="H362" s="120"/>
      <c r="I362" s="120"/>
      <c r="J362" s="58"/>
      <c r="K362" s="121"/>
      <c r="L362" s="2"/>
      <c r="M362" s="120"/>
      <c r="N362" s="120"/>
      <c r="O362" s="120"/>
      <c r="P362" s="120"/>
      <c r="Q362" s="2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122"/>
      <c r="AJ362" s="122"/>
      <c r="AK362" s="2"/>
      <c r="AL362" s="2"/>
      <c r="AM362" s="2"/>
      <c r="AN362" s="2"/>
      <c r="AO362" s="2"/>
      <c r="AP362" s="2"/>
      <c r="AQ362" s="2"/>
      <c r="AR362" s="15"/>
    </row>
    <row r="363" spans="1:44" ht="11.25" customHeight="1">
      <c r="A363" s="184"/>
      <c r="B363" s="120"/>
      <c r="C363" s="120"/>
      <c r="D363" s="120"/>
      <c r="E363" s="2"/>
      <c r="F363" s="2"/>
      <c r="G363" s="120"/>
      <c r="H363" s="120"/>
      <c r="I363" s="120"/>
      <c r="J363" s="58"/>
      <c r="K363" s="121"/>
      <c r="L363" s="2"/>
      <c r="M363" s="120"/>
      <c r="N363" s="120"/>
      <c r="O363" s="120"/>
      <c r="P363" s="120"/>
      <c r="Q363" s="2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122"/>
      <c r="AJ363" s="122"/>
      <c r="AK363" s="2"/>
      <c r="AL363" s="2"/>
      <c r="AM363" s="2"/>
      <c r="AN363" s="2"/>
      <c r="AO363" s="2"/>
      <c r="AP363" s="2"/>
      <c r="AQ363" s="2"/>
      <c r="AR363" s="15"/>
    </row>
    <row r="364" spans="1:44" ht="11.25" customHeight="1">
      <c r="A364" s="184"/>
      <c r="B364" s="120"/>
      <c r="C364" s="120"/>
      <c r="D364" s="120"/>
      <c r="E364" s="2"/>
      <c r="F364" s="2"/>
      <c r="G364" s="120"/>
      <c r="H364" s="120"/>
      <c r="I364" s="120"/>
      <c r="J364" s="58"/>
      <c r="K364" s="121"/>
      <c r="L364" s="2"/>
      <c r="M364" s="120"/>
      <c r="N364" s="120"/>
      <c r="O364" s="120"/>
      <c r="P364" s="120"/>
      <c r="Q364" s="2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122"/>
      <c r="AJ364" s="122"/>
      <c r="AK364" s="2"/>
      <c r="AL364" s="2"/>
      <c r="AM364" s="2"/>
      <c r="AN364" s="2"/>
      <c r="AO364" s="2"/>
      <c r="AP364" s="2"/>
      <c r="AQ364" s="2"/>
      <c r="AR364" s="15"/>
    </row>
    <row r="365" spans="1:44" ht="11.25" customHeight="1">
      <c r="A365" s="184"/>
      <c r="B365" s="120"/>
      <c r="C365" s="120"/>
      <c r="D365" s="120"/>
      <c r="E365" s="2"/>
      <c r="F365" s="2"/>
      <c r="G365" s="120"/>
      <c r="H365" s="120"/>
      <c r="I365" s="120"/>
      <c r="J365" s="58"/>
      <c r="K365" s="121"/>
      <c r="L365" s="2"/>
      <c r="M365" s="120"/>
      <c r="N365" s="120"/>
      <c r="O365" s="120"/>
      <c r="P365" s="120"/>
      <c r="Q365" s="2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122"/>
      <c r="AJ365" s="122"/>
      <c r="AK365" s="2"/>
      <c r="AL365" s="2"/>
      <c r="AM365" s="2"/>
      <c r="AN365" s="2"/>
      <c r="AO365" s="2"/>
      <c r="AP365" s="2"/>
      <c r="AQ365" s="2"/>
      <c r="AR365" s="15"/>
    </row>
    <row r="366" spans="1:44" ht="11.25" customHeight="1">
      <c r="A366" s="184"/>
      <c r="B366" s="120"/>
      <c r="C366" s="120"/>
      <c r="D366" s="120"/>
      <c r="E366" s="2"/>
      <c r="F366" s="2"/>
      <c r="G366" s="120"/>
      <c r="H366" s="120"/>
      <c r="I366" s="120"/>
      <c r="J366" s="58"/>
      <c r="K366" s="121"/>
      <c r="L366" s="2"/>
      <c r="M366" s="120"/>
      <c r="N366" s="120"/>
      <c r="O366" s="120"/>
      <c r="P366" s="120"/>
      <c r="Q366" s="2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122"/>
      <c r="AJ366" s="122"/>
      <c r="AK366" s="2"/>
      <c r="AL366" s="2"/>
      <c r="AM366" s="2"/>
      <c r="AN366" s="2"/>
      <c r="AO366" s="2"/>
      <c r="AP366" s="2"/>
      <c r="AQ366" s="2"/>
      <c r="AR366" s="15"/>
    </row>
    <row r="367" spans="1:44" ht="11.25" customHeight="1">
      <c r="A367" s="184"/>
      <c r="B367" s="120"/>
      <c r="C367" s="120"/>
      <c r="D367" s="120"/>
      <c r="E367" s="2"/>
      <c r="F367" s="2"/>
      <c r="G367" s="120"/>
      <c r="H367" s="120"/>
      <c r="I367" s="120"/>
      <c r="J367" s="58"/>
      <c r="K367" s="121"/>
      <c r="L367" s="2"/>
      <c r="M367" s="120"/>
      <c r="N367" s="120"/>
      <c r="O367" s="120"/>
      <c r="P367" s="120"/>
      <c r="Q367" s="2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122"/>
      <c r="AJ367" s="122"/>
      <c r="AK367" s="2"/>
      <c r="AL367" s="2"/>
      <c r="AM367" s="2"/>
      <c r="AN367" s="2"/>
      <c r="AO367" s="2"/>
      <c r="AP367" s="2"/>
      <c r="AQ367" s="2"/>
      <c r="AR367" s="15"/>
    </row>
    <row r="368" spans="1:44" ht="11.25" customHeight="1">
      <c r="A368" s="184"/>
      <c r="B368" s="120"/>
      <c r="C368" s="120"/>
      <c r="D368" s="120"/>
      <c r="E368" s="2"/>
      <c r="F368" s="2"/>
      <c r="G368" s="120"/>
      <c r="H368" s="120"/>
      <c r="I368" s="120"/>
      <c r="J368" s="58"/>
      <c r="K368" s="121"/>
      <c r="L368" s="2"/>
      <c r="M368" s="120"/>
      <c r="N368" s="120"/>
      <c r="O368" s="120"/>
      <c r="P368" s="120"/>
      <c r="Q368" s="2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122"/>
      <c r="AJ368" s="122"/>
      <c r="AK368" s="2"/>
      <c r="AL368" s="2"/>
      <c r="AM368" s="2"/>
      <c r="AN368" s="2"/>
      <c r="AO368" s="2"/>
      <c r="AP368" s="2"/>
      <c r="AQ368" s="2"/>
      <c r="AR368" s="15"/>
    </row>
    <row r="369" spans="1:44" ht="11.25" customHeight="1">
      <c r="A369" s="184"/>
      <c r="B369" s="120"/>
      <c r="C369" s="120"/>
      <c r="D369" s="120"/>
      <c r="E369" s="2"/>
      <c r="F369" s="2"/>
      <c r="G369" s="120"/>
      <c r="H369" s="120"/>
      <c r="I369" s="120"/>
      <c r="J369" s="58"/>
      <c r="K369" s="121"/>
      <c r="L369" s="2"/>
      <c r="M369" s="120"/>
      <c r="N369" s="120"/>
      <c r="O369" s="120"/>
      <c r="P369" s="120"/>
      <c r="Q369" s="2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122"/>
      <c r="AJ369" s="122"/>
      <c r="AK369" s="2"/>
      <c r="AL369" s="2"/>
      <c r="AM369" s="2"/>
      <c r="AN369" s="2"/>
      <c r="AO369" s="2"/>
      <c r="AP369" s="2"/>
      <c r="AQ369" s="2"/>
      <c r="AR369" s="15"/>
    </row>
    <row r="370" spans="1:44" ht="11.25" customHeight="1">
      <c r="A370" s="184"/>
      <c r="B370" s="120"/>
      <c r="C370" s="120"/>
      <c r="D370" s="120"/>
      <c r="E370" s="2"/>
      <c r="F370" s="2"/>
      <c r="G370" s="120"/>
      <c r="H370" s="120"/>
      <c r="I370" s="120"/>
      <c r="J370" s="58"/>
      <c r="K370" s="121"/>
      <c r="L370" s="2"/>
      <c r="M370" s="120"/>
      <c r="N370" s="120"/>
      <c r="O370" s="120"/>
      <c r="P370" s="120"/>
      <c r="Q370" s="2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122"/>
      <c r="AJ370" s="122"/>
      <c r="AK370" s="2"/>
      <c r="AL370" s="2"/>
      <c r="AM370" s="2"/>
      <c r="AN370" s="2"/>
      <c r="AO370" s="2"/>
      <c r="AP370" s="2"/>
      <c r="AQ370" s="2"/>
      <c r="AR370" s="15"/>
    </row>
    <row r="371" spans="1:44" ht="11.25" customHeight="1">
      <c r="A371" s="184"/>
      <c r="B371" s="120"/>
      <c r="C371" s="120"/>
      <c r="D371" s="120"/>
      <c r="E371" s="2"/>
      <c r="F371" s="2"/>
      <c r="G371" s="120"/>
      <c r="H371" s="120"/>
      <c r="I371" s="120"/>
      <c r="J371" s="58"/>
      <c r="K371" s="121"/>
      <c r="L371" s="2"/>
      <c r="M371" s="120"/>
      <c r="N371" s="120"/>
      <c r="O371" s="120"/>
      <c r="P371" s="120"/>
      <c r="Q371" s="2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122"/>
      <c r="AJ371" s="122"/>
      <c r="AK371" s="2"/>
      <c r="AL371" s="2"/>
      <c r="AM371" s="2"/>
      <c r="AN371" s="2"/>
      <c r="AO371" s="2"/>
      <c r="AP371" s="2"/>
      <c r="AQ371" s="2"/>
      <c r="AR371" s="15"/>
    </row>
    <row r="372" spans="1:44" ht="11.25" customHeight="1">
      <c r="A372" s="184"/>
      <c r="B372" s="120"/>
      <c r="C372" s="120"/>
      <c r="D372" s="120"/>
      <c r="E372" s="2"/>
      <c r="F372" s="2"/>
      <c r="G372" s="120"/>
      <c r="H372" s="120"/>
      <c r="I372" s="120"/>
      <c r="J372" s="58"/>
      <c r="K372" s="121"/>
      <c r="L372" s="2"/>
      <c r="M372" s="120"/>
      <c r="N372" s="120"/>
      <c r="O372" s="120"/>
      <c r="P372" s="120"/>
      <c r="Q372" s="2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122"/>
      <c r="AJ372" s="122"/>
      <c r="AK372" s="2"/>
      <c r="AL372" s="2"/>
      <c r="AM372" s="2"/>
      <c r="AN372" s="2"/>
      <c r="AO372" s="2"/>
      <c r="AP372" s="2"/>
      <c r="AQ372" s="2"/>
      <c r="AR372" s="15"/>
    </row>
    <row r="373" spans="1:44" ht="11.25" customHeight="1">
      <c r="A373" s="184"/>
      <c r="B373" s="120"/>
      <c r="C373" s="120"/>
      <c r="D373" s="120"/>
      <c r="E373" s="2"/>
      <c r="F373" s="2"/>
      <c r="G373" s="120"/>
      <c r="H373" s="120"/>
      <c r="I373" s="120"/>
      <c r="J373" s="58"/>
      <c r="K373" s="121"/>
      <c r="L373" s="2"/>
      <c r="M373" s="120"/>
      <c r="N373" s="120"/>
      <c r="O373" s="120"/>
      <c r="P373" s="120"/>
      <c r="Q373" s="2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122"/>
      <c r="AJ373" s="122"/>
      <c r="AK373" s="2"/>
      <c r="AL373" s="2"/>
      <c r="AM373" s="2"/>
      <c r="AN373" s="2"/>
      <c r="AO373" s="2"/>
      <c r="AP373" s="2"/>
      <c r="AQ373" s="2"/>
      <c r="AR373" s="15"/>
    </row>
    <row r="374" spans="1:44" ht="11.25" customHeight="1">
      <c r="A374" s="184"/>
      <c r="B374" s="120"/>
      <c r="C374" s="120"/>
      <c r="D374" s="120"/>
      <c r="E374" s="2"/>
      <c r="F374" s="2"/>
      <c r="G374" s="120"/>
      <c r="H374" s="120"/>
      <c r="I374" s="120"/>
      <c r="J374" s="58"/>
      <c r="K374" s="121"/>
      <c r="L374" s="2"/>
      <c r="M374" s="120"/>
      <c r="N374" s="120"/>
      <c r="O374" s="120"/>
      <c r="P374" s="120"/>
      <c r="Q374" s="2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122"/>
      <c r="AJ374" s="122"/>
      <c r="AK374" s="2"/>
      <c r="AL374" s="2"/>
      <c r="AM374" s="2"/>
      <c r="AN374" s="2"/>
      <c r="AO374" s="2"/>
      <c r="AP374" s="2"/>
      <c r="AQ374" s="2"/>
      <c r="AR374" s="15"/>
    </row>
    <row r="375" spans="1:44" ht="11.25" customHeight="1">
      <c r="A375" s="184"/>
      <c r="B375" s="120"/>
      <c r="C375" s="120"/>
      <c r="D375" s="120"/>
      <c r="E375" s="2"/>
      <c r="F375" s="2"/>
      <c r="G375" s="120"/>
      <c r="H375" s="120"/>
      <c r="I375" s="120"/>
      <c r="J375" s="58"/>
      <c r="K375" s="121"/>
      <c r="L375" s="2"/>
      <c r="M375" s="120"/>
      <c r="N375" s="120"/>
      <c r="O375" s="120"/>
      <c r="P375" s="120"/>
      <c r="Q375" s="2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122"/>
      <c r="AJ375" s="122"/>
      <c r="AK375" s="2"/>
      <c r="AL375" s="2"/>
      <c r="AM375" s="2"/>
      <c r="AN375" s="2"/>
      <c r="AO375" s="2"/>
      <c r="AP375" s="2"/>
      <c r="AQ375" s="2"/>
      <c r="AR375" s="15"/>
    </row>
    <row r="376" spans="1:44" ht="11.25" customHeight="1">
      <c r="A376" s="184"/>
      <c r="B376" s="120"/>
      <c r="C376" s="120"/>
      <c r="D376" s="120"/>
      <c r="E376" s="2"/>
      <c r="F376" s="2"/>
      <c r="G376" s="120"/>
      <c r="H376" s="120"/>
      <c r="I376" s="120"/>
      <c r="J376" s="58"/>
      <c r="K376" s="121"/>
      <c r="L376" s="2"/>
      <c r="M376" s="120"/>
      <c r="N376" s="120"/>
      <c r="O376" s="120"/>
      <c r="P376" s="120"/>
      <c r="Q376" s="2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122"/>
      <c r="AJ376" s="122"/>
      <c r="AK376" s="2"/>
      <c r="AL376" s="2"/>
      <c r="AM376" s="2"/>
      <c r="AN376" s="2"/>
      <c r="AO376" s="2"/>
      <c r="AP376" s="2"/>
      <c r="AQ376" s="2"/>
      <c r="AR376" s="15"/>
    </row>
    <row r="377" spans="1:44" ht="11.25" customHeight="1">
      <c r="A377" s="184"/>
      <c r="B377" s="120"/>
      <c r="C377" s="120"/>
      <c r="D377" s="120"/>
      <c r="E377" s="2"/>
      <c r="F377" s="2"/>
      <c r="G377" s="120"/>
      <c r="H377" s="120"/>
      <c r="I377" s="120"/>
      <c r="J377" s="58"/>
      <c r="K377" s="121"/>
      <c r="L377" s="2"/>
      <c r="M377" s="120"/>
      <c r="N377" s="120"/>
      <c r="O377" s="120"/>
      <c r="P377" s="120"/>
      <c r="Q377" s="2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122"/>
      <c r="AJ377" s="122"/>
      <c r="AK377" s="2"/>
      <c r="AL377" s="2"/>
      <c r="AM377" s="2"/>
      <c r="AN377" s="2"/>
      <c r="AO377" s="2"/>
      <c r="AP377" s="2"/>
      <c r="AQ377" s="2"/>
      <c r="AR377" s="15"/>
    </row>
    <row r="378" spans="1:44" ht="11.25" customHeight="1">
      <c r="A378" s="184"/>
      <c r="B378" s="120"/>
      <c r="C378" s="120"/>
      <c r="D378" s="120"/>
      <c r="E378" s="2"/>
      <c r="F378" s="2"/>
      <c r="G378" s="120"/>
      <c r="H378" s="120"/>
      <c r="I378" s="120"/>
      <c r="J378" s="58"/>
      <c r="K378" s="121"/>
      <c r="L378" s="2"/>
      <c r="M378" s="120"/>
      <c r="N378" s="120"/>
      <c r="O378" s="120"/>
      <c r="P378" s="120"/>
      <c r="Q378" s="2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122"/>
      <c r="AJ378" s="122"/>
      <c r="AK378" s="2"/>
      <c r="AL378" s="2"/>
      <c r="AM378" s="2"/>
      <c r="AN378" s="2"/>
      <c r="AO378" s="2"/>
      <c r="AP378" s="2"/>
      <c r="AQ378" s="2"/>
      <c r="AR378" s="15"/>
    </row>
    <row r="379" spans="1:44" ht="11.25" customHeight="1">
      <c r="A379" s="184"/>
      <c r="B379" s="120"/>
      <c r="C379" s="120"/>
      <c r="D379" s="120"/>
      <c r="E379" s="2"/>
      <c r="F379" s="2"/>
      <c r="G379" s="120"/>
      <c r="H379" s="120"/>
      <c r="I379" s="120"/>
      <c r="J379" s="58"/>
      <c r="K379" s="121"/>
      <c r="L379" s="2"/>
      <c r="M379" s="120"/>
      <c r="N379" s="120"/>
      <c r="O379" s="120"/>
      <c r="P379" s="120"/>
      <c r="Q379" s="2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122"/>
      <c r="AJ379" s="122"/>
      <c r="AK379" s="2"/>
      <c r="AL379" s="2"/>
      <c r="AM379" s="2"/>
      <c r="AN379" s="2"/>
      <c r="AO379" s="2"/>
      <c r="AP379" s="2"/>
      <c r="AQ379" s="2"/>
      <c r="AR379" s="15"/>
    </row>
    <row r="380" spans="1:44" ht="11.25" customHeight="1">
      <c r="A380" s="184"/>
      <c r="B380" s="120"/>
      <c r="C380" s="120"/>
      <c r="D380" s="120"/>
      <c r="E380" s="2"/>
      <c r="F380" s="2"/>
      <c r="G380" s="120"/>
      <c r="H380" s="120"/>
      <c r="I380" s="120"/>
      <c r="J380" s="58"/>
      <c r="K380" s="121"/>
      <c r="L380" s="2"/>
      <c r="M380" s="120"/>
      <c r="N380" s="120"/>
      <c r="O380" s="120"/>
      <c r="P380" s="120"/>
      <c r="Q380" s="2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122"/>
      <c r="AJ380" s="122"/>
      <c r="AK380" s="2"/>
      <c r="AL380" s="2"/>
      <c r="AM380" s="2"/>
      <c r="AN380" s="2"/>
      <c r="AO380" s="2"/>
      <c r="AP380" s="2"/>
      <c r="AQ380" s="2"/>
      <c r="AR380" s="15"/>
    </row>
    <row r="381" spans="1:44" ht="11.25" customHeight="1">
      <c r="A381" s="184"/>
      <c r="B381" s="120"/>
      <c r="C381" s="120"/>
      <c r="D381" s="120"/>
      <c r="E381" s="2"/>
      <c r="F381" s="2"/>
      <c r="G381" s="120"/>
      <c r="H381" s="120"/>
      <c r="I381" s="120"/>
      <c r="J381" s="58"/>
      <c r="K381" s="121"/>
      <c r="L381" s="2"/>
      <c r="M381" s="120"/>
      <c r="N381" s="120"/>
      <c r="O381" s="120"/>
      <c r="P381" s="120"/>
      <c r="Q381" s="2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122"/>
      <c r="AJ381" s="122"/>
      <c r="AK381" s="2"/>
      <c r="AL381" s="2"/>
      <c r="AM381" s="2"/>
      <c r="AN381" s="2"/>
      <c r="AO381" s="2"/>
      <c r="AP381" s="2"/>
      <c r="AQ381" s="2"/>
      <c r="AR381" s="15"/>
    </row>
    <row r="382" spans="1:44" ht="11.25" customHeight="1">
      <c r="A382" s="184"/>
      <c r="B382" s="120"/>
      <c r="C382" s="120"/>
      <c r="D382" s="120"/>
      <c r="E382" s="2"/>
      <c r="F382" s="2"/>
      <c r="G382" s="120"/>
      <c r="H382" s="120"/>
      <c r="I382" s="120"/>
      <c r="J382" s="58"/>
      <c r="K382" s="121"/>
      <c r="L382" s="2"/>
      <c r="M382" s="120"/>
      <c r="N382" s="120"/>
      <c r="O382" s="120"/>
      <c r="P382" s="120"/>
      <c r="Q382" s="2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122"/>
      <c r="AJ382" s="122"/>
      <c r="AK382" s="2"/>
      <c r="AL382" s="2"/>
      <c r="AM382" s="2"/>
      <c r="AN382" s="2"/>
      <c r="AO382" s="2"/>
      <c r="AP382" s="2"/>
      <c r="AQ382" s="2"/>
      <c r="AR382" s="15"/>
    </row>
    <row r="383" spans="1:44" ht="11.25" customHeight="1">
      <c r="A383" s="184"/>
      <c r="B383" s="120"/>
      <c r="C383" s="120"/>
      <c r="D383" s="120"/>
      <c r="E383" s="2"/>
      <c r="F383" s="2"/>
      <c r="G383" s="120"/>
      <c r="H383" s="120"/>
      <c r="I383" s="120"/>
      <c r="J383" s="58"/>
      <c r="K383" s="121"/>
      <c r="L383" s="2"/>
      <c r="M383" s="120"/>
      <c r="N383" s="120"/>
      <c r="O383" s="120"/>
      <c r="P383" s="120"/>
      <c r="Q383" s="2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122"/>
      <c r="AJ383" s="122"/>
      <c r="AK383" s="2"/>
      <c r="AL383" s="2"/>
      <c r="AM383" s="2"/>
      <c r="AN383" s="2"/>
      <c r="AO383" s="2"/>
      <c r="AP383" s="2"/>
      <c r="AQ383" s="2"/>
      <c r="AR383" s="15"/>
    </row>
    <row r="384" spans="1:44" ht="11.25" customHeight="1">
      <c r="A384" s="184"/>
      <c r="B384" s="120"/>
      <c r="C384" s="120"/>
      <c r="D384" s="120"/>
      <c r="E384" s="2"/>
      <c r="F384" s="2"/>
      <c r="G384" s="120"/>
      <c r="H384" s="120"/>
      <c r="I384" s="120"/>
      <c r="J384" s="58"/>
      <c r="K384" s="121"/>
      <c r="L384" s="2"/>
      <c r="M384" s="120"/>
      <c r="N384" s="120"/>
      <c r="O384" s="120"/>
      <c r="P384" s="120"/>
      <c r="Q384" s="2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122"/>
      <c r="AJ384" s="122"/>
      <c r="AK384" s="2"/>
      <c r="AL384" s="2"/>
      <c r="AM384" s="2"/>
      <c r="AN384" s="2"/>
      <c r="AO384" s="2"/>
      <c r="AP384" s="2"/>
      <c r="AQ384" s="2"/>
      <c r="AR384" s="15"/>
    </row>
    <row r="385" spans="1:44" ht="11.25" customHeight="1">
      <c r="A385" s="184"/>
      <c r="B385" s="120"/>
      <c r="C385" s="120"/>
      <c r="D385" s="120"/>
      <c r="E385" s="2"/>
      <c r="F385" s="2"/>
      <c r="G385" s="120"/>
      <c r="H385" s="120"/>
      <c r="I385" s="120"/>
      <c r="J385" s="58"/>
      <c r="K385" s="121"/>
      <c r="L385" s="2"/>
      <c r="M385" s="120"/>
      <c r="N385" s="120"/>
      <c r="O385" s="120"/>
      <c r="P385" s="120"/>
      <c r="Q385" s="2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122"/>
      <c r="AJ385" s="122"/>
      <c r="AK385" s="2"/>
      <c r="AL385" s="2"/>
      <c r="AM385" s="2"/>
      <c r="AN385" s="2"/>
      <c r="AO385" s="2"/>
      <c r="AP385" s="2"/>
      <c r="AQ385" s="2"/>
      <c r="AR385" s="15"/>
    </row>
    <row r="386" spans="1:44" ht="11.25" customHeight="1">
      <c r="A386" s="184"/>
      <c r="B386" s="120"/>
      <c r="C386" s="120"/>
      <c r="D386" s="120"/>
      <c r="E386" s="2"/>
      <c r="F386" s="2"/>
      <c r="G386" s="120"/>
      <c r="H386" s="120"/>
      <c r="I386" s="120"/>
      <c r="J386" s="58"/>
      <c r="K386" s="121"/>
      <c r="L386" s="2"/>
      <c r="M386" s="120"/>
      <c r="N386" s="120"/>
      <c r="O386" s="120"/>
      <c r="P386" s="120"/>
      <c r="Q386" s="2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122"/>
      <c r="AJ386" s="122"/>
      <c r="AK386" s="2"/>
      <c r="AL386" s="2"/>
      <c r="AM386" s="2"/>
      <c r="AN386" s="2"/>
      <c r="AO386" s="2"/>
      <c r="AP386" s="2"/>
      <c r="AQ386" s="2"/>
      <c r="AR386" s="15"/>
    </row>
    <row r="387" spans="1:44" ht="11.25" customHeight="1">
      <c r="A387" s="184"/>
      <c r="B387" s="120"/>
      <c r="C387" s="120"/>
      <c r="D387" s="120"/>
      <c r="E387" s="2"/>
      <c r="F387" s="2"/>
      <c r="G387" s="120"/>
      <c r="H387" s="120"/>
      <c r="I387" s="120"/>
      <c r="J387" s="58"/>
      <c r="K387" s="121"/>
      <c r="L387" s="2"/>
      <c r="M387" s="120"/>
      <c r="N387" s="120"/>
      <c r="O387" s="120"/>
      <c r="P387" s="120"/>
      <c r="Q387" s="2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122"/>
      <c r="AJ387" s="122"/>
      <c r="AK387" s="2"/>
      <c r="AL387" s="2"/>
      <c r="AM387" s="2"/>
      <c r="AN387" s="2"/>
      <c r="AO387" s="2"/>
      <c r="AP387" s="2"/>
      <c r="AQ387" s="2"/>
      <c r="AR387" s="15"/>
    </row>
    <row r="388" spans="1:44" ht="11.25" customHeight="1">
      <c r="A388" s="184"/>
      <c r="B388" s="120"/>
      <c r="C388" s="120"/>
      <c r="D388" s="120"/>
      <c r="E388" s="2"/>
      <c r="F388" s="2"/>
      <c r="G388" s="120"/>
      <c r="H388" s="120"/>
      <c r="I388" s="120"/>
      <c r="J388" s="58"/>
      <c r="K388" s="121"/>
      <c r="L388" s="2"/>
      <c r="M388" s="120"/>
      <c r="N388" s="120"/>
      <c r="O388" s="120"/>
      <c r="P388" s="120"/>
      <c r="Q388" s="2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122"/>
      <c r="AJ388" s="122"/>
      <c r="AK388" s="2"/>
      <c r="AL388" s="2"/>
      <c r="AM388" s="2"/>
      <c r="AN388" s="2"/>
      <c r="AO388" s="2"/>
      <c r="AP388" s="2"/>
      <c r="AQ388" s="2"/>
      <c r="AR388" s="15"/>
    </row>
    <row r="389" spans="1:44" ht="11.25" customHeight="1">
      <c r="A389" s="184"/>
      <c r="B389" s="120"/>
      <c r="C389" s="120"/>
      <c r="D389" s="120"/>
      <c r="E389" s="2"/>
      <c r="F389" s="2"/>
      <c r="G389" s="120"/>
      <c r="H389" s="120"/>
      <c r="I389" s="120"/>
      <c r="J389" s="58"/>
      <c r="K389" s="121"/>
      <c r="L389" s="2"/>
      <c r="M389" s="120"/>
      <c r="N389" s="120"/>
      <c r="O389" s="120"/>
      <c r="P389" s="120"/>
      <c r="Q389" s="2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122"/>
      <c r="AJ389" s="122"/>
      <c r="AK389" s="2"/>
      <c r="AL389" s="2"/>
      <c r="AM389" s="2"/>
      <c r="AN389" s="2"/>
      <c r="AO389" s="2"/>
      <c r="AP389" s="2"/>
      <c r="AQ389" s="2"/>
      <c r="AR389" s="15"/>
    </row>
    <row r="390" spans="1:44" ht="11.25" customHeight="1">
      <c r="A390" s="184"/>
      <c r="B390" s="120"/>
      <c r="C390" s="120"/>
      <c r="D390" s="120"/>
      <c r="E390" s="2"/>
      <c r="F390" s="2"/>
      <c r="G390" s="120"/>
      <c r="H390" s="120"/>
      <c r="I390" s="120"/>
      <c r="J390" s="58"/>
      <c r="K390" s="121"/>
      <c r="L390" s="2"/>
      <c r="M390" s="120"/>
      <c r="N390" s="120"/>
      <c r="O390" s="120"/>
      <c r="P390" s="120"/>
      <c r="Q390" s="2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122"/>
      <c r="AJ390" s="122"/>
      <c r="AK390" s="2"/>
      <c r="AL390" s="2"/>
      <c r="AM390" s="2"/>
      <c r="AN390" s="2"/>
      <c r="AO390" s="2"/>
      <c r="AP390" s="2"/>
      <c r="AQ390" s="2"/>
      <c r="AR390" s="15"/>
    </row>
    <row r="391" spans="1:44" ht="11.25" customHeight="1">
      <c r="A391" s="184"/>
      <c r="B391" s="120"/>
      <c r="C391" s="120"/>
      <c r="D391" s="120"/>
      <c r="E391" s="2"/>
      <c r="F391" s="2"/>
      <c r="G391" s="120"/>
      <c r="H391" s="120"/>
      <c r="I391" s="120"/>
      <c r="J391" s="58"/>
      <c r="K391" s="121"/>
      <c r="L391" s="2"/>
      <c r="M391" s="120"/>
      <c r="N391" s="120"/>
      <c r="O391" s="120"/>
      <c r="P391" s="120"/>
      <c r="Q391" s="2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122"/>
      <c r="AJ391" s="122"/>
      <c r="AK391" s="2"/>
      <c r="AL391" s="2"/>
      <c r="AM391" s="2"/>
      <c r="AN391" s="2"/>
      <c r="AO391" s="2"/>
      <c r="AP391" s="2"/>
      <c r="AQ391" s="2"/>
      <c r="AR391" s="15"/>
    </row>
    <row r="392" spans="1:44" ht="11.25" customHeight="1">
      <c r="A392" s="184"/>
      <c r="B392" s="120"/>
      <c r="C392" s="120"/>
      <c r="D392" s="120"/>
      <c r="E392" s="2"/>
      <c r="F392" s="2"/>
      <c r="G392" s="120"/>
      <c r="H392" s="120"/>
      <c r="I392" s="120"/>
      <c r="J392" s="58"/>
      <c r="K392" s="121"/>
      <c r="L392" s="2"/>
      <c r="M392" s="120"/>
      <c r="N392" s="120"/>
      <c r="O392" s="120"/>
      <c r="P392" s="120"/>
      <c r="Q392" s="2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122"/>
      <c r="AJ392" s="122"/>
      <c r="AK392" s="2"/>
      <c r="AL392" s="2"/>
      <c r="AM392" s="2"/>
      <c r="AN392" s="2"/>
      <c r="AO392" s="2"/>
      <c r="AP392" s="2"/>
      <c r="AQ392" s="2"/>
      <c r="AR392" s="15"/>
    </row>
    <row r="393" spans="1:44" ht="11.25" customHeight="1">
      <c r="A393" s="184"/>
      <c r="B393" s="120"/>
      <c r="C393" s="120"/>
      <c r="D393" s="120"/>
      <c r="E393" s="2"/>
      <c r="F393" s="2"/>
      <c r="G393" s="120"/>
      <c r="H393" s="120"/>
      <c r="I393" s="120"/>
      <c r="J393" s="58"/>
      <c r="K393" s="121"/>
      <c r="L393" s="2"/>
      <c r="M393" s="120"/>
      <c r="N393" s="120"/>
      <c r="O393" s="120"/>
      <c r="P393" s="120"/>
      <c r="Q393" s="2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122"/>
      <c r="AJ393" s="122"/>
      <c r="AK393" s="2"/>
      <c r="AL393" s="2"/>
      <c r="AM393" s="2"/>
      <c r="AN393" s="2"/>
      <c r="AO393" s="2"/>
      <c r="AP393" s="2"/>
      <c r="AQ393" s="2"/>
      <c r="AR393" s="15"/>
    </row>
    <row r="394" spans="1:44" ht="11.25" customHeight="1">
      <c r="A394" s="184"/>
      <c r="B394" s="120"/>
      <c r="C394" s="120"/>
      <c r="D394" s="120"/>
      <c r="E394" s="2"/>
      <c r="F394" s="2"/>
      <c r="G394" s="120"/>
      <c r="H394" s="120"/>
      <c r="I394" s="120"/>
      <c r="J394" s="58"/>
      <c r="K394" s="121"/>
      <c r="L394" s="2"/>
      <c r="M394" s="120"/>
      <c r="N394" s="120"/>
      <c r="O394" s="120"/>
      <c r="P394" s="120"/>
      <c r="Q394" s="2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122"/>
      <c r="AJ394" s="122"/>
      <c r="AK394" s="2"/>
      <c r="AL394" s="2"/>
      <c r="AM394" s="2"/>
      <c r="AN394" s="2"/>
      <c r="AO394" s="2"/>
      <c r="AP394" s="2"/>
      <c r="AQ394" s="2"/>
      <c r="AR394" s="15"/>
    </row>
    <row r="395" spans="1:44" ht="11.25" customHeight="1">
      <c r="A395" s="184"/>
      <c r="B395" s="120"/>
      <c r="C395" s="120"/>
      <c r="D395" s="120"/>
      <c r="E395" s="2"/>
      <c r="F395" s="2"/>
      <c r="G395" s="120"/>
      <c r="H395" s="120"/>
      <c r="I395" s="120"/>
      <c r="J395" s="58"/>
      <c r="K395" s="121"/>
      <c r="L395" s="2"/>
      <c r="M395" s="120"/>
      <c r="N395" s="120"/>
      <c r="O395" s="120"/>
      <c r="P395" s="120"/>
      <c r="Q395" s="2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122"/>
      <c r="AJ395" s="122"/>
      <c r="AK395" s="2"/>
      <c r="AL395" s="2"/>
      <c r="AM395" s="2"/>
      <c r="AN395" s="2"/>
      <c r="AO395" s="2"/>
      <c r="AP395" s="2"/>
      <c r="AQ395" s="2"/>
      <c r="AR395" s="15"/>
    </row>
    <row r="396" spans="1:44" ht="11.25" customHeight="1">
      <c r="A396" s="184"/>
      <c r="B396" s="120"/>
      <c r="C396" s="120"/>
      <c r="D396" s="120"/>
      <c r="E396" s="2"/>
      <c r="F396" s="2"/>
      <c r="G396" s="120"/>
      <c r="H396" s="120"/>
      <c r="I396" s="120"/>
      <c r="J396" s="58"/>
      <c r="K396" s="121"/>
      <c r="L396" s="2"/>
      <c r="M396" s="120"/>
      <c r="N396" s="120"/>
      <c r="O396" s="120"/>
      <c r="P396" s="120"/>
      <c r="Q396" s="2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122"/>
      <c r="AJ396" s="122"/>
      <c r="AK396" s="2"/>
      <c r="AL396" s="2"/>
      <c r="AM396" s="2"/>
      <c r="AN396" s="2"/>
      <c r="AO396" s="2"/>
      <c r="AP396" s="2"/>
      <c r="AQ396" s="2"/>
      <c r="AR396" s="15"/>
    </row>
    <row r="397" spans="1:44" ht="11.25" customHeight="1">
      <c r="A397" s="184"/>
      <c r="B397" s="120"/>
      <c r="C397" s="120"/>
      <c r="D397" s="120"/>
      <c r="E397" s="2"/>
      <c r="F397" s="2"/>
      <c r="G397" s="120"/>
      <c r="H397" s="120"/>
      <c r="I397" s="120"/>
      <c r="J397" s="58"/>
      <c r="K397" s="121"/>
      <c r="L397" s="2"/>
      <c r="M397" s="120"/>
      <c r="N397" s="120"/>
      <c r="O397" s="120"/>
      <c r="P397" s="120"/>
      <c r="Q397" s="2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122"/>
      <c r="AJ397" s="122"/>
      <c r="AK397" s="2"/>
      <c r="AL397" s="2"/>
      <c r="AM397" s="2"/>
      <c r="AN397" s="2"/>
      <c r="AO397" s="2"/>
      <c r="AP397" s="2"/>
      <c r="AQ397" s="2"/>
      <c r="AR397" s="15"/>
    </row>
    <row r="398" spans="1:44" ht="11.25" customHeight="1">
      <c r="A398" s="184"/>
      <c r="B398" s="120"/>
      <c r="C398" s="120"/>
      <c r="D398" s="120"/>
      <c r="E398" s="2"/>
      <c r="F398" s="2"/>
      <c r="G398" s="120"/>
      <c r="H398" s="120"/>
      <c r="I398" s="120"/>
      <c r="J398" s="58"/>
      <c r="K398" s="121"/>
      <c r="L398" s="2"/>
      <c r="M398" s="120"/>
      <c r="N398" s="120"/>
      <c r="O398" s="120"/>
      <c r="P398" s="120"/>
      <c r="Q398" s="2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122"/>
      <c r="AJ398" s="122"/>
      <c r="AK398" s="2"/>
      <c r="AL398" s="2"/>
      <c r="AM398" s="2"/>
      <c r="AN398" s="2"/>
      <c r="AO398" s="2"/>
      <c r="AP398" s="2"/>
      <c r="AQ398" s="2"/>
      <c r="AR398" s="15"/>
    </row>
    <row r="399" spans="1:44" ht="11.25" customHeight="1">
      <c r="A399" s="184"/>
      <c r="B399" s="120"/>
      <c r="C399" s="120"/>
      <c r="D399" s="120"/>
      <c r="E399" s="2"/>
      <c r="F399" s="2"/>
      <c r="G399" s="120"/>
      <c r="H399" s="120"/>
      <c r="I399" s="120"/>
      <c r="J399" s="58"/>
      <c r="K399" s="121"/>
      <c r="L399" s="2"/>
      <c r="M399" s="120"/>
      <c r="N399" s="120"/>
      <c r="O399" s="120"/>
      <c r="P399" s="120"/>
      <c r="Q399" s="2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122"/>
      <c r="AJ399" s="122"/>
      <c r="AK399" s="2"/>
      <c r="AL399" s="2"/>
      <c r="AM399" s="2"/>
      <c r="AN399" s="2"/>
      <c r="AO399" s="2"/>
      <c r="AP399" s="2"/>
      <c r="AQ399" s="2"/>
      <c r="AR399" s="15"/>
    </row>
    <row r="400" spans="1:44" ht="11.25" customHeight="1">
      <c r="A400" s="184"/>
      <c r="B400" s="120"/>
      <c r="C400" s="120"/>
      <c r="D400" s="120"/>
      <c r="E400" s="2"/>
      <c r="F400" s="2"/>
      <c r="G400" s="120"/>
      <c r="H400" s="120"/>
      <c r="I400" s="120"/>
      <c r="J400" s="58"/>
      <c r="K400" s="121"/>
      <c r="L400" s="2"/>
      <c r="M400" s="120"/>
      <c r="N400" s="120"/>
      <c r="O400" s="120"/>
      <c r="P400" s="120"/>
      <c r="Q400" s="2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122"/>
      <c r="AJ400" s="122"/>
      <c r="AK400" s="2"/>
      <c r="AL400" s="2"/>
      <c r="AM400" s="2"/>
      <c r="AN400" s="2"/>
      <c r="AO400" s="2"/>
      <c r="AP400" s="2"/>
      <c r="AQ400" s="2"/>
      <c r="AR400" s="15"/>
    </row>
    <row r="401" spans="1:44" ht="11.25" customHeight="1">
      <c r="A401" s="184"/>
      <c r="B401" s="120"/>
      <c r="C401" s="120"/>
      <c r="D401" s="120"/>
      <c r="E401" s="2"/>
      <c r="F401" s="2"/>
      <c r="G401" s="120"/>
      <c r="H401" s="120"/>
      <c r="I401" s="120"/>
      <c r="J401" s="58"/>
      <c r="K401" s="121"/>
      <c r="L401" s="2"/>
      <c r="M401" s="120"/>
      <c r="N401" s="120"/>
      <c r="O401" s="120"/>
      <c r="P401" s="120"/>
      <c r="Q401" s="2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122"/>
      <c r="AJ401" s="122"/>
      <c r="AK401" s="2"/>
      <c r="AL401" s="2"/>
      <c r="AM401" s="2"/>
      <c r="AN401" s="2"/>
      <c r="AO401" s="2"/>
      <c r="AP401" s="2"/>
      <c r="AQ401" s="2"/>
      <c r="AR401" s="15"/>
    </row>
    <row r="402" spans="1:44" ht="11.25" customHeight="1">
      <c r="A402" s="184"/>
      <c r="B402" s="120"/>
      <c r="C402" s="120"/>
      <c r="D402" s="120"/>
      <c r="E402" s="2"/>
      <c r="F402" s="2"/>
      <c r="G402" s="120"/>
      <c r="H402" s="120"/>
      <c r="I402" s="120"/>
      <c r="J402" s="58"/>
      <c r="K402" s="121"/>
      <c r="L402" s="2"/>
      <c r="M402" s="120"/>
      <c r="N402" s="120"/>
      <c r="O402" s="120"/>
      <c r="P402" s="120"/>
      <c r="Q402" s="2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122"/>
      <c r="AJ402" s="122"/>
      <c r="AK402" s="2"/>
      <c r="AL402" s="2"/>
      <c r="AM402" s="2"/>
      <c r="AN402" s="2"/>
      <c r="AO402" s="2"/>
      <c r="AP402" s="2"/>
      <c r="AQ402" s="2"/>
      <c r="AR402" s="15"/>
    </row>
    <row r="403" spans="1:44" ht="11.25" customHeight="1">
      <c r="A403" s="184"/>
      <c r="B403" s="120"/>
      <c r="C403" s="120"/>
      <c r="D403" s="120"/>
      <c r="E403" s="2"/>
      <c r="F403" s="2"/>
      <c r="G403" s="120"/>
      <c r="H403" s="120"/>
      <c r="I403" s="120"/>
      <c r="J403" s="58"/>
      <c r="K403" s="121"/>
      <c r="L403" s="2"/>
      <c r="M403" s="120"/>
      <c r="N403" s="120"/>
      <c r="O403" s="120"/>
      <c r="P403" s="120"/>
      <c r="Q403" s="2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122"/>
      <c r="AJ403" s="122"/>
      <c r="AK403" s="2"/>
      <c r="AL403" s="2"/>
      <c r="AM403" s="2"/>
      <c r="AN403" s="2"/>
      <c r="AO403" s="2"/>
      <c r="AP403" s="2"/>
      <c r="AQ403" s="2"/>
      <c r="AR403" s="15"/>
    </row>
    <row r="404" spans="1:44" ht="11.25" customHeight="1">
      <c r="A404" s="184"/>
      <c r="B404" s="120"/>
      <c r="C404" s="120"/>
      <c r="D404" s="120"/>
      <c r="E404" s="2"/>
      <c r="F404" s="2"/>
      <c r="G404" s="120"/>
      <c r="H404" s="120"/>
      <c r="I404" s="120"/>
      <c r="J404" s="58"/>
      <c r="K404" s="121"/>
      <c r="L404" s="2"/>
      <c r="M404" s="120"/>
      <c r="N404" s="120"/>
      <c r="O404" s="120"/>
      <c r="P404" s="120"/>
      <c r="Q404" s="2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122"/>
      <c r="AJ404" s="122"/>
      <c r="AK404" s="2"/>
      <c r="AL404" s="2"/>
      <c r="AM404" s="2"/>
      <c r="AN404" s="2"/>
      <c r="AO404" s="2"/>
      <c r="AP404" s="2"/>
      <c r="AQ404" s="2"/>
      <c r="AR404" s="15"/>
    </row>
    <row r="405" spans="1:44" ht="11.25" customHeight="1">
      <c r="A405" s="184"/>
      <c r="B405" s="120"/>
      <c r="C405" s="120"/>
      <c r="D405" s="120"/>
      <c r="E405" s="2"/>
      <c r="F405" s="2"/>
      <c r="G405" s="120"/>
      <c r="H405" s="120"/>
      <c r="I405" s="120"/>
      <c r="J405" s="58"/>
      <c r="K405" s="121"/>
      <c r="L405" s="2"/>
      <c r="M405" s="120"/>
      <c r="N405" s="120"/>
      <c r="O405" s="120"/>
      <c r="P405" s="120"/>
      <c r="Q405" s="2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122"/>
      <c r="AJ405" s="122"/>
      <c r="AK405" s="2"/>
      <c r="AL405" s="2"/>
      <c r="AM405" s="2"/>
      <c r="AN405" s="2"/>
      <c r="AO405" s="2"/>
      <c r="AP405" s="2"/>
      <c r="AQ405" s="2"/>
      <c r="AR405" s="15"/>
    </row>
    <row r="406" spans="1:44" ht="11.25" customHeight="1">
      <c r="A406" s="184"/>
      <c r="B406" s="120"/>
      <c r="C406" s="120"/>
      <c r="D406" s="120"/>
      <c r="E406" s="2"/>
      <c r="F406" s="2"/>
      <c r="G406" s="120"/>
      <c r="H406" s="120"/>
      <c r="I406" s="120"/>
      <c r="J406" s="58"/>
      <c r="K406" s="121"/>
      <c r="L406" s="2"/>
      <c r="M406" s="120"/>
      <c r="N406" s="120"/>
      <c r="O406" s="120"/>
      <c r="P406" s="120"/>
      <c r="Q406" s="2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122"/>
      <c r="AJ406" s="122"/>
      <c r="AK406" s="2"/>
      <c r="AL406" s="2"/>
      <c r="AM406" s="2"/>
      <c r="AN406" s="2"/>
      <c r="AO406" s="2"/>
      <c r="AP406" s="2"/>
      <c r="AQ406" s="2"/>
      <c r="AR406" s="15"/>
    </row>
    <row r="407" spans="1:44" ht="11.25" customHeight="1">
      <c r="A407" s="184"/>
      <c r="B407" s="120"/>
      <c r="C407" s="120"/>
      <c r="D407" s="120"/>
      <c r="E407" s="2"/>
      <c r="F407" s="2"/>
      <c r="G407" s="120"/>
      <c r="H407" s="120"/>
      <c r="I407" s="120"/>
      <c r="J407" s="58"/>
      <c r="K407" s="121"/>
      <c r="L407" s="2"/>
      <c r="M407" s="120"/>
      <c r="N407" s="120"/>
      <c r="O407" s="120"/>
      <c r="P407" s="120"/>
      <c r="Q407" s="2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122"/>
      <c r="AJ407" s="122"/>
      <c r="AK407" s="2"/>
      <c r="AL407" s="2"/>
      <c r="AM407" s="2"/>
      <c r="AN407" s="2"/>
      <c r="AO407" s="2"/>
      <c r="AP407" s="2"/>
      <c r="AQ407" s="2"/>
      <c r="AR407" s="15"/>
    </row>
    <row r="408" spans="1:44" ht="11.25" customHeight="1">
      <c r="A408" s="184"/>
      <c r="B408" s="120"/>
      <c r="C408" s="120"/>
      <c r="D408" s="120"/>
      <c r="E408" s="2"/>
      <c r="F408" s="2"/>
      <c r="G408" s="120"/>
      <c r="H408" s="120"/>
      <c r="I408" s="120"/>
      <c r="J408" s="58"/>
      <c r="K408" s="121"/>
      <c r="L408" s="2"/>
      <c r="M408" s="120"/>
      <c r="N408" s="120"/>
      <c r="O408" s="120"/>
      <c r="P408" s="120"/>
      <c r="Q408" s="2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122"/>
      <c r="AJ408" s="122"/>
      <c r="AK408" s="2"/>
      <c r="AL408" s="2"/>
      <c r="AM408" s="2"/>
      <c r="AN408" s="2"/>
      <c r="AO408" s="2"/>
      <c r="AP408" s="2"/>
      <c r="AQ408" s="2"/>
      <c r="AR408" s="15"/>
    </row>
    <row r="409" spans="1:44" ht="11.25" customHeight="1">
      <c r="A409" s="184"/>
      <c r="B409" s="120"/>
      <c r="C409" s="120"/>
      <c r="D409" s="120"/>
      <c r="E409" s="2"/>
      <c r="F409" s="2"/>
      <c r="G409" s="120"/>
      <c r="H409" s="120"/>
      <c r="I409" s="120"/>
      <c r="J409" s="58"/>
      <c r="K409" s="121"/>
      <c r="L409" s="2"/>
      <c r="M409" s="120"/>
      <c r="N409" s="120"/>
      <c r="O409" s="120"/>
      <c r="P409" s="120"/>
      <c r="Q409" s="2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122"/>
      <c r="AJ409" s="122"/>
      <c r="AK409" s="2"/>
      <c r="AL409" s="2"/>
      <c r="AM409" s="2"/>
      <c r="AN409" s="2"/>
      <c r="AO409" s="2"/>
      <c r="AP409" s="2"/>
      <c r="AQ409" s="2"/>
      <c r="AR409" s="15"/>
    </row>
    <row r="410" spans="1:44" ht="11.25" customHeight="1">
      <c r="A410" s="184"/>
      <c r="B410" s="120"/>
      <c r="C410" s="120"/>
      <c r="D410" s="120"/>
      <c r="E410" s="2"/>
      <c r="F410" s="2"/>
      <c r="G410" s="120"/>
      <c r="H410" s="120"/>
      <c r="I410" s="120"/>
      <c r="J410" s="58"/>
      <c r="K410" s="121"/>
      <c r="L410" s="2"/>
      <c r="M410" s="120"/>
      <c r="N410" s="120"/>
      <c r="O410" s="120"/>
      <c r="P410" s="120"/>
      <c r="Q410" s="2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122"/>
      <c r="AJ410" s="122"/>
      <c r="AK410" s="2"/>
      <c r="AL410" s="2"/>
      <c r="AM410" s="2"/>
      <c r="AN410" s="2"/>
      <c r="AO410" s="2"/>
      <c r="AP410" s="2"/>
      <c r="AQ410" s="2"/>
      <c r="AR410" s="15"/>
    </row>
    <row r="411" spans="1:44" ht="11.25" customHeight="1">
      <c r="A411" s="184"/>
      <c r="B411" s="120"/>
      <c r="C411" s="120"/>
      <c r="D411" s="120"/>
      <c r="E411" s="2"/>
      <c r="F411" s="2"/>
      <c r="G411" s="120"/>
      <c r="H411" s="120"/>
      <c r="I411" s="120"/>
      <c r="J411" s="58"/>
      <c r="K411" s="121"/>
      <c r="L411" s="2"/>
      <c r="M411" s="120"/>
      <c r="N411" s="120"/>
      <c r="O411" s="120"/>
      <c r="P411" s="120"/>
      <c r="Q411" s="2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122"/>
      <c r="AJ411" s="122"/>
      <c r="AK411" s="2"/>
      <c r="AL411" s="2"/>
      <c r="AM411" s="2"/>
      <c r="AN411" s="2"/>
      <c r="AO411" s="2"/>
      <c r="AP411" s="2"/>
      <c r="AQ411" s="2"/>
      <c r="AR411" s="15"/>
    </row>
    <row r="412" spans="1:44" ht="11.25" customHeight="1">
      <c r="A412" s="184"/>
      <c r="B412" s="120"/>
      <c r="C412" s="120"/>
      <c r="D412" s="120"/>
      <c r="E412" s="2"/>
      <c r="F412" s="2"/>
      <c r="G412" s="120"/>
      <c r="H412" s="120"/>
      <c r="I412" s="120"/>
      <c r="J412" s="58"/>
      <c r="K412" s="121"/>
      <c r="L412" s="2"/>
      <c r="M412" s="120"/>
      <c r="N412" s="120"/>
      <c r="O412" s="120"/>
      <c r="P412" s="120"/>
      <c r="Q412" s="2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122"/>
      <c r="AJ412" s="122"/>
      <c r="AK412" s="2"/>
      <c r="AL412" s="2"/>
      <c r="AM412" s="2"/>
      <c r="AN412" s="2"/>
      <c r="AO412" s="2"/>
      <c r="AP412" s="2"/>
      <c r="AQ412" s="2"/>
      <c r="AR412" s="15"/>
    </row>
    <row r="413" spans="1:44" ht="11.25" customHeight="1">
      <c r="A413" s="184"/>
      <c r="B413" s="120"/>
      <c r="C413" s="120"/>
      <c r="D413" s="120"/>
      <c r="E413" s="2"/>
      <c r="F413" s="2"/>
      <c r="G413" s="120"/>
      <c r="H413" s="120"/>
      <c r="I413" s="120"/>
      <c r="J413" s="58"/>
      <c r="K413" s="121"/>
      <c r="L413" s="2"/>
      <c r="M413" s="120"/>
      <c r="N413" s="120"/>
      <c r="O413" s="120"/>
      <c r="P413" s="120"/>
      <c r="Q413" s="2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122"/>
      <c r="AJ413" s="122"/>
      <c r="AK413" s="2"/>
      <c r="AL413" s="2"/>
      <c r="AM413" s="2"/>
      <c r="AN413" s="2"/>
      <c r="AO413" s="2"/>
      <c r="AP413" s="2"/>
      <c r="AQ413" s="2"/>
      <c r="AR413" s="15"/>
    </row>
    <row r="414" spans="1:44" ht="11.25" customHeight="1">
      <c r="A414" s="184"/>
      <c r="B414" s="120"/>
      <c r="C414" s="120"/>
      <c r="D414" s="120"/>
      <c r="E414" s="2"/>
      <c r="F414" s="2"/>
      <c r="G414" s="120"/>
      <c r="H414" s="120"/>
      <c r="I414" s="120"/>
      <c r="J414" s="58"/>
      <c r="K414" s="121"/>
      <c r="L414" s="2"/>
      <c r="M414" s="120"/>
      <c r="N414" s="120"/>
      <c r="O414" s="120"/>
      <c r="P414" s="120"/>
      <c r="Q414" s="2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122"/>
      <c r="AJ414" s="122"/>
      <c r="AK414" s="2"/>
      <c r="AL414" s="2"/>
      <c r="AM414" s="2"/>
      <c r="AN414" s="2"/>
      <c r="AO414" s="2"/>
      <c r="AP414" s="2"/>
      <c r="AQ414" s="2"/>
      <c r="AR414" s="15"/>
    </row>
    <row r="415" spans="1:44" ht="11.25" customHeight="1">
      <c r="A415" s="184"/>
      <c r="B415" s="120"/>
      <c r="C415" s="120"/>
      <c r="D415" s="120"/>
      <c r="E415" s="2"/>
      <c r="F415" s="2"/>
      <c r="G415" s="120"/>
      <c r="H415" s="120"/>
      <c r="I415" s="120"/>
      <c r="J415" s="58"/>
      <c r="K415" s="121"/>
      <c r="L415" s="2"/>
      <c r="M415" s="120"/>
      <c r="N415" s="120"/>
      <c r="O415" s="120"/>
      <c r="P415" s="120"/>
      <c r="Q415" s="2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122"/>
      <c r="AJ415" s="122"/>
      <c r="AK415" s="2"/>
      <c r="AL415" s="2"/>
      <c r="AM415" s="2"/>
      <c r="AN415" s="2"/>
      <c r="AO415" s="2"/>
      <c r="AP415" s="2"/>
      <c r="AQ415" s="2"/>
      <c r="AR415" s="15"/>
    </row>
    <row r="416" spans="1:44" ht="11.25" customHeight="1">
      <c r="A416" s="184"/>
      <c r="B416" s="120"/>
      <c r="C416" s="120"/>
      <c r="D416" s="120"/>
      <c r="E416" s="2"/>
      <c r="F416" s="2"/>
      <c r="G416" s="120"/>
      <c r="H416" s="120"/>
      <c r="I416" s="120"/>
      <c r="J416" s="58"/>
      <c r="K416" s="121"/>
      <c r="L416" s="2"/>
      <c r="M416" s="120"/>
      <c r="N416" s="120"/>
      <c r="O416" s="120"/>
      <c r="P416" s="120"/>
      <c r="Q416" s="2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122"/>
      <c r="AJ416" s="122"/>
      <c r="AK416" s="2"/>
      <c r="AL416" s="2"/>
      <c r="AM416" s="2"/>
      <c r="AN416" s="2"/>
      <c r="AO416" s="2"/>
      <c r="AP416" s="2"/>
      <c r="AQ416" s="2"/>
      <c r="AR416" s="15"/>
    </row>
    <row r="417" spans="1:44" ht="11.25" customHeight="1">
      <c r="A417" s="184"/>
      <c r="B417" s="120"/>
      <c r="C417" s="120"/>
      <c r="D417" s="120"/>
      <c r="E417" s="2"/>
      <c r="F417" s="2"/>
      <c r="G417" s="120"/>
      <c r="H417" s="120"/>
      <c r="I417" s="120"/>
      <c r="J417" s="58"/>
      <c r="K417" s="121"/>
      <c r="L417" s="2"/>
      <c r="M417" s="120"/>
      <c r="N417" s="120"/>
      <c r="O417" s="120"/>
      <c r="P417" s="120"/>
      <c r="Q417" s="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122"/>
      <c r="AJ417" s="122"/>
      <c r="AK417" s="2"/>
      <c r="AL417" s="2"/>
      <c r="AM417" s="2"/>
      <c r="AN417" s="2"/>
      <c r="AO417" s="2"/>
      <c r="AP417" s="2"/>
      <c r="AQ417" s="2"/>
      <c r="AR417" s="15"/>
    </row>
    <row r="418" spans="1:44" ht="11.25" customHeight="1">
      <c r="A418" s="184"/>
      <c r="B418" s="120"/>
      <c r="C418" s="120"/>
      <c r="D418" s="120"/>
      <c r="E418" s="2"/>
      <c r="F418" s="2"/>
      <c r="G418" s="120"/>
      <c r="H418" s="120"/>
      <c r="I418" s="120"/>
      <c r="J418" s="58"/>
      <c r="K418" s="121"/>
      <c r="L418" s="2"/>
      <c r="M418" s="120"/>
      <c r="N418" s="120"/>
      <c r="O418" s="120"/>
      <c r="P418" s="120"/>
      <c r="Q418" s="2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122"/>
      <c r="AJ418" s="122"/>
      <c r="AK418" s="2"/>
      <c r="AL418" s="2"/>
      <c r="AM418" s="2"/>
      <c r="AN418" s="2"/>
      <c r="AO418" s="2"/>
      <c r="AP418" s="2"/>
      <c r="AQ418" s="2"/>
      <c r="AR418" s="15"/>
    </row>
    <row r="419" spans="1:44" ht="11.25" customHeight="1">
      <c r="A419" s="184"/>
      <c r="B419" s="120"/>
      <c r="C419" s="120"/>
      <c r="D419" s="120"/>
      <c r="E419" s="2"/>
      <c r="F419" s="2"/>
      <c r="G419" s="120"/>
      <c r="H419" s="120"/>
      <c r="I419" s="120"/>
      <c r="J419" s="58"/>
      <c r="K419" s="121"/>
      <c r="L419" s="2"/>
      <c r="M419" s="120"/>
      <c r="N419" s="120"/>
      <c r="O419" s="120"/>
      <c r="P419" s="120"/>
      <c r="Q419" s="2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122"/>
      <c r="AJ419" s="122"/>
      <c r="AK419" s="2"/>
      <c r="AL419" s="2"/>
      <c r="AM419" s="2"/>
      <c r="AN419" s="2"/>
      <c r="AO419" s="2"/>
      <c r="AP419" s="2"/>
      <c r="AQ419" s="2"/>
      <c r="AR419" s="15"/>
    </row>
    <row r="420" spans="1:44" ht="11.25" customHeight="1">
      <c r="A420" s="184"/>
      <c r="B420" s="120"/>
      <c r="C420" s="120"/>
      <c r="D420" s="120"/>
      <c r="E420" s="2"/>
      <c r="F420" s="2"/>
      <c r="G420" s="120"/>
      <c r="H420" s="120"/>
      <c r="I420" s="120"/>
      <c r="J420" s="58"/>
      <c r="K420" s="121"/>
      <c r="L420" s="2"/>
      <c r="M420" s="120"/>
      <c r="N420" s="120"/>
      <c r="O420" s="120"/>
      <c r="P420" s="120"/>
      <c r="Q420" s="2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122"/>
      <c r="AJ420" s="122"/>
      <c r="AK420" s="2"/>
      <c r="AL420" s="2"/>
      <c r="AM420" s="2"/>
      <c r="AN420" s="2"/>
      <c r="AO420" s="2"/>
      <c r="AP420" s="2"/>
      <c r="AQ420" s="2"/>
      <c r="AR420" s="15"/>
    </row>
    <row r="421" spans="1:44" ht="11.25" customHeight="1">
      <c r="A421" s="184"/>
      <c r="B421" s="120"/>
      <c r="C421" s="120"/>
      <c r="D421" s="120"/>
      <c r="E421" s="2"/>
      <c r="F421" s="2"/>
      <c r="G421" s="120"/>
      <c r="H421" s="120"/>
      <c r="I421" s="120"/>
      <c r="J421" s="58"/>
      <c r="K421" s="121"/>
      <c r="L421" s="2"/>
      <c r="M421" s="120"/>
      <c r="N421" s="120"/>
      <c r="O421" s="120"/>
      <c r="P421" s="120"/>
      <c r="Q421" s="2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122"/>
      <c r="AJ421" s="122"/>
      <c r="AK421" s="2"/>
      <c r="AL421" s="2"/>
      <c r="AM421" s="2"/>
      <c r="AN421" s="2"/>
      <c r="AO421" s="2"/>
      <c r="AP421" s="2"/>
      <c r="AQ421" s="2"/>
      <c r="AR421" s="15"/>
    </row>
    <row r="422" spans="1:44" ht="11.25" customHeight="1">
      <c r="A422" s="184"/>
      <c r="B422" s="120"/>
      <c r="C422" s="120"/>
      <c r="D422" s="120"/>
      <c r="E422" s="2"/>
      <c r="F422" s="2"/>
      <c r="G422" s="120"/>
      <c r="H422" s="120"/>
      <c r="I422" s="120"/>
      <c r="J422" s="58"/>
      <c r="K422" s="121"/>
      <c r="L422" s="2"/>
      <c r="M422" s="120"/>
      <c r="N422" s="120"/>
      <c r="O422" s="120"/>
      <c r="P422" s="120"/>
      <c r="Q422" s="2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122"/>
      <c r="AJ422" s="122"/>
      <c r="AK422" s="2"/>
      <c r="AL422" s="2"/>
      <c r="AM422" s="2"/>
      <c r="AN422" s="2"/>
      <c r="AO422" s="2"/>
      <c r="AP422" s="2"/>
      <c r="AQ422" s="2"/>
      <c r="AR422" s="15"/>
    </row>
    <row r="423" spans="1:44" ht="11.25" customHeight="1">
      <c r="A423" s="184"/>
      <c r="B423" s="120"/>
      <c r="C423" s="120"/>
      <c r="D423" s="120"/>
      <c r="E423" s="2"/>
      <c r="F423" s="2"/>
      <c r="G423" s="120"/>
      <c r="H423" s="120"/>
      <c r="I423" s="120"/>
      <c r="J423" s="58"/>
      <c r="K423" s="121"/>
      <c r="L423" s="2"/>
      <c r="M423" s="120"/>
      <c r="N423" s="120"/>
      <c r="O423" s="120"/>
      <c r="P423" s="120"/>
      <c r="Q423" s="2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122"/>
      <c r="AJ423" s="122"/>
      <c r="AK423" s="2"/>
      <c r="AL423" s="2"/>
      <c r="AM423" s="2"/>
      <c r="AN423" s="2"/>
      <c r="AO423" s="2"/>
      <c r="AP423" s="2"/>
      <c r="AQ423" s="2"/>
      <c r="AR423" s="15"/>
    </row>
    <row r="424" spans="1:44" ht="11.25" customHeight="1">
      <c r="A424" s="184"/>
      <c r="B424" s="120"/>
      <c r="C424" s="120"/>
      <c r="D424" s="120"/>
      <c r="E424" s="2"/>
      <c r="F424" s="2"/>
      <c r="G424" s="120"/>
      <c r="H424" s="120"/>
      <c r="I424" s="120"/>
      <c r="J424" s="58"/>
      <c r="K424" s="121"/>
      <c r="L424" s="2"/>
      <c r="M424" s="120"/>
      <c r="N424" s="120"/>
      <c r="O424" s="120"/>
      <c r="P424" s="120"/>
      <c r="Q424" s="2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122"/>
      <c r="AJ424" s="122"/>
      <c r="AK424" s="2"/>
      <c r="AL424" s="2"/>
      <c r="AM424" s="2"/>
      <c r="AN424" s="2"/>
      <c r="AO424" s="2"/>
      <c r="AP424" s="2"/>
      <c r="AQ424" s="2"/>
      <c r="AR424" s="15"/>
    </row>
    <row r="425" spans="1:44" ht="11.25" customHeight="1">
      <c r="A425" s="184"/>
      <c r="B425" s="120"/>
      <c r="C425" s="120"/>
      <c r="D425" s="120"/>
      <c r="E425" s="2"/>
      <c r="F425" s="2"/>
      <c r="G425" s="120"/>
      <c r="H425" s="120"/>
      <c r="I425" s="120"/>
      <c r="J425" s="58"/>
      <c r="K425" s="121"/>
      <c r="L425" s="2"/>
      <c r="M425" s="120"/>
      <c r="N425" s="120"/>
      <c r="O425" s="120"/>
      <c r="P425" s="120"/>
      <c r="Q425" s="2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122"/>
      <c r="AJ425" s="122"/>
      <c r="AK425" s="2"/>
      <c r="AL425" s="2"/>
      <c r="AM425" s="2"/>
      <c r="AN425" s="2"/>
      <c r="AO425" s="2"/>
      <c r="AP425" s="2"/>
      <c r="AQ425" s="2"/>
      <c r="AR425" s="15"/>
    </row>
    <row r="426" spans="1:44" ht="11.25" customHeight="1">
      <c r="A426" s="184"/>
      <c r="B426" s="120"/>
      <c r="C426" s="120"/>
      <c r="D426" s="120"/>
      <c r="E426" s="2"/>
      <c r="F426" s="2"/>
      <c r="G426" s="120"/>
      <c r="H426" s="120"/>
      <c r="I426" s="120"/>
      <c r="J426" s="58"/>
      <c r="K426" s="121"/>
      <c r="L426" s="2"/>
      <c r="M426" s="120"/>
      <c r="N426" s="120"/>
      <c r="O426" s="120"/>
      <c r="P426" s="120"/>
      <c r="Q426" s="2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122"/>
      <c r="AJ426" s="122"/>
      <c r="AK426" s="2"/>
      <c r="AL426" s="2"/>
      <c r="AM426" s="2"/>
      <c r="AN426" s="2"/>
      <c r="AO426" s="2"/>
      <c r="AP426" s="2"/>
      <c r="AQ426" s="2"/>
      <c r="AR426" s="15"/>
    </row>
    <row r="427" spans="1:44" ht="11.25" customHeight="1">
      <c r="A427" s="184"/>
      <c r="B427" s="120"/>
      <c r="C427" s="120"/>
      <c r="D427" s="120"/>
      <c r="E427" s="2"/>
      <c r="F427" s="2"/>
      <c r="G427" s="120"/>
      <c r="H427" s="120"/>
      <c r="I427" s="120"/>
      <c r="J427" s="58"/>
      <c r="K427" s="121"/>
      <c r="L427" s="2"/>
      <c r="M427" s="120"/>
      <c r="N427" s="120"/>
      <c r="O427" s="120"/>
      <c r="P427" s="120"/>
      <c r="Q427" s="2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122"/>
      <c r="AJ427" s="122"/>
      <c r="AK427" s="2"/>
      <c r="AL427" s="2"/>
      <c r="AM427" s="2"/>
      <c r="AN427" s="2"/>
      <c r="AO427" s="2"/>
      <c r="AP427" s="2"/>
      <c r="AQ427" s="2"/>
      <c r="AR427" s="15"/>
    </row>
    <row r="428" spans="1:44" ht="11.25" customHeight="1">
      <c r="A428" s="184"/>
      <c r="B428" s="120"/>
      <c r="C428" s="120"/>
      <c r="D428" s="120"/>
      <c r="E428" s="2"/>
      <c r="F428" s="2"/>
      <c r="G428" s="120"/>
      <c r="H428" s="120"/>
      <c r="I428" s="120"/>
      <c r="J428" s="58"/>
      <c r="K428" s="121"/>
      <c r="L428" s="2"/>
      <c r="M428" s="120"/>
      <c r="N428" s="120"/>
      <c r="O428" s="120"/>
      <c r="P428" s="120"/>
      <c r="Q428" s="2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122"/>
      <c r="AJ428" s="122"/>
      <c r="AK428" s="2"/>
      <c r="AL428" s="2"/>
      <c r="AM428" s="2"/>
      <c r="AN428" s="2"/>
      <c r="AO428" s="2"/>
      <c r="AP428" s="2"/>
      <c r="AQ428" s="2"/>
      <c r="AR428" s="15"/>
    </row>
    <row r="429" spans="1:44" ht="11.25" customHeight="1">
      <c r="A429" s="184"/>
      <c r="B429" s="120"/>
      <c r="C429" s="120"/>
      <c r="D429" s="120"/>
      <c r="E429" s="2"/>
      <c r="F429" s="2"/>
      <c r="G429" s="120"/>
      <c r="H429" s="120"/>
      <c r="I429" s="120"/>
      <c r="J429" s="58"/>
      <c r="K429" s="121"/>
      <c r="L429" s="2"/>
      <c r="M429" s="120"/>
      <c r="N429" s="120"/>
      <c r="O429" s="120"/>
      <c r="P429" s="120"/>
      <c r="Q429" s="2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122"/>
      <c r="AJ429" s="122"/>
      <c r="AK429" s="2"/>
      <c r="AL429" s="2"/>
      <c r="AM429" s="2"/>
      <c r="AN429" s="2"/>
      <c r="AO429" s="2"/>
      <c r="AP429" s="2"/>
      <c r="AQ429" s="2"/>
      <c r="AR429" s="15"/>
    </row>
    <row r="430" spans="1:44" ht="11.25" customHeight="1">
      <c r="A430" s="184"/>
      <c r="B430" s="120"/>
      <c r="C430" s="120"/>
      <c r="D430" s="120"/>
      <c r="E430" s="2"/>
      <c r="F430" s="2"/>
      <c r="G430" s="120"/>
      <c r="H430" s="120"/>
      <c r="I430" s="120"/>
      <c r="J430" s="58"/>
      <c r="K430" s="121"/>
      <c r="L430" s="2"/>
      <c r="M430" s="120"/>
      <c r="N430" s="120"/>
      <c r="O430" s="120"/>
      <c r="P430" s="120"/>
      <c r="Q430" s="2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122"/>
      <c r="AJ430" s="122"/>
      <c r="AK430" s="2"/>
      <c r="AL430" s="2"/>
      <c r="AM430" s="2"/>
      <c r="AN430" s="2"/>
      <c r="AO430" s="2"/>
      <c r="AP430" s="2"/>
      <c r="AQ430" s="2"/>
      <c r="AR430" s="15"/>
    </row>
    <row r="431" spans="1:44" ht="11.25" customHeight="1">
      <c r="A431" s="184"/>
      <c r="B431" s="120"/>
      <c r="C431" s="120"/>
      <c r="D431" s="120"/>
      <c r="E431" s="2"/>
      <c r="F431" s="2"/>
      <c r="G431" s="120"/>
      <c r="H431" s="120"/>
      <c r="I431" s="120"/>
      <c r="J431" s="58"/>
      <c r="K431" s="121"/>
      <c r="L431" s="2"/>
      <c r="M431" s="120"/>
      <c r="N431" s="120"/>
      <c r="O431" s="120"/>
      <c r="P431" s="120"/>
      <c r="Q431" s="2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122"/>
      <c r="AJ431" s="122"/>
      <c r="AK431" s="2"/>
      <c r="AL431" s="2"/>
      <c r="AM431" s="2"/>
      <c r="AN431" s="2"/>
      <c r="AO431" s="2"/>
      <c r="AP431" s="2"/>
      <c r="AQ431" s="2"/>
      <c r="AR431" s="15"/>
    </row>
    <row r="432" spans="1:44" ht="11.25" customHeight="1">
      <c r="A432" s="184"/>
      <c r="B432" s="120"/>
      <c r="C432" s="120"/>
      <c r="D432" s="120"/>
      <c r="E432" s="2"/>
      <c r="F432" s="2"/>
      <c r="G432" s="120"/>
      <c r="H432" s="120"/>
      <c r="I432" s="120"/>
      <c r="J432" s="58"/>
      <c r="K432" s="121"/>
      <c r="L432" s="2"/>
      <c r="M432" s="120"/>
      <c r="N432" s="120"/>
      <c r="O432" s="120"/>
      <c r="P432" s="120"/>
      <c r="Q432" s="2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122"/>
      <c r="AJ432" s="122"/>
      <c r="AK432" s="2"/>
      <c r="AL432" s="2"/>
      <c r="AM432" s="2"/>
      <c r="AN432" s="2"/>
      <c r="AO432" s="2"/>
      <c r="AP432" s="2"/>
      <c r="AQ432" s="2"/>
      <c r="AR432" s="15"/>
    </row>
    <row r="433" spans="1:44" ht="11.25" customHeight="1">
      <c r="A433" s="184"/>
      <c r="B433" s="120"/>
      <c r="C433" s="120"/>
      <c r="D433" s="120"/>
      <c r="E433" s="2"/>
      <c r="F433" s="2"/>
      <c r="G433" s="120"/>
      <c r="H433" s="120"/>
      <c r="I433" s="120"/>
      <c r="J433" s="58"/>
      <c r="K433" s="121"/>
      <c r="L433" s="2"/>
      <c r="M433" s="120"/>
      <c r="N433" s="120"/>
      <c r="O433" s="120"/>
      <c r="P433" s="120"/>
      <c r="Q433" s="2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122"/>
      <c r="AJ433" s="122"/>
      <c r="AK433" s="2"/>
      <c r="AL433" s="2"/>
      <c r="AM433" s="2"/>
      <c r="AN433" s="2"/>
      <c r="AO433" s="2"/>
      <c r="AP433" s="2"/>
      <c r="AQ433" s="2"/>
      <c r="AR433" s="15"/>
    </row>
    <row r="434" spans="1:44" ht="11.25" customHeight="1">
      <c r="A434" s="184"/>
      <c r="B434" s="120"/>
      <c r="C434" s="120"/>
      <c r="D434" s="120"/>
      <c r="E434" s="2"/>
      <c r="F434" s="2"/>
      <c r="G434" s="120"/>
      <c r="H434" s="120"/>
      <c r="I434" s="120"/>
      <c r="J434" s="58"/>
      <c r="K434" s="121"/>
      <c r="L434" s="2"/>
      <c r="M434" s="120"/>
      <c r="N434" s="120"/>
      <c r="O434" s="120"/>
      <c r="P434" s="120"/>
      <c r="Q434" s="2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122"/>
      <c r="AJ434" s="122"/>
      <c r="AK434" s="2"/>
      <c r="AL434" s="2"/>
      <c r="AM434" s="2"/>
      <c r="AN434" s="2"/>
      <c r="AO434" s="2"/>
      <c r="AP434" s="2"/>
      <c r="AQ434" s="2"/>
      <c r="AR434" s="15"/>
    </row>
    <row r="435" spans="1:44" ht="11.25" customHeight="1">
      <c r="A435" s="184"/>
      <c r="B435" s="120"/>
      <c r="C435" s="120"/>
      <c r="D435" s="120"/>
      <c r="E435" s="2"/>
      <c r="F435" s="2"/>
      <c r="G435" s="120"/>
      <c r="H435" s="120"/>
      <c r="I435" s="120"/>
      <c r="J435" s="58"/>
      <c r="K435" s="121"/>
      <c r="L435" s="2"/>
      <c r="M435" s="120"/>
      <c r="N435" s="120"/>
      <c r="O435" s="120"/>
      <c r="P435" s="120"/>
      <c r="Q435" s="2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122"/>
      <c r="AJ435" s="122"/>
      <c r="AK435" s="2"/>
      <c r="AL435" s="2"/>
      <c r="AM435" s="2"/>
      <c r="AN435" s="2"/>
      <c r="AO435" s="2"/>
      <c r="AP435" s="2"/>
      <c r="AQ435" s="2"/>
      <c r="AR435" s="15"/>
    </row>
    <row r="436" spans="1:44" ht="11.25" customHeight="1">
      <c r="A436" s="184"/>
      <c r="B436" s="120"/>
      <c r="C436" s="120"/>
      <c r="D436" s="120"/>
      <c r="E436" s="2"/>
      <c r="F436" s="2"/>
      <c r="G436" s="120"/>
      <c r="H436" s="120"/>
      <c r="I436" s="120"/>
      <c r="J436" s="58"/>
      <c r="K436" s="121"/>
      <c r="L436" s="2"/>
      <c r="M436" s="120"/>
      <c r="N436" s="120"/>
      <c r="O436" s="120"/>
      <c r="P436" s="120"/>
      <c r="Q436" s="2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122"/>
      <c r="AJ436" s="122"/>
      <c r="AK436" s="2"/>
      <c r="AL436" s="2"/>
      <c r="AM436" s="2"/>
      <c r="AN436" s="2"/>
      <c r="AO436" s="2"/>
      <c r="AP436" s="2"/>
      <c r="AQ436" s="2"/>
      <c r="AR436" s="15"/>
    </row>
    <row r="437" spans="1:44" ht="11.25" customHeight="1">
      <c r="A437" s="184"/>
      <c r="B437" s="120"/>
      <c r="C437" s="120"/>
      <c r="D437" s="120"/>
      <c r="E437" s="2"/>
      <c r="F437" s="2"/>
      <c r="G437" s="120"/>
      <c r="H437" s="120"/>
      <c r="I437" s="120"/>
      <c r="J437" s="58"/>
      <c r="K437" s="121"/>
      <c r="L437" s="2"/>
      <c r="M437" s="120"/>
      <c r="N437" s="120"/>
      <c r="O437" s="120"/>
      <c r="P437" s="120"/>
      <c r="Q437" s="2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122"/>
      <c r="AJ437" s="122"/>
      <c r="AK437" s="2"/>
      <c r="AL437" s="2"/>
      <c r="AM437" s="2"/>
      <c r="AN437" s="2"/>
      <c r="AO437" s="2"/>
      <c r="AP437" s="2"/>
      <c r="AQ437" s="2"/>
      <c r="AR437" s="15"/>
    </row>
    <row r="438" spans="1:44" ht="11.25" customHeight="1">
      <c r="A438" s="184"/>
      <c r="B438" s="120"/>
      <c r="C438" s="120"/>
      <c r="D438" s="120"/>
      <c r="E438" s="2"/>
      <c r="F438" s="2"/>
      <c r="G438" s="120"/>
      <c r="H438" s="120"/>
      <c r="I438" s="120"/>
      <c r="J438" s="58"/>
      <c r="K438" s="121"/>
      <c r="L438" s="2"/>
      <c r="M438" s="120"/>
      <c r="N438" s="120"/>
      <c r="O438" s="120"/>
      <c r="P438" s="120"/>
      <c r="Q438" s="2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122"/>
      <c r="AJ438" s="122"/>
      <c r="AK438" s="2"/>
      <c r="AL438" s="2"/>
      <c r="AM438" s="2"/>
      <c r="AN438" s="2"/>
      <c r="AO438" s="2"/>
      <c r="AP438" s="2"/>
      <c r="AQ438" s="2"/>
      <c r="AR438" s="15"/>
    </row>
    <row r="439" spans="1:44" ht="11.25" customHeight="1">
      <c r="A439" s="184"/>
      <c r="B439" s="120"/>
      <c r="C439" s="120"/>
      <c r="D439" s="120"/>
      <c r="E439" s="2"/>
      <c r="F439" s="2"/>
      <c r="G439" s="120"/>
      <c r="H439" s="120"/>
      <c r="I439" s="120"/>
      <c r="J439" s="58"/>
      <c r="K439" s="121"/>
      <c r="L439" s="2"/>
      <c r="M439" s="120"/>
      <c r="N439" s="120"/>
      <c r="O439" s="120"/>
      <c r="P439" s="120"/>
      <c r="Q439" s="2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122"/>
      <c r="AJ439" s="122"/>
      <c r="AK439" s="2"/>
      <c r="AL439" s="2"/>
      <c r="AM439" s="2"/>
      <c r="AN439" s="2"/>
      <c r="AO439" s="2"/>
      <c r="AP439" s="2"/>
      <c r="AQ439" s="2"/>
      <c r="AR439" s="15"/>
    </row>
    <row r="440" spans="1:44" ht="11.25" customHeight="1">
      <c r="A440" s="184"/>
      <c r="B440" s="120"/>
      <c r="C440" s="120"/>
      <c r="D440" s="120"/>
      <c r="E440" s="2"/>
      <c r="F440" s="2"/>
      <c r="G440" s="120"/>
      <c r="H440" s="120"/>
      <c r="I440" s="120"/>
      <c r="J440" s="58"/>
      <c r="K440" s="121"/>
      <c r="L440" s="2"/>
      <c r="M440" s="120"/>
      <c r="N440" s="120"/>
      <c r="O440" s="120"/>
      <c r="P440" s="120"/>
      <c r="Q440" s="2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122"/>
      <c r="AJ440" s="122"/>
      <c r="AK440" s="2"/>
      <c r="AL440" s="2"/>
      <c r="AM440" s="2"/>
      <c r="AN440" s="2"/>
      <c r="AO440" s="2"/>
      <c r="AP440" s="2"/>
      <c r="AQ440" s="2"/>
      <c r="AR440" s="15"/>
    </row>
    <row r="441" spans="1:44" ht="11.25" customHeight="1">
      <c r="A441" s="184"/>
      <c r="B441" s="120"/>
      <c r="C441" s="120"/>
      <c r="D441" s="120"/>
      <c r="E441" s="2"/>
      <c r="F441" s="2"/>
      <c r="G441" s="120"/>
      <c r="H441" s="120"/>
      <c r="I441" s="120"/>
      <c r="J441" s="58"/>
      <c r="K441" s="121"/>
      <c r="L441" s="2"/>
      <c r="M441" s="120"/>
      <c r="N441" s="120"/>
      <c r="O441" s="120"/>
      <c r="P441" s="120"/>
      <c r="Q441" s="2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122"/>
      <c r="AJ441" s="122"/>
      <c r="AK441" s="2"/>
      <c r="AL441" s="2"/>
      <c r="AM441" s="2"/>
      <c r="AN441" s="2"/>
      <c r="AO441" s="2"/>
      <c r="AP441" s="2"/>
      <c r="AQ441" s="2"/>
      <c r="AR441" s="15"/>
    </row>
    <row r="442" spans="1:44" ht="11.25" customHeight="1">
      <c r="A442" s="184"/>
      <c r="B442" s="120"/>
      <c r="C442" s="120"/>
      <c r="D442" s="120"/>
      <c r="E442" s="2"/>
      <c r="F442" s="2"/>
      <c r="G442" s="120"/>
      <c r="H442" s="120"/>
      <c r="I442" s="120"/>
      <c r="J442" s="58"/>
      <c r="K442" s="121"/>
      <c r="L442" s="2"/>
      <c r="M442" s="120"/>
      <c r="N442" s="120"/>
      <c r="O442" s="120"/>
      <c r="P442" s="120"/>
      <c r="Q442" s="2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122"/>
      <c r="AJ442" s="122"/>
      <c r="AK442" s="2"/>
      <c r="AL442" s="2"/>
      <c r="AM442" s="2"/>
      <c r="AN442" s="2"/>
      <c r="AO442" s="2"/>
      <c r="AP442" s="2"/>
      <c r="AQ442" s="2"/>
      <c r="AR442" s="15"/>
    </row>
    <row r="443" spans="1:44" ht="11.25" customHeight="1">
      <c r="A443" s="184"/>
      <c r="B443" s="120"/>
      <c r="C443" s="120"/>
      <c r="D443" s="120"/>
      <c r="E443" s="2"/>
      <c r="F443" s="2"/>
      <c r="G443" s="120"/>
      <c r="H443" s="120"/>
      <c r="I443" s="120"/>
      <c r="J443" s="58"/>
      <c r="K443" s="121"/>
      <c r="L443" s="2"/>
      <c r="M443" s="120"/>
      <c r="N443" s="120"/>
      <c r="O443" s="120"/>
      <c r="P443" s="120"/>
      <c r="Q443" s="2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122"/>
      <c r="AJ443" s="122"/>
      <c r="AK443" s="2"/>
      <c r="AL443" s="2"/>
      <c r="AM443" s="2"/>
      <c r="AN443" s="2"/>
      <c r="AO443" s="2"/>
      <c r="AP443" s="2"/>
      <c r="AQ443" s="2"/>
      <c r="AR443" s="15"/>
    </row>
    <row r="444" spans="1:44" ht="11.25" customHeight="1">
      <c r="A444" s="184"/>
      <c r="B444" s="120"/>
      <c r="C444" s="120"/>
      <c r="D444" s="120"/>
      <c r="E444" s="2"/>
      <c r="F444" s="2"/>
      <c r="G444" s="120"/>
      <c r="H444" s="120"/>
      <c r="I444" s="120"/>
      <c r="J444" s="58"/>
      <c r="K444" s="121"/>
      <c r="L444" s="2"/>
      <c r="M444" s="120"/>
      <c r="N444" s="120"/>
      <c r="O444" s="120"/>
      <c r="P444" s="120"/>
      <c r="Q444" s="2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122"/>
      <c r="AJ444" s="122"/>
      <c r="AK444" s="2"/>
      <c r="AL444" s="2"/>
      <c r="AM444" s="2"/>
      <c r="AN444" s="2"/>
      <c r="AO444" s="2"/>
      <c r="AP444" s="2"/>
      <c r="AQ444" s="2"/>
      <c r="AR444" s="15"/>
    </row>
    <row r="445" spans="1:44" ht="11.25" customHeight="1">
      <c r="A445" s="184"/>
      <c r="B445" s="120"/>
      <c r="C445" s="120"/>
      <c r="D445" s="120"/>
      <c r="E445" s="2"/>
      <c r="F445" s="2"/>
      <c r="G445" s="120"/>
      <c r="H445" s="120"/>
      <c r="I445" s="120"/>
      <c r="J445" s="58"/>
      <c r="K445" s="121"/>
      <c r="L445" s="2"/>
      <c r="M445" s="120"/>
      <c r="N445" s="120"/>
      <c r="O445" s="120"/>
      <c r="P445" s="120"/>
      <c r="Q445" s="2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122"/>
      <c r="AJ445" s="122"/>
      <c r="AK445" s="2"/>
      <c r="AL445" s="2"/>
      <c r="AM445" s="2"/>
      <c r="AN445" s="2"/>
      <c r="AO445" s="2"/>
      <c r="AP445" s="2"/>
      <c r="AQ445" s="2"/>
      <c r="AR445" s="15"/>
    </row>
    <row r="446" spans="1:44" ht="11.25" customHeight="1">
      <c r="A446" s="184"/>
      <c r="B446" s="120"/>
      <c r="C446" s="120"/>
      <c r="D446" s="120"/>
      <c r="E446" s="2"/>
      <c r="F446" s="2"/>
      <c r="G446" s="120"/>
      <c r="H446" s="120"/>
      <c r="I446" s="120"/>
      <c r="J446" s="58"/>
      <c r="K446" s="121"/>
      <c r="L446" s="2"/>
      <c r="M446" s="120"/>
      <c r="N446" s="120"/>
      <c r="O446" s="120"/>
      <c r="P446" s="120"/>
      <c r="Q446" s="2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122"/>
      <c r="AJ446" s="122"/>
      <c r="AK446" s="2"/>
      <c r="AL446" s="2"/>
      <c r="AM446" s="2"/>
      <c r="AN446" s="2"/>
      <c r="AO446" s="2"/>
      <c r="AP446" s="2"/>
      <c r="AQ446" s="2"/>
      <c r="AR446" s="15"/>
    </row>
    <row r="447" spans="1:44" ht="11.25" customHeight="1">
      <c r="A447" s="184"/>
      <c r="B447" s="120"/>
      <c r="C447" s="120"/>
      <c r="D447" s="120"/>
      <c r="E447" s="2"/>
      <c r="F447" s="2"/>
      <c r="G447" s="120"/>
      <c r="H447" s="120"/>
      <c r="I447" s="120"/>
      <c r="J447" s="58"/>
      <c r="K447" s="121"/>
      <c r="L447" s="2"/>
      <c r="M447" s="120"/>
      <c r="N447" s="120"/>
      <c r="O447" s="120"/>
      <c r="P447" s="120"/>
      <c r="Q447" s="2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122"/>
      <c r="AJ447" s="122"/>
      <c r="AK447" s="2"/>
      <c r="AL447" s="2"/>
      <c r="AM447" s="2"/>
      <c r="AN447" s="2"/>
      <c r="AO447" s="2"/>
      <c r="AP447" s="2"/>
      <c r="AQ447" s="2"/>
      <c r="AR447" s="15"/>
    </row>
    <row r="448" spans="1:44" ht="11.25" customHeight="1">
      <c r="A448" s="184"/>
      <c r="B448" s="120"/>
      <c r="C448" s="120"/>
      <c r="D448" s="120"/>
      <c r="E448" s="2"/>
      <c r="F448" s="2"/>
      <c r="G448" s="120"/>
      <c r="H448" s="120"/>
      <c r="I448" s="120"/>
      <c r="J448" s="58"/>
      <c r="K448" s="121"/>
      <c r="L448" s="2"/>
      <c r="M448" s="120"/>
      <c r="N448" s="120"/>
      <c r="O448" s="120"/>
      <c r="P448" s="120"/>
      <c r="Q448" s="2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122"/>
      <c r="AJ448" s="122"/>
      <c r="AK448" s="2"/>
      <c r="AL448" s="2"/>
      <c r="AM448" s="2"/>
      <c r="AN448" s="2"/>
      <c r="AO448" s="2"/>
      <c r="AP448" s="2"/>
      <c r="AQ448" s="2"/>
      <c r="AR448" s="15"/>
    </row>
    <row r="449" spans="1:44" ht="11.25" customHeight="1">
      <c r="A449" s="184"/>
      <c r="B449" s="120"/>
      <c r="C449" s="120"/>
      <c r="D449" s="120"/>
      <c r="E449" s="2"/>
      <c r="F449" s="2"/>
      <c r="G449" s="120"/>
      <c r="H449" s="120"/>
      <c r="I449" s="120"/>
      <c r="J449" s="58"/>
      <c r="K449" s="121"/>
      <c r="L449" s="2"/>
      <c r="M449" s="120"/>
      <c r="N449" s="120"/>
      <c r="O449" s="120"/>
      <c r="P449" s="120"/>
      <c r="Q449" s="2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122"/>
      <c r="AJ449" s="122"/>
      <c r="AK449" s="2"/>
      <c r="AL449" s="2"/>
      <c r="AM449" s="2"/>
      <c r="AN449" s="2"/>
      <c r="AO449" s="2"/>
      <c r="AP449" s="2"/>
      <c r="AQ449" s="2"/>
      <c r="AR449" s="15"/>
    </row>
    <row r="450" spans="1:44" ht="11.25" customHeight="1">
      <c r="A450" s="184"/>
      <c r="B450" s="120"/>
      <c r="C450" s="120"/>
      <c r="D450" s="120"/>
      <c r="E450" s="2"/>
      <c r="F450" s="2"/>
      <c r="G450" s="120"/>
      <c r="H450" s="120"/>
      <c r="I450" s="120"/>
      <c r="J450" s="58"/>
      <c r="K450" s="121"/>
      <c r="L450" s="2"/>
      <c r="M450" s="120"/>
      <c r="N450" s="120"/>
      <c r="O450" s="120"/>
      <c r="P450" s="120"/>
      <c r="Q450" s="2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122"/>
      <c r="AJ450" s="122"/>
      <c r="AK450" s="2"/>
      <c r="AL450" s="2"/>
      <c r="AM450" s="2"/>
      <c r="AN450" s="2"/>
      <c r="AO450" s="2"/>
      <c r="AP450" s="2"/>
      <c r="AQ450" s="2"/>
      <c r="AR450" s="15"/>
    </row>
    <row r="451" spans="1:44" ht="11.25" customHeight="1">
      <c r="A451" s="184"/>
      <c r="B451" s="120"/>
      <c r="C451" s="120"/>
      <c r="D451" s="120"/>
      <c r="E451" s="2"/>
      <c r="F451" s="2"/>
      <c r="G451" s="120"/>
      <c r="H451" s="120"/>
      <c r="I451" s="120"/>
      <c r="J451" s="58"/>
      <c r="K451" s="121"/>
      <c r="L451" s="2"/>
      <c r="M451" s="120"/>
      <c r="N451" s="120"/>
      <c r="O451" s="120"/>
      <c r="P451" s="120"/>
      <c r="Q451" s="2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122"/>
      <c r="AJ451" s="122"/>
      <c r="AK451" s="2"/>
      <c r="AL451" s="2"/>
      <c r="AM451" s="2"/>
      <c r="AN451" s="2"/>
      <c r="AO451" s="2"/>
      <c r="AP451" s="2"/>
      <c r="AQ451" s="2"/>
      <c r="AR451" s="15"/>
    </row>
    <row r="452" spans="1:44" ht="11.25" customHeight="1">
      <c r="A452" s="184"/>
      <c r="B452" s="120"/>
      <c r="C452" s="120"/>
      <c r="D452" s="120"/>
      <c r="E452" s="2"/>
      <c r="F452" s="2"/>
      <c r="G452" s="120"/>
      <c r="H452" s="120"/>
      <c r="I452" s="120"/>
      <c r="J452" s="58"/>
      <c r="K452" s="121"/>
      <c r="L452" s="2"/>
      <c r="M452" s="120"/>
      <c r="N452" s="120"/>
      <c r="O452" s="120"/>
      <c r="P452" s="120"/>
      <c r="Q452" s="2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122"/>
      <c r="AJ452" s="122"/>
      <c r="AK452" s="2"/>
      <c r="AL452" s="2"/>
      <c r="AM452" s="2"/>
      <c r="AN452" s="2"/>
      <c r="AO452" s="2"/>
      <c r="AP452" s="2"/>
      <c r="AQ452" s="2"/>
      <c r="AR452" s="15"/>
    </row>
    <row r="453" spans="1:44" ht="11.25" customHeight="1">
      <c r="A453" s="184"/>
      <c r="B453" s="120"/>
      <c r="C453" s="120"/>
      <c r="D453" s="120"/>
      <c r="E453" s="2"/>
      <c r="F453" s="2"/>
      <c r="G453" s="120"/>
      <c r="H453" s="120"/>
      <c r="I453" s="120"/>
      <c r="J453" s="58"/>
      <c r="K453" s="121"/>
      <c r="L453" s="2"/>
      <c r="M453" s="120"/>
      <c r="N453" s="120"/>
      <c r="O453" s="120"/>
      <c r="P453" s="120"/>
      <c r="Q453" s="2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122"/>
      <c r="AJ453" s="122"/>
      <c r="AK453" s="2"/>
      <c r="AL453" s="2"/>
      <c r="AM453" s="2"/>
      <c r="AN453" s="2"/>
      <c r="AO453" s="2"/>
      <c r="AP453" s="2"/>
      <c r="AQ453" s="2"/>
      <c r="AR453" s="15"/>
    </row>
    <row r="454" spans="1:44" ht="11.25" customHeight="1">
      <c r="A454" s="184"/>
      <c r="B454" s="120"/>
      <c r="C454" s="120"/>
      <c r="D454" s="120"/>
      <c r="E454" s="2"/>
      <c r="F454" s="2"/>
      <c r="G454" s="120"/>
      <c r="H454" s="120"/>
      <c r="I454" s="120"/>
      <c r="J454" s="58"/>
      <c r="K454" s="121"/>
      <c r="L454" s="2"/>
      <c r="M454" s="120"/>
      <c r="N454" s="120"/>
      <c r="O454" s="120"/>
      <c r="P454" s="120"/>
      <c r="Q454" s="2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122"/>
      <c r="AJ454" s="122"/>
      <c r="AK454" s="2"/>
      <c r="AL454" s="2"/>
      <c r="AM454" s="2"/>
      <c r="AN454" s="2"/>
      <c r="AO454" s="2"/>
      <c r="AP454" s="2"/>
      <c r="AQ454" s="2"/>
      <c r="AR454" s="15"/>
    </row>
    <row r="455" spans="1:44" ht="11.25" customHeight="1">
      <c r="A455" s="184"/>
      <c r="B455" s="120"/>
      <c r="C455" s="120"/>
      <c r="D455" s="120"/>
      <c r="E455" s="2"/>
      <c r="F455" s="2"/>
      <c r="G455" s="120"/>
      <c r="H455" s="120"/>
      <c r="I455" s="120"/>
      <c r="J455" s="58"/>
      <c r="K455" s="121"/>
      <c r="L455" s="2"/>
      <c r="M455" s="120"/>
      <c r="N455" s="120"/>
      <c r="O455" s="120"/>
      <c r="P455" s="120"/>
      <c r="Q455" s="2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122"/>
      <c r="AJ455" s="122"/>
      <c r="AK455" s="2"/>
      <c r="AL455" s="2"/>
      <c r="AM455" s="2"/>
      <c r="AN455" s="2"/>
      <c r="AO455" s="2"/>
      <c r="AP455" s="2"/>
      <c r="AQ455" s="2"/>
      <c r="AR455" s="15"/>
    </row>
    <row r="456" spans="1:44" ht="11.25" customHeight="1">
      <c r="A456" s="184"/>
      <c r="B456" s="120"/>
      <c r="C456" s="120"/>
      <c r="D456" s="120"/>
      <c r="E456" s="2"/>
      <c r="F456" s="2"/>
      <c r="G456" s="120"/>
      <c r="H456" s="120"/>
      <c r="I456" s="120"/>
      <c r="J456" s="58"/>
      <c r="K456" s="121"/>
      <c r="L456" s="2"/>
      <c r="M456" s="120"/>
      <c r="N456" s="120"/>
      <c r="O456" s="120"/>
      <c r="P456" s="120"/>
      <c r="Q456" s="2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122"/>
      <c r="AJ456" s="122"/>
      <c r="AK456" s="2"/>
      <c r="AL456" s="2"/>
      <c r="AM456" s="2"/>
      <c r="AN456" s="2"/>
      <c r="AO456" s="2"/>
      <c r="AP456" s="2"/>
      <c r="AQ456" s="2"/>
      <c r="AR456" s="15"/>
    </row>
    <row r="457" spans="1:44" ht="11.25" customHeight="1">
      <c r="A457" s="184"/>
      <c r="B457" s="120"/>
      <c r="C457" s="120"/>
      <c r="D457" s="120"/>
      <c r="E457" s="2"/>
      <c r="F457" s="2"/>
      <c r="G457" s="120"/>
      <c r="H457" s="120"/>
      <c r="I457" s="120"/>
      <c r="J457" s="58"/>
      <c r="K457" s="121"/>
      <c r="L457" s="2"/>
      <c r="M457" s="120"/>
      <c r="N457" s="120"/>
      <c r="O457" s="120"/>
      <c r="P457" s="120"/>
      <c r="Q457" s="2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122"/>
      <c r="AJ457" s="122"/>
      <c r="AK457" s="2"/>
      <c r="AL457" s="2"/>
      <c r="AM457" s="2"/>
      <c r="AN457" s="2"/>
      <c r="AO457" s="2"/>
      <c r="AP457" s="2"/>
      <c r="AQ457" s="2"/>
      <c r="AR457" s="15"/>
    </row>
    <row r="458" spans="1:44" ht="11.25" customHeight="1">
      <c r="A458" s="184"/>
      <c r="B458" s="120"/>
      <c r="C458" s="120"/>
      <c r="D458" s="120"/>
      <c r="E458" s="2"/>
      <c r="F458" s="2"/>
      <c r="G458" s="120"/>
      <c r="H458" s="120"/>
      <c r="I458" s="120"/>
      <c r="J458" s="58"/>
      <c r="K458" s="121"/>
      <c r="L458" s="2"/>
      <c r="M458" s="120"/>
      <c r="N458" s="120"/>
      <c r="O458" s="120"/>
      <c r="P458" s="120"/>
      <c r="Q458" s="2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122"/>
      <c r="AJ458" s="122"/>
      <c r="AK458" s="2"/>
      <c r="AL458" s="2"/>
      <c r="AM458" s="2"/>
      <c r="AN458" s="2"/>
      <c r="AO458" s="2"/>
      <c r="AP458" s="2"/>
      <c r="AQ458" s="2"/>
      <c r="AR458" s="15"/>
    </row>
    <row r="459" spans="1:44" ht="11.25" customHeight="1">
      <c r="A459" s="184"/>
      <c r="B459" s="120"/>
      <c r="C459" s="120"/>
      <c r="D459" s="120"/>
      <c r="E459" s="2"/>
      <c r="F459" s="2"/>
      <c r="G459" s="120"/>
      <c r="H459" s="120"/>
      <c r="I459" s="120"/>
      <c r="J459" s="58"/>
      <c r="K459" s="121"/>
      <c r="L459" s="2"/>
      <c r="M459" s="120"/>
      <c r="N459" s="120"/>
      <c r="O459" s="120"/>
      <c r="P459" s="120"/>
      <c r="Q459" s="2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122"/>
      <c r="AJ459" s="122"/>
      <c r="AK459" s="2"/>
      <c r="AL459" s="2"/>
      <c r="AM459" s="2"/>
      <c r="AN459" s="2"/>
      <c r="AO459" s="2"/>
      <c r="AP459" s="2"/>
      <c r="AQ459" s="2"/>
      <c r="AR459" s="15"/>
    </row>
    <row r="460" spans="1:44" ht="11.25" customHeight="1">
      <c r="A460" s="184"/>
      <c r="B460" s="120"/>
      <c r="C460" s="120"/>
      <c r="D460" s="120"/>
      <c r="E460" s="2"/>
      <c r="F460" s="2"/>
      <c r="G460" s="120"/>
      <c r="H460" s="120"/>
      <c r="I460" s="120"/>
      <c r="J460" s="58"/>
      <c r="K460" s="121"/>
      <c r="L460" s="2"/>
      <c r="M460" s="120"/>
      <c r="N460" s="120"/>
      <c r="O460" s="120"/>
      <c r="P460" s="120"/>
      <c r="Q460" s="2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122"/>
      <c r="AJ460" s="122"/>
      <c r="AK460" s="2"/>
      <c r="AL460" s="2"/>
      <c r="AM460" s="2"/>
      <c r="AN460" s="2"/>
      <c r="AO460" s="2"/>
      <c r="AP460" s="2"/>
      <c r="AQ460" s="2"/>
      <c r="AR460" s="15"/>
    </row>
    <row r="461" spans="1:44" ht="11.25" customHeight="1">
      <c r="A461" s="184"/>
      <c r="B461" s="120"/>
      <c r="C461" s="120"/>
      <c r="D461" s="120"/>
      <c r="E461" s="2"/>
      <c r="F461" s="2"/>
      <c r="G461" s="120"/>
      <c r="H461" s="120"/>
      <c r="I461" s="120"/>
      <c r="J461" s="58"/>
      <c r="K461" s="121"/>
      <c r="L461" s="2"/>
      <c r="M461" s="120"/>
      <c r="N461" s="120"/>
      <c r="O461" s="120"/>
      <c r="P461" s="120"/>
      <c r="Q461" s="2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122"/>
      <c r="AJ461" s="122"/>
      <c r="AK461" s="2"/>
      <c r="AL461" s="2"/>
      <c r="AM461" s="2"/>
      <c r="AN461" s="2"/>
      <c r="AO461" s="2"/>
      <c r="AP461" s="2"/>
      <c r="AQ461" s="2"/>
      <c r="AR461" s="15"/>
    </row>
    <row r="462" spans="1:44" ht="11.25" customHeight="1">
      <c r="A462" s="184"/>
      <c r="B462" s="120"/>
      <c r="C462" s="120"/>
      <c r="D462" s="120"/>
      <c r="E462" s="2"/>
      <c r="F462" s="2"/>
      <c r="G462" s="120"/>
      <c r="H462" s="120"/>
      <c r="I462" s="120"/>
      <c r="J462" s="58"/>
      <c r="K462" s="121"/>
      <c r="L462" s="2"/>
      <c r="M462" s="120"/>
      <c r="N462" s="120"/>
      <c r="O462" s="120"/>
      <c r="P462" s="120"/>
      <c r="Q462" s="2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122"/>
      <c r="AJ462" s="122"/>
      <c r="AK462" s="2"/>
      <c r="AL462" s="2"/>
      <c r="AM462" s="2"/>
      <c r="AN462" s="2"/>
      <c r="AO462" s="2"/>
      <c r="AP462" s="2"/>
      <c r="AQ462" s="2"/>
      <c r="AR462" s="15"/>
    </row>
    <row r="463" spans="1:44" ht="11.25" customHeight="1">
      <c r="A463" s="184"/>
      <c r="B463" s="120"/>
      <c r="C463" s="120"/>
      <c r="D463" s="120"/>
      <c r="E463" s="2"/>
      <c r="F463" s="2"/>
      <c r="G463" s="120"/>
      <c r="H463" s="120"/>
      <c r="I463" s="120"/>
      <c r="J463" s="58"/>
      <c r="K463" s="121"/>
      <c r="L463" s="2"/>
      <c r="M463" s="120"/>
      <c r="N463" s="120"/>
      <c r="O463" s="120"/>
      <c r="P463" s="120"/>
      <c r="Q463" s="2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122"/>
      <c r="AJ463" s="122"/>
      <c r="AK463" s="2"/>
      <c r="AL463" s="2"/>
      <c r="AM463" s="2"/>
      <c r="AN463" s="2"/>
      <c r="AO463" s="2"/>
      <c r="AP463" s="2"/>
      <c r="AQ463" s="2"/>
      <c r="AR463" s="15"/>
    </row>
    <row r="464" spans="1:44" ht="11.25" customHeight="1">
      <c r="A464" s="184"/>
      <c r="B464" s="120"/>
      <c r="C464" s="120"/>
      <c r="D464" s="120"/>
      <c r="E464" s="2"/>
      <c r="F464" s="2"/>
      <c r="G464" s="120"/>
      <c r="H464" s="120"/>
      <c r="I464" s="120"/>
      <c r="J464" s="58"/>
      <c r="K464" s="121"/>
      <c r="L464" s="2"/>
      <c r="M464" s="120"/>
      <c r="N464" s="120"/>
      <c r="O464" s="120"/>
      <c r="P464" s="120"/>
      <c r="Q464" s="2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122"/>
      <c r="AJ464" s="122"/>
      <c r="AK464" s="2"/>
      <c r="AL464" s="2"/>
      <c r="AM464" s="2"/>
      <c r="AN464" s="2"/>
      <c r="AO464" s="2"/>
      <c r="AP464" s="2"/>
      <c r="AQ464" s="2"/>
      <c r="AR464" s="15"/>
    </row>
    <row r="465" spans="1:44" ht="11.25" customHeight="1">
      <c r="A465" s="184"/>
      <c r="B465" s="120"/>
      <c r="C465" s="120"/>
      <c r="D465" s="120"/>
      <c r="E465" s="2"/>
      <c r="F465" s="2"/>
      <c r="G465" s="120"/>
      <c r="H465" s="120"/>
      <c r="I465" s="120"/>
      <c r="J465" s="58"/>
      <c r="K465" s="121"/>
      <c r="L465" s="2"/>
      <c r="M465" s="120"/>
      <c r="N465" s="120"/>
      <c r="O465" s="120"/>
      <c r="P465" s="120"/>
      <c r="Q465" s="2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122"/>
      <c r="AJ465" s="122"/>
      <c r="AK465" s="2"/>
      <c r="AL465" s="2"/>
      <c r="AM465" s="2"/>
      <c r="AN465" s="2"/>
      <c r="AO465" s="2"/>
      <c r="AP465" s="2"/>
      <c r="AQ465" s="2"/>
      <c r="AR465" s="15"/>
    </row>
    <row r="466" spans="1:44" ht="11.25" customHeight="1">
      <c r="A466" s="184"/>
      <c r="B466" s="120"/>
      <c r="C466" s="120"/>
      <c r="D466" s="120"/>
      <c r="E466" s="2"/>
      <c r="F466" s="2"/>
      <c r="G466" s="120"/>
      <c r="H466" s="120"/>
      <c r="I466" s="120"/>
      <c r="J466" s="58"/>
      <c r="K466" s="121"/>
      <c r="L466" s="2"/>
      <c r="M466" s="120"/>
      <c r="N466" s="120"/>
      <c r="O466" s="120"/>
      <c r="P466" s="120"/>
      <c r="Q466" s="2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122"/>
      <c r="AJ466" s="122"/>
      <c r="AK466" s="2"/>
      <c r="AL466" s="2"/>
      <c r="AM466" s="2"/>
      <c r="AN466" s="2"/>
      <c r="AO466" s="2"/>
      <c r="AP466" s="2"/>
      <c r="AQ466" s="2"/>
      <c r="AR466" s="15"/>
    </row>
    <row r="467" spans="1:44" ht="11.25" customHeight="1">
      <c r="A467" s="184"/>
      <c r="B467" s="120"/>
      <c r="C467" s="120"/>
      <c r="D467" s="120"/>
      <c r="E467" s="2"/>
      <c r="F467" s="2"/>
      <c r="G467" s="120"/>
      <c r="H467" s="120"/>
      <c r="I467" s="120"/>
      <c r="J467" s="58"/>
      <c r="K467" s="121"/>
      <c r="L467" s="2"/>
      <c r="M467" s="120"/>
      <c r="N467" s="120"/>
      <c r="O467" s="120"/>
      <c r="P467" s="120"/>
      <c r="Q467" s="2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122"/>
      <c r="AJ467" s="122"/>
      <c r="AK467" s="2"/>
      <c r="AL467" s="2"/>
      <c r="AM467" s="2"/>
      <c r="AN467" s="2"/>
      <c r="AO467" s="2"/>
      <c r="AP467" s="2"/>
      <c r="AQ467" s="2"/>
      <c r="AR467" s="15"/>
    </row>
    <row r="468" spans="1:44" ht="11.25" customHeight="1">
      <c r="A468" s="184"/>
      <c r="B468" s="120"/>
      <c r="C468" s="120"/>
      <c r="D468" s="120"/>
      <c r="E468" s="2"/>
      <c r="F468" s="2"/>
      <c r="G468" s="120"/>
      <c r="H468" s="120"/>
      <c r="I468" s="120"/>
      <c r="J468" s="58"/>
      <c r="K468" s="121"/>
      <c r="L468" s="2"/>
      <c r="M468" s="120"/>
      <c r="N468" s="120"/>
      <c r="O468" s="120"/>
      <c r="P468" s="120"/>
      <c r="Q468" s="2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122"/>
      <c r="AJ468" s="122"/>
      <c r="AK468" s="2"/>
      <c r="AL468" s="2"/>
      <c r="AM468" s="2"/>
      <c r="AN468" s="2"/>
      <c r="AO468" s="2"/>
      <c r="AP468" s="2"/>
      <c r="AQ468" s="2"/>
      <c r="AR468" s="15"/>
    </row>
    <row r="469" spans="1:44" ht="11.25" customHeight="1">
      <c r="A469" s="184"/>
      <c r="B469" s="120"/>
      <c r="C469" s="120"/>
      <c r="D469" s="120"/>
      <c r="E469" s="2"/>
      <c r="F469" s="2"/>
      <c r="G469" s="120"/>
      <c r="H469" s="120"/>
      <c r="I469" s="120"/>
      <c r="J469" s="58"/>
      <c r="K469" s="121"/>
      <c r="L469" s="2"/>
      <c r="M469" s="120"/>
      <c r="N469" s="120"/>
      <c r="O469" s="120"/>
      <c r="P469" s="120"/>
      <c r="Q469" s="2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122"/>
      <c r="AJ469" s="122"/>
      <c r="AK469" s="2"/>
      <c r="AL469" s="2"/>
      <c r="AM469" s="2"/>
      <c r="AN469" s="2"/>
      <c r="AO469" s="2"/>
      <c r="AP469" s="2"/>
      <c r="AQ469" s="2"/>
      <c r="AR469" s="15"/>
    </row>
    <row r="470" spans="1:44" ht="11.25" customHeight="1">
      <c r="A470" s="184"/>
      <c r="B470" s="120"/>
      <c r="C470" s="120"/>
      <c r="D470" s="120"/>
      <c r="E470" s="2"/>
      <c r="F470" s="2"/>
      <c r="G470" s="120"/>
      <c r="H470" s="120"/>
      <c r="I470" s="120"/>
      <c r="J470" s="58"/>
      <c r="K470" s="121"/>
      <c r="L470" s="2"/>
      <c r="M470" s="120"/>
      <c r="N470" s="120"/>
      <c r="O470" s="120"/>
      <c r="P470" s="120"/>
      <c r="Q470" s="2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122"/>
      <c r="AJ470" s="122"/>
      <c r="AK470" s="2"/>
      <c r="AL470" s="2"/>
      <c r="AM470" s="2"/>
      <c r="AN470" s="2"/>
      <c r="AO470" s="2"/>
      <c r="AP470" s="2"/>
      <c r="AQ470" s="2"/>
      <c r="AR470" s="15"/>
    </row>
    <row r="471" spans="1:44" ht="11.25" customHeight="1">
      <c r="A471" s="184"/>
      <c r="B471" s="120"/>
      <c r="C471" s="120"/>
      <c r="D471" s="120"/>
      <c r="E471" s="2"/>
      <c r="F471" s="2"/>
      <c r="G471" s="120"/>
      <c r="H471" s="120"/>
      <c r="I471" s="120"/>
      <c r="J471" s="58"/>
      <c r="K471" s="121"/>
      <c r="L471" s="2"/>
      <c r="M471" s="120"/>
      <c r="N471" s="120"/>
      <c r="O471" s="120"/>
      <c r="P471" s="120"/>
      <c r="Q471" s="2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122"/>
      <c r="AJ471" s="122"/>
      <c r="AK471" s="2"/>
      <c r="AL471" s="2"/>
      <c r="AM471" s="2"/>
      <c r="AN471" s="2"/>
      <c r="AO471" s="2"/>
      <c r="AP471" s="2"/>
      <c r="AQ471" s="2"/>
      <c r="AR471" s="15"/>
    </row>
    <row r="472" spans="1:44" ht="11.25" customHeight="1">
      <c r="A472" s="184"/>
      <c r="B472" s="120"/>
      <c r="C472" s="120"/>
      <c r="D472" s="120"/>
      <c r="E472" s="2"/>
      <c r="F472" s="2"/>
      <c r="G472" s="120"/>
      <c r="H472" s="120"/>
      <c r="I472" s="120"/>
      <c r="J472" s="58"/>
      <c r="K472" s="121"/>
      <c r="L472" s="2"/>
      <c r="M472" s="120"/>
      <c r="N472" s="120"/>
      <c r="O472" s="120"/>
      <c r="P472" s="120"/>
      <c r="Q472" s="2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122"/>
      <c r="AJ472" s="122"/>
      <c r="AK472" s="2"/>
      <c r="AL472" s="2"/>
      <c r="AM472" s="2"/>
      <c r="AN472" s="2"/>
      <c r="AO472" s="2"/>
      <c r="AP472" s="2"/>
      <c r="AQ472" s="2"/>
      <c r="AR472" s="15"/>
    </row>
    <row r="473" spans="1:44" ht="11.25" customHeight="1">
      <c r="A473" s="184"/>
      <c r="B473" s="120"/>
      <c r="C473" s="120"/>
      <c r="D473" s="120"/>
      <c r="E473" s="2"/>
      <c r="F473" s="2"/>
      <c r="G473" s="120"/>
      <c r="H473" s="120"/>
      <c r="I473" s="120"/>
      <c r="J473" s="58"/>
      <c r="K473" s="121"/>
      <c r="L473" s="2"/>
      <c r="M473" s="120"/>
      <c r="N473" s="120"/>
      <c r="O473" s="120"/>
      <c r="P473" s="120"/>
      <c r="Q473" s="2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122"/>
      <c r="AJ473" s="122"/>
      <c r="AK473" s="2"/>
      <c r="AL473" s="2"/>
      <c r="AM473" s="2"/>
      <c r="AN473" s="2"/>
      <c r="AO473" s="2"/>
      <c r="AP473" s="2"/>
      <c r="AQ473" s="2"/>
      <c r="AR473" s="15"/>
    </row>
    <row r="474" spans="1:44" ht="11.25" customHeight="1">
      <c r="A474" s="184"/>
      <c r="B474" s="120"/>
      <c r="C474" s="120"/>
      <c r="D474" s="120"/>
      <c r="E474" s="2"/>
      <c r="F474" s="2"/>
      <c r="G474" s="120"/>
      <c r="H474" s="120"/>
      <c r="I474" s="120"/>
      <c r="J474" s="58"/>
      <c r="K474" s="121"/>
      <c r="L474" s="2"/>
      <c r="M474" s="120"/>
      <c r="N474" s="120"/>
      <c r="O474" s="120"/>
      <c r="P474" s="120"/>
      <c r="Q474" s="2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122"/>
      <c r="AJ474" s="122"/>
      <c r="AK474" s="2"/>
      <c r="AL474" s="2"/>
      <c r="AM474" s="2"/>
      <c r="AN474" s="2"/>
      <c r="AO474" s="2"/>
      <c r="AP474" s="2"/>
      <c r="AQ474" s="2"/>
      <c r="AR474" s="15"/>
    </row>
    <row r="475" spans="1:44" ht="11.25" customHeight="1">
      <c r="A475" s="184"/>
      <c r="B475" s="120"/>
      <c r="C475" s="120"/>
      <c r="D475" s="120"/>
      <c r="E475" s="2"/>
      <c r="F475" s="2"/>
      <c r="G475" s="120"/>
      <c r="H475" s="120"/>
      <c r="I475" s="120"/>
      <c r="J475" s="58"/>
      <c r="K475" s="121"/>
      <c r="L475" s="2"/>
      <c r="M475" s="120"/>
      <c r="N475" s="120"/>
      <c r="O475" s="120"/>
      <c r="P475" s="120"/>
      <c r="Q475" s="2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122"/>
      <c r="AJ475" s="122"/>
      <c r="AK475" s="2"/>
      <c r="AL475" s="2"/>
      <c r="AM475" s="2"/>
      <c r="AN475" s="2"/>
      <c r="AO475" s="2"/>
      <c r="AP475" s="2"/>
      <c r="AQ475" s="2"/>
      <c r="AR475" s="15"/>
    </row>
    <row r="476" spans="1:44" ht="11.25" customHeight="1">
      <c r="A476" s="184"/>
      <c r="B476" s="120"/>
      <c r="C476" s="120"/>
      <c r="D476" s="120"/>
      <c r="E476" s="2"/>
      <c r="F476" s="2"/>
      <c r="G476" s="120"/>
      <c r="H476" s="120"/>
      <c r="I476" s="120"/>
      <c r="J476" s="58"/>
      <c r="K476" s="121"/>
      <c r="L476" s="2"/>
      <c r="M476" s="120"/>
      <c r="N476" s="120"/>
      <c r="O476" s="120"/>
      <c r="P476" s="120"/>
      <c r="Q476" s="2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122"/>
      <c r="AJ476" s="122"/>
      <c r="AK476" s="2"/>
      <c r="AL476" s="2"/>
      <c r="AM476" s="2"/>
      <c r="AN476" s="2"/>
      <c r="AO476" s="2"/>
      <c r="AP476" s="2"/>
      <c r="AQ476" s="2"/>
      <c r="AR476" s="15"/>
    </row>
    <row r="477" spans="1:44" ht="11.25" customHeight="1">
      <c r="A477" s="184"/>
      <c r="B477" s="120"/>
      <c r="C477" s="120"/>
      <c r="D477" s="120"/>
      <c r="E477" s="2"/>
      <c r="F477" s="2"/>
      <c r="G477" s="120"/>
      <c r="H477" s="120"/>
      <c r="I477" s="120"/>
      <c r="J477" s="58"/>
      <c r="K477" s="121"/>
      <c r="L477" s="2"/>
      <c r="M477" s="120"/>
      <c r="N477" s="120"/>
      <c r="O477" s="120"/>
      <c r="P477" s="120"/>
      <c r="Q477" s="2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122"/>
      <c r="AJ477" s="122"/>
      <c r="AK477" s="2"/>
      <c r="AL477" s="2"/>
      <c r="AM477" s="2"/>
      <c r="AN477" s="2"/>
      <c r="AO477" s="2"/>
      <c r="AP477" s="2"/>
      <c r="AQ477" s="2"/>
      <c r="AR477" s="15"/>
    </row>
    <row r="478" spans="1:44" ht="11.25" customHeight="1">
      <c r="A478" s="184"/>
      <c r="B478" s="120"/>
      <c r="C478" s="120"/>
      <c r="D478" s="120"/>
      <c r="E478" s="2"/>
      <c r="F478" s="2"/>
      <c r="G478" s="120"/>
      <c r="H478" s="120"/>
      <c r="I478" s="120"/>
      <c r="J478" s="58"/>
      <c r="K478" s="121"/>
      <c r="L478" s="2"/>
      <c r="M478" s="120"/>
      <c r="N478" s="120"/>
      <c r="O478" s="120"/>
      <c r="P478" s="120"/>
      <c r="Q478" s="2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122"/>
      <c r="AJ478" s="122"/>
      <c r="AK478" s="2"/>
      <c r="AL478" s="2"/>
      <c r="AM478" s="2"/>
      <c r="AN478" s="2"/>
      <c r="AO478" s="2"/>
      <c r="AP478" s="2"/>
      <c r="AQ478" s="2"/>
      <c r="AR478" s="15"/>
    </row>
    <row r="479" spans="1:44" ht="11.25" customHeight="1">
      <c r="A479" s="184"/>
      <c r="B479" s="120"/>
      <c r="C479" s="120"/>
      <c r="D479" s="120"/>
      <c r="E479" s="2"/>
      <c r="F479" s="2"/>
      <c r="G479" s="120"/>
      <c r="H479" s="120"/>
      <c r="I479" s="120"/>
      <c r="J479" s="58"/>
      <c r="K479" s="121"/>
      <c r="L479" s="2"/>
      <c r="M479" s="120"/>
      <c r="N479" s="120"/>
      <c r="O479" s="120"/>
      <c r="P479" s="120"/>
      <c r="Q479" s="2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122"/>
      <c r="AJ479" s="122"/>
      <c r="AK479" s="2"/>
      <c r="AL479" s="2"/>
      <c r="AM479" s="2"/>
      <c r="AN479" s="2"/>
      <c r="AO479" s="2"/>
      <c r="AP479" s="2"/>
      <c r="AQ479" s="2"/>
      <c r="AR479" s="15"/>
    </row>
    <row r="480" spans="1:44" ht="11.25" customHeight="1">
      <c r="A480" s="184"/>
      <c r="B480" s="120"/>
      <c r="C480" s="120"/>
      <c r="D480" s="120"/>
      <c r="E480" s="2"/>
      <c r="F480" s="2"/>
      <c r="G480" s="120"/>
      <c r="H480" s="120"/>
      <c r="I480" s="120"/>
      <c r="J480" s="58"/>
      <c r="K480" s="121"/>
      <c r="L480" s="2"/>
      <c r="M480" s="120"/>
      <c r="N480" s="120"/>
      <c r="O480" s="120"/>
      <c r="P480" s="120"/>
      <c r="Q480" s="2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122"/>
      <c r="AJ480" s="122"/>
      <c r="AK480" s="2"/>
      <c r="AL480" s="2"/>
      <c r="AM480" s="2"/>
      <c r="AN480" s="2"/>
      <c r="AO480" s="2"/>
      <c r="AP480" s="2"/>
      <c r="AQ480" s="2"/>
      <c r="AR480" s="15"/>
    </row>
    <row r="481" spans="1:44" ht="11.25" customHeight="1">
      <c r="A481" s="184"/>
      <c r="B481" s="120"/>
      <c r="C481" s="120"/>
      <c r="D481" s="120"/>
      <c r="E481" s="2"/>
      <c r="F481" s="2"/>
      <c r="G481" s="120"/>
      <c r="H481" s="120"/>
      <c r="I481" s="120"/>
      <c r="J481" s="58"/>
      <c r="K481" s="121"/>
      <c r="L481" s="2"/>
      <c r="M481" s="120"/>
      <c r="N481" s="120"/>
      <c r="O481" s="120"/>
      <c r="P481" s="120"/>
      <c r="Q481" s="2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122"/>
      <c r="AJ481" s="122"/>
      <c r="AK481" s="2"/>
      <c r="AL481" s="2"/>
      <c r="AM481" s="2"/>
      <c r="AN481" s="2"/>
      <c r="AO481" s="2"/>
      <c r="AP481" s="2"/>
      <c r="AQ481" s="2"/>
      <c r="AR481" s="15"/>
    </row>
    <row r="482" spans="1:44" ht="11.25" customHeight="1">
      <c r="A482" s="184"/>
      <c r="B482" s="120"/>
      <c r="C482" s="120"/>
      <c r="D482" s="120"/>
      <c r="E482" s="2"/>
      <c r="F482" s="2"/>
      <c r="G482" s="120"/>
      <c r="H482" s="120"/>
      <c r="I482" s="120"/>
      <c r="J482" s="58"/>
      <c r="K482" s="121"/>
      <c r="L482" s="2"/>
      <c r="M482" s="120"/>
      <c r="N482" s="120"/>
      <c r="O482" s="120"/>
      <c r="P482" s="120"/>
      <c r="Q482" s="2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122"/>
      <c r="AJ482" s="122"/>
      <c r="AK482" s="2"/>
      <c r="AL482" s="2"/>
      <c r="AM482" s="2"/>
      <c r="AN482" s="2"/>
      <c r="AO482" s="2"/>
      <c r="AP482" s="2"/>
      <c r="AQ482" s="2"/>
      <c r="AR482" s="15"/>
    </row>
    <row r="483" spans="1:44" ht="11.25" customHeight="1">
      <c r="A483" s="184"/>
      <c r="B483" s="120"/>
      <c r="C483" s="120"/>
      <c r="D483" s="120"/>
      <c r="E483" s="2"/>
      <c r="F483" s="2"/>
      <c r="G483" s="120"/>
      <c r="H483" s="120"/>
      <c r="I483" s="120"/>
      <c r="J483" s="58"/>
      <c r="K483" s="121"/>
      <c r="L483" s="2"/>
      <c r="M483" s="120"/>
      <c r="N483" s="120"/>
      <c r="O483" s="120"/>
      <c r="P483" s="120"/>
      <c r="Q483" s="2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122"/>
      <c r="AJ483" s="122"/>
      <c r="AK483" s="2"/>
      <c r="AL483" s="2"/>
      <c r="AM483" s="2"/>
      <c r="AN483" s="2"/>
      <c r="AO483" s="2"/>
      <c r="AP483" s="2"/>
      <c r="AQ483" s="2"/>
      <c r="AR483" s="15"/>
    </row>
    <row r="484" spans="1:44" ht="11.25" customHeight="1">
      <c r="A484" s="184"/>
      <c r="B484" s="120"/>
      <c r="C484" s="120"/>
      <c r="D484" s="120"/>
      <c r="E484" s="2"/>
      <c r="F484" s="2"/>
      <c r="G484" s="120"/>
      <c r="H484" s="120"/>
      <c r="I484" s="120"/>
      <c r="J484" s="58"/>
      <c r="K484" s="121"/>
      <c r="L484" s="2"/>
      <c r="M484" s="120"/>
      <c r="N484" s="120"/>
      <c r="O484" s="120"/>
      <c r="P484" s="120"/>
      <c r="Q484" s="2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122"/>
      <c r="AJ484" s="122"/>
      <c r="AK484" s="2"/>
      <c r="AL484" s="2"/>
      <c r="AM484" s="2"/>
      <c r="AN484" s="2"/>
      <c r="AO484" s="2"/>
      <c r="AP484" s="2"/>
      <c r="AQ484" s="2"/>
      <c r="AR484" s="15"/>
    </row>
    <row r="485" spans="1:44" ht="11.25" customHeight="1">
      <c r="A485" s="184"/>
      <c r="B485" s="120"/>
      <c r="C485" s="120"/>
      <c r="D485" s="120"/>
      <c r="E485" s="2"/>
      <c r="F485" s="2"/>
      <c r="G485" s="120"/>
      <c r="H485" s="120"/>
      <c r="I485" s="120"/>
      <c r="J485" s="58"/>
      <c r="K485" s="121"/>
      <c r="L485" s="2"/>
      <c r="M485" s="120"/>
      <c r="N485" s="120"/>
      <c r="O485" s="120"/>
      <c r="P485" s="120"/>
      <c r="Q485" s="2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122"/>
      <c r="AJ485" s="122"/>
      <c r="AK485" s="2"/>
      <c r="AL485" s="2"/>
      <c r="AM485" s="2"/>
      <c r="AN485" s="2"/>
      <c r="AO485" s="2"/>
      <c r="AP485" s="2"/>
      <c r="AQ485" s="2"/>
      <c r="AR485" s="15"/>
    </row>
    <row r="486" spans="1:44" ht="11.25" customHeight="1">
      <c r="A486" s="184"/>
      <c r="B486" s="120"/>
      <c r="C486" s="120"/>
      <c r="D486" s="120"/>
      <c r="E486" s="2"/>
      <c r="F486" s="2"/>
      <c r="G486" s="120"/>
      <c r="H486" s="120"/>
      <c r="I486" s="120"/>
      <c r="J486" s="58"/>
      <c r="K486" s="121"/>
      <c r="L486" s="2"/>
      <c r="M486" s="120"/>
      <c r="N486" s="120"/>
      <c r="O486" s="120"/>
      <c r="P486" s="120"/>
      <c r="Q486" s="2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122"/>
      <c r="AJ486" s="122"/>
      <c r="AK486" s="2"/>
      <c r="AL486" s="2"/>
      <c r="AM486" s="2"/>
      <c r="AN486" s="2"/>
      <c r="AO486" s="2"/>
      <c r="AP486" s="2"/>
      <c r="AQ486" s="2"/>
      <c r="AR486" s="15"/>
    </row>
    <row r="487" spans="1:44" ht="11.25" customHeight="1">
      <c r="A487" s="184"/>
      <c r="B487" s="120"/>
      <c r="C487" s="120"/>
      <c r="D487" s="120"/>
      <c r="E487" s="2"/>
      <c r="F487" s="2"/>
      <c r="G487" s="120"/>
      <c r="H487" s="120"/>
      <c r="I487" s="120"/>
      <c r="J487" s="58"/>
      <c r="K487" s="121"/>
      <c r="L487" s="2"/>
      <c r="M487" s="120"/>
      <c r="N487" s="120"/>
      <c r="O487" s="120"/>
      <c r="P487" s="120"/>
      <c r="Q487" s="2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122"/>
      <c r="AJ487" s="122"/>
      <c r="AK487" s="2"/>
      <c r="AL487" s="2"/>
      <c r="AM487" s="2"/>
      <c r="AN487" s="2"/>
      <c r="AO487" s="2"/>
      <c r="AP487" s="2"/>
      <c r="AQ487" s="2"/>
      <c r="AR487" s="15"/>
    </row>
    <row r="488" spans="1:44" ht="11.25" customHeight="1">
      <c r="A488" s="184"/>
      <c r="B488" s="120"/>
      <c r="C488" s="120"/>
      <c r="D488" s="120"/>
      <c r="E488" s="2"/>
      <c r="F488" s="2"/>
      <c r="G488" s="120"/>
      <c r="H488" s="120"/>
      <c r="I488" s="120"/>
      <c r="J488" s="58"/>
      <c r="K488" s="121"/>
      <c r="L488" s="2"/>
      <c r="M488" s="120"/>
      <c r="N488" s="120"/>
      <c r="O488" s="120"/>
      <c r="P488" s="120"/>
      <c r="Q488" s="2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122"/>
      <c r="AJ488" s="122"/>
      <c r="AK488" s="2"/>
      <c r="AL488" s="2"/>
      <c r="AM488" s="2"/>
      <c r="AN488" s="2"/>
      <c r="AO488" s="2"/>
      <c r="AP488" s="2"/>
      <c r="AQ488" s="2"/>
      <c r="AR488" s="15"/>
    </row>
    <row r="489" spans="1:44" ht="11.25" customHeight="1">
      <c r="A489" s="184"/>
      <c r="B489" s="120"/>
      <c r="C489" s="120"/>
      <c r="D489" s="120"/>
      <c r="E489" s="2"/>
      <c r="F489" s="2"/>
      <c r="G489" s="120"/>
      <c r="H489" s="120"/>
      <c r="I489" s="120"/>
      <c r="J489" s="58"/>
      <c r="K489" s="121"/>
      <c r="L489" s="2"/>
      <c r="M489" s="120"/>
      <c r="N489" s="120"/>
      <c r="O489" s="120"/>
      <c r="P489" s="120"/>
      <c r="Q489" s="2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122"/>
      <c r="AJ489" s="122"/>
      <c r="AK489" s="2"/>
      <c r="AL489" s="2"/>
      <c r="AM489" s="2"/>
      <c r="AN489" s="2"/>
      <c r="AO489" s="2"/>
      <c r="AP489" s="2"/>
      <c r="AQ489" s="2"/>
      <c r="AR489" s="15"/>
    </row>
    <row r="490" spans="1:44" ht="11.25" customHeight="1">
      <c r="A490" s="184"/>
      <c r="B490" s="120"/>
      <c r="C490" s="120"/>
      <c r="D490" s="120"/>
      <c r="E490" s="2"/>
      <c r="F490" s="2"/>
      <c r="G490" s="120"/>
      <c r="H490" s="120"/>
      <c r="I490" s="120"/>
      <c r="J490" s="58"/>
      <c r="K490" s="121"/>
      <c r="L490" s="2"/>
      <c r="M490" s="120"/>
      <c r="N490" s="120"/>
      <c r="O490" s="120"/>
      <c r="P490" s="120"/>
      <c r="Q490" s="2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122"/>
      <c r="AJ490" s="122"/>
      <c r="AK490" s="2"/>
      <c r="AL490" s="2"/>
      <c r="AM490" s="2"/>
      <c r="AN490" s="2"/>
      <c r="AO490" s="2"/>
      <c r="AP490" s="2"/>
      <c r="AQ490" s="2"/>
      <c r="AR490" s="15"/>
    </row>
    <row r="491" spans="1:44" ht="11.25" customHeight="1">
      <c r="A491" s="184"/>
      <c r="B491" s="120"/>
      <c r="C491" s="120"/>
      <c r="D491" s="120"/>
      <c r="E491" s="2"/>
      <c r="F491" s="2"/>
      <c r="G491" s="120"/>
      <c r="H491" s="120"/>
      <c r="I491" s="120"/>
      <c r="J491" s="58"/>
      <c r="K491" s="121"/>
      <c r="L491" s="2"/>
      <c r="M491" s="120"/>
      <c r="N491" s="120"/>
      <c r="O491" s="120"/>
      <c r="P491" s="120"/>
      <c r="Q491" s="2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122"/>
      <c r="AJ491" s="122"/>
      <c r="AK491" s="2"/>
      <c r="AL491" s="2"/>
      <c r="AM491" s="2"/>
      <c r="AN491" s="2"/>
      <c r="AO491" s="2"/>
      <c r="AP491" s="2"/>
      <c r="AQ491" s="2"/>
      <c r="AR491" s="15"/>
    </row>
    <row r="492" spans="1:44" ht="11.25" customHeight="1">
      <c r="A492" s="184"/>
      <c r="B492" s="120"/>
      <c r="C492" s="120"/>
      <c r="D492" s="120"/>
      <c r="E492" s="2"/>
      <c r="F492" s="2"/>
      <c r="G492" s="120"/>
      <c r="H492" s="120"/>
      <c r="I492" s="120"/>
      <c r="J492" s="58"/>
      <c r="K492" s="121"/>
      <c r="L492" s="2"/>
      <c r="M492" s="120"/>
      <c r="N492" s="120"/>
      <c r="O492" s="120"/>
      <c r="P492" s="120"/>
      <c r="Q492" s="2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122"/>
      <c r="AJ492" s="122"/>
      <c r="AK492" s="2"/>
      <c r="AL492" s="2"/>
      <c r="AM492" s="2"/>
      <c r="AN492" s="2"/>
      <c r="AO492" s="2"/>
      <c r="AP492" s="2"/>
      <c r="AQ492" s="2"/>
      <c r="AR492" s="15"/>
    </row>
    <row r="493" spans="1:44" ht="11.25" customHeight="1">
      <c r="A493" s="184"/>
      <c r="B493" s="120"/>
      <c r="C493" s="120"/>
      <c r="D493" s="120"/>
      <c r="E493" s="2"/>
      <c r="F493" s="2"/>
      <c r="G493" s="120"/>
      <c r="H493" s="120"/>
      <c r="I493" s="120"/>
      <c r="J493" s="58"/>
      <c r="K493" s="121"/>
      <c r="L493" s="2"/>
      <c r="M493" s="120"/>
      <c r="N493" s="120"/>
      <c r="O493" s="120"/>
      <c r="P493" s="120"/>
      <c r="Q493" s="2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122"/>
      <c r="AJ493" s="122"/>
      <c r="AK493" s="2"/>
      <c r="AL493" s="2"/>
      <c r="AM493" s="2"/>
      <c r="AN493" s="2"/>
      <c r="AO493" s="2"/>
      <c r="AP493" s="2"/>
      <c r="AQ493" s="2"/>
      <c r="AR493" s="15"/>
    </row>
    <row r="494" spans="1:44" ht="11.25" customHeight="1">
      <c r="A494" s="184"/>
      <c r="B494" s="120"/>
      <c r="C494" s="120"/>
      <c r="D494" s="120"/>
      <c r="E494" s="2"/>
      <c r="F494" s="2"/>
      <c r="G494" s="120"/>
      <c r="H494" s="120"/>
      <c r="I494" s="120"/>
      <c r="J494" s="58"/>
      <c r="K494" s="121"/>
      <c r="L494" s="2"/>
      <c r="M494" s="120"/>
      <c r="N494" s="120"/>
      <c r="O494" s="120"/>
      <c r="P494" s="120"/>
      <c r="Q494" s="2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122"/>
      <c r="AJ494" s="122"/>
      <c r="AK494" s="2"/>
      <c r="AL494" s="2"/>
      <c r="AM494" s="2"/>
      <c r="AN494" s="2"/>
      <c r="AO494" s="2"/>
      <c r="AP494" s="2"/>
      <c r="AQ494" s="2"/>
      <c r="AR494" s="15"/>
    </row>
    <row r="495" spans="1:44" ht="11.25" customHeight="1">
      <c r="A495" s="184"/>
      <c r="B495" s="120"/>
      <c r="C495" s="120"/>
      <c r="D495" s="120"/>
      <c r="E495" s="2"/>
      <c r="F495" s="2"/>
      <c r="G495" s="120"/>
      <c r="H495" s="120"/>
      <c r="I495" s="120"/>
      <c r="J495" s="58"/>
      <c r="K495" s="121"/>
      <c r="L495" s="2"/>
      <c r="M495" s="120"/>
      <c r="N495" s="120"/>
      <c r="O495" s="120"/>
      <c r="P495" s="120"/>
      <c r="Q495" s="2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122"/>
      <c r="AJ495" s="122"/>
      <c r="AK495" s="2"/>
      <c r="AL495" s="2"/>
      <c r="AM495" s="2"/>
      <c r="AN495" s="2"/>
      <c r="AO495" s="2"/>
      <c r="AP495" s="2"/>
      <c r="AQ495" s="2"/>
      <c r="AR495" s="15"/>
    </row>
    <row r="496" spans="1:44" ht="11.25" customHeight="1">
      <c r="A496" s="184"/>
      <c r="B496" s="120"/>
      <c r="C496" s="120"/>
      <c r="D496" s="120"/>
      <c r="E496" s="2"/>
      <c r="F496" s="2"/>
      <c r="G496" s="120"/>
      <c r="H496" s="120"/>
      <c r="I496" s="120"/>
      <c r="J496" s="58"/>
      <c r="K496" s="121"/>
      <c r="L496" s="2"/>
      <c r="M496" s="120"/>
      <c r="N496" s="120"/>
      <c r="O496" s="120"/>
      <c r="P496" s="120"/>
      <c r="Q496" s="2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122"/>
      <c r="AJ496" s="122"/>
      <c r="AK496" s="2"/>
      <c r="AL496" s="2"/>
      <c r="AM496" s="2"/>
      <c r="AN496" s="2"/>
      <c r="AO496" s="2"/>
      <c r="AP496" s="2"/>
      <c r="AQ496" s="2"/>
      <c r="AR496" s="15"/>
    </row>
    <row r="497" spans="1:44" ht="11.25" customHeight="1">
      <c r="A497" s="184"/>
      <c r="B497" s="120"/>
      <c r="C497" s="120"/>
      <c r="D497" s="120"/>
      <c r="E497" s="2"/>
      <c r="F497" s="2"/>
      <c r="G497" s="120"/>
      <c r="H497" s="120"/>
      <c r="I497" s="120"/>
      <c r="J497" s="58"/>
      <c r="K497" s="121"/>
      <c r="L497" s="2"/>
      <c r="M497" s="120"/>
      <c r="N497" s="120"/>
      <c r="O497" s="120"/>
      <c r="P497" s="120"/>
      <c r="Q497" s="2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122"/>
      <c r="AJ497" s="122"/>
      <c r="AK497" s="2"/>
      <c r="AL497" s="2"/>
      <c r="AM497" s="2"/>
      <c r="AN497" s="2"/>
      <c r="AO497" s="2"/>
      <c r="AP497" s="2"/>
      <c r="AQ497" s="2"/>
      <c r="AR497" s="15"/>
    </row>
    <row r="498" spans="1:44" ht="11.25" customHeight="1">
      <c r="A498" s="184"/>
      <c r="B498" s="120"/>
      <c r="C498" s="120"/>
      <c r="D498" s="120"/>
      <c r="E498" s="2"/>
      <c r="F498" s="2"/>
      <c r="G498" s="120"/>
      <c r="H498" s="120"/>
      <c r="I498" s="120"/>
      <c r="J498" s="58"/>
      <c r="K498" s="121"/>
      <c r="L498" s="2"/>
      <c r="M498" s="120"/>
      <c r="N498" s="120"/>
      <c r="O498" s="120"/>
      <c r="P498" s="120"/>
      <c r="Q498" s="2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122"/>
      <c r="AJ498" s="122"/>
      <c r="AK498" s="2"/>
      <c r="AL498" s="2"/>
      <c r="AM498" s="2"/>
      <c r="AN498" s="2"/>
      <c r="AO498" s="2"/>
      <c r="AP498" s="2"/>
      <c r="AQ498" s="2"/>
      <c r="AR498" s="15"/>
    </row>
    <row r="499" spans="1:44" ht="11.25" customHeight="1">
      <c r="A499" s="184"/>
      <c r="B499" s="120"/>
      <c r="C499" s="120"/>
      <c r="D499" s="120"/>
      <c r="E499" s="2"/>
      <c r="F499" s="2"/>
      <c r="G499" s="120"/>
      <c r="H499" s="120"/>
      <c r="I499" s="120"/>
      <c r="J499" s="58"/>
      <c r="K499" s="121"/>
      <c r="L499" s="2"/>
      <c r="M499" s="120"/>
      <c r="N499" s="120"/>
      <c r="O499" s="120"/>
      <c r="P499" s="120"/>
      <c r="Q499" s="2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122"/>
      <c r="AJ499" s="122"/>
      <c r="AK499" s="2"/>
      <c r="AL499" s="2"/>
      <c r="AM499" s="2"/>
      <c r="AN499" s="2"/>
      <c r="AO499" s="2"/>
      <c r="AP499" s="2"/>
      <c r="AQ499" s="2"/>
      <c r="AR499" s="15"/>
    </row>
    <row r="500" spans="1:44" ht="11.25" customHeight="1">
      <c r="A500" s="184"/>
      <c r="B500" s="120"/>
      <c r="C500" s="120"/>
      <c r="D500" s="120"/>
      <c r="E500" s="2"/>
      <c r="F500" s="2"/>
      <c r="G500" s="120"/>
      <c r="H500" s="120"/>
      <c r="I500" s="120"/>
      <c r="J500" s="58"/>
      <c r="K500" s="121"/>
      <c r="L500" s="2"/>
      <c r="M500" s="120"/>
      <c r="N500" s="120"/>
      <c r="O500" s="120"/>
      <c r="P500" s="120"/>
      <c r="Q500" s="2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122"/>
      <c r="AJ500" s="122"/>
      <c r="AK500" s="2"/>
      <c r="AL500" s="2"/>
      <c r="AM500" s="2"/>
      <c r="AN500" s="2"/>
      <c r="AO500" s="2"/>
      <c r="AP500" s="2"/>
      <c r="AQ500" s="2"/>
      <c r="AR500" s="15"/>
    </row>
    <row r="501" spans="1:44" ht="11.25" customHeight="1">
      <c r="A501" s="184"/>
      <c r="B501" s="120"/>
      <c r="C501" s="120"/>
      <c r="D501" s="120"/>
      <c r="E501" s="2"/>
      <c r="F501" s="2"/>
      <c r="G501" s="120"/>
      <c r="H501" s="120"/>
      <c r="I501" s="120"/>
      <c r="J501" s="58"/>
      <c r="K501" s="121"/>
      <c r="L501" s="2"/>
      <c r="M501" s="120"/>
      <c r="N501" s="120"/>
      <c r="O501" s="120"/>
      <c r="P501" s="120"/>
      <c r="Q501" s="2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122"/>
      <c r="AJ501" s="122"/>
      <c r="AK501" s="2"/>
      <c r="AL501" s="2"/>
      <c r="AM501" s="2"/>
      <c r="AN501" s="2"/>
      <c r="AO501" s="2"/>
      <c r="AP501" s="2"/>
      <c r="AQ501" s="2"/>
      <c r="AR501" s="15"/>
    </row>
    <row r="502" spans="1:44" ht="11.25" customHeight="1">
      <c r="A502" s="184"/>
      <c r="B502" s="120"/>
      <c r="C502" s="120"/>
      <c r="D502" s="120"/>
      <c r="E502" s="2"/>
      <c r="F502" s="2"/>
      <c r="G502" s="120"/>
      <c r="H502" s="120"/>
      <c r="I502" s="120"/>
      <c r="J502" s="58"/>
      <c r="K502" s="121"/>
      <c r="L502" s="2"/>
      <c r="M502" s="120"/>
      <c r="N502" s="120"/>
      <c r="O502" s="120"/>
      <c r="P502" s="120"/>
      <c r="Q502" s="2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122"/>
      <c r="AJ502" s="122"/>
      <c r="AK502" s="2"/>
      <c r="AL502" s="2"/>
      <c r="AM502" s="2"/>
      <c r="AN502" s="2"/>
      <c r="AO502" s="2"/>
      <c r="AP502" s="2"/>
      <c r="AQ502" s="2"/>
      <c r="AR502" s="15"/>
    </row>
    <row r="503" spans="1:44" ht="11.25" customHeight="1">
      <c r="A503" s="184"/>
      <c r="B503" s="120"/>
      <c r="C503" s="120"/>
      <c r="D503" s="120"/>
      <c r="E503" s="2"/>
      <c r="F503" s="2"/>
      <c r="G503" s="120"/>
      <c r="H503" s="120"/>
      <c r="I503" s="120"/>
      <c r="J503" s="58"/>
      <c r="K503" s="121"/>
      <c r="L503" s="2"/>
      <c r="M503" s="120"/>
      <c r="N503" s="120"/>
      <c r="O503" s="120"/>
      <c r="P503" s="120"/>
      <c r="Q503" s="2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122"/>
      <c r="AJ503" s="122"/>
      <c r="AK503" s="2"/>
      <c r="AL503" s="2"/>
      <c r="AM503" s="2"/>
      <c r="AN503" s="2"/>
      <c r="AO503" s="2"/>
      <c r="AP503" s="2"/>
      <c r="AQ503" s="2"/>
      <c r="AR503" s="15"/>
    </row>
    <row r="504" spans="1:44" ht="11.25" customHeight="1">
      <c r="A504" s="184"/>
      <c r="B504" s="120"/>
      <c r="C504" s="120"/>
      <c r="D504" s="120"/>
      <c r="E504" s="2"/>
      <c r="F504" s="2"/>
      <c r="G504" s="120"/>
      <c r="H504" s="120"/>
      <c r="I504" s="120"/>
      <c r="J504" s="58"/>
      <c r="K504" s="121"/>
      <c r="L504" s="2"/>
      <c r="M504" s="120"/>
      <c r="N504" s="120"/>
      <c r="O504" s="120"/>
      <c r="P504" s="120"/>
      <c r="Q504" s="2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122"/>
      <c r="AJ504" s="122"/>
      <c r="AK504" s="2"/>
      <c r="AL504" s="2"/>
      <c r="AM504" s="2"/>
      <c r="AN504" s="2"/>
      <c r="AO504" s="2"/>
      <c r="AP504" s="2"/>
      <c r="AQ504" s="2"/>
      <c r="AR504" s="15"/>
    </row>
    <row r="505" spans="1:44" ht="11.25" customHeight="1">
      <c r="A505" s="184"/>
      <c r="B505" s="120"/>
      <c r="C505" s="120"/>
      <c r="D505" s="120"/>
      <c r="E505" s="2"/>
      <c r="F505" s="2"/>
      <c r="G505" s="120"/>
      <c r="H505" s="120"/>
      <c r="I505" s="120"/>
      <c r="J505" s="58"/>
      <c r="K505" s="121"/>
      <c r="L505" s="2"/>
      <c r="M505" s="120"/>
      <c r="N505" s="120"/>
      <c r="O505" s="120"/>
      <c r="P505" s="120"/>
      <c r="Q505" s="2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122"/>
      <c r="AJ505" s="122"/>
      <c r="AK505" s="2"/>
      <c r="AL505" s="2"/>
      <c r="AM505" s="2"/>
      <c r="AN505" s="2"/>
      <c r="AO505" s="2"/>
      <c r="AP505" s="2"/>
      <c r="AQ505" s="2"/>
      <c r="AR505" s="15"/>
    </row>
    <row r="506" spans="1:44" ht="11.25" customHeight="1">
      <c r="A506" s="184"/>
      <c r="B506" s="120"/>
      <c r="C506" s="120"/>
      <c r="D506" s="120"/>
      <c r="E506" s="2"/>
      <c r="F506" s="2"/>
      <c r="G506" s="120"/>
      <c r="H506" s="120"/>
      <c r="I506" s="120"/>
      <c r="J506" s="58"/>
      <c r="K506" s="121"/>
      <c r="L506" s="2"/>
      <c r="M506" s="120"/>
      <c r="N506" s="120"/>
      <c r="O506" s="120"/>
      <c r="P506" s="120"/>
      <c r="Q506" s="2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122"/>
      <c r="AJ506" s="122"/>
      <c r="AK506" s="2"/>
      <c r="AL506" s="2"/>
      <c r="AM506" s="2"/>
      <c r="AN506" s="2"/>
      <c r="AO506" s="2"/>
      <c r="AP506" s="2"/>
      <c r="AQ506" s="2"/>
      <c r="AR506" s="15"/>
    </row>
    <row r="507" spans="1:44" ht="11.25" customHeight="1">
      <c r="A507" s="184"/>
      <c r="B507" s="120"/>
      <c r="C507" s="120"/>
      <c r="D507" s="120"/>
      <c r="E507" s="2"/>
      <c r="F507" s="2"/>
      <c r="G507" s="120"/>
      <c r="H507" s="120"/>
      <c r="I507" s="120"/>
      <c r="J507" s="58"/>
      <c r="K507" s="121"/>
      <c r="L507" s="2"/>
      <c r="M507" s="120"/>
      <c r="N507" s="120"/>
      <c r="O507" s="120"/>
      <c r="P507" s="120"/>
      <c r="Q507" s="2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122"/>
      <c r="AJ507" s="122"/>
      <c r="AK507" s="2"/>
      <c r="AL507" s="2"/>
      <c r="AM507" s="2"/>
      <c r="AN507" s="2"/>
      <c r="AO507" s="2"/>
      <c r="AP507" s="2"/>
      <c r="AQ507" s="2"/>
      <c r="AR507" s="15"/>
    </row>
    <row r="508" spans="1:44" ht="11.25" customHeight="1">
      <c r="A508" s="184"/>
      <c r="B508" s="120"/>
      <c r="C508" s="120"/>
      <c r="D508" s="120"/>
      <c r="E508" s="2"/>
      <c r="F508" s="2"/>
      <c r="G508" s="120"/>
      <c r="H508" s="120"/>
      <c r="I508" s="120"/>
      <c r="J508" s="58"/>
      <c r="K508" s="121"/>
      <c r="L508" s="2"/>
      <c r="M508" s="120"/>
      <c r="N508" s="120"/>
      <c r="O508" s="120"/>
      <c r="P508" s="120"/>
      <c r="Q508" s="2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122"/>
      <c r="AJ508" s="122"/>
      <c r="AK508" s="2"/>
      <c r="AL508" s="2"/>
      <c r="AM508" s="2"/>
      <c r="AN508" s="2"/>
      <c r="AO508" s="2"/>
      <c r="AP508" s="2"/>
      <c r="AQ508" s="2"/>
      <c r="AR508" s="15"/>
    </row>
    <row r="509" spans="1:44" ht="11.25" customHeight="1">
      <c r="A509" s="184"/>
      <c r="B509" s="120"/>
      <c r="C509" s="120"/>
      <c r="D509" s="120"/>
      <c r="E509" s="2"/>
      <c r="F509" s="2"/>
      <c r="G509" s="120"/>
      <c r="H509" s="120"/>
      <c r="I509" s="120"/>
      <c r="J509" s="58"/>
      <c r="K509" s="121"/>
      <c r="L509" s="2"/>
      <c r="M509" s="120"/>
      <c r="N509" s="120"/>
      <c r="O509" s="120"/>
      <c r="P509" s="120"/>
      <c r="Q509" s="2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122"/>
      <c r="AJ509" s="122"/>
      <c r="AK509" s="2"/>
      <c r="AL509" s="2"/>
      <c r="AM509" s="2"/>
      <c r="AN509" s="2"/>
      <c r="AO509" s="2"/>
      <c r="AP509" s="2"/>
      <c r="AQ509" s="2"/>
      <c r="AR509" s="15"/>
    </row>
    <row r="510" spans="1:44" ht="11.25" customHeight="1">
      <c r="A510" s="184"/>
      <c r="B510" s="120"/>
      <c r="C510" s="120"/>
      <c r="D510" s="120"/>
      <c r="E510" s="2"/>
      <c r="F510" s="2"/>
      <c r="G510" s="120"/>
      <c r="H510" s="120"/>
      <c r="I510" s="120"/>
      <c r="J510" s="58"/>
      <c r="K510" s="121"/>
      <c r="L510" s="2"/>
      <c r="M510" s="120"/>
      <c r="N510" s="120"/>
      <c r="O510" s="120"/>
      <c r="P510" s="120"/>
      <c r="Q510" s="2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122"/>
      <c r="AJ510" s="122"/>
      <c r="AK510" s="2"/>
      <c r="AL510" s="2"/>
      <c r="AM510" s="2"/>
      <c r="AN510" s="2"/>
      <c r="AO510" s="2"/>
      <c r="AP510" s="2"/>
      <c r="AQ510" s="2"/>
      <c r="AR510" s="15"/>
    </row>
    <row r="511" spans="1:44" ht="11.25" customHeight="1">
      <c r="A511" s="184"/>
      <c r="B511" s="120"/>
      <c r="C511" s="120"/>
      <c r="D511" s="120"/>
      <c r="E511" s="2"/>
      <c r="F511" s="2"/>
      <c r="G511" s="120"/>
      <c r="H511" s="120"/>
      <c r="I511" s="120"/>
      <c r="J511" s="58"/>
      <c r="K511" s="121"/>
      <c r="L511" s="2"/>
      <c r="M511" s="120"/>
      <c r="N511" s="120"/>
      <c r="O511" s="120"/>
      <c r="P511" s="120"/>
      <c r="Q511" s="2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122"/>
      <c r="AJ511" s="122"/>
      <c r="AK511" s="2"/>
      <c r="AL511" s="2"/>
      <c r="AM511" s="2"/>
      <c r="AN511" s="2"/>
      <c r="AO511" s="2"/>
      <c r="AP511" s="2"/>
      <c r="AQ511" s="2"/>
      <c r="AR511" s="15"/>
    </row>
    <row r="512" spans="1:44" ht="11.25" customHeight="1">
      <c r="A512" s="184"/>
      <c r="B512" s="120"/>
      <c r="C512" s="120"/>
      <c r="D512" s="120"/>
      <c r="E512" s="2"/>
      <c r="F512" s="2"/>
      <c r="G512" s="120"/>
      <c r="H512" s="120"/>
      <c r="I512" s="120"/>
      <c r="J512" s="58"/>
      <c r="K512" s="121"/>
      <c r="L512" s="2"/>
      <c r="M512" s="120"/>
      <c r="N512" s="120"/>
      <c r="O512" s="120"/>
      <c r="P512" s="120"/>
      <c r="Q512" s="2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122"/>
      <c r="AJ512" s="122"/>
      <c r="AK512" s="2"/>
      <c r="AL512" s="2"/>
      <c r="AM512" s="2"/>
      <c r="AN512" s="2"/>
      <c r="AO512" s="2"/>
      <c r="AP512" s="2"/>
      <c r="AQ512" s="2"/>
      <c r="AR512" s="15"/>
    </row>
    <row r="513" spans="1:44" ht="11.25" customHeight="1">
      <c r="A513" s="184"/>
      <c r="B513" s="120"/>
      <c r="C513" s="120"/>
      <c r="D513" s="120"/>
      <c r="E513" s="2"/>
      <c r="F513" s="2"/>
      <c r="G513" s="120"/>
      <c r="H513" s="120"/>
      <c r="I513" s="120"/>
      <c r="J513" s="58"/>
      <c r="K513" s="121"/>
      <c r="L513" s="2"/>
      <c r="M513" s="120"/>
      <c r="N513" s="120"/>
      <c r="O513" s="120"/>
      <c r="P513" s="120"/>
      <c r="Q513" s="2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122"/>
      <c r="AJ513" s="122"/>
      <c r="AK513" s="2"/>
      <c r="AL513" s="2"/>
      <c r="AM513" s="2"/>
      <c r="AN513" s="2"/>
      <c r="AO513" s="2"/>
      <c r="AP513" s="2"/>
      <c r="AQ513" s="2"/>
      <c r="AR513" s="15"/>
    </row>
    <row r="514" spans="1:44" ht="11.25" customHeight="1">
      <c r="A514" s="184"/>
      <c r="B514" s="120"/>
      <c r="C514" s="120"/>
      <c r="D514" s="120"/>
      <c r="E514" s="2"/>
      <c r="F514" s="2"/>
      <c r="G514" s="120"/>
      <c r="H514" s="120"/>
      <c r="I514" s="120"/>
      <c r="J514" s="58"/>
      <c r="K514" s="121"/>
      <c r="L514" s="2"/>
      <c r="M514" s="120"/>
      <c r="N514" s="120"/>
      <c r="O514" s="120"/>
      <c r="P514" s="120"/>
      <c r="Q514" s="2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122"/>
      <c r="AJ514" s="122"/>
      <c r="AK514" s="2"/>
      <c r="AL514" s="2"/>
      <c r="AM514" s="2"/>
      <c r="AN514" s="2"/>
      <c r="AO514" s="2"/>
      <c r="AP514" s="2"/>
      <c r="AQ514" s="2"/>
      <c r="AR514" s="15"/>
    </row>
    <row r="515" spans="1:44" ht="11.25" customHeight="1">
      <c r="A515" s="184"/>
      <c r="B515" s="120"/>
      <c r="C515" s="120"/>
      <c r="D515" s="120"/>
      <c r="E515" s="2"/>
      <c r="F515" s="2"/>
      <c r="G515" s="120"/>
      <c r="H515" s="120"/>
      <c r="I515" s="120"/>
      <c r="J515" s="58"/>
      <c r="K515" s="121"/>
      <c r="L515" s="2"/>
      <c r="M515" s="120"/>
      <c r="N515" s="120"/>
      <c r="O515" s="120"/>
      <c r="P515" s="120"/>
      <c r="Q515" s="2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122"/>
      <c r="AJ515" s="122"/>
      <c r="AK515" s="2"/>
      <c r="AL515" s="2"/>
      <c r="AM515" s="2"/>
      <c r="AN515" s="2"/>
      <c r="AO515" s="2"/>
      <c r="AP515" s="2"/>
      <c r="AQ515" s="2"/>
      <c r="AR515" s="15"/>
    </row>
    <row r="516" spans="1:44" ht="11.25" customHeight="1">
      <c r="A516" s="184"/>
      <c r="B516" s="120"/>
      <c r="C516" s="120"/>
      <c r="D516" s="120"/>
      <c r="E516" s="2"/>
      <c r="F516" s="2"/>
      <c r="G516" s="120"/>
      <c r="H516" s="120"/>
      <c r="I516" s="120"/>
      <c r="J516" s="58"/>
      <c r="K516" s="121"/>
      <c r="L516" s="2"/>
      <c r="M516" s="120"/>
      <c r="N516" s="120"/>
      <c r="O516" s="120"/>
      <c r="P516" s="120"/>
      <c r="Q516" s="2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122"/>
      <c r="AJ516" s="122"/>
      <c r="AK516" s="2"/>
      <c r="AL516" s="2"/>
      <c r="AM516" s="2"/>
      <c r="AN516" s="2"/>
      <c r="AO516" s="2"/>
      <c r="AP516" s="2"/>
      <c r="AQ516" s="2"/>
      <c r="AR516" s="15"/>
    </row>
    <row r="517" spans="1:44" ht="11.25" customHeight="1">
      <c r="A517" s="184"/>
      <c r="B517" s="120"/>
      <c r="C517" s="120"/>
      <c r="D517" s="120"/>
      <c r="E517" s="2"/>
      <c r="F517" s="2"/>
      <c r="G517" s="120"/>
      <c r="H517" s="120"/>
      <c r="I517" s="120"/>
      <c r="J517" s="58"/>
      <c r="K517" s="121"/>
      <c r="L517" s="2"/>
      <c r="M517" s="120"/>
      <c r="N517" s="120"/>
      <c r="O517" s="120"/>
      <c r="P517" s="120"/>
      <c r="Q517" s="2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122"/>
      <c r="AJ517" s="122"/>
      <c r="AK517" s="2"/>
      <c r="AL517" s="2"/>
      <c r="AM517" s="2"/>
      <c r="AN517" s="2"/>
      <c r="AO517" s="2"/>
      <c r="AP517" s="2"/>
      <c r="AQ517" s="2"/>
      <c r="AR517" s="15"/>
    </row>
    <row r="518" spans="1:44" ht="11.25" customHeight="1">
      <c r="A518" s="184"/>
      <c r="B518" s="120"/>
      <c r="C518" s="120"/>
      <c r="D518" s="120"/>
      <c r="E518" s="2"/>
      <c r="F518" s="2"/>
      <c r="G518" s="120"/>
      <c r="H518" s="120"/>
      <c r="I518" s="120"/>
      <c r="J518" s="58"/>
      <c r="K518" s="121"/>
      <c r="L518" s="2"/>
      <c r="M518" s="120"/>
      <c r="N518" s="120"/>
      <c r="O518" s="120"/>
      <c r="P518" s="120"/>
      <c r="Q518" s="2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122"/>
      <c r="AJ518" s="122"/>
      <c r="AK518" s="2"/>
      <c r="AL518" s="2"/>
      <c r="AM518" s="2"/>
      <c r="AN518" s="2"/>
      <c r="AO518" s="2"/>
      <c r="AP518" s="2"/>
      <c r="AQ518" s="2"/>
      <c r="AR518" s="15"/>
    </row>
    <row r="519" spans="1:44" ht="11.25" customHeight="1">
      <c r="A519" s="184"/>
      <c r="B519" s="120"/>
      <c r="C519" s="120"/>
      <c r="D519" s="120"/>
      <c r="E519" s="2"/>
      <c r="F519" s="2"/>
      <c r="G519" s="120"/>
      <c r="H519" s="120"/>
      <c r="I519" s="120"/>
      <c r="J519" s="58"/>
      <c r="K519" s="121"/>
      <c r="L519" s="2"/>
      <c r="M519" s="120"/>
      <c r="N519" s="120"/>
      <c r="O519" s="120"/>
      <c r="P519" s="120"/>
      <c r="Q519" s="2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122"/>
      <c r="AJ519" s="122"/>
      <c r="AK519" s="2"/>
      <c r="AL519" s="2"/>
      <c r="AM519" s="2"/>
      <c r="AN519" s="2"/>
      <c r="AO519" s="2"/>
      <c r="AP519" s="2"/>
      <c r="AQ519" s="2"/>
      <c r="AR519" s="15"/>
    </row>
    <row r="520" spans="1:44" ht="11.25" customHeight="1">
      <c r="A520" s="184"/>
      <c r="B520" s="120"/>
      <c r="C520" s="120"/>
      <c r="D520" s="120"/>
      <c r="E520" s="2"/>
      <c r="F520" s="2"/>
      <c r="G520" s="120"/>
      <c r="H520" s="120"/>
      <c r="I520" s="120"/>
      <c r="J520" s="58"/>
      <c r="K520" s="121"/>
      <c r="L520" s="2"/>
      <c r="M520" s="120"/>
      <c r="N520" s="120"/>
      <c r="O520" s="120"/>
      <c r="P520" s="120"/>
      <c r="Q520" s="2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122"/>
      <c r="AJ520" s="122"/>
      <c r="AK520" s="2"/>
      <c r="AL520" s="2"/>
      <c r="AM520" s="2"/>
      <c r="AN520" s="2"/>
      <c r="AO520" s="2"/>
      <c r="AP520" s="2"/>
      <c r="AQ520" s="2"/>
      <c r="AR520" s="15"/>
    </row>
    <row r="521" spans="1:44" ht="11.25" customHeight="1">
      <c r="A521" s="184"/>
      <c r="B521" s="120"/>
      <c r="C521" s="120"/>
      <c r="D521" s="120"/>
      <c r="E521" s="2"/>
      <c r="F521" s="2"/>
      <c r="G521" s="120"/>
      <c r="H521" s="120"/>
      <c r="I521" s="120"/>
      <c r="J521" s="58"/>
      <c r="K521" s="121"/>
      <c r="L521" s="2"/>
      <c r="M521" s="120"/>
      <c r="N521" s="120"/>
      <c r="O521" s="120"/>
      <c r="P521" s="120"/>
      <c r="Q521" s="2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122"/>
      <c r="AJ521" s="122"/>
      <c r="AK521" s="2"/>
      <c r="AL521" s="2"/>
      <c r="AM521" s="2"/>
      <c r="AN521" s="2"/>
      <c r="AO521" s="2"/>
      <c r="AP521" s="2"/>
      <c r="AQ521" s="2"/>
      <c r="AR521" s="15"/>
    </row>
    <row r="522" spans="1:44" ht="11.25" customHeight="1">
      <c r="A522" s="184"/>
      <c r="B522" s="120"/>
      <c r="C522" s="120"/>
      <c r="D522" s="120"/>
      <c r="E522" s="2"/>
      <c r="F522" s="2"/>
      <c r="G522" s="120"/>
      <c r="H522" s="120"/>
      <c r="I522" s="120"/>
      <c r="J522" s="58"/>
      <c r="K522" s="121"/>
      <c r="L522" s="2"/>
      <c r="M522" s="120"/>
      <c r="N522" s="120"/>
      <c r="O522" s="120"/>
      <c r="P522" s="120"/>
      <c r="Q522" s="2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122"/>
      <c r="AJ522" s="122"/>
      <c r="AK522" s="2"/>
      <c r="AL522" s="2"/>
      <c r="AM522" s="2"/>
      <c r="AN522" s="2"/>
      <c r="AO522" s="2"/>
      <c r="AP522" s="2"/>
      <c r="AQ522" s="2"/>
      <c r="AR522" s="15"/>
    </row>
    <row r="523" spans="1:44" ht="11.25" customHeight="1">
      <c r="A523" s="184"/>
      <c r="B523" s="120"/>
      <c r="C523" s="120"/>
      <c r="D523" s="120"/>
      <c r="E523" s="2"/>
      <c r="F523" s="2"/>
      <c r="G523" s="120"/>
      <c r="H523" s="120"/>
      <c r="I523" s="120"/>
      <c r="J523" s="58"/>
      <c r="K523" s="121"/>
      <c r="L523" s="2"/>
      <c r="M523" s="120"/>
      <c r="N523" s="120"/>
      <c r="O523" s="120"/>
      <c r="P523" s="120"/>
      <c r="Q523" s="2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122"/>
      <c r="AJ523" s="122"/>
      <c r="AK523" s="2"/>
      <c r="AL523" s="2"/>
      <c r="AM523" s="2"/>
      <c r="AN523" s="2"/>
      <c r="AO523" s="2"/>
      <c r="AP523" s="2"/>
      <c r="AQ523" s="2"/>
      <c r="AR523" s="15"/>
    </row>
    <row r="524" spans="1:44" ht="11.25" customHeight="1">
      <c r="A524" s="184"/>
      <c r="B524" s="120"/>
      <c r="C524" s="120"/>
      <c r="D524" s="120"/>
      <c r="E524" s="2"/>
      <c r="F524" s="2"/>
      <c r="G524" s="120"/>
      <c r="H524" s="120"/>
      <c r="I524" s="120"/>
      <c r="J524" s="58"/>
      <c r="K524" s="121"/>
      <c r="L524" s="2"/>
      <c r="M524" s="120"/>
      <c r="N524" s="120"/>
      <c r="O524" s="120"/>
      <c r="P524" s="120"/>
      <c r="Q524" s="2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122"/>
      <c r="AJ524" s="122"/>
      <c r="AK524" s="2"/>
      <c r="AL524" s="2"/>
      <c r="AM524" s="2"/>
      <c r="AN524" s="2"/>
      <c r="AO524" s="2"/>
      <c r="AP524" s="2"/>
      <c r="AQ524" s="2"/>
      <c r="AR524" s="15"/>
    </row>
    <row r="525" spans="1:44" ht="11.25" customHeight="1">
      <c r="A525" s="184"/>
      <c r="B525" s="120"/>
      <c r="C525" s="120"/>
      <c r="D525" s="120"/>
      <c r="E525" s="2"/>
      <c r="F525" s="2"/>
      <c r="G525" s="120"/>
      <c r="H525" s="120"/>
      <c r="I525" s="120"/>
      <c r="J525" s="58"/>
      <c r="K525" s="121"/>
      <c r="L525" s="2"/>
      <c r="M525" s="120"/>
      <c r="N525" s="120"/>
      <c r="O525" s="120"/>
      <c r="P525" s="120"/>
      <c r="Q525" s="2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122"/>
      <c r="AJ525" s="122"/>
      <c r="AK525" s="2"/>
      <c r="AL525" s="2"/>
      <c r="AM525" s="2"/>
      <c r="AN525" s="2"/>
      <c r="AO525" s="2"/>
      <c r="AP525" s="2"/>
      <c r="AQ525" s="2"/>
      <c r="AR525" s="15"/>
    </row>
    <row r="526" spans="1:44" ht="11.25" customHeight="1">
      <c r="A526" s="184"/>
      <c r="B526" s="120"/>
      <c r="C526" s="120"/>
      <c r="D526" s="120"/>
      <c r="E526" s="2"/>
      <c r="F526" s="2"/>
      <c r="G526" s="120"/>
      <c r="H526" s="120"/>
      <c r="I526" s="120"/>
      <c r="J526" s="58"/>
      <c r="K526" s="121"/>
      <c r="L526" s="2"/>
      <c r="M526" s="120"/>
      <c r="N526" s="120"/>
      <c r="O526" s="120"/>
      <c r="P526" s="120"/>
      <c r="Q526" s="2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122"/>
      <c r="AJ526" s="122"/>
      <c r="AK526" s="2"/>
      <c r="AL526" s="2"/>
      <c r="AM526" s="2"/>
      <c r="AN526" s="2"/>
      <c r="AO526" s="2"/>
      <c r="AP526" s="2"/>
      <c r="AQ526" s="2"/>
      <c r="AR526" s="15"/>
    </row>
    <row r="527" spans="1:44" ht="11.25" customHeight="1">
      <c r="A527" s="184"/>
      <c r="B527" s="120"/>
      <c r="C527" s="120"/>
      <c r="D527" s="120"/>
      <c r="E527" s="2"/>
      <c r="F527" s="2"/>
      <c r="G527" s="120"/>
      <c r="H527" s="120"/>
      <c r="I527" s="120"/>
      <c r="J527" s="58"/>
      <c r="K527" s="121"/>
      <c r="L527" s="2"/>
      <c r="M527" s="120"/>
      <c r="N527" s="120"/>
      <c r="O527" s="120"/>
      <c r="P527" s="120"/>
      <c r="Q527" s="2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122"/>
      <c r="AJ527" s="122"/>
      <c r="AK527" s="2"/>
      <c r="AL527" s="2"/>
      <c r="AM527" s="2"/>
      <c r="AN527" s="2"/>
      <c r="AO527" s="2"/>
      <c r="AP527" s="2"/>
      <c r="AQ527" s="2"/>
      <c r="AR527" s="15"/>
    </row>
    <row r="528" spans="1:44" ht="11.25" customHeight="1">
      <c r="A528" s="184"/>
      <c r="B528" s="120"/>
      <c r="C528" s="120"/>
      <c r="D528" s="120"/>
      <c r="E528" s="2"/>
      <c r="F528" s="2"/>
      <c r="G528" s="120"/>
      <c r="H528" s="120"/>
      <c r="I528" s="120"/>
      <c r="J528" s="58"/>
      <c r="K528" s="121"/>
      <c r="L528" s="2"/>
      <c r="M528" s="120"/>
      <c r="N528" s="120"/>
      <c r="O528" s="120"/>
      <c r="P528" s="120"/>
      <c r="Q528" s="2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122"/>
      <c r="AJ528" s="122"/>
      <c r="AK528" s="2"/>
      <c r="AL528" s="2"/>
      <c r="AM528" s="2"/>
      <c r="AN528" s="2"/>
      <c r="AO528" s="2"/>
      <c r="AP528" s="2"/>
      <c r="AQ528" s="2"/>
      <c r="AR528" s="15"/>
    </row>
    <row r="529" spans="1:44" ht="11.25" customHeight="1">
      <c r="A529" s="184"/>
      <c r="B529" s="120"/>
      <c r="C529" s="120"/>
      <c r="D529" s="120"/>
      <c r="E529" s="2"/>
      <c r="F529" s="2"/>
      <c r="G529" s="120"/>
      <c r="H529" s="120"/>
      <c r="I529" s="120"/>
      <c r="J529" s="58"/>
      <c r="K529" s="121"/>
      <c r="L529" s="2"/>
      <c r="M529" s="120"/>
      <c r="N529" s="120"/>
      <c r="O529" s="120"/>
      <c r="P529" s="120"/>
      <c r="Q529" s="2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122"/>
      <c r="AJ529" s="122"/>
      <c r="AK529" s="2"/>
      <c r="AL529" s="2"/>
      <c r="AM529" s="2"/>
      <c r="AN529" s="2"/>
      <c r="AO529" s="2"/>
      <c r="AP529" s="2"/>
      <c r="AQ529" s="2"/>
      <c r="AR529" s="15"/>
    </row>
    <row r="530" spans="1:44" ht="11.25" customHeight="1">
      <c r="A530" s="184"/>
      <c r="B530" s="120"/>
      <c r="C530" s="120"/>
      <c r="D530" s="120"/>
      <c r="E530" s="2"/>
      <c r="F530" s="2"/>
      <c r="G530" s="120"/>
      <c r="H530" s="120"/>
      <c r="I530" s="120"/>
      <c r="J530" s="58"/>
      <c r="K530" s="121"/>
      <c r="L530" s="2"/>
      <c r="M530" s="120"/>
      <c r="N530" s="120"/>
      <c r="O530" s="120"/>
      <c r="P530" s="120"/>
      <c r="Q530" s="2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122"/>
      <c r="AJ530" s="122"/>
      <c r="AK530" s="2"/>
      <c r="AL530" s="2"/>
      <c r="AM530" s="2"/>
      <c r="AN530" s="2"/>
      <c r="AO530" s="2"/>
      <c r="AP530" s="2"/>
      <c r="AQ530" s="2"/>
      <c r="AR530" s="15"/>
    </row>
    <row r="531" spans="1:44" ht="11.25" customHeight="1">
      <c r="A531" s="184"/>
      <c r="B531" s="120"/>
      <c r="C531" s="120"/>
      <c r="D531" s="120"/>
      <c r="E531" s="2"/>
      <c r="F531" s="2"/>
      <c r="G531" s="120"/>
      <c r="H531" s="120"/>
      <c r="I531" s="120"/>
      <c r="J531" s="58"/>
      <c r="K531" s="121"/>
      <c r="L531" s="2"/>
      <c r="M531" s="120"/>
      <c r="N531" s="120"/>
      <c r="O531" s="120"/>
      <c r="P531" s="120"/>
      <c r="Q531" s="2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122"/>
      <c r="AJ531" s="122"/>
      <c r="AK531" s="2"/>
      <c r="AL531" s="2"/>
      <c r="AM531" s="2"/>
      <c r="AN531" s="2"/>
      <c r="AO531" s="2"/>
      <c r="AP531" s="2"/>
      <c r="AQ531" s="2"/>
      <c r="AR531" s="15"/>
    </row>
    <row r="532" spans="1:44" ht="11.25" customHeight="1">
      <c r="A532" s="184"/>
      <c r="B532" s="120"/>
      <c r="C532" s="120"/>
      <c r="D532" s="120"/>
      <c r="E532" s="2"/>
      <c r="F532" s="2"/>
      <c r="G532" s="120"/>
      <c r="H532" s="120"/>
      <c r="I532" s="120"/>
      <c r="J532" s="58"/>
      <c r="K532" s="121"/>
      <c r="L532" s="2"/>
      <c r="M532" s="120"/>
      <c r="N532" s="120"/>
      <c r="O532" s="120"/>
      <c r="P532" s="120"/>
      <c r="Q532" s="2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122"/>
      <c r="AJ532" s="122"/>
      <c r="AK532" s="2"/>
      <c r="AL532" s="2"/>
      <c r="AM532" s="2"/>
      <c r="AN532" s="2"/>
      <c r="AO532" s="2"/>
      <c r="AP532" s="2"/>
      <c r="AQ532" s="2"/>
      <c r="AR532" s="15"/>
    </row>
    <row r="533" spans="1:44" ht="11.25" customHeight="1">
      <c r="A533" s="184"/>
      <c r="B533" s="120"/>
      <c r="C533" s="120"/>
      <c r="D533" s="120"/>
      <c r="E533" s="2"/>
      <c r="F533" s="2"/>
      <c r="G533" s="120"/>
      <c r="H533" s="120"/>
      <c r="I533" s="120"/>
      <c r="J533" s="58"/>
      <c r="K533" s="121"/>
      <c r="L533" s="2"/>
      <c r="M533" s="120"/>
      <c r="N533" s="120"/>
      <c r="O533" s="120"/>
      <c r="P533" s="120"/>
      <c r="Q533" s="2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122"/>
      <c r="AJ533" s="122"/>
      <c r="AK533" s="2"/>
      <c r="AL533" s="2"/>
      <c r="AM533" s="2"/>
      <c r="AN533" s="2"/>
      <c r="AO533" s="2"/>
      <c r="AP533" s="2"/>
      <c r="AQ533" s="2"/>
      <c r="AR533" s="15"/>
    </row>
    <row r="534" spans="1:44" ht="11.25" customHeight="1">
      <c r="A534" s="184"/>
      <c r="B534" s="120"/>
      <c r="C534" s="120"/>
      <c r="D534" s="120"/>
      <c r="E534" s="2"/>
      <c r="F534" s="2"/>
      <c r="G534" s="120"/>
      <c r="H534" s="120"/>
      <c r="I534" s="120"/>
      <c r="J534" s="58"/>
      <c r="K534" s="121"/>
      <c r="L534" s="2"/>
      <c r="M534" s="120"/>
      <c r="N534" s="120"/>
      <c r="O534" s="120"/>
      <c r="P534" s="120"/>
      <c r="Q534" s="2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122"/>
      <c r="AJ534" s="122"/>
      <c r="AK534" s="2"/>
      <c r="AL534" s="2"/>
      <c r="AM534" s="2"/>
      <c r="AN534" s="2"/>
      <c r="AO534" s="2"/>
      <c r="AP534" s="2"/>
      <c r="AQ534" s="2"/>
      <c r="AR534" s="15"/>
    </row>
    <row r="535" spans="1:44" ht="11.25" customHeight="1">
      <c r="A535" s="184"/>
      <c r="B535" s="120"/>
      <c r="C535" s="120"/>
      <c r="D535" s="120"/>
      <c r="E535" s="2"/>
      <c r="F535" s="2"/>
      <c r="G535" s="120"/>
      <c r="H535" s="120"/>
      <c r="I535" s="120"/>
      <c r="J535" s="58"/>
      <c r="K535" s="121"/>
      <c r="L535" s="2"/>
      <c r="M535" s="120"/>
      <c r="N535" s="120"/>
      <c r="O535" s="120"/>
      <c r="P535" s="120"/>
      <c r="Q535" s="2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122"/>
      <c r="AJ535" s="122"/>
      <c r="AK535" s="2"/>
      <c r="AL535" s="2"/>
      <c r="AM535" s="2"/>
      <c r="AN535" s="2"/>
      <c r="AO535" s="2"/>
      <c r="AP535" s="2"/>
      <c r="AQ535" s="2"/>
      <c r="AR535" s="15"/>
    </row>
    <row r="536" spans="1:44" ht="11.25" customHeight="1">
      <c r="A536" s="184"/>
      <c r="B536" s="120"/>
      <c r="C536" s="120"/>
      <c r="D536" s="120"/>
      <c r="E536" s="2"/>
      <c r="F536" s="2"/>
      <c r="G536" s="120"/>
      <c r="H536" s="120"/>
      <c r="I536" s="120"/>
      <c r="J536" s="58"/>
      <c r="K536" s="121"/>
      <c r="L536" s="2"/>
      <c r="M536" s="120"/>
      <c r="N536" s="120"/>
      <c r="O536" s="120"/>
      <c r="P536" s="120"/>
      <c r="Q536" s="2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122"/>
      <c r="AJ536" s="122"/>
      <c r="AK536" s="2"/>
      <c r="AL536" s="2"/>
      <c r="AM536" s="2"/>
      <c r="AN536" s="2"/>
      <c r="AO536" s="2"/>
      <c r="AP536" s="2"/>
      <c r="AQ536" s="2"/>
      <c r="AR536" s="15"/>
    </row>
    <row r="537" spans="1:44" ht="11.25" customHeight="1">
      <c r="A537" s="184"/>
      <c r="B537" s="120"/>
      <c r="C537" s="120"/>
      <c r="D537" s="120"/>
      <c r="E537" s="2"/>
      <c r="F537" s="2"/>
      <c r="G537" s="120"/>
      <c r="H537" s="120"/>
      <c r="I537" s="120"/>
      <c r="J537" s="58"/>
      <c r="K537" s="121"/>
      <c r="L537" s="2"/>
      <c r="M537" s="120"/>
      <c r="N537" s="120"/>
      <c r="O537" s="120"/>
      <c r="P537" s="120"/>
      <c r="Q537" s="2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122"/>
      <c r="AJ537" s="122"/>
      <c r="AK537" s="2"/>
      <c r="AL537" s="2"/>
      <c r="AM537" s="2"/>
      <c r="AN537" s="2"/>
      <c r="AO537" s="2"/>
      <c r="AP537" s="2"/>
      <c r="AQ537" s="2"/>
      <c r="AR537" s="15"/>
    </row>
    <row r="538" spans="1:44" ht="11.25" customHeight="1">
      <c r="A538" s="184"/>
      <c r="B538" s="120"/>
      <c r="C538" s="120"/>
      <c r="D538" s="120"/>
      <c r="E538" s="2"/>
      <c r="F538" s="2"/>
      <c r="G538" s="120"/>
      <c r="H538" s="120"/>
      <c r="I538" s="120"/>
      <c r="J538" s="58"/>
      <c r="K538" s="121"/>
      <c r="L538" s="2"/>
      <c r="M538" s="120"/>
      <c r="N538" s="120"/>
      <c r="O538" s="120"/>
      <c r="P538" s="120"/>
      <c r="Q538" s="2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122"/>
      <c r="AJ538" s="122"/>
      <c r="AK538" s="2"/>
      <c r="AL538" s="2"/>
      <c r="AM538" s="2"/>
      <c r="AN538" s="2"/>
      <c r="AO538" s="2"/>
      <c r="AP538" s="2"/>
      <c r="AQ538" s="2"/>
      <c r="AR538" s="15"/>
    </row>
    <row r="539" spans="1:44" ht="11.25" customHeight="1">
      <c r="A539" s="184"/>
      <c r="B539" s="120"/>
      <c r="C539" s="120"/>
      <c r="D539" s="120"/>
      <c r="E539" s="2"/>
      <c r="F539" s="2"/>
      <c r="G539" s="120"/>
      <c r="H539" s="120"/>
      <c r="I539" s="120"/>
      <c r="J539" s="58"/>
      <c r="K539" s="121"/>
      <c r="L539" s="2"/>
      <c r="M539" s="120"/>
      <c r="N539" s="120"/>
      <c r="O539" s="120"/>
      <c r="P539" s="120"/>
      <c r="Q539" s="2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122"/>
      <c r="AJ539" s="122"/>
      <c r="AK539" s="2"/>
      <c r="AL539" s="2"/>
      <c r="AM539" s="2"/>
      <c r="AN539" s="2"/>
      <c r="AO539" s="2"/>
      <c r="AP539" s="2"/>
      <c r="AQ539" s="2"/>
      <c r="AR539" s="15"/>
    </row>
    <row r="540" spans="1:44" ht="11.25" customHeight="1">
      <c r="A540" s="184"/>
      <c r="B540" s="120"/>
      <c r="C540" s="120"/>
      <c r="D540" s="120"/>
      <c r="E540" s="2"/>
      <c r="F540" s="2"/>
      <c r="G540" s="120"/>
      <c r="H540" s="120"/>
      <c r="I540" s="120"/>
      <c r="J540" s="58"/>
      <c r="K540" s="121"/>
      <c r="L540" s="2"/>
      <c r="M540" s="120"/>
      <c r="N540" s="120"/>
      <c r="O540" s="120"/>
      <c r="P540" s="120"/>
      <c r="Q540" s="2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122"/>
      <c r="AJ540" s="122"/>
      <c r="AK540" s="2"/>
      <c r="AL540" s="2"/>
      <c r="AM540" s="2"/>
      <c r="AN540" s="2"/>
      <c r="AO540" s="2"/>
      <c r="AP540" s="2"/>
      <c r="AQ540" s="2"/>
      <c r="AR540" s="15"/>
    </row>
    <row r="541" spans="1:44" ht="11.25" customHeight="1">
      <c r="A541" s="184"/>
      <c r="B541" s="120"/>
      <c r="C541" s="120"/>
      <c r="D541" s="120"/>
      <c r="E541" s="2"/>
      <c r="F541" s="2"/>
      <c r="G541" s="120"/>
      <c r="H541" s="120"/>
      <c r="I541" s="120"/>
      <c r="J541" s="58"/>
      <c r="K541" s="121"/>
      <c r="L541" s="2"/>
      <c r="M541" s="120"/>
      <c r="N541" s="120"/>
      <c r="O541" s="120"/>
      <c r="P541" s="120"/>
      <c r="Q541" s="2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122"/>
      <c r="AJ541" s="122"/>
      <c r="AK541" s="2"/>
      <c r="AL541" s="2"/>
      <c r="AM541" s="2"/>
      <c r="AN541" s="2"/>
      <c r="AO541" s="2"/>
      <c r="AP541" s="2"/>
      <c r="AQ541" s="2"/>
      <c r="AR541" s="15"/>
    </row>
    <row r="542" spans="1:44" ht="11.25" customHeight="1">
      <c r="A542" s="184"/>
      <c r="B542" s="120"/>
      <c r="C542" s="120"/>
      <c r="D542" s="120"/>
      <c r="E542" s="2"/>
      <c r="F542" s="2"/>
      <c r="G542" s="120"/>
      <c r="H542" s="120"/>
      <c r="I542" s="120"/>
      <c r="J542" s="58"/>
      <c r="K542" s="121"/>
      <c r="L542" s="2"/>
      <c r="M542" s="120"/>
      <c r="N542" s="120"/>
      <c r="O542" s="120"/>
      <c r="P542" s="120"/>
      <c r="Q542" s="2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122"/>
      <c r="AJ542" s="122"/>
      <c r="AK542" s="2"/>
      <c r="AL542" s="2"/>
      <c r="AM542" s="2"/>
      <c r="AN542" s="2"/>
      <c r="AO542" s="2"/>
      <c r="AP542" s="2"/>
      <c r="AQ542" s="2"/>
      <c r="AR542" s="15"/>
    </row>
    <row r="543" spans="1:44" ht="11.25" customHeight="1">
      <c r="A543" s="184"/>
      <c r="B543" s="120"/>
      <c r="C543" s="120"/>
      <c r="D543" s="120"/>
      <c r="E543" s="2"/>
      <c r="F543" s="2"/>
      <c r="G543" s="120"/>
      <c r="H543" s="120"/>
      <c r="I543" s="120"/>
      <c r="J543" s="58"/>
      <c r="K543" s="121"/>
      <c r="L543" s="2"/>
      <c r="M543" s="120"/>
      <c r="N543" s="120"/>
      <c r="O543" s="120"/>
      <c r="P543" s="120"/>
      <c r="Q543" s="2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122"/>
      <c r="AJ543" s="122"/>
      <c r="AK543" s="2"/>
      <c r="AL543" s="2"/>
      <c r="AM543" s="2"/>
      <c r="AN543" s="2"/>
      <c r="AO543" s="2"/>
      <c r="AP543" s="2"/>
      <c r="AQ543" s="2"/>
      <c r="AR543" s="15"/>
    </row>
    <row r="544" spans="1:44" ht="11.25" customHeight="1">
      <c r="A544" s="184"/>
      <c r="B544" s="120"/>
      <c r="C544" s="120"/>
      <c r="D544" s="120"/>
      <c r="E544" s="2"/>
      <c r="F544" s="2"/>
      <c r="G544" s="120"/>
      <c r="H544" s="120"/>
      <c r="I544" s="120"/>
      <c r="J544" s="58"/>
      <c r="K544" s="121"/>
      <c r="L544" s="2"/>
      <c r="M544" s="120"/>
      <c r="N544" s="120"/>
      <c r="O544" s="120"/>
      <c r="P544" s="120"/>
      <c r="Q544" s="2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122"/>
      <c r="AJ544" s="122"/>
      <c r="AK544" s="2"/>
      <c r="AL544" s="2"/>
      <c r="AM544" s="2"/>
      <c r="AN544" s="2"/>
      <c r="AO544" s="2"/>
      <c r="AP544" s="2"/>
      <c r="AQ544" s="2"/>
      <c r="AR544" s="15"/>
    </row>
    <row r="545" spans="1:44" ht="11.25" customHeight="1">
      <c r="A545" s="184"/>
      <c r="B545" s="120"/>
      <c r="C545" s="120"/>
      <c r="D545" s="120"/>
      <c r="E545" s="2"/>
      <c r="F545" s="2"/>
      <c r="G545" s="120"/>
      <c r="H545" s="120"/>
      <c r="I545" s="120"/>
      <c r="J545" s="58"/>
      <c r="K545" s="121"/>
      <c r="L545" s="2"/>
      <c r="M545" s="120"/>
      <c r="N545" s="120"/>
      <c r="O545" s="120"/>
      <c r="P545" s="120"/>
      <c r="Q545" s="2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122"/>
      <c r="AJ545" s="122"/>
      <c r="AK545" s="2"/>
      <c r="AL545" s="2"/>
      <c r="AM545" s="2"/>
      <c r="AN545" s="2"/>
      <c r="AO545" s="2"/>
      <c r="AP545" s="2"/>
      <c r="AQ545" s="2"/>
      <c r="AR545" s="15"/>
    </row>
    <row r="546" spans="1:44" ht="11.25" customHeight="1">
      <c r="A546" s="184"/>
      <c r="B546" s="120"/>
      <c r="C546" s="120"/>
      <c r="D546" s="120"/>
      <c r="E546" s="2"/>
      <c r="F546" s="2"/>
      <c r="G546" s="120"/>
      <c r="H546" s="120"/>
      <c r="I546" s="120"/>
      <c r="J546" s="58"/>
      <c r="K546" s="121"/>
      <c r="L546" s="2"/>
      <c r="M546" s="120"/>
      <c r="N546" s="120"/>
      <c r="O546" s="120"/>
      <c r="P546" s="120"/>
      <c r="Q546" s="2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122"/>
      <c r="AJ546" s="122"/>
      <c r="AK546" s="2"/>
      <c r="AL546" s="2"/>
      <c r="AM546" s="2"/>
      <c r="AN546" s="2"/>
      <c r="AO546" s="2"/>
      <c r="AP546" s="2"/>
      <c r="AQ546" s="2"/>
      <c r="AR546" s="15"/>
    </row>
    <row r="547" spans="1:44" ht="11.25" customHeight="1">
      <c r="A547" s="184"/>
      <c r="B547" s="120"/>
      <c r="C547" s="120"/>
      <c r="D547" s="120"/>
      <c r="E547" s="2"/>
      <c r="F547" s="2"/>
      <c r="G547" s="120"/>
      <c r="H547" s="120"/>
      <c r="I547" s="120"/>
      <c r="J547" s="58"/>
      <c r="K547" s="121"/>
      <c r="L547" s="2"/>
      <c r="M547" s="120"/>
      <c r="N547" s="120"/>
      <c r="O547" s="120"/>
      <c r="P547" s="120"/>
      <c r="Q547" s="2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122"/>
      <c r="AJ547" s="122"/>
      <c r="AK547" s="2"/>
      <c r="AL547" s="2"/>
      <c r="AM547" s="2"/>
      <c r="AN547" s="2"/>
      <c r="AO547" s="2"/>
      <c r="AP547" s="2"/>
      <c r="AQ547" s="2"/>
      <c r="AR547" s="15"/>
    </row>
    <row r="548" spans="1:44" ht="11.25" customHeight="1">
      <c r="A548" s="184"/>
      <c r="B548" s="120"/>
      <c r="C548" s="120"/>
      <c r="D548" s="120"/>
      <c r="E548" s="2"/>
      <c r="F548" s="2"/>
      <c r="G548" s="120"/>
      <c r="H548" s="120"/>
      <c r="I548" s="120"/>
      <c r="J548" s="58"/>
      <c r="K548" s="121"/>
      <c r="L548" s="2"/>
      <c r="M548" s="120"/>
      <c r="N548" s="120"/>
      <c r="O548" s="120"/>
      <c r="P548" s="120"/>
      <c r="Q548" s="2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122"/>
      <c r="AJ548" s="122"/>
      <c r="AK548" s="2"/>
      <c r="AL548" s="2"/>
      <c r="AM548" s="2"/>
      <c r="AN548" s="2"/>
      <c r="AO548" s="2"/>
      <c r="AP548" s="2"/>
      <c r="AQ548" s="2"/>
      <c r="AR548" s="15"/>
    </row>
    <row r="549" spans="1:44" ht="11.25" customHeight="1">
      <c r="A549" s="184"/>
      <c r="B549" s="120"/>
      <c r="C549" s="120"/>
      <c r="D549" s="120"/>
      <c r="E549" s="2"/>
      <c r="F549" s="2"/>
      <c r="G549" s="120"/>
      <c r="H549" s="120"/>
      <c r="I549" s="120"/>
      <c r="J549" s="58"/>
      <c r="K549" s="121"/>
      <c r="L549" s="2"/>
      <c r="M549" s="120"/>
      <c r="N549" s="120"/>
      <c r="O549" s="120"/>
      <c r="P549" s="120"/>
      <c r="Q549" s="2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122"/>
      <c r="AJ549" s="122"/>
      <c r="AK549" s="2"/>
      <c r="AL549" s="2"/>
      <c r="AM549" s="2"/>
      <c r="AN549" s="2"/>
      <c r="AO549" s="2"/>
      <c r="AP549" s="2"/>
      <c r="AQ549" s="2"/>
      <c r="AR549" s="15"/>
    </row>
    <row r="550" spans="1:44" ht="11.25" customHeight="1">
      <c r="A550" s="184"/>
      <c r="B550" s="120"/>
      <c r="C550" s="120"/>
      <c r="D550" s="120"/>
      <c r="E550" s="2"/>
      <c r="F550" s="2"/>
      <c r="G550" s="120"/>
      <c r="H550" s="120"/>
      <c r="I550" s="120"/>
      <c r="J550" s="58"/>
      <c r="K550" s="121"/>
      <c r="L550" s="2"/>
      <c r="M550" s="120"/>
      <c r="N550" s="120"/>
      <c r="O550" s="120"/>
      <c r="P550" s="120"/>
      <c r="Q550" s="2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122"/>
      <c r="AJ550" s="122"/>
      <c r="AK550" s="2"/>
      <c r="AL550" s="2"/>
      <c r="AM550" s="2"/>
      <c r="AN550" s="2"/>
      <c r="AO550" s="2"/>
      <c r="AP550" s="2"/>
      <c r="AQ550" s="2"/>
      <c r="AR550" s="15"/>
    </row>
    <row r="551" spans="1:44" ht="11.25" customHeight="1">
      <c r="A551" s="184"/>
      <c r="B551" s="120"/>
      <c r="C551" s="120"/>
      <c r="D551" s="120"/>
      <c r="E551" s="2"/>
      <c r="F551" s="2"/>
      <c r="G551" s="120"/>
      <c r="H551" s="120"/>
      <c r="I551" s="120"/>
      <c r="J551" s="58"/>
      <c r="K551" s="121"/>
      <c r="L551" s="2"/>
      <c r="M551" s="120"/>
      <c r="N551" s="120"/>
      <c r="O551" s="120"/>
      <c r="P551" s="120"/>
      <c r="Q551" s="2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122"/>
      <c r="AJ551" s="122"/>
      <c r="AK551" s="2"/>
      <c r="AL551" s="2"/>
      <c r="AM551" s="2"/>
      <c r="AN551" s="2"/>
      <c r="AO551" s="2"/>
      <c r="AP551" s="2"/>
      <c r="AQ551" s="2"/>
      <c r="AR551" s="15"/>
    </row>
    <row r="552" spans="1:44" ht="11.25" customHeight="1">
      <c r="A552" s="184"/>
      <c r="B552" s="120"/>
      <c r="C552" s="120"/>
      <c r="D552" s="120"/>
      <c r="E552" s="2"/>
      <c r="F552" s="2"/>
      <c r="G552" s="120"/>
      <c r="H552" s="120"/>
      <c r="I552" s="120"/>
      <c r="J552" s="58"/>
      <c r="K552" s="121"/>
      <c r="L552" s="2"/>
      <c r="M552" s="120"/>
      <c r="N552" s="120"/>
      <c r="O552" s="120"/>
      <c r="P552" s="120"/>
      <c r="Q552" s="2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122"/>
      <c r="AJ552" s="122"/>
      <c r="AK552" s="2"/>
      <c r="AL552" s="2"/>
      <c r="AM552" s="2"/>
      <c r="AN552" s="2"/>
      <c r="AO552" s="2"/>
      <c r="AP552" s="2"/>
      <c r="AQ552" s="2"/>
      <c r="AR552" s="15"/>
    </row>
    <row r="553" spans="1:44" ht="11.25" customHeight="1">
      <c r="A553" s="184"/>
      <c r="B553" s="120"/>
      <c r="C553" s="120"/>
      <c r="D553" s="120"/>
      <c r="E553" s="2"/>
      <c r="F553" s="2"/>
      <c r="G553" s="120"/>
      <c r="H553" s="120"/>
      <c r="I553" s="120"/>
      <c r="J553" s="58"/>
      <c r="K553" s="121"/>
      <c r="L553" s="2"/>
      <c r="M553" s="120"/>
      <c r="N553" s="120"/>
      <c r="O553" s="120"/>
      <c r="P553" s="120"/>
      <c r="Q553" s="2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122"/>
      <c r="AJ553" s="122"/>
      <c r="AK553" s="2"/>
      <c r="AL553" s="2"/>
      <c r="AM553" s="2"/>
      <c r="AN553" s="2"/>
      <c r="AO553" s="2"/>
      <c r="AP553" s="2"/>
      <c r="AQ553" s="2"/>
      <c r="AR553" s="15"/>
    </row>
    <row r="554" spans="1:44" ht="11.25" customHeight="1">
      <c r="A554" s="184"/>
      <c r="B554" s="120"/>
      <c r="C554" s="120"/>
      <c r="D554" s="120"/>
      <c r="E554" s="2"/>
      <c r="F554" s="2"/>
      <c r="G554" s="120"/>
      <c r="H554" s="120"/>
      <c r="I554" s="120"/>
      <c r="J554" s="58"/>
      <c r="K554" s="121"/>
      <c r="L554" s="2"/>
      <c r="M554" s="120"/>
      <c r="N554" s="120"/>
      <c r="O554" s="120"/>
      <c r="P554" s="120"/>
      <c r="Q554" s="2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122"/>
      <c r="AJ554" s="122"/>
      <c r="AK554" s="2"/>
      <c r="AL554" s="2"/>
      <c r="AM554" s="2"/>
      <c r="AN554" s="2"/>
      <c r="AO554" s="2"/>
      <c r="AP554" s="2"/>
      <c r="AQ554" s="2"/>
      <c r="AR554" s="15"/>
    </row>
    <row r="555" spans="1:44" ht="11.25" customHeight="1">
      <c r="A555" s="184"/>
      <c r="B555" s="120"/>
      <c r="C555" s="120"/>
      <c r="D555" s="120"/>
      <c r="E555" s="2"/>
      <c r="F555" s="2"/>
      <c r="G555" s="120"/>
      <c r="H555" s="120"/>
      <c r="I555" s="120"/>
      <c r="J555" s="58"/>
      <c r="K555" s="121"/>
      <c r="L555" s="2"/>
      <c r="M555" s="120"/>
      <c r="N555" s="120"/>
      <c r="O555" s="120"/>
      <c r="P555" s="120"/>
      <c r="Q555" s="2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122"/>
      <c r="AJ555" s="122"/>
      <c r="AK555" s="2"/>
      <c r="AL555" s="2"/>
      <c r="AM555" s="2"/>
      <c r="AN555" s="2"/>
      <c r="AO555" s="2"/>
      <c r="AP555" s="2"/>
      <c r="AQ555" s="2"/>
      <c r="AR555" s="15"/>
    </row>
    <row r="556" spans="1:44" ht="11.25" customHeight="1">
      <c r="A556" s="184"/>
      <c r="B556" s="120"/>
      <c r="C556" s="120"/>
      <c r="D556" s="120"/>
      <c r="E556" s="2"/>
      <c r="F556" s="2"/>
      <c r="G556" s="120"/>
      <c r="H556" s="120"/>
      <c r="I556" s="120"/>
      <c r="J556" s="58"/>
      <c r="K556" s="121"/>
      <c r="L556" s="2"/>
      <c r="M556" s="120"/>
      <c r="N556" s="120"/>
      <c r="O556" s="120"/>
      <c r="P556" s="120"/>
      <c r="Q556" s="2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122"/>
      <c r="AJ556" s="122"/>
      <c r="AK556" s="2"/>
      <c r="AL556" s="2"/>
      <c r="AM556" s="2"/>
      <c r="AN556" s="2"/>
      <c r="AO556" s="2"/>
      <c r="AP556" s="2"/>
      <c r="AQ556" s="2"/>
      <c r="AR556" s="15"/>
    </row>
    <row r="557" spans="1:44" ht="11.25" customHeight="1">
      <c r="A557" s="184"/>
      <c r="B557" s="120"/>
      <c r="C557" s="120"/>
      <c r="D557" s="120"/>
      <c r="E557" s="2"/>
      <c r="F557" s="2"/>
      <c r="G557" s="120"/>
      <c r="H557" s="120"/>
      <c r="I557" s="120"/>
      <c r="J557" s="58"/>
      <c r="K557" s="121"/>
      <c r="L557" s="2"/>
      <c r="M557" s="120"/>
      <c r="N557" s="120"/>
      <c r="O557" s="120"/>
      <c r="P557" s="120"/>
      <c r="Q557" s="2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122"/>
      <c r="AJ557" s="122"/>
      <c r="AK557" s="2"/>
      <c r="AL557" s="2"/>
      <c r="AM557" s="2"/>
      <c r="AN557" s="2"/>
      <c r="AO557" s="2"/>
      <c r="AP557" s="2"/>
      <c r="AQ557" s="2"/>
      <c r="AR557" s="15"/>
    </row>
    <row r="558" spans="1:44" ht="11.25" customHeight="1">
      <c r="A558" s="184"/>
      <c r="B558" s="120"/>
      <c r="C558" s="120"/>
      <c r="D558" s="120"/>
      <c r="E558" s="2"/>
      <c r="F558" s="2"/>
      <c r="G558" s="120"/>
      <c r="H558" s="120"/>
      <c r="I558" s="120"/>
      <c r="J558" s="58"/>
      <c r="K558" s="121"/>
      <c r="L558" s="2"/>
      <c r="M558" s="120"/>
      <c r="N558" s="120"/>
      <c r="O558" s="120"/>
      <c r="P558" s="120"/>
      <c r="Q558" s="2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122"/>
      <c r="AJ558" s="122"/>
      <c r="AK558" s="2"/>
      <c r="AL558" s="2"/>
      <c r="AM558" s="2"/>
      <c r="AN558" s="2"/>
      <c r="AO558" s="2"/>
      <c r="AP558" s="2"/>
      <c r="AQ558" s="2"/>
      <c r="AR558" s="15"/>
    </row>
    <row r="559" spans="1:44" ht="11.25" customHeight="1">
      <c r="A559" s="184"/>
      <c r="B559" s="120"/>
      <c r="C559" s="120"/>
      <c r="D559" s="120"/>
      <c r="E559" s="2"/>
      <c r="F559" s="2"/>
      <c r="G559" s="120"/>
      <c r="H559" s="120"/>
      <c r="I559" s="120"/>
      <c r="J559" s="58"/>
      <c r="K559" s="121"/>
      <c r="L559" s="2"/>
      <c r="M559" s="120"/>
      <c r="N559" s="120"/>
      <c r="O559" s="120"/>
      <c r="P559" s="120"/>
      <c r="Q559" s="2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122"/>
      <c r="AJ559" s="122"/>
      <c r="AK559" s="2"/>
      <c r="AL559" s="2"/>
      <c r="AM559" s="2"/>
      <c r="AN559" s="2"/>
      <c r="AO559" s="2"/>
      <c r="AP559" s="2"/>
      <c r="AQ559" s="2"/>
      <c r="AR559" s="15"/>
    </row>
    <row r="560" spans="1:44" ht="11.25" customHeight="1">
      <c r="A560" s="184"/>
      <c r="B560" s="120"/>
      <c r="C560" s="120"/>
      <c r="D560" s="120"/>
      <c r="E560" s="2"/>
      <c r="F560" s="2"/>
      <c r="G560" s="120"/>
      <c r="H560" s="120"/>
      <c r="I560" s="120"/>
      <c r="J560" s="58"/>
      <c r="K560" s="121"/>
      <c r="L560" s="2"/>
      <c r="M560" s="120"/>
      <c r="N560" s="120"/>
      <c r="O560" s="120"/>
      <c r="P560" s="120"/>
      <c r="Q560" s="2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122"/>
      <c r="AJ560" s="122"/>
      <c r="AK560" s="2"/>
      <c r="AL560" s="2"/>
      <c r="AM560" s="2"/>
      <c r="AN560" s="2"/>
      <c r="AO560" s="2"/>
      <c r="AP560" s="2"/>
      <c r="AQ560" s="2"/>
      <c r="AR560" s="15"/>
    </row>
    <row r="561" spans="1:44" ht="11.25" customHeight="1">
      <c r="A561" s="184"/>
      <c r="B561" s="120"/>
      <c r="C561" s="120"/>
      <c r="D561" s="120"/>
      <c r="E561" s="2"/>
      <c r="F561" s="2"/>
      <c r="G561" s="120"/>
      <c r="H561" s="120"/>
      <c r="I561" s="120"/>
      <c r="J561" s="58"/>
      <c r="K561" s="121"/>
      <c r="L561" s="2"/>
      <c r="M561" s="120"/>
      <c r="N561" s="120"/>
      <c r="O561" s="120"/>
      <c r="P561" s="120"/>
      <c r="Q561" s="2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122"/>
      <c r="AJ561" s="122"/>
      <c r="AK561" s="2"/>
      <c r="AL561" s="2"/>
      <c r="AM561" s="2"/>
      <c r="AN561" s="2"/>
      <c r="AO561" s="2"/>
      <c r="AP561" s="2"/>
      <c r="AQ561" s="2"/>
      <c r="AR561" s="15"/>
    </row>
    <row r="562" spans="1:44" ht="11.25" customHeight="1">
      <c r="A562" s="184"/>
      <c r="B562" s="120"/>
      <c r="C562" s="120"/>
      <c r="D562" s="120"/>
      <c r="E562" s="2"/>
      <c r="F562" s="2"/>
      <c r="G562" s="120"/>
      <c r="H562" s="120"/>
      <c r="I562" s="120"/>
      <c r="J562" s="58"/>
      <c r="K562" s="121"/>
      <c r="L562" s="2"/>
      <c r="M562" s="120"/>
      <c r="N562" s="120"/>
      <c r="O562" s="120"/>
      <c r="P562" s="120"/>
      <c r="Q562" s="2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122"/>
      <c r="AJ562" s="122"/>
      <c r="AK562" s="2"/>
      <c r="AL562" s="2"/>
      <c r="AM562" s="2"/>
      <c r="AN562" s="2"/>
      <c r="AO562" s="2"/>
      <c r="AP562" s="2"/>
      <c r="AQ562" s="2"/>
      <c r="AR562" s="15"/>
    </row>
    <row r="563" spans="1:44" ht="11.25" customHeight="1">
      <c r="A563" s="184"/>
      <c r="B563" s="120"/>
      <c r="C563" s="120"/>
      <c r="D563" s="120"/>
      <c r="E563" s="2"/>
      <c r="F563" s="2"/>
      <c r="G563" s="120"/>
      <c r="H563" s="120"/>
      <c r="I563" s="120"/>
      <c r="J563" s="58"/>
      <c r="K563" s="121"/>
      <c r="L563" s="2"/>
      <c r="M563" s="120"/>
      <c r="N563" s="120"/>
      <c r="O563" s="120"/>
      <c r="P563" s="120"/>
      <c r="Q563" s="2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122"/>
      <c r="AJ563" s="122"/>
      <c r="AK563" s="2"/>
      <c r="AL563" s="2"/>
      <c r="AM563" s="2"/>
      <c r="AN563" s="2"/>
      <c r="AO563" s="2"/>
      <c r="AP563" s="2"/>
      <c r="AQ563" s="2"/>
      <c r="AR563" s="15"/>
    </row>
    <row r="564" spans="1:44" ht="11.25" customHeight="1">
      <c r="A564" s="184"/>
      <c r="B564" s="120"/>
      <c r="C564" s="120"/>
      <c r="D564" s="120"/>
      <c r="E564" s="2"/>
      <c r="F564" s="2"/>
      <c r="G564" s="120"/>
      <c r="H564" s="120"/>
      <c r="I564" s="120"/>
      <c r="J564" s="58"/>
      <c r="K564" s="121"/>
      <c r="L564" s="2"/>
      <c r="M564" s="120"/>
      <c r="N564" s="120"/>
      <c r="O564" s="120"/>
      <c r="P564" s="120"/>
      <c r="Q564" s="2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122"/>
      <c r="AJ564" s="122"/>
      <c r="AK564" s="2"/>
      <c r="AL564" s="2"/>
      <c r="AM564" s="2"/>
      <c r="AN564" s="2"/>
      <c r="AO564" s="2"/>
      <c r="AP564" s="2"/>
      <c r="AQ564" s="2"/>
      <c r="AR564" s="15"/>
    </row>
    <row r="565" spans="1:44" ht="11.25" customHeight="1">
      <c r="A565" s="184"/>
      <c r="B565" s="120"/>
      <c r="C565" s="120"/>
      <c r="D565" s="120"/>
      <c r="E565" s="2"/>
      <c r="F565" s="2"/>
      <c r="G565" s="120"/>
      <c r="H565" s="120"/>
      <c r="I565" s="120"/>
      <c r="J565" s="58"/>
      <c r="K565" s="121"/>
      <c r="L565" s="2"/>
      <c r="M565" s="120"/>
      <c r="N565" s="120"/>
      <c r="O565" s="120"/>
      <c r="P565" s="120"/>
      <c r="Q565" s="2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122"/>
      <c r="AJ565" s="122"/>
      <c r="AK565" s="2"/>
      <c r="AL565" s="2"/>
      <c r="AM565" s="2"/>
      <c r="AN565" s="2"/>
      <c r="AO565" s="2"/>
      <c r="AP565" s="2"/>
      <c r="AQ565" s="2"/>
      <c r="AR565" s="15"/>
    </row>
    <row r="566" spans="1:44" ht="11.25" customHeight="1">
      <c r="A566" s="184"/>
      <c r="B566" s="120"/>
      <c r="C566" s="120"/>
      <c r="D566" s="120"/>
      <c r="E566" s="2"/>
      <c r="F566" s="2"/>
      <c r="G566" s="120"/>
      <c r="H566" s="120"/>
      <c r="I566" s="120"/>
      <c r="J566" s="58"/>
      <c r="K566" s="121"/>
      <c r="L566" s="2"/>
      <c r="M566" s="120"/>
      <c r="N566" s="120"/>
      <c r="O566" s="120"/>
      <c r="P566" s="120"/>
      <c r="Q566" s="2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122"/>
      <c r="AJ566" s="122"/>
      <c r="AK566" s="2"/>
      <c r="AL566" s="2"/>
      <c r="AM566" s="2"/>
      <c r="AN566" s="2"/>
      <c r="AO566" s="2"/>
      <c r="AP566" s="2"/>
      <c r="AQ566" s="2"/>
      <c r="AR566" s="15"/>
    </row>
    <row r="567" spans="1:44" ht="11.25" customHeight="1">
      <c r="A567" s="184"/>
      <c r="B567" s="120"/>
      <c r="C567" s="120"/>
      <c r="D567" s="120"/>
      <c r="E567" s="2"/>
      <c r="F567" s="2"/>
      <c r="G567" s="120"/>
      <c r="H567" s="120"/>
      <c r="I567" s="120"/>
      <c r="J567" s="58"/>
      <c r="K567" s="121"/>
      <c r="L567" s="2"/>
      <c r="M567" s="120"/>
      <c r="N567" s="120"/>
      <c r="O567" s="120"/>
      <c r="P567" s="120"/>
      <c r="Q567" s="2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122"/>
      <c r="AJ567" s="122"/>
      <c r="AK567" s="2"/>
      <c r="AL567" s="2"/>
      <c r="AM567" s="2"/>
      <c r="AN567" s="2"/>
      <c r="AO567" s="2"/>
      <c r="AP567" s="2"/>
      <c r="AQ567" s="2"/>
      <c r="AR567" s="15"/>
    </row>
    <row r="568" spans="1:44" ht="11.25" customHeight="1">
      <c r="A568" s="184"/>
      <c r="B568" s="120"/>
      <c r="C568" s="120"/>
      <c r="D568" s="120"/>
      <c r="E568" s="2"/>
      <c r="F568" s="2"/>
      <c r="G568" s="120"/>
      <c r="H568" s="120"/>
      <c r="I568" s="120"/>
      <c r="J568" s="58"/>
      <c r="K568" s="121"/>
      <c r="L568" s="2"/>
      <c r="M568" s="120"/>
      <c r="N568" s="120"/>
      <c r="O568" s="120"/>
      <c r="P568" s="120"/>
      <c r="Q568" s="2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122"/>
      <c r="AJ568" s="122"/>
      <c r="AK568" s="2"/>
      <c r="AL568" s="2"/>
      <c r="AM568" s="2"/>
      <c r="AN568" s="2"/>
      <c r="AO568" s="2"/>
      <c r="AP568" s="2"/>
      <c r="AQ568" s="2"/>
      <c r="AR568" s="15"/>
    </row>
    <row r="569" spans="1:44" ht="11.25" customHeight="1">
      <c r="A569" s="184"/>
      <c r="B569" s="120"/>
      <c r="C569" s="120"/>
      <c r="D569" s="120"/>
      <c r="E569" s="2"/>
      <c r="F569" s="2"/>
      <c r="G569" s="120"/>
      <c r="H569" s="120"/>
      <c r="I569" s="120"/>
      <c r="J569" s="58"/>
      <c r="K569" s="121"/>
      <c r="L569" s="2"/>
      <c r="M569" s="120"/>
      <c r="N569" s="120"/>
      <c r="O569" s="120"/>
      <c r="P569" s="120"/>
      <c r="Q569" s="2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122"/>
      <c r="AJ569" s="122"/>
      <c r="AK569" s="2"/>
      <c r="AL569" s="2"/>
      <c r="AM569" s="2"/>
      <c r="AN569" s="2"/>
      <c r="AO569" s="2"/>
      <c r="AP569" s="2"/>
      <c r="AQ569" s="2"/>
      <c r="AR569" s="15"/>
    </row>
    <row r="570" spans="1:44" ht="11.25" customHeight="1">
      <c r="A570" s="184"/>
      <c r="B570" s="120"/>
      <c r="C570" s="120"/>
      <c r="D570" s="120"/>
      <c r="E570" s="2"/>
      <c r="F570" s="2"/>
      <c r="G570" s="120"/>
      <c r="H570" s="120"/>
      <c r="I570" s="120"/>
      <c r="J570" s="58"/>
      <c r="K570" s="121"/>
      <c r="L570" s="2"/>
      <c r="M570" s="120"/>
      <c r="N570" s="120"/>
      <c r="O570" s="120"/>
      <c r="P570" s="120"/>
      <c r="Q570" s="2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122"/>
      <c r="AJ570" s="122"/>
      <c r="AK570" s="2"/>
      <c r="AL570" s="2"/>
      <c r="AM570" s="2"/>
      <c r="AN570" s="2"/>
      <c r="AO570" s="2"/>
      <c r="AP570" s="2"/>
      <c r="AQ570" s="2"/>
      <c r="AR570" s="15"/>
    </row>
    <row r="571" spans="1:44" ht="11.25" customHeight="1">
      <c r="A571" s="184"/>
      <c r="B571" s="120"/>
      <c r="C571" s="120"/>
      <c r="D571" s="120"/>
      <c r="E571" s="2"/>
      <c r="F571" s="2"/>
      <c r="G571" s="120"/>
      <c r="H571" s="120"/>
      <c r="I571" s="120"/>
      <c r="J571" s="58"/>
      <c r="K571" s="121"/>
      <c r="L571" s="2"/>
      <c r="M571" s="120"/>
      <c r="N571" s="120"/>
      <c r="O571" s="120"/>
      <c r="P571" s="120"/>
      <c r="Q571" s="2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122"/>
      <c r="AJ571" s="122"/>
      <c r="AK571" s="2"/>
      <c r="AL571" s="2"/>
      <c r="AM571" s="2"/>
      <c r="AN571" s="2"/>
      <c r="AO571" s="2"/>
      <c r="AP571" s="2"/>
      <c r="AQ571" s="2"/>
      <c r="AR571" s="15"/>
    </row>
    <row r="572" spans="1:44" ht="11.25" customHeight="1">
      <c r="A572" s="184"/>
      <c r="B572" s="120"/>
      <c r="C572" s="120"/>
      <c r="D572" s="120"/>
      <c r="E572" s="2"/>
      <c r="F572" s="2"/>
      <c r="G572" s="120"/>
      <c r="H572" s="120"/>
      <c r="I572" s="120"/>
      <c r="J572" s="58"/>
      <c r="K572" s="121"/>
      <c r="L572" s="2"/>
      <c r="M572" s="120"/>
      <c r="N572" s="120"/>
      <c r="O572" s="120"/>
      <c r="P572" s="120"/>
      <c r="Q572" s="2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122"/>
      <c r="AJ572" s="122"/>
      <c r="AK572" s="2"/>
      <c r="AL572" s="2"/>
      <c r="AM572" s="2"/>
      <c r="AN572" s="2"/>
      <c r="AO572" s="2"/>
      <c r="AP572" s="2"/>
      <c r="AQ572" s="2"/>
      <c r="AR572" s="15"/>
    </row>
    <row r="573" spans="1:44" ht="11.25" customHeight="1">
      <c r="A573" s="184"/>
      <c r="B573" s="120"/>
      <c r="C573" s="120"/>
      <c r="D573" s="120"/>
      <c r="E573" s="2"/>
      <c r="F573" s="2"/>
      <c r="G573" s="120"/>
      <c r="H573" s="120"/>
      <c r="I573" s="120"/>
      <c r="J573" s="58"/>
      <c r="K573" s="121"/>
      <c r="L573" s="2"/>
      <c r="M573" s="120"/>
      <c r="N573" s="120"/>
      <c r="O573" s="120"/>
      <c r="P573" s="120"/>
      <c r="Q573" s="2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122"/>
      <c r="AJ573" s="122"/>
      <c r="AK573" s="2"/>
      <c r="AL573" s="2"/>
      <c r="AM573" s="2"/>
      <c r="AN573" s="2"/>
      <c r="AO573" s="2"/>
      <c r="AP573" s="2"/>
      <c r="AQ573" s="2"/>
      <c r="AR573" s="15"/>
    </row>
    <row r="574" spans="1:44" ht="11.25" customHeight="1">
      <c r="A574" s="184"/>
      <c r="B574" s="120"/>
      <c r="C574" s="120"/>
      <c r="D574" s="120"/>
      <c r="E574" s="2"/>
      <c r="F574" s="2"/>
      <c r="G574" s="120"/>
      <c r="H574" s="120"/>
      <c r="I574" s="120"/>
      <c r="J574" s="58"/>
      <c r="K574" s="121"/>
      <c r="L574" s="2"/>
      <c r="M574" s="120"/>
      <c r="N574" s="120"/>
      <c r="O574" s="120"/>
      <c r="P574" s="120"/>
      <c r="Q574" s="2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122"/>
      <c r="AJ574" s="122"/>
      <c r="AK574" s="2"/>
      <c r="AL574" s="2"/>
      <c r="AM574" s="2"/>
      <c r="AN574" s="2"/>
      <c r="AO574" s="2"/>
      <c r="AP574" s="2"/>
      <c r="AQ574" s="2"/>
      <c r="AR574" s="15"/>
    </row>
    <row r="575" spans="1:44" ht="11.25" customHeight="1">
      <c r="A575" s="184"/>
      <c r="B575" s="120"/>
      <c r="C575" s="120"/>
      <c r="D575" s="120"/>
      <c r="E575" s="2"/>
      <c r="F575" s="2"/>
      <c r="G575" s="120"/>
      <c r="H575" s="120"/>
      <c r="I575" s="120"/>
      <c r="J575" s="58"/>
      <c r="K575" s="121"/>
      <c r="L575" s="2"/>
      <c r="M575" s="120"/>
      <c r="N575" s="120"/>
      <c r="O575" s="120"/>
      <c r="P575" s="120"/>
      <c r="Q575" s="2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122"/>
      <c r="AJ575" s="122"/>
      <c r="AK575" s="2"/>
      <c r="AL575" s="2"/>
      <c r="AM575" s="2"/>
      <c r="AN575" s="2"/>
      <c r="AO575" s="2"/>
      <c r="AP575" s="2"/>
      <c r="AQ575" s="2"/>
      <c r="AR575" s="15"/>
    </row>
    <row r="576" spans="1:44" ht="11.25" customHeight="1">
      <c r="A576" s="184"/>
      <c r="B576" s="120"/>
      <c r="C576" s="120"/>
      <c r="D576" s="120"/>
      <c r="E576" s="2"/>
      <c r="F576" s="2"/>
      <c r="G576" s="120"/>
      <c r="H576" s="120"/>
      <c r="I576" s="120"/>
      <c r="J576" s="58"/>
      <c r="K576" s="121"/>
      <c r="L576" s="2"/>
      <c r="M576" s="120"/>
      <c r="N576" s="120"/>
      <c r="O576" s="120"/>
      <c r="P576" s="120"/>
      <c r="Q576" s="2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122"/>
      <c r="AJ576" s="122"/>
      <c r="AK576" s="2"/>
      <c r="AL576" s="2"/>
      <c r="AM576" s="2"/>
      <c r="AN576" s="2"/>
      <c r="AO576" s="2"/>
      <c r="AP576" s="2"/>
      <c r="AQ576" s="2"/>
      <c r="AR576" s="15"/>
    </row>
    <row r="577" spans="1:44" ht="11.25" customHeight="1">
      <c r="A577" s="184"/>
      <c r="B577" s="120"/>
      <c r="C577" s="120"/>
      <c r="D577" s="120"/>
      <c r="E577" s="2"/>
      <c r="F577" s="2"/>
      <c r="G577" s="120"/>
      <c r="H577" s="120"/>
      <c r="I577" s="120"/>
      <c r="J577" s="58"/>
      <c r="K577" s="121"/>
      <c r="L577" s="2"/>
      <c r="M577" s="120"/>
      <c r="N577" s="120"/>
      <c r="O577" s="120"/>
      <c r="P577" s="120"/>
      <c r="Q577" s="2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122"/>
      <c r="AJ577" s="122"/>
      <c r="AK577" s="2"/>
      <c r="AL577" s="2"/>
      <c r="AM577" s="2"/>
      <c r="AN577" s="2"/>
      <c r="AO577" s="2"/>
      <c r="AP577" s="2"/>
      <c r="AQ577" s="2"/>
      <c r="AR577" s="15"/>
    </row>
    <row r="578" spans="1:44" ht="11.25" customHeight="1">
      <c r="A578" s="184"/>
      <c r="B578" s="120"/>
      <c r="C578" s="120"/>
      <c r="D578" s="120"/>
      <c r="E578" s="2"/>
      <c r="F578" s="2"/>
      <c r="G578" s="120"/>
      <c r="H578" s="120"/>
      <c r="I578" s="120"/>
      <c r="J578" s="58"/>
      <c r="K578" s="121"/>
      <c r="L578" s="2"/>
      <c r="M578" s="120"/>
      <c r="N578" s="120"/>
      <c r="O578" s="120"/>
      <c r="P578" s="120"/>
      <c r="Q578" s="2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122"/>
      <c r="AJ578" s="122"/>
      <c r="AK578" s="2"/>
      <c r="AL578" s="2"/>
      <c r="AM578" s="2"/>
      <c r="AN578" s="2"/>
      <c r="AO578" s="2"/>
      <c r="AP578" s="2"/>
      <c r="AQ578" s="2"/>
      <c r="AR578" s="15"/>
    </row>
    <row r="579" spans="1:44" ht="11.25" customHeight="1">
      <c r="A579" s="184"/>
      <c r="B579" s="120"/>
      <c r="C579" s="120"/>
      <c r="D579" s="120"/>
      <c r="E579" s="2"/>
      <c r="F579" s="2"/>
      <c r="G579" s="120"/>
      <c r="H579" s="120"/>
      <c r="I579" s="120"/>
      <c r="J579" s="58"/>
      <c r="K579" s="121"/>
      <c r="L579" s="2"/>
      <c r="M579" s="120"/>
      <c r="N579" s="120"/>
      <c r="O579" s="120"/>
      <c r="P579" s="120"/>
      <c r="Q579" s="2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122"/>
      <c r="AJ579" s="122"/>
      <c r="AK579" s="2"/>
      <c r="AL579" s="2"/>
      <c r="AM579" s="2"/>
      <c r="AN579" s="2"/>
      <c r="AO579" s="2"/>
      <c r="AP579" s="2"/>
      <c r="AQ579" s="2"/>
      <c r="AR579" s="15"/>
    </row>
    <row r="580" spans="1:44" ht="11.25" customHeight="1">
      <c r="A580" s="184"/>
      <c r="B580" s="120"/>
      <c r="C580" s="120"/>
      <c r="D580" s="120"/>
      <c r="E580" s="2"/>
      <c r="F580" s="2"/>
      <c r="G580" s="120"/>
      <c r="H580" s="120"/>
      <c r="I580" s="120"/>
      <c r="J580" s="58"/>
      <c r="K580" s="121"/>
      <c r="L580" s="2"/>
      <c r="M580" s="120"/>
      <c r="N580" s="120"/>
      <c r="O580" s="120"/>
      <c r="P580" s="120"/>
      <c r="Q580" s="2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122"/>
      <c r="AJ580" s="122"/>
      <c r="AK580" s="2"/>
      <c r="AL580" s="2"/>
      <c r="AM580" s="2"/>
      <c r="AN580" s="2"/>
      <c r="AO580" s="2"/>
      <c r="AP580" s="2"/>
      <c r="AQ580" s="2"/>
      <c r="AR580" s="15"/>
    </row>
    <row r="581" spans="1:44" ht="11.25" customHeight="1">
      <c r="A581" s="184"/>
      <c r="B581" s="120"/>
      <c r="C581" s="120"/>
      <c r="D581" s="120"/>
      <c r="E581" s="2"/>
      <c r="F581" s="2"/>
      <c r="G581" s="120"/>
      <c r="H581" s="120"/>
      <c r="I581" s="120"/>
      <c r="J581" s="58"/>
      <c r="K581" s="121"/>
      <c r="L581" s="2"/>
      <c r="M581" s="120"/>
      <c r="N581" s="120"/>
      <c r="O581" s="120"/>
      <c r="P581" s="120"/>
      <c r="Q581" s="2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122"/>
      <c r="AJ581" s="122"/>
      <c r="AK581" s="2"/>
      <c r="AL581" s="2"/>
      <c r="AM581" s="2"/>
      <c r="AN581" s="2"/>
      <c r="AO581" s="2"/>
      <c r="AP581" s="2"/>
      <c r="AQ581" s="2"/>
      <c r="AR581" s="15"/>
    </row>
    <row r="582" spans="1:44" ht="11.25" customHeight="1">
      <c r="A582" s="184"/>
      <c r="B582" s="120"/>
      <c r="C582" s="120"/>
      <c r="D582" s="120"/>
      <c r="E582" s="2"/>
      <c r="F582" s="2"/>
      <c r="G582" s="120"/>
      <c r="H582" s="120"/>
      <c r="I582" s="120"/>
      <c r="J582" s="58"/>
      <c r="K582" s="121"/>
      <c r="L582" s="2"/>
      <c r="M582" s="120"/>
      <c r="N582" s="120"/>
      <c r="O582" s="120"/>
      <c r="P582" s="120"/>
      <c r="Q582" s="2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122"/>
      <c r="AJ582" s="122"/>
      <c r="AK582" s="2"/>
      <c r="AL582" s="2"/>
      <c r="AM582" s="2"/>
      <c r="AN582" s="2"/>
      <c r="AO582" s="2"/>
      <c r="AP582" s="2"/>
      <c r="AQ582" s="2"/>
      <c r="AR582" s="15"/>
    </row>
    <row r="583" spans="1:44" ht="11.25" customHeight="1">
      <c r="A583" s="184"/>
      <c r="B583" s="120"/>
      <c r="C583" s="120"/>
      <c r="D583" s="120"/>
      <c r="E583" s="2"/>
      <c r="F583" s="2"/>
      <c r="G583" s="120"/>
      <c r="H583" s="120"/>
      <c r="I583" s="120"/>
      <c r="J583" s="58"/>
      <c r="K583" s="121"/>
      <c r="L583" s="2"/>
      <c r="M583" s="120"/>
      <c r="N583" s="120"/>
      <c r="O583" s="120"/>
      <c r="P583" s="120"/>
      <c r="Q583" s="2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122"/>
      <c r="AJ583" s="122"/>
      <c r="AK583" s="2"/>
      <c r="AL583" s="2"/>
      <c r="AM583" s="2"/>
      <c r="AN583" s="2"/>
      <c r="AO583" s="2"/>
      <c r="AP583" s="2"/>
      <c r="AQ583" s="2"/>
      <c r="AR583" s="15"/>
    </row>
    <row r="584" spans="1:44" ht="11.25" customHeight="1">
      <c r="A584" s="184"/>
      <c r="B584" s="120"/>
      <c r="C584" s="120"/>
      <c r="D584" s="120"/>
      <c r="E584" s="2"/>
      <c r="F584" s="2"/>
      <c r="G584" s="120"/>
      <c r="H584" s="120"/>
      <c r="I584" s="120"/>
      <c r="J584" s="58"/>
      <c r="K584" s="121"/>
      <c r="L584" s="2"/>
      <c r="M584" s="120"/>
      <c r="N584" s="120"/>
      <c r="O584" s="120"/>
      <c r="P584" s="120"/>
      <c r="Q584" s="2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122"/>
      <c r="AJ584" s="122"/>
      <c r="AK584" s="2"/>
      <c r="AL584" s="2"/>
      <c r="AM584" s="2"/>
      <c r="AN584" s="2"/>
      <c r="AO584" s="2"/>
      <c r="AP584" s="2"/>
      <c r="AQ584" s="2"/>
      <c r="AR584" s="15"/>
    </row>
    <row r="585" spans="1:44" ht="11.25" customHeight="1">
      <c r="A585" s="184"/>
      <c r="B585" s="120"/>
      <c r="C585" s="120"/>
      <c r="D585" s="120"/>
      <c r="E585" s="2"/>
      <c r="F585" s="2"/>
      <c r="G585" s="120"/>
      <c r="H585" s="120"/>
      <c r="I585" s="120"/>
      <c r="J585" s="58"/>
      <c r="K585" s="121"/>
      <c r="L585" s="2"/>
      <c r="M585" s="120"/>
      <c r="N585" s="120"/>
      <c r="O585" s="120"/>
      <c r="P585" s="120"/>
      <c r="Q585" s="2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122"/>
      <c r="AJ585" s="122"/>
      <c r="AK585" s="2"/>
      <c r="AL585" s="2"/>
      <c r="AM585" s="2"/>
      <c r="AN585" s="2"/>
      <c r="AO585" s="2"/>
      <c r="AP585" s="2"/>
      <c r="AQ585" s="2"/>
      <c r="AR585" s="15"/>
    </row>
    <row r="586" spans="1:44" ht="11.25" customHeight="1">
      <c r="A586" s="184"/>
      <c r="B586" s="120"/>
      <c r="C586" s="120"/>
      <c r="D586" s="120"/>
      <c r="E586" s="2"/>
      <c r="F586" s="2"/>
      <c r="G586" s="120"/>
      <c r="H586" s="120"/>
      <c r="I586" s="120"/>
      <c r="J586" s="58"/>
      <c r="K586" s="121"/>
      <c r="L586" s="2"/>
      <c r="M586" s="120"/>
      <c r="N586" s="120"/>
      <c r="O586" s="120"/>
      <c r="P586" s="120"/>
      <c r="Q586" s="2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122"/>
      <c r="AJ586" s="122"/>
      <c r="AK586" s="2"/>
      <c r="AL586" s="2"/>
      <c r="AM586" s="2"/>
      <c r="AN586" s="2"/>
      <c r="AO586" s="2"/>
      <c r="AP586" s="2"/>
      <c r="AQ586" s="2"/>
      <c r="AR586" s="15"/>
    </row>
    <row r="587" spans="1:44" ht="11.25" customHeight="1">
      <c r="A587" s="184"/>
      <c r="B587" s="120"/>
      <c r="C587" s="120"/>
      <c r="D587" s="120"/>
      <c r="E587" s="2"/>
      <c r="F587" s="2"/>
      <c r="G587" s="120"/>
      <c r="H587" s="120"/>
      <c r="I587" s="120"/>
      <c r="J587" s="58"/>
      <c r="K587" s="121"/>
      <c r="L587" s="2"/>
      <c r="M587" s="120"/>
      <c r="N587" s="120"/>
      <c r="O587" s="120"/>
      <c r="P587" s="120"/>
      <c r="Q587" s="2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122"/>
      <c r="AJ587" s="122"/>
      <c r="AK587" s="2"/>
      <c r="AL587" s="2"/>
      <c r="AM587" s="2"/>
      <c r="AN587" s="2"/>
      <c r="AO587" s="2"/>
      <c r="AP587" s="2"/>
      <c r="AQ587" s="2"/>
      <c r="AR587" s="15"/>
    </row>
    <row r="588" spans="1:44" ht="11.25" customHeight="1">
      <c r="A588" s="184"/>
      <c r="B588" s="120"/>
      <c r="C588" s="120"/>
      <c r="D588" s="120"/>
      <c r="E588" s="2"/>
      <c r="F588" s="2"/>
      <c r="G588" s="120"/>
      <c r="H588" s="120"/>
      <c r="I588" s="120"/>
      <c r="J588" s="58"/>
      <c r="K588" s="121"/>
      <c r="L588" s="2"/>
      <c r="M588" s="120"/>
      <c r="N588" s="120"/>
      <c r="O588" s="120"/>
      <c r="P588" s="120"/>
      <c r="Q588" s="2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122"/>
      <c r="AJ588" s="122"/>
      <c r="AK588" s="2"/>
      <c r="AL588" s="2"/>
      <c r="AM588" s="2"/>
      <c r="AN588" s="2"/>
      <c r="AO588" s="2"/>
      <c r="AP588" s="2"/>
      <c r="AQ588" s="2"/>
      <c r="AR588" s="15"/>
    </row>
    <row r="589" spans="1:44" ht="11.25" customHeight="1">
      <c r="A589" s="184"/>
      <c r="B589" s="120"/>
      <c r="C589" s="120"/>
      <c r="D589" s="120"/>
      <c r="E589" s="2"/>
      <c r="F589" s="2"/>
      <c r="G589" s="120"/>
      <c r="H589" s="120"/>
      <c r="I589" s="120"/>
      <c r="J589" s="58"/>
      <c r="K589" s="121"/>
      <c r="L589" s="2"/>
      <c r="M589" s="120"/>
      <c r="N589" s="120"/>
      <c r="O589" s="120"/>
      <c r="P589" s="120"/>
      <c r="Q589" s="2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122"/>
      <c r="AJ589" s="122"/>
      <c r="AK589" s="2"/>
      <c r="AL589" s="2"/>
      <c r="AM589" s="2"/>
      <c r="AN589" s="2"/>
      <c r="AO589" s="2"/>
      <c r="AP589" s="2"/>
      <c r="AQ589" s="2"/>
      <c r="AR589" s="15"/>
    </row>
    <row r="590" spans="1:44" ht="11.25" customHeight="1">
      <c r="A590" s="184"/>
      <c r="B590" s="120"/>
      <c r="C590" s="120"/>
      <c r="D590" s="120"/>
      <c r="E590" s="2"/>
      <c r="F590" s="2"/>
      <c r="G590" s="120"/>
      <c r="H590" s="120"/>
      <c r="I590" s="120"/>
      <c r="J590" s="58"/>
      <c r="K590" s="121"/>
      <c r="L590" s="2"/>
      <c r="M590" s="120"/>
      <c r="N590" s="120"/>
      <c r="O590" s="120"/>
      <c r="P590" s="120"/>
      <c r="Q590" s="2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122"/>
      <c r="AJ590" s="122"/>
      <c r="AK590" s="2"/>
      <c r="AL590" s="2"/>
      <c r="AM590" s="2"/>
      <c r="AN590" s="2"/>
      <c r="AO590" s="2"/>
      <c r="AP590" s="2"/>
      <c r="AQ590" s="2"/>
      <c r="AR590" s="15"/>
    </row>
    <row r="591" spans="1:44" ht="11.25" customHeight="1">
      <c r="A591" s="184"/>
      <c r="B591" s="120"/>
      <c r="C591" s="120"/>
      <c r="D591" s="120"/>
      <c r="E591" s="2"/>
      <c r="F591" s="2"/>
      <c r="G591" s="120"/>
      <c r="H591" s="120"/>
      <c r="I591" s="120"/>
      <c r="J591" s="58"/>
      <c r="K591" s="121"/>
      <c r="L591" s="2"/>
      <c r="M591" s="120"/>
      <c r="N591" s="120"/>
      <c r="O591" s="120"/>
      <c r="P591" s="120"/>
      <c r="Q591" s="2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122"/>
      <c r="AJ591" s="122"/>
      <c r="AK591" s="2"/>
      <c r="AL591" s="2"/>
      <c r="AM591" s="2"/>
      <c r="AN591" s="2"/>
      <c r="AO591" s="2"/>
      <c r="AP591" s="2"/>
      <c r="AQ591" s="2"/>
      <c r="AR591" s="15"/>
    </row>
    <row r="592" spans="1:44" ht="11.25" customHeight="1">
      <c r="A592" s="184"/>
      <c r="B592" s="120"/>
      <c r="C592" s="120"/>
      <c r="D592" s="120"/>
      <c r="E592" s="2"/>
      <c r="F592" s="2"/>
      <c r="G592" s="120"/>
      <c r="H592" s="120"/>
      <c r="I592" s="120"/>
      <c r="J592" s="58"/>
      <c r="K592" s="121"/>
      <c r="L592" s="2"/>
      <c r="M592" s="120"/>
      <c r="N592" s="120"/>
      <c r="O592" s="120"/>
      <c r="P592" s="120"/>
      <c r="Q592" s="2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122"/>
      <c r="AJ592" s="122"/>
      <c r="AK592" s="2"/>
      <c r="AL592" s="2"/>
      <c r="AM592" s="2"/>
      <c r="AN592" s="2"/>
      <c r="AO592" s="2"/>
      <c r="AP592" s="2"/>
      <c r="AQ592" s="2"/>
      <c r="AR592" s="15"/>
    </row>
    <row r="593" spans="1:44" ht="11.25" customHeight="1">
      <c r="A593" s="184"/>
      <c r="B593" s="120"/>
      <c r="C593" s="120"/>
      <c r="D593" s="120"/>
      <c r="E593" s="2"/>
      <c r="F593" s="2"/>
      <c r="G593" s="120"/>
      <c r="H593" s="120"/>
      <c r="I593" s="120"/>
      <c r="J593" s="58"/>
      <c r="K593" s="121"/>
      <c r="L593" s="2"/>
      <c r="M593" s="120"/>
      <c r="N593" s="120"/>
      <c r="O593" s="120"/>
      <c r="P593" s="120"/>
      <c r="Q593" s="2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122"/>
      <c r="AJ593" s="122"/>
      <c r="AK593" s="2"/>
      <c r="AL593" s="2"/>
      <c r="AM593" s="2"/>
      <c r="AN593" s="2"/>
      <c r="AO593" s="2"/>
      <c r="AP593" s="2"/>
      <c r="AQ593" s="2"/>
      <c r="AR593" s="15"/>
    </row>
    <row r="594" spans="1:44" ht="11.25" customHeight="1">
      <c r="A594" s="184"/>
      <c r="B594" s="120"/>
      <c r="C594" s="120"/>
      <c r="D594" s="120"/>
      <c r="E594" s="2"/>
      <c r="F594" s="2"/>
      <c r="G594" s="120"/>
      <c r="H594" s="120"/>
      <c r="I594" s="120"/>
      <c r="J594" s="58"/>
      <c r="K594" s="121"/>
      <c r="L594" s="2"/>
      <c r="M594" s="120"/>
      <c r="N594" s="120"/>
      <c r="O594" s="120"/>
      <c r="P594" s="120"/>
      <c r="Q594" s="2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122"/>
      <c r="AJ594" s="122"/>
      <c r="AK594" s="2"/>
      <c r="AL594" s="2"/>
      <c r="AM594" s="2"/>
      <c r="AN594" s="2"/>
      <c r="AO594" s="2"/>
      <c r="AP594" s="2"/>
      <c r="AQ594" s="2"/>
      <c r="AR594" s="15"/>
    </row>
    <row r="595" spans="1:44" ht="11.25" customHeight="1">
      <c r="A595" s="184"/>
      <c r="B595" s="120"/>
      <c r="C595" s="120"/>
      <c r="D595" s="120"/>
      <c r="E595" s="2"/>
      <c r="F595" s="2"/>
      <c r="G595" s="120"/>
      <c r="H595" s="120"/>
      <c r="I595" s="120"/>
      <c r="J595" s="58"/>
      <c r="K595" s="121"/>
      <c r="L595" s="2"/>
      <c r="M595" s="120"/>
      <c r="N595" s="120"/>
      <c r="O595" s="120"/>
      <c r="P595" s="120"/>
      <c r="Q595" s="2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122"/>
      <c r="AJ595" s="122"/>
      <c r="AK595" s="2"/>
      <c r="AL595" s="2"/>
      <c r="AM595" s="2"/>
      <c r="AN595" s="2"/>
      <c r="AO595" s="2"/>
      <c r="AP595" s="2"/>
      <c r="AQ595" s="2"/>
      <c r="AR595" s="15"/>
    </row>
    <row r="596" spans="1:44" ht="11.25" customHeight="1">
      <c r="A596" s="184"/>
      <c r="B596" s="120"/>
      <c r="C596" s="120"/>
      <c r="D596" s="120"/>
      <c r="E596" s="2"/>
      <c r="F596" s="2"/>
      <c r="G596" s="120"/>
      <c r="H596" s="120"/>
      <c r="I596" s="120"/>
      <c r="J596" s="58"/>
      <c r="K596" s="121"/>
      <c r="L596" s="2"/>
      <c r="M596" s="120"/>
      <c r="N596" s="120"/>
      <c r="O596" s="120"/>
      <c r="P596" s="120"/>
      <c r="Q596" s="2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122"/>
      <c r="AJ596" s="122"/>
      <c r="AK596" s="2"/>
      <c r="AL596" s="2"/>
      <c r="AM596" s="2"/>
      <c r="AN596" s="2"/>
      <c r="AO596" s="2"/>
      <c r="AP596" s="2"/>
      <c r="AQ596" s="2"/>
      <c r="AR596" s="15"/>
    </row>
    <row r="597" spans="1:44" ht="11.25" customHeight="1">
      <c r="A597" s="184"/>
      <c r="B597" s="120"/>
      <c r="C597" s="120"/>
      <c r="D597" s="120"/>
      <c r="E597" s="2"/>
      <c r="F597" s="2"/>
      <c r="G597" s="120"/>
      <c r="H597" s="120"/>
      <c r="I597" s="120"/>
      <c r="J597" s="58"/>
      <c r="K597" s="121"/>
      <c r="L597" s="2"/>
      <c r="M597" s="120"/>
      <c r="N597" s="120"/>
      <c r="O597" s="120"/>
      <c r="P597" s="120"/>
      <c r="Q597" s="2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122"/>
      <c r="AJ597" s="122"/>
      <c r="AK597" s="2"/>
      <c r="AL597" s="2"/>
      <c r="AM597" s="2"/>
      <c r="AN597" s="2"/>
      <c r="AO597" s="2"/>
      <c r="AP597" s="2"/>
      <c r="AQ597" s="2"/>
      <c r="AR597" s="15"/>
    </row>
    <row r="598" spans="1:44" ht="11.25" customHeight="1">
      <c r="A598" s="184"/>
      <c r="B598" s="120"/>
      <c r="C598" s="120"/>
      <c r="D598" s="120"/>
      <c r="E598" s="2"/>
      <c r="F598" s="2"/>
      <c r="G598" s="120"/>
      <c r="H598" s="120"/>
      <c r="I598" s="120"/>
      <c r="J598" s="58"/>
      <c r="K598" s="121"/>
      <c r="L598" s="2"/>
      <c r="M598" s="120"/>
      <c r="N598" s="120"/>
      <c r="O598" s="120"/>
      <c r="P598" s="120"/>
      <c r="Q598" s="2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122"/>
      <c r="AJ598" s="122"/>
      <c r="AK598" s="2"/>
      <c r="AL598" s="2"/>
      <c r="AM598" s="2"/>
      <c r="AN598" s="2"/>
      <c r="AO598" s="2"/>
      <c r="AP598" s="2"/>
      <c r="AQ598" s="2"/>
      <c r="AR598" s="15"/>
    </row>
    <row r="599" spans="1:44" ht="11.25" customHeight="1">
      <c r="A599" s="184"/>
      <c r="B599" s="120"/>
      <c r="C599" s="120"/>
      <c r="D599" s="120"/>
      <c r="E599" s="2"/>
      <c r="F599" s="2"/>
      <c r="G599" s="120"/>
      <c r="H599" s="120"/>
      <c r="I599" s="120"/>
      <c r="J599" s="58"/>
      <c r="K599" s="121"/>
      <c r="L599" s="2"/>
      <c r="M599" s="120"/>
      <c r="N599" s="120"/>
      <c r="O599" s="120"/>
      <c r="P599" s="120"/>
      <c r="Q599" s="2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122"/>
      <c r="AJ599" s="122"/>
      <c r="AK599" s="2"/>
      <c r="AL599" s="2"/>
      <c r="AM599" s="2"/>
      <c r="AN599" s="2"/>
      <c r="AO599" s="2"/>
      <c r="AP599" s="2"/>
      <c r="AQ599" s="2"/>
      <c r="AR599" s="15"/>
    </row>
    <row r="600" spans="1:44" ht="11.25" customHeight="1">
      <c r="A600" s="184"/>
      <c r="B600" s="120"/>
      <c r="C600" s="120"/>
      <c r="D600" s="120"/>
      <c r="E600" s="2"/>
      <c r="F600" s="2"/>
      <c r="G600" s="120"/>
      <c r="H600" s="120"/>
      <c r="I600" s="120"/>
      <c r="J600" s="58"/>
      <c r="K600" s="121"/>
      <c r="L600" s="2"/>
      <c r="M600" s="120"/>
      <c r="N600" s="120"/>
      <c r="O600" s="120"/>
      <c r="P600" s="120"/>
      <c r="Q600" s="2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122"/>
      <c r="AJ600" s="122"/>
      <c r="AK600" s="2"/>
      <c r="AL600" s="2"/>
      <c r="AM600" s="2"/>
      <c r="AN600" s="2"/>
      <c r="AO600" s="2"/>
      <c r="AP600" s="2"/>
      <c r="AQ600" s="2"/>
      <c r="AR600" s="15"/>
    </row>
    <row r="601" spans="1:44" ht="11.25" customHeight="1">
      <c r="A601" s="184"/>
      <c r="B601" s="120"/>
      <c r="C601" s="120"/>
      <c r="D601" s="120"/>
      <c r="E601" s="2"/>
      <c r="F601" s="2"/>
      <c r="G601" s="120"/>
      <c r="H601" s="120"/>
      <c r="I601" s="120"/>
      <c r="J601" s="58"/>
      <c r="K601" s="121"/>
      <c r="L601" s="2"/>
      <c r="M601" s="120"/>
      <c r="N601" s="120"/>
      <c r="O601" s="120"/>
      <c r="P601" s="120"/>
      <c r="Q601" s="2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122"/>
      <c r="AJ601" s="122"/>
      <c r="AK601" s="2"/>
      <c r="AL601" s="2"/>
      <c r="AM601" s="2"/>
      <c r="AN601" s="2"/>
      <c r="AO601" s="2"/>
      <c r="AP601" s="2"/>
      <c r="AQ601" s="2"/>
      <c r="AR601" s="15"/>
    </row>
    <row r="602" spans="1:44" ht="11.25" customHeight="1">
      <c r="A602" s="184"/>
      <c r="B602" s="120"/>
      <c r="C602" s="120"/>
      <c r="D602" s="120"/>
      <c r="E602" s="2"/>
      <c r="F602" s="2"/>
      <c r="G602" s="120"/>
      <c r="H602" s="120"/>
      <c r="I602" s="120"/>
      <c r="J602" s="58"/>
      <c r="K602" s="121"/>
      <c r="L602" s="2"/>
      <c r="M602" s="120"/>
      <c r="N602" s="120"/>
      <c r="O602" s="120"/>
      <c r="P602" s="120"/>
      <c r="Q602" s="2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122"/>
      <c r="AJ602" s="122"/>
      <c r="AK602" s="2"/>
      <c r="AL602" s="2"/>
      <c r="AM602" s="2"/>
      <c r="AN602" s="2"/>
      <c r="AO602" s="2"/>
      <c r="AP602" s="2"/>
      <c r="AQ602" s="2"/>
      <c r="AR602" s="15"/>
    </row>
    <row r="603" spans="1:44" ht="11.25" customHeight="1">
      <c r="A603" s="184"/>
      <c r="B603" s="120"/>
      <c r="C603" s="120"/>
      <c r="D603" s="120"/>
      <c r="E603" s="2"/>
      <c r="F603" s="2"/>
      <c r="G603" s="120"/>
      <c r="H603" s="120"/>
      <c r="I603" s="120"/>
      <c r="J603" s="58"/>
      <c r="K603" s="121"/>
      <c r="L603" s="2"/>
      <c r="M603" s="120"/>
      <c r="N603" s="120"/>
      <c r="O603" s="120"/>
      <c r="P603" s="120"/>
      <c r="Q603" s="2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122"/>
      <c r="AJ603" s="122"/>
      <c r="AK603" s="2"/>
      <c r="AL603" s="2"/>
      <c r="AM603" s="2"/>
      <c r="AN603" s="2"/>
      <c r="AO603" s="2"/>
      <c r="AP603" s="2"/>
      <c r="AQ603" s="2"/>
      <c r="AR603" s="15"/>
    </row>
    <row r="604" spans="1:44" ht="11.25" customHeight="1">
      <c r="A604" s="184"/>
      <c r="B604" s="120"/>
      <c r="C604" s="120"/>
      <c r="D604" s="120"/>
      <c r="E604" s="2"/>
      <c r="F604" s="2"/>
      <c r="G604" s="120"/>
      <c r="H604" s="120"/>
      <c r="I604" s="120"/>
      <c r="J604" s="58"/>
      <c r="K604" s="121"/>
      <c r="L604" s="2"/>
      <c r="M604" s="120"/>
      <c r="N604" s="120"/>
      <c r="O604" s="120"/>
      <c r="P604" s="120"/>
      <c r="Q604" s="2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122"/>
      <c r="AJ604" s="122"/>
      <c r="AK604" s="2"/>
      <c r="AL604" s="2"/>
      <c r="AM604" s="2"/>
      <c r="AN604" s="2"/>
      <c r="AO604" s="2"/>
      <c r="AP604" s="2"/>
      <c r="AQ604" s="2"/>
      <c r="AR604" s="15"/>
    </row>
    <row r="605" spans="1:44" ht="11.25" customHeight="1">
      <c r="A605" s="184"/>
      <c r="B605" s="120"/>
      <c r="C605" s="120"/>
      <c r="D605" s="120"/>
      <c r="E605" s="2"/>
      <c r="F605" s="2"/>
      <c r="G605" s="120"/>
      <c r="H605" s="120"/>
      <c r="I605" s="120"/>
      <c r="J605" s="58"/>
      <c r="K605" s="121"/>
      <c r="L605" s="2"/>
      <c r="M605" s="120"/>
      <c r="N605" s="120"/>
      <c r="O605" s="120"/>
      <c r="P605" s="120"/>
      <c r="Q605" s="2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122"/>
      <c r="AJ605" s="122"/>
      <c r="AK605" s="2"/>
      <c r="AL605" s="2"/>
      <c r="AM605" s="2"/>
      <c r="AN605" s="2"/>
      <c r="AO605" s="2"/>
      <c r="AP605" s="2"/>
      <c r="AQ605" s="2"/>
      <c r="AR605" s="15"/>
    </row>
    <row r="606" spans="1:44" ht="11.25" customHeight="1">
      <c r="A606" s="184"/>
      <c r="B606" s="120"/>
      <c r="C606" s="120"/>
      <c r="D606" s="120"/>
      <c r="E606" s="2"/>
      <c r="F606" s="2"/>
      <c r="G606" s="120"/>
      <c r="H606" s="120"/>
      <c r="I606" s="120"/>
      <c r="J606" s="58"/>
      <c r="K606" s="121"/>
      <c r="L606" s="2"/>
      <c r="M606" s="120"/>
      <c r="N606" s="120"/>
      <c r="O606" s="120"/>
      <c r="P606" s="120"/>
      <c r="Q606" s="2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122"/>
      <c r="AJ606" s="122"/>
      <c r="AK606" s="2"/>
      <c r="AL606" s="2"/>
      <c r="AM606" s="2"/>
      <c r="AN606" s="2"/>
      <c r="AO606" s="2"/>
      <c r="AP606" s="2"/>
      <c r="AQ606" s="2"/>
      <c r="AR606" s="15"/>
    </row>
    <row r="607" spans="1:44" ht="11.25" customHeight="1">
      <c r="A607" s="184"/>
      <c r="B607" s="120"/>
      <c r="C607" s="120"/>
      <c r="D607" s="120"/>
      <c r="E607" s="2"/>
      <c r="F607" s="2"/>
      <c r="G607" s="120"/>
      <c r="H607" s="120"/>
      <c r="I607" s="120"/>
      <c r="J607" s="58"/>
      <c r="K607" s="121"/>
      <c r="L607" s="2"/>
      <c r="M607" s="120"/>
      <c r="N607" s="120"/>
      <c r="O607" s="120"/>
      <c r="P607" s="120"/>
      <c r="Q607" s="2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122"/>
      <c r="AJ607" s="122"/>
      <c r="AK607" s="2"/>
      <c r="AL607" s="2"/>
      <c r="AM607" s="2"/>
      <c r="AN607" s="2"/>
      <c r="AO607" s="2"/>
      <c r="AP607" s="2"/>
      <c r="AQ607" s="2"/>
      <c r="AR607" s="15"/>
    </row>
    <row r="608" spans="1:44" ht="11.25" customHeight="1">
      <c r="A608" s="184"/>
      <c r="B608" s="120"/>
      <c r="C608" s="120"/>
      <c r="D608" s="120"/>
      <c r="E608" s="2"/>
      <c r="F608" s="2"/>
      <c r="G608" s="120"/>
      <c r="H608" s="120"/>
      <c r="I608" s="120"/>
      <c r="J608" s="58"/>
      <c r="K608" s="121"/>
      <c r="L608" s="2"/>
      <c r="M608" s="120"/>
      <c r="N608" s="120"/>
      <c r="O608" s="120"/>
      <c r="P608" s="120"/>
      <c r="Q608" s="2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122"/>
      <c r="AJ608" s="122"/>
      <c r="AK608" s="2"/>
      <c r="AL608" s="2"/>
      <c r="AM608" s="2"/>
      <c r="AN608" s="2"/>
      <c r="AO608" s="2"/>
      <c r="AP608" s="2"/>
      <c r="AQ608" s="2"/>
      <c r="AR608" s="15"/>
    </row>
    <row r="609" spans="1:44" ht="11.25" customHeight="1">
      <c r="A609" s="184"/>
      <c r="B609" s="120"/>
      <c r="C609" s="120"/>
      <c r="D609" s="120"/>
      <c r="E609" s="2"/>
      <c r="F609" s="2"/>
      <c r="G609" s="120"/>
      <c r="H609" s="120"/>
      <c r="I609" s="120"/>
      <c r="J609" s="58"/>
      <c r="K609" s="121"/>
      <c r="L609" s="2"/>
      <c r="M609" s="120"/>
      <c r="N609" s="120"/>
      <c r="O609" s="120"/>
      <c r="P609" s="120"/>
      <c r="Q609" s="2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122"/>
      <c r="AJ609" s="122"/>
      <c r="AK609" s="2"/>
      <c r="AL609" s="2"/>
      <c r="AM609" s="2"/>
      <c r="AN609" s="2"/>
      <c r="AO609" s="2"/>
      <c r="AP609" s="2"/>
      <c r="AQ609" s="2"/>
      <c r="AR609" s="15"/>
    </row>
    <row r="610" spans="1:44" ht="11.25" customHeight="1">
      <c r="A610" s="184"/>
      <c r="B610" s="120"/>
      <c r="C610" s="120"/>
      <c r="D610" s="120"/>
      <c r="E610" s="2"/>
      <c r="F610" s="2"/>
      <c r="G610" s="120"/>
      <c r="H610" s="120"/>
      <c r="I610" s="120"/>
      <c r="J610" s="58"/>
      <c r="K610" s="121"/>
      <c r="L610" s="2"/>
      <c r="M610" s="120"/>
      <c r="N610" s="120"/>
      <c r="O610" s="120"/>
      <c r="P610" s="120"/>
      <c r="Q610" s="2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122"/>
      <c r="AJ610" s="122"/>
      <c r="AK610" s="2"/>
      <c r="AL610" s="2"/>
      <c r="AM610" s="2"/>
      <c r="AN610" s="2"/>
      <c r="AO610" s="2"/>
      <c r="AP610" s="2"/>
      <c r="AQ610" s="2"/>
      <c r="AR610" s="15"/>
    </row>
    <row r="611" spans="1:44" ht="11.25" customHeight="1">
      <c r="A611" s="184"/>
      <c r="B611" s="120"/>
      <c r="C611" s="120"/>
      <c r="D611" s="120"/>
      <c r="E611" s="2"/>
      <c r="F611" s="2"/>
      <c r="G611" s="120"/>
      <c r="H611" s="120"/>
      <c r="I611" s="120"/>
      <c r="J611" s="58"/>
      <c r="K611" s="121"/>
      <c r="L611" s="2"/>
      <c r="M611" s="120"/>
      <c r="N611" s="120"/>
      <c r="O611" s="120"/>
      <c r="P611" s="120"/>
      <c r="Q611" s="2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122"/>
      <c r="AJ611" s="122"/>
      <c r="AK611" s="2"/>
      <c r="AL611" s="2"/>
      <c r="AM611" s="2"/>
      <c r="AN611" s="2"/>
      <c r="AO611" s="2"/>
      <c r="AP611" s="2"/>
      <c r="AQ611" s="2"/>
      <c r="AR611" s="15"/>
    </row>
    <row r="612" spans="1:44" ht="11.25" customHeight="1">
      <c r="A612" s="184"/>
      <c r="B612" s="120"/>
      <c r="C612" s="120"/>
      <c r="D612" s="120"/>
      <c r="E612" s="2"/>
      <c r="F612" s="2"/>
      <c r="G612" s="120"/>
      <c r="H612" s="120"/>
      <c r="I612" s="120"/>
      <c r="J612" s="58"/>
      <c r="K612" s="121"/>
      <c r="L612" s="2"/>
      <c r="M612" s="120"/>
      <c r="N612" s="120"/>
      <c r="O612" s="120"/>
      <c r="P612" s="120"/>
      <c r="Q612" s="2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122"/>
      <c r="AJ612" s="122"/>
      <c r="AK612" s="2"/>
      <c r="AL612" s="2"/>
      <c r="AM612" s="2"/>
      <c r="AN612" s="2"/>
      <c r="AO612" s="2"/>
      <c r="AP612" s="2"/>
      <c r="AQ612" s="2"/>
      <c r="AR612" s="15"/>
    </row>
    <row r="613" spans="1:44" ht="11.25" customHeight="1">
      <c r="A613" s="184"/>
      <c r="B613" s="120"/>
      <c r="C613" s="120"/>
      <c r="D613" s="120"/>
      <c r="E613" s="2"/>
      <c r="F613" s="2"/>
      <c r="G613" s="120"/>
      <c r="H613" s="120"/>
      <c r="I613" s="120"/>
      <c r="J613" s="58"/>
      <c r="K613" s="121"/>
      <c r="L613" s="2"/>
      <c r="M613" s="120"/>
      <c r="N613" s="120"/>
      <c r="O613" s="120"/>
      <c r="P613" s="120"/>
      <c r="Q613" s="2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122"/>
      <c r="AJ613" s="122"/>
      <c r="AK613" s="2"/>
      <c r="AL613" s="2"/>
      <c r="AM613" s="2"/>
      <c r="AN613" s="2"/>
      <c r="AO613" s="2"/>
      <c r="AP613" s="2"/>
      <c r="AQ613" s="2"/>
      <c r="AR613" s="15"/>
    </row>
    <row r="614" spans="1:44" ht="11.25" customHeight="1">
      <c r="A614" s="184"/>
      <c r="B614" s="120"/>
      <c r="C614" s="120"/>
      <c r="D614" s="120"/>
      <c r="E614" s="2"/>
      <c r="F614" s="2"/>
      <c r="G614" s="120"/>
      <c r="H614" s="120"/>
      <c r="I614" s="120"/>
      <c r="J614" s="58"/>
      <c r="K614" s="121"/>
      <c r="L614" s="2"/>
      <c r="M614" s="120"/>
      <c r="N614" s="120"/>
      <c r="O614" s="120"/>
      <c r="P614" s="120"/>
      <c r="Q614" s="2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122"/>
      <c r="AJ614" s="122"/>
      <c r="AK614" s="2"/>
      <c r="AL614" s="2"/>
      <c r="AM614" s="2"/>
      <c r="AN614" s="2"/>
      <c r="AO614" s="2"/>
      <c r="AP614" s="2"/>
      <c r="AQ614" s="2"/>
      <c r="AR614" s="15"/>
    </row>
    <row r="615" spans="1:44" ht="11.25" customHeight="1">
      <c r="A615" s="184"/>
      <c r="B615" s="120"/>
      <c r="C615" s="120"/>
      <c r="D615" s="120"/>
      <c r="E615" s="2"/>
      <c r="F615" s="2"/>
      <c r="G615" s="120"/>
      <c r="H615" s="120"/>
      <c r="I615" s="120"/>
      <c r="J615" s="58"/>
      <c r="K615" s="121"/>
      <c r="L615" s="2"/>
      <c r="M615" s="120"/>
      <c r="N615" s="120"/>
      <c r="O615" s="120"/>
      <c r="P615" s="120"/>
      <c r="Q615" s="2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122"/>
      <c r="AJ615" s="122"/>
      <c r="AK615" s="2"/>
      <c r="AL615" s="2"/>
      <c r="AM615" s="2"/>
      <c r="AN615" s="2"/>
      <c r="AO615" s="2"/>
      <c r="AP615" s="2"/>
      <c r="AQ615" s="2"/>
      <c r="AR615" s="15"/>
    </row>
    <row r="616" spans="1:44" ht="11.25" customHeight="1">
      <c r="A616" s="184"/>
      <c r="B616" s="120"/>
      <c r="C616" s="120"/>
      <c r="D616" s="120"/>
      <c r="E616" s="2"/>
      <c r="F616" s="2"/>
      <c r="G616" s="120"/>
      <c r="H616" s="120"/>
      <c r="I616" s="120"/>
      <c r="J616" s="58"/>
      <c r="K616" s="121"/>
      <c r="L616" s="2"/>
      <c r="M616" s="120"/>
      <c r="N616" s="120"/>
      <c r="O616" s="120"/>
      <c r="P616" s="120"/>
      <c r="Q616" s="2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122"/>
      <c r="AJ616" s="122"/>
      <c r="AK616" s="2"/>
      <c r="AL616" s="2"/>
      <c r="AM616" s="2"/>
      <c r="AN616" s="2"/>
      <c r="AO616" s="2"/>
      <c r="AP616" s="2"/>
      <c r="AQ616" s="2"/>
      <c r="AR616" s="15"/>
    </row>
    <row r="617" spans="1:44" ht="11.25" customHeight="1">
      <c r="A617" s="184"/>
      <c r="B617" s="120"/>
      <c r="C617" s="120"/>
      <c r="D617" s="120"/>
      <c r="E617" s="2"/>
      <c r="F617" s="2"/>
      <c r="G617" s="120"/>
      <c r="H617" s="120"/>
      <c r="I617" s="120"/>
      <c r="J617" s="58"/>
      <c r="K617" s="121"/>
      <c r="L617" s="2"/>
      <c r="M617" s="120"/>
      <c r="N617" s="120"/>
      <c r="O617" s="120"/>
      <c r="P617" s="120"/>
      <c r="Q617" s="2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122"/>
      <c r="AJ617" s="122"/>
      <c r="AK617" s="2"/>
      <c r="AL617" s="2"/>
      <c r="AM617" s="2"/>
      <c r="AN617" s="2"/>
      <c r="AO617" s="2"/>
      <c r="AP617" s="2"/>
      <c r="AQ617" s="2"/>
      <c r="AR617" s="15"/>
    </row>
    <row r="618" spans="1:44" ht="11.25" customHeight="1">
      <c r="A618" s="184"/>
      <c r="B618" s="120"/>
      <c r="C618" s="120"/>
      <c r="D618" s="120"/>
      <c r="E618" s="2"/>
      <c r="F618" s="2"/>
      <c r="G618" s="120"/>
      <c r="H618" s="120"/>
      <c r="I618" s="120"/>
      <c r="J618" s="58"/>
      <c r="K618" s="121"/>
      <c r="L618" s="2"/>
      <c r="M618" s="120"/>
      <c r="N618" s="120"/>
      <c r="O618" s="120"/>
      <c r="P618" s="120"/>
      <c r="Q618" s="2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122"/>
      <c r="AJ618" s="122"/>
      <c r="AK618" s="2"/>
      <c r="AL618" s="2"/>
      <c r="AM618" s="2"/>
      <c r="AN618" s="2"/>
      <c r="AO618" s="2"/>
      <c r="AP618" s="2"/>
      <c r="AQ618" s="2"/>
      <c r="AR618" s="15"/>
    </row>
    <row r="619" spans="1:44" ht="11.25" customHeight="1">
      <c r="A619" s="184"/>
      <c r="B619" s="120"/>
      <c r="C619" s="120"/>
      <c r="D619" s="120"/>
      <c r="E619" s="2"/>
      <c r="F619" s="2"/>
      <c r="G619" s="120"/>
      <c r="H619" s="120"/>
      <c r="I619" s="120"/>
      <c r="J619" s="58"/>
      <c r="K619" s="121"/>
      <c r="L619" s="2"/>
      <c r="M619" s="120"/>
      <c r="N619" s="120"/>
      <c r="O619" s="120"/>
      <c r="P619" s="120"/>
      <c r="Q619" s="2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122"/>
      <c r="AJ619" s="122"/>
      <c r="AK619" s="2"/>
      <c r="AL619" s="2"/>
      <c r="AM619" s="2"/>
      <c r="AN619" s="2"/>
      <c r="AO619" s="2"/>
      <c r="AP619" s="2"/>
      <c r="AQ619" s="2"/>
      <c r="AR619" s="15"/>
    </row>
    <row r="620" spans="1:44" ht="11.25" customHeight="1">
      <c r="A620" s="184"/>
      <c r="B620" s="120"/>
      <c r="C620" s="120"/>
      <c r="D620" s="120"/>
      <c r="E620" s="2"/>
      <c r="F620" s="2"/>
      <c r="G620" s="120"/>
      <c r="H620" s="120"/>
      <c r="I620" s="120"/>
      <c r="J620" s="58"/>
      <c r="K620" s="121"/>
      <c r="L620" s="2"/>
      <c r="M620" s="120"/>
      <c r="N620" s="120"/>
      <c r="O620" s="120"/>
      <c r="P620" s="120"/>
      <c r="Q620" s="2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122"/>
      <c r="AJ620" s="122"/>
      <c r="AK620" s="2"/>
      <c r="AL620" s="2"/>
      <c r="AM620" s="2"/>
      <c r="AN620" s="2"/>
      <c r="AO620" s="2"/>
      <c r="AP620" s="2"/>
      <c r="AQ620" s="2"/>
      <c r="AR620" s="15"/>
    </row>
    <row r="621" spans="1:44" ht="11.25" customHeight="1">
      <c r="A621" s="184"/>
      <c r="B621" s="120"/>
      <c r="C621" s="120"/>
      <c r="D621" s="120"/>
      <c r="E621" s="2"/>
      <c r="F621" s="2"/>
      <c r="G621" s="120"/>
      <c r="H621" s="120"/>
      <c r="I621" s="120"/>
      <c r="J621" s="58"/>
      <c r="K621" s="121"/>
      <c r="L621" s="2"/>
      <c r="M621" s="120"/>
      <c r="N621" s="120"/>
      <c r="O621" s="120"/>
      <c r="P621" s="120"/>
      <c r="Q621" s="2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122"/>
      <c r="AJ621" s="122"/>
      <c r="AK621" s="2"/>
      <c r="AL621" s="2"/>
      <c r="AM621" s="2"/>
      <c r="AN621" s="2"/>
      <c r="AO621" s="2"/>
      <c r="AP621" s="2"/>
      <c r="AQ621" s="2"/>
      <c r="AR621" s="15"/>
    </row>
    <row r="622" spans="1:44" ht="11.25" customHeight="1">
      <c r="A622" s="184"/>
      <c r="B622" s="120"/>
      <c r="C622" s="120"/>
      <c r="D622" s="120"/>
      <c r="E622" s="2"/>
      <c r="F622" s="2"/>
      <c r="G622" s="120"/>
      <c r="H622" s="120"/>
      <c r="I622" s="120"/>
      <c r="J622" s="58"/>
      <c r="K622" s="121"/>
      <c r="L622" s="2"/>
      <c r="M622" s="120"/>
      <c r="N622" s="120"/>
      <c r="O622" s="120"/>
      <c r="P622" s="120"/>
      <c r="Q622" s="2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122"/>
      <c r="AJ622" s="122"/>
      <c r="AK622" s="2"/>
      <c r="AL622" s="2"/>
      <c r="AM622" s="2"/>
      <c r="AN622" s="2"/>
      <c r="AO622" s="2"/>
      <c r="AP622" s="2"/>
      <c r="AQ622" s="2"/>
      <c r="AR622" s="15"/>
    </row>
    <row r="623" spans="1:44" ht="11.25" customHeight="1">
      <c r="A623" s="184"/>
      <c r="B623" s="120"/>
      <c r="C623" s="120"/>
      <c r="D623" s="120"/>
      <c r="E623" s="2"/>
      <c r="F623" s="2"/>
      <c r="G623" s="120"/>
      <c r="H623" s="120"/>
      <c r="I623" s="120"/>
      <c r="J623" s="58"/>
      <c r="K623" s="121"/>
      <c r="L623" s="2"/>
      <c r="M623" s="120"/>
      <c r="N623" s="120"/>
      <c r="O623" s="120"/>
      <c r="P623" s="120"/>
      <c r="Q623" s="2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122"/>
      <c r="AJ623" s="122"/>
      <c r="AK623" s="2"/>
      <c r="AL623" s="2"/>
      <c r="AM623" s="2"/>
      <c r="AN623" s="2"/>
      <c r="AO623" s="2"/>
      <c r="AP623" s="2"/>
      <c r="AQ623" s="2"/>
      <c r="AR623" s="15"/>
    </row>
    <row r="624" spans="1:44" ht="11.25" customHeight="1">
      <c r="A624" s="184"/>
      <c r="B624" s="120"/>
      <c r="C624" s="120"/>
      <c r="D624" s="120"/>
      <c r="E624" s="2"/>
      <c r="F624" s="2"/>
      <c r="G624" s="120"/>
      <c r="H624" s="120"/>
      <c r="I624" s="120"/>
      <c r="J624" s="58"/>
      <c r="K624" s="121"/>
      <c r="L624" s="2"/>
      <c r="M624" s="120"/>
      <c r="N624" s="120"/>
      <c r="O624" s="120"/>
      <c r="P624" s="120"/>
      <c r="Q624" s="2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122"/>
      <c r="AJ624" s="122"/>
      <c r="AK624" s="2"/>
      <c r="AL624" s="2"/>
      <c r="AM624" s="2"/>
      <c r="AN624" s="2"/>
      <c r="AO624" s="2"/>
      <c r="AP624" s="2"/>
      <c r="AQ624" s="2"/>
      <c r="AR624" s="15"/>
    </row>
    <row r="625" spans="1:44" ht="11.25" customHeight="1">
      <c r="A625" s="184"/>
      <c r="B625" s="120"/>
      <c r="C625" s="120"/>
      <c r="D625" s="120"/>
      <c r="E625" s="2"/>
      <c r="F625" s="2"/>
      <c r="G625" s="120"/>
      <c r="H625" s="120"/>
      <c r="I625" s="120"/>
      <c r="J625" s="58"/>
      <c r="K625" s="121"/>
      <c r="L625" s="2"/>
      <c r="M625" s="120"/>
      <c r="N625" s="120"/>
      <c r="O625" s="120"/>
      <c r="P625" s="120"/>
      <c r="Q625" s="2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122"/>
      <c r="AJ625" s="122"/>
      <c r="AK625" s="2"/>
      <c r="AL625" s="2"/>
      <c r="AM625" s="2"/>
      <c r="AN625" s="2"/>
      <c r="AO625" s="2"/>
      <c r="AP625" s="2"/>
      <c r="AQ625" s="2"/>
      <c r="AR625" s="15"/>
    </row>
    <row r="626" spans="1:44" ht="11.25" customHeight="1">
      <c r="A626" s="184"/>
      <c r="B626" s="120"/>
      <c r="C626" s="120"/>
      <c r="D626" s="120"/>
      <c r="E626" s="2"/>
      <c r="F626" s="2"/>
      <c r="G626" s="120"/>
      <c r="H626" s="120"/>
      <c r="I626" s="120"/>
      <c r="J626" s="58"/>
      <c r="K626" s="121"/>
      <c r="L626" s="2"/>
      <c r="M626" s="120"/>
      <c r="N626" s="120"/>
      <c r="O626" s="120"/>
      <c r="P626" s="120"/>
      <c r="Q626" s="2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122"/>
      <c r="AJ626" s="122"/>
      <c r="AK626" s="2"/>
      <c r="AL626" s="2"/>
      <c r="AM626" s="2"/>
      <c r="AN626" s="2"/>
      <c r="AO626" s="2"/>
      <c r="AP626" s="2"/>
      <c r="AQ626" s="2"/>
      <c r="AR626" s="15"/>
    </row>
    <row r="627" spans="1:44" ht="11.25" customHeight="1">
      <c r="A627" s="184"/>
      <c r="B627" s="120"/>
      <c r="C627" s="120"/>
      <c r="D627" s="120"/>
      <c r="E627" s="2"/>
      <c r="F627" s="2"/>
      <c r="G627" s="120"/>
      <c r="H627" s="120"/>
      <c r="I627" s="120"/>
      <c r="J627" s="58"/>
      <c r="K627" s="121"/>
      <c r="L627" s="2"/>
      <c r="M627" s="120"/>
      <c r="N627" s="120"/>
      <c r="O627" s="120"/>
      <c r="P627" s="120"/>
      <c r="Q627" s="2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122"/>
      <c r="AJ627" s="122"/>
      <c r="AK627" s="2"/>
      <c r="AL627" s="2"/>
      <c r="AM627" s="2"/>
      <c r="AN627" s="2"/>
      <c r="AO627" s="2"/>
      <c r="AP627" s="2"/>
      <c r="AQ627" s="2"/>
      <c r="AR627" s="15"/>
    </row>
    <row r="628" spans="1:44" ht="11.25" customHeight="1">
      <c r="A628" s="184"/>
      <c r="B628" s="120"/>
      <c r="C628" s="120"/>
      <c r="D628" s="120"/>
      <c r="E628" s="2"/>
      <c r="F628" s="2"/>
      <c r="G628" s="120"/>
      <c r="H628" s="120"/>
      <c r="I628" s="120"/>
      <c r="J628" s="58"/>
      <c r="K628" s="121"/>
      <c r="L628" s="2"/>
      <c r="M628" s="120"/>
      <c r="N628" s="120"/>
      <c r="O628" s="120"/>
      <c r="P628" s="120"/>
      <c r="Q628" s="2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122"/>
      <c r="AJ628" s="122"/>
      <c r="AK628" s="2"/>
      <c r="AL628" s="2"/>
      <c r="AM628" s="2"/>
      <c r="AN628" s="2"/>
      <c r="AO628" s="2"/>
      <c r="AP628" s="2"/>
      <c r="AQ628" s="2"/>
      <c r="AR628" s="15"/>
    </row>
    <row r="629" spans="1:44" ht="11.25" customHeight="1">
      <c r="A629" s="184"/>
      <c r="B629" s="120"/>
      <c r="C629" s="120"/>
      <c r="D629" s="120"/>
      <c r="E629" s="2"/>
      <c r="F629" s="2"/>
      <c r="G629" s="120"/>
      <c r="H629" s="120"/>
      <c r="I629" s="120"/>
      <c r="J629" s="58"/>
      <c r="K629" s="121"/>
      <c r="L629" s="2"/>
      <c r="M629" s="120"/>
      <c r="N629" s="120"/>
      <c r="O629" s="120"/>
      <c r="P629" s="120"/>
      <c r="Q629" s="2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122"/>
      <c r="AJ629" s="122"/>
      <c r="AK629" s="2"/>
      <c r="AL629" s="2"/>
      <c r="AM629" s="2"/>
      <c r="AN629" s="2"/>
      <c r="AO629" s="2"/>
      <c r="AP629" s="2"/>
      <c r="AQ629" s="2"/>
      <c r="AR629" s="15"/>
    </row>
    <row r="630" spans="1:44" ht="11.25" customHeight="1">
      <c r="A630" s="184"/>
      <c r="B630" s="120"/>
      <c r="C630" s="120"/>
      <c r="D630" s="120"/>
      <c r="E630" s="2"/>
      <c r="F630" s="2"/>
      <c r="G630" s="120"/>
      <c r="H630" s="120"/>
      <c r="I630" s="120"/>
      <c r="J630" s="58"/>
      <c r="K630" s="121"/>
      <c r="L630" s="2"/>
      <c r="M630" s="120"/>
      <c r="N630" s="120"/>
      <c r="O630" s="120"/>
      <c r="P630" s="120"/>
      <c r="Q630" s="2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122"/>
      <c r="AJ630" s="122"/>
      <c r="AK630" s="2"/>
      <c r="AL630" s="2"/>
      <c r="AM630" s="2"/>
      <c r="AN630" s="2"/>
      <c r="AO630" s="2"/>
      <c r="AP630" s="2"/>
      <c r="AQ630" s="2"/>
      <c r="AR630" s="15"/>
    </row>
    <row r="631" spans="1:44" ht="11.25" customHeight="1">
      <c r="A631" s="184"/>
      <c r="B631" s="120"/>
      <c r="C631" s="120"/>
      <c r="D631" s="120"/>
      <c r="E631" s="2"/>
      <c r="F631" s="2"/>
      <c r="G631" s="120"/>
      <c r="H631" s="120"/>
      <c r="I631" s="120"/>
      <c r="J631" s="58"/>
      <c r="K631" s="121"/>
      <c r="L631" s="2"/>
      <c r="M631" s="120"/>
      <c r="N631" s="120"/>
      <c r="O631" s="120"/>
      <c r="P631" s="120"/>
      <c r="Q631" s="2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122"/>
      <c r="AJ631" s="122"/>
      <c r="AK631" s="2"/>
      <c r="AL631" s="2"/>
      <c r="AM631" s="2"/>
      <c r="AN631" s="2"/>
      <c r="AO631" s="2"/>
      <c r="AP631" s="2"/>
      <c r="AQ631" s="2"/>
      <c r="AR631" s="15"/>
    </row>
    <row r="632" spans="1:44" ht="11.25" customHeight="1">
      <c r="A632" s="184"/>
      <c r="B632" s="120"/>
      <c r="C632" s="120"/>
      <c r="D632" s="120"/>
      <c r="E632" s="2"/>
      <c r="F632" s="2"/>
      <c r="G632" s="120"/>
      <c r="H632" s="120"/>
      <c r="I632" s="120"/>
      <c r="J632" s="58"/>
      <c r="K632" s="121"/>
      <c r="L632" s="2"/>
      <c r="M632" s="120"/>
      <c r="N632" s="120"/>
      <c r="O632" s="120"/>
      <c r="P632" s="120"/>
      <c r="Q632" s="2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122"/>
      <c r="AJ632" s="122"/>
      <c r="AK632" s="2"/>
      <c r="AL632" s="2"/>
      <c r="AM632" s="2"/>
      <c r="AN632" s="2"/>
      <c r="AO632" s="2"/>
      <c r="AP632" s="2"/>
      <c r="AQ632" s="2"/>
      <c r="AR632" s="15"/>
    </row>
    <row r="633" spans="1:44" ht="11.25" customHeight="1">
      <c r="A633" s="184"/>
      <c r="B633" s="120"/>
      <c r="C633" s="120"/>
      <c r="D633" s="120"/>
      <c r="E633" s="2"/>
      <c r="F633" s="2"/>
      <c r="G633" s="120"/>
      <c r="H633" s="120"/>
      <c r="I633" s="120"/>
      <c r="J633" s="58"/>
      <c r="K633" s="121"/>
      <c r="L633" s="2"/>
      <c r="M633" s="120"/>
      <c r="N633" s="120"/>
      <c r="O633" s="120"/>
      <c r="P633" s="120"/>
      <c r="Q633" s="2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122"/>
      <c r="AJ633" s="122"/>
      <c r="AK633" s="2"/>
      <c r="AL633" s="2"/>
      <c r="AM633" s="2"/>
      <c r="AN633" s="2"/>
      <c r="AO633" s="2"/>
      <c r="AP633" s="2"/>
      <c r="AQ633" s="2"/>
      <c r="AR633" s="15"/>
    </row>
    <row r="634" spans="1:44" ht="11.25" customHeight="1">
      <c r="A634" s="184"/>
      <c r="B634" s="120"/>
      <c r="C634" s="120"/>
      <c r="D634" s="120"/>
      <c r="E634" s="2"/>
      <c r="F634" s="2"/>
      <c r="G634" s="120"/>
      <c r="H634" s="120"/>
      <c r="I634" s="120"/>
      <c r="J634" s="58"/>
      <c r="K634" s="121"/>
      <c r="L634" s="2"/>
      <c r="M634" s="120"/>
      <c r="N634" s="120"/>
      <c r="O634" s="120"/>
      <c r="P634" s="120"/>
      <c r="Q634" s="2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122"/>
      <c r="AJ634" s="122"/>
      <c r="AK634" s="2"/>
      <c r="AL634" s="2"/>
      <c r="AM634" s="2"/>
      <c r="AN634" s="2"/>
      <c r="AO634" s="2"/>
      <c r="AP634" s="2"/>
      <c r="AQ634" s="2"/>
      <c r="AR634" s="15"/>
    </row>
    <row r="635" spans="1:44" ht="11.25" customHeight="1">
      <c r="A635" s="184"/>
      <c r="B635" s="120"/>
      <c r="C635" s="120"/>
      <c r="D635" s="120"/>
      <c r="E635" s="2"/>
      <c r="F635" s="2"/>
      <c r="G635" s="120"/>
      <c r="H635" s="120"/>
      <c r="I635" s="120"/>
      <c r="J635" s="58"/>
      <c r="K635" s="121"/>
      <c r="L635" s="2"/>
      <c r="M635" s="120"/>
      <c r="N635" s="120"/>
      <c r="O635" s="120"/>
      <c r="P635" s="120"/>
      <c r="Q635" s="2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122"/>
      <c r="AJ635" s="122"/>
      <c r="AK635" s="2"/>
      <c r="AL635" s="2"/>
      <c r="AM635" s="2"/>
      <c r="AN635" s="2"/>
      <c r="AO635" s="2"/>
      <c r="AP635" s="2"/>
      <c r="AQ635" s="2"/>
      <c r="AR635" s="15"/>
    </row>
    <row r="636" spans="1:44" ht="11.25" customHeight="1">
      <c r="A636" s="184"/>
      <c r="B636" s="120"/>
      <c r="C636" s="120"/>
      <c r="D636" s="120"/>
      <c r="E636" s="2"/>
      <c r="F636" s="2"/>
      <c r="G636" s="120"/>
      <c r="H636" s="120"/>
      <c r="I636" s="120"/>
      <c r="J636" s="58"/>
      <c r="K636" s="121"/>
      <c r="L636" s="2"/>
      <c r="M636" s="120"/>
      <c r="N636" s="120"/>
      <c r="O636" s="120"/>
      <c r="P636" s="120"/>
      <c r="Q636" s="2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122"/>
      <c r="AJ636" s="122"/>
      <c r="AK636" s="2"/>
      <c r="AL636" s="2"/>
      <c r="AM636" s="2"/>
      <c r="AN636" s="2"/>
      <c r="AO636" s="2"/>
      <c r="AP636" s="2"/>
      <c r="AQ636" s="2"/>
      <c r="AR636" s="15"/>
    </row>
    <row r="637" spans="1:44" ht="11.25" customHeight="1">
      <c r="A637" s="184"/>
      <c r="B637" s="120"/>
      <c r="C637" s="120"/>
      <c r="D637" s="120"/>
      <c r="E637" s="2"/>
      <c r="F637" s="2"/>
      <c r="G637" s="120"/>
      <c r="H637" s="120"/>
      <c r="I637" s="120"/>
      <c r="J637" s="58"/>
      <c r="K637" s="121"/>
      <c r="L637" s="2"/>
      <c r="M637" s="120"/>
      <c r="N637" s="120"/>
      <c r="O637" s="120"/>
      <c r="P637" s="120"/>
      <c r="Q637" s="2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122"/>
      <c r="AJ637" s="122"/>
      <c r="AK637" s="2"/>
      <c r="AL637" s="2"/>
      <c r="AM637" s="2"/>
      <c r="AN637" s="2"/>
      <c r="AO637" s="2"/>
      <c r="AP637" s="2"/>
      <c r="AQ637" s="2"/>
      <c r="AR637" s="15"/>
    </row>
    <row r="638" spans="1:44" ht="11.25" customHeight="1">
      <c r="A638" s="184"/>
      <c r="B638" s="120"/>
      <c r="C638" s="120"/>
      <c r="D638" s="120"/>
      <c r="E638" s="2"/>
      <c r="F638" s="2"/>
      <c r="G638" s="120"/>
      <c r="H638" s="120"/>
      <c r="I638" s="120"/>
      <c r="J638" s="58"/>
      <c r="K638" s="121"/>
      <c r="L638" s="2"/>
      <c r="M638" s="120"/>
      <c r="N638" s="120"/>
      <c r="O638" s="120"/>
      <c r="P638" s="120"/>
      <c r="Q638" s="2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122"/>
      <c r="AJ638" s="122"/>
      <c r="AK638" s="2"/>
      <c r="AL638" s="2"/>
      <c r="AM638" s="2"/>
      <c r="AN638" s="2"/>
      <c r="AO638" s="2"/>
      <c r="AP638" s="2"/>
      <c r="AQ638" s="2"/>
      <c r="AR638" s="15"/>
    </row>
    <row r="639" spans="1:44" ht="11.25" customHeight="1">
      <c r="A639" s="184"/>
      <c r="B639" s="120"/>
      <c r="C639" s="120"/>
      <c r="D639" s="120"/>
      <c r="E639" s="2"/>
      <c r="F639" s="2"/>
      <c r="G639" s="120"/>
      <c r="H639" s="120"/>
      <c r="I639" s="120"/>
      <c r="J639" s="58"/>
      <c r="K639" s="121"/>
      <c r="L639" s="2"/>
      <c r="M639" s="120"/>
      <c r="N639" s="120"/>
      <c r="O639" s="120"/>
      <c r="P639" s="120"/>
      <c r="Q639" s="2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122"/>
      <c r="AJ639" s="122"/>
      <c r="AK639" s="2"/>
      <c r="AL639" s="2"/>
      <c r="AM639" s="2"/>
      <c r="AN639" s="2"/>
      <c r="AO639" s="2"/>
      <c r="AP639" s="2"/>
      <c r="AQ639" s="2"/>
      <c r="AR639" s="15"/>
    </row>
    <row r="640" spans="1:44" ht="11.25" customHeight="1">
      <c r="A640" s="184"/>
      <c r="B640" s="120"/>
      <c r="C640" s="120"/>
      <c r="D640" s="120"/>
      <c r="E640" s="2"/>
      <c r="F640" s="2"/>
      <c r="G640" s="120"/>
      <c r="H640" s="120"/>
      <c r="I640" s="120"/>
      <c r="J640" s="58"/>
      <c r="K640" s="121"/>
      <c r="L640" s="2"/>
      <c r="M640" s="120"/>
      <c r="N640" s="120"/>
      <c r="O640" s="120"/>
      <c r="P640" s="120"/>
      <c r="Q640" s="2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122"/>
      <c r="AJ640" s="122"/>
      <c r="AK640" s="2"/>
      <c r="AL640" s="2"/>
      <c r="AM640" s="2"/>
      <c r="AN640" s="2"/>
      <c r="AO640" s="2"/>
      <c r="AP640" s="2"/>
      <c r="AQ640" s="2"/>
      <c r="AR640" s="15"/>
    </row>
    <row r="641" spans="1:44" ht="11.25" customHeight="1">
      <c r="A641" s="184"/>
      <c r="B641" s="120"/>
      <c r="C641" s="120"/>
      <c r="D641" s="120"/>
      <c r="E641" s="2"/>
      <c r="F641" s="2"/>
      <c r="G641" s="120"/>
      <c r="H641" s="120"/>
      <c r="I641" s="120"/>
      <c r="J641" s="58"/>
      <c r="K641" s="121"/>
      <c r="L641" s="2"/>
      <c r="M641" s="120"/>
      <c r="N641" s="120"/>
      <c r="O641" s="120"/>
      <c r="P641" s="120"/>
      <c r="Q641" s="2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122"/>
      <c r="AJ641" s="122"/>
      <c r="AK641" s="2"/>
      <c r="AL641" s="2"/>
      <c r="AM641" s="2"/>
      <c r="AN641" s="2"/>
      <c r="AO641" s="2"/>
      <c r="AP641" s="2"/>
      <c r="AQ641" s="2"/>
      <c r="AR641" s="15"/>
    </row>
    <row r="642" spans="1:44" ht="11.25" customHeight="1">
      <c r="A642" s="184"/>
      <c r="B642" s="120"/>
      <c r="C642" s="120"/>
      <c r="D642" s="120"/>
      <c r="E642" s="2"/>
      <c r="F642" s="2"/>
      <c r="G642" s="120"/>
      <c r="H642" s="120"/>
      <c r="I642" s="120"/>
      <c r="J642" s="58"/>
      <c r="K642" s="121"/>
      <c r="L642" s="2"/>
      <c r="M642" s="120"/>
      <c r="N642" s="120"/>
      <c r="O642" s="120"/>
      <c r="P642" s="120"/>
      <c r="Q642" s="2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122"/>
      <c r="AJ642" s="122"/>
      <c r="AK642" s="2"/>
      <c r="AL642" s="2"/>
      <c r="AM642" s="2"/>
      <c r="AN642" s="2"/>
      <c r="AO642" s="2"/>
      <c r="AP642" s="2"/>
      <c r="AQ642" s="2"/>
      <c r="AR642" s="15"/>
    </row>
    <row r="643" spans="1:44" ht="11.25" customHeight="1">
      <c r="A643" s="184"/>
      <c r="B643" s="120"/>
      <c r="C643" s="120"/>
      <c r="D643" s="120"/>
      <c r="E643" s="2"/>
      <c r="F643" s="2"/>
      <c r="G643" s="120"/>
      <c r="H643" s="120"/>
      <c r="I643" s="120"/>
      <c r="J643" s="58"/>
      <c r="K643" s="121"/>
      <c r="L643" s="2"/>
      <c r="M643" s="120"/>
      <c r="N643" s="120"/>
      <c r="O643" s="120"/>
      <c r="P643" s="120"/>
      <c r="Q643" s="2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122"/>
      <c r="AJ643" s="122"/>
      <c r="AK643" s="2"/>
      <c r="AL643" s="2"/>
      <c r="AM643" s="2"/>
      <c r="AN643" s="2"/>
      <c r="AO643" s="2"/>
      <c r="AP643" s="2"/>
      <c r="AQ643" s="2"/>
      <c r="AR643" s="15"/>
    </row>
    <row r="644" spans="1:44" ht="11.25" customHeight="1">
      <c r="A644" s="184"/>
      <c r="B644" s="120"/>
      <c r="C644" s="120"/>
      <c r="D644" s="120"/>
      <c r="E644" s="2"/>
      <c r="F644" s="2"/>
      <c r="G644" s="120"/>
      <c r="H644" s="120"/>
      <c r="I644" s="120"/>
      <c r="J644" s="58"/>
      <c r="K644" s="121"/>
      <c r="L644" s="2"/>
      <c r="M644" s="120"/>
      <c r="N644" s="120"/>
      <c r="O644" s="120"/>
      <c r="P644" s="120"/>
      <c r="Q644" s="2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122"/>
      <c r="AJ644" s="122"/>
      <c r="AK644" s="2"/>
      <c r="AL644" s="2"/>
      <c r="AM644" s="2"/>
      <c r="AN644" s="2"/>
      <c r="AO644" s="2"/>
      <c r="AP644" s="2"/>
      <c r="AQ644" s="2"/>
      <c r="AR644" s="15"/>
    </row>
    <row r="645" spans="1:44" ht="11.25" customHeight="1">
      <c r="A645" s="184"/>
      <c r="B645" s="120"/>
      <c r="C645" s="120"/>
      <c r="D645" s="120"/>
      <c r="E645" s="2"/>
      <c r="F645" s="2"/>
      <c r="G645" s="120"/>
      <c r="H645" s="120"/>
      <c r="I645" s="120"/>
      <c r="J645" s="58"/>
      <c r="K645" s="121"/>
      <c r="L645" s="2"/>
      <c r="M645" s="120"/>
      <c r="N645" s="120"/>
      <c r="O645" s="120"/>
      <c r="P645" s="120"/>
      <c r="Q645" s="2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122"/>
      <c r="AJ645" s="122"/>
      <c r="AK645" s="2"/>
      <c r="AL645" s="2"/>
      <c r="AM645" s="2"/>
      <c r="AN645" s="2"/>
      <c r="AO645" s="2"/>
      <c r="AP645" s="2"/>
      <c r="AQ645" s="2"/>
      <c r="AR645" s="15"/>
    </row>
    <row r="646" spans="1:44" ht="11.25" customHeight="1">
      <c r="A646" s="184"/>
      <c r="B646" s="120"/>
      <c r="C646" s="120"/>
      <c r="D646" s="120"/>
      <c r="E646" s="2"/>
      <c r="F646" s="2"/>
      <c r="G646" s="120"/>
      <c r="H646" s="120"/>
      <c r="I646" s="120"/>
      <c r="J646" s="58"/>
      <c r="K646" s="121"/>
      <c r="L646" s="2"/>
      <c r="M646" s="120"/>
      <c r="N646" s="120"/>
      <c r="O646" s="120"/>
      <c r="P646" s="120"/>
      <c r="Q646" s="2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122"/>
      <c r="AJ646" s="122"/>
      <c r="AK646" s="2"/>
      <c r="AL646" s="2"/>
      <c r="AM646" s="2"/>
      <c r="AN646" s="2"/>
      <c r="AO646" s="2"/>
      <c r="AP646" s="2"/>
      <c r="AQ646" s="2"/>
      <c r="AR646" s="15"/>
    </row>
    <row r="647" spans="1:44" ht="11.25" customHeight="1">
      <c r="A647" s="184"/>
      <c r="B647" s="120"/>
      <c r="C647" s="120"/>
      <c r="D647" s="120"/>
      <c r="E647" s="2"/>
      <c r="F647" s="2"/>
      <c r="G647" s="120"/>
      <c r="H647" s="120"/>
      <c r="I647" s="120"/>
      <c r="J647" s="58"/>
      <c r="K647" s="121"/>
      <c r="L647" s="2"/>
      <c r="M647" s="120"/>
      <c r="N647" s="120"/>
      <c r="O647" s="120"/>
      <c r="P647" s="120"/>
      <c r="Q647" s="2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122"/>
      <c r="AJ647" s="122"/>
      <c r="AK647" s="2"/>
      <c r="AL647" s="2"/>
      <c r="AM647" s="2"/>
      <c r="AN647" s="2"/>
      <c r="AO647" s="2"/>
      <c r="AP647" s="2"/>
      <c r="AQ647" s="2"/>
      <c r="AR647" s="15"/>
    </row>
    <row r="648" spans="1:44" ht="11.25" customHeight="1">
      <c r="A648" s="184"/>
      <c r="B648" s="120"/>
      <c r="C648" s="120"/>
      <c r="D648" s="120"/>
      <c r="E648" s="2"/>
      <c r="F648" s="2"/>
      <c r="G648" s="120"/>
      <c r="H648" s="120"/>
      <c r="I648" s="120"/>
      <c r="J648" s="58"/>
      <c r="K648" s="121"/>
      <c r="L648" s="2"/>
      <c r="M648" s="120"/>
      <c r="N648" s="120"/>
      <c r="O648" s="120"/>
      <c r="P648" s="120"/>
      <c r="Q648" s="2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122"/>
      <c r="AJ648" s="122"/>
      <c r="AK648" s="2"/>
      <c r="AL648" s="2"/>
      <c r="AM648" s="2"/>
      <c r="AN648" s="2"/>
      <c r="AO648" s="2"/>
      <c r="AP648" s="2"/>
      <c r="AQ648" s="2"/>
      <c r="AR648" s="15"/>
    </row>
    <row r="649" spans="1:44" ht="11.25" customHeight="1">
      <c r="A649" s="184"/>
      <c r="B649" s="120"/>
      <c r="C649" s="120"/>
      <c r="D649" s="120"/>
      <c r="E649" s="2"/>
      <c r="F649" s="2"/>
      <c r="G649" s="120"/>
      <c r="H649" s="120"/>
      <c r="I649" s="120"/>
      <c r="J649" s="58"/>
      <c r="K649" s="121"/>
      <c r="L649" s="2"/>
      <c r="M649" s="120"/>
      <c r="N649" s="120"/>
      <c r="O649" s="120"/>
      <c r="P649" s="120"/>
      <c r="Q649" s="2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122"/>
      <c r="AJ649" s="122"/>
      <c r="AK649" s="2"/>
      <c r="AL649" s="2"/>
      <c r="AM649" s="2"/>
      <c r="AN649" s="2"/>
      <c r="AO649" s="2"/>
      <c r="AP649" s="2"/>
      <c r="AQ649" s="2"/>
      <c r="AR649" s="15"/>
    </row>
    <row r="650" spans="1:44" ht="11.25" customHeight="1">
      <c r="A650" s="184"/>
      <c r="B650" s="120"/>
      <c r="C650" s="120"/>
      <c r="D650" s="120"/>
      <c r="E650" s="2"/>
      <c r="F650" s="2"/>
      <c r="G650" s="120"/>
      <c r="H650" s="120"/>
      <c r="I650" s="120"/>
      <c r="J650" s="58"/>
      <c r="K650" s="121"/>
      <c r="L650" s="2"/>
      <c r="M650" s="120"/>
      <c r="N650" s="120"/>
      <c r="O650" s="120"/>
      <c r="P650" s="120"/>
      <c r="Q650" s="2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122"/>
      <c r="AJ650" s="122"/>
      <c r="AK650" s="2"/>
      <c r="AL650" s="2"/>
      <c r="AM650" s="2"/>
      <c r="AN650" s="2"/>
      <c r="AO650" s="2"/>
      <c r="AP650" s="2"/>
      <c r="AQ650" s="2"/>
      <c r="AR650" s="15"/>
    </row>
    <row r="651" spans="1:44" ht="11.25" customHeight="1">
      <c r="A651" s="184"/>
      <c r="B651" s="120"/>
      <c r="C651" s="120"/>
      <c r="D651" s="120"/>
      <c r="E651" s="2"/>
      <c r="F651" s="2"/>
      <c r="G651" s="120"/>
      <c r="H651" s="120"/>
      <c r="I651" s="120"/>
      <c r="J651" s="58"/>
      <c r="K651" s="121"/>
      <c r="L651" s="2"/>
      <c r="M651" s="120"/>
      <c r="N651" s="120"/>
      <c r="O651" s="120"/>
      <c r="P651" s="120"/>
      <c r="Q651" s="2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122"/>
      <c r="AJ651" s="122"/>
      <c r="AK651" s="2"/>
      <c r="AL651" s="2"/>
      <c r="AM651" s="2"/>
      <c r="AN651" s="2"/>
      <c r="AO651" s="2"/>
      <c r="AP651" s="2"/>
      <c r="AQ651" s="2"/>
      <c r="AR651" s="15"/>
    </row>
    <row r="652" spans="1:44" ht="11.25" customHeight="1">
      <c r="A652" s="184"/>
      <c r="B652" s="120"/>
      <c r="C652" s="120"/>
      <c r="D652" s="120"/>
      <c r="E652" s="2"/>
      <c r="F652" s="2"/>
      <c r="G652" s="120"/>
      <c r="H652" s="120"/>
      <c r="I652" s="120"/>
      <c r="J652" s="58"/>
      <c r="K652" s="121"/>
      <c r="L652" s="2"/>
      <c r="M652" s="120"/>
      <c r="N652" s="120"/>
      <c r="O652" s="120"/>
      <c r="P652" s="120"/>
      <c r="Q652" s="2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122"/>
      <c r="AJ652" s="122"/>
      <c r="AK652" s="2"/>
      <c r="AL652" s="2"/>
      <c r="AM652" s="2"/>
      <c r="AN652" s="2"/>
      <c r="AO652" s="2"/>
      <c r="AP652" s="2"/>
      <c r="AQ652" s="2"/>
      <c r="AR652" s="15"/>
    </row>
    <row r="653" spans="1:44" ht="11.25" customHeight="1">
      <c r="A653" s="184"/>
      <c r="B653" s="120"/>
      <c r="C653" s="120"/>
      <c r="D653" s="120"/>
      <c r="E653" s="2"/>
      <c r="F653" s="2"/>
      <c r="G653" s="120"/>
      <c r="H653" s="120"/>
      <c r="I653" s="120"/>
      <c r="J653" s="58"/>
      <c r="K653" s="121"/>
      <c r="L653" s="2"/>
      <c r="M653" s="120"/>
      <c r="N653" s="120"/>
      <c r="O653" s="120"/>
      <c r="P653" s="120"/>
      <c r="Q653" s="2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122"/>
      <c r="AJ653" s="122"/>
      <c r="AK653" s="2"/>
      <c r="AL653" s="2"/>
      <c r="AM653" s="2"/>
      <c r="AN653" s="2"/>
      <c r="AO653" s="2"/>
      <c r="AP653" s="2"/>
      <c r="AQ653" s="2"/>
      <c r="AR653" s="15"/>
    </row>
    <row r="654" spans="1:44" ht="11.25" customHeight="1">
      <c r="A654" s="184"/>
      <c r="B654" s="120"/>
      <c r="C654" s="120"/>
      <c r="D654" s="120"/>
      <c r="E654" s="2"/>
      <c r="F654" s="2"/>
      <c r="G654" s="120"/>
      <c r="H654" s="120"/>
      <c r="I654" s="120"/>
      <c r="J654" s="58"/>
      <c r="K654" s="121"/>
      <c r="L654" s="2"/>
      <c r="M654" s="120"/>
      <c r="N654" s="120"/>
      <c r="O654" s="120"/>
      <c r="P654" s="120"/>
      <c r="Q654" s="2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122"/>
      <c r="AJ654" s="122"/>
      <c r="AK654" s="2"/>
      <c r="AL654" s="2"/>
      <c r="AM654" s="2"/>
      <c r="AN654" s="2"/>
      <c r="AO654" s="2"/>
      <c r="AP654" s="2"/>
      <c r="AQ654" s="2"/>
      <c r="AR654" s="15"/>
    </row>
    <row r="655" spans="1:44" ht="11.25" customHeight="1">
      <c r="A655" s="184"/>
      <c r="B655" s="120"/>
      <c r="C655" s="120"/>
      <c r="D655" s="120"/>
      <c r="E655" s="2"/>
      <c r="F655" s="2"/>
      <c r="G655" s="120"/>
      <c r="H655" s="120"/>
      <c r="I655" s="120"/>
      <c r="J655" s="58"/>
      <c r="K655" s="121"/>
      <c r="L655" s="2"/>
      <c r="M655" s="120"/>
      <c r="N655" s="120"/>
      <c r="O655" s="120"/>
      <c r="P655" s="120"/>
      <c r="Q655" s="2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122"/>
      <c r="AJ655" s="122"/>
      <c r="AK655" s="2"/>
      <c r="AL655" s="2"/>
      <c r="AM655" s="2"/>
      <c r="AN655" s="2"/>
      <c r="AO655" s="2"/>
      <c r="AP655" s="2"/>
      <c r="AQ655" s="2"/>
      <c r="AR655" s="15"/>
    </row>
    <row r="656" spans="1:44" ht="11.25" customHeight="1">
      <c r="A656" s="184"/>
      <c r="B656" s="120"/>
      <c r="C656" s="120"/>
      <c r="D656" s="120"/>
      <c r="E656" s="2"/>
      <c r="F656" s="2"/>
      <c r="G656" s="120"/>
      <c r="H656" s="120"/>
      <c r="I656" s="120"/>
      <c r="J656" s="58"/>
      <c r="K656" s="121"/>
      <c r="L656" s="2"/>
      <c r="M656" s="120"/>
      <c r="N656" s="120"/>
      <c r="O656" s="120"/>
      <c r="P656" s="120"/>
      <c r="Q656" s="2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122"/>
      <c r="AJ656" s="122"/>
      <c r="AK656" s="2"/>
      <c r="AL656" s="2"/>
      <c r="AM656" s="2"/>
      <c r="AN656" s="2"/>
      <c r="AO656" s="2"/>
      <c r="AP656" s="2"/>
      <c r="AQ656" s="2"/>
      <c r="AR656" s="15"/>
    </row>
    <row r="657" spans="1:44" ht="11.25" customHeight="1">
      <c r="A657" s="184"/>
      <c r="B657" s="120"/>
      <c r="C657" s="120"/>
      <c r="D657" s="120"/>
      <c r="E657" s="2"/>
      <c r="F657" s="2"/>
      <c r="G657" s="120"/>
      <c r="H657" s="120"/>
      <c r="I657" s="120"/>
      <c r="J657" s="58"/>
      <c r="K657" s="121"/>
      <c r="L657" s="2"/>
      <c r="M657" s="120"/>
      <c r="N657" s="120"/>
      <c r="O657" s="120"/>
      <c r="P657" s="120"/>
      <c r="Q657" s="2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122"/>
      <c r="AJ657" s="122"/>
      <c r="AK657" s="2"/>
      <c r="AL657" s="2"/>
      <c r="AM657" s="2"/>
      <c r="AN657" s="2"/>
      <c r="AO657" s="2"/>
      <c r="AP657" s="2"/>
      <c r="AQ657" s="2"/>
      <c r="AR657" s="15"/>
    </row>
    <row r="658" spans="1:44" ht="11.25" customHeight="1">
      <c r="A658" s="184"/>
      <c r="B658" s="120"/>
      <c r="C658" s="120"/>
      <c r="D658" s="120"/>
      <c r="E658" s="2"/>
      <c r="F658" s="2"/>
      <c r="G658" s="120"/>
      <c r="H658" s="120"/>
      <c r="I658" s="120"/>
      <c r="J658" s="58"/>
      <c r="K658" s="121"/>
      <c r="L658" s="2"/>
      <c r="M658" s="120"/>
      <c r="N658" s="120"/>
      <c r="O658" s="120"/>
      <c r="P658" s="120"/>
      <c r="Q658" s="2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122"/>
      <c r="AJ658" s="122"/>
      <c r="AK658" s="2"/>
      <c r="AL658" s="2"/>
      <c r="AM658" s="2"/>
      <c r="AN658" s="2"/>
      <c r="AO658" s="2"/>
      <c r="AP658" s="2"/>
      <c r="AQ658" s="2"/>
      <c r="AR658" s="15"/>
    </row>
    <row r="659" spans="1:44" ht="11.25" customHeight="1">
      <c r="A659" s="184"/>
      <c r="B659" s="120"/>
      <c r="C659" s="120"/>
      <c r="D659" s="120"/>
      <c r="E659" s="2"/>
      <c r="F659" s="2"/>
      <c r="G659" s="120"/>
      <c r="H659" s="120"/>
      <c r="I659" s="120"/>
      <c r="J659" s="58"/>
      <c r="K659" s="121"/>
      <c r="L659" s="2"/>
      <c r="M659" s="120"/>
      <c r="N659" s="120"/>
      <c r="O659" s="120"/>
      <c r="P659" s="120"/>
      <c r="Q659" s="2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122"/>
      <c r="AJ659" s="122"/>
      <c r="AK659" s="2"/>
      <c r="AL659" s="2"/>
      <c r="AM659" s="2"/>
      <c r="AN659" s="2"/>
      <c r="AO659" s="2"/>
      <c r="AP659" s="2"/>
      <c r="AQ659" s="2"/>
      <c r="AR659" s="15"/>
    </row>
    <row r="660" spans="1:44" ht="11.25" customHeight="1">
      <c r="A660" s="184"/>
      <c r="B660" s="120"/>
      <c r="C660" s="120"/>
      <c r="D660" s="120"/>
      <c r="E660" s="2"/>
      <c r="F660" s="2"/>
      <c r="G660" s="120"/>
      <c r="H660" s="120"/>
      <c r="I660" s="120"/>
      <c r="J660" s="58"/>
      <c r="K660" s="121"/>
      <c r="L660" s="2"/>
      <c r="M660" s="120"/>
      <c r="N660" s="120"/>
      <c r="O660" s="120"/>
      <c r="P660" s="120"/>
      <c r="Q660" s="2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122"/>
      <c r="AJ660" s="122"/>
      <c r="AK660" s="2"/>
      <c r="AL660" s="2"/>
      <c r="AM660" s="2"/>
      <c r="AN660" s="2"/>
      <c r="AO660" s="2"/>
      <c r="AP660" s="2"/>
      <c r="AQ660" s="2"/>
      <c r="AR660" s="15"/>
    </row>
    <row r="661" spans="1:44" ht="11.25" customHeight="1">
      <c r="A661" s="184"/>
      <c r="B661" s="120"/>
      <c r="C661" s="120"/>
      <c r="D661" s="120"/>
      <c r="E661" s="2"/>
      <c r="F661" s="2"/>
      <c r="G661" s="120"/>
      <c r="H661" s="120"/>
      <c r="I661" s="120"/>
      <c r="J661" s="58"/>
      <c r="K661" s="121"/>
      <c r="L661" s="2"/>
      <c r="M661" s="120"/>
      <c r="N661" s="120"/>
      <c r="O661" s="120"/>
      <c r="P661" s="120"/>
      <c r="Q661" s="2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122"/>
      <c r="AJ661" s="122"/>
      <c r="AK661" s="2"/>
      <c r="AL661" s="2"/>
      <c r="AM661" s="2"/>
      <c r="AN661" s="2"/>
      <c r="AO661" s="2"/>
      <c r="AP661" s="2"/>
      <c r="AQ661" s="2"/>
      <c r="AR661" s="15"/>
    </row>
    <row r="662" spans="1:44" ht="11.25" customHeight="1">
      <c r="A662" s="184"/>
      <c r="B662" s="120"/>
      <c r="C662" s="120"/>
      <c r="D662" s="120"/>
      <c r="E662" s="2"/>
      <c r="F662" s="2"/>
      <c r="G662" s="120"/>
      <c r="H662" s="120"/>
      <c r="I662" s="120"/>
      <c r="J662" s="58"/>
      <c r="K662" s="121"/>
      <c r="L662" s="2"/>
      <c r="M662" s="120"/>
      <c r="N662" s="120"/>
      <c r="O662" s="120"/>
      <c r="P662" s="120"/>
      <c r="Q662" s="2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122"/>
      <c r="AJ662" s="122"/>
      <c r="AK662" s="2"/>
      <c r="AL662" s="2"/>
      <c r="AM662" s="2"/>
      <c r="AN662" s="2"/>
      <c r="AO662" s="2"/>
      <c r="AP662" s="2"/>
      <c r="AQ662" s="2"/>
      <c r="AR662" s="15"/>
    </row>
    <row r="663" spans="1:44" ht="11.25" customHeight="1">
      <c r="A663" s="184"/>
      <c r="B663" s="120"/>
      <c r="C663" s="120"/>
      <c r="D663" s="120"/>
      <c r="E663" s="2"/>
      <c r="F663" s="2"/>
      <c r="G663" s="120"/>
      <c r="H663" s="120"/>
      <c r="I663" s="120"/>
      <c r="J663" s="58"/>
      <c r="K663" s="121"/>
      <c r="L663" s="2"/>
      <c r="M663" s="120"/>
      <c r="N663" s="120"/>
      <c r="O663" s="120"/>
      <c r="P663" s="120"/>
      <c r="Q663" s="2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122"/>
      <c r="AJ663" s="122"/>
      <c r="AK663" s="2"/>
      <c r="AL663" s="2"/>
      <c r="AM663" s="2"/>
      <c r="AN663" s="2"/>
      <c r="AO663" s="2"/>
      <c r="AP663" s="2"/>
      <c r="AQ663" s="2"/>
      <c r="AR663" s="15"/>
    </row>
    <row r="664" spans="1:44" ht="11.25" customHeight="1">
      <c r="A664" s="184"/>
      <c r="B664" s="120"/>
      <c r="C664" s="120"/>
      <c r="D664" s="120"/>
      <c r="E664" s="2"/>
      <c r="F664" s="2"/>
      <c r="G664" s="120"/>
      <c r="H664" s="120"/>
      <c r="I664" s="120"/>
      <c r="J664" s="58"/>
      <c r="K664" s="121"/>
      <c r="L664" s="2"/>
      <c r="M664" s="120"/>
      <c r="N664" s="120"/>
      <c r="O664" s="120"/>
      <c r="P664" s="120"/>
      <c r="Q664" s="2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122"/>
      <c r="AJ664" s="122"/>
      <c r="AK664" s="2"/>
      <c r="AL664" s="2"/>
      <c r="AM664" s="2"/>
      <c r="AN664" s="2"/>
      <c r="AO664" s="2"/>
      <c r="AP664" s="2"/>
      <c r="AQ664" s="2"/>
      <c r="AR664" s="15"/>
    </row>
    <row r="665" spans="1:44" ht="11.25" customHeight="1">
      <c r="A665" s="184"/>
      <c r="B665" s="120"/>
      <c r="C665" s="120"/>
      <c r="D665" s="120"/>
      <c r="E665" s="2"/>
      <c r="F665" s="2"/>
      <c r="G665" s="120"/>
      <c r="H665" s="120"/>
      <c r="I665" s="120"/>
      <c r="J665" s="58"/>
      <c r="K665" s="121"/>
      <c r="L665" s="2"/>
      <c r="M665" s="120"/>
      <c r="N665" s="120"/>
      <c r="O665" s="120"/>
      <c r="P665" s="120"/>
      <c r="Q665" s="2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122"/>
      <c r="AJ665" s="122"/>
      <c r="AK665" s="2"/>
      <c r="AL665" s="2"/>
      <c r="AM665" s="2"/>
      <c r="AN665" s="2"/>
      <c r="AO665" s="2"/>
      <c r="AP665" s="2"/>
      <c r="AQ665" s="2"/>
      <c r="AR665" s="15"/>
    </row>
    <row r="666" spans="1:44" ht="11.25" customHeight="1">
      <c r="A666" s="184"/>
      <c r="B666" s="120"/>
      <c r="C666" s="120"/>
      <c r="D666" s="120"/>
      <c r="E666" s="2"/>
      <c r="F666" s="2"/>
      <c r="G666" s="120"/>
      <c r="H666" s="120"/>
      <c r="I666" s="120"/>
      <c r="J666" s="58"/>
      <c r="K666" s="121"/>
      <c r="L666" s="2"/>
      <c r="M666" s="120"/>
      <c r="N666" s="120"/>
      <c r="O666" s="120"/>
      <c r="P666" s="120"/>
      <c r="Q666" s="2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122"/>
      <c r="AJ666" s="122"/>
      <c r="AK666" s="2"/>
      <c r="AL666" s="2"/>
      <c r="AM666" s="2"/>
      <c r="AN666" s="2"/>
      <c r="AO666" s="2"/>
      <c r="AP666" s="2"/>
      <c r="AQ666" s="2"/>
      <c r="AR666" s="15"/>
    </row>
    <row r="667" spans="1:44" ht="11.25" customHeight="1">
      <c r="A667" s="184"/>
      <c r="B667" s="120"/>
      <c r="C667" s="120"/>
      <c r="D667" s="120"/>
      <c r="E667" s="2"/>
      <c r="F667" s="2"/>
      <c r="G667" s="120"/>
      <c r="H667" s="120"/>
      <c r="I667" s="120"/>
      <c r="J667" s="58"/>
      <c r="K667" s="121"/>
      <c r="L667" s="2"/>
      <c r="M667" s="120"/>
      <c r="N667" s="120"/>
      <c r="O667" s="120"/>
      <c r="P667" s="120"/>
      <c r="Q667" s="2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122"/>
      <c r="AJ667" s="122"/>
      <c r="AK667" s="2"/>
      <c r="AL667" s="2"/>
      <c r="AM667" s="2"/>
      <c r="AN667" s="2"/>
      <c r="AO667" s="2"/>
      <c r="AP667" s="2"/>
      <c r="AQ667" s="2"/>
      <c r="AR667" s="15"/>
    </row>
    <row r="668" spans="1:44" ht="11.25" customHeight="1">
      <c r="A668" s="184"/>
      <c r="B668" s="120"/>
      <c r="C668" s="120"/>
      <c r="D668" s="120"/>
      <c r="E668" s="2"/>
      <c r="F668" s="2"/>
      <c r="G668" s="120"/>
      <c r="H668" s="120"/>
      <c r="I668" s="120"/>
      <c r="J668" s="58"/>
      <c r="K668" s="121"/>
      <c r="L668" s="2"/>
      <c r="M668" s="120"/>
      <c r="N668" s="120"/>
      <c r="O668" s="120"/>
      <c r="P668" s="120"/>
      <c r="Q668" s="2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122"/>
      <c r="AJ668" s="122"/>
      <c r="AK668" s="2"/>
      <c r="AL668" s="2"/>
      <c r="AM668" s="2"/>
      <c r="AN668" s="2"/>
      <c r="AO668" s="2"/>
      <c r="AP668" s="2"/>
      <c r="AQ668" s="2"/>
      <c r="AR668" s="15"/>
    </row>
    <row r="669" spans="1:44" ht="11.25" customHeight="1">
      <c r="A669" s="184"/>
      <c r="B669" s="120"/>
      <c r="C669" s="120"/>
      <c r="D669" s="120"/>
      <c r="E669" s="2"/>
      <c r="F669" s="2"/>
      <c r="G669" s="120"/>
      <c r="H669" s="120"/>
      <c r="I669" s="120"/>
      <c r="J669" s="58"/>
      <c r="K669" s="121"/>
      <c r="L669" s="2"/>
      <c r="M669" s="120"/>
      <c r="N669" s="120"/>
      <c r="O669" s="120"/>
      <c r="P669" s="120"/>
      <c r="Q669" s="2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122"/>
      <c r="AJ669" s="122"/>
      <c r="AK669" s="2"/>
      <c r="AL669" s="2"/>
      <c r="AM669" s="2"/>
      <c r="AN669" s="2"/>
      <c r="AO669" s="2"/>
      <c r="AP669" s="2"/>
      <c r="AQ669" s="2"/>
      <c r="AR669" s="15"/>
    </row>
    <row r="670" spans="1:44" ht="11.25" customHeight="1">
      <c r="A670" s="184"/>
      <c r="B670" s="120"/>
      <c r="C670" s="120"/>
      <c r="D670" s="120"/>
      <c r="E670" s="2"/>
      <c r="F670" s="2"/>
      <c r="G670" s="120"/>
      <c r="H670" s="120"/>
      <c r="I670" s="120"/>
      <c r="J670" s="58"/>
      <c r="K670" s="121"/>
      <c r="L670" s="2"/>
      <c r="M670" s="120"/>
      <c r="N670" s="120"/>
      <c r="O670" s="120"/>
      <c r="P670" s="120"/>
      <c r="Q670" s="2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122"/>
      <c r="AJ670" s="122"/>
      <c r="AK670" s="2"/>
      <c r="AL670" s="2"/>
      <c r="AM670" s="2"/>
      <c r="AN670" s="2"/>
      <c r="AO670" s="2"/>
      <c r="AP670" s="2"/>
      <c r="AQ670" s="2"/>
      <c r="AR670" s="15"/>
    </row>
    <row r="671" spans="1:44" ht="11.25" customHeight="1">
      <c r="A671" s="184"/>
      <c r="B671" s="120"/>
      <c r="C671" s="120"/>
      <c r="D671" s="120"/>
      <c r="E671" s="2"/>
      <c r="F671" s="2"/>
      <c r="G671" s="120"/>
      <c r="H671" s="120"/>
      <c r="I671" s="120"/>
      <c r="J671" s="58"/>
      <c r="K671" s="121"/>
      <c r="L671" s="2"/>
      <c r="M671" s="120"/>
      <c r="N671" s="120"/>
      <c r="O671" s="120"/>
      <c r="P671" s="120"/>
      <c r="Q671" s="2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122"/>
      <c r="AJ671" s="122"/>
      <c r="AK671" s="2"/>
      <c r="AL671" s="2"/>
      <c r="AM671" s="2"/>
      <c r="AN671" s="2"/>
      <c r="AO671" s="2"/>
      <c r="AP671" s="2"/>
      <c r="AQ671" s="2"/>
      <c r="AR671" s="15"/>
    </row>
    <row r="672" spans="1:44" ht="11.25" customHeight="1">
      <c r="A672" s="184"/>
      <c r="B672" s="120"/>
      <c r="C672" s="120"/>
      <c r="D672" s="120"/>
      <c r="E672" s="2"/>
      <c r="F672" s="2"/>
      <c r="G672" s="120"/>
      <c r="H672" s="120"/>
      <c r="I672" s="120"/>
      <c r="J672" s="58"/>
      <c r="K672" s="121"/>
      <c r="L672" s="2"/>
      <c r="M672" s="120"/>
      <c r="N672" s="120"/>
      <c r="O672" s="120"/>
      <c r="P672" s="120"/>
      <c r="Q672" s="2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122"/>
      <c r="AJ672" s="122"/>
      <c r="AK672" s="2"/>
      <c r="AL672" s="2"/>
      <c r="AM672" s="2"/>
      <c r="AN672" s="2"/>
      <c r="AO672" s="2"/>
      <c r="AP672" s="2"/>
      <c r="AQ672" s="2"/>
      <c r="AR672" s="15"/>
    </row>
    <row r="673" spans="1:44" ht="11.25" customHeight="1">
      <c r="A673" s="184"/>
      <c r="B673" s="120"/>
      <c r="C673" s="120"/>
      <c r="D673" s="120"/>
      <c r="E673" s="2"/>
      <c r="F673" s="2"/>
      <c r="G673" s="120"/>
      <c r="H673" s="120"/>
      <c r="I673" s="120"/>
      <c r="J673" s="58"/>
      <c r="K673" s="121"/>
      <c r="L673" s="2"/>
      <c r="M673" s="120"/>
      <c r="N673" s="120"/>
      <c r="O673" s="120"/>
      <c r="P673" s="120"/>
      <c r="Q673" s="2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122"/>
      <c r="AJ673" s="122"/>
      <c r="AK673" s="2"/>
      <c r="AL673" s="2"/>
      <c r="AM673" s="2"/>
      <c r="AN673" s="2"/>
      <c r="AO673" s="2"/>
      <c r="AP673" s="2"/>
      <c r="AQ673" s="2"/>
      <c r="AR673" s="15"/>
    </row>
    <row r="674" spans="1:44" ht="11.25" customHeight="1">
      <c r="A674" s="184"/>
      <c r="B674" s="120"/>
      <c r="C674" s="120"/>
      <c r="D674" s="120"/>
      <c r="E674" s="2"/>
      <c r="F674" s="2"/>
      <c r="G674" s="120"/>
      <c r="H674" s="120"/>
      <c r="I674" s="120"/>
      <c r="J674" s="58"/>
      <c r="K674" s="121"/>
      <c r="L674" s="2"/>
      <c r="M674" s="120"/>
      <c r="N674" s="120"/>
      <c r="O674" s="120"/>
      <c r="P674" s="120"/>
      <c r="Q674" s="2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122"/>
      <c r="AJ674" s="122"/>
      <c r="AK674" s="2"/>
      <c r="AL674" s="2"/>
      <c r="AM674" s="2"/>
      <c r="AN674" s="2"/>
      <c r="AO674" s="2"/>
      <c r="AP674" s="2"/>
      <c r="AQ674" s="2"/>
      <c r="AR674" s="15"/>
    </row>
    <row r="675" spans="1:44" ht="11.25" customHeight="1">
      <c r="A675" s="184"/>
      <c r="B675" s="120"/>
      <c r="C675" s="120"/>
      <c r="D675" s="120"/>
      <c r="E675" s="2"/>
      <c r="F675" s="2"/>
      <c r="G675" s="120"/>
      <c r="H675" s="120"/>
      <c r="I675" s="120"/>
      <c r="J675" s="58"/>
      <c r="K675" s="121"/>
      <c r="L675" s="2"/>
      <c r="M675" s="120"/>
      <c r="N675" s="120"/>
      <c r="O675" s="120"/>
      <c r="P675" s="120"/>
      <c r="Q675" s="2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122"/>
      <c r="AJ675" s="122"/>
      <c r="AK675" s="2"/>
      <c r="AL675" s="2"/>
      <c r="AM675" s="2"/>
      <c r="AN675" s="2"/>
      <c r="AO675" s="2"/>
      <c r="AP675" s="2"/>
      <c r="AQ675" s="2"/>
      <c r="AR675" s="15"/>
    </row>
    <row r="676" spans="1:44" ht="11.25" customHeight="1">
      <c r="A676" s="184"/>
      <c r="B676" s="120"/>
      <c r="C676" s="120"/>
      <c r="D676" s="120"/>
      <c r="E676" s="2"/>
      <c r="F676" s="2"/>
      <c r="G676" s="120"/>
      <c r="H676" s="120"/>
      <c r="I676" s="120"/>
      <c r="J676" s="58"/>
      <c r="K676" s="121"/>
      <c r="L676" s="2"/>
      <c r="M676" s="120"/>
      <c r="N676" s="120"/>
      <c r="O676" s="120"/>
      <c r="P676" s="120"/>
      <c r="Q676" s="2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122"/>
      <c r="AJ676" s="122"/>
      <c r="AK676" s="2"/>
      <c r="AL676" s="2"/>
      <c r="AM676" s="2"/>
      <c r="AN676" s="2"/>
      <c r="AO676" s="2"/>
      <c r="AP676" s="2"/>
      <c r="AQ676" s="2"/>
      <c r="AR676" s="15"/>
    </row>
    <row r="677" spans="1:44" ht="11.25" customHeight="1">
      <c r="A677" s="184"/>
      <c r="B677" s="120"/>
      <c r="C677" s="120"/>
      <c r="D677" s="120"/>
      <c r="E677" s="2"/>
      <c r="F677" s="2"/>
      <c r="G677" s="120"/>
      <c r="H677" s="120"/>
      <c r="I677" s="120"/>
      <c r="J677" s="58"/>
      <c r="K677" s="121"/>
      <c r="L677" s="2"/>
      <c r="M677" s="120"/>
      <c r="N677" s="120"/>
      <c r="O677" s="120"/>
      <c r="P677" s="120"/>
      <c r="Q677" s="2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122"/>
      <c r="AJ677" s="122"/>
      <c r="AK677" s="2"/>
      <c r="AL677" s="2"/>
      <c r="AM677" s="2"/>
      <c r="AN677" s="2"/>
      <c r="AO677" s="2"/>
      <c r="AP677" s="2"/>
      <c r="AQ677" s="2"/>
      <c r="AR677" s="15"/>
    </row>
    <row r="678" spans="1:44" ht="11.25" customHeight="1">
      <c r="A678" s="184"/>
      <c r="B678" s="120"/>
      <c r="C678" s="120"/>
      <c r="D678" s="120"/>
      <c r="E678" s="2"/>
      <c r="F678" s="2"/>
      <c r="G678" s="120"/>
      <c r="H678" s="120"/>
      <c r="I678" s="120"/>
      <c r="J678" s="58"/>
      <c r="K678" s="121"/>
      <c r="L678" s="2"/>
      <c r="M678" s="120"/>
      <c r="N678" s="120"/>
      <c r="O678" s="120"/>
      <c r="P678" s="120"/>
      <c r="Q678" s="2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122"/>
      <c r="AJ678" s="122"/>
      <c r="AK678" s="2"/>
      <c r="AL678" s="2"/>
      <c r="AM678" s="2"/>
      <c r="AN678" s="2"/>
      <c r="AO678" s="2"/>
      <c r="AP678" s="2"/>
      <c r="AQ678" s="2"/>
      <c r="AR678" s="15"/>
    </row>
    <row r="679" spans="1:44" ht="11.25" customHeight="1">
      <c r="A679" s="184"/>
      <c r="B679" s="120"/>
      <c r="C679" s="120"/>
      <c r="D679" s="120"/>
      <c r="E679" s="2"/>
      <c r="F679" s="2"/>
      <c r="G679" s="120"/>
      <c r="H679" s="120"/>
      <c r="I679" s="120"/>
      <c r="J679" s="58"/>
      <c r="K679" s="121"/>
      <c r="L679" s="2"/>
      <c r="M679" s="120"/>
      <c r="N679" s="120"/>
      <c r="O679" s="120"/>
      <c r="P679" s="120"/>
      <c r="Q679" s="2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122"/>
      <c r="AJ679" s="122"/>
      <c r="AK679" s="2"/>
      <c r="AL679" s="2"/>
      <c r="AM679" s="2"/>
      <c r="AN679" s="2"/>
      <c r="AO679" s="2"/>
      <c r="AP679" s="2"/>
      <c r="AQ679" s="2"/>
      <c r="AR679" s="15"/>
    </row>
    <row r="680" spans="1:44" ht="11.25" customHeight="1">
      <c r="A680" s="184"/>
      <c r="B680" s="120"/>
      <c r="C680" s="120"/>
      <c r="D680" s="120"/>
      <c r="E680" s="2"/>
      <c r="F680" s="2"/>
      <c r="G680" s="120"/>
      <c r="H680" s="120"/>
      <c r="I680" s="120"/>
      <c r="J680" s="58"/>
      <c r="K680" s="121"/>
      <c r="L680" s="2"/>
      <c r="M680" s="120"/>
      <c r="N680" s="120"/>
      <c r="O680" s="120"/>
      <c r="P680" s="120"/>
      <c r="Q680" s="2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122"/>
      <c r="AJ680" s="122"/>
      <c r="AK680" s="2"/>
      <c r="AL680" s="2"/>
      <c r="AM680" s="2"/>
      <c r="AN680" s="2"/>
      <c r="AO680" s="2"/>
      <c r="AP680" s="2"/>
      <c r="AQ680" s="2"/>
      <c r="AR680" s="15"/>
    </row>
    <row r="681" spans="1:44" ht="11.25" customHeight="1">
      <c r="A681" s="184"/>
      <c r="B681" s="120"/>
      <c r="C681" s="120"/>
      <c r="D681" s="120"/>
      <c r="E681" s="2"/>
      <c r="F681" s="2"/>
      <c r="G681" s="120"/>
      <c r="H681" s="120"/>
      <c r="I681" s="120"/>
      <c r="J681" s="58"/>
      <c r="K681" s="121"/>
      <c r="L681" s="2"/>
      <c r="M681" s="120"/>
      <c r="N681" s="120"/>
      <c r="O681" s="120"/>
      <c r="P681" s="120"/>
      <c r="Q681" s="2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122"/>
      <c r="AJ681" s="122"/>
      <c r="AK681" s="2"/>
      <c r="AL681" s="2"/>
      <c r="AM681" s="2"/>
      <c r="AN681" s="2"/>
      <c r="AO681" s="2"/>
      <c r="AP681" s="2"/>
      <c r="AQ681" s="2"/>
      <c r="AR681" s="15"/>
    </row>
    <row r="682" spans="1:44" ht="11.25" customHeight="1">
      <c r="A682" s="184"/>
      <c r="B682" s="120"/>
      <c r="C682" s="120"/>
      <c r="D682" s="120"/>
      <c r="E682" s="2"/>
      <c r="F682" s="2"/>
      <c r="G682" s="120"/>
      <c r="H682" s="120"/>
      <c r="I682" s="120"/>
      <c r="J682" s="58"/>
      <c r="K682" s="121"/>
      <c r="L682" s="2"/>
      <c r="M682" s="120"/>
      <c r="N682" s="120"/>
      <c r="O682" s="120"/>
      <c r="P682" s="120"/>
      <c r="Q682" s="2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122"/>
      <c r="AJ682" s="122"/>
      <c r="AK682" s="2"/>
      <c r="AL682" s="2"/>
      <c r="AM682" s="2"/>
      <c r="AN682" s="2"/>
      <c r="AO682" s="2"/>
      <c r="AP682" s="2"/>
      <c r="AQ682" s="2"/>
      <c r="AR682" s="15"/>
    </row>
    <row r="683" spans="1:44" ht="11.25" customHeight="1">
      <c r="A683" s="184"/>
      <c r="B683" s="120"/>
      <c r="C683" s="120"/>
      <c r="D683" s="120"/>
      <c r="E683" s="2"/>
      <c r="F683" s="2"/>
      <c r="G683" s="120"/>
      <c r="H683" s="120"/>
      <c r="I683" s="120"/>
      <c r="J683" s="58"/>
      <c r="K683" s="121"/>
      <c r="L683" s="2"/>
      <c r="M683" s="120"/>
      <c r="N683" s="120"/>
      <c r="O683" s="120"/>
      <c r="P683" s="120"/>
      <c r="Q683" s="2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122"/>
      <c r="AJ683" s="122"/>
      <c r="AK683" s="2"/>
      <c r="AL683" s="2"/>
      <c r="AM683" s="2"/>
      <c r="AN683" s="2"/>
      <c r="AO683" s="2"/>
      <c r="AP683" s="2"/>
      <c r="AQ683" s="2"/>
      <c r="AR683" s="15"/>
    </row>
    <row r="684" spans="1:44" ht="11.25" customHeight="1">
      <c r="A684" s="184"/>
      <c r="B684" s="120"/>
      <c r="C684" s="120"/>
      <c r="D684" s="120"/>
      <c r="E684" s="2"/>
      <c r="F684" s="2"/>
      <c r="G684" s="120"/>
      <c r="H684" s="120"/>
      <c r="I684" s="120"/>
      <c r="J684" s="58"/>
      <c r="K684" s="121"/>
      <c r="L684" s="2"/>
      <c r="M684" s="120"/>
      <c r="N684" s="120"/>
      <c r="O684" s="120"/>
      <c r="P684" s="120"/>
      <c r="Q684" s="2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122"/>
      <c r="AJ684" s="122"/>
      <c r="AK684" s="2"/>
      <c r="AL684" s="2"/>
      <c r="AM684" s="2"/>
      <c r="AN684" s="2"/>
      <c r="AO684" s="2"/>
      <c r="AP684" s="2"/>
      <c r="AQ684" s="2"/>
      <c r="AR684" s="15"/>
    </row>
    <row r="685" spans="1:44" ht="11.25" customHeight="1">
      <c r="A685" s="184"/>
      <c r="B685" s="120"/>
      <c r="C685" s="120"/>
      <c r="D685" s="120"/>
      <c r="E685" s="2"/>
      <c r="F685" s="2"/>
      <c r="G685" s="120"/>
      <c r="H685" s="120"/>
      <c r="I685" s="120"/>
      <c r="J685" s="58"/>
      <c r="K685" s="121"/>
      <c r="L685" s="2"/>
      <c r="M685" s="120"/>
      <c r="N685" s="120"/>
      <c r="O685" s="120"/>
      <c r="P685" s="120"/>
      <c r="Q685" s="2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122"/>
      <c r="AJ685" s="122"/>
      <c r="AK685" s="2"/>
      <c r="AL685" s="2"/>
      <c r="AM685" s="2"/>
      <c r="AN685" s="2"/>
      <c r="AO685" s="2"/>
      <c r="AP685" s="2"/>
      <c r="AQ685" s="2"/>
      <c r="AR685" s="15"/>
    </row>
    <row r="686" spans="1:44" ht="11.25" customHeight="1">
      <c r="A686" s="184"/>
      <c r="B686" s="120"/>
      <c r="C686" s="120"/>
      <c r="D686" s="120"/>
      <c r="E686" s="2"/>
      <c r="F686" s="2"/>
      <c r="G686" s="120"/>
      <c r="H686" s="120"/>
      <c r="I686" s="120"/>
      <c r="J686" s="58"/>
      <c r="K686" s="121"/>
      <c r="L686" s="2"/>
      <c r="M686" s="120"/>
      <c r="N686" s="120"/>
      <c r="O686" s="120"/>
      <c r="P686" s="120"/>
      <c r="Q686" s="2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122"/>
      <c r="AJ686" s="122"/>
      <c r="AK686" s="2"/>
      <c r="AL686" s="2"/>
      <c r="AM686" s="2"/>
      <c r="AN686" s="2"/>
      <c r="AO686" s="2"/>
      <c r="AP686" s="2"/>
      <c r="AQ686" s="2"/>
      <c r="AR686" s="15"/>
    </row>
    <row r="687" spans="1:44" ht="11.25" customHeight="1">
      <c r="A687" s="184"/>
      <c r="B687" s="120"/>
      <c r="C687" s="120"/>
      <c r="D687" s="120"/>
      <c r="E687" s="2"/>
      <c r="F687" s="2"/>
      <c r="G687" s="120"/>
      <c r="H687" s="120"/>
      <c r="I687" s="120"/>
      <c r="J687" s="58"/>
      <c r="K687" s="121"/>
      <c r="L687" s="2"/>
      <c r="M687" s="120"/>
      <c r="N687" s="120"/>
      <c r="O687" s="120"/>
      <c r="P687" s="120"/>
      <c r="Q687" s="2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122"/>
      <c r="AJ687" s="122"/>
      <c r="AK687" s="2"/>
      <c r="AL687" s="2"/>
      <c r="AM687" s="2"/>
      <c r="AN687" s="2"/>
      <c r="AO687" s="2"/>
      <c r="AP687" s="2"/>
      <c r="AQ687" s="2"/>
      <c r="AR687" s="15"/>
    </row>
    <row r="688" spans="1:44" ht="11.25" customHeight="1">
      <c r="A688" s="184"/>
      <c r="B688" s="120"/>
      <c r="C688" s="120"/>
      <c r="D688" s="120"/>
      <c r="E688" s="2"/>
      <c r="F688" s="2"/>
      <c r="G688" s="120"/>
      <c r="H688" s="120"/>
      <c r="I688" s="120"/>
      <c r="J688" s="58"/>
      <c r="K688" s="121"/>
      <c r="L688" s="2"/>
      <c r="M688" s="120"/>
      <c r="N688" s="120"/>
      <c r="O688" s="120"/>
      <c r="P688" s="120"/>
      <c r="Q688" s="2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122"/>
      <c r="AJ688" s="122"/>
      <c r="AK688" s="2"/>
      <c r="AL688" s="2"/>
      <c r="AM688" s="2"/>
      <c r="AN688" s="2"/>
      <c r="AO688" s="2"/>
      <c r="AP688" s="2"/>
      <c r="AQ688" s="2"/>
      <c r="AR688" s="15"/>
    </row>
    <row r="689" spans="1:44" ht="11.25" customHeight="1">
      <c r="A689" s="184"/>
      <c r="B689" s="120"/>
      <c r="C689" s="120"/>
      <c r="D689" s="120"/>
      <c r="E689" s="2"/>
      <c r="F689" s="2"/>
      <c r="G689" s="120"/>
      <c r="H689" s="120"/>
      <c r="I689" s="120"/>
      <c r="J689" s="58"/>
      <c r="K689" s="121"/>
      <c r="L689" s="2"/>
      <c r="M689" s="120"/>
      <c r="N689" s="120"/>
      <c r="O689" s="120"/>
      <c r="P689" s="120"/>
      <c r="Q689" s="2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122"/>
      <c r="AJ689" s="122"/>
      <c r="AK689" s="2"/>
      <c r="AL689" s="2"/>
      <c r="AM689" s="2"/>
      <c r="AN689" s="2"/>
      <c r="AO689" s="2"/>
      <c r="AP689" s="2"/>
      <c r="AQ689" s="2"/>
      <c r="AR689" s="15"/>
    </row>
    <row r="690" spans="1:44" ht="11.25" customHeight="1">
      <c r="A690" s="184"/>
      <c r="B690" s="120"/>
      <c r="C690" s="120"/>
      <c r="D690" s="120"/>
      <c r="E690" s="2"/>
      <c r="F690" s="2"/>
      <c r="G690" s="120"/>
      <c r="H690" s="120"/>
      <c r="I690" s="120"/>
      <c r="J690" s="58"/>
      <c r="K690" s="121"/>
      <c r="L690" s="2"/>
      <c r="M690" s="120"/>
      <c r="N690" s="120"/>
      <c r="O690" s="120"/>
      <c r="P690" s="120"/>
      <c r="Q690" s="2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122"/>
      <c r="AJ690" s="122"/>
      <c r="AK690" s="2"/>
      <c r="AL690" s="2"/>
      <c r="AM690" s="2"/>
      <c r="AN690" s="2"/>
      <c r="AO690" s="2"/>
      <c r="AP690" s="2"/>
      <c r="AQ690" s="2"/>
      <c r="AR690" s="15"/>
    </row>
    <row r="691" spans="1:44" ht="11.25" customHeight="1">
      <c r="A691" s="184"/>
      <c r="B691" s="120"/>
      <c r="C691" s="120"/>
      <c r="D691" s="120"/>
      <c r="E691" s="2"/>
      <c r="F691" s="2"/>
      <c r="G691" s="120"/>
      <c r="H691" s="120"/>
      <c r="I691" s="120"/>
      <c r="J691" s="58"/>
      <c r="K691" s="121"/>
      <c r="L691" s="2"/>
      <c r="M691" s="120"/>
      <c r="N691" s="120"/>
      <c r="O691" s="120"/>
      <c r="P691" s="120"/>
      <c r="Q691" s="2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122"/>
      <c r="AJ691" s="122"/>
      <c r="AK691" s="2"/>
      <c r="AL691" s="2"/>
      <c r="AM691" s="2"/>
      <c r="AN691" s="2"/>
      <c r="AO691" s="2"/>
      <c r="AP691" s="2"/>
      <c r="AQ691" s="2"/>
      <c r="AR691" s="15"/>
    </row>
    <row r="692" spans="1:44" ht="11.25" customHeight="1">
      <c r="A692" s="184"/>
      <c r="B692" s="120"/>
      <c r="C692" s="120"/>
      <c r="D692" s="120"/>
      <c r="E692" s="2"/>
      <c r="F692" s="2"/>
      <c r="G692" s="120"/>
      <c r="H692" s="120"/>
      <c r="I692" s="120"/>
      <c r="J692" s="58"/>
      <c r="K692" s="121"/>
      <c r="L692" s="2"/>
      <c r="M692" s="120"/>
      <c r="N692" s="120"/>
      <c r="O692" s="120"/>
      <c r="P692" s="120"/>
      <c r="Q692" s="2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122"/>
      <c r="AJ692" s="122"/>
      <c r="AK692" s="2"/>
      <c r="AL692" s="2"/>
      <c r="AM692" s="2"/>
      <c r="AN692" s="2"/>
      <c r="AO692" s="2"/>
      <c r="AP692" s="2"/>
      <c r="AQ692" s="2"/>
      <c r="AR692" s="15"/>
    </row>
    <row r="693" spans="1:44" ht="11.25" customHeight="1">
      <c r="A693" s="184"/>
      <c r="B693" s="120"/>
      <c r="C693" s="120"/>
      <c r="D693" s="120"/>
      <c r="E693" s="2"/>
      <c r="F693" s="2"/>
      <c r="G693" s="120"/>
      <c r="H693" s="120"/>
      <c r="I693" s="120"/>
      <c r="J693" s="58"/>
      <c r="K693" s="121"/>
      <c r="L693" s="2"/>
      <c r="M693" s="120"/>
      <c r="N693" s="120"/>
      <c r="O693" s="120"/>
      <c r="P693" s="120"/>
      <c r="Q693" s="2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122"/>
      <c r="AJ693" s="122"/>
      <c r="AK693" s="2"/>
      <c r="AL693" s="2"/>
      <c r="AM693" s="2"/>
      <c r="AN693" s="2"/>
      <c r="AO693" s="2"/>
      <c r="AP693" s="2"/>
      <c r="AQ693" s="2"/>
      <c r="AR693" s="15"/>
    </row>
    <row r="694" spans="1:44" ht="11.25" customHeight="1">
      <c r="A694" s="184"/>
      <c r="B694" s="120"/>
      <c r="C694" s="120"/>
      <c r="D694" s="120"/>
      <c r="E694" s="2"/>
      <c r="F694" s="2"/>
      <c r="G694" s="120"/>
      <c r="H694" s="120"/>
      <c r="I694" s="120"/>
      <c r="J694" s="58"/>
      <c r="K694" s="121"/>
      <c r="L694" s="2"/>
      <c r="M694" s="120"/>
      <c r="N694" s="120"/>
      <c r="O694" s="120"/>
      <c r="P694" s="120"/>
      <c r="Q694" s="2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122"/>
      <c r="AJ694" s="122"/>
      <c r="AK694" s="2"/>
      <c r="AL694" s="2"/>
      <c r="AM694" s="2"/>
      <c r="AN694" s="2"/>
      <c r="AO694" s="2"/>
      <c r="AP694" s="2"/>
      <c r="AQ694" s="2"/>
      <c r="AR694" s="15"/>
    </row>
    <row r="695" spans="1:44" ht="11.25" customHeight="1">
      <c r="A695" s="184"/>
      <c r="B695" s="120"/>
      <c r="C695" s="120"/>
      <c r="D695" s="120"/>
      <c r="E695" s="2"/>
      <c r="F695" s="2"/>
      <c r="G695" s="120"/>
      <c r="H695" s="120"/>
      <c r="I695" s="120"/>
      <c r="J695" s="58"/>
      <c r="K695" s="121"/>
      <c r="L695" s="2"/>
      <c r="M695" s="120"/>
      <c r="N695" s="120"/>
      <c r="O695" s="120"/>
      <c r="P695" s="120"/>
      <c r="Q695" s="2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122"/>
      <c r="AJ695" s="122"/>
      <c r="AK695" s="2"/>
      <c r="AL695" s="2"/>
      <c r="AM695" s="2"/>
      <c r="AN695" s="2"/>
      <c r="AO695" s="2"/>
      <c r="AP695" s="2"/>
      <c r="AQ695" s="2"/>
      <c r="AR695" s="15"/>
    </row>
    <row r="696" spans="1:44" ht="11.25" customHeight="1">
      <c r="A696" s="184"/>
      <c r="B696" s="120"/>
      <c r="C696" s="120"/>
      <c r="D696" s="120"/>
      <c r="E696" s="2"/>
      <c r="F696" s="2"/>
      <c r="G696" s="120"/>
      <c r="H696" s="120"/>
      <c r="I696" s="120"/>
      <c r="J696" s="58"/>
      <c r="K696" s="121"/>
      <c r="L696" s="2"/>
      <c r="M696" s="120"/>
      <c r="N696" s="120"/>
      <c r="O696" s="120"/>
      <c r="P696" s="120"/>
      <c r="Q696" s="2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122"/>
      <c r="AJ696" s="122"/>
      <c r="AK696" s="2"/>
      <c r="AL696" s="2"/>
      <c r="AM696" s="2"/>
      <c r="AN696" s="2"/>
      <c r="AO696" s="2"/>
      <c r="AP696" s="2"/>
      <c r="AQ696" s="2"/>
      <c r="AR696" s="15"/>
    </row>
    <row r="697" spans="1:44" ht="11.25" customHeight="1">
      <c r="A697" s="184"/>
      <c r="B697" s="120"/>
      <c r="C697" s="120"/>
      <c r="D697" s="120"/>
      <c r="E697" s="2"/>
      <c r="F697" s="2"/>
      <c r="G697" s="120"/>
      <c r="H697" s="120"/>
      <c r="I697" s="120"/>
      <c r="J697" s="58"/>
      <c r="K697" s="121"/>
      <c r="L697" s="2"/>
      <c r="M697" s="120"/>
      <c r="N697" s="120"/>
      <c r="O697" s="120"/>
      <c r="P697" s="120"/>
      <c r="Q697" s="2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122"/>
      <c r="AJ697" s="122"/>
      <c r="AK697" s="2"/>
      <c r="AL697" s="2"/>
      <c r="AM697" s="2"/>
      <c r="AN697" s="2"/>
      <c r="AO697" s="2"/>
      <c r="AP697" s="2"/>
      <c r="AQ697" s="2"/>
      <c r="AR697" s="15"/>
    </row>
    <row r="698" spans="1:44" ht="11.25" customHeight="1">
      <c r="A698" s="184"/>
      <c r="B698" s="120"/>
      <c r="C698" s="120"/>
      <c r="D698" s="120"/>
      <c r="E698" s="2"/>
      <c r="F698" s="2"/>
      <c r="G698" s="120"/>
      <c r="H698" s="120"/>
      <c r="I698" s="120"/>
      <c r="J698" s="58"/>
      <c r="K698" s="121"/>
      <c r="L698" s="2"/>
      <c r="M698" s="120"/>
      <c r="N698" s="120"/>
      <c r="O698" s="120"/>
      <c r="P698" s="120"/>
      <c r="Q698" s="2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122"/>
      <c r="AJ698" s="122"/>
      <c r="AK698" s="2"/>
      <c r="AL698" s="2"/>
      <c r="AM698" s="2"/>
      <c r="AN698" s="2"/>
      <c r="AO698" s="2"/>
      <c r="AP698" s="2"/>
      <c r="AQ698" s="2"/>
      <c r="AR698" s="15"/>
    </row>
    <row r="699" spans="1:44" ht="11.25" customHeight="1">
      <c r="A699" s="184"/>
      <c r="B699" s="120"/>
      <c r="C699" s="120"/>
      <c r="D699" s="120"/>
      <c r="E699" s="2"/>
      <c r="F699" s="2"/>
      <c r="G699" s="120"/>
      <c r="H699" s="120"/>
      <c r="I699" s="120"/>
      <c r="J699" s="58"/>
      <c r="K699" s="121"/>
      <c r="L699" s="2"/>
      <c r="M699" s="120"/>
      <c r="N699" s="120"/>
      <c r="O699" s="120"/>
      <c r="P699" s="120"/>
      <c r="Q699" s="2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122"/>
      <c r="AJ699" s="122"/>
      <c r="AK699" s="2"/>
      <c r="AL699" s="2"/>
      <c r="AM699" s="2"/>
      <c r="AN699" s="2"/>
      <c r="AO699" s="2"/>
      <c r="AP699" s="2"/>
      <c r="AQ699" s="2"/>
      <c r="AR699" s="15"/>
    </row>
    <row r="700" spans="1:44" ht="11.25" customHeight="1">
      <c r="A700" s="184"/>
      <c r="B700" s="120"/>
      <c r="C700" s="120"/>
      <c r="D700" s="120"/>
      <c r="E700" s="2"/>
      <c r="F700" s="2"/>
      <c r="G700" s="120"/>
      <c r="H700" s="120"/>
      <c r="I700" s="120"/>
      <c r="J700" s="58"/>
      <c r="K700" s="121"/>
      <c r="L700" s="2"/>
      <c r="M700" s="120"/>
      <c r="N700" s="120"/>
      <c r="O700" s="120"/>
      <c r="P700" s="120"/>
      <c r="Q700" s="2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122"/>
      <c r="AJ700" s="122"/>
      <c r="AK700" s="2"/>
      <c r="AL700" s="2"/>
      <c r="AM700" s="2"/>
      <c r="AN700" s="2"/>
      <c r="AO700" s="2"/>
      <c r="AP700" s="2"/>
      <c r="AQ700" s="2"/>
      <c r="AR700" s="15"/>
    </row>
    <row r="701" spans="1:44" ht="11.25" customHeight="1">
      <c r="A701" s="184"/>
      <c r="B701" s="120"/>
      <c r="C701" s="120"/>
      <c r="D701" s="120"/>
      <c r="E701" s="2"/>
      <c r="F701" s="2"/>
      <c r="G701" s="120"/>
      <c r="H701" s="120"/>
      <c r="I701" s="120"/>
      <c r="J701" s="58"/>
      <c r="K701" s="121"/>
      <c r="L701" s="2"/>
      <c r="M701" s="120"/>
      <c r="N701" s="120"/>
      <c r="O701" s="120"/>
      <c r="P701" s="120"/>
      <c r="Q701" s="2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122"/>
      <c r="AJ701" s="122"/>
      <c r="AK701" s="2"/>
      <c r="AL701" s="2"/>
      <c r="AM701" s="2"/>
      <c r="AN701" s="2"/>
      <c r="AO701" s="2"/>
      <c r="AP701" s="2"/>
      <c r="AQ701" s="2"/>
      <c r="AR701" s="15"/>
    </row>
    <row r="702" spans="1:44" ht="11.25" customHeight="1">
      <c r="A702" s="184"/>
      <c r="B702" s="120"/>
      <c r="C702" s="120"/>
      <c r="D702" s="120"/>
      <c r="E702" s="2"/>
      <c r="F702" s="2"/>
      <c r="G702" s="120"/>
      <c r="H702" s="120"/>
      <c r="I702" s="120"/>
      <c r="J702" s="58"/>
      <c r="K702" s="121"/>
      <c r="L702" s="2"/>
      <c r="M702" s="120"/>
      <c r="N702" s="120"/>
      <c r="O702" s="120"/>
      <c r="P702" s="120"/>
      <c r="Q702" s="2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122"/>
      <c r="AJ702" s="122"/>
      <c r="AK702" s="2"/>
      <c r="AL702" s="2"/>
      <c r="AM702" s="2"/>
      <c r="AN702" s="2"/>
      <c r="AO702" s="2"/>
      <c r="AP702" s="2"/>
      <c r="AQ702" s="2"/>
      <c r="AR702" s="15"/>
    </row>
    <row r="703" spans="1:44" ht="11.25" customHeight="1">
      <c r="A703" s="184"/>
      <c r="B703" s="120"/>
      <c r="C703" s="120"/>
      <c r="D703" s="120"/>
      <c r="E703" s="2"/>
      <c r="F703" s="2"/>
      <c r="G703" s="120"/>
      <c r="H703" s="120"/>
      <c r="I703" s="120"/>
      <c r="J703" s="58"/>
      <c r="K703" s="121"/>
      <c r="L703" s="2"/>
      <c r="M703" s="120"/>
      <c r="N703" s="120"/>
      <c r="O703" s="120"/>
      <c r="P703" s="120"/>
      <c r="Q703" s="2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122"/>
      <c r="AJ703" s="122"/>
      <c r="AK703" s="2"/>
      <c r="AL703" s="2"/>
      <c r="AM703" s="2"/>
      <c r="AN703" s="2"/>
      <c r="AO703" s="2"/>
      <c r="AP703" s="2"/>
      <c r="AQ703" s="2"/>
      <c r="AR703" s="15"/>
    </row>
    <row r="704" spans="1:44" ht="11.25" customHeight="1">
      <c r="A704" s="184"/>
      <c r="B704" s="120"/>
      <c r="C704" s="120"/>
      <c r="D704" s="120"/>
      <c r="E704" s="2"/>
      <c r="F704" s="2"/>
      <c r="G704" s="120"/>
      <c r="H704" s="120"/>
      <c r="I704" s="120"/>
      <c r="J704" s="58"/>
      <c r="K704" s="121"/>
      <c r="L704" s="2"/>
      <c r="M704" s="120"/>
      <c r="N704" s="120"/>
      <c r="O704" s="120"/>
      <c r="P704" s="120"/>
      <c r="Q704" s="2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122"/>
      <c r="AJ704" s="122"/>
      <c r="AK704" s="2"/>
      <c r="AL704" s="2"/>
      <c r="AM704" s="2"/>
      <c r="AN704" s="2"/>
      <c r="AO704" s="2"/>
      <c r="AP704" s="2"/>
      <c r="AQ704" s="2"/>
      <c r="AR704" s="15"/>
    </row>
    <row r="705" spans="1:44" ht="11.25" customHeight="1">
      <c r="A705" s="184"/>
      <c r="B705" s="120"/>
      <c r="C705" s="120"/>
      <c r="D705" s="120"/>
      <c r="E705" s="2"/>
      <c r="F705" s="2"/>
      <c r="G705" s="120"/>
      <c r="H705" s="120"/>
      <c r="I705" s="120"/>
      <c r="J705" s="58"/>
      <c r="K705" s="121"/>
      <c r="L705" s="2"/>
      <c r="M705" s="120"/>
      <c r="N705" s="120"/>
      <c r="O705" s="120"/>
      <c r="P705" s="120"/>
      <c r="Q705" s="2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122"/>
      <c r="AJ705" s="122"/>
      <c r="AK705" s="2"/>
      <c r="AL705" s="2"/>
      <c r="AM705" s="2"/>
      <c r="AN705" s="2"/>
      <c r="AO705" s="2"/>
      <c r="AP705" s="2"/>
      <c r="AQ705" s="2"/>
      <c r="AR705" s="15"/>
    </row>
    <row r="706" spans="1:44" ht="11.25" customHeight="1">
      <c r="A706" s="184"/>
      <c r="B706" s="120"/>
      <c r="C706" s="120"/>
      <c r="D706" s="120"/>
      <c r="E706" s="2"/>
      <c r="F706" s="2"/>
      <c r="G706" s="120"/>
      <c r="H706" s="120"/>
      <c r="I706" s="120"/>
      <c r="J706" s="58"/>
      <c r="K706" s="121"/>
      <c r="L706" s="2"/>
      <c r="M706" s="120"/>
      <c r="N706" s="120"/>
      <c r="O706" s="120"/>
      <c r="P706" s="120"/>
      <c r="Q706" s="2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122"/>
      <c r="AJ706" s="122"/>
      <c r="AK706" s="2"/>
      <c r="AL706" s="2"/>
      <c r="AM706" s="2"/>
      <c r="AN706" s="2"/>
      <c r="AO706" s="2"/>
      <c r="AP706" s="2"/>
      <c r="AQ706" s="2"/>
      <c r="AR706" s="15"/>
    </row>
    <row r="707" spans="1:44" ht="11.25" customHeight="1">
      <c r="A707" s="184"/>
      <c r="B707" s="120"/>
      <c r="C707" s="120"/>
      <c r="D707" s="120"/>
      <c r="E707" s="2"/>
      <c r="F707" s="2"/>
      <c r="G707" s="120"/>
      <c r="H707" s="120"/>
      <c r="I707" s="120"/>
      <c r="J707" s="58"/>
      <c r="K707" s="121"/>
      <c r="L707" s="2"/>
      <c r="M707" s="120"/>
      <c r="N707" s="120"/>
      <c r="O707" s="120"/>
      <c r="P707" s="120"/>
      <c r="Q707" s="2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122"/>
      <c r="AJ707" s="122"/>
      <c r="AK707" s="2"/>
      <c r="AL707" s="2"/>
      <c r="AM707" s="2"/>
      <c r="AN707" s="2"/>
      <c r="AO707" s="2"/>
      <c r="AP707" s="2"/>
      <c r="AQ707" s="2"/>
      <c r="AR707" s="15"/>
    </row>
    <row r="708" spans="1:44" ht="11.25" customHeight="1">
      <c r="A708" s="184"/>
      <c r="B708" s="120"/>
      <c r="C708" s="120"/>
      <c r="D708" s="120"/>
      <c r="E708" s="2"/>
      <c r="F708" s="2"/>
      <c r="G708" s="120"/>
      <c r="H708" s="120"/>
      <c r="I708" s="120"/>
      <c r="J708" s="58"/>
      <c r="K708" s="121"/>
      <c r="L708" s="2"/>
      <c r="M708" s="120"/>
      <c r="N708" s="120"/>
      <c r="O708" s="120"/>
      <c r="P708" s="120"/>
      <c r="Q708" s="2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122"/>
      <c r="AJ708" s="122"/>
      <c r="AK708" s="2"/>
      <c r="AL708" s="2"/>
      <c r="AM708" s="2"/>
      <c r="AN708" s="2"/>
      <c r="AO708" s="2"/>
      <c r="AP708" s="2"/>
      <c r="AQ708" s="2"/>
      <c r="AR708" s="15"/>
    </row>
    <row r="709" spans="1:44" ht="11.25" customHeight="1">
      <c r="A709" s="184"/>
      <c r="B709" s="120"/>
      <c r="C709" s="120"/>
      <c r="D709" s="120"/>
      <c r="E709" s="2"/>
      <c r="F709" s="2"/>
      <c r="G709" s="120"/>
      <c r="H709" s="120"/>
      <c r="I709" s="120"/>
      <c r="J709" s="58"/>
      <c r="K709" s="121"/>
      <c r="L709" s="2"/>
      <c r="M709" s="120"/>
      <c r="N709" s="120"/>
      <c r="O709" s="120"/>
      <c r="P709" s="120"/>
      <c r="Q709" s="2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122"/>
      <c r="AJ709" s="122"/>
      <c r="AK709" s="2"/>
      <c r="AL709" s="2"/>
      <c r="AM709" s="2"/>
      <c r="AN709" s="2"/>
      <c r="AO709" s="2"/>
      <c r="AP709" s="2"/>
      <c r="AQ709" s="2"/>
      <c r="AR709" s="15"/>
    </row>
    <row r="710" spans="1:44" ht="11.25" customHeight="1">
      <c r="A710" s="184"/>
      <c r="B710" s="120"/>
      <c r="C710" s="120"/>
      <c r="D710" s="120"/>
      <c r="E710" s="2"/>
      <c r="F710" s="2"/>
      <c r="G710" s="120"/>
      <c r="H710" s="120"/>
      <c r="I710" s="120"/>
      <c r="J710" s="58"/>
      <c r="K710" s="121"/>
      <c r="L710" s="2"/>
      <c r="M710" s="120"/>
      <c r="N710" s="120"/>
      <c r="O710" s="120"/>
      <c r="P710" s="120"/>
      <c r="Q710" s="2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122"/>
      <c r="AJ710" s="122"/>
      <c r="AK710" s="2"/>
      <c r="AL710" s="2"/>
      <c r="AM710" s="2"/>
      <c r="AN710" s="2"/>
      <c r="AO710" s="2"/>
      <c r="AP710" s="2"/>
      <c r="AQ710" s="2"/>
      <c r="AR710" s="15"/>
    </row>
    <row r="711" spans="1:44" ht="11.25" customHeight="1">
      <c r="A711" s="184"/>
      <c r="B711" s="120"/>
      <c r="C711" s="120"/>
      <c r="D711" s="120"/>
      <c r="E711" s="2"/>
      <c r="F711" s="2"/>
      <c r="G711" s="120"/>
      <c r="H711" s="120"/>
      <c r="I711" s="120"/>
      <c r="J711" s="58"/>
      <c r="K711" s="121"/>
      <c r="L711" s="2"/>
      <c r="M711" s="120"/>
      <c r="N711" s="120"/>
      <c r="O711" s="120"/>
      <c r="P711" s="120"/>
      <c r="Q711" s="2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122"/>
      <c r="AJ711" s="122"/>
      <c r="AK711" s="2"/>
      <c r="AL711" s="2"/>
      <c r="AM711" s="2"/>
      <c r="AN711" s="2"/>
      <c r="AO711" s="2"/>
      <c r="AP711" s="2"/>
      <c r="AQ711" s="2"/>
      <c r="AR711" s="15"/>
    </row>
    <row r="712" spans="1:44" ht="11.25" customHeight="1">
      <c r="A712" s="184"/>
      <c r="B712" s="120"/>
      <c r="C712" s="120"/>
      <c r="D712" s="120"/>
      <c r="E712" s="2"/>
      <c r="F712" s="2"/>
      <c r="G712" s="120"/>
      <c r="H712" s="120"/>
      <c r="I712" s="120"/>
      <c r="J712" s="58"/>
      <c r="K712" s="121"/>
      <c r="L712" s="2"/>
      <c r="M712" s="120"/>
      <c r="N712" s="120"/>
      <c r="O712" s="120"/>
      <c r="P712" s="120"/>
      <c r="Q712" s="2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122"/>
      <c r="AJ712" s="122"/>
      <c r="AK712" s="2"/>
      <c r="AL712" s="2"/>
      <c r="AM712" s="2"/>
      <c r="AN712" s="2"/>
      <c r="AO712" s="2"/>
      <c r="AP712" s="2"/>
      <c r="AQ712" s="2"/>
      <c r="AR712" s="15"/>
    </row>
    <row r="713" spans="1:44" ht="11.25" customHeight="1">
      <c r="A713" s="184"/>
      <c r="B713" s="120"/>
      <c r="C713" s="120"/>
      <c r="D713" s="120"/>
      <c r="E713" s="2"/>
      <c r="F713" s="2"/>
      <c r="G713" s="120"/>
      <c r="H713" s="120"/>
      <c r="I713" s="120"/>
      <c r="J713" s="58"/>
      <c r="K713" s="121"/>
      <c r="L713" s="2"/>
      <c r="M713" s="120"/>
      <c r="N713" s="120"/>
      <c r="O713" s="120"/>
      <c r="P713" s="120"/>
      <c r="Q713" s="2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122"/>
      <c r="AJ713" s="122"/>
      <c r="AK713" s="2"/>
      <c r="AL713" s="2"/>
      <c r="AM713" s="2"/>
      <c r="AN713" s="2"/>
      <c r="AO713" s="2"/>
      <c r="AP713" s="2"/>
      <c r="AQ713" s="2"/>
      <c r="AR713" s="15"/>
    </row>
    <row r="714" spans="1:44" ht="11.25" customHeight="1">
      <c r="A714" s="184"/>
      <c r="B714" s="120"/>
      <c r="C714" s="120"/>
      <c r="D714" s="120"/>
      <c r="E714" s="2"/>
      <c r="F714" s="2"/>
      <c r="G714" s="120"/>
      <c r="H714" s="120"/>
      <c r="I714" s="120"/>
      <c r="J714" s="58"/>
      <c r="K714" s="121"/>
      <c r="L714" s="2"/>
      <c r="M714" s="120"/>
      <c r="N714" s="120"/>
      <c r="O714" s="120"/>
      <c r="P714" s="120"/>
      <c r="Q714" s="2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122"/>
      <c r="AJ714" s="122"/>
      <c r="AK714" s="2"/>
      <c r="AL714" s="2"/>
      <c r="AM714" s="2"/>
      <c r="AN714" s="2"/>
      <c r="AO714" s="2"/>
      <c r="AP714" s="2"/>
      <c r="AQ714" s="2"/>
      <c r="AR714" s="15"/>
    </row>
    <row r="715" spans="1:44" ht="11.25" customHeight="1">
      <c r="A715" s="184"/>
      <c r="B715" s="120"/>
      <c r="C715" s="120"/>
      <c r="D715" s="120"/>
      <c r="E715" s="2"/>
      <c r="F715" s="2"/>
      <c r="G715" s="120"/>
      <c r="H715" s="120"/>
      <c r="I715" s="120"/>
      <c r="J715" s="58"/>
      <c r="K715" s="121"/>
      <c r="L715" s="2"/>
      <c r="M715" s="120"/>
      <c r="N715" s="120"/>
      <c r="O715" s="120"/>
      <c r="P715" s="120"/>
      <c r="Q715" s="2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122"/>
      <c r="AJ715" s="122"/>
      <c r="AK715" s="2"/>
      <c r="AL715" s="2"/>
      <c r="AM715" s="2"/>
      <c r="AN715" s="2"/>
      <c r="AO715" s="2"/>
      <c r="AP715" s="2"/>
      <c r="AQ715" s="2"/>
      <c r="AR715" s="15"/>
    </row>
    <row r="716" spans="1:44" ht="11.25" customHeight="1">
      <c r="A716" s="184"/>
      <c r="B716" s="120"/>
      <c r="C716" s="120"/>
      <c r="D716" s="120"/>
      <c r="E716" s="2"/>
      <c r="F716" s="2"/>
      <c r="G716" s="120"/>
      <c r="H716" s="120"/>
      <c r="I716" s="120"/>
      <c r="J716" s="58"/>
      <c r="K716" s="121"/>
      <c r="L716" s="2"/>
      <c r="M716" s="120"/>
      <c r="N716" s="120"/>
      <c r="O716" s="120"/>
      <c r="P716" s="120"/>
      <c r="Q716" s="2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122"/>
      <c r="AJ716" s="122"/>
      <c r="AK716" s="2"/>
      <c r="AL716" s="2"/>
      <c r="AM716" s="2"/>
      <c r="AN716" s="2"/>
      <c r="AO716" s="2"/>
      <c r="AP716" s="2"/>
      <c r="AQ716" s="2"/>
      <c r="AR716" s="15"/>
    </row>
    <row r="717" spans="1:44" ht="11.25" customHeight="1">
      <c r="A717" s="184"/>
      <c r="B717" s="120"/>
      <c r="C717" s="120"/>
      <c r="D717" s="120"/>
      <c r="E717" s="2"/>
      <c r="F717" s="2"/>
      <c r="G717" s="120"/>
      <c r="H717" s="120"/>
      <c r="I717" s="120"/>
      <c r="J717" s="58"/>
      <c r="K717" s="121"/>
      <c r="L717" s="2"/>
      <c r="M717" s="120"/>
      <c r="N717" s="120"/>
      <c r="O717" s="120"/>
      <c r="P717" s="120"/>
      <c r="Q717" s="2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122"/>
      <c r="AJ717" s="122"/>
      <c r="AK717" s="2"/>
      <c r="AL717" s="2"/>
      <c r="AM717" s="2"/>
      <c r="AN717" s="2"/>
      <c r="AO717" s="2"/>
      <c r="AP717" s="2"/>
      <c r="AQ717" s="2"/>
      <c r="AR717" s="15"/>
    </row>
    <row r="718" spans="1:44" ht="11.25" customHeight="1">
      <c r="A718" s="184"/>
      <c r="B718" s="120"/>
      <c r="C718" s="120"/>
      <c r="D718" s="120"/>
      <c r="E718" s="2"/>
      <c r="F718" s="2"/>
      <c r="G718" s="120"/>
      <c r="H718" s="120"/>
      <c r="I718" s="120"/>
      <c r="J718" s="58"/>
      <c r="K718" s="121"/>
      <c r="L718" s="2"/>
      <c r="M718" s="120"/>
      <c r="N718" s="120"/>
      <c r="O718" s="120"/>
      <c r="P718" s="120"/>
      <c r="Q718" s="2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122"/>
      <c r="AJ718" s="122"/>
      <c r="AK718" s="2"/>
      <c r="AL718" s="2"/>
      <c r="AM718" s="2"/>
      <c r="AN718" s="2"/>
      <c r="AO718" s="2"/>
      <c r="AP718" s="2"/>
      <c r="AQ718" s="2"/>
      <c r="AR718" s="15"/>
    </row>
    <row r="719" spans="1:44" ht="11.25" customHeight="1">
      <c r="A719" s="184"/>
      <c r="B719" s="120"/>
      <c r="C719" s="120"/>
      <c r="D719" s="120"/>
      <c r="E719" s="2"/>
      <c r="F719" s="2"/>
      <c r="G719" s="120"/>
      <c r="H719" s="120"/>
      <c r="I719" s="120"/>
      <c r="J719" s="58"/>
      <c r="K719" s="121"/>
      <c r="L719" s="2"/>
      <c r="M719" s="120"/>
      <c r="N719" s="120"/>
      <c r="O719" s="120"/>
      <c r="P719" s="120"/>
      <c r="Q719" s="2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122"/>
      <c r="AJ719" s="122"/>
      <c r="AK719" s="2"/>
      <c r="AL719" s="2"/>
      <c r="AM719" s="2"/>
      <c r="AN719" s="2"/>
      <c r="AO719" s="2"/>
      <c r="AP719" s="2"/>
      <c r="AQ719" s="2"/>
      <c r="AR719" s="15"/>
    </row>
    <row r="720" spans="1:44" ht="11.25" customHeight="1">
      <c r="A720" s="184"/>
      <c r="B720" s="120"/>
      <c r="C720" s="120"/>
      <c r="D720" s="120"/>
      <c r="E720" s="2"/>
      <c r="F720" s="2"/>
      <c r="G720" s="120"/>
      <c r="H720" s="120"/>
      <c r="I720" s="120"/>
      <c r="J720" s="58"/>
      <c r="K720" s="121"/>
      <c r="L720" s="2"/>
      <c r="M720" s="120"/>
      <c r="N720" s="120"/>
      <c r="O720" s="120"/>
      <c r="P720" s="120"/>
      <c r="Q720" s="2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122"/>
      <c r="AJ720" s="122"/>
      <c r="AK720" s="2"/>
      <c r="AL720" s="2"/>
      <c r="AM720" s="2"/>
      <c r="AN720" s="2"/>
      <c r="AO720" s="2"/>
      <c r="AP720" s="2"/>
      <c r="AQ720" s="2"/>
      <c r="AR720" s="15"/>
    </row>
    <row r="721" spans="1:44" ht="11.25" customHeight="1">
      <c r="A721" s="184"/>
      <c r="B721" s="120"/>
      <c r="C721" s="120"/>
      <c r="D721" s="120"/>
      <c r="E721" s="2"/>
      <c r="F721" s="2"/>
      <c r="G721" s="120"/>
      <c r="H721" s="120"/>
      <c r="I721" s="120"/>
      <c r="J721" s="58"/>
      <c r="K721" s="121"/>
      <c r="L721" s="2"/>
      <c r="M721" s="120"/>
      <c r="N721" s="120"/>
      <c r="O721" s="120"/>
      <c r="P721" s="120"/>
      <c r="Q721" s="2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122"/>
      <c r="AJ721" s="122"/>
      <c r="AK721" s="2"/>
      <c r="AL721" s="2"/>
      <c r="AM721" s="2"/>
      <c r="AN721" s="2"/>
      <c r="AO721" s="2"/>
      <c r="AP721" s="2"/>
      <c r="AQ721" s="2"/>
      <c r="AR721" s="15"/>
    </row>
    <row r="722" spans="1:44" ht="11.25" customHeight="1">
      <c r="A722" s="184"/>
      <c r="B722" s="120"/>
      <c r="C722" s="120"/>
      <c r="D722" s="120"/>
      <c r="E722" s="2"/>
      <c r="F722" s="2"/>
      <c r="G722" s="120"/>
      <c r="H722" s="120"/>
      <c r="I722" s="120"/>
      <c r="J722" s="58"/>
      <c r="K722" s="121"/>
      <c r="L722" s="2"/>
      <c r="M722" s="120"/>
      <c r="N722" s="120"/>
      <c r="O722" s="120"/>
      <c r="P722" s="120"/>
      <c r="Q722" s="2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122"/>
      <c r="AJ722" s="122"/>
      <c r="AK722" s="2"/>
      <c r="AL722" s="2"/>
      <c r="AM722" s="2"/>
      <c r="AN722" s="2"/>
      <c r="AO722" s="2"/>
      <c r="AP722" s="2"/>
      <c r="AQ722" s="2"/>
      <c r="AR722" s="15"/>
    </row>
    <row r="723" spans="1:44" ht="11.25" customHeight="1">
      <c r="A723" s="184"/>
      <c r="B723" s="120"/>
      <c r="C723" s="120"/>
      <c r="D723" s="120"/>
      <c r="E723" s="2"/>
      <c r="F723" s="2"/>
      <c r="G723" s="120"/>
      <c r="H723" s="120"/>
      <c r="I723" s="120"/>
      <c r="J723" s="58"/>
      <c r="K723" s="121"/>
      <c r="L723" s="2"/>
      <c r="M723" s="120"/>
      <c r="N723" s="120"/>
      <c r="O723" s="120"/>
      <c r="P723" s="120"/>
      <c r="Q723" s="2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122"/>
      <c r="AJ723" s="122"/>
      <c r="AK723" s="2"/>
      <c r="AL723" s="2"/>
      <c r="AM723" s="2"/>
      <c r="AN723" s="2"/>
      <c r="AO723" s="2"/>
      <c r="AP723" s="2"/>
      <c r="AQ723" s="2"/>
      <c r="AR723" s="15"/>
    </row>
    <row r="724" spans="1:44" ht="11.25" customHeight="1">
      <c r="A724" s="184"/>
      <c r="B724" s="120"/>
      <c r="C724" s="120"/>
      <c r="D724" s="120"/>
      <c r="E724" s="2"/>
      <c r="F724" s="2"/>
      <c r="G724" s="120"/>
      <c r="H724" s="120"/>
      <c r="I724" s="120"/>
      <c r="J724" s="58"/>
      <c r="K724" s="121"/>
      <c r="L724" s="2"/>
      <c r="M724" s="120"/>
      <c r="N724" s="120"/>
      <c r="O724" s="120"/>
      <c r="P724" s="120"/>
      <c r="Q724" s="2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122"/>
      <c r="AJ724" s="122"/>
      <c r="AK724" s="2"/>
      <c r="AL724" s="2"/>
      <c r="AM724" s="2"/>
      <c r="AN724" s="2"/>
      <c r="AO724" s="2"/>
      <c r="AP724" s="2"/>
      <c r="AQ724" s="2"/>
      <c r="AR724" s="15"/>
    </row>
    <row r="725" spans="1:44" ht="11.25" customHeight="1">
      <c r="A725" s="184"/>
      <c r="B725" s="120"/>
      <c r="C725" s="120"/>
      <c r="D725" s="120"/>
      <c r="E725" s="2"/>
      <c r="F725" s="2"/>
      <c r="G725" s="120"/>
      <c r="H725" s="120"/>
      <c r="I725" s="120"/>
      <c r="J725" s="58"/>
      <c r="K725" s="121"/>
      <c r="L725" s="2"/>
      <c r="M725" s="120"/>
      <c r="N725" s="120"/>
      <c r="O725" s="120"/>
      <c r="P725" s="120"/>
      <c r="Q725" s="2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122"/>
      <c r="AJ725" s="122"/>
      <c r="AK725" s="2"/>
      <c r="AL725" s="2"/>
      <c r="AM725" s="2"/>
      <c r="AN725" s="2"/>
      <c r="AO725" s="2"/>
      <c r="AP725" s="2"/>
      <c r="AQ725" s="2"/>
      <c r="AR725" s="15"/>
    </row>
    <row r="726" spans="1:44" ht="11.25" customHeight="1">
      <c r="A726" s="184"/>
      <c r="B726" s="120"/>
      <c r="C726" s="120"/>
      <c r="D726" s="120"/>
      <c r="E726" s="2"/>
      <c r="F726" s="2"/>
      <c r="G726" s="120"/>
      <c r="H726" s="120"/>
      <c r="I726" s="120"/>
      <c r="J726" s="58"/>
      <c r="K726" s="121"/>
      <c r="L726" s="2"/>
      <c r="M726" s="120"/>
      <c r="N726" s="120"/>
      <c r="O726" s="120"/>
      <c r="P726" s="120"/>
      <c r="Q726" s="2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122"/>
      <c r="AJ726" s="122"/>
      <c r="AK726" s="2"/>
      <c r="AL726" s="2"/>
      <c r="AM726" s="2"/>
      <c r="AN726" s="2"/>
      <c r="AO726" s="2"/>
      <c r="AP726" s="2"/>
      <c r="AQ726" s="2"/>
      <c r="AR726" s="15"/>
    </row>
    <row r="727" spans="1:44" ht="11.25" customHeight="1">
      <c r="A727" s="184"/>
      <c r="B727" s="120"/>
      <c r="C727" s="120"/>
      <c r="D727" s="120"/>
      <c r="E727" s="2"/>
      <c r="F727" s="2"/>
      <c r="G727" s="120"/>
      <c r="H727" s="120"/>
      <c r="I727" s="120"/>
      <c r="J727" s="58"/>
      <c r="K727" s="121"/>
      <c r="L727" s="2"/>
      <c r="M727" s="120"/>
      <c r="N727" s="120"/>
      <c r="O727" s="120"/>
      <c r="P727" s="120"/>
      <c r="Q727" s="2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122"/>
      <c r="AJ727" s="122"/>
      <c r="AK727" s="2"/>
      <c r="AL727" s="2"/>
      <c r="AM727" s="2"/>
      <c r="AN727" s="2"/>
      <c r="AO727" s="2"/>
      <c r="AP727" s="2"/>
      <c r="AQ727" s="2"/>
      <c r="AR727" s="15"/>
    </row>
    <row r="728" spans="1:44" ht="11.25" customHeight="1">
      <c r="A728" s="184"/>
      <c r="B728" s="120"/>
      <c r="C728" s="120"/>
      <c r="D728" s="120"/>
      <c r="E728" s="2"/>
      <c r="F728" s="2"/>
      <c r="G728" s="120"/>
      <c r="H728" s="120"/>
      <c r="I728" s="120"/>
      <c r="J728" s="58"/>
      <c r="K728" s="121"/>
      <c r="L728" s="2"/>
      <c r="M728" s="120"/>
      <c r="N728" s="120"/>
      <c r="O728" s="120"/>
      <c r="P728" s="120"/>
      <c r="Q728" s="2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122"/>
      <c r="AJ728" s="122"/>
      <c r="AK728" s="2"/>
      <c r="AL728" s="2"/>
      <c r="AM728" s="2"/>
      <c r="AN728" s="2"/>
      <c r="AO728" s="2"/>
      <c r="AP728" s="2"/>
      <c r="AQ728" s="2"/>
      <c r="AR728" s="15"/>
    </row>
    <row r="729" spans="1:44" ht="11.25" customHeight="1">
      <c r="A729" s="184"/>
      <c r="B729" s="120"/>
      <c r="C729" s="120"/>
      <c r="D729" s="120"/>
      <c r="E729" s="2"/>
      <c r="F729" s="2"/>
      <c r="G729" s="120"/>
      <c r="H729" s="120"/>
      <c r="I729" s="120"/>
      <c r="J729" s="58"/>
      <c r="K729" s="121"/>
      <c r="L729" s="2"/>
      <c r="M729" s="120"/>
      <c r="N729" s="120"/>
      <c r="O729" s="120"/>
      <c r="P729" s="120"/>
      <c r="Q729" s="2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122"/>
      <c r="AJ729" s="122"/>
      <c r="AK729" s="2"/>
      <c r="AL729" s="2"/>
      <c r="AM729" s="2"/>
      <c r="AN729" s="2"/>
      <c r="AO729" s="2"/>
      <c r="AP729" s="2"/>
      <c r="AQ729" s="2"/>
      <c r="AR729" s="15"/>
    </row>
    <row r="730" spans="1:44" ht="11.25" customHeight="1">
      <c r="A730" s="184"/>
      <c r="B730" s="120"/>
      <c r="C730" s="120"/>
      <c r="D730" s="120"/>
      <c r="E730" s="2"/>
      <c r="F730" s="2"/>
      <c r="G730" s="120"/>
      <c r="H730" s="120"/>
      <c r="I730" s="120"/>
      <c r="J730" s="58"/>
      <c r="K730" s="121"/>
      <c r="L730" s="2"/>
      <c r="M730" s="120"/>
      <c r="N730" s="120"/>
      <c r="O730" s="120"/>
      <c r="P730" s="120"/>
      <c r="Q730" s="2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122"/>
      <c r="AJ730" s="122"/>
      <c r="AK730" s="2"/>
      <c r="AL730" s="2"/>
      <c r="AM730" s="2"/>
      <c r="AN730" s="2"/>
      <c r="AO730" s="2"/>
      <c r="AP730" s="2"/>
      <c r="AQ730" s="2"/>
      <c r="AR730" s="15"/>
    </row>
    <row r="731" spans="1:44" ht="11.25" customHeight="1">
      <c r="A731" s="184"/>
      <c r="B731" s="120"/>
      <c r="C731" s="120"/>
      <c r="D731" s="120"/>
      <c r="E731" s="2"/>
      <c r="F731" s="2"/>
      <c r="G731" s="120"/>
      <c r="H731" s="120"/>
      <c r="I731" s="120"/>
      <c r="J731" s="58"/>
      <c r="K731" s="121"/>
      <c r="L731" s="2"/>
      <c r="M731" s="120"/>
      <c r="N731" s="120"/>
      <c r="O731" s="120"/>
      <c r="P731" s="120"/>
      <c r="Q731" s="2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122"/>
      <c r="AJ731" s="122"/>
      <c r="AK731" s="2"/>
      <c r="AL731" s="2"/>
      <c r="AM731" s="2"/>
      <c r="AN731" s="2"/>
      <c r="AO731" s="2"/>
      <c r="AP731" s="2"/>
      <c r="AQ731" s="2"/>
      <c r="AR731" s="15"/>
    </row>
    <row r="732" spans="1:44" ht="11.25" customHeight="1">
      <c r="A732" s="184"/>
      <c r="B732" s="120"/>
      <c r="C732" s="120"/>
      <c r="D732" s="120"/>
      <c r="E732" s="2"/>
      <c r="F732" s="2"/>
      <c r="G732" s="120"/>
      <c r="H732" s="120"/>
      <c r="I732" s="120"/>
      <c r="J732" s="58"/>
      <c r="K732" s="121"/>
      <c r="L732" s="2"/>
      <c r="M732" s="120"/>
      <c r="N732" s="120"/>
      <c r="O732" s="120"/>
      <c r="P732" s="120"/>
      <c r="Q732" s="2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122"/>
      <c r="AJ732" s="122"/>
      <c r="AK732" s="2"/>
      <c r="AL732" s="2"/>
      <c r="AM732" s="2"/>
      <c r="AN732" s="2"/>
      <c r="AO732" s="2"/>
      <c r="AP732" s="2"/>
      <c r="AQ732" s="2"/>
      <c r="AR732" s="15"/>
    </row>
    <row r="733" spans="1:44" ht="11.25" customHeight="1">
      <c r="A733" s="184"/>
      <c r="B733" s="120"/>
      <c r="C733" s="120"/>
      <c r="D733" s="120"/>
      <c r="E733" s="2"/>
      <c r="F733" s="2"/>
      <c r="G733" s="120"/>
      <c r="H733" s="120"/>
      <c r="I733" s="120"/>
      <c r="J733" s="58"/>
      <c r="K733" s="121"/>
      <c r="L733" s="2"/>
      <c r="M733" s="120"/>
      <c r="N733" s="120"/>
      <c r="O733" s="120"/>
      <c r="P733" s="120"/>
      <c r="Q733" s="2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122"/>
      <c r="AJ733" s="122"/>
      <c r="AK733" s="2"/>
      <c r="AL733" s="2"/>
      <c r="AM733" s="2"/>
      <c r="AN733" s="2"/>
      <c r="AO733" s="2"/>
      <c r="AP733" s="2"/>
      <c r="AQ733" s="2"/>
      <c r="AR733" s="15"/>
    </row>
    <row r="734" spans="1:44" ht="11.25" customHeight="1">
      <c r="A734" s="184"/>
      <c r="B734" s="120"/>
      <c r="C734" s="120"/>
      <c r="D734" s="120"/>
      <c r="E734" s="2"/>
      <c r="F734" s="2"/>
      <c r="G734" s="120"/>
      <c r="H734" s="120"/>
      <c r="I734" s="120"/>
      <c r="J734" s="58"/>
      <c r="K734" s="121"/>
      <c r="L734" s="2"/>
      <c r="M734" s="120"/>
      <c r="N734" s="120"/>
      <c r="O734" s="120"/>
      <c r="P734" s="120"/>
      <c r="Q734" s="2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122"/>
      <c r="AJ734" s="122"/>
      <c r="AK734" s="2"/>
      <c r="AL734" s="2"/>
      <c r="AM734" s="2"/>
      <c r="AN734" s="2"/>
      <c r="AO734" s="2"/>
      <c r="AP734" s="2"/>
      <c r="AQ734" s="2"/>
      <c r="AR734" s="15"/>
    </row>
    <row r="735" spans="1:44" ht="11.25" customHeight="1">
      <c r="A735" s="184"/>
      <c r="B735" s="120"/>
      <c r="C735" s="120"/>
      <c r="D735" s="120"/>
      <c r="E735" s="2"/>
      <c r="F735" s="2"/>
      <c r="G735" s="120"/>
      <c r="H735" s="120"/>
      <c r="I735" s="120"/>
      <c r="J735" s="58"/>
      <c r="K735" s="121"/>
      <c r="L735" s="2"/>
      <c r="M735" s="120"/>
      <c r="N735" s="120"/>
      <c r="O735" s="120"/>
      <c r="P735" s="120"/>
      <c r="Q735" s="2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122"/>
      <c r="AJ735" s="122"/>
      <c r="AK735" s="2"/>
      <c r="AL735" s="2"/>
      <c r="AM735" s="2"/>
      <c r="AN735" s="2"/>
      <c r="AO735" s="2"/>
      <c r="AP735" s="2"/>
      <c r="AQ735" s="2"/>
      <c r="AR735" s="15"/>
    </row>
    <row r="736" spans="1:44" ht="11.25" customHeight="1">
      <c r="A736" s="184"/>
      <c r="B736" s="120"/>
      <c r="C736" s="120"/>
      <c r="D736" s="120"/>
      <c r="E736" s="2"/>
      <c r="F736" s="2"/>
      <c r="G736" s="120"/>
      <c r="H736" s="120"/>
      <c r="I736" s="120"/>
      <c r="J736" s="58"/>
      <c r="K736" s="121"/>
      <c r="L736" s="2"/>
      <c r="M736" s="120"/>
      <c r="N736" s="120"/>
      <c r="O736" s="120"/>
      <c r="P736" s="120"/>
      <c r="Q736" s="2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122"/>
      <c r="AJ736" s="122"/>
      <c r="AK736" s="2"/>
      <c r="AL736" s="2"/>
      <c r="AM736" s="2"/>
      <c r="AN736" s="2"/>
      <c r="AO736" s="2"/>
      <c r="AP736" s="2"/>
      <c r="AQ736" s="2"/>
      <c r="AR736" s="15"/>
    </row>
    <row r="737" spans="1:44" ht="11.25" customHeight="1">
      <c r="A737" s="184"/>
      <c r="B737" s="120"/>
      <c r="C737" s="120"/>
      <c r="D737" s="120"/>
      <c r="E737" s="2"/>
      <c r="F737" s="2"/>
      <c r="G737" s="120"/>
      <c r="H737" s="120"/>
      <c r="I737" s="120"/>
      <c r="J737" s="58"/>
      <c r="K737" s="121"/>
      <c r="L737" s="2"/>
      <c r="M737" s="120"/>
      <c r="N737" s="120"/>
      <c r="O737" s="120"/>
      <c r="P737" s="120"/>
      <c r="Q737" s="2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122"/>
      <c r="AJ737" s="122"/>
      <c r="AK737" s="2"/>
      <c r="AL737" s="2"/>
      <c r="AM737" s="2"/>
      <c r="AN737" s="2"/>
      <c r="AO737" s="2"/>
      <c r="AP737" s="2"/>
      <c r="AQ737" s="2"/>
      <c r="AR737" s="15"/>
    </row>
    <row r="738" spans="1:44" ht="11.25" customHeight="1">
      <c r="A738" s="184"/>
      <c r="B738" s="120"/>
      <c r="C738" s="120"/>
      <c r="D738" s="120"/>
      <c r="E738" s="2"/>
      <c r="F738" s="2"/>
      <c r="G738" s="120"/>
      <c r="H738" s="120"/>
      <c r="I738" s="120"/>
      <c r="J738" s="58"/>
      <c r="K738" s="121"/>
      <c r="L738" s="2"/>
      <c r="M738" s="120"/>
      <c r="N738" s="120"/>
      <c r="O738" s="120"/>
      <c r="P738" s="120"/>
      <c r="Q738" s="2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122"/>
      <c r="AJ738" s="122"/>
      <c r="AK738" s="2"/>
      <c r="AL738" s="2"/>
      <c r="AM738" s="2"/>
      <c r="AN738" s="2"/>
      <c r="AO738" s="2"/>
      <c r="AP738" s="2"/>
      <c r="AQ738" s="2"/>
      <c r="AR738" s="15"/>
    </row>
    <row r="739" spans="1:44" ht="11.25" customHeight="1">
      <c r="A739" s="184"/>
      <c r="B739" s="120"/>
      <c r="C739" s="120"/>
      <c r="D739" s="120"/>
      <c r="E739" s="2"/>
      <c r="F739" s="2"/>
      <c r="G739" s="120"/>
      <c r="H739" s="120"/>
      <c r="I739" s="120"/>
      <c r="J739" s="58"/>
      <c r="K739" s="121"/>
      <c r="L739" s="2"/>
      <c r="M739" s="120"/>
      <c r="N739" s="120"/>
      <c r="O739" s="120"/>
      <c r="P739" s="120"/>
      <c r="Q739" s="2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122"/>
      <c r="AJ739" s="122"/>
      <c r="AK739" s="2"/>
      <c r="AL739" s="2"/>
      <c r="AM739" s="2"/>
      <c r="AN739" s="2"/>
      <c r="AO739" s="2"/>
      <c r="AP739" s="2"/>
      <c r="AQ739" s="2"/>
      <c r="AR739" s="15"/>
    </row>
    <row r="740" spans="1:44" ht="11.25" customHeight="1">
      <c r="A740" s="184"/>
      <c r="B740" s="120"/>
      <c r="C740" s="120"/>
      <c r="D740" s="120"/>
      <c r="E740" s="2"/>
      <c r="F740" s="2"/>
      <c r="G740" s="120"/>
      <c r="H740" s="120"/>
      <c r="I740" s="120"/>
      <c r="J740" s="58"/>
      <c r="K740" s="121"/>
      <c r="L740" s="2"/>
      <c r="M740" s="120"/>
      <c r="N740" s="120"/>
      <c r="O740" s="120"/>
      <c r="P740" s="120"/>
      <c r="Q740" s="2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122"/>
      <c r="AJ740" s="122"/>
      <c r="AK740" s="2"/>
      <c r="AL740" s="2"/>
      <c r="AM740" s="2"/>
      <c r="AN740" s="2"/>
      <c r="AO740" s="2"/>
      <c r="AP740" s="2"/>
      <c r="AQ740" s="2"/>
      <c r="AR740" s="15"/>
    </row>
    <row r="741" spans="1:44" ht="11.25" customHeight="1">
      <c r="A741" s="184"/>
      <c r="B741" s="120"/>
      <c r="C741" s="120"/>
      <c r="D741" s="120"/>
      <c r="E741" s="2"/>
      <c r="F741" s="2"/>
      <c r="G741" s="120"/>
      <c r="H741" s="120"/>
      <c r="I741" s="120"/>
      <c r="J741" s="58"/>
      <c r="K741" s="121"/>
      <c r="L741" s="2"/>
      <c r="M741" s="120"/>
      <c r="N741" s="120"/>
      <c r="O741" s="120"/>
      <c r="P741" s="120"/>
      <c r="Q741" s="2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122"/>
      <c r="AJ741" s="122"/>
      <c r="AK741" s="2"/>
      <c r="AL741" s="2"/>
      <c r="AM741" s="2"/>
      <c r="AN741" s="2"/>
      <c r="AO741" s="2"/>
      <c r="AP741" s="2"/>
      <c r="AQ741" s="2"/>
      <c r="AR741" s="15"/>
    </row>
    <row r="742" spans="1:44" ht="11.25" customHeight="1">
      <c r="A742" s="184"/>
      <c r="B742" s="120"/>
      <c r="C742" s="120"/>
      <c r="D742" s="120"/>
      <c r="E742" s="2"/>
      <c r="F742" s="2"/>
      <c r="G742" s="120"/>
      <c r="H742" s="120"/>
      <c r="I742" s="120"/>
      <c r="J742" s="58"/>
      <c r="K742" s="121"/>
      <c r="L742" s="2"/>
      <c r="M742" s="120"/>
      <c r="N742" s="120"/>
      <c r="O742" s="120"/>
      <c r="P742" s="120"/>
      <c r="Q742" s="2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122"/>
      <c r="AJ742" s="122"/>
      <c r="AK742" s="2"/>
      <c r="AL742" s="2"/>
      <c r="AM742" s="2"/>
      <c r="AN742" s="2"/>
      <c r="AO742" s="2"/>
      <c r="AP742" s="2"/>
      <c r="AQ742" s="2"/>
      <c r="AR742" s="15"/>
    </row>
    <row r="743" spans="1:44" ht="11.25" customHeight="1">
      <c r="A743" s="184"/>
      <c r="B743" s="120"/>
      <c r="C743" s="120"/>
      <c r="D743" s="120"/>
      <c r="E743" s="2"/>
      <c r="F743" s="2"/>
      <c r="G743" s="120"/>
      <c r="H743" s="120"/>
      <c r="I743" s="120"/>
      <c r="J743" s="58"/>
      <c r="K743" s="121"/>
      <c r="L743" s="2"/>
      <c r="M743" s="120"/>
      <c r="N743" s="120"/>
      <c r="O743" s="120"/>
      <c r="P743" s="120"/>
      <c r="Q743" s="2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122"/>
      <c r="AJ743" s="122"/>
      <c r="AK743" s="2"/>
      <c r="AL743" s="2"/>
      <c r="AM743" s="2"/>
      <c r="AN743" s="2"/>
      <c r="AO743" s="2"/>
      <c r="AP743" s="2"/>
      <c r="AQ743" s="2"/>
      <c r="AR743" s="15"/>
    </row>
    <row r="744" spans="1:44" ht="11.25" customHeight="1">
      <c r="A744" s="184"/>
      <c r="B744" s="120"/>
      <c r="C744" s="120"/>
      <c r="D744" s="120"/>
      <c r="E744" s="2"/>
      <c r="F744" s="2"/>
      <c r="G744" s="120"/>
      <c r="H744" s="120"/>
      <c r="I744" s="120"/>
      <c r="J744" s="58"/>
      <c r="K744" s="121"/>
      <c r="L744" s="2"/>
      <c r="M744" s="120"/>
      <c r="N744" s="120"/>
      <c r="O744" s="120"/>
      <c r="P744" s="120"/>
      <c r="Q744" s="2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122"/>
      <c r="AJ744" s="122"/>
      <c r="AK744" s="2"/>
      <c r="AL744" s="2"/>
      <c r="AM744" s="2"/>
      <c r="AN744" s="2"/>
      <c r="AO744" s="2"/>
      <c r="AP744" s="2"/>
      <c r="AQ744" s="2"/>
      <c r="AR744" s="15"/>
    </row>
    <row r="745" spans="1:44" ht="11.25" customHeight="1">
      <c r="A745" s="184"/>
      <c r="B745" s="120"/>
      <c r="C745" s="120"/>
      <c r="D745" s="120"/>
      <c r="E745" s="2"/>
      <c r="F745" s="2"/>
      <c r="G745" s="120"/>
      <c r="H745" s="120"/>
      <c r="I745" s="120"/>
      <c r="J745" s="58"/>
      <c r="K745" s="121"/>
      <c r="L745" s="2"/>
      <c r="M745" s="120"/>
      <c r="N745" s="120"/>
      <c r="O745" s="120"/>
      <c r="P745" s="120"/>
      <c r="Q745" s="2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122"/>
      <c r="AJ745" s="122"/>
      <c r="AK745" s="2"/>
      <c r="AL745" s="2"/>
      <c r="AM745" s="2"/>
      <c r="AN745" s="2"/>
      <c r="AO745" s="2"/>
      <c r="AP745" s="2"/>
      <c r="AQ745" s="2"/>
      <c r="AR745" s="15"/>
    </row>
    <row r="746" spans="1:44" ht="11.25" customHeight="1">
      <c r="A746" s="184"/>
      <c r="B746" s="120"/>
      <c r="C746" s="120"/>
      <c r="D746" s="120"/>
      <c r="E746" s="2"/>
      <c r="F746" s="2"/>
      <c r="G746" s="120"/>
      <c r="H746" s="120"/>
      <c r="I746" s="120"/>
      <c r="J746" s="58"/>
      <c r="K746" s="121"/>
      <c r="L746" s="2"/>
      <c r="M746" s="120"/>
      <c r="N746" s="120"/>
      <c r="O746" s="120"/>
      <c r="P746" s="120"/>
      <c r="Q746" s="2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122"/>
      <c r="AJ746" s="122"/>
      <c r="AK746" s="2"/>
      <c r="AL746" s="2"/>
      <c r="AM746" s="2"/>
      <c r="AN746" s="2"/>
      <c r="AO746" s="2"/>
      <c r="AP746" s="2"/>
      <c r="AQ746" s="2"/>
      <c r="AR746" s="15"/>
    </row>
    <row r="747" spans="1:44" ht="11.25" customHeight="1">
      <c r="A747" s="184"/>
      <c r="B747" s="120"/>
      <c r="C747" s="120"/>
      <c r="D747" s="120"/>
      <c r="E747" s="2"/>
      <c r="F747" s="2"/>
      <c r="G747" s="120"/>
      <c r="H747" s="120"/>
      <c r="I747" s="120"/>
      <c r="J747" s="58"/>
      <c r="K747" s="121"/>
      <c r="L747" s="2"/>
      <c r="M747" s="120"/>
      <c r="N747" s="120"/>
      <c r="O747" s="120"/>
      <c r="P747" s="120"/>
      <c r="Q747" s="2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122"/>
      <c r="AJ747" s="122"/>
      <c r="AK747" s="2"/>
      <c r="AL747" s="2"/>
      <c r="AM747" s="2"/>
      <c r="AN747" s="2"/>
      <c r="AO747" s="2"/>
      <c r="AP747" s="2"/>
      <c r="AQ747" s="2"/>
      <c r="AR747" s="15"/>
    </row>
    <row r="748" spans="1:44" ht="11.25" customHeight="1">
      <c r="A748" s="184"/>
      <c r="B748" s="120"/>
      <c r="C748" s="120"/>
      <c r="D748" s="120"/>
      <c r="E748" s="2"/>
      <c r="F748" s="2"/>
      <c r="G748" s="120"/>
      <c r="H748" s="120"/>
      <c r="I748" s="120"/>
      <c r="J748" s="58"/>
      <c r="K748" s="121"/>
      <c r="L748" s="2"/>
      <c r="M748" s="120"/>
      <c r="N748" s="120"/>
      <c r="O748" s="120"/>
      <c r="P748" s="120"/>
      <c r="Q748" s="2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122"/>
      <c r="AJ748" s="122"/>
      <c r="AK748" s="2"/>
      <c r="AL748" s="2"/>
      <c r="AM748" s="2"/>
      <c r="AN748" s="2"/>
      <c r="AO748" s="2"/>
      <c r="AP748" s="2"/>
      <c r="AQ748" s="2"/>
      <c r="AR748" s="15"/>
    </row>
    <row r="749" spans="1:44" ht="11.25" customHeight="1">
      <c r="A749" s="184"/>
      <c r="B749" s="120"/>
      <c r="C749" s="120"/>
      <c r="D749" s="120"/>
      <c r="E749" s="2"/>
      <c r="F749" s="2"/>
      <c r="G749" s="120"/>
      <c r="H749" s="120"/>
      <c r="I749" s="120"/>
      <c r="J749" s="58"/>
      <c r="K749" s="121"/>
      <c r="L749" s="2"/>
      <c r="M749" s="120"/>
      <c r="N749" s="120"/>
      <c r="O749" s="120"/>
      <c r="P749" s="120"/>
      <c r="Q749" s="2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122"/>
      <c r="AJ749" s="122"/>
      <c r="AK749" s="2"/>
      <c r="AL749" s="2"/>
      <c r="AM749" s="2"/>
      <c r="AN749" s="2"/>
      <c r="AO749" s="2"/>
      <c r="AP749" s="2"/>
      <c r="AQ749" s="2"/>
      <c r="AR749" s="15"/>
    </row>
    <row r="750" spans="1:44" ht="11.25" customHeight="1">
      <c r="A750" s="184"/>
      <c r="B750" s="120"/>
      <c r="C750" s="120"/>
      <c r="D750" s="120"/>
      <c r="E750" s="2"/>
      <c r="F750" s="2"/>
      <c r="G750" s="120"/>
      <c r="H750" s="120"/>
      <c r="I750" s="120"/>
      <c r="J750" s="58"/>
      <c r="K750" s="121"/>
      <c r="L750" s="2"/>
      <c r="M750" s="120"/>
      <c r="N750" s="120"/>
      <c r="O750" s="120"/>
      <c r="P750" s="120"/>
      <c r="Q750" s="2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122"/>
      <c r="AJ750" s="122"/>
      <c r="AK750" s="2"/>
      <c r="AL750" s="2"/>
      <c r="AM750" s="2"/>
      <c r="AN750" s="2"/>
      <c r="AO750" s="2"/>
      <c r="AP750" s="2"/>
      <c r="AQ750" s="2"/>
      <c r="AR750" s="15"/>
    </row>
    <row r="751" spans="1:44" ht="11.25" customHeight="1">
      <c r="A751" s="184"/>
      <c r="B751" s="120"/>
      <c r="C751" s="120"/>
      <c r="D751" s="120"/>
      <c r="E751" s="2"/>
      <c r="F751" s="2"/>
      <c r="G751" s="120"/>
      <c r="H751" s="120"/>
      <c r="I751" s="120"/>
      <c r="J751" s="58"/>
      <c r="K751" s="121"/>
      <c r="L751" s="2"/>
      <c r="M751" s="120"/>
      <c r="N751" s="120"/>
      <c r="O751" s="120"/>
      <c r="P751" s="120"/>
      <c r="Q751" s="2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122"/>
      <c r="AJ751" s="122"/>
      <c r="AK751" s="2"/>
      <c r="AL751" s="2"/>
      <c r="AM751" s="2"/>
      <c r="AN751" s="2"/>
      <c r="AO751" s="2"/>
      <c r="AP751" s="2"/>
      <c r="AQ751" s="2"/>
      <c r="AR751" s="15"/>
    </row>
    <row r="752" spans="1:44" ht="11.25" customHeight="1">
      <c r="A752" s="184"/>
      <c r="B752" s="120"/>
      <c r="C752" s="120"/>
      <c r="D752" s="120"/>
      <c r="E752" s="2"/>
      <c r="F752" s="2"/>
      <c r="G752" s="120"/>
      <c r="H752" s="120"/>
      <c r="I752" s="120"/>
      <c r="J752" s="58"/>
      <c r="K752" s="121"/>
      <c r="L752" s="2"/>
      <c r="M752" s="120"/>
      <c r="N752" s="120"/>
      <c r="O752" s="120"/>
      <c r="P752" s="120"/>
      <c r="Q752" s="2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122"/>
      <c r="AJ752" s="122"/>
      <c r="AK752" s="2"/>
      <c r="AL752" s="2"/>
      <c r="AM752" s="2"/>
      <c r="AN752" s="2"/>
      <c r="AO752" s="2"/>
      <c r="AP752" s="2"/>
      <c r="AQ752" s="2"/>
      <c r="AR752" s="15"/>
    </row>
    <row r="753" spans="1:44" ht="11.25" customHeight="1">
      <c r="A753" s="184"/>
      <c r="B753" s="120"/>
      <c r="C753" s="120"/>
      <c r="D753" s="120"/>
      <c r="E753" s="2"/>
      <c r="F753" s="2"/>
      <c r="G753" s="120"/>
      <c r="H753" s="120"/>
      <c r="I753" s="120"/>
      <c r="J753" s="58"/>
      <c r="K753" s="121"/>
      <c r="L753" s="2"/>
      <c r="M753" s="120"/>
      <c r="N753" s="120"/>
      <c r="O753" s="120"/>
      <c r="P753" s="120"/>
      <c r="Q753" s="2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122"/>
      <c r="AJ753" s="122"/>
      <c r="AK753" s="2"/>
      <c r="AL753" s="2"/>
      <c r="AM753" s="2"/>
      <c r="AN753" s="2"/>
      <c r="AO753" s="2"/>
      <c r="AP753" s="2"/>
      <c r="AQ753" s="2"/>
      <c r="AR753" s="15"/>
    </row>
    <row r="754" spans="1:44" ht="11.25" customHeight="1">
      <c r="A754" s="184"/>
      <c r="B754" s="120"/>
      <c r="C754" s="120"/>
      <c r="D754" s="120"/>
      <c r="E754" s="2"/>
      <c r="F754" s="2"/>
      <c r="G754" s="120"/>
      <c r="H754" s="120"/>
      <c r="I754" s="120"/>
      <c r="J754" s="58"/>
      <c r="K754" s="121"/>
      <c r="L754" s="2"/>
      <c r="M754" s="120"/>
      <c r="N754" s="120"/>
      <c r="O754" s="120"/>
      <c r="P754" s="120"/>
      <c r="Q754" s="2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122"/>
      <c r="AJ754" s="122"/>
      <c r="AK754" s="2"/>
      <c r="AL754" s="2"/>
      <c r="AM754" s="2"/>
      <c r="AN754" s="2"/>
      <c r="AO754" s="2"/>
      <c r="AP754" s="2"/>
      <c r="AQ754" s="2"/>
      <c r="AR754" s="15"/>
    </row>
    <row r="755" spans="1:44" ht="11.25" customHeight="1">
      <c r="A755" s="184"/>
      <c r="B755" s="120"/>
      <c r="C755" s="120"/>
      <c r="D755" s="120"/>
      <c r="E755" s="2"/>
      <c r="F755" s="2"/>
      <c r="G755" s="120"/>
      <c r="H755" s="120"/>
      <c r="I755" s="120"/>
      <c r="J755" s="58"/>
      <c r="K755" s="121"/>
      <c r="L755" s="2"/>
      <c r="M755" s="120"/>
      <c r="N755" s="120"/>
      <c r="O755" s="120"/>
      <c r="P755" s="120"/>
      <c r="Q755" s="2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122"/>
      <c r="AJ755" s="122"/>
      <c r="AK755" s="2"/>
      <c r="AL755" s="2"/>
      <c r="AM755" s="2"/>
      <c r="AN755" s="2"/>
      <c r="AO755" s="2"/>
      <c r="AP755" s="2"/>
      <c r="AQ755" s="2"/>
      <c r="AR755" s="15"/>
    </row>
    <row r="756" spans="1:44" ht="11.25" customHeight="1">
      <c r="A756" s="184"/>
      <c r="B756" s="120"/>
      <c r="C756" s="120"/>
      <c r="D756" s="120"/>
      <c r="E756" s="2"/>
      <c r="F756" s="2"/>
      <c r="G756" s="120"/>
      <c r="H756" s="120"/>
      <c r="I756" s="120"/>
      <c r="J756" s="58"/>
      <c r="K756" s="121"/>
      <c r="L756" s="2"/>
      <c r="M756" s="120"/>
      <c r="N756" s="120"/>
      <c r="O756" s="120"/>
      <c r="P756" s="120"/>
      <c r="Q756" s="2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122"/>
      <c r="AJ756" s="122"/>
      <c r="AK756" s="2"/>
      <c r="AL756" s="2"/>
      <c r="AM756" s="2"/>
      <c r="AN756" s="2"/>
      <c r="AO756" s="2"/>
      <c r="AP756" s="2"/>
      <c r="AQ756" s="2"/>
      <c r="AR756" s="15"/>
    </row>
    <row r="757" spans="1:44" ht="11.25" customHeight="1">
      <c r="A757" s="184"/>
      <c r="B757" s="120"/>
      <c r="C757" s="120"/>
      <c r="D757" s="120"/>
      <c r="E757" s="2"/>
      <c r="F757" s="2"/>
      <c r="G757" s="120"/>
      <c r="H757" s="120"/>
      <c r="I757" s="120"/>
      <c r="J757" s="58"/>
      <c r="K757" s="121"/>
      <c r="L757" s="2"/>
      <c r="M757" s="120"/>
      <c r="N757" s="120"/>
      <c r="O757" s="120"/>
      <c r="P757" s="120"/>
      <c r="Q757" s="2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122"/>
      <c r="AJ757" s="122"/>
      <c r="AK757" s="2"/>
      <c r="AL757" s="2"/>
      <c r="AM757" s="2"/>
      <c r="AN757" s="2"/>
      <c r="AO757" s="2"/>
      <c r="AP757" s="2"/>
      <c r="AQ757" s="2"/>
      <c r="AR757" s="15"/>
    </row>
    <row r="758" spans="1:44" ht="11.25" customHeight="1">
      <c r="A758" s="184"/>
      <c r="B758" s="120"/>
      <c r="C758" s="120"/>
      <c r="D758" s="120"/>
      <c r="E758" s="2"/>
      <c r="F758" s="2"/>
      <c r="G758" s="120"/>
      <c r="H758" s="120"/>
      <c r="I758" s="120"/>
      <c r="J758" s="58"/>
      <c r="K758" s="121"/>
      <c r="L758" s="2"/>
      <c r="M758" s="120"/>
      <c r="N758" s="120"/>
      <c r="O758" s="120"/>
      <c r="P758" s="120"/>
      <c r="Q758" s="2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122"/>
      <c r="AJ758" s="122"/>
      <c r="AK758" s="2"/>
      <c r="AL758" s="2"/>
      <c r="AM758" s="2"/>
      <c r="AN758" s="2"/>
      <c r="AO758" s="2"/>
      <c r="AP758" s="2"/>
      <c r="AQ758" s="2"/>
      <c r="AR758" s="15"/>
    </row>
    <row r="759" spans="1:44" ht="11.25" customHeight="1">
      <c r="A759" s="184"/>
      <c r="B759" s="120"/>
      <c r="C759" s="120"/>
      <c r="D759" s="120"/>
      <c r="E759" s="2"/>
      <c r="F759" s="2"/>
      <c r="G759" s="120"/>
      <c r="H759" s="120"/>
      <c r="I759" s="120"/>
      <c r="J759" s="58"/>
      <c r="K759" s="121"/>
      <c r="L759" s="2"/>
      <c r="M759" s="120"/>
      <c r="N759" s="120"/>
      <c r="O759" s="120"/>
      <c r="P759" s="120"/>
      <c r="Q759" s="2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122"/>
      <c r="AJ759" s="122"/>
      <c r="AK759" s="2"/>
      <c r="AL759" s="2"/>
      <c r="AM759" s="2"/>
      <c r="AN759" s="2"/>
      <c r="AO759" s="2"/>
      <c r="AP759" s="2"/>
      <c r="AQ759" s="2"/>
      <c r="AR759" s="15"/>
    </row>
    <row r="760" spans="1:44" ht="11.25" customHeight="1">
      <c r="A760" s="184"/>
      <c r="B760" s="120"/>
      <c r="C760" s="120"/>
      <c r="D760" s="120"/>
      <c r="E760" s="2"/>
      <c r="F760" s="2"/>
      <c r="G760" s="120"/>
      <c r="H760" s="120"/>
      <c r="I760" s="120"/>
      <c r="J760" s="58"/>
      <c r="K760" s="121"/>
      <c r="L760" s="2"/>
      <c r="M760" s="120"/>
      <c r="N760" s="120"/>
      <c r="O760" s="120"/>
      <c r="P760" s="120"/>
      <c r="Q760" s="2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122"/>
      <c r="AJ760" s="122"/>
      <c r="AK760" s="2"/>
      <c r="AL760" s="2"/>
      <c r="AM760" s="2"/>
      <c r="AN760" s="2"/>
      <c r="AO760" s="2"/>
      <c r="AP760" s="2"/>
      <c r="AQ760" s="2"/>
      <c r="AR760" s="15"/>
    </row>
    <row r="761" spans="1:44" ht="11.25" customHeight="1">
      <c r="A761" s="184"/>
      <c r="B761" s="120"/>
      <c r="C761" s="120"/>
      <c r="D761" s="120"/>
      <c r="E761" s="2"/>
      <c r="F761" s="2"/>
      <c r="G761" s="120"/>
      <c r="H761" s="120"/>
      <c r="I761" s="120"/>
      <c r="J761" s="58"/>
      <c r="K761" s="121"/>
      <c r="L761" s="2"/>
      <c r="M761" s="120"/>
      <c r="N761" s="120"/>
      <c r="O761" s="120"/>
      <c r="P761" s="120"/>
      <c r="Q761" s="2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122"/>
      <c r="AJ761" s="122"/>
      <c r="AK761" s="2"/>
      <c r="AL761" s="2"/>
      <c r="AM761" s="2"/>
      <c r="AN761" s="2"/>
      <c r="AO761" s="2"/>
      <c r="AP761" s="2"/>
      <c r="AQ761" s="2"/>
      <c r="AR761" s="15"/>
    </row>
    <row r="762" spans="1:44" ht="11.25" customHeight="1">
      <c r="A762" s="184"/>
      <c r="B762" s="120"/>
      <c r="C762" s="120"/>
      <c r="D762" s="120"/>
      <c r="E762" s="2"/>
      <c r="F762" s="2"/>
      <c r="G762" s="120"/>
      <c r="H762" s="120"/>
      <c r="I762" s="120"/>
      <c r="J762" s="58"/>
      <c r="K762" s="121"/>
      <c r="L762" s="2"/>
      <c r="M762" s="120"/>
      <c r="N762" s="120"/>
      <c r="O762" s="120"/>
      <c r="P762" s="120"/>
      <c r="Q762" s="2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122"/>
      <c r="AJ762" s="122"/>
      <c r="AK762" s="2"/>
      <c r="AL762" s="2"/>
      <c r="AM762" s="2"/>
      <c r="AN762" s="2"/>
      <c r="AO762" s="2"/>
      <c r="AP762" s="2"/>
      <c r="AQ762" s="2"/>
      <c r="AR762" s="15"/>
    </row>
    <row r="763" spans="1:44" ht="11.25" customHeight="1">
      <c r="A763" s="184"/>
      <c r="B763" s="120"/>
      <c r="C763" s="120"/>
      <c r="D763" s="120"/>
      <c r="E763" s="2"/>
      <c r="F763" s="2"/>
      <c r="G763" s="120"/>
      <c r="H763" s="120"/>
      <c r="I763" s="120"/>
      <c r="J763" s="58"/>
      <c r="K763" s="121"/>
      <c r="L763" s="2"/>
      <c r="M763" s="120"/>
      <c r="N763" s="120"/>
      <c r="O763" s="120"/>
      <c r="P763" s="120"/>
      <c r="Q763" s="2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122"/>
      <c r="AJ763" s="122"/>
      <c r="AK763" s="2"/>
      <c r="AL763" s="2"/>
      <c r="AM763" s="2"/>
      <c r="AN763" s="2"/>
      <c r="AO763" s="2"/>
      <c r="AP763" s="2"/>
      <c r="AQ763" s="2"/>
      <c r="AR763" s="15"/>
    </row>
    <row r="764" spans="1:44" ht="11.25" customHeight="1">
      <c r="A764" s="184"/>
      <c r="B764" s="120"/>
      <c r="C764" s="120"/>
      <c r="D764" s="120"/>
      <c r="E764" s="2"/>
      <c r="F764" s="2"/>
      <c r="G764" s="120"/>
      <c r="H764" s="120"/>
      <c r="I764" s="120"/>
      <c r="J764" s="58"/>
      <c r="K764" s="121"/>
      <c r="L764" s="2"/>
      <c r="M764" s="120"/>
      <c r="N764" s="120"/>
      <c r="O764" s="120"/>
      <c r="P764" s="120"/>
      <c r="Q764" s="2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122"/>
      <c r="AJ764" s="122"/>
      <c r="AK764" s="2"/>
      <c r="AL764" s="2"/>
      <c r="AM764" s="2"/>
      <c r="AN764" s="2"/>
      <c r="AO764" s="2"/>
      <c r="AP764" s="2"/>
      <c r="AQ764" s="2"/>
      <c r="AR764" s="15"/>
    </row>
    <row r="765" spans="1:44" ht="11.25" customHeight="1">
      <c r="A765" s="184"/>
      <c r="B765" s="120"/>
      <c r="C765" s="120"/>
      <c r="D765" s="120"/>
      <c r="E765" s="2"/>
      <c r="F765" s="2"/>
      <c r="G765" s="120"/>
      <c r="H765" s="120"/>
      <c r="I765" s="120"/>
      <c r="J765" s="58"/>
      <c r="K765" s="121"/>
      <c r="L765" s="2"/>
      <c r="M765" s="120"/>
      <c r="N765" s="120"/>
      <c r="O765" s="120"/>
      <c r="P765" s="120"/>
      <c r="Q765" s="2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122"/>
      <c r="AJ765" s="122"/>
      <c r="AK765" s="2"/>
      <c r="AL765" s="2"/>
      <c r="AM765" s="2"/>
      <c r="AN765" s="2"/>
      <c r="AO765" s="2"/>
      <c r="AP765" s="2"/>
      <c r="AQ765" s="2"/>
      <c r="AR765" s="15"/>
    </row>
    <row r="766" spans="1:44" ht="11.25" customHeight="1">
      <c r="A766" s="184"/>
      <c r="B766" s="120"/>
      <c r="C766" s="120"/>
      <c r="D766" s="120"/>
      <c r="E766" s="2"/>
      <c r="F766" s="2"/>
      <c r="G766" s="120"/>
      <c r="H766" s="120"/>
      <c r="I766" s="120"/>
      <c r="J766" s="58"/>
      <c r="K766" s="121"/>
      <c r="L766" s="2"/>
      <c r="M766" s="120"/>
      <c r="N766" s="120"/>
      <c r="O766" s="120"/>
      <c r="P766" s="120"/>
      <c r="Q766" s="2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122"/>
      <c r="AJ766" s="122"/>
      <c r="AK766" s="2"/>
      <c r="AL766" s="2"/>
      <c r="AM766" s="2"/>
      <c r="AN766" s="2"/>
      <c r="AO766" s="2"/>
      <c r="AP766" s="2"/>
      <c r="AQ766" s="2"/>
      <c r="AR766" s="15"/>
    </row>
    <row r="767" spans="1:44" ht="11.25" customHeight="1">
      <c r="A767" s="184"/>
      <c r="B767" s="120"/>
      <c r="C767" s="120"/>
      <c r="D767" s="120"/>
      <c r="E767" s="2"/>
      <c r="F767" s="2"/>
      <c r="G767" s="120"/>
      <c r="H767" s="120"/>
      <c r="I767" s="120"/>
      <c r="J767" s="58"/>
      <c r="K767" s="121"/>
      <c r="L767" s="2"/>
      <c r="M767" s="120"/>
      <c r="N767" s="120"/>
      <c r="O767" s="120"/>
      <c r="P767" s="120"/>
      <c r="Q767" s="2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122"/>
      <c r="AJ767" s="122"/>
      <c r="AK767" s="2"/>
      <c r="AL767" s="2"/>
      <c r="AM767" s="2"/>
      <c r="AN767" s="2"/>
      <c r="AO767" s="2"/>
      <c r="AP767" s="2"/>
      <c r="AQ767" s="2"/>
      <c r="AR767" s="15"/>
    </row>
    <row r="768" spans="1:44" ht="11.25" customHeight="1">
      <c r="A768" s="184"/>
      <c r="B768" s="120"/>
      <c r="C768" s="120"/>
      <c r="D768" s="120"/>
      <c r="E768" s="2"/>
      <c r="F768" s="2"/>
      <c r="G768" s="120"/>
      <c r="H768" s="120"/>
      <c r="I768" s="120"/>
      <c r="J768" s="58"/>
      <c r="K768" s="121"/>
      <c r="L768" s="2"/>
      <c r="M768" s="120"/>
      <c r="N768" s="120"/>
      <c r="O768" s="120"/>
      <c r="P768" s="120"/>
      <c r="Q768" s="2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122"/>
      <c r="AJ768" s="122"/>
      <c r="AK768" s="2"/>
      <c r="AL768" s="2"/>
      <c r="AM768" s="2"/>
      <c r="AN768" s="2"/>
      <c r="AO768" s="2"/>
      <c r="AP768" s="2"/>
      <c r="AQ768" s="2"/>
      <c r="AR768" s="15"/>
    </row>
    <row r="769" spans="1:44" ht="11.25" customHeight="1">
      <c r="A769" s="184"/>
      <c r="B769" s="120"/>
      <c r="C769" s="120"/>
      <c r="D769" s="120"/>
      <c r="E769" s="2"/>
      <c r="F769" s="2"/>
      <c r="G769" s="120"/>
      <c r="H769" s="120"/>
      <c r="I769" s="120"/>
      <c r="J769" s="58"/>
      <c r="K769" s="121"/>
      <c r="L769" s="2"/>
      <c r="M769" s="120"/>
      <c r="N769" s="120"/>
      <c r="O769" s="120"/>
      <c r="P769" s="120"/>
      <c r="Q769" s="2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122"/>
      <c r="AJ769" s="122"/>
      <c r="AK769" s="2"/>
      <c r="AL769" s="2"/>
      <c r="AM769" s="2"/>
      <c r="AN769" s="2"/>
      <c r="AO769" s="2"/>
      <c r="AP769" s="2"/>
      <c r="AQ769" s="2"/>
      <c r="AR769" s="15"/>
    </row>
    <row r="770" spans="1:44" ht="11.25" customHeight="1">
      <c r="A770" s="184"/>
      <c r="B770" s="120"/>
      <c r="C770" s="120"/>
      <c r="D770" s="120"/>
      <c r="E770" s="2"/>
      <c r="F770" s="2"/>
      <c r="G770" s="120"/>
      <c r="H770" s="120"/>
      <c r="I770" s="120"/>
      <c r="J770" s="58"/>
      <c r="K770" s="121"/>
      <c r="L770" s="2"/>
      <c r="M770" s="120"/>
      <c r="N770" s="120"/>
      <c r="O770" s="120"/>
      <c r="P770" s="120"/>
      <c r="Q770" s="2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122"/>
      <c r="AJ770" s="122"/>
      <c r="AK770" s="2"/>
      <c r="AL770" s="2"/>
      <c r="AM770" s="2"/>
      <c r="AN770" s="2"/>
      <c r="AO770" s="2"/>
      <c r="AP770" s="2"/>
      <c r="AQ770" s="2"/>
      <c r="AR770" s="15"/>
    </row>
    <row r="771" spans="1:44" ht="11.25" customHeight="1">
      <c r="A771" s="184"/>
      <c r="B771" s="120"/>
      <c r="C771" s="120"/>
      <c r="D771" s="120"/>
      <c r="E771" s="2"/>
      <c r="F771" s="2"/>
      <c r="G771" s="120"/>
      <c r="H771" s="120"/>
      <c r="I771" s="120"/>
      <c r="J771" s="58"/>
      <c r="K771" s="121"/>
      <c r="L771" s="2"/>
      <c r="M771" s="120"/>
      <c r="N771" s="120"/>
      <c r="O771" s="120"/>
      <c r="P771" s="120"/>
      <c r="Q771" s="2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122"/>
      <c r="AJ771" s="122"/>
      <c r="AK771" s="2"/>
      <c r="AL771" s="2"/>
      <c r="AM771" s="2"/>
      <c r="AN771" s="2"/>
      <c r="AO771" s="2"/>
      <c r="AP771" s="2"/>
      <c r="AQ771" s="2"/>
      <c r="AR771" s="15"/>
    </row>
    <row r="772" spans="1:44" ht="11.25" customHeight="1">
      <c r="A772" s="184"/>
      <c r="B772" s="120"/>
      <c r="C772" s="120"/>
      <c r="D772" s="120"/>
      <c r="E772" s="2"/>
      <c r="F772" s="2"/>
      <c r="G772" s="120"/>
      <c r="H772" s="120"/>
      <c r="I772" s="120"/>
      <c r="J772" s="58"/>
      <c r="K772" s="121"/>
      <c r="L772" s="2"/>
      <c r="M772" s="120"/>
      <c r="N772" s="120"/>
      <c r="O772" s="120"/>
      <c r="P772" s="120"/>
      <c r="Q772" s="2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122"/>
      <c r="AJ772" s="122"/>
      <c r="AK772" s="2"/>
      <c r="AL772" s="2"/>
      <c r="AM772" s="2"/>
      <c r="AN772" s="2"/>
      <c r="AO772" s="2"/>
      <c r="AP772" s="2"/>
      <c r="AQ772" s="2"/>
      <c r="AR772" s="15"/>
    </row>
    <row r="773" spans="1:44" ht="11.25" customHeight="1">
      <c r="A773" s="184"/>
      <c r="B773" s="120"/>
      <c r="C773" s="120"/>
      <c r="D773" s="120"/>
      <c r="E773" s="2"/>
      <c r="F773" s="2"/>
      <c r="G773" s="120"/>
      <c r="H773" s="120"/>
      <c r="I773" s="120"/>
      <c r="J773" s="58"/>
      <c r="K773" s="121"/>
      <c r="L773" s="2"/>
      <c r="M773" s="120"/>
      <c r="N773" s="120"/>
      <c r="O773" s="120"/>
      <c r="P773" s="120"/>
      <c r="Q773" s="2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122"/>
      <c r="AJ773" s="122"/>
      <c r="AK773" s="2"/>
      <c r="AL773" s="2"/>
      <c r="AM773" s="2"/>
      <c r="AN773" s="2"/>
      <c r="AO773" s="2"/>
      <c r="AP773" s="2"/>
      <c r="AQ773" s="2"/>
      <c r="AR773" s="15"/>
    </row>
    <row r="774" spans="1:44" ht="11.25" customHeight="1">
      <c r="A774" s="184"/>
      <c r="B774" s="120"/>
      <c r="C774" s="120"/>
      <c r="D774" s="120"/>
      <c r="E774" s="2"/>
      <c r="F774" s="2"/>
      <c r="G774" s="120"/>
      <c r="H774" s="120"/>
      <c r="I774" s="120"/>
      <c r="J774" s="58"/>
      <c r="K774" s="121"/>
      <c r="L774" s="2"/>
      <c r="M774" s="120"/>
      <c r="N774" s="120"/>
      <c r="O774" s="120"/>
      <c r="P774" s="120"/>
      <c r="Q774" s="2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122"/>
      <c r="AJ774" s="122"/>
      <c r="AK774" s="2"/>
      <c r="AL774" s="2"/>
      <c r="AM774" s="2"/>
      <c r="AN774" s="2"/>
      <c r="AO774" s="2"/>
      <c r="AP774" s="2"/>
      <c r="AQ774" s="2"/>
      <c r="AR774" s="15"/>
    </row>
    <row r="775" spans="1:44" ht="11.25" customHeight="1">
      <c r="A775" s="184"/>
      <c r="B775" s="120"/>
      <c r="C775" s="120"/>
      <c r="D775" s="120"/>
      <c r="E775" s="2"/>
      <c r="F775" s="2"/>
      <c r="G775" s="120"/>
      <c r="H775" s="120"/>
      <c r="I775" s="120"/>
      <c r="J775" s="58"/>
      <c r="K775" s="121"/>
      <c r="L775" s="2"/>
      <c r="M775" s="120"/>
      <c r="N775" s="120"/>
      <c r="O775" s="120"/>
      <c r="P775" s="120"/>
      <c r="Q775" s="2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122"/>
      <c r="AJ775" s="122"/>
      <c r="AK775" s="2"/>
      <c r="AL775" s="2"/>
      <c r="AM775" s="2"/>
      <c r="AN775" s="2"/>
      <c r="AO775" s="2"/>
      <c r="AP775" s="2"/>
      <c r="AQ775" s="2"/>
      <c r="AR775" s="15"/>
    </row>
    <row r="776" spans="1:44" ht="11.25" customHeight="1">
      <c r="A776" s="184"/>
      <c r="B776" s="120"/>
      <c r="C776" s="120"/>
      <c r="D776" s="120"/>
      <c r="E776" s="2"/>
      <c r="F776" s="2"/>
      <c r="G776" s="120"/>
      <c r="H776" s="120"/>
      <c r="I776" s="120"/>
      <c r="J776" s="58"/>
      <c r="K776" s="121"/>
      <c r="L776" s="2"/>
      <c r="M776" s="120"/>
      <c r="N776" s="120"/>
      <c r="O776" s="120"/>
      <c r="P776" s="120"/>
      <c r="Q776" s="2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122"/>
      <c r="AJ776" s="122"/>
      <c r="AK776" s="2"/>
      <c r="AL776" s="2"/>
      <c r="AM776" s="2"/>
      <c r="AN776" s="2"/>
      <c r="AO776" s="2"/>
      <c r="AP776" s="2"/>
      <c r="AQ776" s="2"/>
      <c r="AR776" s="15"/>
    </row>
    <row r="777" spans="1:44" ht="11.25" customHeight="1">
      <c r="A777" s="184"/>
      <c r="B777" s="120"/>
      <c r="C777" s="120"/>
      <c r="D777" s="120"/>
      <c r="E777" s="2"/>
      <c r="F777" s="2"/>
      <c r="G777" s="120"/>
      <c r="H777" s="120"/>
      <c r="I777" s="120"/>
      <c r="J777" s="58"/>
      <c r="K777" s="121"/>
      <c r="L777" s="2"/>
      <c r="M777" s="120"/>
      <c r="N777" s="120"/>
      <c r="O777" s="120"/>
      <c r="P777" s="120"/>
      <c r="Q777" s="2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122"/>
      <c r="AJ777" s="122"/>
      <c r="AK777" s="2"/>
      <c r="AL777" s="2"/>
      <c r="AM777" s="2"/>
      <c r="AN777" s="2"/>
      <c r="AO777" s="2"/>
      <c r="AP777" s="2"/>
      <c r="AQ777" s="2"/>
      <c r="AR777" s="15"/>
    </row>
    <row r="778" spans="1:44" ht="11.25" customHeight="1">
      <c r="A778" s="184"/>
      <c r="B778" s="120"/>
      <c r="C778" s="120"/>
      <c r="D778" s="120"/>
      <c r="E778" s="2"/>
      <c r="F778" s="2"/>
      <c r="G778" s="120"/>
      <c r="H778" s="120"/>
      <c r="I778" s="120"/>
      <c r="J778" s="58"/>
      <c r="K778" s="121"/>
      <c r="L778" s="2"/>
      <c r="M778" s="120"/>
      <c r="N778" s="120"/>
      <c r="O778" s="120"/>
      <c r="P778" s="120"/>
      <c r="Q778" s="2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122"/>
      <c r="AJ778" s="122"/>
      <c r="AK778" s="2"/>
      <c r="AL778" s="2"/>
      <c r="AM778" s="2"/>
      <c r="AN778" s="2"/>
      <c r="AO778" s="2"/>
      <c r="AP778" s="2"/>
      <c r="AQ778" s="2"/>
      <c r="AR778" s="15"/>
    </row>
    <row r="779" spans="1:44" ht="11.25" customHeight="1">
      <c r="A779" s="184"/>
      <c r="B779" s="120"/>
      <c r="C779" s="120"/>
      <c r="D779" s="120"/>
      <c r="E779" s="2"/>
      <c r="F779" s="2"/>
      <c r="G779" s="120"/>
      <c r="H779" s="120"/>
      <c r="I779" s="120"/>
      <c r="J779" s="58"/>
      <c r="K779" s="121"/>
      <c r="L779" s="2"/>
      <c r="M779" s="120"/>
      <c r="N779" s="120"/>
      <c r="O779" s="120"/>
      <c r="P779" s="120"/>
      <c r="Q779" s="2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122"/>
      <c r="AJ779" s="122"/>
      <c r="AK779" s="2"/>
      <c r="AL779" s="2"/>
      <c r="AM779" s="2"/>
      <c r="AN779" s="2"/>
      <c r="AO779" s="2"/>
      <c r="AP779" s="2"/>
      <c r="AQ779" s="2"/>
      <c r="AR779" s="15"/>
    </row>
    <row r="780" spans="1:44" ht="11.25" customHeight="1">
      <c r="A780" s="184"/>
      <c r="B780" s="120"/>
      <c r="C780" s="120"/>
      <c r="D780" s="120"/>
      <c r="E780" s="2"/>
      <c r="F780" s="2"/>
      <c r="G780" s="120"/>
      <c r="H780" s="120"/>
      <c r="I780" s="120"/>
      <c r="J780" s="58"/>
      <c r="K780" s="121"/>
      <c r="L780" s="2"/>
      <c r="M780" s="120"/>
      <c r="N780" s="120"/>
      <c r="O780" s="120"/>
      <c r="P780" s="120"/>
      <c r="Q780" s="2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122"/>
      <c r="AJ780" s="122"/>
      <c r="AK780" s="2"/>
      <c r="AL780" s="2"/>
      <c r="AM780" s="2"/>
      <c r="AN780" s="2"/>
      <c r="AO780" s="2"/>
      <c r="AP780" s="2"/>
      <c r="AQ780" s="2"/>
      <c r="AR780" s="15"/>
    </row>
    <row r="781" spans="1:44" ht="11.25" customHeight="1">
      <c r="A781" s="184"/>
      <c r="B781" s="120"/>
      <c r="C781" s="120"/>
      <c r="D781" s="120"/>
      <c r="E781" s="2"/>
      <c r="F781" s="2"/>
      <c r="G781" s="120"/>
      <c r="H781" s="120"/>
      <c r="I781" s="120"/>
      <c r="J781" s="58"/>
      <c r="K781" s="121"/>
      <c r="L781" s="2"/>
      <c r="M781" s="120"/>
      <c r="N781" s="120"/>
      <c r="O781" s="120"/>
      <c r="P781" s="120"/>
      <c r="Q781" s="2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122"/>
      <c r="AJ781" s="122"/>
      <c r="AK781" s="2"/>
      <c r="AL781" s="2"/>
      <c r="AM781" s="2"/>
      <c r="AN781" s="2"/>
      <c r="AO781" s="2"/>
      <c r="AP781" s="2"/>
      <c r="AQ781" s="2"/>
      <c r="AR781" s="15"/>
    </row>
    <row r="782" spans="1:44" ht="11.25" customHeight="1">
      <c r="A782" s="184"/>
      <c r="B782" s="120"/>
      <c r="C782" s="120"/>
      <c r="D782" s="120"/>
      <c r="E782" s="2"/>
      <c r="F782" s="2"/>
      <c r="G782" s="120"/>
      <c r="H782" s="120"/>
      <c r="I782" s="120"/>
      <c r="J782" s="58"/>
      <c r="K782" s="121"/>
      <c r="L782" s="2"/>
      <c r="M782" s="120"/>
      <c r="N782" s="120"/>
      <c r="O782" s="120"/>
      <c r="P782" s="120"/>
      <c r="Q782" s="2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122"/>
      <c r="AJ782" s="122"/>
      <c r="AK782" s="2"/>
      <c r="AL782" s="2"/>
      <c r="AM782" s="2"/>
      <c r="AN782" s="2"/>
      <c r="AO782" s="2"/>
      <c r="AP782" s="2"/>
      <c r="AQ782" s="2"/>
      <c r="AR782" s="15"/>
    </row>
    <row r="783" spans="1:44" ht="11.25" customHeight="1">
      <c r="A783" s="184"/>
      <c r="B783" s="120"/>
      <c r="C783" s="120"/>
      <c r="D783" s="120"/>
      <c r="E783" s="2"/>
      <c r="F783" s="2"/>
      <c r="G783" s="120"/>
      <c r="H783" s="120"/>
      <c r="I783" s="120"/>
      <c r="J783" s="58"/>
      <c r="K783" s="121"/>
      <c r="L783" s="2"/>
      <c r="M783" s="120"/>
      <c r="N783" s="120"/>
      <c r="O783" s="120"/>
      <c r="P783" s="120"/>
      <c r="Q783" s="2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122"/>
      <c r="AJ783" s="122"/>
      <c r="AK783" s="2"/>
      <c r="AL783" s="2"/>
      <c r="AM783" s="2"/>
      <c r="AN783" s="2"/>
      <c r="AO783" s="2"/>
      <c r="AP783" s="2"/>
      <c r="AQ783" s="2"/>
      <c r="AR783" s="15"/>
    </row>
    <row r="784" spans="1:44" ht="11.25" customHeight="1">
      <c r="A784" s="184"/>
      <c r="B784" s="120"/>
      <c r="C784" s="120"/>
      <c r="D784" s="120"/>
      <c r="E784" s="2"/>
      <c r="F784" s="2"/>
      <c r="G784" s="120"/>
      <c r="H784" s="120"/>
      <c r="I784" s="120"/>
      <c r="J784" s="58"/>
      <c r="K784" s="121"/>
      <c r="L784" s="2"/>
      <c r="M784" s="120"/>
      <c r="N784" s="120"/>
      <c r="O784" s="120"/>
      <c r="P784" s="120"/>
      <c r="Q784" s="2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122"/>
      <c r="AJ784" s="122"/>
      <c r="AK784" s="2"/>
      <c r="AL784" s="2"/>
      <c r="AM784" s="2"/>
      <c r="AN784" s="2"/>
      <c r="AO784" s="2"/>
      <c r="AP784" s="2"/>
      <c r="AQ784" s="2"/>
      <c r="AR784" s="15"/>
    </row>
    <row r="785" spans="1:44" ht="11.25" customHeight="1">
      <c r="A785" s="184"/>
      <c r="B785" s="120"/>
      <c r="C785" s="120"/>
      <c r="D785" s="120"/>
      <c r="E785" s="2"/>
      <c r="F785" s="2"/>
      <c r="G785" s="120"/>
      <c r="H785" s="120"/>
      <c r="I785" s="120"/>
      <c r="J785" s="58"/>
      <c r="K785" s="121"/>
      <c r="L785" s="2"/>
      <c r="M785" s="120"/>
      <c r="N785" s="120"/>
      <c r="O785" s="120"/>
      <c r="P785" s="120"/>
      <c r="Q785" s="2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122"/>
      <c r="AJ785" s="122"/>
      <c r="AK785" s="2"/>
      <c r="AL785" s="2"/>
      <c r="AM785" s="2"/>
      <c r="AN785" s="2"/>
      <c r="AO785" s="2"/>
      <c r="AP785" s="2"/>
      <c r="AQ785" s="2"/>
      <c r="AR785" s="15"/>
    </row>
    <row r="786" spans="1:44" ht="11.25" customHeight="1">
      <c r="A786" s="184"/>
      <c r="B786" s="120"/>
      <c r="C786" s="120"/>
      <c r="D786" s="120"/>
      <c r="E786" s="2"/>
      <c r="F786" s="2"/>
      <c r="G786" s="120"/>
      <c r="H786" s="120"/>
      <c r="I786" s="120"/>
      <c r="J786" s="58"/>
      <c r="K786" s="121"/>
      <c r="L786" s="2"/>
      <c r="M786" s="120"/>
      <c r="N786" s="120"/>
      <c r="O786" s="120"/>
      <c r="P786" s="120"/>
      <c r="Q786" s="2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122"/>
      <c r="AJ786" s="122"/>
      <c r="AK786" s="2"/>
      <c r="AL786" s="2"/>
      <c r="AM786" s="2"/>
      <c r="AN786" s="2"/>
      <c r="AO786" s="2"/>
      <c r="AP786" s="2"/>
      <c r="AQ786" s="2"/>
      <c r="AR786" s="15"/>
    </row>
    <row r="787" spans="1:44" ht="11.25" customHeight="1">
      <c r="A787" s="184"/>
      <c r="B787" s="120"/>
      <c r="C787" s="120"/>
      <c r="D787" s="120"/>
      <c r="E787" s="2"/>
      <c r="F787" s="2"/>
      <c r="G787" s="120"/>
      <c r="H787" s="120"/>
      <c r="I787" s="120"/>
      <c r="J787" s="58"/>
      <c r="K787" s="121"/>
      <c r="L787" s="2"/>
      <c r="M787" s="120"/>
      <c r="N787" s="120"/>
      <c r="O787" s="120"/>
      <c r="P787" s="120"/>
      <c r="Q787" s="2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122"/>
      <c r="AJ787" s="122"/>
      <c r="AK787" s="2"/>
      <c r="AL787" s="2"/>
      <c r="AM787" s="2"/>
      <c r="AN787" s="2"/>
      <c r="AO787" s="2"/>
      <c r="AP787" s="2"/>
      <c r="AQ787" s="2"/>
      <c r="AR787" s="15"/>
    </row>
    <row r="788" spans="1:44" ht="11.25" customHeight="1">
      <c r="A788" s="184"/>
      <c r="B788" s="120"/>
      <c r="C788" s="120"/>
      <c r="D788" s="120"/>
      <c r="E788" s="2"/>
      <c r="F788" s="2"/>
      <c r="G788" s="120"/>
      <c r="H788" s="120"/>
      <c r="I788" s="120"/>
      <c r="J788" s="58"/>
      <c r="K788" s="121"/>
      <c r="L788" s="2"/>
      <c r="M788" s="120"/>
      <c r="N788" s="120"/>
      <c r="O788" s="120"/>
      <c r="P788" s="120"/>
      <c r="Q788" s="2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122"/>
      <c r="AJ788" s="122"/>
      <c r="AK788" s="2"/>
      <c r="AL788" s="2"/>
      <c r="AM788" s="2"/>
      <c r="AN788" s="2"/>
      <c r="AO788" s="2"/>
      <c r="AP788" s="2"/>
      <c r="AQ788" s="2"/>
      <c r="AR788" s="15"/>
    </row>
    <row r="789" spans="1:44" ht="11.25" customHeight="1">
      <c r="A789" s="184"/>
      <c r="B789" s="120"/>
      <c r="C789" s="120"/>
      <c r="D789" s="120"/>
      <c r="E789" s="2"/>
      <c r="F789" s="2"/>
      <c r="G789" s="120"/>
      <c r="H789" s="120"/>
      <c r="I789" s="120"/>
      <c r="J789" s="58"/>
      <c r="K789" s="121"/>
      <c r="L789" s="2"/>
      <c r="M789" s="120"/>
      <c r="N789" s="120"/>
      <c r="O789" s="120"/>
      <c r="P789" s="120"/>
      <c r="Q789" s="2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122"/>
      <c r="AJ789" s="122"/>
      <c r="AK789" s="2"/>
      <c r="AL789" s="2"/>
      <c r="AM789" s="2"/>
      <c r="AN789" s="2"/>
      <c r="AO789" s="2"/>
      <c r="AP789" s="2"/>
      <c r="AQ789" s="2"/>
      <c r="AR789" s="15"/>
    </row>
    <row r="790" spans="1:44" ht="11.25" customHeight="1">
      <c r="A790" s="184"/>
      <c r="B790" s="120"/>
      <c r="C790" s="120"/>
      <c r="D790" s="120"/>
      <c r="E790" s="2"/>
      <c r="F790" s="2"/>
      <c r="G790" s="120"/>
      <c r="H790" s="120"/>
      <c r="I790" s="120"/>
      <c r="J790" s="58"/>
      <c r="K790" s="121"/>
      <c r="L790" s="2"/>
      <c r="M790" s="120"/>
      <c r="N790" s="120"/>
      <c r="O790" s="120"/>
      <c r="P790" s="120"/>
      <c r="Q790" s="2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122"/>
      <c r="AJ790" s="122"/>
      <c r="AK790" s="2"/>
      <c r="AL790" s="2"/>
      <c r="AM790" s="2"/>
      <c r="AN790" s="2"/>
      <c r="AO790" s="2"/>
      <c r="AP790" s="2"/>
      <c r="AQ790" s="2"/>
      <c r="AR790" s="15"/>
    </row>
    <row r="791" spans="1:44" ht="11.25" customHeight="1">
      <c r="A791" s="184"/>
      <c r="B791" s="120"/>
      <c r="C791" s="120"/>
      <c r="D791" s="120"/>
      <c r="E791" s="2"/>
      <c r="F791" s="2"/>
      <c r="G791" s="120"/>
      <c r="H791" s="120"/>
      <c r="I791" s="120"/>
      <c r="J791" s="58"/>
      <c r="K791" s="121"/>
      <c r="L791" s="2"/>
      <c r="M791" s="120"/>
      <c r="N791" s="120"/>
      <c r="O791" s="120"/>
      <c r="P791" s="120"/>
      <c r="Q791" s="2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122"/>
      <c r="AJ791" s="122"/>
      <c r="AK791" s="2"/>
      <c r="AL791" s="2"/>
      <c r="AM791" s="2"/>
      <c r="AN791" s="2"/>
      <c r="AO791" s="2"/>
      <c r="AP791" s="2"/>
      <c r="AQ791" s="2"/>
      <c r="AR791" s="15"/>
    </row>
    <row r="792" spans="1:44" ht="11.25" customHeight="1">
      <c r="A792" s="184"/>
      <c r="B792" s="120"/>
      <c r="C792" s="120"/>
      <c r="D792" s="120"/>
      <c r="E792" s="2"/>
      <c r="F792" s="2"/>
      <c r="G792" s="120"/>
      <c r="H792" s="120"/>
      <c r="I792" s="120"/>
      <c r="J792" s="58"/>
      <c r="K792" s="121"/>
      <c r="L792" s="2"/>
      <c r="M792" s="120"/>
      <c r="N792" s="120"/>
      <c r="O792" s="120"/>
      <c r="P792" s="120"/>
      <c r="Q792" s="2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122"/>
      <c r="AJ792" s="122"/>
      <c r="AK792" s="2"/>
      <c r="AL792" s="2"/>
      <c r="AM792" s="2"/>
      <c r="AN792" s="2"/>
      <c r="AO792" s="2"/>
      <c r="AP792" s="2"/>
      <c r="AQ792" s="2"/>
      <c r="AR792" s="15"/>
    </row>
    <row r="793" spans="1:44" ht="11.25" customHeight="1">
      <c r="A793" s="184"/>
      <c r="B793" s="120"/>
      <c r="C793" s="120"/>
      <c r="D793" s="120"/>
      <c r="E793" s="2"/>
      <c r="F793" s="2"/>
      <c r="G793" s="120"/>
      <c r="H793" s="120"/>
      <c r="I793" s="120"/>
      <c r="J793" s="58"/>
      <c r="K793" s="121"/>
      <c r="L793" s="2"/>
      <c r="M793" s="120"/>
      <c r="N793" s="120"/>
      <c r="O793" s="120"/>
      <c r="P793" s="120"/>
      <c r="Q793" s="2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122"/>
      <c r="AJ793" s="122"/>
      <c r="AK793" s="2"/>
      <c r="AL793" s="2"/>
      <c r="AM793" s="2"/>
      <c r="AN793" s="2"/>
      <c r="AO793" s="2"/>
      <c r="AP793" s="2"/>
      <c r="AQ793" s="2"/>
      <c r="AR793" s="15"/>
    </row>
    <row r="794" spans="1:44" ht="11.25" customHeight="1">
      <c r="A794" s="184"/>
      <c r="B794" s="120"/>
      <c r="C794" s="120"/>
      <c r="D794" s="120"/>
      <c r="E794" s="2"/>
      <c r="F794" s="2"/>
      <c r="G794" s="120"/>
      <c r="H794" s="120"/>
      <c r="I794" s="120"/>
      <c r="J794" s="58"/>
      <c r="K794" s="121"/>
      <c r="L794" s="2"/>
      <c r="M794" s="120"/>
      <c r="N794" s="120"/>
      <c r="O794" s="120"/>
      <c r="P794" s="120"/>
      <c r="Q794" s="2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122"/>
      <c r="AJ794" s="122"/>
      <c r="AK794" s="2"/>
      <c r="AL794" s="2"/>
      <c r="AM794" s="2"/>
      <c r="AN794" s="2"/>
      <c r="AO794" s="2"/>
      <c r="AP794" s="2"/>
      <c r="AQ794" s="2"/>
      <c r="AR794" s="15"/>
    </row>
    <row r="795" spans="1:44" ht="11.25" customHeight="1">
      <c r="A795" s="184"/>
      <c r="B795" s="120"/>
      <c r="C795" s="120"/>
      <c r="D795" s="120"/>
      <c r="E795" s="2"/>
      <c r="F795" s="2"/>
      <c r="G795" s="120"/>
      <c r="H795" s="120"/>
      <c r="I795" s="120"/>
      <c r="J795" s="58"/>
      <c r="K795" s="121"/>
      <c r="L795" s="2"/>
      <c r="M795" s="120"/>
      <c r="N795" s="120"/>
      <c r="O795" s="120"/>
      <c r="P795" s="120"/>
      <c r="Q795" s="2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122"/>
      <c r="AJ795" s="122"/>
      <c r="AK795" s="2"/>
      <c r="AL795" s="2"/>
      <c r="AM795" s="2"/>
      <c r="AN795" s="2"/>
      <c r="AO795" s="2"/>
      <c r="AP795" s="2"/>
      <c r="AQ795" s="2"/>
      <c r="AR795" s="15"/>
    </row>
    <row r="796" spans="1:44" ht="11.25" customHeight="1">
      <c r="A796" s="184"/>
      <c r="B796" s="120"/>
      <c r="C796" s="120"/>
      <c r="D796" s="120"/>
      <c r="E796" s="2"/>
      <c r="F796" s="2"/>
      <c r="G796" s="120"/>
      <c r="H796" s="120"/>
      <c r="I796" s="120"/>
      <c r="J796" s="58"/>
      <c r="K796" s="121"/>
      <c r="L796" s="2"/>
      <c r="M796" s="120"/>
      <c r="N796" s="120"/>
      <c r="O796" s="120"/>
      <c r="P796" s="120"/>
      <c r="Q796" s="2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122"/>
      <c r="AJ796" s="122"/>
      <c r="AK796" s="2"/>
      <c r="AL796" s="2"/>
      <c r="AM796" s="2"/>
      <c r="AN796" s="2"/>
      <c r="AO796" s="2"/>
      <c r="AP796" s="2"/>
      <c r="AQ796" s="2"/>
      <c r="AR796" s="15"/>
    </row>
    <row r="797" spans="1:44" ht="11.25" customHeight="1">
      <c r="A797" s="184"/>
      <c r="B797" s="120"/>
      <c r="C797" s="120"/>
      <c r="D797" s="120"/>
      <c r="E797" s="2"/>
      <c r="F797" s="2"/>
      <c r="G797" s="120"/>
      <c r="H797" s="120"/>
      <c r="I797" s="120"/>
      <c r="J797" s="58"/>
      <c r="K797" s="121"/>
      <c r="L797" s="2"/>
      <c r="M797" s="120"/>
      <c r="N797" s="120"/>
      <c r="O797" s="120"/>
      <c r="P797" s="120"/>
      <c r="Q797" s="2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122"/>
      <c r="AJ797" s="122"/>
      <c r="AK797" s="2"/>
      <c r="AL797" s="2"/>
      <c r="AM797" s="2"/>
      <c r="AN797" s="2"/>
      <c r="AO797" s="2"/>
      <c r="AP797" s="2"/>
      <c r="AQ797" s="2"/>
      <c r="AR797" s="15"/>
    </row>
    <row r="798" spans="1:44" ht="11.25" customHeight="1">
      <c r="A798" s="184"/>
      <c r="B798" s="120"/>
      <c r="C798" s="120"/>
      <c r="D798" s="120"/>
      <c r="E798" s="2"/>
      <c r="F798" s="2"/>
      <c r="G798" s="120"/>
      <c r="H798" s="120"/>
      <c r="I798" s="120"/>
      <c r="J798" s="58"/>
      <c r="K798" s="121"/>
      <c r="L798" s="2"/>
      <c r="M798" s="120"/>
      <c r="N798" s="120"/>
      <c r="O798" s="120"/>
      <c r="P798" s="120"/>
      <c r="Q798" s="2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122"/>
      <c r="AJ798" s="122"/>
      <c r="AK798" s="2"/>
      <c r="AL798" s="2"/>
      <c r="AM798" s="2"/>
      <c r="AN798" s="2"/>
      <c r="AO798" s="2"/>
      <c r="AP798" s="2"/>
      <c r="AQ798" s="2"/>
      <c r="AR798" s="15"/>
    </row>
    <row r="799" spans="1:44" ht="11.25" customHeight="1">
      <c r="A799" s="184"/>
      <c r="B799" s="120"/>
      <c r="C799" s="120"/>
      <c r="D799" s="120"/>
      <c r="E799" s="2"/>
      <c r="F799" s="2"/>
      <c r="G799" s="120"/>
      <c r="H799" s="120"/>
      <c r="I799" s="120"/>
      <c r="J799" s="58"/>
      <c r="K799" s="121"/>
      <c r="L799" s="2"/>
      <c r="M799" s="120"/>
      <c r="N799" s="120"/>
      <c r="O799" s="120"/>
      <c r="P799" s="120"/>
      <c r="Q799" s="2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122"/>
      <c r="AJ799" s="122"/>
      <c r="AK799" s="2"/>
      <c r="AL799" s="2"/>
      <c r="AM799" s="2"/>
      <c r="AN799" s="2"/>
      <c r="AO799" s="2"/>
      <c r="AP799" s="2"/>
      <c r="AQ799" s="2"/>
      <c r="AR799" s="15"/>
    </row>
    <row r="800" spans="1:44" ht="11.25" customHeight="1">
      <c r="A800" s="184"/>
      <c r="B800" s="120"/>
      <c r="C800" s="120"/>
      <c r="D800" s="120"/>
      <c r="E800" s="2"/>
      <c r="F800" s="2"/>
      <c r="G800" s="120"/>
      <c r="H800" s="120"/>
      <c r="I800" s="120"/>
      <c r="J800" s="58"/>
      <c r="K800" s="121"/>
      <c r="L800" s="2"/>
      <c r="M800" s="120"/>
      <c r="N800" s="120"/>
      <c r="O800" s="120"/>
      <c r="P800" s="120"/>
      <c r="Q800" s="2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122"/>
      <c r="AJ800" s="122"/>
      <c r="AK800" s="2"/>
      <c r="AL800" s="2"/>
      <c r="AM800" s="2"/>
      <c r="AN800" s="2"/>
      <c r="AO800" s="2"/>
      <c r="AP800" s="2"/>
      <c r="AQ800" s="2"/>
      <c r="AR800" s="15"/>
    </row>
    <row r="801" spans="1:44" ht="11.25" customHeight="1">
      <c r="A801" s="184"/>
      <c r="B801" s="120"/>
      <c r="C801" s="120"/>
      <c r="D801" s="120"/>
      <c r="E801" s="2"/>
      <c r="F801" s="2"/>
      <c r="G801" s="120"/>
      <c r="H801" s="120"/>
      <c r="I801" s="120"/>
      <c r="J801" s="58"/>
      <c r="K801" s="121"/>
      <c r="L801" s="2"/>
      <c r="M801" s="120"/>
      <c r="N801" s="120"/>
      <c r="O801" s="120"/>
      <c r="P801" s="120"/>
      <c r="Q801" s="2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122"/>
      <c r="AJ801" s="122"/>
      <c r="AK801" s="2"/>
      <c r="AL801" s="2"/>
      <c r="AM801" s="2"/>
      <c r="AN801" s="2"/>
      <c r="AO801" s="2"/>
      <c r="AP801" s="2"/>
      <c r="AQ801" s="2"/>
      <c r="AR801" s="15"/>
    </row>
    <row r="802" spans="1:44" ht="11.25" customHeight="1">
      <c r="A802" s="184"/>
      <c r="B802" s="120"/>
      <c r="C802" s="120"/>
      <c r="D802" s="120"/>
      <c r="E802" s="2"/>
      <c r="F802" s="2"/>
      <c r="G802" s="120"/>
      <c r="H802" s="120"/>
      <c r="I802" s="120"/>
      <c r="J802" s="58"/>
      <c r="K802" s="121"/>
      <c r="L802" s="2"/>
      <c r="M802" s="120"/>
      <c r="N802" s="120"/>
      <c r="O802" s="120"/>
      <c r="P802" s="120"/>
      <c r="Q802" s="2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122"/>
      <c r="AJ802" s="122"/>
      <c r="AK802" s="2"/>
      <c r="AL802" s="2"/>
      <c r="AM802" s="2"/>
      <c r="AN802" s="2"/>
      <c r="AO802" s="2"/>
      <c r="AP802" s="2"/>
      <c r="AQ802" s="2"/>
      <c r="AR802" s="15"/>
    </row>
    <row r="803" spans="1:44" ht="11.25" customHeight="1">
      <c r="A803" s="184"/>
      <c r="B803" s="120"/>
      <c r="C803" s="120"/>
      <c r="D803" s="120"/>
      <c r="E803" s="2"/>
      <c r="F803" s="2"/>
      <c r="G803" s="120"/>
      <c r="H803" s="120"/>
      <c r="I803" s="120"/>
      <c r="J803" s="58"/>
      <c r="K803" s="121"/>
      <c r="L803" s="2"/>
      <c r="M803" s="120"/>
      <c r="N803" s="120"/>
      <c r="O803" s="120"/>
      <c r="P803" s="120"/>
      <c r="Q803" s="2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122"/>
      <c r="AJ803" s="122"/>
      <c r="AK803" s="2"/>
      <c r="AL803" s="2"/>
      <c r="AM803" s="2"/>
      <c r="AN803" s="2"/>
      <c r="AO803" s="2"/>
      <c r="AP803" s="2"/>
      <c r="AQ803" s="2"/>
      <c r="AR803" s="15"/>
    </row>
    <row r="804" spans="1:44" ht="11.25" customHeight="1">
      <c r="A804" s="184"/>
      <c r="B804" s="120"/>
      <c r="C804" s="120"/>
      <c r="D804" s="120"/>
      <c r="E804" s="2"/>
      <c r="F804" s="2"/>
      <c r="G804" s="120"/>
      <c r="H804" s="120"/>
      <c r="I804" s="120"/>
      <c r="J804" s="58"/>
      <c r="K804" s="121"/>
      <c r="L804" s="2"/>
      <c r="M804" s="120"/>
      <c r="N804" s="120"/>
      <c r="O804" s="120"/>
      <c r="P804" s="120"/>
      <c r="Q804" s="2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122"/>
      <c r="AJ804" s="122"/>
      <c r="AK804" s="2"/>
      <c r="AL804" s="2"/>
      <c r="AM804" s="2"/>
      <c r="AN804" s="2"/>
      <c r="AO804" s="2"/>
      <c r="AP804" s="2"/>
      <c r="AQ804" s="2"/>
      <c r="AR804" s="15"/>
    </row>
    <row r="805" spans="1:44" ht="11.25" customHeight="1">
      <c r="A805" s="184"/>
      <c r="B805" s="120"/>
      <c r="C805" s="120"/>
      <c r="D805" s="120"/>
      <c r="E805" s="2"/>
      <c r="F805" s="2"/>
      <c r="G805" s="120"/>
      <c r="H805" s="120"/>
      <c r="I805" s="120"/>
      <c r="J805" s="58"/>
      <c r="K805" s="121"/>
      <c r="L805" s="2"/>
      <c r="M805" s="120"/>
      <c r="N805" s="120"/>
      <c r="O805" s="120"/>
      <c r="P805" s="120"/>
      <c r="Q805" s="2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122"/>
      <c r="AJ805" s="122"/>
      <c r="AK805" s="2"/>
      <c r="AL805" s="2"/>
      <c r="AM805" s="2"/>
      <c r="AN805" s="2"/>
      <c r="AO805" s="2"/>
      <c r="AP805" s="2"/>
      <c r="AQ805" s="2"/>
      <c r="AR805" s="15"/>
    </row>
    <row r="806" spans="1:44" ht="11.25" customHeight="1">
      <c r="A806" s="184"/>
      <c r="B806" s="120"/>
      <c r="C806" s="120"/>
      <c r="D806" s="120"/>
      <c r="E806" s="2"/>
      <c r="F806" s="2"/>
      <c r="G806" s="120"/>
      <c r="H806" s="120"/>
      <c r="I806" s="120"/>
      <c r="J806" s="58"/>
      <c r="K806" s="121"/>
      <c r="L806" s="2"/>
      <c r="M806" s="120"/>
      <c r="N806" s="120"/>
      <c r="O806" s="120"/>
      <c r="P806" s="120"/>
      <c r="Q806" s="2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122"/>
      <c r="AJ806" s="122"/>
      <c r="AK806" s="2"/>
      <c r="AL806" s="2"/>
      <c r="AM806" s="2"/>
      <c r="AN806" s="2"/>
      <c r="AO806" s="2"/>
      <c r="AP806" s="2"/>
      <c r="AQ806" s="2"/>
      <c r="AR806" s="15"/>
    </row>
    <row r="807" spans="1:44" ht="11.25" customHeight="1">
      <c r="A807" s="184"/>
      <c r="B807" s="120"/>
      <c r="C807" s="120"/>
      <c r="D807" s="120"/>
      <c r="E807" s="2"/>
      <c r="F807" s="2"/>
      <c r="G807" s="120"/>
      <c r="H807" s="120"/>
      <c r="I807" s="120"/>
      <c r="J807" s="58"/>
      <c r="K807" s="121"/>
      <c r="L807" s="2"/>
      <c r="M807" s="120"/>
      <c r="N807" s="120"/>
      <c r="O807" s="120"/>
      <c r="P807" s="120"/>
      <c r="Q807" s="2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122"/>
      <c r="AJ807" s="122"/>
      <c r="AK807" s="2"/>
      <c r="AL807" s="2"/>
      <c r="AM807" s="2"/>
      <c r="AN807" s="2"/>
      <c r="AO807" s="2"/>
      <c r="AP807" s="2"/>
      <c r="AQ807" s="2"/>
      <c r="AR807" s="15"/>
    </row>
    <row r="808" spans="1:44" ht="11.25" customHeight="1">
      <c r="A808" s="184"/>
      <c r="B808" s="120"/>
      <c r="C808" s="120"/>
      <c r="D808" s="120"/>
      <c r="E808" s="2"/>
      <c r="F808" s="2"/>
      <c r="G808" s="120"/>
      <c r="H808" s="120"/>
      <c r="I808" s="120"/>
      <c r="J808" s="58"/>
      <c r="K808" s="121"/>
      <c r="L808" s="2"/>
      <c r="M808" s="120"/>
      <c r="N808" s="120"/>
      <c r="O808" s="120"/>
      <c r="P808" s="120"/>
      <c r="Q808" s="2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122"/>
      <c r="AJ808" s="122"/>
      <c r="AK808" s="2"/>
      <c r="AL808" s="2"/>
      <c r="AM808" s="2"/>
      <c r="AN808" s="2"/>
      <c r="AO808" s="2"/>
      <c r="AP808" s="2"/>
      <c r="AQ808" s="2"/>
      <c r="AR808" s="15"/>
    </row>
    <row r="809" spans="1:44" ht="11.25" customHeight="1">
      <c r="A809" s="184"/>
      <c r="B809" s="120"/>
      <c r="C809" s="120"/>
      <c r="D809" s="120"/>
      <c r="E809" s="2"/>
      <c r="F809" s="2"/>
      <c r="G809" s="120"/>
      <c r="H809" s="120"/>
      <c r="I809" s="120"/>
      <c r="J809" s="58"/>
      <c r="K809" s="121"/>
      <c r="L809" s="2"/>
      <c r="M809" s="120"/>
      <c r="N809" s="120"/>
      <c r="O809" s="120"/>
      <c r="P809" s="120"/>
      <c r="Q809" s="2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122"/>
      <c r="AJ809" s="122"/>
      <c r="AK809" s="2"/>
      <c r="AL809" s="2"/>
      <c r="AM809" s="2"/>
      <c r="AN809" s="2"/>
      <c r="AO809" s="2"/>
      <c r="AP809" s="2"/>
      <c r="AQ809" s="2"/>
      <c r="AR809" s="15"/>
    </row>
    <row r="810" spans="1:44" ht="11.25" customHeight="1">
      <c r="A810" s="184"/>
      <c r="B810" s="120"/>
      <c r="C810" s="120"/>
      <c r="D810" s="120"/>
      <c r="E810" s="2"/>
      <c r="F810" s="2"/>
      <c r="G810" s="120"/>
      <c r="H810" s="120"/>
      <c r="I810" s="120"/>
      <c r="J810" s="58"/>
      <c r="K810" s="121"/>
      <c r="L810" s="2"/>
      <c r="M810" s="120"/>
      <c r="N810" s="120"/>
      <c r="O810" s="120"/>
      <c r="P810" s="120"/>
      <c r="Q810" s="2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122"/>
      <c r="AJ810" s="122"/>
      <c r="AK810" s="2"/>
      <c r="AL810" s="2"/>
      <c r="AM810" s="2"/>
      <c r="AN810" s="2"/>
      <c r="AO810" s="2"/>
      <c r="AP810" s="2"/>
      <c r="AQ810" s="2"/>
      <c r="AR810" s="15"/>
    </row>
    <row r="811" spans="1:44" ht="11.25" customHeight="1">
      <c r="A811" s="184"/>
      <c r="B811" s="120"/>
      <c r="C811" s="120"/>
      <c r="D811" s="120"/>
      <c r="E811" s="2"/>
      <c r="F811" s="2"/>
      <c r="G811" s="120"/>
      <c r="H811" s="120"/>
      <c r="I811" s="120"/>
      <c r="J811" s="58"/>
      <c r="K811" s="121"/>
      <c r="L811" s="2"/>
      <c r="M811" s="120"/>
      <c r="N811" s="120"/>
      <c r="O811" s="120"/>
      <c r="P811" s="120"/>
      <c r="Q811" s="2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122"/>
      <c r="AJ811" s="122"/>
      <c r="AK811" s="2"/>
      <c r="AL811" s="2"/>
      <c r="AM811" s="2"/>
      <c r="AN811" s="2"/>
      <c r="AO811" s="2"/>
      <c r="AP811" s="2"/>
      <c r="AQ811" s="2"/>
      <c r="AR811" s="15"/>
    </row>
    <row r="812" spans="1:44" ht="11.25" customHeight="1">
      <c r="A812" s="184"/>
      <c r="B812" s="120"/>
      <c r="C812" s="120"/>
      <c r="D812" s="120"/>
      <c r="E812" s="2"/>
      <c r="F812" s="2"/>
      <c r="G812" s="120"/>
      <c r="H812" s="120"/>
      <c r="I812" s="120"/>
      <c r="J812" s="58"/>
      <c r="K812" s="121"/>
      <c r="L812" s="2"/>
      <c r="M812" s="120"/>
      <c r="N812" s="120"/>
      <c r="O812" s="120"/>
      <c r="P812" s="120"/>
      <c r="Q812" s="2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122"/>
      <c r="AJ812" s="122"/>
      <c r="AK812" s="2"/>
      <c r="AL812" s="2"/>
      <c r="AM812" s="2"/>
      <c r="AN812" s="2"/>
      <c r="AO812" s="2"/>
      <c r="AP812" s="2"/>
      <c r="AQ812" s="2"/>
      <c r="AR812" s="15"/>
    </row>
    <row r="813" spans="1:44" ht="11.25" customHeight="1">
      <c r="A813" s="184"/>
      <c r="B813" s="120"/>
      <c r="C813" s="120"/>
      <c r="D813" s="120"/>
      <c r="E813" s="2"/>
      <c r="F813" s="2"/>
      <c r="G813" s="120"/>
      <c r="H813" s="120"/>
      <c r="I813" s="120"/>
      <c r="J813" s="58"/>
      <c r="K813" s="121"/>
      <c r="L813" s="2"/>
      <c r="M813" s="120"/>
      <c r="N813" s="120"/>
      <c r="O813" s="120"/>
      <c r="P813" s="120"/>
      <c r="Q813" s="2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122"/>
      <c r="AJ813" s="122"/>
      <c r="AK813" s="2"/>
      <c r="AL813" s="2"/>
      <c r="AM813" s="2"/>
      <c r="AN813" s="2"/>
      <c r="AO813" s="2"/>
      <c r="AP813" s="2"/>
      <c r="AQ813" s="2"/>
      <c r="AR813" s="15"/>
    </row>
    <row r="814" spans="1:44" ht="11.25" customHeight="1">
      <c r="A814" s="184"/>
      <c r="B814" s="120"/>
      <c r="C814" s="120"/>
      <c r="D814" s="120"/>
      <c r="E814" s="2"/>
      <c r="F814" s="2"/>
      <c r="G814" s="120"/>
      <c r="H814" s="120"/>
      <c r="I814" s="120"/>
      <c r="J814" s="58"/>
      <c r="K814" s="121"/>
      <c r="L814" s="2"/>
      <c r="M814" s="120"/>
      <c r="N814" s="120"/>
      <c r="O814" s="120"/>
      <c r="P814" s="120"/>
      <c r="Q814" s="2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122"/>
      <c r="AJ814" s="122"/>
      <c r="AK814" s="2"/>
      <c r="AL814" s="2"/>
      <c r="AM814" s="2"/>
      <c r="AN814" s="2"/>
      <c r="AO814" s="2"/>
      <c r="AP814" s="2"/>
      <c r="AQ814" s="2"/>
      <c r="AR814" s="15"/>
    </row>
    <row r="815" spans="1:44" ht="11.25" customHeight="1">
      <c r="A815" s="184"/>
      <c r="B815" s="120"/>
      <c r="C815" s="120"/>
      <c r="D815" s="120"/>
      <c r="E815" s="2"/>
      <c r="F815" s="2"/>
      <c r="G815" s="120"/>
      <c r="H815" s="120"/>
      <c r="I815" s="120"/>
      <c r="J815" s="58"/>
      <c r="K815" s="121"/>
      <c r="L815" s="2"/>
      <c r="M815" s="120"/>
      <c r="N815" s="120"/>
      <c r="O815" s="120"/>
      <c r="P815" s="120"/>
      <c r="Q815" s="2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122"/>
      <c r="AJ815" s="122"/>
      <c r="AK815" s="2"/>
      <c r="AL815" s="2"/>
      <c r="AM815" s="2"/>
      <c r="AN815" s="2"/>
      <c r="AO815" s="2"/>
      <c r="AP815" s="2"/>
      <c r="AQ815" s="2"/>
      <c r="AR815" s="15"/>
    </row>
    <row r="816" spans="1:44" ht="11.25" customHeight="1">
      <c r="A816" s="184"/>
      <c r="B816" s="120"/>
      <c r="C816" s="120"/>
      <c r="D816" s="120"/>
      <c r="E816" s="2"/>
      <c r="F816" s="2"/>
      <c r="G816" s="120"/>
      <c r="H816" s="120"/>
      <c r="I816" s="120"/>
      <c r="J816" s="58"/>
      <c r="K816" s="121"/>
      <c r="L816" s="2"/>
      <c r="M816" s="120"/>
      <c r="N816" s="120"/>
      <c r="O816" s="120"/>
      <c r="P816" s="120"/>
      <c r="Q816" s="2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122"/>
      <c r="AJ816" s="122"/>
      <c r="AK816" s="2"/>
      <c r="AL816" s="2"/>
      <c r="AM816" s="2"/>
      <c r="AN816" s="2"/>
      <c r="AO816" s="2"/>
      <c r="AP816" s="2"/>
      <c r="AQ816" s="2"/>
      <c r="AR816" s="15"/>
    </row>
    <row r="817" spans="1:44" ht="11.25" customHeight="1">
      <c r="A817" s="184"/>
      <c r="B817" s="120"/>
      <c r="C817" s="120"/>
      <c r="D817" s="120"/>
      <c r="E817" s="2"/>
      <c r="F817" s="2"/>
      <c r="G817" s="120"/>
      <c r="H817" s="120"/>
      <c r="I817" s="120"/>
      <c r="J817" s="58"/>
      <c r="K817" s="121"/>
      <c r="L817" s="2"/>
      <c r="M817" s="120"/>
      <c r="N817" s="120"/>
      <c r="O817" s="120"/>
      <c r="P817" s="120"/>
      <c r="Q817" s="2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122"/>
      <c r="AJ817" s="122"/>
      <c r="AK817" s="2"/>
      <c r="AL817" s="2"/>
      <c r="AM817" s="2"/>
      <c r="AN817" s="2"/>
      <c r="AO817" s="2"/>
      <c r="AP817" s="2"/>
      <c r="AQ817" s="2"/>
      <c r="AR817" s="15"/>
    </row>
    <row r="818" spans="1:44" ht="11.25" customHeight="1">
      <c r="A818" s="184"/>
      <c r="B818" s="120"/>
      <c r="C818" s="120"/>
      <c r="D818" s="120"/>
      <c r="E818" s="2"/>
      <c r="F818" s="2"/>
      <c r="G818" s="120"/>
      <c r="H818" s="120"/>
      <c r="I818" s="120"/>
      <c r="J818" s="58"/>
      <c r="K818" s="121"/>
      <c r="L818" s="2"/>
      <c r="M818" s="120"/>
      <c r="N818" s="120"/>
      <c r="O818" s="120"/>
      <c r="P818" s="120"/>
      <c r="Q818" s="2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122"/>
      <c r="AJ818" s="122"/>
      <c r="AK818" s="2"/>
      <c r="AL818" s="2"/>
      <c r="AM818" s="2"/>
      <c r="AN818" s="2"/>
      <c r="AO818" s="2"/>
      <c r="AP818" s="2"/>
      <c r="AQ818" s="2"/>
      <c r="AR818" s="15"/>
    </row>
    <row r="819" spans="1:44" ht="11.25" customHeight="1">
      <c r="A819" s="184"/>
      <c r="B819" s="120"/>
      <c r="C819" s="120"/>
      <c r="D819" s="120"/>
      <c r="E819" s="2"/>
      <c r="F819" s="2"/>
      <c r="G819" s="120"/>
      <c r="H819" s="120"/>
      <c r="I819" s="120"/>
      <c r="J819" s="58"/>
      <c r="K819" s="121"/>
      <c r="L819" s="2"/>
      <c r="M819" s="120"/>
      <c r="N819" s="120"/>
      <c r="O819" s="120"/>
      <c r="P819" s="120"/>
      <c r="Q819" s="2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122"/>
      <c r="AJ819" s="122"/>
      <c r="AK819" s="2"/>
      <c r="AL819" s="2"/>
      <c r="AM819" s="2"/>
      <c r="AN819" s="2"/>
      <c r="AO819" s="2"/>
      <c r="AP819" s="2"/>
      <c r="AQ819" s="2"/>
      <c r="AR819" s="15"/>
    </row>
    <row r="820" spans="1:44" ht="11.25" customHeight="1">
      <c r="A820" s="184"/>
      <c r="B820" s="120"/>
      <c r="C820" s="120"/>
      <c r="D820" s="120"/>
      <c r="E820" s="2"/>
      <c r="F820" s="2"/>
      <c r="G820" s="120"/>
      <c r="H820" s="120"/>
      <c r="I820" s="120"/>
      <c r="J820" s="58"/>
      <c r="K820" s="121"/>
      <c r="L820" s="2"/>
      <c r="M820" s="120"/>
      <c r="N820" s="120"/>
      <c r="O820" s="120"/>
      <c r="P820" s="120"/>
      <c r="Q820" s="2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122"/>
      <c r="AJ820" s="122"/>
      <c r="AK820" s="2"/>
      <c r="AL820" s="2"/>
      <c r="AM820" s="2"/>
      <c r="AN820" s="2"/>
      <c r="AO820" s="2"/>
      <c r="AP820" s="2"/>
      <c r="AQ820" s="2"/>
      <c r="AR820" s="15"/>
    </row>
    <row r="821" spans="1:44" ht="11.25" customHeight="1">
      <c r="A821" s="184"/>
      <c r="B821" s="120"/>
      <c r="C821" s="120"/>
      <c r="D821" s="120"/>
      <c r="E821" s="2"/>
      <c r="F821" s="2"/>
      <c r="G821" s="120"/>
      <c r="H821" s="120"/>
      <c r="I821" s="120"/>
      <c r="J821" s="58"/>
      <c r="K821" s="121"/>
      <c r="L821" s="2"/>
      <c r="M821" s="120"/>
      <c r="N821" s="120"/>
      <c r="O821" s="120"/>
      <c r="P821" s="120"/>
      <c r="Q821" s="2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122"/>
      <c r="AJ821" s="122"/>
      <c r="AK821" s="2"/>
      <c r="AL821" s="2"/>
      <c r="AM821" s="2"/>
      <c r="AN821" s="2"/>
      <c r="AO821" s="2"/>
      <c r="AP821" s="2"/>
      <c r="AQ821" s="2"/>
      <c r="AR821" s="15"/>
    </row>
    <row r="822" spans="1:44" ht="11.25" customHeight="1">
      <c r="A822" s="184"/>
      <c r="B822" s="120"/>
      <c r="C822" s="120"/>
      <c r="D822" s="120"/>
      <c r="E822" s="2"/>
      <c r="F822" s="2"/>
      <c r="G822" s="120"/>
      <c r="H822" s="120"/>
      <c r="I822" s="120"/>
      <c r="J822" s="58"/>
      <c r="K822" s="121"/>
      <c r="L822" s="2"/>
      <c r="M822" s="120"/>
      <c r="N822" s="120"/>
      <c r="O822" s="120"/>
      <c r="P822" s="120"/>
      <c r="Q822" s="2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122"/>
      <c r="AJ822" s="122"/>
      <c r="AK822" s="2"/>
      <c r="AL822" s="2"/>
      <c r="AM822" s="2"/>
      <c r="AN822" s="2"/>
      <c r="AO822" s="2"/>
      <c r="AP822" s="2"/>
      <c r="AQ822" s="2"/>
      <c r="AR822" s="15"/>
    </row>
    <row r="823" spans="1:44" ht="11.25" customHeight="1">
      <c r="A823" s="184"/>
      <c r="B823" s="120"/>
      <c r="C823" s="120"/>
      <c r="D823" s="120"/>
      <c r="E823" s="2"/>
      <c r="F823" s="2"/>
      <c r="G823" s="120"/>
      <c r="H823" s="120"/>
      <c r="I823" s="120"/>
      <c r="J823" s="58"/>
      <c r="K823" s="121"/>
      <c r="L823" s="2"/>
      <c r="M823" s="120"/>
      <c r="N823" s="120"/>
      <c r="O823" s="120"/>
      <c r="P823" s="120"/>
      <c r="Q823" s="2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122"/>
      <c r="AJ823" s="122"/>
      <c r="AK823" s="2"/>
      <c r="AL823" s="2"/>
      <c r="AM823" s="2"/>
      <c r="AN823" s="2"/>
      <c r="AO823" s="2"/>
      <c r="AP823" s="2"/>
      <c r="AQ823" s="2"/>
      <c r="AR823" s="15"/>
    </row>
    <row r="824" spans="1:44" ht="11.25" customHeight="1">
      <c r="A824" s="184"/>
      <c r="B824" s="120"/>
      <c r="C824" s="120"/>
      <c r="D824" s="120"/>
      <c r="E824" s="2"/>
      <c r="F824" s="2"/>
      <c r="G824" s="120"/>
      <c r="H824" s="120"/>
      <c r="I824" s="120"/>
      <c r="J824" s="58"/>
      <c r="K824" s="121"/>
      <c r="L824" s="2"/>
      <c r="M824" s="120"/>
      <c r="N824" s="120"/>
      <c r="O824" s="120"/>
      <c r="P824" s="120"/>
      <c r="Q824" s="2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122"/>
      <c r="AJ824" s="122"/>
      <c r="AK824" s="2"/>
      <c r="AL824" s="2"/>
      <c r="AM824" s="2"/>
      <c r="AN824" s="2"/>
      <c r="AO824" s="2"/>
      <c r="AP824" s="2"/>
      <c r="AQ824" s="2"/>
      <c r="AR824" s="15"/>
    </row>
    <row r="825" spans="1:44" ht="11.25" customHeight="1">
      <c r="A825" s="184"/>
      <c r="B825" s="120"/>
      <c r="C825" s="120"/>
      <c r="D825" s="120"/>
      <c r="E825" s="2"/>
      <c r="F825" s="2"/>
      <c r="G825" s="120"/>
      <c r="H825" s="120"/>
      <c r="I825" s="120"/>
      <c r="J825" s="58"/>
      <c r="K825" s="121"/>
      <c r="L825" s="2"/>
      <c r="M825" s="120"/>
      <c r="N825" s="120"/>
      <c r="O825" s="120"/>
      <c r="P825" s="120"/>
      <c r="Q825" s="2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122"/>
      <c r="AJ825" s="122"/>
      <c r="AK825" s="2"/>
      <c r="AL825" s="2"/>
      <c r="AM825" s="2"/>
      <c r="AN825" s="2"/>
      <c r="AO825" s="2"/>
      <c r="AP825" s="2"/>
      <c r="AQ825" s="2"/>
      <c r="AR825" s="15"/>
    </row>
    <row r="826" spans="1:44" ht="11.25" customHeight="1">
      <c r="A826" s="184"/>
      <c r="B826" s="120"/>
      <c r="C826" s="120"/>
      <c r="D826" s="120"/>
      <c r="E826" s="2"/>
      <c r="F826" s="2"/>
      <c r="G826" s="120"/>
      <c r="H826" s="120"/>
      <c r="I826" s="120"/>
      <c r="J826" s="58"/>
      <c r="K826" s="121"/>
      <c r="L826" s="2"/>
      <c r="M826" s="120"/>
      <c r="N826" s="120"/>
      <c r="O826" s="120"/>
      <c r="P826" s="120"/>
      <c r="Q826" s="2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122"/>
      <c r="AJ826" s="122"/>
      <c r="AK826" s="2"/>
      <c r="AL826" s="2"/>
      <c r="AM826" s="2"/>
      <c r="AN826" s="2"/>
      <c r="AO826" s="2"/>
      <c r="AP826" s="2"/>
      <c r="AQ826" s="2"/>
      <c r="AR826" s="15"/>
    </row>
    <row r="827" spans="1:44" ht="11.25" customHeight="1">
      <c r="A827" s="184"/>
      <c r="B827" s="120"/>
      <c r="C827" s="120"/>
      <c r="D827" s="120"/>
      <c r="E827" s="2"/>
      <c r="F827" s="2"/>
      <c r="G827" s="120"/>
      <c r="H827" s="120"/>
      <c r="I827" s="120"/>
      <c r="J827" s="58"/>
      <c r="K827" s="121"/>
      <c r="L827" s="2"/>
      <c r="M827" s="120"/>
      <c r="N827" s="120"/>
      <c r="O827" s="120"/>
      <c r="P827" s="120"/>
      <c r="Q827" s="2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122"/>
      <c r="AJ827" s="122"/>
      <c r="AK827" s="2"/>
      <c r="AL827" s="2"/>
      <c r="AM827" s="2"/>
      <c r="AN827" s="2"/>
      <c r="AO827" s="2"/>
      <c r="AP827" s="2"/>
      <c r="AQ827" s="2"/>
      <c r="AR827" s="15"/>
    </row>
    <row r="828" spans="1:44" ht="11.25" customHeight="1">
      <c r="A828" s="184"/>
      <c r="B828" s="120"/>
      <c r="C828" s="120"/>
      <c r="D828" s="120"/>
      <c r="E828" s="2"/>
      <c r="F828" s="2"/>
      <c r="G828" s="120"/>
      <c r="H828" s="120"/>
      <c r="I828" s="120"/>
      <c r="J828" s="58"/>
      <c r="K828" s="121"/>
      <c r="L828" s="2"/>
      <c r="M828" s="120"/>
      <c r="N828" s="120"/>
      <c r="O828" s="120"/>
      <c r="P828" s="120"/>
      <c r="Q828" s="2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122"/>
      <c r="AJ828" s="122"/>
      <c r="AK828" s="2"/>
      <c r="AL828" s="2"/>
      <c r="AM828" s="2"/>
      <c r="AN828" s="2"/>
      <c r="AO828" s="2"/>
      <c r="AP828" s="2"/>
      <c r="AQ828" s="2"/>
      <c r="AR828" s="15"/>
    </row>
    <row r="829" spans="1:44" ht="11.25" customHeight="1">
      <c r="A829" s="184"/>
      <c r="B829" s="120"/>
      <c r="C829" s="120"/>
      <c r="D829" s="120"/>
      <c r="E829" s="2"/>
      <c r="F829" s="2"/>
      <c r="G829" s="120"/>
      <c r="H829" s="120"/>
      <c r="I829" s="120"/>
      <c r="J829" s="58"/>
      <c r="K829" s="121"/>
      <c r="L829" s="2"/>
      <c r="M829" s="120"/>
      <c r="N829" s="120"/>
      <c r="O829" s="120"/>
      <c r="P829" s="120"/>
      <c r="Q829" s="2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122"/>
      <c r="AJ829" s="122"/>
      <c r="AK829" s="2"/>
      <c r="AL829" s="2"/>
      <c r="AM829" s="2"/>
      <c r="AN829" s="2"/>
      <c r="AO829" s="2"/>
      <c r="AP829" s="2"/>
      <c r="AQ829" s="2"/>
      <c r="AR829" s="15"/>
    </row>
    <row r="830" spans="1:44" ht="11.25" customHeight="1">
      <c r="A830" s="184"/>
      <c r="B830" s="120"/>
      <c r="C830" s="120"/>
      <c r="D830" s="120"/>
      <c r="E830" s="2"/>
      <c r="F830" s="2"/>
      <c r="G830" s="120"/>
      <c r="H830" s="120"/>
      <c r="I830" s="120"/>
      <c r="J830" s="58"/>
      <c r="K830" s="121"/>
      <c r="L830" s="2"/>
      <c r="M830" s="120"/>
      <c r="N830" s="120"/>
      <c r="O830" s="120"/>
      <c r="P830" s="120"/>
      <c r="Q830" s="2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122"/>
      <c r="AJ830" s="122"/>
      <c r="AK830" s="2"/>
      <c r="AL830" s="2"/>
      <c r="AM830" s="2"/>
      <c r="AN830" s="2"/>
      <c r="AO830" s="2"/>
      <c r="AP830" s="2"/>
      <c r="AQ830" s="2"/>
      <c r="AR830" s="15"/>
    </row>
    <row r="831" spans="1:44" ht="11.25" customHeight="1">
      <c r="A831" s="184"/>
      <c r="B831" s="120"/>
      <c r="C831" s="120"/>
      <c r="D831" s="120"/>
      <c r="E831" s="2"/>
      <c r="F831" s="2"/>
      <c r="G831" s="120"/>
      <c r="H831" s="120"/>
      <c r="I831" s="120"/>
      <c r="J831" s="58"/>
      <c r="K831" s="121"/>
      <c r="L831" s="2"/>
      <c r="M831" s="120"/>
      <c r="N831" s="120"/>
      <c r="O831" s="120"/>
      <c r="P831" s="120"/>
      <c r="Q831" s="2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122"/>
      <c r="AJ831" s="122"/>
      <c r="AK831" s="2"/>
      <c r="AL831" s="2"/>
      <c r="AM831" s="2"/>
      <c r="AN831" s="2"/>
      <c r="AO831" s="2"/>
      <c r="AP831" s="2"/>
      <c r="AQ831" s="2"/>
      <c r="AR831" s="15"/>
    </row>
    <row r="832" spans="1:44" ht="11.25" customHeight="1">
      <c r="A832" s="184"/>
      <c r="B832" s="120"/>
      <c r="C832" s="120"/>
      <c r="D832" s="120"/>
      <c r="E832" s="2"/>
      <c r="F832" s="2"/>
      <c r="G832" s="120"/>
      <c r="H832" s="120"/>
      <c r="I832" s="120"/>
      <c r="J832" s="58"/>
      <c r="K832" s="121"/>
      <c r="L832" s="2"/>
      <c r="M832" s="120"/>
      <c r="N832" s="120"/>
      <c r="O832" s="120"/>
      <c r="P832" s="120"/>
      <c r="Q832" s="2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122"/>
      <c r="AJ832" s="122"/>
      <c r="AK832" s="2"/>
      <c r="AL832" s="2"/>
      <c r="AM832" s="2"/>
      <c r="AN832" s="2"/>
      <c r="AO832" s="2"/>
      <c r="AP832" s="2"/>
      <c r="AQ832" s="2"/>
      <c r="AR832" s="15"/>
    </row>
    <row r="833" spans="1:44" ht="11.25" customHeight="1">
      <c r="A833" s="184"/>
      <c r="B833" s="120"/>
      <c r="C833" s="120"/>
      <c r="D833" s="120"/>
      <c r="E833" s="2"/>
      <c r="F833" s="2"/>
      <c r="G833" s="120"/>
      <c r="H833" s="120"/>
      <c r="I833" s="120"/>
      <c r="J833" s="58"/>
      <c r="K833" s="121"/>
      <c r="L833" s="2"/>
      <c r="M833" s="120"/>
      <c r="N833" s="120"/>
      <c r="O833" s="120"/>
      <c r="P833" s="120"/>
      <c r="Q833" s="2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122"/>
      <c r="AJ833" s="122"/>
      <c r="AK833" s="2"/>
      <c r="AL833" s="2"/>
      <c r="AM833" s="2"/>
      <c r="AN833" s="2"/>
      <c r="AO833" s="2"/>
      <c r="AP833" s="2"/>
      <c r="AQ833" s="2"/>
      <c r="AR833" s="15"/>
    </row>
    <row r="834" spans="1:44" ht="11.25" customHeight="1">
      <c r="A834" s="184"/>
      <c r="B834" s="120"/>
      <c r="C834" s="120"/>
      <c r="D834" s="120"/>
      <c r="E834" s="2"/>
      <c r="F834" s="2"/>
      <c r="G834" s="120"/>
      <c r="H834" s="120"/>
      <c r="I834" s="120"/>
      <c r="J834" s="58"/>
      <c r="K834" s="121"/>
      <c r="L834" s="2"/>
      <c r="M834" s="120"/>
      <c r="N834" s="120"/>
      <c r="O834" s="120"/>
      <c r="P834" s="120"/>
      <c r="Q834" s="2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122"/>
      <c r="AJ834" s="122"/>
      <c r="AK834" s="2"/>
      <c r="AL834" s="2"/>
      <c r="AM834" s="2"/>
      <c r="AN834" s="2"/>
      <c r="AO834" s="2"/>
      <c r="AP834" s="2"/>
      <c r="AQ834" s="2"/>
      <c r="AR834" s="15"/>
    </row>
    <row r="835" spans="1:44" ht="11.25" customHeight="1">
      <c r="A835" s="184"/>
      <c r="B835" s="120"/>
      <c r="C835" s="120"/>
      <c r="D835" s="120"/>
      <c r="E835" s="2"/>
      <c r="F835" s="2"/>
      <c r="G835" s="120"/>
      <c r="H835" s="120"/>
      <c r="I835" s="120"/>
      <c r="J835" s="58"/>
      <c r="K835" s="121"/>
      <c r="L835" s="2"/>
      <c r="M835" s="120"/>
      <c r="N835" s="120"/>
      <c r="O835" s="120"/>
      <c r="P835" s="120"/>
      <c r="Q835" s="2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122"/>
      <c r="AJ835" s="122"/>
      <c r="AK835" s="2"/>
      <c r="AL835" s="2"/>
      <c r="AM835" s="2"/>
      <c r="AN835" s="2"/>
      <c r="AO835" s="2"/>
      <c r="AP835" s="2"/>
      <c r="AQ835" s="2"/>
      <c r="AR835" s="15"/>
    </row>
    <row r="836" spans="1:44" ht="11.25" customHeight="1">
      <c r="A836" s="184"/>
      <c r="B836" s="120"/>
      <c r="C836" s="120"/>
      <c r="D836" s="120"/>
      <c r="E836" s="2"/>
      <c r="F836" s="2"/>
      <c r="G836" s="120"/>
      <c r="H836" s="120"/>
      <c r="I836" s="120"/>
      <c r="J836" s="58"/>
      <c r="K836" s="121"/>
      <c r="L836" s="2"/>
      <c r="M836" s="120"/>
      <c r="N836" s="120"/>
      <c r="O836" s="120"/>
      <c r="P836" s="120"/>
      <c r="Q836" s="2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122"/>
      <c r="AJ836" s="122"/>
      <c r="AK836" s="2"/>
      <c r="AL836" s="2"/>
      <c r="AM836" s="2"/>
      <c r="AN836" s="2"/>
      <c r="AO836" s="2"/>
      <c r="AP836" s="2"/>
      <c r="AQ836" s="2"/>
      <c r="AR836" s="15"/>
    </row>
    <row r="837" spans="1:44" ht="11.25" customHeight="1">
      <c r="A837" s="184"/>
      <c r="B837" s="120"/>
      <c r="C837" s="120"/>
      <c r="D837" s="120"/>
      <c r="E837" s="2"/>
      <c r="F837" s="2"/>
      <c r="G837" s="120"/>
      <c r="H837" s="120"/>
      <c r="I837" s="120"/>
      <c r="J837" s="58"/>
      <c r="K837" s="121"/>
      <c r="L837" s="2"/>
      <c r="M837" s="120"/>
      <c r="N837" s="120"/>
      <c r="O837" s="120"/>
      <c r="P837" s="120"/>
      <c r="Q837" s="2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122"/>
      <c r="AJ837" s="122"/>
      <c r="AK837" s="2"/>
      <c r="AL837" s="2"/>
      <c r="AM837" s="2"/>
      <c r="AN837" s="2"/>
      <c r="AO837" s="2"/>
      <c r="AP837" s="2"/>
      <c r="AQ837" s="2"/>
      <c r="AR837" s="15"/>
    </row>
    <row r="838" spans="1:44" ht="11.25" customHeight="1">
      <c r="A838" s="184"/>
      <c r="B838" s="120"/>
      <c r="C838" s="120"/>
      <c r="D838" s="120"/>
      <c r="E838" s="2"/>
      <c r="F838" s="2"/>
      <c r="G838" s="120"/>
      <c r="H838" s="120"/>
      <c r="I838" s="120"/>
      <c r="J838" s="58"/>
      <c r="K838" s="121"/>
      <c r="L838" s="2"/>
      <c r="M838" s="120"/>
      <c r="N838" s="120"/>
      <c r="O838" s="120"/>
      <c r="P838" s="120"/>
      <c r="Q838" s="2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122"/>
      <c r="AJ838" s="122"/>
      <c r="AK838" s="2"/>
      <c r="AL838" s="2"/>
      <c r="AM838" s="2"/>
      <c r="AN838" s="2"/>
      <c r="AO838" s="2"/>
      <c r="AP838" s="2"/>
      <c r="AQ838" s="2"/>
      <c r="AR838" s="15"/>
    </row>
    <row r="839" spans="1:44" ht="11.25" customHeight="1">
      <c r="A839" s="184"/>
      <c r="B839" s="120"/>
      <c r="C839" s="120"/>
      <c r="D839" s="120"/>
      <c r="E839" s="2"/>
      <c r="F839" s="2"/>
      <c r="G839" s="120"/>
      <c r="H839" s="120"/>
      <c r="I839" s="120"/>
      <c r="J839" s="58"/>
      <c r="K839" s="121"/>
      <c r="L839" s="2"/>
      <c r="M839" s="120"/>
      <c r="N839" s="120"/>
      <c r="O839" s="120"/>
      <c r="P839" s="120"/>
      <c r="Q839" s="2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122"/>
      <c r="AJ839" s="122"/>
      <c r="AK839" s="2"/>
      <c r="AL839" s="2"/>
      <c r="AM839" s="2"/>
      <c r="AN839" s="2"/>
      <c r="AO839" s="2"/>
      <c r="AP839" s="2"/>
      <c r="AQ839" s="2"/>
      <c r="AR839" s="15"/>
    </row>
    <row r="840" spans="1:44" ht="11.25" customHeight="1">
      <c r="A840" s="184"/>
      <c r="B840" s="120"/>
      <c r="C840" s="120"/>
      <c r="D840" s="120"/>
      <c r="E840" s="2"/>
      <c r="F840" s="2"/>
      <c r="G840" s="120"/>
      <c r="H840" s="120"/>
      <c r="I840" s="120"/>
      <c r="J840" s="58"/>
      <c r="K840" s="121"/>
      <c r="L840" s="2"/>
      <c r="M840" s="120"/>
      <c r="N840" s="120"/>
      <c r="O840" s="120"/>
      <c r="P840" s="120"/>
      <c r="Q840" s="2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122"/>
      <c r="AJ840" s="122"/>
      <c r="AK840" s="2"/>
      <c r="AL840" s="2"/>
      <c r="AM840" s="2"/>
      <c r="AN840" s="2"/>
      <c r="AO840" s="2"/>
      <c r="AP840" s="2"/>
      <c r="AQ840" s="2"/>
      <c r="AR840" s="15"/>
    </row>
    <row r="841" spans="1:44" ht="11.25" customHeight="1">
      <c r="A841" s="184"/>
      <c r="B841" s="120"/>
      <c r="C841" s="120"/>
      <c r="D841" s="120"/>
      <c r="E841" s="2"/>
      <c r="F841" s="2"/>
      <c r="G841" s="120"/>
      <c r="H841" s="120"/>
      <c r="I841" s="120"/>
      <c r="J841" s="58"/>
      <c r="K841" s="121"/>
      <c r="L841" s="2"/>
      <c r="M841" s="120"/>
      <c r="N841" s="120"/>
      <c r="O841" s="120"/>
      <c r="P841" s="120"/>
      <c r="Q841" s="2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122"/>
      <c r="AJ841" s="122"/>
      <c r="AK841" s="2"/>
      <c r="AL841" s="2"/>
      <c r="AM841" s="2"/>
      <c r="AN841" s="2"/>
      <c r="AO841" s="2"/>
      <c r="AP841" s="2"/>
      <c r="AQ841" s="2"/>
      <c r="AR841" s="15"/>
    </row>
    <row r="842" spans="1:44" ht="11.25" customHeight="1">
      <c r="A842" s="184"/>
      <c r="B842" s="120"/>
      <c r="C842" s="120"/>
      <c r="D842" s="120"/>
      <c r="E842" s="2"/>
      <c r="F842" s="2"/>
      <c r="G842" s="120"/>
      <c r="H842" s="120"/>
      <c r="I842" s="120"/>
      <c r="J842" s="58"/>
      <c r="K842" s="121"/>
      <c r="L842" s="2"/>
      <c r="M842" s="120"/>
      <c r="N842" s="120"/>
      <c r="O842" s="120"/>
      <c r="P842" s="120"/>
      <c r="Q842" s="2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122"/>
      <c r="AJ842" s="122"/>
      <c r="AK842" s="2"/>
      <c r="AL842" s="2"/>
      <c r="AM842" s="2"/>
      <c r="AN842" s="2"/>
      <c r="AO842" s="2"/>
      <c r="AP842" s="2"/>
      <c r="AQ842" s="2"/>
      <c r="AR842" s="15"/>
    </row>
    <row r="843" spans="1:44" ht="11.25" customHeight="1">
      <c r="A843" s="184"/>
      <c r="B843" s="120"/>
      <c r="C843" s="120"/>
      <c r="D843" s="120"/>
      <c r="E843" s="2"/>
      <c r="F843" s="2"/>
      <c r="G843" s="120"/>
      <c r="H843" s="120"/>
      <c r="I843" s="120"/>
      <c r="J843" s="58"/>
      <c r="K843" s="121"/>
      <c r="L843" s="2"/>
      <c r="M843" s="120"/>
      <c r="N843" s="120"/>
      <c r="O843" s="120"/>
      <c r="P843" s="120"/>
      <c r="Q843" s="2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122"/>
      <c r="AJ843" s="122"/>
      <c r="AK843" s="2"/>
      <c r="AL843" s="2"/>
      <c r="AM843" s="2"/>
      <c r="AN843" s="2"/>
      <c r="AO843" s="2"/>
      <c r="AP843" s="2"/>
      <c r="AQ843" s="2"/>
      <c r="AR843" s="15"/>
    </row>
    <row r="844" spans="1:44" ht="11.25" customHeight="1">
      <c r="A844" s="184"/>
      <c r="B844" s="120"/>
      <c r="C844" s="120"/>
      <c r="D844" s="120"/>
      <c r="E844" s="2"/>
      <c r="F844" s="2"/>
      <c r="G844" s="120"/>
      <c r="H844" s="120"/>
      <c r="I844" s="120"/>
      <c r="J844" s="58"/>
      <c r="K844" s="121"/>
      <c r="L844" s="2"/>
      <c r="M844" s="120"/>
      <c r="N844" s="120"/>
      <c r="O844" s="120"/>
      <c r="P844" s="120"/>
      <c r="Q844" s="2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122"/>
      <c r="AJ844" s="122"/>
      <c r="AK844" s="2"/>
      <c r="AL844" s="2"/>
      <c r="AM844" s="2"/>
      <c r="AN844" s="2"/>
      <c r="AO844" s="2"/>
      <c r="AP844" s="2"/>
      <c r="AQ844" s="2"/>
      <c r="AR844" s="15"/>
    </row>
    <row r="845" spans="1:44" ht="11.25" customHeight="1">
      <c r="A845" s="184"/>
      <c r="B845" s="120"/>
      <c r="C845" s="120"/>
      <c r="D845" s="120"/>
      <c r="E845" s="2"/>
      <c r="F845" s="2"/>
      <c r="G845" s="120"/>
      <c r="H845" s="120"/>
      <c r="I845" s="120"/>
      <c r="J845" s="58"/>
      <c r="K845" s="121"/>
      <c r="L845" s="2"/>
      <c r="M845" s="120"/>
      <c r="N845" s="120"/>
      <c r="O845" s="120"/>
      <c r="P845" s="120"/>
      <c r="Q845" s="2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122"/>
      <c r="AJ845" s="122"/>
      <c r="AK845" s="2"/>
      <c r="AL845" s="2"/>
      <c r="AM845" s="2"/>
      <c r="AN845" s="2"/>
      <c r="AO845" s="2"/>
      <c r="AP845" s="2"/>
      <c r="AQ845" s="2"/>
      <c r="AR845" s="15"/>
    </row>
    <row r="846" spans="1:44" ht="11.25" customHeight="1">
      <c r="A846" s="184"/>
      <c r="B846" s="120"/>
      <c r="C846" s="120"/>
      <c r="D846" s="120"/>
      <c r="E846" s="2"/>
      <c r="F846" s="2"/>
      <c r="G846" s="120"/>
      <c r="H846" s="120"/>
      <c r="I846" s="120"/>
      <c r="J846" s="58"/>
      <c r="K846" s="121"/>
      <c r="L846" s="2"/>
      <c r="M846" s="120"/>
      <c r="N846" s="120"/>
      <c r="O846" s="120"/>
      <c r="P846" s="120"/>
      <c r="Q846" s="2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122"/>
      <c r="AJ846" s="122"/>
      <c r="AK846" s="2"/>
      <c r="AL846" s="2"/>
      <c r="AM846" s="2"/>
      <c r="AN846" s="2"/>
      <c r="AO846" s="2"/>
      <c r="AP846" s="2"/>
      <c r="AQ846" s="2"/>
      <c r="AR846" s="15"/>
    </row>
    <row r="847" spans="1:44" ht="11.25" customHeight="1">
      <c r="A847" s="184"/>
      <c r="B847" s="120"/>
      <c r="C847" s="120"/>
      <c r="D847" s="120"/>
      <c r="E847" s="2"/>
      <c r="F847" s="2"/>
      <c r="G847" s="120"/>
      <c r="H847" s="120"/>
      <c r="I847" s="120"/>
      <c r="J847" s="58"/>
      <c r="K847" s="121"/>
      <c r="L847" s="2"/>
      <c r="M847" s="120"/>
      <c r="N847" s="120"/>
      <c r="O847" s="120"/>
      <c r="P847" s="120"/>
      <c r="Q847" s="2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122"/>
      <c r="AJ847" s="122"/>
      <c r="AK847" s="2"/>
      <c r="AL847" s="2"/>
      <c r="AM847" s="2"/>
      <c r="AN847" s="2"/>
      <c r="AO847" s="2"/>
      <c r="AP847" s="2"/>
      <c r="AQ847" s="2"/>
      <c r="AR847" s="15"/>
    </row>
    <row r="848" spans="1:44" ht="11.25" customHeight="1">
      <c r="A848" s="184"/>
      <c r="B848" s="120"/>
      <c r="C848" s="120"/>
      <c r="D848" s="120"/>
      <c r="E848" s="2"/>
      <c r="F848" s="2"/>
      <c r="G848" s="120"/>
      <c r="H848" s="120"/>
      <c r="I848" s="120"/>
      <c r="J848" s="58"/>
      <c r="K848" s="121"/>
      <c r="L848" s="2"/>
      <c r="M848" s="120"/>
      <c r="N848" s="120"/>
      <c r="O848" s="120"/>
      <c r="P848" s="120"/>
      <c r="Q848" s="2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122"/>
      <c r="AJ848" s="122"/>
      <c r="AK848" s="2"/>
      <c r="AL848" s="2"/>
      <c r="AM848" s="2"/>
      <c r="AN848" s="2"/>
      <c r="AO848" s="2"/>
      <c r="AP848" s="2"/>
      <c r="AQ848" s="2"/>
      <c r="AR848" s="15"/>
    </row>
    <row r="849" spans="1:44" ht="11.25" customHeight="1">
      <c r="A849" s="184"/>
      <c r="B849" s="120"/>
      <c r="C849" s="120"/>
      <c r="D849" s="120"/>
      <c r="E849" s="2"/>
      <c r="F849" s="2"/>
      <c r="G849" s="120"/>
      <c r="H849" s="120"/>
      <c r="I849" s="120"/>
      <c r="J849" s="58"/>
      <c r="K849" s="121"/>
      <c r="L849" s="2"/>
      <c r="M849" s="120"/>
      <c r="N849" s="120"/>
      <c r="O849" s="120"/>
      <c r="P849" s="120"/>
      <c r="Q849" s="2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122"/>
      <c r="AJ849" s="122"/>
      <c r="AK849" s="2"/>
      <c r="AL849" s="2"/>
      <c r="AM849" s="2"/>
      <c r="AN849" s="2"/>
      <c r="AO849" s="2"/>
      <c r="AP849" s="2"/>
      <c r="AQ849" s="2"/>
      <c r="AR849" s="15"/>
    </row>
    <row r="850" spans="1:44" ht="11.25" customHeight="1">
      <c r="A850" s="184"/>
      <c r="B850" s="120"/>
      <c r="C850" s="120"/>
      <c r="D850" s="120"/>
      <c r="E850" s="2"/>
      <c r="F850" s="2"/>
      <c r="G850" s="120"/>
      <c r="H850" s="120"/>
      <c r="I850" s="120"/>
      <c r="J850" s="58"/>
      <c r="K850" s="121"/>
      <c r="L850" s="2"/>
      <c r="M850" s="120"/>
      <c r="N850" s="120"/>
      <c r="O850" s="120"/>
      <c r="P850" s="120"/>
      <c r="Q850" s="2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122"/>
      <c r="AJ850" s="122"/>
      <c r="AK850" s="2"/>
      <c r="AL850" s="2"/>
      <c r="AM850" s="2"/>
      <c r="AN850" s="2"/>
      <c r="AO850" s="2"/>
      <c r="AP850" s="2"/>
      <c r="AQ850" s="2"/>
      <c r="AR850" s="15"/>
    </row>
    <row r="851" spans="1:44" ht="11.25" customHeight="1">
      <c r="A851" s="184"/>
      <c r="B851" s="120"/>
      <c r="C851" s="120"/>
      <c r="D851" s="120"/>
      <c r="E851" s="2"/>
      <c r="F851" s="2"/>
      <c r="G851" s="120"/>
      <c r="H851" s="120"/>
      <c r="I851" s="120"/>
      <c r="J851" s="58"/>
      <c r="K851" s="121"/>
      <c r="L851" s="2"/>
      <c r="M851" s="120"/>
      <c r="N851" s="120"/>
      <c r="O851" s="120"/>
      <c r="P851" s="120"/>
      <c r="Q851" s="2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122"/>
      <c r="AJ851" s="122"/>
      <c r="AK851" s="2"/>
      <c r="AL851" s="2"/>
      <c r="AM851" s="2"/>
      <c r="AN851" s="2"/>
      <c r="AO851" s="2"/>
      <c r="AP851" s="2"/>
      <c r="AQ851" s="2"/>
      <c r="AR851" s="15"/>
    </row>
    <row r="852" spans="1:44" ht="11.25" customHeight="1">
      <c r="A852" s="184"/>
      <c r="B852" s="120"/>
      <c r="C852" s="120"/>
      <c r="D852" s="120"/>
      <c r="E852" s="2"/>
      <c r="F852" s="2"/>
      <c r="G852" s="120"/>
      <c r="H852" s="120"/>
      <c r="I852" s="120"/>
      <c r="J852" s="58"/>
      <c r="K852" s="121"/>
      <c r="L852" s="2"/>
      <c r="M852" s="120"/>
      <c r="N852" s="120"/>
      <c r="O852" s="120"/>
      <c r="P852" s="120"/>
      <c r="Q852" s="2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122"/>
      <c r="AJ852" s="122"/>
      <c r="AK852" s="2"/>
      <c r="AL852" s="2"/>
      <c r="AM852" s="2"/>
      <c r="AN852" s="2"/>
      <c r="AO852" s="2"/>
      <c r="AP852" s="2"/>
      <c r="AQ852" s="2"/>
      <c r="AR852" s="15"/>
    </row>
    <row r="853" spans="1:44" ht="11.25" customHeight="1">
      <c r="A853" s="184"/>
      <c r="B853" s="120"/>
      <c r="C853" s="120"/>
      <c r="D853" s="120"/>
      <c r="E853" s="2"/>
      <c r="F853" s="2"/>
      <c r="G853" s="120"/>
      <c r="H853" s="120"/>
      <c r="I853" s="120"/>
      <c r="J853" s="58"/>
      <c r="K853" s="121"/>
      <c r="L853" s="2"/>
      <c r="M853" s="120"/>
      <c r="N853" s="120"/>
      <c r="O853" s="120"/>
      <c r="P853" s="120"/>
      <c r="Q853" s="2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122"/>
      <c r="AJ853" s="122"/>
      <c r="AK853" s="2"/>
      <c r="AL853" s="2"/>
      <c r="AM853" s="2"/>
      <c r="AN853" s="2"/>
      <c r="AO853" s="2"/>
      <c r="AP853" s="2"/>
      <c r="AQ853" s="2"/>
      <c r="AR853" s="15"/>
    </row>
    <row r="854" spans="1:44" ht="11.25" customHeight="1">
      <c r="A854" s="184"/>
      <c r="B854" s="120"/>
      <c r="C854" s="120"/>
      <c r="D854" s="120"/>
      <c r="E854" s="2"/>
      <c r="F854" s="2"/>
      <c r="G854" s="120"/>
      <c r="H854" s="120"/>
      <c r="I854" s="120"/>
      <c r="J854" s="58"/>
      <c r="K854" s="121"/>
      <c r="L854" s="2"/>
      <c r="M854" s="120"/>
      <c r="N854" s="120"/>
      <c r="O854" s="120"/>
      <c r="P854" s="120"/>
      <c r="Q854" s="2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122"/>
      <c r="AJ854" s="122"/>
      <c r="AK854" s="2"/>
      <c r="AL854" s="2"/>
      <c r="AM854" s="2"/>
      <c r="AN854" s="2"/>
      <c r="AO854" s="2"/>
      <c r="AP854" s="2"/>
      <c r="AQ854" s="2"/>
      <c r="AR854" s="15"/>
    </row>
    <row r="855" spans="1:44" ht="11.25" customHeight="1">
      <c r="A855" s="184"/>
      <c r="B855" s="120"/>
      <c r="C855" s="120"/>
      <c r="D855" s="120"/>
      <c r="E855" s="2"/>
      <c r="F855" s="2"/>
      <c r="G855" s="120"/>
      <c r="H855" s="120"/>
      <c r="I855" s="120"/>
      <c r="J855" s="58"/>
      <c r="K855" s="121"/>
      <c r="L855" s="2"/>
      <c r="M855" s="120"/>
      <c r="N855" s="120"/>
      <c r="O855" s="120"/>
      <c r="P855" s="120"/>
      <c r="Q855" s="2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122"/>
      <c r="AJ855" s="122"/>
      <c r="AK855" s="2"/>
      <c r="AL855" s="2"/>
      <c r="AM855" s="2"/>
      <c r="AN855" s="2"/>
      <c r="AO855" s="2"/>
      <c r="AP855" s="2"/>
      <c r="AQ855" s="2"/>
      <c r="AR855" s="15"/>
    </row>
    <row r="856" spans="1:44" ht="11.25" customHeight="1">
      <c r="A856" s="184"/>
      <c r="B856" s="120"/>
      <c r="C856" s="120"/>
      <c r="D856" s="120"/>
      <c r="E856" s="2"/>
      <c r="F856" s="2"/>
      <c r="G856" s="120"/>
      <c r="H856" s="120"/>
      <c r="I856" s="120"/>
      <c r="J856" s="58"/>
      <c r="K856" s="121"/>
      <c r="L856" s="2"/>
      <c r="M856" s="120"/>
      <c r="N856" s="120"/>
      <c r="O856" s="120"/>
      <c r="P856" s="120"/>
      <c r="Q856" s="2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122"/>
      <c r="AJ856" s="122"/>
      <c r="AK856" s="2"/>
      <c r="AL856" s="2"/>
      <c r="AM856" s="2"/>
      <c r="AN856" s="2"/>
      <c r="AO856" s="2"/>
      <c r="AP856" s="2"/>
      <c r="AQ856" s="2"/>
      <c r="AR856" s="15"/>
    </row>
    <row r="857" spans="1:44" ht="11.25" customHeight="1">
      <c r="A857" s="184"/>
      <c r="B857" s="120"/>
      <c r="C857" s="120"/>
      <c r="D857" s="120"/>
      <c r="E857" s="2"/>
      <c r="F857" s="2"/>
      <c r="G857" s="120"/>
      <c r="H857" s="120"/>
      <c r="I857" s="120"/>
      <c r="J857" s="58"/>
      <c r="K857" s="121"/>
      <c r="L857" s="2"/>
      <c r="M857" s="120"/>
      <c r="N857" s="120"/>
      <c r="O857" s="120"/>
      <c r="P857" s="120"/>
      <c r="Q857" s="2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122"/>
      <c r="AJ857" s="122"/>
      <c r="AK857" s="2"/>
      <c r="AL857" s="2"/>
      <c r="AM857" s="2"/>
      <c r="AN857" s="2"/>
      <c r="AO857" s="2"/>
      <c r="AP857" s="2"/>
      <c r="AQ857" s="2"/>
      <c r="AR857" s="15"/>
    </row>
    <row r="858" spans="1:44" ht="11.25" customHeight="1">
      <c r="A858" s="184"/>
      <c r="B858" s="120"/>
      <c r="C858" s="120"/>
      <c r="D858" s="120"/>
      <c r="E858" s="2"/>
      <c r="F858" s="2"/>
      <c r="G858" s="120"/>
      <c r="H858" s="120"/>
      <c r="I858" s="120"/>
      <c r="J858" s="58"/>
      <c r="K858" s="121"/>
      <c r="L858" s="2"/>
      <c r="M858" s="120"/>
      <c r="N858" s="120"/>
      <c r="O858" s="120"/>
      <c r="P858" s="120"/>
      <c r="Q858" s="2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122"/>
      <c r="AJ858" s="122"/>
      <c r="AK858" s="2"/>
      <c r="AL858" s="2"/>
      <c r="AM858" s="2"/>
      <c r="AN858" s="2"/>
      <c r="AO858" s="2"/>
      <c r="AP858" s="2"/>
      <c r="AQ858" s="2"/>
      <c r="AR858" s="15"/>
    </row>
    <row r="859" spans="1:44" ht="11.25" customHeight="1">
      <c r="A859" s="184"/>
      <c r="B859" s="120"/>
      <c r="C859" s="120"/>
      <c r="D859" s="120"/>
      <c r="E859" s="2"/>
      <c r="F859" s="2"/>
      <c r="G859" s="120"/>
      <c r="H859" s="120"/>
      <c r="I859" s="120"/>
      <c r="J859" s="58"/>
      <c r="K859" s="121"/>
      <c r="L859" s="2"/>
      <c r="M859" s="120"/>
      <c r="N859" s="120"/>
      <c r="O859" s="120"/>
      <c r="P859" s="120"/>
      <c r="Q859" s="2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122"/>
      <c r="AJ859" s="122"/>
      <c r="AK859" s="2"/>
      <c r="AL859" s="2"/>
      <c r="AM859" s="2"/>
      <c r="AN859" s="2"/>
      <c r="AO859" s="2"/>
      <c r="AP859" s="2"/>
      <c r="AQ859" s="2"/>
      <c r="AR859" s="15"/>
    </row>
    <row r="860" spans="1:44" ht="11.25" customHeight="1">
      <c r="A860" s="184"/>
      <c r="B860" s="120"/>
      <c r="C860" s="120"/>
      <c r="D860" s="120"/>
      <c r="E860" s="2"/>
      <c r="F860" s="2"/>
      <c r="G860" s="120"/>
      <c r="H860" s="120"/>
      <c r="I860" s="120"/>
      <c r="J860" s="58"/>
      <c r="K860" s="121"/>
      <c r="L860" s="2"/>
      <c r="M860" s="120"/>
      <c r="N860" s="120"/>
      <c r="O860" s="120"/>
      <c r="P860" s="120"/>
      <c r="Q860" s="2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122"/>
      <c r="AJ860" s="122"/>
      <c r="AK860" s="2"/>
      <c r="AL860" s="2"/>
      <c r="AM860" s="2"/>
      <c r="AN860" s="2"/>
      <c r="AO860" s="2"/>
      <c r="AP860" s="2"/>
      <c r="AQ860" s="2"/>
      <c r="AR860" s="15"/>
    </row>
    <row r="861" spans="1:44" ht="11.25" customHeight="1">
      <c r="A861" s="184"/>
      <c r="B861" s="120"/>
      <c r="C861" s="120"/>
      <c r="D861" s="120"/>
      <c r="E861" s="2"/>
      <c r="F861" s="2"/>
      <c r="G861" s="120"/>
      <c r="H861" s="120"/>
      <c r="I861" s="120"/>
      <c r="J861" s="58"/>
      <c r="K861" s="121"/>
      <c r="L861" s="2"/>
      <c r="M861" s="120"/>
      <c r="N861" s="120"/>
      <c r="O861" s="120"/>
      <c r="P861" s="120"/>
      <c r="Q861" s="2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122"/>
      <c r="AJ861" s="122"/>
      <c r="AK861" s="2"/>
      <c r="AL861" s="2"/>
      <c r="AM861" s="2"/>
      <c r="AN861" s="2"/>
      <c r="AO861" s="2"/>
      <c r="AP861" s="2"/>
      <c r="AQ861" s="2"/>
      <c r="AR861" s="15"/>
    </row>
    <row r="862" spans="1:44" ht="11.25" customHeight="1">
      <c r="A862" s="184"/>
      <c r="B862" s="120"/>
      <c r="C862" s="120"/>
      <c r="D862" s="120"/>
      <c r="E862" s="2"/>
      <c r="F862" s="2"/>
      <c r="G862" s="120"/>
      <c r="H862" s="120"/>
      <c r="I862" s="120"/>
      <c r="J862" s="58"/>
      <c r="K862" s="121"/>
      <c r="L862" s="2"/>
      <c r="M862" s="120"/>
      <c r="N862" s="120"/>
      <c r="O862" s="120"/>
      <c r="P862" s="120"/>
      <c r="Q862" s="2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122"/>
      <c r="AJ862" s="122"/>
      <c r="AK862" s="2"/>
      <c r="AL862" s="2"/>
      <c r="AM862" s="2"/>
      <c r="AN862" s="2"/>
      <c r="AO862" s="2"/>
      <c r="AP862" s="2"/>
      <c r="AQ862" s="2"/>
      <c r="AR862" s="15"/>
    </row>
    <row r="863" spans="1:44" ht="11.25" customHeight="1">
      <c r="A863" s="184"/>
      <c r="B863" s="120"/>
      <c r="C863" s="120"/>
      <c r="D863" s="120"/>
      <c r="E863" s="2"/>
      <c r="F863" s="2"/>
      <c r="G863" s="120"/>
      <c r="H863" s="120"/>
      <c r="I863" s="120"/>
      <c r="J863" s="58"/>
      <c r="K863" s="121"/>
      <c r="L863" s="2"/>
      <c r="M863" s="120"/>
      <c r="N863" s="120"/>
      <c r="O863" s="120"/>
      <c r="P863" s="120"/>
      <c r="Q863" s="2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122"/>
      <c r="AJ863" s="122"/>
      <c r="AK863" s="2"/>
      <c r="AL863" s="2"/>
      <c r="AM863" s="2"/>
      <c r="AN863" s="2"/>
      <c r="AO863" s="2"/>
      <c r="AP863" s="2"/>
      <c r="AQ863" s="2"/>
      <c r="AR863" s="15"/>
    </row>
    <row r="864" spans="1:44" ht="11.25" customHeight="1">
      <c r="A864" s="184"/>
      <c r="B864" s="120"/>
      <c r="C864" s="120"/>
      <c r="D864" s="120"/>
      <c r="E864" s="2"/>
      <c r="F864" s="2"/>
      <c r="G864" s="120"/>
      <c r="H864" s="120"/>
      <c r="I864" s="120"/>
      <c r="J864" s="58"/>
      <c r="K864" s="121"/>
      <c r="L864" s="2"/>
      <c r="M864" s="120"/>
      <c r="N864" s="120"/>
      <c r="O864" s="120"/>
      <c r="P864" s="120"/>
      <c r="Q864" s="2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122"/>
      <c r="AJ864" s="122"/>
      <c r="AK864" s="2"/>
      <c r="AL864" s="2"/>
      <c r="AM864" s="2"/>
      <c r="AN864" s="2"/>
      <c r="AO864" s="2"/>
      <c r="AP864" s="2"/>
      <c r="AQ864" s="2"/>
      <c r="AR864" s="15"/>
    </row>
    <row r="865" spans="1:44" ht="11.25" customHeight="1">
      <c r="A865" s="184"/>
      <c r="B865" s="120"/>
      <c r="C865" s="120"/>
      <c r="D865" s="120"/>
      <c r="E865" s="2"/>
      <c r="F865" s="2"/>
      <c r="G865" s="120"/>
      <c r="H865" s="120"/>
      <c r="I865" s="120"/>
      <c r="J865" s="58"/>
      <c r="K865" s="121"/>
      <c r="L865" s="2"/>
      <c r="M865" s="120"/>
      <c r="N865" s="120"/>
      <c r="O865" s="120"/>
      <c r="P865" s="120"/>
      <c r="Q865" s="2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122"/>
      <c r="AJ865" s="122"/>
      <c r="AK865" s="2"/>
      <c r="AL865" s="2"/>
      <c r="AM865" s="2"/>
      <c r="AN865" s="2"/>
      <c r="AO865" s="2"/>
      <c r="AP865" s="2"/>
      <c r="AQ865" s="2"/>
      <c r="AR865" s="15"/>
    </row>
    <row r="866" spans="1:44" ht="11.25" customHeight="1">
      <c r="A866" s="184"/>
      <c r="B866" s="120"/>
      <c r="C866" s="120"/>
      <c r="D866" s="120"/>
      <c r="E866" s="2"/>
      <c r="F866" s="2"/>
      <c r="G866" s="120"/>
      <c r="H866" s="120"/>
      <c r="I866" s="120"/>
      <c r="J866" s="58"/>
      <c r="K866" s="121"/>
      <c r="L866" s="2"/>
      <c r="M866" s="120"/>
      <c r="N866" s="120"/>
      <c r="O866" s="120"/>
      <c r="P866" s="120"/>
      <c r="Q866" s="2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122"/>
      <c r="AJ866" s="122"/>
      <c r="AK866" s="2"/>
      <c r="AL866" s="2"/>
      <c r="AM866" s="2"/>
      <c r="AN866" s="2"/>
      <c r="AO866" s="2"/>
      <c r="AP866" s="2"/>
      <c r="AQ866" s="2"/>
      <c r="AR866" s="15"/>
    </row>
    <row r="867" spans="1:44" ht="11.25" customHeight="1">
      <c r="A867" s="184"/>
      <c r="B867" s="120"/>
      <c r="C867" s="120"/>
      <c r="D867" s="120"/>
      <c r="E867" s="2"/>
      <c r="F867" s="2"/>
      <c r="G867" s="120"/>
      <c r="H867" s="120"/>
      <c r="I867" s="120"/>
      <c r="J867" s="58"/>
      <c r="K867" s="121"/>
      <c r="L867" s="2"/>
      <c r="M867" s="120"/>
      <c r="N867" s="120"/>
      <c r="O867" s="120"/>
      <c r="P867" s="120"/>
      <c r="Q867" s="2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122"/>
      <c r="AJ867" s="122"/>
      <c r="AK867" s="2"/>
      <c r="AL867" s="2"/>
      <c r="AM867" s="2"/>
      <c r="AN867" s="2"/>
      <c r="AO867" s="2"/>
      <c r="AP867" s="2"/>
      <c r="AQ867" s="2"/>
      <c r="AR867" s="15"/>
    </row>
    <row r="868" spans="1:44" ht="11.25" customHeight="1">
      <c r="A868" s="184"/>
      <c r="B868" s="120"/>
      <c r="C868" s="120"/>
      <c r="D868" s="120"/>
      <c r="E868" s="2"/>
      <c r="F868" s="2"/>
      <c r="G868" s="120"/>
      <c r="H868" s="120"/>
      <c r="I868" s="120"/>
      <c r="J868" s="58"/>
      <c r="K868" s="121"/>
      <c r="L868" s="2"/>
      <c r="M868" s="120"/>
      <c r="N868" s="120"/>
      <c r="O868" s="120"/>
      <c r="P868" s="120"/>
      <c r="Q868" s="2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122"/>
      <c r="AJ868" s="122"/>
      <c r="AK868" s="2"/>
      <c r="AL868" s="2"/>
      <c r="AM868" s="2"/>
      <c r="AN868" s="2"/>
      <c r="AO868" s="2"/>
      <c r="AP868" s="2"/>
      <c r="AQ868" s="2"/>
      <c r="AR868" s="15"/>
    </row>
    <row r="869" spans="1:44" ht="11.25" customHeight="1">
      <c r="A869" s="184"/>
      <c r="B869" s="120"/>
      <c r="C869" s="120"/>
      <c r="D869" s="120"/>
      <c r="E869" s="2"/>
      <c r="F869" s="2"/>
      <c r="G869" s="120"/>
      <c r="H869" s="120"/>
      <c r="I869" s="120"/>
      <c r="J869" s="58"/>
      <c r="K869" s="121"/>
      <c r="L869" s="2"/>
      <c r="M869" s="120"/>
      <c r="N869" s="120"/>
      <c r="O869" s="120"/>
      <c r="P869" s="120"/>
      <c r="Q869" s="2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122"/>
      <c r="AJ869" s="122"/>
      <c r="AK869" s="2"/>
      <c r="AL869" s="2"/>
      <c r="AM869" s="2"/>
      <c r="AN869" s="2"/>
      <c r="AO869" s="2"/>
      <c r="AP869" s="2"/>
      <c r="AQ869" s="2"/>
      <c r="AR869" s="15"/>
    </row>
    <row r="870" spans="1:44" ht="11.25" customHeight="1">
      <c r="A870" s="184"/>
      <c r="B870" s="120"/>
      <c r="C870" s="120"/>
      <c r="D870" s="120"/>
      <c r="E870" s="2"/>
      <c r="F870" s="2"/>
      <c r="G870" s="120"/>
      <c r="H870" s="120"/>
      <c r="I870" s="120"/>
      <c r="J870" s="58"/>
      <c r="K870" s="121"/>
      <c r="L870" s="2"/>
      <c r="M870" s="120"/>
      <c r="N870" s="120"/>
      <c r="O870" s="120"/>
      <c r="P870" s="120"/>
      <c r="Q870" s="2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122"/>
      <c r="AJ870" s="122"/>
      <c r="AK870" s="2"/>
      <c r="AL870" s="2"/>
      <c r="AM870" s="2"/>
      <c r="AN870" s="2"/>
      <c r="AO870" s="2"/>
      <c r="AP870" s="2"/>
      <c r="AQ870" s="2"/>
      <c r="AR870" s="15"/>
    </row>
    <row r="871" spans="1:44" ht="11.25" customHeight="1">
      <c r="A871" s="184"/>
      <c r="B871" s="120"/>
      <c r="C871" s="120"/>
      <c r="D871" s="120"/>
      <c r="E871" s="2"/>
      <c r="F871" s="2"/>
      <c r="G871" s="120"/>
      <c r="H871" s="120"/>
      <c r="I871" s="120"/>
      <c r="J871" s="58"/>
      <c r="K871" s="121"/>
      <c r="L871" s="2"/>
      <c r="M871" s="120"/>
      <c r="N871" s="120"/>
      <c r="O871" s="120"/>
      <c r="P871" s="120"/>
      <c r="Q871" s="2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122"/>
      <c r="AJ871" s="122"/>
      <c r="AK871" s="2"/>
      <c r="AL871" s="2"/>
      <c r="AM871" s="2"/>
      <c r="AN871" s="2"/>
      <c r="AO871" s="2"/>
      <c r="AP871" s="2"/>
      <c r="AQ871" s="2"/>
      <c r="AR871" s="15"/>
    </row>
    <row r="872" spans="1:44" ht="11.25" customHeight="1">
      <c r="A872" s="184"/>
      <c r="B872" s="120"/>
      <c r="C872" s="120"/>
      <c r="D872" s="120"/>
      <c r="E872" s="2"/>
      <c r="F872" s="2"/>
      <c r="G872" s="120"/>
      <c r="H872" s="120"/>
      <c r="I872" s="120"/>
      <c r="J872" s="58"/>
      <c r="K872" s="121"/>
      <c r="L872" s="2"/>
      <c r="M872" s="120"/>
      <c r="N872" s="120"/>
      <c r="O872" s="120"/>
      <c r="P872" s="120"/>
      <c r="Q872" s="2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122"/>
      <c r="AJ872" s="122"/>
      <c r="AK872" s="2"/>
      <c r="AL872" s="2"/>
      <c r="AM872" s="2"/>
      <c r="AN872" s="2"/>
      <c r="AO872" s="2"/>
      <c r="AP872" s="2"/>
      <c r="AQ872" s="2"/>
      <c r="AR872" s="15"/>
    </row>
    <row r="873" spans="1:44" ht="11.25" customHeight="1">
      <c r="A873" s="184"/>
      <c r="B873" s="120"/>
      <c r="C873" s="120"/>
      <c r="D873" s="120"/>
      <c r="E873" s="2"/>
      <c r="F873" s="2"/>
      <c r="G873" s="120"/>
      <c r="H873" s="120"/>
      <c r="I873" s="120"/>
      <c r="J873" s="58"/>
      <c r="K873" s="121"/>
      <c r="L873" s="2"/>
      <c r="M873" s="120"/>
      <c r="N873" s="120"/>
      <c r="O873" s="120"/>
      <c r="P873" s="120"/>
      <c r="Q873" s="2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122"/>
      <c r="AJ873" s="122"/>
      <c r="AK873" s="2"/>
      <c r="AL873" s="2"/>
      <c r="AM873" s="2"/>
      <c r="AN873" s="2"/>
      <c r="AO873" s="2"/>
      <c r="AP873" s="2"/>
      <c r="AQ873" s="2"/>
      <c r="AR873" s="15"/>
    </row>
    <row r="874" spans="1:44" ht="11.25" customHeight="1">
      <c r="A874" s="184"/>
      <c r="B874" s="120"/>
      <c r="C874" s="120"/>
      <c r="D874" s="120"/>
      <c r="E874" s="2"/>
      <c r="F874" s="2"/>
      <c r="G874" s="120"/>
      <c r="H874" s="120"/>
      <c r="I874" s="120"/>
      <c r="J874" s="58"/>
      <c r="K874" s="121"/>
      <c r="L874" s="2"/>
      <c r="M874" s="120"/>
      <c r="N874" s="120"/>
      <c r="O874" s="120"/>
      <c r="P874" s="120"/>
      <c r="Q874" s="2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122"/>
      <c r="AJ874" s="122"/>
      <c r="AK874" s="2"/>
      <c r="AL874" s="2"/>
      <c r="AM874" s="2"/>
      <c r="AN874" s="2"/>
      <c r="AO874" s="2"/>
      <c r="AP874" s="2"/>
      <c r="AQ874" s="2"/>
      <c r="AR874" s="15"/>
    </row>
    <row r="875" spans="1:44" ht="11.25" customHeight="1">
      <c r="A875" s="184"/>
      <c r="B875" s="120"/>
      <c r="C875" s="120"/>
      <c r="D875" s="120"/>
      <c r="E875" s="2"/>
      <c r="F875" s="2"/>
      <c r="G875" s="120"/>
      <c r="H875" s="120"/>
      <c r="I875" s="120"/>
      <c r="J875" s="58"/>
      <c r="K875" s="121"/>
      <c r="L875" s="2"/>
      <c r="M875" s="120"/>
      <c r="N875" s="120"/>
      <c r="O875" s="120"/>
      <c r="P875" s="120"/>
      <c r="Q875" s="2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122"/>
      <c r="AJ875" s="122"/>
      <c r="AK875" s="2"/>
      <c r="AL875" s="2"/>
      <c r="AM875" s="2"/>
      <c r="AN875" s="2"/>
      <c r="AO875" s="2"/>
      <c r="AP875" s="2"/>
      <c r="AQ875" s="2"/>
      <c r="AR875" s="15"/>
    </row>
    <row r="876" spans="1:44" ht="11.25" customHeight="1">
      <c r="A876" s="184"/>
      <c r="B876" s="120"/>
      <c r="C876" s="120"/>
      <c r="D876" s="120"/>
      <c r="E876" s="2"/>
      <c r="F876" s="2"/>
      <c r="G876" s="120"/>
      <c r="H876" s="120"/>
      <c r="I876" s="120"/>
      <c r="J876" s="58"/>
      <c r="K876" s="121"/>
      <c r="L876" s="2"/>
      <c r="M876" s="120"/>
      <c r="N876" s="120"/>
      <c r="O876" s="120"/>
      <c r="P876" s="120"/>
      <c r="Q876" s="2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122"/>
      <c r="AJ876" s="122"/>
      <c r="AK876" s="2"/>
      <c r="AL876" s="2"/>
      <c r="AM876" s="2"/>
      <c r="AN876" s="2"/>
      <c r="AO876" s="2"/>
      <c r="AP876" s="2"/>
      <c r="AQ876" s="2"/>
      <c r="AR876" s="15"/>
    </row>
    <row r="877" spans="1:44" ht="11.25" customHeight="1">
      <c r="A877" s="184"/>
      <c r="B877" s="120"/>
      <c r="C877" s="120"/>
      <c r="D877" s="120"/>
      <c r="E877" s="2"/>
      <c r="F877" s="2"/>
      <c r="G877" s="120"/>
      <c r="H877" s="120"/>
      <c r="I877" s="120"/>
      <c r="J877" s="58"/>
      <c r="K877" s="121"/>
      <c r="L877" s="2"/>
      <c r="M877" s="120"/>
      <c r="N877" s="120"/>
      <c r="O877" s="120"/>
      <c r="P877" s="120"/>
      <c r="Q877" s="2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122"/>
      <c r="AJ877" s="122"/>
      <c r="AK877" s="2"/>
      <c r="AL877" s="2"/>
      <c r="AM877" s="2"/>
      <c r="AN877" s="2"/>
      <c r="AO877" s="2"/>
      <c r="AP877" s="2"/>
      <c r="AQ877" s="2"/>
      <c r="AR877" s="15"/>
    </row>
    <row r="878" spans="1:44" ht="11.25" customHeight="1">
      <c r="A878" s="184"/>
      <c r="B878" s="120"/>
      <c r="C878" s="120"/>
      <c r="D878" s="120"/>
      <c r="E878" s="2"/>
      <c r="F878" s="2"/>
      <c r="G878" s="120"/>
      <c r="H878" s="120"/>
      <c r="I878" s="120"/>
      <c r="J878" s="58"/>
      <c r="K878" s="121"/>
      <c r="L878" s="2"/>
      <c r="M878" s="120"/>
      <c r="N878" s="120"/>
      <c r="O878" s="120"/>
      <c r="P878" s="120"/>
      <c r="Q878" s="2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122"/>
      <c r="AJ878" s="122"/>
      <c r="AK878" s="2"/>
      <c r="AL878" s="2"/>
      <c r="AM878" s="2"/>
      <c r="AN878" s="2"/>
      <c r="AO878" s="2"/>
      <c r="AP878" s="2"/>
      <c r="AQ878" s="2"/>
      <c r="AR878" s="15"/>
    </row>
    <row r="879" spans="1:44" ht="11.25" customHeight="1">
      <c r="A879" s="184"/>
      <c r="B879" s="120"/>
      <c r="C879" s="120"/>
      <c r="D879" s="120"/>
      <c r="E879" s="2"/>
      <c r="F879" s="2"/>
      <c r="G879" s="120"/>
      <c r="H879" s="120"/>
      <c r="I879" s="120"/>
      <c r="J879" s="58"/>
      <c r="K879" s="121"/>
      <c r="L879" s="2"/>
      <c r="M879" s="120"/>
      <c r="N879" s="120"/>
      <c r="O879" s="120"/>
      <c r="P879" s="120"/>
      <c r="Q879" s="2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122"/>
      <c r="AJ879" s="122"/>
      <c r="AK879" s="2"/>
      <c r="AL879" s="2"/>
      <c r="AM879" s="2"/>
      <c r="AN879" s="2"/>
      <c r="AO879" s="2"/>
      <c r="AP879" s="2"/>
      <c r="AQ879" s="2"/>
      <c r="AR879" s="15"/>
    </row>
    <row r="880" spans="1:44" ht="11.25" customHeight="1">
      <c r="A880" s="184"/>
      <c r="B880" s="120"/>
      <c r="C880" s="120"/>
      <c r="D880" s="120"/>
      <c r="E880" s="2"/>
      <c r="F880" s="2"/>
      <c r="G880" s="120"/>
      <c r="H880" s="120"/>
      <c r="I880" s="120"/>
      <c r="J880" s="58"/>
      <c r="K880" s="121"/>
      <c r="L880" s="2"/>
      <c r="M880" s="120"/>
      <c r="N880" s="120"/>
      <c r="O880" s="120"/>
      <c r="P880" s="120"/>
      <c r="Q880" s="2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122"/>
      <c r="AJ880" s="122"/>
      <c r="AK880" s="2"/>
      <c r="AL880" s="2"/>
      <c r="AM880" s="2"/>
      <c r="AN880" s="2"/>
      <c r="AO880" s="2"/>
      <c r="AP880" s="2"/>
      <c r="AQ880" s="2"/>
      <c r="AR880" s="15"/>
    </row>
    <row r="881" spans="1:44" ht="11.25" customHeight="1">
      <c r="A881" s="184"/>
      <c r="B881" s="120"/>
      <c r="C881" s="120"/>
      <c r="D881" s="120"/>
      <c r="E881" s="2"/>
      <c r="F881" s="2"/>
      <c r="G881" s="120"/>
      <c r="H881" s="120"/>
      <c r="I881" s="120"/>
      <c r="J881" s="58"/>
      <c r="K881" s="121"/>
      <c r="L881" s="2"/>
      <c r="M881" s="120"/>
      <c r="N881" s="120"/>
      <c r="O881" s="120"/>
      <c r="P881" s="120"/>
      <c r="Q881" s="2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122"/>
      <c r="AJ881" s="122"/>
      <c r="AK881" s="2"/>
      <c r="AL881" s="2"/>
      <c r="AM881" s="2"/>
      <c r="AN881" s="2"/>
      <c r="AO881" s="2"/>
      <c r="AP881" s="2"/>
      <c r="AQ881" s="2"/>
      <c r="AR881" s="15"/>
    </row>
    <row r="882" spans="1:44" ht="11.25" customHeight="1">
      <c r="A882" s="184"/>
      <c r="B882" s="120"/>
      <c r="C882" s="120"/>
      <c r="D882" s="120"/>
      <c r="E882" s="2"/>
      <c r="F882" s="2"/>
      <c r="G882" s="120"/>
      <c r="H882" s="120"/>
      <c r="I882" s="120"/>
      <c r="J882" s="58"/>
      <c r="K882" s="121"/>
      <c r="L882" s="2"/>
      <c r="M882" s="120"/>
      <c r="N882" s="120"/>
      <c r="O882" s="120"/>
      <c r="P882" s="120"/>
      <c r="Q882" s="2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122"/>
      <c r="AJ882" s="122"/>
      <c r="AK882" s="2"/>
      <c r="AL882" s="2"/>
      <c r="AM882" s="2"/>
      <c r="AN882" s="2"/>
      <c r="AO882" s="2"/>
      <c r="AP882" s="2"/>
      <c r="AQ882" s="2"/>
      <c r="AR882" s="15"/>
    </row>
    <row r="883" spans="1:44" ht="11.25" customHeight="1">
      <c r="A883" s="184"/>
      <c r="B883" s="120"/>
      <c r="C883" s="120"/>
      <c r="D883" s="120"/>
      <c r="E883" s="2"/>
      <c r="F883" s="2"/>
      <c r="G883" s="120"/>
      <c r="H883" s="120"/>
      <c r="I883" s="120"/>
      <c r="J883" s="58"/>
      <c r="K883" s="121"/>
      <c r="L883" s="2"/>
      <c r="M883" s="120"/>
      <c r="N883" s="120"/>
      <c r="O883" s="120"/>
      <c r="P883" s="120"/>
      <c r="Q883" s="2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122"/>
      <c r="AJ883" s="122"/>
      <c r="AK883" s="2"/>
      <c r="AL883" s="2"/>
      <c r="AM883" s="2"/>
      <c r="AN883" s="2"/>
      <c r="AO883" s="2"/>
      <c r="AP883" s="2"/>
      <c r="AQ883" s="2"/>
      <c r="AR883" s="15"/>
    </row>
    <row r="884" spans="1:44" ht="11.25" customHeight="1">
      <c r="A884" s="184"/>
      <c r="B884" s="120"/>
      <c r="C884" s="120"/>
      <c r="D884" s="120"/>
      <c r="E884" s="2"/>
      <c r="F884" s="2"/>
      <c r="G884" s="120"/>
      <c r="H884" s="120"/>
      <c r="I884" s="120"/>
      <c r="J884" s="58"/>
      <c r="K884" s="121"/>
      <c r="L884" s="2"/>
      <c r="M884" s="120"/>
      <c r="N884" s="120"/>
      <c r="O884" s="120"/>
      <c r="P884" s="120"/>
      <c r="Q884" s="2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122"/>
      <c r="AJ884" s="122"/>
      <c r="AK884" s="2"/>
      <c r="AL884" s="2"/>
      <c r="AM884" s="2"/>
      <c r="AN884" s="2"/>
      <c r="AO884" s="2"/>
      <c r="AP884" s="2"/>
      <c r="AQ884" s="2"/>
      <c r="AR884" s="15"/>
    </row>
    <row r="885" spans="1:44" ht="11.25" customHeight="1">
      <c r="A885" s="184"/>
      <c r="B885" s="120"/>
      <c r="C885" s="120"/>
      <c r="D885" s="120"/>
      <c r="E885" s="2"/>
      <c r="F885" s="2"/>
      <c r="G885" s="120"/>
      <c r="H885" s="120"/>
      <c r="I885" s="120"/>
      <c r="J885" s="58"/>
      <c r="K885" s="121"/>
      <c r="L885" s="2"/>
      <c r="M885" s="120"/>
      <c r="N885" s="120"/>
      <c r="O885" s="120"/>
      <c r="P885" s="120"/>
      <c r="Q885" s="2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122"/>
      <c r="AJ885" s="122"/>
      <c r="AK885" s="2"/>
      <c r="AL885" s="2"/>
      <c r="AM885" s="2"/>
      <c r="AN885" s="2"/>
      <c r="AO885" s="2"/>
      <c r="AP885" s="2"/>
      <c r="AQ885" s="2"/>
      <c r="AR885" s="15"/>
    </row>
    <row r="886" spans="1:44" ht="11.25" customHeight="1">
      <c r="A886" s="184"/>
      <c r="B886" s="120"/>
      <c r="C886" s="120"/>
      <c r="D886" s="120"/>
      <c r="E886" s="2"/>
      <c r="F886" s="2"/>
      <c r="G886" s="120"/>
      <c r="H886" s="120"/>
      <c r="I886" s="120"/>
      <c r="J886" s="58"/>
      <c r="K886" s="121"/>
      <c r="L886" s="2"/>
      <c r="M886" s="120"/>
      <c r="N886" s="120"/>
      <c r="O886" s="120"/>
      <c r="P886" s="120"/>
      <c r="Q886" s="2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122"/>
      <c r="AJ886" s="122"/>
      <c r="AK886" s="2"/>
      <c r="AL886" s="2"/>
      <c r="AM886" s="2"/>
      <c r="AN886" s="2"/>
      <c r="AO886" s="2"/>
      <c r="AP886" s="2"/>
      <c r="AQ886" s="2"/>
      <c r="AR886" s="15"/>
    </row>
    <row r="887" spans="1:44" ht="11.25" customHeight="1">
      <c r="A887" s="184"/>
      <c r="B887" s="120"/>
      <c r="C887" s="120"/>
      <c r="D887" s="120"/>
      <c r="E887" s="2"/>
      <c r="F887" s="2"/>
      <c r="G887" s="120"/>
      <c r="H887" s="120"/>
      <c r="I887" s="120"/>
      <c r="J887" s="58"/>
      <c r="K887" s="121"/>
      <c r="L887" s="2"/>
      <c r="M887" s="120"/>
      <c r="N887" s="120"/>
      <c r="O887" s="120"/>
      <c r="P887" s="120"/>
      <c r="Q887" s="2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122"/>
      <c r="AJ887" s="122"/>
      <c r="AK887" s="2"/>
      <c r="AL887" s="2"/>
      <c r="AM887" s="2"/>
      <c r="AN887" s="2"/>
      <c r="AO887" s="2"/>
      <c r="AP887" s="2"/>
      <c r="AQ887" s="2"/>
      <c r="AR887" s="15"/>
    </row>
    <row r="888" spans="1:44" ht="11.25" customHeight="1">
      <c r="A888" s="184"/>
      <c r="B888" s="120"/>
      <c r="C888" s="120"/>
      <c r="D888" s="120"/>
      <c r="E888" s="2"/>
      <c r="F888" s="2"/>
      <c r="G888" s="120"/>
      <c r="H888" s="120"/>
      <c r="I888" s="120"/>
      <c r="J888" s="58"/>
      <c r="K888" s="121"/>
      <c r="L888" s="2"/>
      <c r="M888" s="120"/>
      <c r="N888" s="120"/>
      <c r="O888" s="120"/>
      <c r="P888" s="120"/>
      <c r="Q888" s="2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122"/>
      <c r="AJ888" s="122"/>
      <c r="AK888" s="2"/>
      <c r="AL888" s="2"/>
      <c r="AM888" s="2"/>
      <c r="AN888" s="2"/>
      <c r="AO888" s="2"/>
      <c r="AP888" s="2"/>
      <c r="AQ888" s="2"/>
      <c r="AR888" s="15"/>
    </row>
    <row r="889" spans="1:44" ht="11.25" customHeight="1">
      <c r="A889" s="184"/>
      <c r="B889" s="120"/>
      <c r="C889" s="120"/>
      <c r="D889" s="120"/>
      <c r="E889" s="2"/>
      <c r="F889" s="2"/>
      <c r="G889" s="120"/>
      <c r="H889" s="120"/>
      <c r="I889" s="120"/>
      <c r="J889" s="58"/>
      <c r="K889" s="121"/>
      <c r="L889" s="2"/>
      <c r="M889" s="120"/>
      <c r="N889" s="120"/>
      <c r="O889" s="120"/>
      <c r="P889" s="120"/>
      <c r="Q889" s="2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122"/>
      <c r="AJ889" s="122"/>
      <c r="AK889" s="2"/>
      <c r="AL889" s="2"/>
      <c r="AM889" s="2"/>
      <c r="AN889" s="2"/>
      <c r="AO889" s="2"/>
      <c r="AP889" s="2"/>
      <c r="AQ889" s="2"/>
      <c r="AR889" s="15"/>
    </row>
    <row r="890" spans="1:44" ht="11.25" customHeight="1">
      <c r="A890" s="184"/>
      <c r="B890" s="120"/>
      <c r="C890" s="120"/>
      <c r="D890" s="120"/>
      <c r="E890" s="2"/>
      <c r="F890" s="2"/>
      <c r="G890" s="120"/>
      <c r="H890" s="120"/>
      <c r="I890" s="120"/>
      <c r="J890" s="58"/>
      <c r="K890" s="121"/>
      <c r="L890" s="2"/>
      <c r="M890" s="120"/>
      <c r="N890" s="120"/>
      <c r="O890" s="120"/>
      <c r="P890" s="120"/>
      <c r="Q890" s="2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122"/>
      <c r="AJ890" s="122"/>
      <c r="AK890" s="2"/>
      <c r="AL890" s="2"/>
      <c r="AM890" s="2"/>
      <c r="AN890" s="2"/>
      <c r="AO890" s="2"/>
      <c r="AP890" s="2"/>
      <c r="AQ890" s="2"/>
      <c r="AR890" s="15"/>
    </row>
    <row r="891" spans="1:44" ht="11.25" customHeight="1">
      <c r="A891" s="184"/>
      <c r="B891" s="120"/>
      <c r="C891" s="120"/>
      <c r="D891" s="120"/>
      <c r="E891" s="2"/>
      <c r="F891" s="2"/>
      <c r="G891" s="120"/>
      <c r="H891" s="120"/>
      <c r="I891" s="120"/>
      <c r="J891" s="58"/>
      <c r="K891" s="121"/>
      <c r="L891" s="2"/>
      <c r="M891" s="120"/>
      <c r="N891" s="120"/>
      <c r="O891" s="120"/>
      <c r="P891" s="120"/>
      <c r="Q891" s="2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122"/>
      <c r="AJ891" s="122"/>
      <c r="AK891" s="2"/>
      <c r="AL891" s="2"/>
      <c r="AM891" s="2"/>
      <c r="AN891" s="2"/>
      <c r="AO891" s="2"/>
      <c r="AP891" s="2"/>
      <c r="AQ891" s="2"/>
      <c r="AR891" s="15"/>
    </row>
    <row r="892" spans="1:44" ht="11.25" customHeight="1">
      <c r="A892" s="184"/>
      <c r="B892" s="120"/>
      <c r="C892" s="120"/>
      <c r="D892" s="120"/>
      <c r="E892" s="2"/>
      <c r="F892" s="2"/>
      <c r="G892" s="120"/>
      <c r="H892" s="120"/>
      <c r="I892" s="120"/>
      <c r="J892" s="58"/>
      <c r="K892" s="121"/>
      <c r="L892" s="2"/>
      <c r="M892" s="120"/>
      <c r="N892" s="120"/>
      <c r="O892" s="120"/>
      <c r="P892" s="120"/>
      <c r="Q892" s="2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122"/>
      <c r="AJ892" s="122"/>
      <c r="AK892" s="2"/>
      <c r="AL892" s="2"/>
      <c r="AM892" s="2"/>
      <c r="AN892" s="2"/>
      <c r="AO892" s="2"/>
      <c r="AP892" s="2"/>
      <c r="AQ892" s="2"/>
      <c r="AR892" s="15"/>
    </row>
    <row r="893" spans="1:44" ht="11.25" customHeight="1">
      <c r="A893" s="184"/>
      <c r="B893" s="120"/>
      <c r="C893" s="120"/>
      <c r="D893" s="120"/>
      <c r="E893" s="2"/>
      <c r="F893" s="2"/>
      <c r="G893" s="120"/>
      <c r="H893" s="120"/>
      <c r="I893" s="120"/>
      <c r="J893" s="58"/>
      <c r="K893" s="121"/>
      <c r="L893" s="2"/>
      <c r="M893" s="120"/>
      <c r="N893" s="120"/>
      <c r="O893" s="120"/>
      <c r="P893" s="120"/>
      <c r="Q893" s="2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122"/>
      <c r="AJ893" s="122"/>
      <c r="AK893" s="2"/>
      <c r="AL893" s="2"/>
      <c r="AM893" s="2"/>
      <c r="AN893" s="2"/>
      <c r="AO893" s="2"/>
      <c r="AP893" s="2"/>
      <c r="AQ893" s="2"/>
      <c r="AR893" s="15"/>
    </row>
    <row r="894" spans="1:44" ht="11.25" customHeight="1">
      <c r="A894" s="184"/>
      <c r="B894" s="120"/>
      <c r="C894" s="120"/>
      <c r="D894" s="120"/>
      <c r="E894" s="2"/>
      <c r="F894" s="2"/>
      <c r="G894" s="120"/>
      <c r="H894" s="120"/>
      <c r="I894" s="120"/>
      <c r="J894" s="58"/>
      <c r="K894" s="121"/>
      <c r="L894" s="2"/>
      <c r="M894" s="120"/>
      <c r="N894" s="120"/>
      <c r="O894" s="120"/>
      <c r="P894" s="120"/>
      <c r="Q894" s="2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122"/>
      <c r="AJ894" s="122"/>
      <c r="AK894" s="2"/>
      <c r="AL894" s="2"/>
      <c r="AM894" s="2"/>
      <c r="AN894" s="2"/>
      <c r="AO894" s="2"/>
      <c r="AP894" s="2"/>
      <c r="AQ894" s="2"/>
      <c r="AR894" s="15"/>
    </row>
    <row r="895" spans="1:44" ht="11.25" customHeight="1">
      <c r="A895" s="184"/>
      <c r="B895" s="120"/>
      <c r="C895" s="120"/>
      <c r="D895" s="120"/>
      <c r="E895" s="2"/>
      <c r="F895" s="2"/>
      <c r="G895" s="120"/>
      <c r="H895" s="120"/>
      <c r="I895" s="120"/>
      <c r="J895" s="58"/>
      <c r="K895" s="121"/>
      <c r="L895" s="2"/>
      <c r="M895" s="120"/>
      <c r="N895" s="120"/>
      <c r="O895" s="120"/>
      <c r="P895" s="120"/>
      <c r="Q895" s="2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122"/>
      <c r="AJ895" s="122"/>
      <c r="AK895" s="2"/>
      <c r="AL895" s="2"/>
      <c r="AM895" s="2"/>
      <c r="AN895" s="2"/>
      <c r="AO895" s="2"/>
      <c r="AP895" s="2"/>
      <c r="AQ895" s="2"/>
      <c r="AR895" s="15"/>
    </row>
    <row r="896" spans="1:44" ht="11.25" customHeight="1">
      <c r="A896" s="184"/>
      <c r="B896" s="120"/>
      <c r="C896" s="120"/>
      <c r="D896" s="120"/>
      <c r="E896" s="2"/>
      <c r="F896" s="2"/>
      <c r="G896" s="120"/>
      <c r="H896" s="120"/>
      <c r="I896" s="120"/>
      <c r="J896" s="58"/>
      <c r="K896" s="121"/>
      <c r="L896" s="2"/>
      <c r="M896" s="120"/>
      <c r="N896" s="120"/>
      <c r="O896" s="120"/>
      <c r="P896" s="120"/>
      <c r="Q896" s="2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122"/>
      <c r="AJ896" s="122"/>
      <c r="AK896" s="2"/>
      <c r="AL896" s="2"/>
      <c r="AM896" s="2"/>
      <c r="AN896" s="2"/>
      <c r="AO896" s="2"/>
      <c r="AP896" s="2"/>
      <c r="AQ896" s="2"/>
      <c r="AR896" s="15"/>
    </row>
    <row r="897" spans="1:44" ht="11.25" customHeight="1">
      <c r="A897" s="184"/>
      <c r="B897" s="120"/>
      <c r="C897" s="120"/>
      <c r="D897" s="120"/>
      <c r="E897" s="2"/>
      <c r="F897" s="2"/>
      <c r="G897" s="120"/>
      <c r="H897" s="120"/>
      <c r="I897" s="120"/>
      <c r="J897" s="58"/>
      <c r="K897" s="121"/>
      <c r="L897" s="2"/>
      <c r="M897" s="120"/>
      <c r="N897" s="120"/>
      <c r="O897" s="120"/>
      <c r="P897" s="120"/>
      <c r="Q897" s="2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122"/>
      <c r="AJ897" s="122"/>
      <c r="AK897" s="2"/>
      <c r="AL897" s="2"/>
      <c r="AM897" s="2"/>
      <c r="AN897" s="2"/>
      <c r="AO897" s="2"/>
      <c r="AP897" s="2"/>
      <c r="AQ897" s="2"/>
      <c r="AR897" s="15"/>
    </row>
    <row r="898" spans="1:44" ht="11.25" customHeight="1">
      <c r="A898" s="184"/>
      <c r="B898" s="120"/>
      <c r="C898" s="120"/>
      <c r="D898" s="120"/>
      <c r="E898" s="2"/>
      <c r="F898" s="2"/>
      <c r="G898" s="120"/>
      <c r="H898" s="120"/>
      <c r="I898" s="120"/>
      <c r="J898" s="58"/>
      <c r="K898" s="121"/>
      <c r="L898" s="2"/>
      <c r="M898" s="120"/>
      <c r="N898" s="120"/>
      <c r="O898" s="120"/>
      <c r="P898" s="120"/>
      <c r="Q898" s="2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122"/>
      <c r="AJ898" s="122"/>
      <c r="AK898" s="2"/>
      <c r="AL898" s="2"/>
      <c r="AM898" s="2"/>
      <c r="AN898" s="2"/>
      <c r="AO898" s="2"/>
      <c r="AP898" s="2"/>
      <c r="AQ898" s="2"/>
      <c r="AR898" s="15"/>
    </row>
    <row r="899" spans="1:44" ht="11.25" customHeight="1">
      <c r="A899" s="184"/>
      <c r="B899" s="120"/>
      <c r="C899" s="120"/>
      <c r="D899" s="120"/>
      <c r="E899" s="2"/>
      <c r="F899" s="2"/>
      <c r="G899" s="120"/>
      <c r="H899" s="120"/>
      <c r="I899" s="120"/>
      <c r="J899" s="58"/>
      <c r="K899" s="121"/>
      <c r="L899" s="2"/>
      <c r="M899" s="120"/>
      <c r="N899" s="120"/>
      <c r="O899" s="120"/>
      <c r="P899" s="120"/>
      <c r="Q899" s="2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122"/>
      <c r="AJ899" s="122"/>
      <c r="AK899" s="2"/>
      <c r="AL899" s="2"/>
      <c r="AM899" s="2"/>
      <c r="AN899" s="2"/>
      <c r="AO899" s="2"/>
      <c r="AP899" s="2"/>
      <c r="AQ899" s="2"/>
      <c r="AR899" s="15"/>
    </row>
    <row r="900" spans="1:44" ht="11.25" customHeight="1">
      <c r="A900" s="184"/>
      <c r="B900" s="120"/>
      <c r="C900" s="120"/>
      <c r="D900" s="120"/>
      <c r="E900" s="2"/>
      <c r="F900" s="2"/>
      <c r="G900" s="120"/>
      <c r="H900" s="120"/>
      <c r="I900" s="120"/>
      <c r="J900" s="58"/>
      <c r="K900" s="121"/>
      <c r="L900" s="2"/>
      <c r="M900" s="120"/>
      <c r="N900" s="120"/>
      <c r="O900" s="120"/>
      <c r="P900" s="120"/>
      <c r="Q900" s="2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122"/>
      <c r="AJ900" s="122"/>
      <c r="AK900" s="2"/>
      <c r="AL900" s="2"/>
      <c r="AM900" s="2"/>
      <c r="AN900" s="2"/>
      <c r="AO900" s="2"/>
      <c r="AP900" s="2"/>
      <c r="AQ900" s="2"/>
      <c r="AR900" s="15"/>
    </row>
    <row r="901" spans="1:44" ht="11.25" customHeight="1">
      <c r="A901" s="184"/>
      <c r="B901" s="120"/>
      <c r="C901" s="120"/>
      <c r="D901" s="120"/>
      <c r="E901" s="2"/>
      <c r="F901" s="2"/>
      <c r="G901" s="120"/>
      <c r="H901" s="120"/>
      <c r="I901" s="120"/>
      <c r="J901" s="58"/>
      <c r="K901" s="121"/>
      <c r="L901" s="2"/>
      <c r="M901" s="120"/>
      <c r="N901" s="120"/>
      <c r="O901" s="120"/>
      <c r="P901" s="120"/>
      <c r="Q901" s="2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122"/>
      <c r="AJ901" s="122"/>
      <c r="AK901" s="2"/>
      <c r="AL901" s="2"/>
      <c r="AM901" s="2"/>
      <c r="AN901" s="2"/>
      <c r="AO901" s="2"/>
      <c r="AP901" s="2"/>
      <c r="AQ901" s="2"/>
      <c r="AR901" s="15"/>
    </row>
    <row r="902" spans="1:44" ht="11.25" customHeight="1">
      <c r="A902" s="184"/>
      <c r="B902" s="120"/>
      <c r="C902" s="120"/>
      <c r="D902" s="120"/>
      <c r="E902" s="2"/>
      <c r="F902" s="2"/>
      <c r="G902" s="120"/>
      <c r="H902" s="120"/>
      <c r="I902" s="120"/>
      <c r="J902" s="58"/>
      <c r="K902" s="121"/>
      <c r="L902" s="2"/>
      <c r="M902" s="120"/>
      <c r="N902" s="120"/>
      <c r="O902" s="120"/>
      <c r="P902" s="120"/>
      <c r="Q902" s="2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122"/>
      <c r="AJ902" s="122"/>
      <c r="AK902" s="2"/>
      <c r="AL902" s="2"/>
      <c r="AM902" s="2"/>
      <c r="AN902" s="2"/>
      <c r="AO902" s="2"/>
      <c r="AP902" s="2"/>
      <c r="AQ902" s="2"/>
      <c r="AR902" s="15"/>
    </row>
    <row r="903" spans="1:44" ht="11.25" customHeight="1">
      <c r="A903" s="184"/>
      <c r="B903" s="120"/>
      <c r="C903" s="120"/>
      <c r="D903" s="120"/>
      <c r="E903" s="2"/>
      <c r="F903" s="2"/>
      <c r="G903" s="120"/>
      <c r="H903" s="120"/>
      <c r="I903" s="120"/>
      <c r="J903" s="58"/>
      <c r="K903" s="121"/>
      <c r="L903" s="2"/>
      <c r="M903" s="120"/>
      <c r="N903" s="120"/>
      <c r="O903" s="120"/>
      <c r="P903" s="120"/>
      <c r="Q903" s="2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122"/>
      <c r="AJ903" s="122"/>
      <c r="AK903" s="2"/>
      <c r="AL903" s="2"/>
      <c r="AM903" s="2"/>
      <c r="AN903" s="2"/>
      <c r="AO903" s="2"/>
      <c r="AP903" s="2"/>
      <c r="AQ903" s="2"/>
      <c r="AR903" s="15"/>
    </row>
    <row r="904" spans="1:44" ht="11.25" customHeight="1">
      <c r="A904" s="184"/>
      <c r="B904" s="120"/>
      <c r="C904" s="120"/>
      <c r="D904" s="120"/>
      <c r="E904" s="2"/>
      <c r="F904" s="2"/>
      <c r="G904" s="120"/>
      <c r="H904" s="120"/>
      <c r="I904" s="120"/>
      <c r="J904" s="58"/>
      <c r="K904" s="121"/>
      <c r="L904" s="2"/>
      <c r="M904" s="120"/>
      <c r="N904" s="120"/>
      <c r="O904" s="120"/>
      <c r="P904" s="120"/>
      <c r="Q904" s="2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122"/>
      <c r="AJ904" s="122"/>
      <c r="AK904" s="2"/>
      <c r="AL904" s="2"/>
      <c r="AM904" s="2"/>
      <c r="AN904" s="2"/>
      <c r="AO904" s="2"/>
      <c r="AP904" s="2"/>
      <c r="AQ904" s="2"/>
      <c r="AR904" s="15"/>
    </row>
    <row r="905" spans="1:44" ht="11.25" customHeight="1">
      <c r="A905" s="184"/>
      <c r="B905" s="120"/>
      <c r="C905" s="120"/>
      <c r="D905" s="120"/>
      <c r="E905" s="2"/>
      <c r="F905" s="2"/>
      <c r="G905" s="120"/>
      <c r="H905" s="120"/>
      <c r="I905" s="120"/>
      <c r="J905" s="58"/>
      <c r="K905" s="121"/>
      <c r="L905" s="2"/>
      <c r="M905" s="120"/>
      <c r="N905" s="120"/>
      <c r="O905" s="120"/>
      <c r="P905" s="120"/>
      <c r="Q905" s="2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122"/>
      <c r="AJ905" s="122"/>
      <c r="AK905" s="2"/>
      <c r="AL905" s="2"/>
      <c r="AM905" s="2"/>
      <c r="AN905" s="2"/>
      <c r="AO905" s="2"/>
      <c r="AP905" s="2"/>
      <c r="AQ905" s="2"/>
      <c r="AR905" s="15"/>
    </row>
    <row r="906" spans="1:44" ht="11.25" customHeight="1">
      <c r="A906" s="184"/>
      <c r="B906" s="120"/>
      <c r="C906" s="120"/>
      <c r="D906" s="120"/>
      <c r="E906" s="2"/>
      <c r="F906" s="2"/>
      <c r="G906" s="120"/>
      <c r="H906" s="120"/>
      <c r="I906" s="120"/>
      <c r="J906" s="58"/>
      <c r="K906" s="121"/>
      <c r="L906" s="2"/>
      <c r="M906" s="120"/>
      <c r="N906" s="120"/>
      <c r="O906" s="120"/>
      <c r="P906" s="120"/>
      <c r="Q906" s="2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122"/>
      <c r="AJ906" s="122"/>
      <c r="AK906" s="2"/>
      <c r="AL906" s="2"/>
      <c r="AM906" s="2"/>
      <c r="AN906" s="2"/>
      <c r="AO906" s="2"/>
      <c r="AP906" s="2"/>
      <c r="AQ906" s="2"/>
      <c r="AR906" s="15"/>
    </row>
    <row r="907" spans="1:44" ht="11.25" customHeight="1">
      <c r="A907" s="184"/>
      <c r="B907" s="120"/>
      <c r="C907" s="120"/>
      <c r="D907" s="120"/>
      <c r="E907" s="2"/>
      <c r="F907" s="2"/>
      <c r="G907" s="120"/>
      <c r="H907" s="120"/>
      <c r="I907" s="120"/>
      <c r="J907" s="58"/>
      <c r="K907" s="121"/>
      <c r="L907" s="2"/>
      <c r="M907" s="120"/>
      <c r="N907" s="120"/>
      <c r="O907" s="120"/>
      <c r="P907" s="120"/>
      <c r="Q907" s="2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122"/>
      <c r="AJ907" s="122"/>
      <c r="AK907" s="2"/>
      <c r="AL907" s="2"/>
      <c r="AM907" s="2"/>
      <c r="AN907" s="2"/>
      <c r="AO907" s="2"/>
      <c r="AP907" s="2"/>
      <c r="AQ907" s="2"/>
      <c r="AR907" s="15"/>
    </row>
    <row r="908" spans="1:44" ht="11.25" customHeight="1">
      <c r="A908" s="184"/>
      <c r="B908" s="120"/>
      <c r="C908" s="120"/>
      <c r="D908" s="120"/>
      <c r="E908" s="2"/>
      <c r="F908" s="2"/>
      <c r="G908" s="120"/>
      <c r="H908" s="120"/>
      <c r="I908" s="120"/>
      <c r="J908" s="58"/>
      <c r="K908" s="121"/>
      <c r="L908" s="2"/>
      <c r="M908" s="120"/>
      <c r="N908" s="120"/>
      <c r="O908" s="120"/>
      <c r="P908" s="120"/>
      <c r="Q908" s="2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122"/>
      <c r="AJ908" s="122"/>
      <c r="AK908" s="2"/>
      <c r="AL908" s="2"/>
      <c r="AM908" s="2"/>
      <c r="AN908" s="2"/>
      <c r="AO908" s="2"/>
      <c r="AP908" s="2"/>
      <c r="AQ908" s="2"/>
      <c r="AR908" s="15"/>
    </row>
    <row r="909" spans="1:44" ht="11.25" customHeight="1">
      <c r="A909" s="184"/>
      <c r="B909" s="120"/>
      <c r="C909" s="120"/>
      <c r="D909" s="120"/>
      <c r="E909" s="2"/>
      <c r="F909" s="2"/>
      <c r="G909" s="120"/>
      <c r="H909" s="120"/>
      <c r="I909" s="120"/>
      <c r="J909" s="58"/>
      <c r="K909" s="121"/>
      <c r="L909" s="2"/>
      <c r="M909" s="120"/>
      <c r="N909" s="120"/>
      <c r="O909" s="120"/>
      <c r="P909" s="120"/>
      <c r="Q909" s="2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122"/>
      <c r="AJ909" s="122"/>
      <c r="AK909" s="2"/>
      <c r="AL909" s="2"/>
      <c r="AM909" s="2"/>
      <c r="AN909" s="2"/>
      <c r="AO909" s="2"/>
      <c r="AP909" s="2"/>
      <c r="AQ909" s="2"/>
      <c r="AR909" s="15"/>
    </row>
    <row r="910" spans="1:44" ht="11.25" customHeight="1">
      <c r="A910" s="184"/>
      <c r="B910" s="120"/>
      <c r="C910" s="120"/>
      <c r="D910" s="120"/>
      <c r="E910" s="2"/>
      <c r="F910" s="2"/>
      <c r="G910" s="120"/>
      <c r="H910" s="120"/>
      <c r="I910" s="120"/>
      <c r="J910" s="58"/>
      <c r="K910" s="121"/>
      <c r="L910" s="2"/>
      <c r="M910" s="120"/>
      <c r="N910" s="120"/>
      <c r="O910" s="120"/>
      <c r="P910" s="120"/>
      <c r="Q910" s="2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122"/>
      <c r="AJ910" s="122"/>
      <c r="AK910" s="2"/>
      <c r="AL910" s="2"/>
      <c r="AM910" s="2"/>
      <c r="AN910" s="2"/>
      <c r="AO910" s="2"/>
      <c r="AP910" s="2"/>
      <c r="AQ910" s="2"/>
      <c r="AR910" s="15"/>
    </row>
    <row r="911" spans="1:44" ht="11.25" customHeight="1">
      <c r="A911" s="184"/>
      <c r="B911" s="120"/>
      <c r="C911" s="120"/>
      <c r="D911" s="120"/>
      <c r="E911" s="2"/>
      <c r="F911" s="2"/>
      <c r="G911" s="120"/>
      <c r="H911" s="120"/>
      <c r="I911" s="120"/>
      <c r="J911" s="58"/>
      <c r="K911" s="121"/>
      <c r="L911" s="2"/>
      <c r="M911" s="120"/>
      <c r="N911" s="120"/>
      <c r="O911" s="120"/>
      <c r="P911" s="120"/>
      <c r="Q911" s="2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122"/>
      <c r="AJ911" s="122"/>
      <c r="AK911" s="2"/>
      <c r="AL911" s="2"/>
      <c r="AM911" s="2"/>
      <c r="AN911" s="2"/>
      <c r="AO911" s="2"/>
      <c r="AP911" s="2"/>
      <c r="AQ911" s="2"/>
      <c r="AR911" s="15"/>
    </row>
    <row r="912" spans="1:44" ht="11.25" customHeight="1">
      <c r="A912" s="184"/>
      <c r="B912" s="120"/>
      <c r="C912" s="120"/>
      <c r="D912" s="120"/>
      <c r="E912" s="2"/>
      <c r="F912" s="2"/>
      <c r="G912" s="120"/>
      <c r="H912" s="120"/>
      <c r="I912" s="120"/>
      <c r="J912" s="58"/>
      <c r="K912" s="121"/>
      <c r="L912" s="2"/>
      <c r="M912" s="120"/>
      <c r="N912" s="120"/>
      <c r="O912" s="120"/>
      <c r="P912" s="120"/>
      <c r="Q912" s="2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122"/>
      <c r="AJ912" s="122"/>
      <c r="AK912" s="2"/>
      <c r="AL912" s="2"/>
      <c r="AM912" s="2"/>
      <c r="AN912" s="2"/>
      <c r="AO912" s="2"/>
      <c r="AP912" s="2"/>
      <c r="AQ912" s="2"/>
      <c r="AR912" s="15"/>
    </row>
    <row r="913" spans="1:44" ht="11.25" customHeight="1">
      <c r="A913" s="184"/>
      <c r="B913" s="120"/>
      <c r="C913" s="120"/>
      <c r="D913" s="120"/>
      <c r="E913" s="2"/>
      <c r="F913" s="2"/>
      <c r="G913" s="120"/>
      <c r="H913" s="120"/>
      <c r="I913" s="120"/>
      <c r="J913" s="58"/>
      <c r="K913" s="121"/>
      <c r="L913" s="2"/>
      <c r="M913" s="120"/>
      <c r="N913" s="120"/>
      <c r="O913" s="120"/>
      <c r="P913" s="120"/>
      <c r="Q913" s="2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122"/>
      <c r="AJ913" s="122"/>
      <c r="AK913" s="2"/>
      <c r="AL913" s="2"/>
      <c r="AM913" s="2"/>
      <c r="AN913" s="2"/>
      <c r="AO913" s="2"/>
      <c r="AP913" s="2"/>
      <c r="AQ913" s="2"/>
      <c r="AR913" s="15"/>
    </row>
    <row r="914" spans="1:44" ht="11.25" customHeight="1">
      <c r="A914" s="184"/>
      <c r="B914" s="120"/>
      <c r="C914" s="120"/>
      <c r="D914" s="120"/>
      <c r="E914" s="2"/>
      <c r="F914" s="2"/>
      <c r="G914" s="120"/>
      <c r="H914" s="120"/>
      <c r="I914" s="120"/>
      <c r="J914" s="58"/>
      <c r="K914" s="121"/>
      <c r="L914" s="2"/>
      <c r="M914" s="120"/>
      <c r="N914" s="120"/>
      <c r="O914" s="120"/>
      <c r="P914" s="120"/>
      <c r="Q914" s="2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122"/>
      <c r="AJ914" s="122"/>
      <c r="AK914" s="2"/>
      <c r="AL914" s="2"/>
      <c r="AM914" s="2"/>
      <c r="AN914" s="2"/>
      <c r="AO914" s="2"/>
      <c r="AP914" s="2"/>
      <c r="AQ914" s="2"/>
      <c r="AR914" s="15"/>
    </row>
    <row r="915" spans="1:44" ht="11.25" customHeight="1">
      <c r="A915" s="184"/>
      <c r="B915" s="120"/>
      <c r="C915" s="120"/>
      <c r="D915" s="120"/>
      <c r="E915" s="2"/>
      <c r="F915" s="2"/>
      <c r="G915" s="120"/>
      <c r="H915" s="120"/>
      <c r="I915" s="120"/>
      <c r="J915" s="58"/>
      <c r="K915" s="121"/>
      <c r="L915" s="2"/>
      <c r="M915" s="120"/>
      <c r="N915" s="120"/>
      <c r="O915" s="120"/>
      <c r="P915" s="120"/>
      <c r="Q915" s="2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122"/>
      <c r="AJ915" s="122"/>
      <c r="AK915" s="2"/>
      <c r="AL915" s="2"/>
      <c r="AM915" s="2"/>
      <c r="AN915" s="2"/>
      <c r="AO915" s="2"/>
      <c r="AP915" s="2"/>
      <c r="AQ915" s="2"/>
      <c r="AR915" s="15"/>
    </row>
    <row r="916" spans="1:44" ht="11.25" customHeight="1">
      <c r="A916" s="184"/>
      <c r="B916" s="120"/>
      <c r="C916" s="120"/>
      <c r="D916" s="120"/>
      <c r="E916" s="2"/>
      <c r="F916" s="2"/>
      <c r="G916" s="120"/>
      <c r="H916" s="120"/>
      <c r="I916" s="120"/>
      <c r="J916" s="58"/>
      <c r="K916" s="121"/>
      <c r="L916" s="2"/>
      <c r="M916" s="120"/>
      <c r="N916" s="120"/>
      <c r="O916" s="120"/>
      <c r="P916" s="120"/>
      <c r="Q916" s="2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122"/>
      <c r="AJ916" s="122"/>
      <c r="AK916" s="2"/>
      <c r="AL916" s="2"/>
      <c r="AM916" s="2"/>
      <c r="AN916" s="2"/>
      <c r="AO916" s="2"/>
      <c r="AP916" s="2"/>
      <c r="AQ916" s="2"/>
      <c r="AR916" s="15"/>
    </row>
    <row r="917" spans="1:44" ht="11.25" customHeight="1">
      <c r="A917" s="184"/>
      <c r="B917" s="120"/>
      <c r="C917" s="120"/>
      <c r="D917" s="120"/>
      <c r="E917" s="2"/>
      <c r="F917" s="2"/>
      <c r="G917" s="120"/>
      <c r="H917" s="120"/>
      <c r="I917" s="120"/>
      <c r="J917" s="58"/>
      <c r="K917" s="121"/>
      <c r="L917" s="2"/>
      <c r="M917" s="120"/>
      <c r="N917" s="120"/>
      <c r="O917" s="120"/>
      <c r="P917" s="120"/>
      <c r="Q917" s="2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122"/>
      <c r="AJ917" s="122"/>
      <c r="AK917" s="2"/>
      <c r="AL917" s="2"/>
      <c r="AM917" s="2"/>
      <c r="AN917" s="2"/>
      <c r="AO917" s="2"/>
      <c r="AP917" s="2"/>
      <c r="AQ917" s="2"/>
      <c r="AR917" s="15"/>
    </row>
    <row r="918" spans="1:44" ht="11.25" customHeight="1">
      <c r="A918" s="184"/>
      <c r="B918" s="120"/>
      <c r="C918" s="120"/>
      <c r="D918" s="120"/>
      <c r="E918" s="2"/>
      <c r="F918" s="2"/>
      <c r="G918" s="120"/>
      <c r="H918" s="120"/>
      <c r="I918" s="120"/>
      <c r="J918" s="58"/>
      <c r="K918" s="121"/>
      <c r="L918" s="2"/>
      <c r="M918" s="120"/>
      <c r="N918" s="120"/>
      <c r="O918" s="120"/>
      <c r="P918" s="120"/>
      <c r="Q918" s="2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122"/>
      <c r="AJ918" s="122"/>
      <c r="AK918" s="2"/>
      <c r="AL918" s="2"/>
      <c r="AM918" s="2"/>
      <c r="AN918" s="2"/>
      <c r="AO918" s="2"/>
      <c r="AP918" s="2"/>
      <c r="AQ918" s="2"/>
      <c r="AR918" s="15"/>
    </row>
    <row r="919" spans="1:44" ht="11.25" customHeight="1">
      <c r="A919" s="184"/>
      <c r="B919" s="120"/>
      <c r="C919" s="120"/>
      <c r="D919" s="120"/>
      <c r="E919" s="2"/>
      <c r="F919" s="2"/>
      <c r="G919" s="120"/>
      <c r="H919" s="120"/>
      <c r="I919" s="120"/>
      <c r="J919" s="58"/>
      <c r="K919" s="121"/>
      <c r="L919" s="2"/>
      <c r="M919" s="120"/>
      <c r="N919" s="120"/>
      <c r="O919" s="120"/>
      <c r="P919" s="120"/>
      <c r="Q919" s="2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122"/>
      <c r="AJ919" s="122"/>
      <c r="AK919" s="2"/>
      <c r="AL919" s="2"/>
      <c r="AM919" s="2"/>
      <c r="AN919" s="2"/>
      <c r="AO919" s="2"/>
      <c r="AP919" s="2"/>
      <c r="AQ919" s="2"/>
      <c r="AR919" s="15"/>
    </row>
    <row r="920" spans="1:44" ht="11.25" customHeight="1">
      <c r="A920" s="184"/>
      <c r="B920" s="120"/>
      <c r="C920" s="120"/>
      <c r="D920" s="120"/>
      <c r="E920" s="2"/>
      <c r="F920" s="2"/>
      <c r="G920" s="120"/>
      <c r="H920" s="120"/>
      <c r="I920" s="120"/>
      <c r="J920" s="58"/>
      <c r="K920" s="121"/>
      <c r="L920" s="2"/>
      <c r="M920" s="120"/>
      <c r="N920" s="120"/>
      <c r="O920" s="120"/>
      <c r="P920" s="120"/>
      <c r="Q920" s="2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122"/>
      <c r="AJ920" s="122"/>
      <c r="AK920" s="2"/>
      <c r="AL920" s="2"/>
      <c r="AM920" s="2"/>
      <c r="AN920" s="2"/>
      <c r="AO920" s="2"/>
      <c r="AP920" s="2"/>
      <c r="AQ920" s="2"/>
      <c r="AR920" s="15"/>
    </row>
    <row r="921" spans="1:44" ht="11.25" customHeight="1">
      <c r="A921" s="184"/>
      <c r="B921" s="120"/>
      <c r="C921" s="120"/>
      <c r="D921" s="120"/>
      <c r="E921" s="2"/>
      <c r="F921" s="2"/>
      <c r="G921" s="120"/>
      <c r="H921" s="120"/>
      <c r="I921" s="120"/>
      <c r="J921" s="58"/>
      <c r="K921" s="121"/>
      <c r="L921" s="2"/>
      <c r="M921" s="120"/>
      <c r="N921" s="120"/>
      <c r="O921" s="120"/>
      <c r="P921" s="120"/>
      <c r="Q921" s="2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122"/>
      <c r="AJ921" s="122"/>
      <c r="AK921" s="2"/>
      <c r="AL921" s="2"/>
      <c r="AM921" s="2"/>
      <c r="AN921" s="2"/>
      <c r="AO921" s="2"/>
      <c r="AP921" s="2"/>
      <c r="AQ921" s="2"/>
      <c r="AR921" s="15"/>
    </row>
    <row r="922" spans="1:44" ht="11.25" customHeight="1">
      <c r="A922" s="184"/>
      <c r="B922" s="120"/>
      <c r="C922" s="120"/>
      <c r="D922" s="120"/>
      <c r="E922" s="2"/>
      <c r="F922" s="2"/>
      <c r="G922" s="120"/>
      <c r="H922" s="120"/>
      <c r="I922" s="120"/>
      <c r="J922" s="58"/>
      <c r="K922" s="121"/>
      <c r="L922" s="2"/>
      <c r="M922" s="120"/>
      <c r="N922" s="120"/>
      <c r="O922" s="120"/>
      <c r="P922" s="120"/>
      <c r="Q922" s="2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122"/>
      <c r="AJ922" s="122"/>
      <c r="AK922" s="2"/>
      <c r="AL922" s="2"/>
      <c r="AM922" s="2"/>
      <c r="AN922" s="2"/>
      <c r="AO922" s="2"/>
      <c r="AP922" s="2"/>
      <c r="AQ922" s="2"/>
      <c r="AR922" s="15"/>
    </row>
    <row r="923" spans="1:44" ht="11.25" customHeight="1">
      <c r="A923" s="184"/>
      <c r="B923" s="120"/>
      <c r="C923" s="120"/>
      <c r="D923" s="120"/>
      <c r="E923" s="2"/>
      <c r="F923" s="2"/>
      <c r="G923" s="120"/>
      <c r="H923" s="120"/>
      <c r="I923" s="120"/>
      <c r="J923" s="58"/>
      <c r="K923" s="121"/>
      <c r="L923" s="2"/>
      <c r="M923" s="120"/>
      <c r="N923" s="120"/>
      <c r="O923" s="120"/>
      <c r="P923" s="120"/>
      <c r="Q923" s="2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122"/>
      <c r="AJ923" s="122"/>
      <c r="AK923" s="2"/>
      <c r="AL923" s="2"/>
      <c r="AM923" s="2"/>
      <c r="AN923" s="2"/>
      <c r="AO923" s="2"/>
      <c r="AP923" s="2"/>
      <c r="AQ923" s="2"/>
      <c r="AR923" s="15"/>
    </row>
    <row r="924" spans="1:44" ht="11.25" customHeight="1">
      <c r="A924" s="184"/>
      <c r="B924" s="120"/>
      <c r="C924" s="120"/>
      <c r="D924" s="120"/>
      <c r="E924" s="2"/>
      <c r="F924" s="2"/>
      <c r="G924" s="120"/>
      <c r="H924" s="120"/>
      <c r="I924" s="120"/>
      <c r="J924" s="58"/>
      <c r="K924" s="121"/>
      <c r="L924" s="2"/>
      <c r="M924" s="120"/>
      <c r="N924" s="120"/>
      <c r="O924" s="120"/>
      <c r="P924" s="120"/>
      <c r="Q924" s="2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122"/>
      <c r="AJ924" s="122"/>
      <c r="AK924" s="2"/>
      <c r="AL924" s="2"/>
      <c r="AM924" s="2"/>
      <c r="AN924" s="2"/>
      <c r="AO924" s="2"/>
      <c r="AP924" s="2"/>
      <c r="AQ924" s="2"/>
      <c r="AR924" s="15"/>
    </row>
    <row r="925" spans="1:44" ht="11.25" customHeight="1">
      <c r="A925" s="184"/>
      <c r="B925" s="120"/>
      <c r="C925" s="120"/>
      <c r="D925" s="120"/>
      <c r="E925" s="2"/>
      <c r="F925" s="2"/>
      <c r="G925" s="120"/>
      <c r="H925" s="120"/>
      <c r="I925" s="120"/>
      <c r="J925" s="58"/>
      <c r="K925" s="121"/>
      <c r="L925" s="2"/>
      <c r="M925" s="120"/>
      <c r="N925" s="120"/>
      <c r="O925" s="120"/>
      <c r="P925" s="120"/>
      <c r="Q925" s="2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122"/>
      <c r="AJ925" s="122"/>
      <c r="AK925" s="2"/>
      <c r="AL925" s="2"/>
      <c r="AM925" s="2"/>
      <c r="AN925" s="2"/>
      <c r="AO925" s="2"/>
      <c r="AP925" s="2"/>
      <c r="AQ925" s="2"/>
      <c r="AR925" s="15"/>
    </row>
    <row r="926" spans="1:44" ht="11.25" customHeight="1">
      <c r="A926" s="184"/>
      <c r="B926" s="120"/>
      <c r="C926" s="120"/>
      <c r="D926" s="120"/>
      <c r="E926" s="2"/>
      <c r="F926" s="2"/>
      <c r="G926" s="120"/>
      <c r="H926" s="120"/>
      <c r="I926" s="120"/>
      <c r="J926" s="58"/>
      <c r="K926" s="121"/>
      <c r="L926" s="2"/>
      <c r="M926" s="120"/>
      <c r="N926" s="120"/>
      <c r="O926" s="120"/>
      <c r="P926" s="120"/>
      <c r="Q926" s="2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122"/>
      <c r="AJ926" s="122"/>
      <c r="AK926" s="2"/>
      <c r="AL926" s="2"/>
      <c r="AM926" s="2"/>
      <c r="AN926" s="2"/>
      <c r="AO926" s="2"/>
      <c r="AP926" s="2"/>
      <c r="AQ926" s="2"/>
      <c r="AR926" s="15"/>
    </row>
    <row r="927" spans="1:44" ht="11.25" customHeight="1">
      <c r="A927" s="184"/>
      <c r="B927" s="120"/>
      <c r="C927" s="120"/>
      <c r="D927" s="120"/>
      <c r="E927" s="2"/>
      <c r="F927" s="2"/>
      <c r="G927" s="120"/>
      <c r="H927" s="120"/>
      <c r="I927" s="120"/>
      <c r="J927" s="58"/>
      <c r="K927" s="121"/>
      <c r="L927" s="2"/>
      <c r="M927" s="120"/>
      <c r="N927" s="120"/>
      <c r="O927" s="120"/>
      <c r="P927" s="120"/>
      <c r="Q927" s="2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122"/>
      <c r="AJ927" s="122"/>
      <c r="AK927" s="2"/>
      <c r="AL927" s="2"/>
      <c r="AM927" s="2"/>
      <c r="AN927" s="2"/>
      <c r="AO927" s="2"/>
      <c r="AP927" s="2"/>
      <c r="AQ927" s="2"/>
      <c r="AR927" s="15"/>
    </row>
    <row r="928" spans="1:44" ht="11.25" customHeight="1">
      <c r="A928" s="184"/>
      <c r="B928" s="120"/>
      <c r="C928" s="120"/>
      <c r="D928" s="120"/>
      <c r="E928" s="2"/>
      <c r="F928" s="2"/>
      <c r="G928" s="120"/>
      <c r="H928" s="120"/>
      <c r="I928" s="120"/>
      <c r="J928" s="58"/>
      <c r="K928" s="121"/>
      <c r="L928" s="2"/>
      <c r="M928" s="120"/>
      <c r="N928" s="120"/>
      <c r="O928" s="120"/>
      <c r="P928" s="120"/>
      <c r="Q928" s="2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122"/>
      <c r="AJ928" s="122"/>
      <c r="AK928" s="2"/>
      <c r="AL928" s="2"/>
      <c r="AM928" s="2"/>
      <c r="AN928" s="2"/>
      <c r="AO928" s="2"/>
      <c r="AP928" s="2"/>
      <c r="AQ928" s="2"/>
      <c r="AR928" s="15"/>
    </row>
    <row r="929" spans="1:44" ht="11.25" customHeight="1">
      <c r="A929" s="184"/>
      <c r="B929" s="120"/>
      <c r="C929" s="120"/>
      <c r="D929" s="120"/>
      <c r="E929" s="2"/>
      <c r="F929" s="2"/>
      <c r="G929" s="120"/>
      <c r="H929" s="120"/>
      <c r="I929" s="120"/>
      <c r="J929" s="58"/>
      <c r="K929" s="121"/>
      <c r="L929" s="2"/>
      <c r="M929" s="120"/>
      <c r="N929" s="120"/>
      <c r="O929" s="120"/>
      <c r="P929" s="120"/>
      <c r="Q929" s="2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122"/>
      <c r="AJ929" s="122"/>
      <c r="AK929" s="2"/>
      <c r="AL929" s="2"/>
      <c r="AM929" s="2"/>
      <c r="AN929" s="2"/>
      <c r="AO929" s="2"/>
      <c r="AP929" s="2"/>
      <c r="AQ929" s="2"/>
      <c r="AR929" s="15"/>
    </row>
    <row r="930" spans="1:44" ht="11.25" customHeight="1">
      <c r="A930" s="184"/>
      <c r="B930" s="120"/>
      <c r="C930" s="120"/>
      <c r="D930" s="120"/>
      <c r="E930" s="2"/>
      <c r="F930" s="2"/>
      <c r="G930" s="120"/>
      <c r="H930" s="120"/>
      <c r="I930" s="120"/>
      <c r="J930" s="58"/>
      <c r="K930" s="121"/>
      <c r="L930" s="2"/>
      <c r="M930" s="120"/>
      <c r="N930" s="120"/>
      <c r="O930" s="120"/>
      <c r="P930" s="120"/>
      <c r="Q930" s="2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122"/>
      <c r="AJ930" s="122"/>
      <c r="AK930" s="2"/>
      <c r="AL930" s="2"/>
      <c r="AM930" s="2"/>
      <c r="AN930" s="2"/>
      <c r="AO930" s="2"/>
      <c r="AP930" s="2"/>
      <c r="AQ930" s="2"/>
      <c r="AR930" s="15"/>
    </row>
    <row r="931" spans="1:44" ht="11.25" customHeight="1">
      <c r="A931" s="184"/>
      <c r="B931" s="120"/>
      <c r="C931" s="120"/>
      <c r="D931" s="120"/>
      <c r="E931" s="2"/>
      <c r="F931" s="2"/>
      <c r="G931" s="120"/>
      <c r="H931" s="120"/>
      <c r="I931" s="120"/>
      <c r="J931" s="58"/>
      <c r="K931" s="121"/>
      <c r="L931" s="2"/>
      <c r="M931" s="120"/>
      <c r="N931" s="120"/>
      <c r="O931" s="120"/>
      <c r="P931" s="120"/>
      <c r="Q931" s="2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122"/>
      <c r="AJ931" s="122"/>
      <c r="AK931" s="2"/>
      <c r="AL931" s="2"/>
      <c r="AM931" s="2"/>
      <c r="AN931" s="2"/>
      <c r="AO931" s="2"/>
      <c r="AP931" s="2"/>
      <c r="AQ931" s="2"/>
      <c r="AR931" s="15"/>
    </row>
    <row r="932" spans="1:44" ht="11.25" customHeight="1">
      <c r="A932" s="184"/>
      <c r="B932" s="120"/>
      <c r="C932" s="120"/>
      <c r="D932" s="120"/>
      <c r="E932" s="2"/>
      <c r="F932" s="2"/>
      <c r="G932" s="120"/>
      <c r="H932" s="120"/>
      <c r="I932" s="120"/>
      <c r="J932" s="58"/>
      <c r="K932" s="121"/>
      <c r="L932" s="2"/>
      <c r="M932" s="120"/>
      <c r="N932" s="120"/>
      <c r="O932" s="120"/>
      <c r="P932" s="120"/>
      <c r="Q932" s="2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122"/>
      <c r="AJ932" s="122"/>
      <c r="AK932" s="2"/>
      <c r="AL932" s="2"/>
      <c r="AM932" s="2"/>
      <c r="AN932" s="2"/>
      <c r="AO932" s="2"/>
      <c r="AP932" s="2"/>
      <c r="AQ932" s="2"/>
      <c r="AR932" s="15"/>
    </row>
    <row r="933" spans="1:44" ht="11.25" customHeight="1">
      <c r="A933" s="184"/>
      <c r="B933" s="120"/>
      <c r="C933" s="120"/>
      <c r="D933" s="120"/>
      <c r="E933" s="2"/>
      <c r="F933" s="2"/>
      <c r="G933" s="120"/>
      <c r="H933" s="120"/>
      <c r="I933" s="120"/>
      <c r="J933" s="58"/>
      <c r="K933" s="121"/>
      <c r="L933" s="2"/>
      <c r="M933" s="120"/>
      <c r="N933" s="120"/>
      <c r="O933" s="120"/>
      <c r="P933" s="120"/>
      <c r="Q933" s="2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122"/>
      <c r="AJ933" s="122"/>
      <c r="AK933" s="2"/>
      <c r="AL933" s="2"/>
      <c r="AM933" s="2"/>
      <c r="AN933" s="2"/>
      <c r="AO933" s="2"/>
      <c r="AP933" s="2"/>
      <c r="AQ933" s="2"/>
      <c r="AR933" s="15"/>
    </row>
    <row r="934" spans="1:44" ht="11.25" customHeight="1">
      <c r="A934" s="184"/>
      <c r="B934" s="120"/>
      <c r="C934" s="120"/>
      <c r="D934" s="120"/>
      <c r="E934" s="2"/>
      <c r="F934" s="2"/>
      <c r="G934" s="120"/>
      <c r="H934" s="120"/>
      <c r="I934" s="120"/>
      <c r="J934" s="58"/>
      <c r="K934" s="121"/>
      <c r="L934" s="2"/>
      <c r="M934" s="120"/>
      <c r="N934" s="120"/>
      <c r="O934" s="120"/>
      <c r="P934" s="120"/>
      <c r="Q934" s="2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122"/>
      <c r="AJ934" s="122"/>
      <c r="AK934" s="2"/>
      <c r="AL934" s="2"/>
      <c r="AM934" s="2"/>
      <c r="AN934" s="2"/>
      <c r="AO934" s="2"/>
      <c r="AP934" s="2"/>
      <c r="AQ934" s="2"/>
      <c r="AR934" s="15"/>
    </row>
    <row r="935" spans="1:44" ht="11.25" customHeight="1">
      <c r="A935" s="184"/>
      <c r="B935" s="120"/>
      <c r="C935" s="120"/>
      <c r="D935" s="120"/>
      <c r="E935" s="2"/>
      <c r="F935" s="2"/>
      <c r="G935" s="120"/>
      <c r="H935" s="120"/>
      <c r="I935" s="120"/>
      <c r="J935" s="58"/>
      <c r="K935" s="121"/>
      <c r="L935" s="2"/>
      <c r="M935" s="120"/>
      <c r="N935" s="120"/>
      <c r="O935" s="120"/>
      <c r="P935" s="120"/>
      <c r="Q935" s="2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122"/>
      <c r="AJ935" s="122"/>
      <c r="AK935" s="2"/>
      <c r="AL935" s="2"/>
      <c r="AM935" s="2"/>
      <c r="AN935" s="2"/>
      <c r="AO935" s="2"/>
      <c r="AP935" s="2"/>
      <c r="AQ935" s="2"/>
      <c r="AR935" s="15"/>
    </row>
    <row r="936" spans="1:44" ht="11.25" customHeight="1">
      <c r="A936" s="184"/>
      <c r="B936" s="120"/>
      <c r="C936" s="120"/>
      <c r="D936" s="120"/>
      <c r="E936" s="2"/>
      <c r="F936" s="2"/>
      <c r="G936" s="120"/>
      <c r="H936" s="120"/>
      <c r="I936" s="120"/>
      <c r="J936" s="58"/>
      <c r="K936" s="121"/>
      <c r="L936" s="2"/>
      <c r="M936" s="120"/>
      <c r="N936" s="120"/>
      <c r="O936" s="120"/>
      <c r="P936" s="120"/>
      <c r="Q936" s="2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122"/>
      <c r="AJ936" s="122"/>
      <c r="AK936" s="2"/>
      <c r="AL936" s="2"/>
      <c r="AM936" s="2"/>
      <c r="AN936" s="2"/>
      <c r="AO936" s="2"/>
      <c r="AP936" s="2"/>
      <c r="AQ936" s="2"/>
      <c r="AR936" s="15"/>
    </row>
    <row r="937" spans="1:44" ht="11.25" customHeight="1">
      <c r="A937" s="184"/>
      <c r="B937" s="120"/>
      <c r="C937" s="120"/>
      <c r="D937" s="120"/>
      <c r="E937" s="2"/>
      <c r="F937" s="2"/>
      <c r="G937" s="120"/>
      <c r="H937" s="120"/>
      <c r="I937" s="120"/>
      <c r="J937" s="58"/>
      <c r="K937" s="121"/>
      <c r="L937" s="2"/>
      <c r="M937" s="120"/>
      <c r="N937" s="120"/>
      <c r="O937" s="120"/>
      <c r="P937" s="120"/>
      <c r="Q937" s="2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122"/>
      <c r="AJ937" s="122"/>
      <c r="AK937" s="2"/>
      <c r="AL937" s="2"/>
      <c r="AM937" s="2"/>
      <c r="AN937" s="2"/>
      <c r="AO937" s="2"/>
      <c r="AP937" s="2"/>
      <c r="AQ937" s="2"/>
      <c r="AR937" s="15"/>
    </row>
    <row r="938" spans="1:44" ht="11.25" customHeight="1">
      <c r="A938" s="184"/>
      <c r="B938" s="120"/>
      <c r="C938" s="120"/>
      <c r="D938" s="120"/>
      <c r="E938" s="2"/>
      <c r="F938" s="2"/>
      <c r="G938" s="120"/>
      <c r="H938" s="120"/>
      <c r="I938" s="120"/>
      <c r="J938" s="58"/>
      <c r="K938" s="121"/>
      <c r="L938" s="2"/>
      <c r="M938" s="120"/>
      <c r="N938" s="120"/>
      <c r="O938" s="120"/>
      <c r="P938" s="120"/>
      <c r="Q938" s="2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122"/>
      <c r="AJ938" s="122"/>
      <c r="AK938" s="2"/>
      <c r="AL938" s="2"/>
      <c r="AM938" s="2"/>
      <c r="AN938" s="2"/>
      <c r="AO938" s="2"/>
      <c r="AP938" s="2"/>
      <c r="AQ938" s="2"/>
      <c r="AR938" s="15"/>
    </row>
    <row r="939" spans="1:44" ht="11.25" customHeight="1">
      <c r="A939" s="184"/>
      <c r="B939" s="120"/>
      <c r="C939" s="120"/>
      <c r="D939" s="120"/>
      <c r="E939" s="2"/>
      <c r="F939" s="2"/>
      <c r="G939" s="120"/>
      <c r="H939" s="120"/>
      <c r="I939" s="120"/>
      <c r="J939" s="58"/>
      <c r="K939" s="121"/>
      <c r="L939" s="2"/>
      <c r="M939" s="120"/>
      <c r="N939" s="120"/>
      <c r="O939" s="120"/>
      <c r="P939" s="120"/>
      <c r="Q939" s="2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122"/>
      <c r="AJ939" s="122"/>
      <c r="AK939" s="2"/>
      <c r="AL939" s="2"/>
      <c r="AM939" s="2"/>
      <c r="AN939" s="2"/>
      <c r="AO939" s="2"/>
      <c r="AP939" s="2"/>
      <c r="AQ939" s="2"/>
      <c r="AR939" s="15"/>
    </row>
    <row r="940" spans="1:44" ht="11.25" customHeight="1">
      <c r="A940" s="184"/>
      <c r="B940" s="120"/>
      <c r="C940" s="120"/>
      <c r="D940" s="120"/>
      <c r="E940" s="2"/>
      <c r="F940" s="2"/>
      <c r="G940" s="120"/>
      <c r="H940" s="120"/>
      <c r="I940" s="120"/>
      <c r="J940" s="58"/>
      <c r="K940" s="121"/>
      <c r="L940" s="2"/>
      <c r="M940" s="120"/>
      <c r="N940" s="120"/>
      <c r="O940" s="120"/>
      <c r="P940" s="120"/>
      <c r="Q940" s="2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122"/>
      <c r="AJ940" s="122"/>
      <c r="AK940" s="2"/>
      <c r="AL940" s="2"/>
      <c r="AM940" s="2"/>
      <c r="AN940" s="2"/>
      <c r="AO940" s="2"/>
      <c r="AP940" s="2"/>
      <c r="AQ940" s="2"/>
      <c r="AR940" s="15"/>
    </row>
    <row r="941" spans="1:44" ht="11.25" customHeight="1">
      <c r="A941" s="184"/>
      <c r="B941" s="120"/>
      <c r="C941" s="120"/>
      <c r="D941" s="120"/>
      <c r="E941" s="2"/>
      <c r="F941" s="2"/>
      <c r="G941" s="120"/>
      <c r="H941" s="120"/>
      <c r="I941" s="120"/>
      <c r="J941" s="58"/>
      <c r="K941" s="121"/>
      <c r="L941" s="2"/>
      <c r="M941" s="120"/>
      <c r="N941" s="120"/>
      <c r="O941" s="120"/>
      <c r="P941" s="120"/>
      <c r="Q941" s="2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122"/>
      <c r="AJ941" s="122"/>
      <c r="AK941" s="2"/>
      <c r="AL941" s="2"/>
      <c r="AM941" s="2"/>
      <c r="AN941" s="2"/>
      <c r="AO941" s="2"/>
      <c r="AP941" s="2"/>
      <c r="AQ941" s="2"/>
      <c r="AR941" s="15"/>
    </row>
    <row r="942" spans="1:44" ht="11.25" customHeight="1">
      <c r="A942" s="184"/>
      <c r="B942" s="120"/>
      <c r="C942" s="120"/>
      <c r="D942" s="120"/>
      <c r="E942" s="2"/>
      <c r="F942" s="2"/>
      <c r="G942" s="120"/>
      <c r="H942" s="120"/>
      <c r="I942" s="120"/>
      <c r="J942" s="58"/>
      <c r="K942" s="121"/>
      <c r="L942" s="2"/>
      <c r="M942" s="120"/>
      <c r="N942" s="120"/>
      <c r="O942" s="120"/>
      <c r="P942" s="120"/>
      <c r="Q942" s="2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122"/>
      <c r="AJ942" s="122"/>
      <c r="AK942" s="2"/>
      <c r="AL942" s="2"/>
      <c r="AM942" s="2"/>
      <c r="AN942" s="2"/>
      <c r="AO942" s="2"/>
      <c r="AP942" s="2"/>
      <c r="AQ942" s="2"/>
      <c r="AR942" s="15"/>
    </row>
    <row r="943" spans="1:44" ht="11.25" customHeight="1">
      <c r="A943" s="184"/>
      <c r="B943" s="120"/>
      <c r="C943" s="120"/>
      <c r="D943" s="120"/>
      <c r="E943" s="2"/>
      <c r="F943" s="2"/>
      <c r="G943" s="120"/>
      <c r="H943" s="120"/>
      <c r="I943" s="120"/>
      <c r="J943" s="58"/>
      <c r="K943" s="121"/>
      <c r="L943" s="2"/>
      <c r="M943" s="120"/>
      <c r="N943" s="120"/>
      <c r="O943" s="120"/>
      <c r="P943" s="120"/>
      <c r="Q943" s="2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122"/>
      <c r="AJ943" s="122"/>
      <c r="AK943" s="2"/>
      <c r="AL943" s="2"/>
      <c r="AM943" s="2"/>
      <c r="AN943" s="2"/>
      <c r="AO943" s="2"/>
      <c r="AP943" s="2"/>
      <c r="AQ943" s="2"/>
      <c r="AR943" s="15"/>
    </row>
    <row r="944" spans="1:44" ht="11.25" customHeight="1">
      <c r="A944" s="184"/>
      <c r="B944" s="120"/>
      <c r="C944" s="120"/>
      <c r="D944" s="120"/>
      <c r="E944" s="2"/>
      <c r="F944" s="2"/>
      <c r="G944" s="120"/>
      <c r="H944" s="120"/>
      <c r="I944" s="120"/>
      <c r="J944" s="58"/>
      <c r="K944" s="121"/>
      <c r="L944" s="2"/>
      <c r="M944" s="120"/>
      <c r="N944" s="120"/>
      <c r="O944" s="120"/>
      <c r="P944" s="120"/>
      <c r="Q944" s="2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122"/>
      <c r="AJ944" s="122"/>
      <c r="AK944" s="2"/>
      <c r="AL944" s="2"/>
      <c r="AM944" s="2"/>
      <c r="AN944" s="2"/>
      <c r="AO944" s="2"/>
      <c r="AP944" s="2"/>
      <c r="AQ944" s="2"/>
      <c r="AR944" s="15"/>
    </row>
    <row r="945" spans="1:44" ht="11.25" customHeight="1">
      <c r="A945" s="184"/>
      <c r="B945" s="120"/>
      <c r="C945" s="120"/>
      <c r="D945" s="120"/>
      <c r="E945" s="2"/>
      <c r="F945" s="2"/>
      <c r="G945" s="120"/>
      <c r="H945" s="120"/>
      <c r="I945" s="120"/>
      <c r="J945" s="58"/>
      <c r="K945" s="121"/>
      <c r="L945" s="2"/>
      <c r="M945" s="120"/>
      <c r="N945" s="120"/>
      <c r="O945" s="120"/>
      <c r="P945" s="120"/>
      <c r="Q945" s="2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122"/>
      <c r="AJ945" s="122"/>
      <c r="AK945" s="2"/>
      <c r="AL945" s="2"/>
      <c r="AM945" s="2"/>
      <c r="AN945" s="2"/>
      <c r="AO945" s="2"/>
      <c r="AP945" s="2"/>
      <c r="AQ945" s="2"/>
      <c r="AR945" s="15"/>
    </row>
    <row r="946" spans="1:44" ht="11.25" customHeight="1">
      <c r="A946" s="184"/>
      <c r="B946" s="120"/>
      <c r="C946" s="120"/>
      <c r="D946" s="120"/>
      <c r="E946" s="2"/>
      <c r="F946" s="2"/>
      <c r="G946" s="120"/>
      <c r="H946" s="120"/>
      <c r="I946" s="120"/>
      <c r="J946" s="58"/>
      <c r="K946" s="121"/>
      <c r="L946" s="2"/>
      <c r="M946" s="120"/>
      <c r="N946" s="120"/>
      <c r="O946" s="120"/>
      <c r="P946" s="120"/>
      <c r="Q946" s="2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122"/>
      <c r="AJ946" s="122"/>
      <c r="AK946" s="2"/>
      <c r="AL946" s="2"/>
      <c r="AM946" s="2"/>
      <c r="AN946" s="2"/>
      <c r="AO946" s="2"/>
      <c r="AP946" s="2"/>
      <c r="AQ946" s="2"/>
      <c r="AR946" s="15"/>
    </row>
    <row r="947" spans="1:44" ht="11.25" customHeight="1">
      <c r="A947" s="184"/>
      <c r="B947" s="120"/>
      <c r="C947" s="120"/>
      <c r="D947" s="120"/>
      <c r="E947" s="2"/>
      <c r="F947" s="2"/>
      <c r="G947" s="120"/>
      <c r="H947" s="120"/>
      <c r="I947" s="120"/>
      <c r="J947" s="58"/>
      <c r="K947" s="121"/>
      <c r="L947" s="2"/>
      <c r="M947" s="120"/>
      <c r="N947" s="120"/>
      <c r="O947" s="120"/>
      <c r="P947" s="120"/>
      <c r="Q947" s="2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122"/>
      <c r="AJ947" s="122"/>
      <c r="AK947" s="2"/>
      <c r="AL947" s="2"/>
      <c r="AM947" s="2"/>
      <c r="AN947" s="2"/>
      <c r="AO947" s="2"/>
      <c r="AP947" s="2"/>
      <c r="AQ947" s="2"/>
      <c r="AR947" s="15"/>
    </row>
    <row r="948" spans="1:44" ht="11.25" customHeight="1">
      <c r="A948" s="184"/>
      <c r="B948" s="120"/>
      <c r="C948" s="120"/>
      <c r="D948" s="120"/>
      <c r="E948" s="2"/>
      <c r="F948" s="2"/>
      <c r="G948" s="120"/>
      <c r="H948" s="120"/>
      <c r="I948" s="120"/>
      <c r="J948" s="58"/>
      <c r="K948" s="121"/>
      <c r="L948" s="2"/>
      <c r="M948" s="120"/>
      <c r="N948" s="120"/>
      <c r="O948" s="120"/>
      <c r="P948" s="120"/>
      <c r="Q948" s="2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122"/>
      <c r="AJ948" s="122"/>
      <c r="AK948" s="2"/>
      <c r="AL948" s="2"/>
      <c r="AM948" s="2"/>
      <c r="AN948" s="2"/>
      <c r="AO948" s="2"/>
      <c r="AP948" s="2"/>
      <c r="AQ948" s="2"/>
      <c r="AR948" s="15"/>
    </row>
    <row r="949" spans="1:44" ht="11.25" customHeight="1">
      <c r="A949" s="184"/>
      <c r="B949" s="120"/>
      <c r="C949" s="120"/>
      <c r="D949" s="120"/>
      <c r="E949" s="2"/>
      <c r="F949" s="2"/>
      <c r="G949" s="120"/>
      <c r="H949" s="120"/>
      <c r="I949" s="120"/>
      <c r="J949" s="58"/>
      <c r="K949" s="121"/>
      <c r="L949" s="2"/>
      <c r="M949" s="120"/>
      <c r="N949" s="120"/>
      <c r="O949" s="120"/>
      <c r="P949" s="120"/>
      <c r="Q949" s="2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122"/>
      <c r="AJ949" s="122"/>
      <c r="AK949" s="2"/>
      <c r="AL949" s="2"/>
      <c r="AM949" s="2"/>
      <c r="AN949" s="2"/>
      <c r="AO949" s="2"/>
      <c r="AP949" s="2"/>
      <c r="AQ949" s="2"/>
      <c r="AR949" s="15"/>
    </row>
    <row r="950" spans="1:44" ht="11.25" customHeight="1">
      <c r="A950" s="184"/>
      <c r="B950" s="120"/>
      <c r="C950" s="120"/>
      <c r="D950" s="120"/>
      <c r="E950" s="2"/>
      <c r="F950" s="2"/>
      <c r="G950" s="120"/>
      <c r="H950" s="120"/>
      <c r="I950" s="120"/>
      <c r="J950" s="58"/>
      <c r="K950" s="121"/>
      <c r="L950" s="2"/>
      <c r="M950" s="120"/>
      <c r="N950" s="120"/>
      <c r="O950" s="120"/>
      <c r="P950" s="120"/>
      <c r="Q950" s="2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122"/>
      <c r="AJ950" s="122"/>
      <c r="AK950" s="2"/>
      <c r="AL950" s="2"/>
      <c r="AM950" s="2"/>
      <c r="AN950" s="2"/>
      <c r="AO950" s="2"/>
      <c r="AP950" s="2"/>
      <c r="AQ950" s="2"/>
      <c r="AR950" s="15"/>
    </row>
    <row r="951" spans="1:44" ht="11.25" customHeight="1">
      <c r="A951" s="184"/>
      <c r="B951" s="120"/>
      <c r="C951" s="120"/>
      <c r="D951" s="120"/>
      <c r="E951" s="2"/>
      <c r="F951" s="2"/>
      <c r="G951" s="120"/>
      <c r="H951" s="120"/>
      <c r="I951" s="120"/>
      <c r="J951" s="58"/>
      <c r="K951" s="121"/>
      <c r="L951" s="2"/>
      <c r="M951" s="120"/>
      <c r="N951" s="120"/>
      <c r="O951" s="120"/>
      <c r="P951" s="120"/>
      <c r="Q951" s="2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122"/>
      <c r="AJ951" s="122"/>
      <c r="AK951" s="2"/>
      <c r="AL951" s="2"/>
      <c r="AM951" s="2"/>
      <c r="AN951" s="2"/>
      <c r="AO951" s="2"/>
      <c r="AP951" s="2"/>
      <c r="AQ951" s="2"/>
      <c r="AR951" s="15"/>
    </row>
    <row r="952" spans="1:44" ht="11.25" customHeight="1">
      <c r="A952" s="184"/>
      <c r="B952" s="120"/>
      <c r="C952" s="120"/>
      <c r="D952" s="120"/>
      <c r="E952" s="2"/>
      <c r="F952" s="2"/>
      <c r="G952" s="120"/>
      <c r="H952" s="120"/>
      <c r="I952" s="120"/>
      <c r="J952" s="58"/>
      <c r="K952" s="121"/>
      <c r="L952" s="2"/>
      <c r="M952" s="120"/>
      <c r="N952" s="120"/>
      <c r="O952" s="120"/>
      <c r="P952" s="120"/>
      <c r="Q952" s="2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122"/>
      <c r="AJ952" s="122"/>
      <c r="AK952" s="2"/>
      <c r="AL952" s="2"/>
      <c r="AM952" s="2"/>
      <c r="AN952" s="2"/>
      <c r="AO952" s="2"/>
      <c r="AP952" s="2"/>
      <c r="AQ952" s="2"/>
      <c r="AR952" s="15"/>
    </row>
    <row r="953" spans="1:44" ht="11.25" customHeight="1">
      <c r="A953" s="184"/>
      <c r="B953" s="120"/>
      <c r="C953" s="120"/>
      <c r="D953" s="120"/>
      <c r="E953" s="2"/>
      <c r="F953" s="2"/>
      <c r="G953" s="120"/>
      <c r="H953" s="120"/>
      <c r="I953" s="120"/>
      <c r="J953" s="58"/>
      <c r="K953" s="121"/>
      <c r="L953" s="2"/>
      <c r="M953" s="120"/>
      <c r="N953" s="120"/>
      <c r="O953" s="120"/>
      <c r="P953" s="120"/>
      <c r="Q953" s="2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122"/>
      <c r="AJ953" s="122"/>
      <c r="AK953" s="2"/>
      <c r="AL953" s="2"/>
      <c r="AM953" s="2"/>
      <c r="AN953" s="2"/>
      <c r="AO953" s="2"/>
      <c r="AP953" s="2"/>
      <c r="AQ953" s="2"/>
      <c r="AR953" s="15"/>
    </row>
    <row r="954" spans="1:44" ht="11.25" customHeight="1">
      <c r="A954" s="184"/>
      <c r="B954" s="120"/>
      <c r="C954" s="120"/>
      <c r="D954" s="120"/>
      <c r="E954" s="2"/>
      <c r="F954" s="2"/>
      <c r="G954" s="120"/>
      <c r="H954" s="120"/>
      <c r="I954" s="120"/>
      <c r="J954" s="58"/>
      <c r="K954" s="121"/>
      <c r="L954" s="2"/>
      <c r="M954" s="120"/>
      <c r="N954" s="120"/>
      <c r="O954" s="120"/>
      <c r="P954" s="120"/>
      <c r="Q954" s="2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122"/>
      <c r="AJ954" s="122"/>
      <c r="AK954" s="2"/>
      <c r="AL954" s="2"/>
      <c r="AM954" s="2"/>
      <c r="AN954" s="2"/>
      <c r="AO954" s="2"/>
      <c r="AP954" s="2"/>
      <c r="AQ954" s="2"/>
      <c r="AR954" s="15"/>
    </row>
    <row r="955" spans="1:44" ht="11.25" customHeight="1">
      <c r="A955" s="184"/>
      <c r="B955" s="120"/>
      <c r="C955" s="120"/>
      <c r="D955" s="120"/>
      <c r="E955" s="2"/>
      <c r="F955" s="2"/>
      <c r="G955" s="120"/>
      <c r="H955" s="120"/>
      <c r="I955" s="120"/>
      <c r="J955" s="58"/>
      <c r="K955" s="121"/>
      <c r="L955" s="2"/>
      <c r="M955" s="120"/>
      <c r="N955" s="120"/>
      <c r="O955" s="120"/>
      <c r="P955" s="120"/>
      <c r="Q955" s="2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122"/>
      <c r="AJ955" s="122"/>
      <c r="AK955" s="2"/>
      <c r="AL955" s="2"/>
      <c r="AM955" s="2"/>
      <c r="AN955" s="2"/>
      <c r="AO955" s="2"/>
      <c r="AP955" s="2"/>
      <c r="AQ955" s="2"/>
      <c r="AR955" s="15"/>
    </row>
    <row r="956" spans="1:44" ht="11.25" customHeight="1">
      <c r="A956" s="184"/>
      <c r="B956" s="120"/>
      <c r="C956" s="120"/>
      <c r="D956" s="120"/>
      <c r="E956" s="2"/>
      <c r="F956" s="2"/>
      <c r="G956" s="120"/>
      <c r="H956" s="120"/>
      <c r="I956" s="120"/>
      <c r="J956" s="58"/>
      <c r="K956" s="121"/>
      <c r="L956" s="2"/>
      <c r="M956" s="120"/>
      <c r="N956" s="120"/>
      <c r="O956" s="120"/>
      <c r="P956" s="120"/>
      <c r="Q956" s="2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122"/>
      <c r="AJ956" s="122"/>
      <c r="AK956" s="2"/>
      <c r="AL956" s="2"/>
      <c r="AM956" s="2"/>
      <c r="AN956" s="2"/>
      <c r="AO956" s="2"/>
      <c r="AP956" s="2"/>
      <c r="AQ956" s="2"/>
      <c r="AR956" s="15"/>
    </row>
    <row r="957" spans="1:44" ht="11.25" customHeight="1">
      <c r="A957" s="184"/>
      <c r="B957" s="120"/>
      <c r="C957" s="120"/>
      <c r="D957" s="120"/>
      <c r="E957" s="2"/>
      <c r="F957" s="2"/>
      <c r="G957" s="120"/>
      <c r="H957" s="120"/>
      <c r="I957" s="120"/>
      <c r="J957" s="58"/>
      <c r="K957" s="121"/>
      <c r="L957" s="2"/>
      <c r="M957" s="120"/>
      <c r="N957" s="120"/>
      <c r="O957" s="120"/>
      <c r="P957" s="120"/>
      <c r="Q957" s="2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122"/>
      <c r="AJ957" s="122"/>
      <c r="AK957" s="2"/>
      <c r="AL957" s="2"/>
      <c r="AM957" s="2"/>
      <c r="AN957" s="2"/>
      <c r="AO957" s="2"/>
      <c r="AP957" s="2"/>
      <c r="AQ957" s="2"/>
      <c r="AR957" s="15"/>
    </row>
    <row r="958" spans="1:44" ht="11.25" customHeight="1">
      <c r="A958" s="184"/>
      <c r="B958" s="120"/>
      <c r="C958" s="120"/>
      <c r="D958" s="120"/>
      <c r="E958" s="2"/>
      <c r="F958" s="2"/>
      <c r="G958" s="120"/>
      <c r="H958" s="120"/>
      <c r="I958" s="120"/>
      <c r="J958" s="58"/>
      <c r="K958" s="121"/>
      <c r="L958" s="2"/>
      <c r="M958" s="120"/>
      <c r="N958" s="120"/>
      <c r="O958" s="120"/>
      <c r="P958" s="120"/>
      <c r="Q958" s="2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122"/>
      <c r="AJ958" s="122"/>
      <c r="AK958" s="2"/>
      <c r="AL958" s="2"/>
      <c r="AM958" s="2"/>
      <c r="AN958" s="2"/>
      <c r="AO958" s="2"/>
      <c r="AP958" s="2"/>
      <c r="AQ958" s="2"/>
      <c r="AR958" s="15"/>
    </row>
    <row r="959" spans="1:44" ht="11.25" customHeight="1">
      <c r="A959" s="184"/>
      <c r="B959" s="120"/>
      <c r="C959" s="120"/>
      <c r="D959" s="120"/>
      <c r="E959" s="2"/>
      <c r="F959" s="2"/>
      <c r="G959" s="120"/>
      <c r="H959" s="120"/>
      <c r="I959" s="120"/>
      <c r="J959" s="58"/>
      <c r="K959" s="121"/>
      <c r="L959" s="2"/>
      <c r="M959" s="120"/>
      <c r="N959" s="120"/>
      <c r="O959" s="120"/>
      <c r="P959" s="120"/>
      <c r="Q959" s="2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122"/>
      <c r="AJ959" s="122"/>
      <c r="AK959" s="2"/>
      <c r="AL959" s="2"/>
      <c r="AM959" s="2"/>
      <c r="AN959" s="2"/>
      <c r="AO959" s="2"/>
      <c r="AP959" s="2"/>
      <c r="AQ959" s="2"/>
      <c r="AR959" s="15"/>
    </row>
    <row r="960" spans="1:44" ht="11.25" customHeight="1">
      <c r="A960" s="184"/>
      <c r="B960" s="120"/>
      <c r="C960" s="120"/>
      <c r="D960" s="120"/>
      <c r="E960" s="2"/>
      <c r="F960" s="2"/>
      <c r="G960" s="120"/>
      <c r="H960" s="120"/>
      <c r="I960" s="120"/>
      <c r="J960" s="58"/>
      <c r="K960" s="121"/>
      <c r="L960" s="2"/>
      <c r="M960" s="120"/>
      <c r="N960" s="120"/>
      <c r="O960" s="120"/>
      <c r="P960" s="120"/>
      <c r="Q960" s="2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122"/>
      <c r="AJ960" s="122"/>
      <c r="AK960" s="2"/>
      <c r="AL960" s="2"/>
      <c r="AM960" s="2"/>
      <c r="AN960" s="2"/>
      <c r="AO960" s="2"/>
      <c r="AP960" s="2"/>
      <c r="AQ960" s="2"/>
      <c r="AR960" s="15"/>
    </row>
    <row r="961" spans="1:44" ht="11.25" customHeight="1">
      <c r="A961" s="184"/>
      <c r="B961" s="120"/>
      <c r="C961" s="120"/>
      <c r="D961" s="120"/>
      <c r="E961" s="2"/>
      <c r="F961" s="2"/>
      <c r="G961" s="120"/>
      <c r="H961" s="120"/>
      <c r="I961" s="120"/>
      <c r="J961" s="58"/>
      <c r="K961" s="121"/>
      <c r="L961" s="2"/>
      <c r="M961" s="120"/>
      <c r="N961" s="120"/>
      <c r="O961" s="120"/>
      <c r="P961" s="120"/>
      <c r="Q961" s="2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122"/>
      <c r="AJ961" s="122"/>
      <c r="AK961" s="2"/>
      <c r="AL961" s="2"/>
      <c r="AM961" s="2"/>
      <c r="AN961" s="2"/>
      <c r="AO961" s="2"/>
      <c r="AP961" s="2"/>
      <c r="AQ961" s="2"/>
      <c r="AR961" s="15"/>
    </row>
    <row r="962" spans="1:44" ht="11.25" customHeight="1">
      <c r="A962" s="184"/>
      <c r="B962" s="120"/>
      <c r="C962" s="120"/>
      <c r="D962" s="120"/>
      <c r="E962" s="2"/>
      <c r="F962" s="2"/>
      <c r="G962" s="120"/>
      <c r="H962" s="120"/>
      <c r="I962" s="120"/>
      <c r="J962" s="58"/>
      <c r="K962" s="121"/>
      <c r="L962" s="2"/>
      <c r="M962" s="120"/>
      <c r="N962" s="120"/>
      <c r="O962" s="120"/>
      <c r="P962" s="120"/>
      <c r="Q962" s="2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122"/>
      <c r="AJ962" s="122"/>
      <c r="AK962" s="2"/>
      <c r="AL962" s="2"/>
      <c r="AM962" s="2"/>
      <c r="AN962" s="2"/>
      <c r="AO962" s="2"/>
      <c r="AP962" s="2"/>
      <c r="AQ962" s="2"/>
      <c r="AR962" s="15"/>
    </row>
    <row r="963" spans="1:44" ht="11.25" customHeight="1">
      <c r="A963" s="184"/>
      <c r="B963" s="120"/>
      <c r="C963" s="120"/>
      <c r="D963" s="120"/>
      <c r="E963" s="2"/>
      <c r="F963" s="2"/>
      <c r="G963" s="120"/>
      <c r="H963" s="120"/>
      <c r="I963" s="120"/>
      <c r="J963" s="58"/>
      <c r="K963" s="121"/>
      <c r="L963" s="2"/>
      <c r="M963" s="120"/>
      <c r="N963" s="120"/>
      <c r="O963" s="120"/>
      <c r="P963" s="120"/>
      <c r="Q963" s="2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122"/>
      <c r="AJ963" s="122"/>
      <c r="AK963" s="2"/>
      <c r="AL963" s="2"/>
      <c r="AM963" s="2"/>
      <c r="AN963" s="2"/>
      <c r="AO963" s="2"/>
      <c r="AP963" s="2"/>
      <c r="AQ963" s="2"/>
      <c r="AR963" s="15"/>
    </row>
    <row r="964" spans="1:44" ht="11.25" customHeight="1">
      <c r="A964" s="184"/>
      <c r="B964" s="120"/>
      <c r="C964" s="120"/>
      <c r="D964" s="120"/>
      <c r="E964" s="2"/>
      <c r="F964" s="2"/>
      <c r="G964" s="120"/>
      <c r="H964" s="120"/>
      <c r="I964" s="120"/>
      <c r="J964" s="58"/>
      <c r="K964" s="121"/>
      <c r="L964" s="2"/>
      <c r="M964" s="120"/>
      <c r="N964" s="120"/>
      <c r="O964" s="120"/>
      <c r="P964" s="120"/>
      <c r="Q964" s="2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122"/>
      <c r="AJ964" s="122"/>
      <c r="AK964" s="2"/>
      <c r="AL964" s="2"/>
      <c r="AM964" s="2"/>
      <c r="AN964" s="2"/>
      <c r="AO964" s="2"/>
      <c r="AP964" s="2"/>
      <c r="AQ964" s="2"/>
      <c r="AR964" s="15"/>
    </row>
    <row r="965" spans="1:44" ht="11.25" customHeight="1">
      <c r="A965" s="184"/>
      <c r="B965" s="120"/>
      <c r="C965" s="120"/>
      <c r="D965" s="120"/>
      <c r="E965" s="2"/>
      <c r="F965" s="2"/>
      <c r="G965" s="120"/>
      <c r="H965" s="120"/>
      <c r="I965" s="120"/>
      <c r="J965" s="58"/>
      <c r="K965" s="121"/>
      <c r="L965" s="2"/>
      <c r="M965" s="120"/>
      <c r="N965" s="120"/>
      <c r="O965" s="120"/>
      <c r="P965" s="120"/>
      <c r="Q965" s="2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122"/>
      <c r="AJ965" s="122"/>
      <c r="AK965" s="2"/>
      <c r="AL965" s="2"/>
      <c r="AM965" s="2"/>
      <c r="AN965" s="2"/>
      <c r="AO965" s="2"/>
      <c r="AP965" s="2"/>
      <c r="AQ965" s="2"/>
      <c r="AR965" s="15"/>
    </row>
    <row r="966" spans="1:44" ht="11.25" customHeight="1">
      <c r="A966" s="184"/>
      <c r="B966" s="120"/>
      <c r="C966" s="120"/>
      <c r="D966" s="120"/>
      <c r="E966" s="2"/>
      <c r="F966" s="2"/>
      <c r="G966" s="120"/>
      <c r="H966" s="120"/>
      <c r="I966" s="120"/>
      <c r="J966" s="58"/>
      <c r="K966" s="121"/>
      <c r="L966" s="2"/>
      <c r="M966" s="120"/>
      <c r="N966" s="120"/>
      <c r="O966" s="120"/>
      <c r="P966" s="120"/>
      <c r="Q966" s="2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122"/>
      <c r="AJ966" s="122"/>
      <c r="AK966" s="2"/>
      <c r="AL966" s="2"/>
      <c r="AM966" s="2"/>
      <c r="AN966" s="2"/>
      <c r="AO966" s="2"/>
      <c r="AP966" s="2"/>
      <c r="AQ966" s="2"/>
      <c r="AR966" s="15"/>
    </row>
    <row r="967" spans="1:44" ht="11.25" customHeight="1">
      <c r="A967" s="184"/>
      <c r="B967" s="120"/>
      <c r="C967" s="120"/>
      <c r="D967" s="120"/>
      <c r="E967" s="2"/>
      <c r="F967" s="2"/>
      <c r="G967" s="120"/>
      <c r="H967" s="120"/>
      <c r="I967" s="120"/>
      <c r="J967" s="58"/>
      <c r="K967" s="121"/>
      <c r="L967" s="2"/>
      <c r="M967" s="120"/>
      <c r="N967" s="120"/>
      <c r="O967" s="120"/>
      <c r="P967" s="120"/>
      <c r="Q967" s="2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122"/>
      <c r="AJ967" s="122"/>
      <c r="AK967" s="2"/>
      <c r="AL967" s="2"/>
      <c r="AM967" s="2"/>
      <c r="AN967" s="2"/>
      <c r="AO967" s="2"/>
      <c r="AP967" s="2"/>
      <c r="AQ967" s="2"/>
      <c r="AR967" s="15"/>
    </row>
    <row r="968" spans="1:44" ht="11.25" customHeight="1">
      <c r="A968" s="184"/>
      <c r="B968" s="120"/>
      <c r="C968" s="120"/>
      <c r="D968" s="120"/>
      <c r="E968" s="2"/>
      <c r="F968" s="2"/>
      <c r="G968" s="120"/>
      <c r="H968" s="120"/>
      <c r="I968" s="120"/>
      <c r="J968" s="58"/>
      <c r="K968" s="121"/>
      <c r="L968" s="2"/>
      <c r="M968" s="120"/>
      <c r="N968" s="120"/>
      <c r="O968" s="120"/>
      <c r="P968" s="120"/>
      <c r="Q968" s="2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122"/>
      <c r="AJ968" s="122"/>
      <c r="AK968" s="2"/>
      <c r="AL968" s="2"/>
      <c r="AM968" s="2"/>
      <c r="AN968" s="2"/>
      <c r="AO968" s="2"/>
      <c r="AP968" s="2"/>
      <c r="AQ968" s="2"/>
      <c r="AR968" s="15"/>
    </row>
    <row r="969" spans="1:44" ht="11.25" customHeight="1">
      <c r="A969" s="184"/>
      <c r="B969" s="120"/>
      <c r="C969" s="120"/>
      <c r="D969" s="120"/>
      <c r="E969" s="2"/>
      <c r="F969" s="2"/>
      <c r="G969" s="120"/>
      <c r="H969" s="120"/>
      <c r="I969" s="120"/>
      <c r="J969" s="58"/>
      <c r="K969" s="121"/>
      <c r="L969" s="2"/>
      <c r="M969" s="120"/>
      <c r="N969" s="120"/>
      <c r="O969" s="120"/>
      <c r="P969" s="120"/>
      <c r="Q969" s="2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122"/>
      <c r="AJ969" s="122"/>
      <c r="AK969" s="2"/>
      <c r="AL969" s="2"/>
      <c r="AM969" s="2"/>
      <c r="AN969" s="2"/>
      <c r="AO969" s="2"/>
      <c r="AP969" s="2"/>
      <c r="AQ969" s="2"/>
      <c r="AR969" s="15"/>
    </row>
    <row r="970" spans="1:44" ht="11.25" customHeight="1">
      <c r="A970" s="184"/>
      <c r="B970" s="120"/>
      <c r="C970" s="120"/>
      <c r="D970" s="120"/>
      <c r="E970" s="2"/>
      <c r="F970" s="2"/>
      <c r="G970" s="120"/>
      <c r="H970" s="120"/>
      <c r="I970" s="120"/>
      <c r="J970" s="58"/>
      <c r="K970" s="121"/>
      <c r="L970" s="2"/>
      <c r="M970" s="120"/>
      <c r="N970" s="120"/>
      <c r="O970" s="120"/>
      <c r="P970" s="120"/>
      <c r="Q970" s="2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122"/>
      <c r="AJ970" s="122"/>
      <c r="AK970" s="2"/>
      <c r="AL970" s="2"/>
      <c r="AM970" s="2"/>
      <c r="AN970" s="2"/>
      <c r="AO970" s="2"/>
      <c r="AP970" s="2"/>
      <c r="AQ970" s="2"/>
      <c r="AR970" s="15"/>
    </row>
    <row r="971" spans="1:44" ht="11.25" customHeight="1">
      <c r="A971" s="184"/>
      <c r="B971" s="120"/>
      <c r="C971" s="120"/>
      <c r="D971" s="120"/>
      <c r="E971" s="2"/>
      <c r="F971" s="2"/>
      <c r="G971" s="120"/>
      <c r="H971" s="120"/>
      <c r="I971" s="120"/>
      <c r="J971" s="58"/>
      <c r="K971" s="121"/>
      <c r="L971" s="2"/>
      <c r="M971" s="120"/>
      <c r="N971" s="120"/>
      <c r="O971" s="120"/>
      <c r="P971" s="120"/>
      <c r="Q971" s="2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122"/>
      <c r="AJ971" s="122"/>
      <c r="AK971" s="2"/>
      <c r="AL971" s="2"/>
      <c r="AM971" s="2"/>
      <c r="AN971" s="2"/>
      <c r="AO971" s="2"/>
      <c r="AP971" s="2"/>
      <c r="AQ971" s="2"/>
      <c r="AR971" s="15"/>
    </row>
    <row r="972" spans="1:44" ht="11.25" customHeight="1">
      <c r="A972" s="184"/>
      <c r="B972" s="120"/>
      <c r="C972" s="120"/>
      <c r="D972" s="120"/>
      <c r="E972" s="2"/>
      <c r="F972" s="2"/>
      <c r="G972" s="120"/>
      <c r="H972" s="120"/>
      <c r="I972" s="120"/>
      <c r="J972" s="58"/>
      <c r="K972" s="121"/>
      <c r="L972" s="2"/>
      <c r="M972" s="120"/>
      <c r="N972" s="120"/>
      <c r="O972" s="120"/>
      <c r="P972" s="120"/>
      <c r="Q972" s="2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122"/>
      <c r="AJ972" s="122"/>
      <c r="AK972" s="2"/>
      <c r="AL972" s="2"/>
      <c r="AM972" s="2"/>
      <c r="AN972" s="2"/>
      <c r="AO972" s="2"/>
      <c r="AP972" s="2"/>
      <c r="AQ972" s="2"/>
      <c r="AR972" s="15"/>
    </row>
    <row r="973" spans="1:44" ht="11.25" customHeight="1">
      <c r="A973" s="184"/>
      <c r="B973" s="120"/>
      <c r="C973" s="120"/>
      <c r="D973" s="120"/>
      <c r="E973" s="2"/>
      <c r="F973" s="2"/>
      <c r="G973" s="120"/>
      <c r="H973" s="120"/>
      <c r="I973" s="120"/>
      <c r="J973" s="58"/>
      <c r="K973" s="121"/>
      <c r="L973" s="2"/>
      <c r="M973" s="120"/>
      <c r="N973" s="120"/>
      <c r="O973" s="120"/>
      <c r="P973" s="120"/>
      <c r="Q973" s="2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122"/>
      <c r="AJ973" s="122"/>
      <c r="AK973" s="2"/>
      <c r="AL973" s="2"/>
      <c r="AM973" s="2"/>
      <c r="AN973" s="2"/>
      <c r="AO973" s="2"/>
      <c r="AP973" s="2"/>
      <c r="AQ973" s="2"/>
      <c r="AR973" s="15"/>
    </row>
    <row r="974" spans="1:44" ht="11.25" customHeight="1">
      <c r="A974" s="184"/>
      <c r="B974" s="120"/>
      <c r="C974" s="120"/>
      <c r="D974" s="120"/>
      <c r="E974" s="2"/>
      <c r="F974" s="2"/>
      <c r="G974" s="120"/>
      <c r="H974" s="120"/>
      <c r="I974" s="120"/>
      <c r="J974" s="58"/>
      <c r="K974" s="121"/>
      <c r="L974" s="2"/>
      <c r="M974" s="120"/>
      <c r="N974" s="120"/>
      <c r="O974" s="120"/>
      <c r="P974" s="120"/>
      <c r="Q974" s="2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122"/>
      <c r="AJ974" s="122"/>
      <c r="AK974" s="2"/>
      <c r="AL974" s="2"/>
      <c r="AM974" s="2"/>
      <c r="AN974" s="2"/>
      <c r="AO974" s="2"/>
      <c r="AP974" s="2"/>
      <c r="AQ974" s="2"/>
      <c r="AR974" s="15"/>
    </row>
    <row r="975" spans="1:44" ht="11.25" customHeight="1">
      <c r="A975" s="184"/>
      <c r="B975" s="120"/>
      <c r="C975" s="120"/>
      <c r="D975" s="120"/>
      <c r="E975" s="2"/>
      <c r="F975" s="2"/>
      <c r="G975" s="120"/>
      <c r="H975" s="120"/>
      <c r="I975" s="120"/>
      <c r="J975" s="58"/>
      <c r="K975" s="121"/>
      <c r="L975" s="2"/>
      <c r="M975" s="120"/>
      <c r="N975" s="120"/>
      <c r="O975" s="120"/>
      <c r="P975" s="120"/>
      <c r="Q975" s="2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122"/>
      <c r="AJ975" s="122"/>
      <c r="AK975" s="2"/>
      <c r="AL975" s="2"/>
      <c r="AM975" s="2"/>
      <c r="AN975" s="2"/>
      <c r="AO975" s="2"/>
      <c r="AP975" s="2"/>
      <c r="AQ975" s="2"/>
      <c r="AR975" s="15"/>
    </row>
    <row r="976" spans="1:44" ht="11.25" customHeight="1">
      <c r="A976" s="184"/>
      <c r="B976" s="120"/>
      <c r="C976" s="120"/>
      <c r="D976" s="120"/>
      <c r="E976" s="2"/>
      <c r="F976" s="2"/>
      <c r="G976" s="120"/>
      <c r="H976" s="120"/>
      <c r="I976" s="120"/>
      <c r="J976" s="58"/>
      <c r="K976" s="121"/>
      <c r="L976" s="2"/>
      <c r="M976" s="120"/>
      <c r="N976" s="120"/>
      <c r="O976" s="120"/>
      <c r="P976" s="120"/>
      <c r="Q976" s="2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122"/>
      <c r="AJ976" s="122"/>
      <c r="AK976" s="2"/>
      <c r="AL976" s="2"/>
      <c r="AM976" s="2"/>
      <c r="AN976" s="2"/>
      <c r="AO976" s="2"/>
      <c r="AP976" s="2"/>
      <c r="AQ976" s="2"/>
      <c r="AR976" s="15"/>
    </row>
    <row r="977" spans="1:44" ht="11.25" customHeight="1">
      <c r="A977" s="184"/>
      <c r="B977" s="120"/>
      <c r="C977" s="120"/>
      <c r="D977" s="120"/>
      <c r="E977" s="2"/>
      <c r="F977" s="2"/>
      <c r="G977" s="120"/>
      <c r="H977" s="120"/>
      <c r="I977" s="120"/>
      <c r="J977" s="58"/>
      <c r="K977" s="121"/>
      <c r="L977" s="2"/>
      <c r="M977" s="120"/>
      <c r="N977" s="120"/>
      <c r="O977" s="120"/>
      <c r="P977" s="120"/>
      <c r="Q977" s="2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122"/>
      <c r="AJ977" s="122"/>
      <c r="AK977" s="2"/>
      <c r="AL977" s="2"/>
      <c r="AM977" s="2"/>
      <c r="AN977" s="2"/>
      <c r="AO977" s="2"/>
      <c r="AP977" s="2"/>
      <c r="AQ977" s="2"/>
      <c r="AR977" s="15"/>
    </row>
    <row r="978" spans="1:44" ht="11.25" customHeight="1">
      <c r="A978" s="184"/>
      <c r="B978" s="120"/>
      <c r="C978" s="120"/>
      <c r="D978" s="120"/>
      <c r="E978" s="2"/>
      <c r="F978" s="2"/>
      <c r="G978" s="120"/>
      <c r="H978" s="120"/>
      <c r="I978" s="120"/>
      <c r="J978" s="58"/>
      <c r="K978" s="121"/>
      <c r="L978" s="2"/>
      <c r="M978" s="120"/>
      <c r="N978" s="120"/>
      <c r="O978" s="120"/>
      <c r="P978" s="120"/>
      <c r="Q978" s="2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122"/>
      <c r="AJ978" s="122"/>
      <c r="AK978" s="2"/>
      <c r="AL978" s="2"/>
      <c r="AM978" s="2"/>
      <c r="AN978" s="2"/>
      <c r="AO978" s="2"/>
      <c r="AP978" s="2"/>
      <c r="AQ978" s="2"/>
      <c r="AR978" s="15"/>
    </row>
    <row r="979" spans="1:44" ht="11.25" customHeight="1">
      <c r="A979" s="184"/>
      <c r="B979" s="120"/>
      <c r="C979" s="120"/>
      <c r="D979" s="120"/>
      <c r="E979" s="2"/>
      <c r="F979" s="2"/>
      <c r="G979" s="120"/>
      <c r="H979" s="120"/>
      <c r="I979" s="120"/>
      <c r="J979" s="58"/>
      <c r="K979" s="121"/>
      <c r="L979" s="2"/>
      <c r="M979" s="120"/>
      <c r="N979" s="120"/>
      <c r="O979" s="120"/>
      <c r="P979" s="120"/>
      <c r="Q979" s="2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122"/>
      <c r="AJ979" s="122"/>
      <c r="AK979" s="2"/>
      <c r="AL979" s="2"/>
      <c r="AM979" s="2"/>
      <c r="AN979" s="2"/>
      <c r="AO979" s="2"/>
      <c r="AP979" s="2"/>
      <c r="AQ979" s="2"/>
      <c r="AR979" s="15"/>
    </row>
    <row r="980" spans="1:44" ht="11.25" customHeight="1">
      <c r="A980" s="184"/>
      <c r="B980" s="120"/>
      <c r="C980" s="120"/>
      <c r="D980" s="120"/>
      <c r="E980" s="2"/>
      <c r="F980" s="2"/>
      <c r="G980" s="120"/>
      <c r="H980" s="120"/>
      <c r="I980" s="120"/>
      <c r="J980" s="58"/>
      <c r="K980" s="121"/>
      <c r="L980" s="2"/>
      <c r="M980" s="120"/>
      <c r="N980" s="120"/>
      <c r="O980" s="120"/>
      <c r="P980" s="120"/>
      <c r="Q980" s="2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122"/>
      <c r="AJ980" s="122"/>
      <c r="AK980" s="2"/>
      <c r="AL980" s="2"/>
      <c r="AM980" s="2"/>
      <c r="AN980" s="2"/>
      <c r="AO980" s="2"/>
      <c r="AP980" s="2"/>
      <c r="AQ980" s="2"/>
      <c r="AR980" s="15"/>
    </row>
    <row r="981" spans="1:44" ht="11.25" customHeight="1">
      <c r="A981" s="184"/>
      <c r="B981" s="120"/>
      <c r="C981" s="120"/>
      <c r="D981" s="120"/>
      <c r="E981" s="2"/>
      <c r="F981" s="2"/>
      <c r="G981" s="120"/>
      <c r="H981" s="120"/>
      <c r="I981" s="120"/>
      <c r="J981" s="58"/>
      <c r="K981" s="121"/>
      <c r="L981" s="2"/>
      <c r="M981" s="120"/>
      <c r="N981" s="120"/>
      <c r="O981" s="120"/>
      <c r="P981" s="120"/>
      <c r="Q981" s="2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122"/>
      <c r="AJ981" s="122"/>
      <c r="AK981" s="2"/>
      <c r="AL981" s="2"/>
      <c r="AM981" s="2"/>
      <c r="AN981" s="2"/>
      <c r="AO981" s="2"/>
      <c r="AP981" s="2"/>
      <c r="AQ981" s="2"/>
      <c r="AR981" s="15"/>
    </row>
    <row r="982" spans="1:44" ht="11.25" customHeight="1">
      <c r="A982" s="184"/>
      <c r="B982" s="120"/>
      <c r="C982" s="120"/>
      <c r="D982" s="120"/>
      <c r="E982" s="2"/>
      <c r="F982" s="2"/>
      <c r="G982" s="120"/>
      <c r="H982" s="120"/>
      <c r="I982" s="120"/>
      <c r="J982" s="58"/>
      <c r="K982" s="121"/>
      <c r="L982" s="2"/>
      <c r="M982" s="120"/>
      <c r="N982" s="120"/>
      <c r="O982" s="120"/>
      <c r="P982" s="120"/>
      <c r="Q982" s="2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122"/>
      <c r="AJ982" s="122"/>
      <c r="AK982" s="2"/>
      <c r="AL982" s="2"/>
      <c r="AM982" s="2"/>
      <c r="AN982" s="2"/>
      <c r="AO982" s="2"/>
      <c r="AP982" s="2"/>
      <c r="AQ982" s="2"/>
      <c r="AR982" s="15"/>
    </row>
    <row r="983" spans="1:44" ht="11.25" customHeight="1">
      <c r="A983" s="184"/>
      <c r="B983" s="120"/>
      <c r="C983" s="120"/>
      <c r="D983" s="120"/>
      <c r="E983" s="2"/>
      <c r="F983" s="2"/>
      <c r="G983" s="120"/>
      <c r="H983" s="120"/>
      <c r="I983" s="120"/>
      <c r="J983" s="58"/>
      <c r="K983" s="121"/>
      <c r="L983" s="2"/>
      <c r="M983" s="120"/>
      <c r="N983" s="120"/>
      <c r="O983" s="120"/>
      <c r="P983" s="120"/>
      <c r="Q983" s="2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122"/>
      <c r="AJ983" s="122"/>
      <c r="AK983" s="2"/>
      <c r="AL983" s="2"/>
      <c r="AM983" s="2"/>
      <c r="AN983" s="2"/>
      <c r="AO983" s="2"/>
      <c r="AP983" s="2"/>
      <c r="AQ983" s="2"/>
      <c r="AR983" s="15"/>
    </row>
    <row r="984" spans="1:44" ht="11.25" customHeight="1">
      <c r="A984" s="184"/>
      <c r="B984" s="120"/>
      <c r="C984" s="120"/>
      <c r="D984" s="120"/>
      <c r="E984" s="2"/>
      <c r="F984" s="2"/>
      <c r="G984" s="120"/>
      <c r="H984" s="120"/>
      <c r="I984" s="120"/>
      <c r="J984" s="58"/>
      <c r="K984" s="121"/>
      <c r="L984" s="2"/>
      <c r="M984" s="120"/>
      <c r="N984" s="120"/>
      <c r="O984" s="120"/>
      <c r="P984" s="120"/>
      <c r="Q984" s="2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122"/>
      <c r="AJ984" s="122"/>
      <c r="AK984" s="2"/>
      <c r="AL984" s="2"/>
      <c r="AM984" s="2"/>
      <c r="AN984" s="2"/>
      <c r="AO984" s="2"/>
      <c r="AP984" s="2"/>
      <c r="AQ984" s="2"/>
      <c r="AR984" s="15"/>
    </row>
    <row r="985" spans="1:44" ht="11.25" customHeight="1">
      <c r="A985" s="184"/>
      <c r="B985" s="120"/>
      <c r="C985" s="120"/>
      <c r="D985" s="120"/>
      <c r="E985" s="2"/>
      <c r="F985" s="2"/>
      <c r="G985" s="120"/>
      <c r="H985" s="120"/>
      <c r="I985" s="120"/>
      <c r="J985" s="58"/>
      <c r="K985" s="121"/>
      <c r="L985" s="2"/>
      <c r="M985" s="120"/>
      <c r="N985" s="120"/>
      <c r="O985" s="120"/>
      <c r="P985" s="120"/>
      <c r="Q985" s="2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122"/>
      <c r="AJ985" s="122"/>
      <c r="AK985" s="2"/>
      <c r="AL985" s="2"/>
      <c r="AM985" s="2"/>
      <c r="AN985" s="2"/>
      <c r="AO985" s="2"/>
      <c r="AP985" s="2"/>
      <c r="AQ985" s="2"/>
      <c r="AR985" s="15"/>
    </row>
    <row r="986" spans="1:44" ht="11.25" customHeight="1">
      <c r="A986" s="184"/>
      <c r="B986" s="120"/>
      <c r="C986" s="120"/>
      <c r="D986" s="120"/>
      <c r="E986" s="2"/>
      <c r="F986" s="2"/>
      <c r="G986" s="120"/>
      <c r="H986" s="120"/>
      <c r="I986" s="120"/>
      <c r="J986" s="58"/>
      <c r="K986" s="121"/>
      <c r="L986" s="2"/>
      <c r="M986" s="120"/>
      <c r="N986" s="120"/>
      <c r="O986" s="120"/>
      <c r="P986" s="120"/>
      <c r="Q986" s="2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122"/>
      <c r="AJ986" s="122"/>
      <c r="AK986" s="2"/>
      <c r="AL986" s="2"/>
      <c r="AM986" s="2"/>
      <c r="AN986" s="2"/>
      <c r="AO986" s="2"/>
      <c r="AP986" s="2"/>
      <c r="AQ986" s="2"/>
      <c r="AR986" s="15"/>
    </row>
    <row r="987" spans="1:44" ht="11.25" customHeight="1">
      <c r="A987" s="184"/>
      <c r="B987" s="120"/>
      <c r="C987" s="120"/>
      <c r="D987" s="120"/>
      <c r="E987" s="2"/>
      <c r="F987" s="2"/>
      <c r="G987" s="120"/>
      <c r="H987" s="120"/>
      <c r="I987" s="120"/>
      <c r="J987" s="58"/>
      <c r="K987" s="121"/>
      <c r="L987" s="2"/>
      <c r="M987" s="120"/>
      <c r="N987" s="120"/>
      <c r="O987" s="120"/>
      <c r="P987" s="120"/>
      <c r="Q987" s="2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122"/>
      <c r="AJ987" s="122"/>
      <c r="AK987" s="2"/>
      <c r="AL987" s="2"/>
      <c r="AM987" s="2"/>
      <c r="AN987" s="2"/>
      <c r="AO987" s="2"/>
      <c r="AP987" s="2"/>
      <c r="AQ987" s="2"/>
      <c r="AR987" s="15"/>
    </row>
    <row r="988" spans="1:44" ht="11.25" customHeight="1">
      <c r="A988" s="184"/>
      <c r="B988" s="120"/>
      <c r="C988" s="120"/>
      <c r="D988" s="120"/>
      <c r="E988" s="2"/>
      <c r="F988" s="2"/>
      <c r="G988" s="120"/>
      <c r="H988" s="120"/>
      <c r="I988" s="120"/>
      <c r="J988" s="58"/>
      <c r="K988" s="121"/>
      <c r="L988" s="2"/>
      <c r="M988" s="120"/>
      <c r="N988" s="120"/>
      <c r="O988" s="120"/>
      <c r="P988" s="120"/>
      <c r="Q988" s="2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122"/>
      <c r="AJ988" s="122"/>
      <c r="AK988" s="2"/>
      <c r="AL988" s="2"/>
      <c r="AM988" s="2"/>
      <c r="AN988" s="2"/>
      <c r="AO988" s="2"/>
      <c r="AP988" s="2"/>
      <c r="AQ988" s="2"/>
      <c r="AR988" s="15"/>
    </row>
    <row r="989" spans="1:44" ht="11.25" customHeight="1">
      <c r="A989" s="184"/>
      <c r="B989" s="120"/>
      <c r="C989" s="120"/>
      <c r="D989" s="120"/>
      <c r="E989" s="2"/>
      <c r="F989" s="2"/>
      <c r="G989" s="120"/>
      <c r="H989" s="120"/>
      <c r="I989" s="120"/>
      <c r="J989" s="58"/>
      <c r="K989" s="121"/>
      <c r="L989" s="2"/>
      <c r="M989" s="120"/>
      <c r="N989" s="120"/>
      <c r="O989" s="120"/>
      <c r="P989" s="120"/>
      <c r="Q989" s="2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122"/>
      <c r="AJ989" s="122"/>
      <c r="AK989" s="2"/>
      <c r="AL989" s="2"/>
      <c r="AM989" s="2"/>
      <c r="AN989" s="2"/>
      <c r="AO989" s="2"/>
      <c r="AP989" s="2"/>
      <c r="AQ989" s="2"/>
      <c r="AR989" s="15"/>
    </row>
    <row r="990" spans="1:44" ht="11.25" customHeight="1">
      <c r="A990" s="184"/>
      <c r="B990" s="120"/>
      <c r="C990" s="120"/>
      <c r="D990" s="120"/>
      <c r="E990" s="2"/>
      <c r="F990" s="2"/>
      <c r="G990" s="120"/>
      <c r="H990" s="120"/>
      <c r="I990" s="120"/>
      <c r="J990" s="58"/>
      <c r="K990" s="121"/>
      <c r="L990" s="2"/>
      <c r="M990" s="120"/>
      <c r="N990" s="120"/>
      <c r="O990" s="120"/>
      <c r="P990" s="120"/>
      <c r="Q990" s="2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122"/>
      <c r="AJ990" s="122"/>
      <c r="AK990" s="2"/>
      <c r="AL990" s="2"/>
      <c r="AM990" s="2"/>
      <c r="AN990" s="2"/>
      <c r="AO990" s="2"/>
      <c r="AP990" s="2"/>
      <c r="AQ990" s="2"/>
      <c r="AR990" s="15"/>
    </row>
    <row r="991" spans="1:44" ht="11.25" customHeight="1">
      <c r="A991" s="184"/>
      <c r="B991" s="120"/>
      <c r="C991" s="120"/>
      <c r="D991" s="120"/>
      <c r="E991" s="2"/>
      <c r="F991" s="2"/>
      <c r="G991" s="120"/>
      <c r="H991" s="120"/>
      <c r="I991" s="120"/>
      <c r="J991" s="58"/>
      <c r="K991" s="121"/>
      <c r="L991" s="2"/>
      <c r="M991" s="120"/>
      <c r="N991" s="120"/>
      <c r="O991" s="120"/>
      <c r="P991" s="120"/>
      <c r="Q991" s="2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122"/>
      <c r="AJ991" s="122"/>
      <c r="AK991" s="2"/>
      <c r="AL991" s="2"/>
      <c r="AM991" s="2"/>
      <c r="AN991" s="2"/>
      <c r="AO991" s="2"/>
      <c r="AP991" s="2"/>
      <c r="AQ991" s="2"/>
      <c r="AR991" s="15"/>
    </row>
    <row r="992" spans="1:44" ht="11.25" customHeight="1">
      <c r="A992" s="184"/>
      <c r="B992" s="120"/>
      <c r="C992" s="120"/>
      <c r="D992" s="120"/>
      <c r="E992" s="2"/>
      <c r="F992" s="2"/>
      <c r="G992" s="120"/>
      <c r="H992" s="120"/>
      <c r="I992" s="120"/>
      <c r="J992" s="58"/>
      <c r="K992" s="121"/>
      <c r="L992" s="2"/>
      <c r="M992" s="120"/>
      <c r="N992" s="120"/>
      <c r="O992" s="120"/>
      <c r="P992" s="120"/>
      <c r="Q992" s="2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122"/>
      <c r="AJ992" s="122"/>
      <c r="AK992" s="2"/>
      <c r="AL992" s="2"/>
      <c r="AM992" s="2"/>
      <c r="AN992" s="2"/>
      <c r="AO992" s="2"/>
      <c r="AP992" s="2"/>
      <c r="AQ992" s="2"/>
      <c r="AR992" s="15"/>
    </row>
    <row r="993" spans="1:44" ht="11.25" customHeight="1">
      <c r="A993" s="184"/>
      <c r="B993" s="120"/>
      <c r="C993" s="120"/>
      <c r="D993" s="120"/>
      <c r="E993" s="2"/>
      <c r="F993" s="2"/>
      <c r="G993" s="120"/>
      <c r="H993" s="120"/>
      <c r="I993" s="120"/>
      <c r="J993" s="58"/>
      <c r="K993" s="121"/>
      <c r="L993" s="2"/>
      <c r="M993" s="120"/>
      <c r="N993" s="120"/>
      <c r="O993" s="120"/>
      <c r="P993" s="120"/>
      <c r="Q993" s="2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122"/>
      <c r="AJ993" s="122"/>
      <c r="AK993" s="2"/>
      <c r="AL993" s="2"/>
      <c r="AM993" s="2"/>
      <c r="AN993" s="2"/>
      <c r="AO993" s="2"/>
      <c r="AP993" s="2"/>
      <c r="AQ993" s="2"/>
      <c r="AR993" s="15"/>
    </row>
    <row r="994" spans="1:44" ht="11.25" customHeight="1">
      <c r="A994" s="184"/>
      <c r="B994" s="120"/>
      <c r="C994" s="120"/>
      <c r="D994" s="120"/>
      <c r="E994" s="2"/>
      <c r="F994" s="2"/>
      <c r="G994" s="120"/>
      <c r="H994" s="120"/>
      <c r="I994" s="120"/>
      <c r="J994" s="58"/>
      <c r="K994" s="121"/>
      <c r="L994" s="2"/>
      <c r="M994" s="120"/>
      <c r="N994" s="120"/>
      <c r="O994" s="120"/>
      <c r="P994" s="120"/>
      <c r="Q994" s="2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122"/>
      <c r="AJ994" s="122"/>
      <c r="AK994" s="2"/>
      <c r="AL994" s="2"/>
      <c r="AM994" s="2"/>
      <c r="AN994" s="2"/>
      <c r="AO994" s="2"/>
      <c r="AP994" s="2"/>
      <c r="AQ994" s="2"/>
      <c r="AR994" s="15"/>
    </row>
    <row r="995" spans="1:44" ht="11.25" customHeight="1">
      <c r="A995" s="184"/>
      <c r="B995" s="120"/>
      <c r="C995" s="120"/>
      <c r="D995" s="120"/>
      <c r="E995" s="2"/>
      <c r="F995" s="2"/>
      <c r="G995" s="120"/>
      <c r="H995" s="120"/>
      <c r="I995" s="120"/>
      <c r="J995" s="58"/>
      <c r="K995" s="121"/>
      <c r="L995" s="2"/>
      <c r="M995" s="120"/>
      <c r="N995" s="120"/>
      <c r="O995" s="120"/>
      <c r="P995" s="120"/>
      <c r="Q995" s="2"/>
      <c r="R995" s="58"/>
      <c r="S995" s="58"/>
      <c r="T995" s="58"/>
      <c r="U995" s="58"/>
      <c r="V995" s="58"/>
      <c r="W995" s="58"/>
      <c r="X995" s="58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122"/>
      <c r="AJ995" s="122"/>
      <c r="AK995" s="2"/>
      <c r="AL995" s="2"/>
      <c r="AM995" s="2"/>
      <c r="AN995" s="2"/>
      <c r="AO995" s="2"/>
      <c r="AP995" s="2"/>
      <c r="AQ995" s="2"/>
      <c r="AR995" s="15"/>
    </row>
    <row r="996" spans="1:44" ht="11.25" customHeight="1">
      <c r="A996" s="184"/>
      <c r="B996" s="120"/>
      <c r="C996" s="120"/>
      <c r="D996" s="120"/>
      <c r="E996" s="2"/>
      <c r="F996" s="2"/>
      <c r="G996" s="120"/>
      <c r="H996" s="120"/>
      <c r="I996" s="120"/>
      <c r="J996" s="58"/>
      <c r="K996" s="121"/>
      <c r="L996" s="2"/>
      <c r="M996" s="120"/>
      <c r="N996" s="120"/>
      <c r="O996" s="120"/>
      <c r="P996" s="120"/>
      <c r="Q996" s="2"/>
      <c r="R996" s="58"/>
      <c r="S996" s="58"/>
      <c r="T996" s="58"/>
      <c r="U996" s="58"/>
      <c r="V996" s="58"/>
      <c r="W996" s="58"/>
      <c r="X996" s="58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122"/>
      <c r="AJ996" s="122"/>
      <c r="AK996" s="2"/>
      <c r="AL996" s="2"/>
      <c r="AM996" s="2"/>
      <c r="AN996" s="2"/>
      <c r="AO996" s="2"/>
      <c r="AP996" s="2"/>
      <c r="AQ996" s="2"/>
      <c r="AR996" s="15"/>
    </row>
    <row r="997" spans="1:44" ht="11.25" customHeight="1">
      <c r="A997" s="184"/>
      <c r="B997" s="120"/>
      <c r="C997" s="120"/>
      <c r="D997" s="120"/>
      <c r="E997" s="2"/>
      <c r="F997" s="2"/>
      <c r="G997" s="120"/>
      <c r="H997" s="120"/>
      <c r="I997" s="120"/>
      <c r="J997" s="58"/>
      <c r="K997" s="121"/>
      <c r="L997" s="2"/>
      <c r="M997" s="120"/>
      <c r="N997" s="120"/>
      <c r="O997" s="120"/>
      <c r="P997" s="120"/>
      <c r="Q997" s="2"/>
      <c r="R997" s="58"/>
      <c r="S997" s="58"/>
      <c r="T997" s="58"/>
      <c r="U997" s="58"/>
      <c r="V997" s="58"/>
      <c r="W997" s="58"/>
      <c r="X997" s="58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122"/>
      <c r="AJ997" s="122"/>
      <c r="AK997" s="2"/>
      <c r="AL997" s="2"/>
      <c r="AM997" s="2"/>
      <c r="AN997" s="2"/>
      <c r="AO997" s="2"/>
      <c r="AP997" s="2"/>
      <c r="AQ997" s="2"/>
      <c r="AR997" s="15"/>
    </row>
    <row r="998" spans="1:44" ht="11.25" customHeight="1">
      <c r="A998" s="184"/>
      <c r="B998" s="120"/>
      <c r="C998" s="120"/>
      <c r="D998" s="120"/>
      <c r="E998" s="2"/>
      <c r="F998" s="2"/>
      <c r="G998" s="120"/>
      <c r="H998" s="120"/>
      <c r="I998" s="120"/>
      <c r="J998" s="58"/>
      <c r="K998" s="121"/>
      <c r="L998" s="2"/>
      <c r="M998" s="120"/>
      <c r="N998" s="120"/>
      <c r="O998" s="120"/>
      <c r="P998" s="120"/>
      <c r="Q998" s="2"/>
      <c r="R998" s="58"/>
      <c r="S998" s="58"/>
      <c r="T998" s="58"/>
      <c r="U998" s="58"/>
      <c r="V998" s="58"/>
      <c r="W998" s="58"/>
      <c r="X998" s="58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122"/>
      <c r="AJ998" s="122"/>
      <c r="AK998" s="2"/>
      <c r="AL998" s="2"/>
      <c r="AM998" s="2"/>
      <c r="AN998" s="2"/>
      <c r="AO998" s="2"/>
      <c r="AP998" s="2"/>
      <c r="AQ998" s="2"/>
      <c r="AR998" s="15"/>
    </row>
    <row r="999" spans="1:44" ht="11.25" customHeight="1">
      <c r="A999" s="184"/>
      <c r="B999" s="120"/>
      <c r="C999" s="120"/>
      <c r="D999" s="120"/>
      <c r="E999" s="2"/>
      <c r="F999" s="2"/>
      <c r="G999" s="120"/>
      <c r="H999" s="120"/>
      <c r="I999" s="120"/>
      <c r="J999" s="58"/>
      <c r="K999" s="121"/>
      <c r="L999" s="2"/>
      <c r="M999" s="120"/>
      <c r="N999" s="120"/>
      <c r="O999" s="120"/>
      <c r="P999" s="120"/>
      <c r="Q999" s="2"/>
      <c r="R999" s="58"/>
      <c r="S999" s="58"/>
      <c r="T999" s="58"/>
      <c r="U999" s="58"/>
      <c r="V999" s="58"/>
      <c r="W999" s="58"/>
      <c r="X999" s="58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122"/>
      <c r="AJ999" s="122"/>
      <c r="AK999" s="2"/>
      <c r="AL999" s="2"/>
      <c r="AM999" s="2"/>
      <c r="AN999" s="2"/>
      <c r="AO999" s="2"/>
      <c r="AP999" s="2"/>
      <c r="AQ999" s="2"/>
      <c r="AR999" s="15"/>
    </row>
    <row r="1000" spans="1:44" ht="11.25" customHeight="1">
      <c r="A1000" s="184"/>
      <c r="B1000" s="120"/>
      <c r="C1000" s="120"/>
      <c r="D1000" s="120"/>
      <c r="E1000" s="2"/>
      <c r="F1000" s="2"/>
      <c r="G1000" s="120"/>
      <c r="H1000" s="120"/>
      <c r="I1000" s="120"/>
      <c r="J1000" s="58"/>
      <c r="K1000" s="121"/>
      <c r="L1000" s="2"/>
      <c r="M1000" s="120"/>
      <c r="N1000" s="120"/>
      <c r="O1000" s="120"/>
      <c r="P1000" s="120"/>
      <c r="Q1000" s="2"/>
      <c r="R1000" s="58"/>
      <c r="S1000" s="58"/>
      <c r="T1000" s="58"/>
      <c r="U1000" s="58"/>
      <c r="V1000" s="58"/>
      <c r="W1000" s="58"/>
      <c r="X1000" s="58"/>
      <c r="Y1000" s="58"/>
      <c r="Z1000" s="58"/>
      <c r="AA1000" s="58"/>
      <c r="AB1000" s="58"/>
      <c r="AC1000" s="58"/>
      <c r="AD1000" s="58"/>
      <c r="AE1000" s="58"/>
      <c r="AF1000" s="58"/>
      <c r="AG1000" s="58"/>
      <c r="AH1000" s="58"/>
      <c r="AI1000" s="122"/>
      <c r="AJ1000" s="122"/>
      <c r="AK1000" s="2"/>
      <c r="AL1000" s="2"/>
      <c r="AM1000" s="2"/>
      <c r="AN1000" s="2"/>
      <c r="AO1000" s="2"/>
      <c r="AP1000" s="2"/>
      <c r="AQ1000" s="2"/>
      <c r="AR1000" s="15"/>
    </row>
  </sheetData>
  <mergeCells count="72">
    <mergeCell ref="A16:E16"/>
    <mergeCell ref="A17:E17"/>
    <mergeCell ref="C6:C7"/>
    <mergeCell ref="D6:D7"/>
    <mergeCell ref="A8:E8"/>
    <mergeCell ref="A11:E11"/>
    <mergeCell ref="A12:E12"/>
    <mergeCell ref="M6:O6"/>
    <mergeCell ref="P6:P7"/>
    <mergeCell ref="Q6:Q7"/>
    <mergeCell ref="R6:T6"/>
    <mergeCell ref="U6:U7"/>
    <mergeCell ref="J13:J15"/>
    <mergeCell ref="J26:J27"/>
    <mergeCell ref="J31:J32"/>
    <mergeCell ref="J36:J37"/>
    <mergeCell ref="L6:L7"/>
    <mergeCell ref="A80:E80"/>
    <mergeCell ref="A67:E67"/>
    <mergeCell ref="A68:E68"/>
    <mergeCell ref="J69:J70"/>
    <mergeCell ref="A71:E71"/>
    <mergeCell ref="A72:E72"/>
    <mergeCell ref="A75:E75"/>
    <mergeCell ref="J77:J78"/>
    <mergeCell ref="A59:E59"/>
    <mergeCell ref="A62:E62"/>
    <mergeCell ref="A63:E63"/>
    <mergeCell ref="A76:E76"/>
    <mergeCell ref="A79:E79"/>
    <mergeCell ref="J48:J49"/>
    <mergeCell ref="J52:J53"/>
    <mergeCell ref="A54:E54"/>
    <mergeCell ref="A55:E55"/>
    <mergeCell ref="A58:E58"/>
    <mergeCell ref="A30:E30"/>
    <mergeCell ref="A34:E34"/>
    <mergeCell ref="A47:E47"/>
    <mergeCell ref="A50:E50"/>
    <mergeCell ref="A51:E51"/>
    <mergeCell ref="A35:E35"/>
    <mergeCell ref="A38:E38"/>
    <mergeCell ref="A39:E39"/>
    <mergeCell ref="A42:E42"/>
    <mergeCell ref="A43:E43"/>
    <mergeCell ref="A46:E46"/>
    <mergeCell ref="A20:E20"/>
    <mergeCell ref="A21:E21"/>
    <mergeCell ref="A24:E24"/>
    <mergeCell ref="A25:E25"/>
    <mergeCell ref="A29:E29"/>
    <mergeCell ref="AG6:AG7"/>
    <mergeCell ref="AH6:AH7"/>
    <mergeCell ref="AI6:AJ6"/>
    <mergeCell ref="A1:AJ1"/>
    <mergeCell ref="A2:AJ2"/>
    <mergeCell ref="A3:AJ3"/>
    <mergeCell ref="A4:AJ4"/>
    <mergeCell ref="A5:AJ5"/>
    <mergeCell ref="A6:A7"/>
    <mergeCell ref="B6:B7"/>
    <mergeCell ref="E6:E7"/>
    <mergeCell ref="F6:F7"/>
    <mergeCell ref="G6:G7"/>
    <mergeCell ref="H6:I6"/>
    <mergeCell ref="J6:J7"/>
    <mergeCell ref="K6:K7"/>
    <mergeCell ref="V6:X6"/>
    <mergeCell ref="Y6:Y7"/>
    <mergeCell ref="Z6:AB6"/>
    <mergeCell ref="AC6:AC7"/>
    <mergeCell ref="AD6:AF6"/>
  </mergeCells>
  <dataValidations count="5">
    <dataValidation type="date" operator="greaterThan" allowBlank="1" showInputMessage="1" showErrorMessage="1" prompt="Error en Ingresos de Fechas - La fecha debe corresponder al Año 2014." sqref="D9:D10 D13:D15 D18:D19 D22 D26:D27 D31:D33 D36:D37 D40:D41 D44:D45 D49 D52:D53 D56:D57 D60:D61 D64:D66 D69:D70 D73:D74">
      <formula1>41275</formula1>
    </dataValidation>
    <dataValidation type="decimal" allowBlank="1" showInputMessage="1" showErrorMessage="1" prompt="Sólo números - Sólo ingresar números sin letras_x000a_" sqref="M9:N10 R9:T10 V9:X10 Z9:AA10 AD9:AF10 Z13:AB13 R13:R14 T13:T14 M13:N15 R15:T15 V13:X15 AA14:AB15 AD13:AF15 R18 T18 M18:N19 R19:T19 V18:X19 Z18:Z19 AB18:AB19 AD18:AF19 R22 T22 V22:W22 M22:N23 R23:T23 V23:X23 Z22:AB23 AD22:AF23 M26:N26 Z26:AA26 R26:R27 T26:T27 M27:M28 R28:T28 V26:X28 Z27:Z28 AB28 AD26:AF28 Z31:AB31 R31:R32 T31:T32 M31:N33 R33:T33 V31:X33 Z32:Z33 AB32:AB33 AD31:AF33 R36 T36 Z36:AA36 M36:N37 R37:T37 V36:X37 Z37:AB37 AD36:AF37 M40 R40 T40 V40:X40 M41:N41 R41:T41 V41:W41 Z40:AB41 AD40:AF41 M44 R44 T44 Z44:AA44 K45 M45:N45 R45:T45 V44:X45 Z45:AB45 AD44:AF45 M48 M49:N49 R48:T49 V48:X49 Z48:AB49 AD48:AF49 M52:N53 R52:T53 V52:X53 Z52:AB53 AD52:AF53 M56 R56 T56 V56:W56 M57:N57 R57:T57 V57:X57 Z56:AB57 AD56:AF57 M60 R60 T60 V60:W60 M61:N61 R61:T61 V61:X61 Z60:AB61 AD60:AF61 Z64:AB64 R64:R65 T64:T65 M64:N66 R66:T66 V64:X66 Z65:Z66 AB65:AB66 AD64:AF66 M69:N70 R69:T70 V69:X70 Z69:AB70 AD69:AF70 R73 T73 W73 M73:N74 R74:T74 V74:X74 Z73:AB74 AD73:AF74 M77:M78 R77:T78 V77:X78 Z77:AB78 AD77:AF78">
      <formula1>-100000000</formula1>
      <formula2>10000000000</formula2>
    </dataValidation>
    <dataValidation type="custom" allowBlank="1" showErrorMessage="1" sqref="K9:K10 AB9:AB10 K15 U15 Z15 K18:K19 AA18:AA19 X22 K22:K23 K26 AB26:AB27 K28 AA28 K31 K33 AA33 AB36 K37 K41 X41 AB44 K48:K49 K52:K53 X56 K57 X60 K61 K66 AA66 K69:K70 X73 K74 K77:K78">
      <formula1>LTE(LEN(K9),(255))</formula1>
    </dataValidation>
    <dataValidation type="date" operator="greaterThan" allowBlank="1" showInputMessage="1" prompt="SÓLO FECHAS - Las fechas corresponden al presupuesto 2014" sqref="H9:I10 H13:I15 H18:I19 H22:I23 H26:I26 H31:I33 H36:I37 H40:I41 H44:I45 H49:I49 H52:I53 H56:I57 H60:I61 H64:I66 H69:I70 H73:I74">
      <formula1>41275</formula1>
    </dataValidation>
    <dataValidation type="custom" allowBlank="1" showInputMessage="1" showErrorMessage="1" prompt="MÁXIMO DE CARACTERES SOBREPASADO - Sólo 255 caracteres por celdas" sqref="C9:C10 E9:G10 L9:L10 P9:Q10 C13:C15 E13:G15 L13:L15 P13:Q15 C18:C19 E18:G19 L18:L19 P18:Q19 C22 E22:G22 F23:G23 L22:L23 P22:Q23 L26 C26:C27 E26:G28 N27:N28 P26:Q28 C31:C33 E31:G33 L31:L33 P31:Q33 C36:C37 E36:G37 L36:L37 P36:Q37 N40 C40:C41 E40:G41 L41 P40:Q41 N44 C44:C45 E44:G45 L45 P44:Q45 N48 C49 E48:G49 L49 P48:Q49 Q52 C52:C53 E52:G53 L52:L53 P53:Q53 N56 C56:C57 E56:G57 L57 P56:Q57 N60 C60:C61 E60:G61 L61 P60:Q61 C64:C66 E64:G66 L64:L66 P64:Q66 C69:C70 E69:G70 L69:L70 P69:Q70 C73:C74 E73:G74 L73:L74 P73:Q74 E77:G78 N77:N78 P77:Q78">
      <formula1>LTE(LEN(C9),(255))</formula1>
    </dataValidation>
  </dataValidations>
  <printOptions horizontalCentered="1" verticalCentered="1"/>
  <pageMargins left="0" right="0" top="0.74803149606299213" bottom="0.74803149606299213" header="0" footer="0"/>
  <pageSetup paperSize="14" scale="5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FF"/>
    <pageSetUpPr fitToPage="1"/>
  </sheetPr>
  <dimension ref="A1:AD1000"/>
  <sheetViews>
    <sheetView workbookViewId="0"/>
  </sheetViews>
  <sheetFormatPr baseColWidth="10" defaultColWidth="14.42578125" defaultRowHeight="15" customHeight="1" outlineLevelCol="1"/>
  <cols>
    <col min="1" max="1" width="39.5703125" customWidth="1"/>
    <col min="2" max="2" width="15.85546875" customWidth="1"/>
    <col min="3" max="3" width="14.140625" customWidth="1"/>
    <col min="4" max="6" width="12.7109375" customWidth="1"/>
    <col min="7" max="9" width="12.7109375" customWidth="1" outlineLevel="1"/>
    <col min="10" max="10" width="12.7109375" customWidth="1"/>
    <col min="11" max="13" width="12.7109375" hidden="1" customWidth="1" outlineLevel="1"/>
    <col min="14" max="14" width="12.7109375" customWidth="1"/>
    <col min="15" max="17" width="12.7109375" hidden="1" customWidth="1" outlineLevel="1"/>
    <col min="18" max="18" width="12.7109375" customWidth="1"/>
    <col min="19" max="21" width="12.7109375" hidden="1" customWidth="1" outlineLevel="1"/>
    <col min="22" max="25" width="12.7109375" customWidth="1"/>
    <col min="26" max="30" width="11.42578125" customWidth="1"/>
  </cols>
  <sheetData>
    <row r="1" spans="1:30" ht="16.5" customHeight="1">
      <c r="A1" s="317" t="str">
        <f>+'24-01-581'!A1:AJ1</f>
        <v>PARTIDA 21 -07 - 01 "SERVICIO NACIONAL DE LA DISCAPACIDAD"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1"/>
      <c r="AA1" s="1"/>
      <c r="AB1" s="1"/>
      <c r="AC1" s="1"/>
      <c r="AD1" s="1"/>
    </row>
    <row r="2" spans="1:30" ht="16.5" customHeight="1">
      <c r="A2" s="317" t="s">
        <v>88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1"/>
      <c r="AA2" s="1"/>
      <c r="AB2" s="1"/>
      <c r="AC2" s="1"/>
      <c r="AD2" s="1"/>
    </row>
    <row r="3" spans="1:30" ht="16.5" customHeight="1">
      <c r="A3" s="317" t="str">
        <f>+'24-01-583'!A3:AJ3</f>
        <v>EJECUCIÓN AL 31 DE MARZO DEL 2024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1"/>
      <c r="AA3" s="1"/>
      <c r="AB3" s="1"/>
      <c r="AC3" s="1"/>
      <c r="AD3" s="1"/>
    </row>
    <row r="4" spans="1:30" ht="16.5" customHeight="1">
      <c r="A4" s="317" t="s">
        <v>3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1"/>
      <c r="AA4" s="1"/>
      <c r="AB4" s="1"/>
      <c r="AC4" s="1"/>
      <c r="AD4" s="1"/>
    </row>
    <row r="5" spans="1:30" ht="24.75" customHeight="1">
      <c r="A5" s="330" t="s">
        <v>95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2"/>
      <c r="Z5" s="2"/>
      <c r="AA5" s="2"/>
      <c r="AB5" s="2"/>
      <c r="AC5" s="2"/>
      <c r="AD5" s="2"/>
    </row>
    <row r="6" spans="1:30" ht="24" customHeight="1">
      <c r="A6" s="320" t="s">
        <v>89</v>
      </c>
      <c r="B6" s="313" t="s">
        <v>13</v>
      </c>
      <c r="C6" s="313" t="s">
        <v>90</v>
      </c>
      <c r="D6" s="332" t="s">
        <v>16</v>
      </c>
      <c r="E6" s="333"/>
      <c r="F6" s="316"/>
      <c r="G6" s="310" t="s">
        <v>19</v>
      </c>
      <c r="H6" s="311"/>
      <c r="I6" s="312"/>
      <c r="J6" s="313" t="s">
        <v>20</v>
      </c>
      <c r="K6" s="310" t="s">
        <v>19</v>
      </c>
      <c r="L6" s="311"/>
      <c r="M6" s="312"/>
      <c r="N6" s="313" t="s">
        <v>21</v>
      </c>
      <c r="O6" s="310" t="s">
        <v>19</v>
      </c>
      <c r="P6" s="311"/>
      <c r="Q6" s="312"/>
      <c r="R6" s="313" t="s">
        <v>22</v>
      </c>
      <c r="S6" s="310" t="s">
        <v>19</v>
      </c>
      <c r="T6" s="311"/>
      <c r="U6" s="312"/>
      <c r="V6" s="313" t="s">
        <v>23</v>
      </c>
      <c r="W6" s="313" t="s">
        <v>24</v>
      </c>
      <c r="X6" s="315" t="s">
        <v>91</v>
      </c>
      <c r="Y6" s="316"/>
      <c r="Z6" s="120"/>
      <c r="AA6" s="120"/>
      <c r="AB6" s="120"/>
      <c r="AC6" s="120"/>
      <c r="AD6" s="2"/>
    </row>
    <row r="7" spans="1:30" ht="24" customHeight="1">
      <c r="A7" s="314"/>
      <c r="B7" s="314"/>
      <c r="C7" s="314"/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314"/>
      <c r="K7" s="5" t="s">
        <v>34</v>
      </c>
      <c r="L7" s="5" t="s">
        <v>35</v>
      </c>
      <c r="M7" s="5" t="s">
        <v>36</v>
      </c>
      <c r="N7" s="314"/>
      <c r="O7" s="5" t="s">
        <v>37</v>
      </c>
      <c r="P7" s="5" t="s">
        <v>38</v>
      </c>
      <c r="Q7" s="5" t="s">
        <v>39</v>
      </c>
      <c r="R7" s="314"/>
      <c r="S7" s="5" t="s">
        <v>40</v>
      </c>
      <c r="T7" s="5" t="s">
        <v>41</v>
      </c>
      <c r="U7" s="5" t="s">
        <v>42</v>
      </c>
      <c r="V7" s="314"/>
      <c r="W7" s="314"/>
      <c r="X7" s="123" t="s">
        <v>43</v>
      </c>
      <c r="Y7" s="123" t="s">
        <v>92</v>
      </c>
      <c r="Z7" s="120"/>
      <c r="AA7" s="120"/>
      <c r="AB7" s="120"/>
      <c r="AC7" s="120"/>
      <c r="AD7" s="120"/>
    </row>
    <row r="8" spans="1:30" ht="26.25" customHeight="1">
      <c r="A8" s="124" t="s">
        <v>45</v>
      </c>
      <c r="B8" s="111">
        <f>+'24-01-583'!J11</f>
        <v>63305625</v>
      </c>
      <c r="C8" s="111">
        <f>+'24-01-583'!K11</f>
        <v>0</v>
      </c>
      <c r="D8" s="111">
        <f>+'24-01-583'!M11</f>
        <v>0</v>
      </c>
      <c r="E8" s="111">
        <f>+'24-01-583'!N11</f>
        <v>0</v>
      </c>
      <c r="F8" s="111">
        <f>+'24-01-583'!O11</f>
        <v>0</v>
      </c>
      <c r="G8" s="111">
        <f>+'24-01-583'!R11</f>
        <v>0</v>
      </c>
      <c r="H8" s="111">
        <f>+'24-01-583'!S11</f>
        <v>0</v>
      </c>
      <c r="I8" s="111">
        <f>+'24-01-583'!T11</f>
        <v>0</v>
      </c>
      <c r="J8" s="56">
        <f>+'24-01-583'!U11</f>
        <v>0</v>
      </c>
      <c r="K8" s="111">
        <f>+'24-01-583'!V11</f>
        <v>0</v>
      </c>
      <c r="L8" s="111">
        <f>+'24-01-583'!W11</f>
        <v>0</v>
      </c>
      <c r="M8" s="111">
        <f>+'24-01-583'!X11</f>
        <v>0</v>
      </c>
      <c r="N8" s="56">
        <f>+'24-01-583'!Y11</f>
        <v>0</v>
      </c>
      <c r="O8" s="111">
        <f>+'24-01-583'!Z11</f>
        <v>0</v>
      </c>
      <c r="P8" s="111">
        <f>+'24-01-583'!AA11</f>
        <v>0</v>
      </c>
      <c r="Q8" s="111">
        <f>+'24-01-583'!AB11</f>
        <v>0</v>
      </c>
      <c r="R8" s="56">
        <f>+'24-01-583'!AC11</f>
        <v>0</v>
      </c>
      <c r="S8" s="111">
        <f>+'24-01-583'!AD11</f>
        <v>0</v>
      </c>
      <c r="T8" s="111">
        <f>+'24-01-583'!AE11</f>
        <v>0</v>
      </c>
      <c r="U8" s="111">
        <f>+'24-01-583'!AF11</f>
        <v>0</v>
      </c>
      <c r="V8" s="56">
        <f>+'24-01-583'!AG11</f>
        <v>0</v>
      </c>
      <c r="W8" s="56">
        <f>+'24-01-583'!AH11</f>
        <v>0</v>
      </c>
      <c r="X8" s="125">
        <f>+'24-01-583'!AI11</f>
        <v>0</v>
      </c>
      <c r="Y8" s="125">
        <f>+'24-01-583'!AJ11</f>
        <v>0</v>
      </c>
      <c r="Z8" s="2"/>
      <c r="AA8" s="2"/>
      <c r="AB8" s="2"/>
      <c r="AC8" s="2"/>
      <c r="AD8" s="2"/>
    </row>
    <row r="9" spans="1:30" ht="26.25" customHeight="1">
      <c r="A9" s="124" t="s">
        <v>55</v>
      </c>
      <c r="B9" s="111">
        <f>+'24-01-583'!J16</f>
        <v>63305625</v>
      </c>
      <c r="C9" s="111">
        <f>+'24-01-583'!K16</f>
        <v>0</v>
      </c>
      <c r="D9" s="111">
        <f>+'24-01-583'!M16</f>
        <v>0</v>
      </c>
      <c r="E9" s="111">
        <f>+'24-01-583'!N16</f>
        <v>0</v>
      </c>
      <c r="F9" s="111">
        <f>+'24-01-583'!O16</f>
        <v>0</v>
      </c>
      <c r="G9" s="111">
        <f>+'24-01-583'!R16</f>
        <v>0</v>
      </c>
      <c r="H9" s="111">
        <f>+'24-01-583'!S16</f>
        <v>0</v>
      </c>
      <c r="I9" s="111">
        <f>+'24-01-583'!T16</f>
        <v>0</v>
      </c>
      <c r="J9" s="56">
        <f>+'24-01-583'!U16</f>
        <v>0</v>
      </c>
      <c r="K9" s="111">
        <f>+'24-01-583'!V16</f>
        <v>0</v>
      </c>
      <c r="L9" s="111">
        <f>+'24-01-583'!W16</f>
        <v>0</v>
      </c>
      <c r="M9" s="111">
        <f>+'24-01-583'!X16</f>
        <v>0</v>
      </c>
      <c r="N9" s="56">
        <f>+'24-01-583'!Y16</f>
        <v>0</v>
      </c>
      <c r="O9" s="111">
        <f>+'24-01-583'!Z16</f>
        <v>0</v>
      </c>
      <c r="P9" s="111">
        <f>+'24-01-583'!AA16</f>
        <v>0</v>
      </c>
      <c r="Q9" s="111">
        <f>+'24-01-583'!AB16</f>
        <v>0</v>
      </c>
      <c r="R9" s="56">
        <f>+'24-01-583'!AC16</f>
        <v>0</v>
      </c>
      <c r="S9" s="111">
        <f>+'24-01-583'!AD16</f>
        <v>0</v>
      </c>
      <c r="T9" s="111">
        <f>+'24-01-583'!AE16</f>
        <v>0</v>
      </c>
      <c r="U9" s="111">
        <f>+'24-01-583'!AF16</f>
        <v>0</v>
      </c>
      <c r="V9" s="56">
        <f>+'24-01-583'!AG16</f>
        <v>0</v>
      </c>
      <c r="W9" s="56">
        <f>+'24-01-583'!AH16</f>
        <v>0</v>
      </c>
      <c r="X9" s="125">
        <f>+'24-01-583'!AI16</f>
        <v>0</v>
      </c>
      <c r="Y9" s="125">
        <f>+'24-01-583'!AJ16</f>
        <v>0</v>
      </c>
      <c r="Z9" s="2"/>
      <c r="AA9" s="2"/>
      <c r="AB9" s="2"/>
      <c r="AC9" s="2"/>
      <c r="AD9" s="2"/>
    </row>
    <row r="10" spans="1:30" ht="26.25" customHeight="1">
      <c r="A10" s="124" t="s">
        <v>57</v>
      </c>
      <c r="B10" s="111">
        <f>+'24-01-583'!J20</f>
        <v>63305625</v>
      </c>
      <c r="C10" s="111">
        <f>+'24-01-583'!K20</f>
        <v>0</v>
      </c>
      <c r="D10" s="111">
        <f>+'24-01-583'!M20</f>
        <v>0</v>
      </c>
      <c r="E10" s="111">
        <f>+'24-01-583'!N20</f>
        <v>0</v>
      </c>
      <c r="F10" s="111">
        <f>+'24-01-583'!O20</f>
        <v>0</v>
      </c>
      <c r="G10" s="111">
        <f>+'24-01-583'!R20</f>
        <v>0</v>
      </c>
      <c r="H10" s="111">
        <f>+'24-01-583'!S20</f>
        <v>0</v>
      </c>
      <c r="I10" s="111">
        <f>+'24-01-583'!T20</f>
        <v>0</v>
      </c>
      <c r="J10" s="56">
        <f>+'24-01-583'!U20</f>
        <v>0</v>
      </c>
      <c r="K10" s="111">
        <f>+'24-01-583'!V20</f>
        <v>0</v>
      </c>
      <c r="L10" s="111">
        <f>+'24-01-583'!W20</f>
        <v>0</v>
      </c>
      <c r="M10" s="111">
        <f>+'24-01-583'!X20</f>
        <v>0</v>
      </c>
      <c r="N10" s="56">
        <f>+'24-01-583'!Y20</f>
        <v>0</v>
      </c>
      <c r="O10" s="111">
        <f>+'24-01-583'!Z20</f>
        <v>0</v>
      </c>
      <c r="P10" s="111">
        <f>+'24-01-583'!AA20</f>
        <v>0</v>
      </c>
      <c r="Q10" s="111">
        <f>+'24-01-583'!AB20</f>
        <v>0</v>
      </c>
      <c r="R10" s="56">
        <f>+'24-01-583'!AC20</f>
        <v>0</v>
      </c>
      <c r="S10" s="111">
        <f>+'24-01-583'!AD20</f>
        <v>0</v>
      </c>
      <c r="T10" s="111">
        <f>+'24-01-583'!AE20</f>
        <v>0</v>
      </c>
      <c r="U10" s="111">
        <f>+'24-01-583'!AF20</f>
        <v>0</v>
      </c>
      <c r="V10" s="56">
        <f>+'24-01-583'!AG20</f>
        <v>0</v>
      </c>
      <c r="W10" s="56">
        <f>+'24-01-583'!AH20</f>
        <v>0</v>
      </c>
      <c r="X10" s="125">
        <f>+'24-01-583'!AI20</f>
        <v>0</v>
      </c>
      <c r="Y10" s="125">
        <f>+'24-01-583'!AJ20</f>
        <v>0</v>
      </c>
      <c r="Z10" s="2"/>
      <c r="AA10" s="2"/>
      <c r="AB10" s="2"/>
      <c r="AC10" s="2"/>
      <c r="AD10" s="2"/>
    </row>
    <row r="11" spans="1:30" ht="26.25" customHeight="1">
      <c r="A11" s="124" t="s">
        <v>59</v>
      </c>
      <c r="B11" s="111">
        <f>+'24-01-583'!J24</f>
        <v>63305625</v>
      </c>
      <c r="C11" s="111">
        <f>+'24-01-583'!K24</f>
        <v>0</v>
      </c>
      <c r="D11" s="111">
        <f>+'24-01-583'!M24</f>
        <v>0</v>
      </c>
      <c r="E11" s="111">
        <f>+'24-01-583'!N24</f>
        <v>0</v>
      </c>
      <c r="F11" s="111">
        <f>+'24-01-583'!O24</f>
        <v>0</v>
      </c>
      <c r="G11" s="111">
        <f>+'24-01-583'!R24</f>
        <v>0</v>
      </c>
      <c r="H11" s="111">
        <f>+'24-01-583'!S24</f>
        <v>0</v>
      </c>
      <c r="I11" s="111">
        <f>+'24-01-583'!T24</f>
        <v>0</v>
      </c>
      <c r="J11" s="56">
        <f>+'24-01-583'!U24</f>
        <v>0</v>
      </c>
      <c r="K11" s="111">
        <f>+'24-01-583'!V24</f>
        <v>0</v>
      </c>
      <c r="L11" s="111">
        <f>+'24-01-583'!W24</f>
        <v>0</v>
      </c>
      <c r="M11" s="111">
        <f>+'24-01-583'!X24</f>
        <v>0</v>
      </c>
      <c r="N11" s="56">
        <f>+'24-01-583'!Y24</f>
        <v>0</v>
      </c>
      <c r="O11" s="111">
        <f>+'24-01-583'!Z24</f>
        <v>0</v>
      </c>
      <c r="P11" s="111">
        <f>+'24-01-583'!AA24</f>
        <v>0</v>
      </c>
      <c r="Q11" s="111">
        <f>+'24-01-583'!AB24</f>
        <v>0</v>
      </c>
      <c r="R11" s="56">
        <f>+'24-01-583'!AC24</f>
        <v>0</v>
      </c>
      <c r="S11" s="111">
        <f>+'24-01-583'!AD24</f>
        <v>0</v>
      </c>
      <c r="T11" s="111">
        <f>+'24-01-583'!AE24</f>
        <v>0</v>
      </c>
      <c r="U11" s="111">
        <f>+'24-01-583'!AF24</f>
        <v>0</v>
      </c>
      <c r="V11" s="56">
        <f>+'24-01-583'!AG24</f>
        <v>0</v>
      </c>
      <c r="W11" s="56">
        <f>+'24-01-583'!AH24</f>
        <v>0</v>
      </c>
      <c r="X11" s="125">
        <f>+'24-01-583'!AI24</f>
        <v>0</v>
      </c>
      <c r="Y11" s="125">
        <f>+'24-01-583'!AJ24</f>
        <v>0</v>
      </c>
      <c r="Z11" s="2"/>
      <c r="AA11" s="2"/>
      <c r="AB11" s="2"/>
      <c r="AC11" s="2"/>
      <c r="AD11" s="2"/>
    </row>
    <row r="12" spans="1:30" ht="26.25" customHeight="1">
      <c r="A12" s="124" t="s">
        <v>61</v>
      </c>
      <c r="B12" s="111">
        <f>+'24-01-583'!J29</f>
        <v>63305625</v>
      </c>
      <c r="C12" s="111">
        <f>+'24-01-583'!K29</f>
        <v>0</v>
      </c>
      <c r="D12" s="111">
        <f>+'24-01-583'!M29</f>
        <v>0</v>
      </c>
      <c r="E12" s="111">
        <f>+'24-01-583'!N29</f>
        <v>0</v>
      </c>
      <c r="F12" s="111">
        <f>+'24-01-583'!O29</f>
        <v>0</v>
      </c>
      <c r="G12" s="111">
        <f>+'24-01-583'!R29</f>
        <v>0</v>
      </c>
      <c r="H12" s="111">
        <f>+'24-01-583'!S29</f>
        <v>0</v>
      </c>
      <c r="I12" s="111">
        <f>+'24-01-583'!T29</f>
        <v>0</v>
      </c>
      <c r="J12" s="56">
        <f>+'24-01-583'!U29</f>
        <v>0</v>
      </c>
      <c r="K12" s="111">
        <f>+'24-01-583'!V29</f>
        <v>0</v>
      </c>
      <c r="L12" s="111">
        <f>+'24-01-583'!W29</f>
        <v>0</v>
      </c>
      <c r="M12" s="111">
        <f>+'24-01-583'!X29</f>
        <v>0</v>
      </c>
      <c r="N12" s="56">
        <f>+'24-01-583'!Y29</f>
        <v>0</v>
      </c>
      <c r="O12" s="111">
        <f>+'24-01-583'!Z29</f>
        <v>0</v>
      </c>
      <c r="P12" s="111">
        <f>+'24-01-583'!AA29</f>
        <v>0</v>
      </c>
      <c r="Q12" s="111">
        <f>+'24-01-583'!AB29</f>
        <v>0</v>
      </c>
      <c r="R12" s="56">
        <f>+'24-01-583'!AC29</f>
        <v>0</v>
      </c>
      <c r="S12" s="111">
        <f>+'24-01-583'!AD29</f>
        <v>0</v>
      </c>
      <c r="T12" s="111">
        <f>+'24-01-583'!AE29</f>
        <v>0</v>
      </c>
      <c r="U12" s="111">
        <f>+'24-01-583'!AF29</f>
        <v>0</v>
      </c>
      <c r="V12" s="56">
        <f>+'24-01-583'!AG29</f>
        <v>0</v>
      </c>
      <c r="W12" s="56">
        <f>+'24-01-583'!AH29</f>
        <v>0</v>
      </c>
      <c r="X12" s="125">
        <f>+'24-01-583'!AI29</f>
        <v>0</v>
      </c>
      <c r="Y12" s="125">
        <f>+'24-01-583'!AJ29</f>
        <v>0</v>
      </c>
      <c r="Z12" s="2"/>
      <c r="AA12" s="2"/>
      <c r="AB12" s="2"/>
      <c r="AC12" s="2"/>
      <c r="AD12" s="2"/>
    </row>
    <row r="13" spans="1:30" ht="26.25" customHeight="1">
      <c r="A13" s="124" t="s">
        <v>63</v>
      </c>
      <c r="B13" s="111">
        <f>+'24-01-583'!J34</f>
        <v>63305625</v>
      </c>
      <c r="C13" s="111">
        <f>+'24-01-583'!K34</f>
        <v>0</v>
      </c>
      <c r="D13" s="111">
        <f>+'24-01-583'!M34</f>
        <v>0</v>
      </c>
      <c r="E13" s="111">
        <f>+'24-01-583'!N34</f>
        <v>0</v>
      </c>
      <c r="F13" s="111">
        <f>+'24-01-583'!O34</f>
        <v>0</v>
      </c>
      <c r="G13" s="111">
        <f>+'24-01-583'!R34</f>
        <v>0</v>
      </c>
      <c r="H13" s="111">
        <f>+'24-01-583'!S34</f>
        <v>0</v>
      </c>
      <c r="I13" s="111">
        <f>+'24-01-583'!T34</f>
        <v>0</v>
      </c>
      <c r="J13" s="56">
        <f>+'24-01-583'!U34</f>
        <v>0</v>
      </c>
      <c r="K13" s="111">
        <f>+'24-01-583'!V34</f>
        <v>0</v>
      </c>
      <c r="L13" s="111">
        <f>+'24-01-583'!W34</f>
        <v>0</v>
      </c>
      <c r="M13" s="111">
        <f>+'24-01-583'!X34</f>
        <v>0</v>
      </c>
      <c r="N13" s="56">
        <f>+'24-01-583'!Y34</f>
        <v>0</v>
      </c>
      <c r="O13" s="111">
        <f>+'24-01-583'!Z34</f>
        <v>0</v>
      </c>
      <c r="P13" s="111">
        <f>+'24-01-583'!AA34</f>
        <v>0</v>
      </c>
      <c r="Q13" s="111">
        <f>+'24-01-583'!AB34</f>
        <v>0</v>
      </c>
      <c r="R13" s="56">
        <f>+'24-01-583'!AC34</f>
        <v>0</v>
      </c>
      <c r="S13" s="111">
        <f>+'24-01-583'!AD34</f>
        <v>0</v>
      </c>
      <c r="T13" s="111">
        <f>+'24-01-583'!AE34</f>
        <v>0</v>
      </c>
      <c r="U13" s="111">
        <f>+'24-01-583'!AF34</f>
        <v>0</v>
      </c>
      <c r="V13" s="56">
        <f>+'24-01-583'!AG34</f>
        <v>0</v>
      </c>
      <c r="W13" s="56">
        <f>+'24-01-583'!AH34</f>
        <v>0</v>
      </c>
      <c r="X13" s="125">
        <f>+'24-01-583'!AI34</f>
        <v>0</v>
      </c>
      <c r="Y13" s="125">
        <f>+'24-01-583'!AJ34</f>
        <v>0</v>
      </c>
      <c r="Z13" s="2"/>
      <c r="AA13" s="2"/>
      <c r="AB13" s="2"/>
      <c r="AC13" s="2"/>
      <c r="AD13" s="2"/>
    </row>
    <row r="14" spans="1:30" ht="26.25" customHeight="1">
      <c r="A14" s="124" t="s">
        <v>65</v>
      </c>
      <c r="B14" s="111">
        <f>+'24-01-583'!J38</f>
        <v>63305625</v>
      </c>
      <c r="C14" s="111">
        <f>+'24-01-583'!K38</f>
        <v>0</v>
      </c>
      <c r="D14" s="111">
        <f>+'24-01-583'!M38</f>
        <v>0</v>
      </c>
      <c r="E14" s="111">
        <f>+'24-01-583'!N38</f>
        <v>0</v>
      </c>
      <c r="F14" s="111">
        <f>+'24-01-583'!O38</f>
        <v>0</v>
      </c>
      <c r="G14" s="111">
        <f>+'24-01-583'!R38</f>
        <v>0</v>
      </c>
      <c r="H14" s="111">
        <f>+'24-01-583'!S38</f>
        <v>0</v>
      </c>
      <c r="I14" s="111">
        <f>+'24-01-583'!T38</f>
        <v>0</v>
      </c>
      <c r="J14" s="56">
        <f>+'24-01-583'!U38</f>
        <v>0</v>
      </c>
      <c r="K14" s="111">
        <f>+'24-01-583'!V38</f>
        <v>0</v>
      </c>
      <c r="L14" s="111">
        <f>+'24-01-583'!W38</f>
        <v>0</v>
      </c>
      <c r="M14" s="111">
        <f>+'24-01-583'!X38</f>
        <v>0</v>
      </c>
      <c r="N14" s="56">
        <f>+'24-01-583'!Y38</f>
        <v>0</v>
      </c>
      <c r="O14" s="111">
        <f>+'24-01-583'!Z38</f>
        <v>0</v>
      </c>
      <c r="P14" s="111">
        <f>+'24-01-583'!AA38</f>
        <v>0</v>
      </c>
      <c r="Q14" s="111">
        <f>+'24-01-583'!AB38</f>
        <v>0</v>
      </c>
      <c r="R14" s="56">
        <f>+'24-01-583'!AC38</f>
        <v>0</v>
      </c>
      <c r="S14" s="111">
        <f>+'24-01-583'!AD38</f>
        <v>0</v>
      </c>
      <c r="T14" s="111">
        <f>+'24-01-583'!AE38</f>
        <v>0</v>
      </c>
      <c r="U14" s="111">
        <f>+'24-01-583'!AF38</f>
        <v>0</v>
      </c>
      <c r="V14" s="56">
        <f>+'24-01-583'!AG38</f>
        <v>0</v>
      </c>
      <c r="W14" s="56">
        <f>+'24-01-583'!AH38</f>
        <v>0</v>
      </c>
      <c r="X14" s="125">
        <f>+'24-01-583'!AI38</f>
        <v>0</v>
      </c>
      <c r="Y14" s="125">
        <f>+'24-01-583'!AJ38</f>
        <v>0</v>
      </c>
      <c r="Z14" s="2"/>
      <c r="AA14" s="2"/>
      <c r="AB14" s="2"/>
      <c r="AC14" s="2"/>
      <c r="AD14" s="2"/>
    </row>
    <row r="15" spans="1:30" ht="26.25" customHeight="1">
      <c r="A15" s="124" t="s">
        <v>67</v>
      </c>
      <c r="B15" s="111">
        <f>+'24-01-583'!J42</f>
        <v>63305625</v>
      </c>
      <c r="C15" s="111">
        <f>+'24-01-583'!K42</f>
        <v>0</v>
      </c>
      <c r="D15" s="111">
        <f>+'24-01-583'!M42</f>
        <v>0</v>
      </c>
      <c r="E15" s="111">
        <f>+'24-01-583'!N42</f>
        <v>0</v>
      </c>
      <c r="F15" s="111">
        <f>+'24-01-583'!O42</f>
        <v>0</v>
      </c>
      <c r="G15" s="111">
        <f>+'24-01-583'!R42</f>
        <v>0</v>
      </c>
      <c r="H15" s="111">
        <f>+'24-01-583'!S42</f>
        <v>0</v>
      </c>
      <c r="I15" s="111">
        <f>+'24-01-583'!T42</f>
        <v>0</v>
      </c>
      <c r="J15" s="56">
        <f>+'24-01-583'!U42</f>
        <v>0</v>
      </c>
      <c r="K15" s="111">
        <f>+'24-01-583'!V42</f>
        <v>0</v>
      </c>
      <c r="L15" s="111">
        <f>+'24-01-583'!W42</f>
        <v>0</v>
      </c>
      <c r="M15" s="111">
        <f>+'24-01-583'!X42</f>
        <v>0</v>
      </c>
      <c r="N15" s="56">
        <f>+'24-01-583'!Y42</f>
        <v>0</v>
      </c>
      <c r="O15" s="111">
        <f>+'24-01-583'!Z42</f>
        <v>0</v>
      </c>
      <c r="P15" s="111">
        <f>+'24-01-583'!AA42</f>
        <v>0</v>
      </c>
      <c r="Q15" s="111">
        <f>+'24-01-583'!AB42</f>
        <v>0</v>
      </c>
      <c r="R15" s="56">
        <f>+'24-01-583'!AC42</f>
        <v>0</v>
      </c>
      <c r="S15" s="111">
        <f>+'24-01-583'!AD42</f>
        <v>0</v>
      </c>
      <c r="T15" s="111">
        <f>+'24-01-583'!AE42</f>
        <v>0</v>
      </c>
      <c r="U15" s="111">
        <f>+'24-01-583'!AF42</f>
        <v>0</v>
      </c>
      <c r="V15" s="56">
        <f>+'24-01-583'!AG42</f>
        <v>0</v>
      </c>
      <c r="W15" s="56">
        <f>+'24-01-583'!AH42</f>
        <v>0</v>
      </c>
      <c r="X15" s="125">
        <f>+'24-01-583'!AI42</f>
        <v>0</v>
      </c>
      <c r="Y15" s="125">
        <f>+'24-01-583'!AJ42</f>
        <v>0</v>
      </c>
      <c r="Z15" s="2"/>
      <c r="AA15" s="2"/>
      <c r="AB15" s="2"/>
      <c r="AC15" s="2"/>
      <c r="AD15" s="2"/>
    </row>
    <row r="16" spans="1:30" ht="26.25" customHeight="1">
      <c r="A16" s="124" t="s">
        <v>70</v>
      </c>
      <c r="B16" s="111">
        <f>+'24-01-583'!J46</f>
        <v>63305625</v>
      </c>
      <c r="C16" s="111">
        <f>+'24-01-583'!K46</f>
        <v>0</v>
      </c>
      <c r="D16" s="111">
        <f>+'24-01-583'!M46</f>
        <v>0</v>
      </c>
      <c r="E16" s="111">
        <f>+'24-01-583'!N46</f>
        <v>0</v>
      </c>
      <c r="F16" s="111">
        <f>+'24-01-583'!O46</f>
        <v>0</v>
      </c>
      <c r="G16" s="111">
        <f>+'24-01-583'!R46</f>
        <v>0</v>
      </c>
      <c r="H16" s="111">
        <f>+'24-01-583'!S46</f>
        <v>0</v>
      </c>
      <c r="I16" s="111">
        <f>+'24-01-583'!T46</f>
        <v>0</v>
      </c>
      <c r="J16" s="56">
        <f>+'24-01-583'!U46</f>
        <v>0</v>
      </c>
      <c r="K16" s="111">
        <f>+'24-01-583'!V46</f>
        <v>0</v>
      </c>
      <c r="L16" s="111">
        <f>+'24-01-583'!W46</f>
        <v>0</v>
      </c>
      <c r="M16" s="111">
        <f>+'24-01-583'!X46</f>
        <v>0</v>
      </c>
      <c r="N16" s="56">
        <f>+'24-01-583'!Y46</f>
        <v>0</v>
      </c>
      <c r="O16" s="111">
        <f>+'24-01-583'!Z46</f>
        <v>0</v>
      </c>
      <c r="P16" s="111">
        <f>+'24-01-583'!AA46</f>
        <v>0</v>
      </c>
      <c r="Q16" s="111">
        <f>+'24-01-583'!AB46</f>
        <v>0</v>
      </c>
      <c r="R16" s="56">
        <f>+'24-01-583'!AC46</f>
        <v>0</v>
      </c>
      <c r="S16" s="111">
        <f>+'24-01-583'!AD46</f>
        <v>0</v>
      </c>
      <c r="T16" s="111">
        <f>+'24-01-583'!AE46</f>
        <v>0</v>
      </c>
      <c r="U16" s="111">
        <f>+'24-01-583'!AF46</f>
        <v>0</v>
      </c>
      <c r="V16" s="56">
        <f>+'24-01-583'!AG46</f>
        <v>0</v>
      </c>
      <c r="W16" s="56">
        <f>+'24-01-583'!AH46</f>
        <v>0</v>
      </c>
      <c r="X16" s="125">
        <f>+'24-01-583'!AI46</f>
        <v>0</v>
      </c>
      <c r="Y16" s="125">
        <f>+'24-01-583'!AJ46</f>
        <v>0</v>
      </c>
      <c r="Z16" s="2"/>
      <c r="AA16" s="2"/>
      <c r="AB16" s="2"/>
      <c r="AC16" s="2"/>
      <c r="AD16" s="2"/>
    </row>
    <row r="17" spans="1:30" ht="26.25" customHeight="1">
      <c r="A17" s="124" t="s">
        <v>72</v>
      </c>
      <c r="B17" s="111">
        <f>+'24-01-583'!J50</f>
        <v>63305625</v>
      </c>
      <c r="C17" s="111">
        <f>+'24-01-583'!K50</f>
        <v>0</v>
      </c>
      <c r="D17" s="111">
        <f>+'24-01-583'!M50</f>
        <v>0</v>
      </c>
      <c r="E17" s="111">
        <f>+'24-01-583'!N50</f>
        <v>0</v>
      </c>
      <c r="F17" s="111">
        <f>+'24-01-583'!O50</f>
        <v>0</v>
      </c>
      <c r="G17" s="111">
        <f>+'24-01-583'!R50</f>
        <v>0</v>
      </c>
      <c r="H17" s="111">
        <f>+'24-01-583'!S50</f>
        <v>0</v>
      </c>
      <c r="I17" s="111">
        <f>+'24-01-583'!T50</f>
        <v>0</v>
      </c>
      <c r="J17" s="56">
        <f>+'24-01-583'!U50</f>
        <v>0</v>
      </c>
      <c r="K17" s="111">
        <f>+'24-01-583'!V50</f>
        <v>0</v>
      </c>
      <c r="L17" s="111">
        <f>+'24-01-583'!W50</f>
        <v>0</v>
      </c>
      <c r="M17" s="111">
        <f>+'24-01-583'!X50</f>
        <v>0</v>
      </c>
      <c r="N17" s="56">
        <f>+'24-01-583'!Y50</f>
        <v>0</v>
      </c>
      <c r="O17" s="111">
        <f>+'24-01-583'!Z50</f>
        <v>0</v>
      </c>
      <c r="P17" s="111">
        <f>+'24-01-583'!AA50</f>
        <v>0</v>
      </c>
      <c r="Q17" s="111">
        <f>+'24-01-583'!AB50</f>
        <v>0</v>
      </c>
      <c r="R17" s="56">
        <f>+'24-01-583'!AC50</f>
        <v>0</v>
      </c>
      <c r="S17" s="111">
        <f>+'24-01-583'!AD50</f>
        <v>0</v>
      </c>
      <c r="T17" s="111">
        <f>+'24-01-583'!AE50</f>
        <v>0</v>
      </c>
      <c r="U17" s="111">
        <f>+'24-01-583'!AF50</f>
        <v>0</v>
      </c>
      <c r="V17" s="56">
        <f>+'24-01-583'!AG50</f>
        <v>0</v>
      </c>
      <c r="W17" s="56">
        <f>+'24-01-583'!AH50</f>
        <v>0</v>
      </c>
      <c r="X17" s="125">
        <f>+'24-01-583'!AI50</f>
        <v>0</v>
      </c>
      <c r="Y17" s="125">
        <f>+'24-01-583'!AJ50</f>
        <v>0</v>
      </c>
      <c r="Z17" s="2"/>
      <c r="AA17" s="2"/>
      <c r="AB17" s="2"/>
      <c r="AC17" s="2"/>
      <c r="AD17" s="2"/>
    </row>
    <row r="18" spans="1:30" ht="26.25" customHeight="1">
      <c r="A18" s="124" t="s">
        <v>74</v>
      </c>
      <c r="B18" s="111">
        <f>+'24-01-583'!J54</f>
        <v>63305625</v>
      </c>
      <c r="C18" s="111">
        <f>+'24-01-583'!K54</f>
        <v>0</v>
      </c>
      <c r="D18" s="111">
        <f>+'24-01-583'!M54</f>
        <v>0</v>
      </c>
      <c r="E18" s="111">
        <f>+'24-01-583'!N54</f>
        <v>0</v>
      </c>
      <c r="F18" s="111">
        <f>+'24-01-583'!O54</f>
        <v>0</v>
      </c>
      <c r="G18" s="111">
        <f>+'24-01-583'!R54</f>
        <v>0</v>
      </c>
      <c r="H18" s="111">
        <f>+'24-01-583'!S54</f>
        <v>0</v>
      </c>
      <c r="I18" s="111">
        <f>+'24-01-583'!T54</f>
        <v>0</v>
      </c>
      <c r="J18" s="56">
        <f>+'24-01-583'!U54</f>
        <v>0</v>
      </c>
      <c r="K18" s="111">
        <f>+'24-01-583'!V54</f>
        <v>0</v>
      </c>
      <c r="L18" s="111">
        <f>+'24-01-583'!W54</f>
        <v>0</v>
      </c>
      <c r="M18" s="111">
        <f>+'24-01-583'!X54</f>
        <v>0</v>
      </c>
      <c r="N18" s="56">
        <f>+'24-01-583'!Y54</f>
        <v>0</v>
      </c>
      <c r="O18" s="111">
        <f>+'24-01-583'!Z54</f>
        <v>0</v>
      </c>
      <c r="P18" s="111">
        <f>+'24-01-583'!AA54</f>
        <v>0</v>
      </c>
      <c r="Q18" s="111">
        <f>+'24-01-583'!AB54</f>
        <v>0</v>
      </c>
      <c r="R18" s="56">
        <f>+'24-01-583'!AC54</f>
        <v>0</v>
      </c>
      <c r="S18" s="111">
        <f>+'24-01-583'!AD54</f>
        <v>0</v>
      </c>
      <c r="T18" s="111">
        <f>+'24-01-583'!AE54</f>
        <v>0</v>
      </c>
      <c r="U18" s="111">
        <f>+'24-01-583'!AF54</f>
        <v>0</v>
      </c>
      <c r="V18" s="56">
        <f>+'24-01-583'!AG54</f>
        <v>0</v>
      </c>
      <c r="W18" s="56">
        <f>+'24-01-583'!AH54</f>
        <v>0</v>
      </c>
      <c r="X18" s="125">
        <f>+'24-01-583'!AI54</f>
        <v>0</v>
      </c>
      <c r="Y18" s="125">
        <f>+'24-01-583'!AJ54</f>
        <v>0</v>
      </c>
      <c r="Z18" s="2"/>
      <c r="AA18" s="2"/>
      <c r="AB18" s="2"/>
      <c r="AC18" s="2"/>
      <c r="AD18" s="2"/>
    </row>
    <row r="19" spans="1:30" ht="26.25" customHeight="1">
      <c r="A19" s="124" t="s">
        <v>76</v>
      </c>
      <c r="B19" s="111">
        <f>+'24-01-583'!J58</f>
        <v>63305625</v>
      </c>
      <c r="C19" s="111">
        <f>+'24-01-583'!K58</f>
        <v>0</v>
      </c>
      <c r="D19" s="111">
        <f>+'24-01-583'!M58</f>
        <v>0</v>
      </c>
      <c r="E19" s="111">
        <f>+'24-01-583'!N58</f>
        <v>0</v>
      </c>
      <c r="F19" s="111">
        <f>+'24-01-583'!O58</f>
        <v>0</v>
      </c>
      <c r="G19" s="111">
        <f>+'24-01-583'!R58</f>
        <v>0</v>
      </c>
      <c r="H19" s="111">
        <f>+'24-01-583'!S58</f>
        <v>0</v>
      </c>
      <c r="I19" s="111">
        <f>+'24-01-583'!T58</f>
        <v>0</v>
      </c>
      <c r="J19" s="56">
        <f>+'24-01-583'!U58</f>
        <v>0</v>
      </c>
      <c r="K19" s="111">
        <f>+'24-01-583'!V58</f>
        <v>0</v>
      </c>
      <c r="L19" s="111">
        <f>+'24-01-583'!W58</f>
        <v>0</v>
      </c>
      <c r="M19" s="111">
        <f>+'24-01-583'!X58</f>
        <v>0</v>
      </c>
      <c r="N19" s="56">
        <f>+'24-01-583'!Y58</f>
        <v>0</v>
      </c>
      <c r="O19" s="111">
        <f>+'24-01-583'!Z58</f>
        <v>0</v>
      </c>
      <c r="P19" s="111">
        <f>+'24-01-583'!AA58</f>
        <v>0</v>
      </c>
      <c r="Q19" s="111">
        <f>+'24-01-583'!AB58</f>
        <v>0</v>
      </c>
      <c r="R19" s="56">
        <f>+'24-01-583'!AC58</f>
        <v>0</v>
      </c>
      <c r="S19" s="111">
        <f>+'24-01-583'!AD58</f>
        <v>0</v>
      </c>
      <c r="T19" s="111">
        <f>+'24-01-583'!AE58</f>
        <v>0</v>
      </c>
      <c r="U19" s="111">
        <f>+'24-01-583'!AF58</f>
        <v>0</v>
      </c>
      <c r="V19" s="56">
        <f>+'24-01-583'!AG58</f>
        <v>0</v>
      </c>
      <c r="W19" s="56">
        <f>+'24-01-583'!AH58</f>
        <v>0</v>
      </c>
      <c r="X19" s="125">
        <f>+'24-01-583'!AI58</f>
        <v>0</v>
      </c>
      <c r="Y19" s="125">
        <f>+'24-01-583'!AJ58</f>
        <v>0</v>
      </c>
      <c r="Z19" s="2"/>
      <c r="AA19" s="2"/>
      <c r="AB19" s="2"/>
      <c r="AC19" s="2"/>
      <c r="AD19" s="2"/>
    </row>
    <row r="20" spans="1:30" ht="26.25" customHeight="1">
      <c r="A20" s="60" t="s">
        <v>93</v>
      </c>
      <c r="B20" s="111">
        <f>+'24-01-583'!J62</f>
        <v>63305625</v>
      </c>
      <c r="C20" s="111">
        <f>+'24-01-583'!K62</f>
        <v>0</v>
      </c>
      <c r="D20" s="111">
        <f>+'24-01-583'!M62</f>
        <v>0</v>
      </c>
      <c r="E20" s="111">
        <f>+'24-01-583'!N62</f>
        <v>0</v>
      </c>
      <c r="F20" s="111">
        <f>+'24-01-583'!O62</f>
        <v>0</v>
      </c>
      <c r="G20" s="111">
        <f>+'24-01-583'!R62</f>
        <v>0</v>
      </c>
      <c r="H20" s="111">
        <f>+'24-01-583'!S62</f>
        <v>0</v>
      </c>
      <c r="I20" s="111">
        <f>+'24-01-583'!T62</f>
        <v>0</v>
      </c>
      <c r="J20" s="56">
        <f>+'24-01-583'!U62</f>
        <v>0</v>
      </c>
      <c r="K20" s="111">
        <f>+'24-01-583'!V62</f>
        <v>0</v>
      </c>
      <c r="L20" s="111">
        <f>+'24-01-583'!W62</f>
        <v>0</v>
      </c>
      <c r="M20" s="111">
        <f>+'24-01-583'!X62</f>
        <v>0</v>
      </c>
      <c r="N20" s="56">
        <f>+'24-01-583'!Y62</f>
        <v>0</v>
      </c>
      <c r="O20" s="111">
        <f>+'24-01-583'!Z62</f>
        <v>0</v>
      </c>
      <c r="P20" s="111">
        <f>+'24-01-583'!AA62</f>
        <v>0</v>
      </c>
      <c r="Q20" s="111">
        <f>+'24-01-583'!AB62</f>
        <v>0</v>
      </c>
      <c r="R20" s="56">
        <f>+'24-01-583'!AC62</f>
        <v>0</v>
      </c>
      <c r="S20" s="111">
        <f>+'24-01-583'!AD62</f>
        <v>0</v>
      </c>
      <c r="T20" s="111">
        <f>+'24-01-583'!AE62</f>
        <v>0</v>
      </c>
      <c r="U20" s="111">
        <f>+'24-01-583'!AF62</f>
        <v>0</v>
      </c>
      <c r="V20" s="56">
        <f>+'24-01-583'!AG62</f>
        <v>0</v>
      </c>
      <c r="W20" s="56">
        <f>+'24-01-583'!AH62</f>
        <v>0</v>
      </c>
      <c r="X20" s="125">
        <f>+'24-01-583'!AI62</f>
        <v>0</v>
      </c>
      <c r="Y20" s="125">
        <f>+'24-01-583'!AJ62</f>
        <v>0</v>
      </c>
      <c r="Z20" s="2"/>
      <c r="AA20" s="2"/>
      <c r="AB20" s="2"/>
      <c r="AC20" s="2"/>
      <c r="AD20" s="2"/>
    </row>
    <row r="21" spans="1:30" ht="26.25" customHeight="1">
      <c r="A21" s="60" t="s">
        <v>80</v>
      </c>
      <c r="B21" s="111">
        <f>+'24-01-583'!J67</f>
        <v>63305625</v>
      </c>
      <c r="C21" s="111">
        <f>+'24-01-583'!K67</f>
        <v>0</v>
      </c>
      <c r="D21" s="111">
        <f>+'24-01-583'!M67</f>
        <v>0</v>
      </c>
      <c r="E21" s="111">
        <f>+'24-01-583'!N67</f>
        <v>0</v>
      </c>
      <c r="F21" s="111">
        <f>+'24-01-583'!O67</f>
        <v>0</v>
      </c>
      <c r="G21" s="111">
        <f>+'24-01-583'!R67</f>
        <v>0</v>
      </c>
      <c r="H21" s="111">
        <f>+'24-01-583'!S67</f>
        <v>0</v>
      </c>
      <c r="I21" s="111">
        <f>+'24-01-583'!T67</f>
        <v>0</v>
      </c>
      <c r="J21" s="56">
        <f>+'24-01-583'!U67</f>
        <v>0</v>
      </c>
      <c r="K21" s="111">
        <f>+'24-01-583'!V67</f>
        <v>0</v>
      </c>
      <c r="L21" s="111">
        <f>+'24-01-583'!W67</f>
        <v>0</v>
      </c>
      <c r="M21" s="111">
        <f>+'24-01-583'!X67</f>
        <v>0</v>
      </c>
      <c r="N21" s="56">
        <f>+'24-01-583'!Y67</f>
        <v>0</v>
      </c>
      <c r="O21" s="111">
        <f>+'24-01-583'!Z67</f>
        <v>0</v>
      </c>
      <c r="P21" s="111">
        <f>+'24-01-583'!AA67</f>
        <v>0</v>
      </c>
      <c r="Q21" s="111">
        <f>+'24-01-583'!AB67</f>
        <v>0</v>
      </c>
      <c r="R21" s="56">
        <f>+'24-01-583'!AC67</f>
        <v>0</v>
      </c>
      <c r="S21" s="111">
        <f>+'24-01-583'!AD67</f>
        <v>0</v>
      </c>
      <c r="T21" s="111">
        <f>+'24-01-583'!AE67</f>
        <v>0</v>
      </c>
      <c r="U21" s="111">
        <f>+'24-01-583'!AF67</f>
        <v>0</v>
      </c>
      <c r="V21" s="56">
        <f>+'24-01-583'!AG67</f>
        <v>0</v>
      </c>
      <c r="W21" s="56">
        <f>+'24-01-583'!AH67</f>
        <v>0</v>
      </c>
      <c r="X21" s="125">
        <f>+'24-01-583'!AI67</f>
        <v>0</v>
      </c>
      <c r="Y21" s="125">
        <f>+'24-01-583'!AJ67</f>
        <v>0</v>
      </c>
      <c r="Z21" s="2"/>
      <c r="AA21" s="2"/>
      <c r="AB21" s="2"/>
      <c r="AC21" s="2"/>
      <c r="AD21" s="2"/>
    </row>
    <row r="22" spans="1:30" ht="26.25" customHeight="1">
      <c r="A22" s="60" t="s">
        <v>94</v>
      </c>
      <c r="B22" s="111">
        <f>+'24-01-583'!J71</f>
        <v>63305625</v>
      </c>
      <c r="C22" s="111">
        <f>+'24-01-583'!K71</f>
        <v>0</v>
      </c>
      <c r="D22" s="111">
        <f>+'24-01-583'!M71</f>
        <v>0</v>
      </c>
      <c r="E22" s="111">
        <f>+'24-01-583'!N71</f>
        <v>0</v>
      </c>
      <c r="F22" s="111">
        <f>+'24-01-583'!O71</f>
        <v>0</v>
      </c>
      <c r="G22" s="111">
        <f>+'24-01-583'!R71</f>
        <v>0</v>
      </c>
      <c r="H22" s="111">
        <f>+'24-01-583'!S71</f>
        <v>0</v>
      </c>
      <c r="I22" s="111">
        <f>+'24-01-583'!T71</f>
        <v>0</v>
      </c>
      <c r="J22" s="56">
        <f>+'24-01-583'!U71</f>
        <v>0</v>
      </c>
      <c r="K22" s="111">
        <f>+'24-01-583'!V71</f>
        <v>0</v>
      </c>
      <c r="L22" s="111">
        <f>+'24-01-583'!W71</f>
        <v>0</v>
      </c>
      <c r="M22" s="111">
        <f>+'24-01-583'!X71</f>
        <v>0</v>
      </c>
      <c r="N22" s="56">
        <f>+'24-01-583'!Y71</f>
        <v>0</v>
      </c>
      <c r="O22" s="111">
        <f>+'24-01-583'!Z71</f>
        <v>0</v>
      </c>
      <c r="P22" s="111">
        <f>+'24-01-583'!AA71</f>
        <v>0</v>
      </c>
      <c r="Q22" s="111">
        <f>+'24-01-583'!AB71</f>
        <v>0</v>
      </c>
      <c r="R22" s="56">
        <f>+'24-01-583'!AC71</f>
        <v>0</v>
      </c>
      <c r="S22" s="111">
        <f>+'24-01-583'!AD71</f>
        <v>0</v>
      </c>
      <c r="T22" s="111">
        <f>+'24-01-583'!AE71</f>
        <v>0</v>
      </c>
      <c r="U22" s="111">
        <f>+'24-01-583'!AF71</f>
        <v>0</v>
      </c>
      <c r="V22" s="56">
        <f>+'24-01-583'!AG71</f>
        <v>0</v>
      </c>
      <c r="W22" s="56">
        <f>+'24-01-583'!AH71</f>
        <v>0</v>
      </c>
      <c r="X22" s="125">
        <f>+'24-01-583'!AI71</f>
        <v>0</v>
      </c>
      <c r="Y22" s="125">
        <f>+'24-01-583'!AJ71</f>
        <v>0</v>
      </c>
      <c r="Z22" s="2"/>
      <c r="AA22" s="2"/>
      <c r="AB22" s="2"/>
      <c r="AC22" s="2"/>
      <c r="AD22" s="2"/>
    </row>
    <row r="23" spans="1:30" ht="26.25" customHeight="1">
      <c r="A23" s="60" t="s">
        <v>84</v>
      </c>
      <c r="B23" s="111">
        <f>+'24-01-583'!J75</f>
        <v>63305625</v>
      </c>
      <c r="C23" s="111">
        <f>+'24-01-583'!K75</f>
        <v>0</v>
      </c>
      <c r="D23" s="111">
        <f>+'24-01-583'!M75</f>
        <v>0</v>
      </c>
      <c r="E23" s="111">
        <f>+'24-01-583'!N75</f>
        <v>0</v>
      </c>
      <c r="F23" s="111">
        <f>+'24-01-583'!O75</f>
        <v>0</v>
      </c>
      <c r="G23" s="111">
        <f>+'24-01-583'!R75</f>
        <v>0</v>
      </c>
      <c r="H23" s="111">
        <f>+'24-01-583'!S75</f>
        <v>0</v>
      </c>
      <c r="I23" s="111">
        <f>+'24-01-583'!T75</f>
        <v>0</v>
      </c>
      <c r="J23" s="56">
        <f>+'24-01-583'!U75</f>
        <v>0</v>
      </c>
      <c r="K23" s="111">
        <f>+'24-01-583'!V75</f>
        <v>0</v>
      </c>
      <c r="L23" s="111">
        <f>+'24-01-583'!W75</f>
        <v>0</v>
      </c>
      <c r="M23" s="111">
        <f>+'24-01-583'!X75</f>
        <v>0</v>
      </c>
      <c r="N23" s="56">
        <f>+'24-01-583'!Y75</f>
        <v>0</v>
      </c>
      <c r="O23" s="111">
        <f>+'24-01-583'!Z75</f>
        <v>0</v>
      </c>
      <c r="P23" s="111">
        <f>+'24-01-583'!AA75</f>
        <v>0</v>
      </c>
      <c r="Q23" s="111">
        <f>+'24-01-583'!AB75</f>
        <v>0</v>
      </c>
      <c r="R23" s="56">
        <f>+'24-01-583'!AC75</f>
        <v>0</v>
      </c>
      <c r="S23" s="111">
        <f>+'24-01-583'!AD75</f>
        <v>0</v>
      </c>
      <c r="T23" s="111">
        <f>+'24-01-583'!AE75</f>
        <v>0</v>
      </c>
      <c r="U23" s="111">
        <f>+'24-01-583'!AF75</f>
        <v>0</v>
      </c>
      <c r="V23" s="56">
        <f>+'24-01-583'!AG75</f>
        <v>0</v>
      </c>
      <c r="W23" s="56">
        <f>+'24-01-583'!AH75</f>
        <v>0</v>
      </c>
      <c r="X23" s="125">
        <f>+'24-01-583'!AI75</f>
        <v>0</v>
      </c>
      <c r="Y23" s="125">
        <f>+'24-01-583'!AJ75</f>
        <v>0</v>
      </c>
      <c r="Z23" s="2"/>
      <c r="AA23" s="2"/>
      <c r="AB23" s="2"/>
      <c r="AC23" s="2"/>
      <c r="AD23" s="2"/>
    </row>
    <row r="24" spans="1:30" ht="26.25" customHeight="1">
      <c r="A24" s="126" t="s">
        <v>86</v>
      </c>
      <c r="B24" s="111">
        <f>+'24-01-583'!J79</f>
        <v>0</v>
      </c>
      <c r="C24" s="111">
        <f>+'24-01-583'!K79</f>
        <v>0</v>
      </c>
      <c r="D24" s="111">
        <f>+'24-01-583'!M79</f>
        <v>0</v>
      </c>
      <c r="E24" s="111">
        <f>+'24-01-583'!N79</f>
        <v>0</v>
      </c>
      <c r="F24" s="111">
        <f>+'24-01-583'!O79</f>
        <v>0</v>
      </c>
      <c r="G24" s="111">
        <f>+'24-01-583'!R79</f>
        <v>0</v>
      </c>
      <c r="H24" s="111">
        <f>+'24-01-583'!S79</f>
        <v>0</v>
      </c>
      <c r="I24" s="111">
        <f>+'24-01-583'!T79</f>
        <v>0</v>
      </c>
      <c r="J24" s="56">
        <f>+'24-01-583'!U79</f>
        <v>0</v>
      </c>
      <c r="K24" s="111">
        <f>+'24-01-583'!V79</f>
        <v>0</v>
      </c>
      <c r="L24" s="111">
        <f>+'24-01-583'!W79</f>
        <v>0</v>
      </c>
      <c r="M24" s="111">
        <f>+'24-01-583'!X79</f>
        <v>0</v>
      </c>
      <c r="N24" s="56">
        <f>+'24-01-583'!Y79</f>
        <v>0</v>
      </c>
      <c r="O24" s="111">
        <f>+'24-01-583'!Z79</f>
        <v>0</v>
      </c>
      <c r="P24" s="111">
        <f>+'24-01-583'!AA79</f>
        <v>0</v>
      </c>
      <c r="Q24" s="111">
        <f>+'24-01-583'!AB79</f>
        <v>0</v>
      </c>
      <c r="R24" s="56">
        <f>+'24-01-583'!AC79</f>
        <v>0</v>
      </c>
      <c r="S24" s="111">
        <f>+'24-01-583'!AD79</f>
        <v>0</v>
      </c>
      <c r="T24" s="111">
        <f>+'24-01-583'!AE79</f>
        <v>0</v>
      </c>
      <c r="U24" s="111">
        <f>+'24-01-583'!AF79</f>
        <v>0</v>
      </c>
      <c r="V24" s="56">
        <f>+'24-01-583'!AG79</f>
        <v>0</v>
      </c>
      <c r="W24" s="56">
        <f>+'24-01-583'!AH79</f>
        <v>0</v>
      </c>
      <c r="X24" s="125">
        <f>+'24-01-583'!AI79</f>
        <v>0</v>
      </c>
      <c r="Y24" s="125">
        <f>+'24-01-583'!AJ79</f>
        <v>0</v>
      </c>
      <c r="Z24" s="2"/>
      <c r="AA24" s="2"/>
      <c r="AB24" s="2"/>
      <c r="AC24" s="2"/>
      <c r="AD24" s="2"/>
    </row>
    <row r="25" spans="1:30" ht="29.25" customHeight="1">
      <c r="A25" s="127" t="str">
        <f>"TOTAL ASIG."&amp;" "&amp;$A$5</f>
        <v>TOTAL ASIG. 24 - 01 - 583 "PROGRAMA DE ATENCIÓN TEMPRANA"</v>
      </c>
      <c r="B25" s="117">
        <f t="shared" ref="B25:W25" si="0">SUM(B8:B24)</f>
        <v>1012890000</v>
      </c>
      <c r="C25" s="117">
        <f t="shared" si="0"/>
        <v>0</v>
      </c>
      <c r="D25" s="117">
        <f t="shared" si="0"/>
        <v>0</v>
      </c>
      <c r="E25" s="117">
        <f t="shared" si="0"/>
        <v>0</v>
      </c>
      <c r="F25" s="117">
        <f t="shared" si="0"/>
        <v>0</v>
      </c>
      <c r="G25" s="117">
        <f t="shared" si="0"/>
        <v>0</v>
      </c>
      <c r="H25" s="117">
        <f t="shared" si="0"/>
        <v>0</v>
      </c>
      <c r="I25" s="128">
        <f t="shared" si="0"/>
        <v>0</v>
      </c>
      <c r="J25" s="129">
        <f t="shared" si="0"/>
        <v>0</v>
      </c>
      <c r="K25" s="130">
        <f t="shared" si="0"/>
        <v>0</v>
      </c>
      <c r="L25" s="117">
        <f t="shared" si="0"/>
        <v>0</v>
      </c>
      <c r="M25" s="117">
        <f t="shared" si="0"/>
        <v>0</v>
      </c>
      <c r="N25" s="117">
        <f t="shared" si="0"/>
        <v>0</v>
      </c>
      <c r="O25" s="117">
        <f t="shared" si="0"/>
        <v>0</v>
      </c>
      <c r="P25" s="117">
        <f t="shared" si="0"/>
        <v>0</v>
      </c>
      <c r="Q25" s="117">
        <f t="shared" si="0"/>
        <v>0</v>
      </c>
      <c r="R25" s="117">
        <f t="shared" si="0"/>
        <v>0</v>
      </c>
      <c r="S25" s="117">
        <f t="shared" si="0"/>
        <v>0</v>
      </c>
      <c r="T25" s="117">
        <f t="shared" si="0"/>
        <v>0</v>
      </c>
      <c r="U25" s="117">
        <f t="shared" si="0"/>
        <v>0</v>
      </c>
      <c r="V25" s="117">
        <f t="shared" si="0"/>
        <v>0</v>
      </c>
      <c r="W25" s="117">
        <f t="shared" si="0"/>
        <v>0</v>
      </c>
      <c r="X25" s="119">
        <f>+'24-01-581'!AI253</f>
        <v>2.9131296086277566E-2</v>
      </c>
      <c r="Y25" s="119">
        <f>'24-01-581'!AJ253</f>
        <v>1</v>
      </c>
      <c r="Z25" s="2"/>
      <c r="AA25" s="2"/>
      <c r="AB25" s="2"/>
      <c r="AC25" s="2"/>
      <c r="AD25" s="2"/>
    </row>
    <row r="26" spans="1:30" ht="11.25" customHeight="1">
      <c r="A26" s="120"/>
      <c r="B26" s="58"/>
      <c r="C26" s="120"/>
      <c r="D26" s="120"/>
      <c r="E26" s="120"/>
      <c r="F26" s="12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122"/>
      <c r="Y26" s="122"/>
      <c r="Z26" s="2"/>
      <c r="AA26" s="2"/>
      <c r="AB26" s="2"/>
      <c r="AC26" s="2"/>
      <c r="AD26" s="2"/>
    </row>
    <row r="27" spans="1:30" ht="11.25" customHeight="1">
      <c r="A27" s="120"/>
      <c r="B27" s="58"/>
      <c r="C27" s="120"/>
      <c r="D27" s="120"/>
      <c r="E27" s="120"/>
      <c r="F27" s="120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122"/>
      <c r="Y27" s="122"/>
      <c r="Z27" s="2"/>
      <c r="AA27" s="2"/>
      <c r="AB27" s="2"/>
      <c r="AC27" s="2"/>
      <c r="AD27" s="2"/>
    </row>
    <row r="28" spans="1:30" ht="11.25" customHeight="1">
      <c r="A28" s="120"/>
      <c r="B28" s="58"/>
      <c r="C28" s="120"/>
      <c r="D28" s="120"/>
      <c r="E28" s="120"/>
      <c r="F28" s="120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122"/>
      <c r="Y28" s="122"/>
      <c r="Z28" s="2"/>
      <c r="AA28" s="2"/>
      <c r="AB28" s="2"/>
      <c r="AC28" s="2"/>
      <c r="AD28" s="2"/>
    </row>
    <row r="29" spans="1:30" ht="11.25" customHeight="1">
      <c r="A29" s="120"/>
      <c r="B29" s="58"/>
      <c r="C29" s="120"/>
      <c r="D29" s="120"/>
      <c r="E29" s="120"/>
      <c r="F29" s="120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122"/>
      <c r="Y29" s="122"/>
      <c r="Z29" s="2"/>
      <c r="AA29" s="2"/>
      <c r="AB29" s="2"/>
      <c r="AC29" s="2"/>
      <c r="AD29" s="2"/>
    </row>
    <row r="30" spans="1:30" ht="11.25" customHeight="1">
      <c r="A30" s="120"/>
      <c r="B30" s="58"/>
      <c r="C30" s="120"/>
      <c r="D30" s="120"/>
      <c r="E30" s="120"/>
      <c r="F30" s="120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122"/>
      <c r="Y30" s="122"/>
      <c r="Z30" s="2"/>
      <c r="AA30" s="2"/>
      <c r="AB30" s="2"/>
      <c r="AC30" s="2"/>
      <c r="AD30" s="2"/>
    </row>
    <row r="31" spans="1:30" ht="11.25" customHeight="1">
      <c r="A31" s="120"/>
      <c r="B31" s="58"/>
      <c r="C31" s="120"/>
      <c r="D31" s="120"/>
      <c r="E31" s="120"/>
      <c r="F31" s="120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122"/>
      <c r="Y31" s="122"/>
      <c r="Z31" s="2"/>
      <c r="AA31" s="2"/>
      <c r="AB31" s="2"/>
      <c r="AC31" s="2"/>
      <c r="AD31" s="2"/>
    </row>
    <row r="32" spans="1:30" ht="11.25" customHeight="1">
      <c r="A32" s="120"/>
      <c r="B32" s="58"/>
      <c r="C32" s="120"/>
      <c r="D32" s="120"/>
      <c r="E32" s="120"/>
      <c r="F32" s="120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122"/>
      <c r="Y32" s="122"/>
      <c r="Z32" s="2"/>
      <c r="AA32" s="2"/>
      <c r="AB32" s="2"/>
      <c r="AC32" s="2"/>
      <c r="AD32" s="2"/>
    </row>
    <row r="33" spans="1:30" ht="11.25" customHeight="1">
      <c r="A33" s="120"/>
      <c r="B33" s="58"/>
      <c r="C33" s="120"/>
      <c r="D33" s="120"/>
      <c r="E33" s="120"/>
      <c r="F33" s="120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122"/>
      <c r="Y33" s="122"/>
      <c r="Z33" s="2"/>
      <c r="AA33" s="2"/>
      <c r="AB33" s="2"/>
      <c r="AC33" s="2"/>
      <c r="AD33" s="2"/>
    </row>
    <row r="34" spans="1:30" ht="11.25" customHeight="1">
      <c r="A34" s="120"/>
      <c r="B34" s="58"/>
      <c r="C34" s="120"/>
      <c r="D34" s="120"/>
      <c r="E34" s="120"/>
      <c r="F34" s="120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122"/>
      <c r="Y34" s="122"/>
      <c r="Z34" s="2"/>
      <c r="AA34" s="2"/>
      <c r="AB34" s="2"/>
      <c r="AC34" s="2"/>
      <c r="AD34" s="2"/>
    </row>
    <row r="35" spans="1:30" ht="11.25" customHeight="1">
      <c r="A35" s="120"/>
      <c r="B35" s="58"/>
      <c r="C35" s="120"/>
      <c r="D35" s="120"/>
      <c r="E35" s="120"/>
      <c r="F35" s="120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122"/>
      <c r="Y35" s="122"/>
      <c r="Z35" s="2"/>
      <c r="AA35" s="2"/>
      <c r="AB35" s="2"/>
      <c r="AC35" s="2"/>
      <c r="AD35" s="2"/>
    </row>
    <row r="36" spans="1:30" ht="11.25" customHeight="1">
      <c r="A36" s="120"/>
      <c r="B36" s="58"/>
      <c r="C36" s="120"/>
      <c r="D36" s="120"/>
      <c r="E36" s="120"/>
      <c r="F36" s="120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122"/>
      <c r="Y36" s="122"/>
      <c r="Z36" s="2"/>
      <c r="AA36" s="2"/>
      <c r="AB36" s="2"/>
      <c r="AC36" s="2"/>
      <c r="AD36" s="2"/>
    </row>
    <row r="37" spans="1:30" ht="11.25" customHeight="1">
      <c r="A37" s="120"/>
      <c r="B37" s="58"/>
      <c r="C37" s="120"/>
      <c r="D37" s="120"/>
      <c r="E37" s="120"/>
      <c r="F37" s="120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122"/>
      <c r="Y37" s="122"/>
      <c r="Z37" s="2"/>
      <c r="AA37" s="2"/>
      <c r="AB37" s="2"/>
      <c r="AC37" s="2"/>
      <c r="AD37" s="2"/>
    </row>
    <row r="38" spans="1:30" ht="11.25" customHeight="1">
      <c r="A38" s="120"/>
      <c r="B38" s="58"/>
      <c r="C38" s="120"/>
      <c r="D38" s="120"/>
      <c r="E38" s="120"/>
      <c r="F38" s="120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122"/>
      <c r="Y38" s="122"/>
      <c r="Z38" s="2"/>
      <c r="AA38" s="2"/>
      <c r="AB38" s="2"/>
      <c r="AC38" s="2"/>
      <c r="AD38" s="2"/>
    </row>
    <row r="39" spans="1:30" ht="11.25" customHeight="1">
      <c r="A39" s="120"/>
      <c r="B39" s="58"/>
      <c r="C39" s="120"/>
      <c r="D39" s="120"/>
      <c r="E39" s="120"/>
      <c r="F39" s="120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122"/>
      <c r="Y39" s="122"/>
      <c r="Z39" s="2"/>
      <c r="AA39" s="2"/>
      <c r="AB39" s="2"/>
      <c r="AC39" s="2"/>
      <c r="AD39" s="2"/>
    </row>
    <row r="40" spans="1:30" ht="11.25" customHeight="1">
      <c r="A40" s="120"/>
      <c r="B40" s="58"/>
      <c r="C40" s="120"/>
      <c r="D40" s="120"/>
      <c r="E40" s="120"/>
      <c r="F40" s="120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122"/>
      <c r="Y40" s="122"/>
      <c r="Z40" s="2"/>
      <c r="AA40" s="2"/>
      <c r="AB40" s="2"/>
      <c r="AC40" s="2"/>
      <c r="AD40" s="2"/>
    </row>
    <row r="41" spans="1:30" ht="11.25" customHeight="1">
      <c r="A41" s="120"/>
      <c r="B41" s="58"/>
      <c r="C41" s="120"/>
      <c r="D41" s="120"/>
      <c r="E41" s="120"/>
      <c r="F41" s="120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122"/>
      <c r="Y41" s="122"/>
      <c r="Z41" s="2"/>
      <c r="AA41" s="2"/>
      <c r="AB41" s="2"/>
      <c r="AC41" s="2"/>
      <c r="AD41" s="2"/>
    </row>
    <row r="42" spans="1:30" ht="11.25" customHeight="1">
      <c r="A42" s="120"/>
      <c r="B42" s="58"/>
      <c r="C42" s="120"/>
      <c r="D42" s="120"/>
      <c r="E42" s="120"/>
      <c r="F42" s="120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122"/>
      <c r="Y42" s="122"/>
      <c r="Z42" s="2"/>
      <c r="AA42" s="2"/>
      <c r="AB42" s="2"/>
      <c r="AC42" s="2"/>
      <c r="AD42" s="2"/>
    </row>
    <row r="43" spans="1:30" ht="11.25" customHeight="1">
      <c r="A43" s="120"/>
      <c r="B43" s="58"/>
      <c r="C43" s="120"/>
      <c r="D43" s="120"/>
      <c r="E43" s="120"/>
      <c r="F43" s="120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122"/>
      <c r="Y43" s="122"/>
      <c r="Z43" s="2"/>
      <c r="AA43" s="2"/>
      <c r="AB43" s="2"/>
      <c r="AC43" s="2"/>
      <c r="AD43" s="2"/>
    </row>
    <row r="44" spans="1:30" ht="11.25" customHeight="1">
      <c r="A44" s="120"/>
      <c r="B44" s="58"/>
      <c r="C44" s="120"/>
      <c r="D44" s="120"/>
      <c r="E44" s="120"/>
      <c r="F44" s="120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122"/>
      <c r="Y44" s="122"/>
      <c r="Z44" s="2"/>
      <c r="AA44" s="2"/>
      <c r="AB44" s="2"/>
      <c r="AC44" s="2"/>
      <c r="AD44" s="2"/>
    </row>
    <row r="45" spans="1:30" ht="11.25" customHeight="1">
      <c r="A45" s="120"/>
      <c r="B45" s="58"/>
      <c r="C45" s="120"/>
      <c r="D45" s="120"/>
      <c r="E45" s="120"/>
      <c r="F45" s="120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122"/>
      <c r="Y45" s="122"/>
      <c r="Z45" s="2"/>
      <c r="AA45" s="2"/>
      <c r="AB45" s="2"/>
      <c r="AC45" s="2"/>
      <c r="AD45" s="2"/>
    </row>
    <row r="46" spans="1:30" ht="11.25" customHeight="1">
      <c r="A46" s="120"/>
      <c r="B46" s="58"/>
      <c r="C46" s="120"/>
      <c r="D46" s="120"/>
      <c r="E46" s="120"/>
      <c r="F46" s="120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122"/>
      <c r="Y46" s="122"/>
      <c r="Z46" s="2"/>
      <c r="AA46" s="2"/>
      <c r="AB46" s="2"/>
      <c r="AC46" s="2"/>
      <c r="AD46" s="2"/>
    </row>
    <row r="47" spans="1:30" ht="11.25" customHeight="1">
      <c r="A47" s="120"/>
      <c r="B47" s="58"/>
      <c r="C47" s="120"/>
      <c r="D47" s="120"/>
      <c r="E47" s="120"/>
      <c r="F47" s="120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122"/>
      <c r="Y47" s="122"/>
      <c r="Z47" s="2"/>
      <c r="AA47" s="2"/>
      <c r="AB47" s="2"/>
      <c r="AC47" s="2"/>
      <c r="AD47" s="2"/>
    </row>
    <row r="48" spans="1:30" ht="11.25" customHeight="1">
      <c r="A48" s="120"/>
      <c r="B48" s="58"/>
      <c r="C48" s="120"/>
      <c r="D48" s="120"/>
      <c r="E48" s="120"/>
      <c r="F48" s="120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122"/>
      <c r="Y48" s="122"/>
      <c r="Z48" s="2"/>
      <c r="AA48" s="2"/>
      <c r="AB48" s="2"/>
      <c r="AC48" s="2"/>
      <c r="AD48" s="2"/>
    </row>
    <row r="49" spans="1:30" ht="11.25" customHeight="1">
      <c r="A49" s="120"/>
      <c r="B49" s="58"/>
      <c r="C49" s="120"/>
      <c r="D49" s="120"/>
      <c r="E49" s="120"/>
      <c r="F49" s="120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122"/>
      <c r="Y49" s="122"/>
      <c r="Z49" s="2"/>
      <c r="AA49" s="2"/>
      <c r="AB49" s="2"/>
      <c r="AC49" s="2"/>
      <c r="AD49" s="2"/>
    </row>
    <row r="50" spans="1:30" ht="11.25" customHeight="1">
      <c r="A50" s="120"/>
      <c r="B50" s="58"/>
      <c r="C50" s="120"/>
      <c r="D50" s="120"/>
      <c r="E50" s="120"/>
      <c r="F50" s="120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122"/>
      <c r="Y50" s="122"/>
      <c r="Z50" s="2"/>
      <c r="AA50" s="2"/>
      <c r="AB50" s="2"/>
      <c r="AC50" s="2"/>
      <c r="AD50" s="2"/>
    </row>
    <row r="51" spans="1:30" ht="11.25" customHeight="1">
      <c r="A51" s="120"/>
      <c r="B51" s="58"/>
      <c r="C51" s="120"/>
      <c r="D51" s="120"/>
      <c r="E51" s="120"/>
      <c r="F51" s="120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122"/>
      <c r="Y51" s="122"/>
      <c r="Z51" s="2"/>
      <c r="AA51" s="2"/>
      <c r="AB51" s="2"/>
      <c r="AC51" s="2"/>
      <c r="AD51" s="2"/>
    </row>
    <row r="52" spans="1:30" ht="11.25" customHeight="1">
      <c r="A52" s="120"/>
      <c r="B52" s="58"/>
      <c r="C52" s="120"/>
      <c r="D52" s="120"/>
      <c r="E52" s="120"/>
      <c r="F52" s="120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122"/>
      <c r="Y52" s="122"/>
      <c r="Z52" s="2"/>
      <c r="AA52" s="2"/>
      <c r="AB52" s="2"/>
      <c r="AC52" s="2"/>
      <c r="AD52" s="2"/>
    </row>
    <row r="53" spans="1:30" ht="11.25" customHeight="1">
      <c r="A53" s="120"/>
      <c r="B53" s="58"/>
      <c r="C53" s="120"/>
      <c r="D53" s="120"/>
      <c r="E53" s="120"/>
      <c r="F53" s="120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122"/>
      <c r="Y53" s="122"/>
      <c r="Z53" s="2"/>
      <c r="AA53" s="2"/>
      <c r="AB53" s="2"/>
      <c r="AC53" s="2"/>
      <c r="AD53" s="2"/>
    </row>
    <row r="54" spans="1:30" ht="11.25" customHeight="1">
      <c r="A54" s="120"/>
      <c r="B54" s="58"/>
      <c r="C54" s="120"/>
      <c r="D54" s="120"/>
      <c r="E54" s="120"/>
      <c r="F54" s="120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122"/>
      <c r="Y54" s="122"/>
      <c r="Z54" s="2"/>
      <c r="AA54" s="2"/>
      <c r="AB54" s="2"/>
      <c r="AC54" s="2"/>
      <c r="AD54" s="2"/>
    </row>
    <row r="55" spans="1:30" ht="11.25" customHeight="1">
      <c r="A55" s="120"/>
      <c r="B55" s="58"/>
      <c r="C55" s="120"/>
      <c r="D55" s="120"/>
      <c r="E55" s="120"/>
      <c r="F55" s="120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122"/>
      <c r="Y55" s="122"/>
      <c r="Z55" s="2"/>
      <c r="AA55" s="2"/>
      <c r="AB55" s="2"/>
      <c r="AC55" s="2"/>
      <c r="AD55" s="2"/>
    </row>
    <row r="56" spans="1:30" ht="11.25" customHeight="1">
      <c r="A56" s="120"/>
      <c r="B56" s="58"/>
      <c r="C56" s="120"/>
      <c r="D56" s="120"/>
      <c r="E56" s="120"/>
      <c r="F56" s="120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122"/>
      <c r="Y56" s="122"/>
      <c r="Z56" s="2"/>
      <c r="AA56" s="2"/>
      <c r="AB56" s="2"/>
      <c r="AC56" s="2"/>
      <c r="AD56" s="2"/>
    </row>
    <row r="57" spans="1:30" ht="11.25" customHeight="1">
      <c r="A57" s="120"/>
      <c r="B57" s="58"/>
      <c r="C57" s="120"/>
      <c r="D57" s="120"/>
      <c r="E57" s="120"/>
      <c r="F57" s="120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122"/>
      <c r="Y57" s="122"/>
      <c r="Z57" s="2"/>
      <c r="AA57" s="2"/>
      <c r="AB57" s="2"/>
      <c r="AC57" s="2"/>
      <c r="AD57" s="2"/>
    </row>
    <row r="58" spans="1:30" ht="11.25" customHeight="1">
      <c r="A58" s="120"/>
      <c r="B58" s="58"/>
      <c r="C58" s="120"/>
      <c r="D58" s="120"/>
      <c r="E58" s="120"/>
      <c r="F58" s="120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122"/>
      <c r="Y58" s="122"/>
      <c r="Z58" s="2"/>
      <c r="AA58" s="2"/>
      <c r="AB58" s="2"/>
      <c r="AC58" s="2"/>
      <c r="AD58" s="2"/>
    </row>
    <row r="59" spans="1:30" ht="11.25" customHeight="1">
      <c r="A59" s="120"/>
      <c r="B59" s="58"/>
      <c r="C59" s="120"/>
      <c r="D59" s="120"/>
      <c r="E59" s="120"/>
      <c r="F59" s="120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122"/>
      <c r="Y59" s="122"/>
      <c r="Z59" s="2"/>
      <c r="AA59" s="2"/>
      <c r="AB59" s="2"/>
      <c r="AC59" s="2"/>
      <c r="AD59" s="2"/>
    </row>
    <row r="60" spans="1:30" ht="11.25" customHeight="1">
      <c r="A60" s="120"/>
      <c r="B60" s="58"/>
      <c r="C60" s="120"/>
      <c r="D60" s="120"/>
      <c r="E60" s="120"/>
      <c r="F60" s="120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122"/>
      <c r="Y60" s="122"/>
      <c r="Z60" s="2"/>
      <c r="AA60" s="2"/>
      <c r="AB60" s="2"/>
      <c r="AC60" s="2"/>
      <c r="AD60" s="2"/>
    </row>
    <row r="61" spans="1:30" ht="11.25" customHeight="1">
      <c r="A61" s="120"/>
      <c r="B61" s="58"/>
      <c r="C61" s="120"/>
      <c r="D61" s="120"/>
      <c r="E61" s="120"/>
      <c r="F61" s="120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122"/>
      <c r="Y61" s="122"/>
      <c r="Z61" s="2"/>
      <c r="AA61" s="2"/>
      <c r="AB61" s="2"/>
      <c r="AC61" s="2"/>
      <c r="AD61" s="2"/>
    </row>
    <row r="62" spans="1:30" ht="11.25" customHeight="1">
      <c r="A62" s="120"/>
      <c r="B62" s="58"/>
      <c r="C62" s="120"/>
      <c r="D62" s="120"/>
      <c r="E62" s="120"/>
      <c r="F62" s="120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122"/>
      <c r="Y62" s="122"/>
      <c r="Z62" s="2"/>
      <c r="AA62" s="2"/>
      <c r="AB62" s="2"/>
      <c r="AC62" s="2"/>
      <c r="AD62" s="2"/>
    </row>
    <row r="63" spans="1:30" ht="11.25" customHeight="1">
      <c r="A63" s="120"/>
      <c r="B63" s="58"/>
      <c r="C63" s="120"/>
      <c r="D63" s="120"/>
      <c r="E63" s="120"/>
      <c r="F63" s="120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122"/>
      <c r="Y63" s="122"/>
      <c r="Z63" s="2"/>
      <c r="AA63" s="2"/>
      <c r="AB63" s="2"/>
      <c r="AC63" s="2"/>
      <c r="AD63" s="2"/>
    </row>
    <row r="64" spans="1:30" ht="11.25" customHeight="1">
      <c r="A64" s="120"/>
      <c r="B64" s="58"/>
      <c r="C64" s="120"/>
      <c r="D64" s="120"/>
      <c r="E64" s="120"/>
      <c r="F64" s="120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122"/>
      <c r="Y64" s="122"/>
      <c r="Z64" s="2"/>
      <c r="AA64" s="2"/>
      <c r="AB64" s="2"/>
      <c r="AC64" s="2"/>
      <c r="AD64" s="2"/>
    </row>
    <row r="65" spans="1:30" ht="11.25" customHeight="1">
      <c r="A65" s="120"/>
      <c r="B65" s="58"/>
      <c r="C65" s="120"/>
      <c r="D65" s="120"/>
      <c r="E65" s="120"/>
      <c r="F65" s="120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122"/>
      <c r="Y65" s="122"/>
      <c r="Z65" s="2"/>
      <c r="AA65" s="2"/>
      <c r="AB65" s="2"/>
      <c r="AC65" s="2"/>
      <c r="AD65" s="2"/>
    </row>
    <row r="66" spans="1:30" ht="11.25" customHeight="1">
      <c r="A66" s="120"/>
      <c r="B66" s="58"/>
      <c r="C66" s="120"/>
      <c r="D66" s="120"/>
      <c r="E66" s="120"/>
      <c r="F66" s="120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122"/>
      <c r="Y66" s="122"/>
      <c r="Z66" s="2"/>
      <c r="AA66" s="2"/>
      <c r="AB66" s="2"/>
      <c r="AC66" s="2"/>
      <c r="AD66" s="2"/>
    </row>
    <row r="67" spans="1:30" ht="11.25" customHeight="1">
      <c r="A67" s="120"/>
      <c r="B67" s="58"/>
      <c r="C67" s="120"/>
      <c r="D67" s="120"/>
      <c r="E67" s="120"/>
      <c r="F67" s="120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122"/>
      <c r="Y67" s="122"/>
      <c r="Z67" s="2"/>
      <c r="AA67" s="2"/>
      <c r="AB67" s="2"/>
      <c r="AC67" s="2"/>
      <c r="AD67" s="2"/>
    </row>
    <row r="68" spans="1:30" ht="11.25" customHeight="1">
      <c r="A68" s="120"/>
      <c r="B68" s="58"/>
      <c r="C68" s="120"/>
      <c r="D68" s="120"/>
      <c r="E68" s="120"/>
      <c r="F68" s="120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122"/>
      <c r="Y68" s="122"/>
      <c r="Z68" s="2"/>
      <c r="AA68" s="2"/>
      <c r="AB68" s="2"/>
      <c r="AC68" s="2"/>
      <c r="AD68" s="2"/>
    </row>
    <row r="69" spans="1:30" ht="11.25" customHeight="1">
      <c r="A69" s="120"/>
      <c r="B69" s="58"/>
      <c r="C69" s="120"/>
      <c r="D69" s="120"/>
      <c r="E69" s="120"/>
      <c r="F69" s="120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122"/>
      <c r="Y69" s="122"/>
      <c r="Z69" s="2"/>
      <c r="AA69" s="2"/>
      <c r="AB69" s="2"/>
      <c r="AC69" s="2"/>
      <c r="AD69" s="2"/>
    </row>
    <row r="70" spans="1:30" ht="11.25" customHeight="1">
      <c r="A70" s="120"/>
      <c r="B70" s="58"/>
      <c r="C70" s="120"/>
      <c r="D70" s="120"/>
      <c r="E70" s="120"/>
      <c r="F70" s="120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122"/>
      <c r="Y70" s="122"/>
      <c r="Z70" s="2"/>
      <c r="AA70" s="2"/>
      <c r="AB70" s="2"/>
      <c r="AC70" s="2"/>
      <c r="AD70" s="2"/>
    </row>
    <row r="71" spans="1:30" ht="11.25" customHeight="1">
      <c r="A71" s="120"/>
      <c r="B71" s="58"/>
      <c r="C71" s="120"/>
      <c r="D71" s="120"/>
      <c r="E71" s="120"/>
      <c r="F71" s="120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122"/>
      <c r="Y71" s="122"/>
      <c r="Z71" s="2"/>
      <c r="AA71" s="2"/>
      <c r="AB71" s="2"/>
      <c r="AC71" s="2"/>
      <c r="AD71" s="2"/>
    </row>
    <row r="72" spans="1:30" ht="11.25" customHeight="1">
      <c r="A72" s="120"/>
      <c r="B72" s="58"/>
      <c r="C72" s="120"/>
      <c r="D72" s="120"/>
      <c r="E72" s="120"/>
      <c r="F72" s="120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122"/>
      <c r="Y72" s="122"/>
      <c r="Z72" s="2"/>
      <c r="AA72" s="2"/>
      <c r="AB72" s="2"/>
      <c r="AC72" s="2"/>
      <c r="AD72" s="2"/>
    </row>
    <row r="73" spans="1:30" ht="11.25" customHeight="1">
      <c r="A73" s="120"/>
      <c r="B73" s="58"/>
      <c r="C73" s="120"/>
      <c r="D73" s="120"/>
      <c r="E73" s="120"/>
      <c r="F73" s="120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122"/>
      <c r="Y73" s="122"/>
      <c r="Z73" s="2"/>
      <c r="AA73" s="2"/>
      <c r="AB73" s="2"/>
      <c r="AC73" s="2"/>
      <c r="AD73" s="2"/>
    </row>
    <row r="74" spans="1:30" ht="11.25" customHeight="1">
      <c r="A74" s="120"/>
      <c r="B74" s="58"/>
      <c r="C74" s="120"/>
      <c r="D74" s="120"/>
      <c r="E74" s="120"/>
      <c r="F74" s="120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122"/>
      <c r="Y74" s="122"/>
      <c r="Z74" s="2"/>
      <c r="AA74" s="2"/>
      <c r="AB74" s="2"/>
      <c r="AC74" s="2"/>
      <c r="AD74" s="2"/>
    </row>
    <row r="75" spans="1:30" ht="11.25" customHeight="1">
      <c r="A75" s="120"/>
      <c r="B75" s="58"/>
      <c r="C75" s="120"/>
      <c r="D75" s="120"/>
      <c r="E75" s="120"/>
      <c r="F75" s="120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122"/>
      <c r="Y75" s="122"/>
      <c r="Z75" s="2"/>
      <c r="AA75" s="2"/>
      <c r="AB75" s="2"/>
      <c r="AC75" s="2"/>
      <c r="AD75" s="2"/>
    </row>
    <row r="76" spans="1:30" ht="11.25" customHeight="1">
      <c r="A76" s="120"/>
      <c r="B76" s="58"/>
      <c r="C76" s="120"/>
      <c r="D76" s="120"/>
      <c r="E76" s="120"/>
      <c r="F76" s="120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122"/>
      <c r="Y76" s="122"/>
      <c r="Z76" s="2"/>
      <c r="AA76" s="2"/>
      <c r="AB76" s="2"/>
      <c r="AC76" s="2"/>
      <c r="AD76" s="2"/>
    </row>
    <row r="77" spans="1:30" ht="11.25" customHeight="1">
      <c r="A77" s="120"/>
      <c r="B77" s="58"/>
      <c r="C77" s="120"/>
      <c r="D77" s="120"/>
      <c r="E77" s="120"/>
      <c r="F77" s="120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122"/>
      <c r="Y77" s="122"/>
      <c r="Z77" s="2"/>
      <c r="AA77" s="2"/>
      <c r="AB77" s="2"/>
      <c r="AC77" s="2"/>
      <c r="AD77" s="2"/>
    </row>
    <row r="78" spans="1:30" ht="11.25" customHeight="1">
      <c r="A78" s="120"/>
      <c r="B78" s="58"/>
      <c r="C78" s="120"/>
      <c r="D78" s="120"/>
      <c r="E78" s="120"/>
      <c r="F78" s="120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122"/>
      <c r="Y78" s="122"/>
      <c r="Z78" s="2"/>
      <c r="AA78" s="2"/>
      <c r="AB78" s="2"/>
      <c r="AC78" s="2"/>
      <c r="AD78" s="2"/>
    </row>
    <row r="79" spans="1:30" ht="11.25" customHeight="1">
      <c r="A79" s="120"/>
      <c r="B79" s="58"/>
      <c r="C79" s="120"/>
      <c r="D79" s="120"/>
      <c r="E79" s="120"/>
      <c r="F79" s="120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122"/>
      <c r="Y79" s="122"/>
      <c r="Z79" s="2"/>
      <c r="AA79" s="2"/>
      <c r="AB79" s="2"/>
      <c r="AC79" s="2"/>
      <c r="AD79" s="2"/>
    </row>
    <row r="80" spans="1:30" ht="11.25" customHeight="1">
      <c r="A80" s="120"/>
      <c r="B80" s="58"/>
      <c r="C80" s="120"/>
      <c r="D80" s="120"/>
      <c r="E80" s="120"/>
      <c r="F80" s="120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122"/>
      <c r="Y80" s="122"/>
      <c r="Z80" s="2"/>
      <c r="AA80" s="2"/>
      <c r="AB80" s="2"/>
      <c r="AC80" s="2"/>
      <c r="AD80" s="2"/>
    </row>
    <row r="81" spans="1:30" ht="11.25" customHeight="1">
      <c r="A81" s="120"/>
      <c r="B81" s="58"/>
      <c r="C81" s="120"/>
      <c r="D81" s="120"/>
      <c r="E81" s="120"/>
      <c r="F81" s="120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122"/>
      <c r="Y81" s="122"/>
      <c r="Z81" s="2"/>
      <c r="AA81" s="2"/>
      <c r="AB81" s="2"/>
      <c r="AC81" s="2"/>
      <c r="AD81" s="2"/>
    </row>
    <row r="82" spans="1:30" ht="11.25" customHeight="1">
      <c r="A82" s="120"/>
      <c r="B82" s="58"/>
      <c r="C82" s="120"/>
      <c r="D82" s="120"/>
      <c r="E82" s="120"/>
      <c r="F82" s="120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122"/>
      <c r="Y82" s="122"/>
      <c r="Z82" s="2"/>
      <c r="AA82" s="2"/>
      <c r="AB82" s="2"/>
      <c r="AC82" s="2"/>
      <c r="AD82" s="2"/>
    </row>
    <row r="83" spans="1:30" ht="11.25" customHeight="1">
      <c r="A83" s="120"/>
      <c r="B83" s="58"/>
      <c r="C83" s="120"/>
      <c r="D83" s="120"/>
      <c r="E83" s="120"/>
      <c r="F83" s="120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122"/>
      <c r="Y83" s="122"/>
      <c r="Z83" s="2"/>
      <c r="AA83" s="2"/>
      <c r="AB83" s="2"/>
      <c r="AC83" s="2"/>
      <c r="AD83" s="2"/>
    </row>
    <row r="84" spans="1:30" ht="11.25" customHeight="1">
      <c r="A84" s="120"/>
      <c r="B84" s="58"/>
      <c r="C84" s="120"/>
      <c r="D84" s="120"/>
      <c r="E84" s="120"/>
      <c r="F84" s="120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122"/>
      <c r="Y84" s="122"/>
      <c r="Z84" s="2"/>
      <c r="AA84" s="2"/>
      <c r="AB84" s="2"/>
      <c r="AC84" s="2"/>
      <c r="AD84" s="2"/>
    </row>
    <row r="85" spans="1:30" ht="11.25" customHeight="1">
      <c r="A85" s="120"/>
      <c r="B85" s="58"/>
      <c r="C85" s="120"/>
      <c r="D85" s="120"/>
      <c r="E85" s="120"/>
      <c r="F85" s="120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122"/>
      <c r="Y85" s="122"/>
      <c r="Z85" s="2"/>
      <c r="AA85" s="2"/>
      <c r="AB85" s="2"/>
      <c r="AC85" s="2"/>
      <c r="AD85" s="2"/>
    </row>
    <row r="86" spans="1:30" ht="11.25" customHeight="1">
      <c r="A86" s="120"/>
      <c r="B86" s="58"/>
      <c r="C86" s="120"/>
      <c r="D86" s="120"/>
      <c r="E86" s="120"/>
      <c r="F86" s="120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122"/>
      <c r="Y86" s="122"/>
      <c r="Z86" s="2"/>
      <c r="AA86" s="2"/>
      <c r="AB86" s="2"/>
      <c r="AC86" s="2"/>
      <c r="AD86" s="2"/>
    </row>
    <row r="87" spans="1:30" ht="11.25" customHeight="1">
      <c r="A87" s="120"/>
      <c r="B87" s="58"/>
      <c r="C87" s="120"/>
      <c r="D87" s="120"/>
      <c r="E87" s="120"/>
      <c r="F87" s="120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122"/>
      <c r="Y87" s="122"/>
      <c r="Z87" s="2"/>
      <c r="AA87" s="2"/>
      <c r="AB87" s="2"/>
      <c r="AC87" s="2"/>
      <c r="AD87" s="2"/>
    </row>
    <row r="88" spans="1:30" ht="11.25" customHeight="1">
      <c r="A88" s="120"/>
      <c r="B88" s="58"/>
      <c r="C88" s="120"/>
      <c r="D88" s="120"/>
      <c r="E88" s="120"/>
      <c r="F88" s="120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122"/>
      <c r="Y88" s="122"/>
      <c r="Z88" s="2"/>
      <c r="AA88" s="2"/>
      <c r="AB88" s="2"/>
      <c r="AC88" s="2"/>
      <c r="AD88" s="2"/>
    </row>
    <row r="89" spans="1:30" ht="11.25" customHeight="1">
      <c r="A89" s="120"/>
      <c r="B89" s="58"/>
      <c r="C89" s="120"/>
      <c r="D89" s="120"/>
      <c r="E89" s="120"/>
      <c r="F89" s="120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122"/>
      <c r="Y89" s="122"/>
      <c r="Z89" s="2"/>
      <c r="AA89" s="2"/>
      <c r="AB89" s="2"/>
      <c r="AC89" s="2"/>
      <c r="AD89" s="2"/>
    </row>
    <row r="90" spans="1:30" ht="11.25" customHeight="1">
      <c r="A90" s="120"/>
      <c r="B90" s="58"/>
      <c r="C90" s="120"/>
      <c r="D90" s="120"/>
      <c r="E90" s="120"/>
      <c r="F90" s="120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122"/>
      <c r="Y90" s="122"/>
      <c r="Z90" s="2"/>
      <c r="AA90" s="2"/>
      <c r="AB90" s="2"/>
      <c r="AC90" s="2"/>
      <c r="AD90" s="2"/>
    </row>
    <row r="91" spans="1:30" ht="11.25" customHeight="1">
      <c r="A91" s="120"/>
      <c r="B91" s="58"/>
      <c r="C91" s="120"/>
      <c r="D91" s="120"/>
      <c r="E91" s="120"/>
      <c r="F91" s="120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122"/>
      <c r="Y91" s="122"/>
      <c r="Z91" s="2"/>
      <c r="AA91" s="2"/>
      <c r="AB91" s="2"/>
      <c r="AC91" s="2"/>
      <c r="AD91" s="2"/>
    </row>
    <row r="92" spans="1:30" ht="11.25" customHeight="1">
      <c r="A92" s="120"/>
      <c r="B92" s="58"/>
      <c r="C92" s="120"/>
      <c r="D92" s="120"/>
      <c r="E92" s="120"/>
      <c r="F92" s="120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122"/>
      <c r="Y92" s="122"/>
      <c r="Z92" s="2"/>
      <c r="AA92" s="2"/>
      <c r="AB92" s="2"/>
      <c r="AC92" s="2"/>
      <c r="AD92" s="2"/>
    </row>
    <row r="93" spans="1:30" ht="11.25" customHeight="1">
      <c r="A93" s="120"/>
      <c r="B93" s="58"/>
      <c r="C93" s="120"/>
      <c r="D93" s="120"/>
      <c r="E93" s="120"/>
      <c r="F93" s="120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122"/>
      <c r="Y93" s="122"/>
      <c r="Z93" s="2"/>
      <c r="AA93" s="2"/>
      <c r="AB93" s="2"/>
      <c r="AC93" s="2"/>
      <c r="AD93" s="2"/>
    </row>
    <row r="94" spans="1:30" ht="11.25" customHeight="1">
      <c r="A94" s="120"/>
      <c r="B94" s="58"/>
      <c r="C94" s="120"/>
      <c r="D94" s="120"/>
      <c r="E94" s="120"/>
      <c r="F94" s="120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122"/>
      <c r="Y94" s="122"/>
      <c r="Z94" s="2"/>
      <c r="AA94" s="2"/>
      <c r="AB94" s="2"/>
      <c r="AC94" s="2"/>
      <c r="AD94" s="2"/>
    </row>
    <row r="95" spans="1:30" ht="11.25" customHeight="1">
      <c r="A95" s="120"/>
      <c r="B95" s="58"/>
      <c r="C95" s="120"/>
      <c r="D95" s="120"/>
      <c r="E95" s="120"/>
      <c r="F95" s="120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122"/>
      <c r="Y95" s="122"/>
      <c r="Z95" s="2"/>
      <c r="AA95" s="2"/>
      <c r="AB95" s="2"/>
      <c r="AC95" s="2"/>
      <c r="AD95" s="2"/>
    </row>
    <row r="96" spans="1:30" ht="11.25" customHeight="1">
      <c r="A96" s="120"/>
      <c r="B96" s="58"/>
      <c r="C96" s="120"/>
      <c r="D96" s="120"/>
      <c r="E96" s="120"/>
      <c r="F96" s="120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122"/>
      <c r="Y96" s="122"/>
      <c r="Z96" s="2"/>
      <c r="AA96" s="2"/>
      <c r="AB96" s="2"/>
      <c r="AC96" s="2"/>
      <c r="AD96" s="2"/>
    </row>
    <row r="97" spans="1:30" ht="11.25" customHeight="1">
      <c r="A97" s="120"/>
      <c r="B97" s="58"/>
      <c r="C97" s="120"/>
      <c r="D97" s="120"/>
      <c r="E97" s="120"/>
      <c r="F97" s="120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122"/>
      <c r="Y97" s="122"/>
      <c r="Z97" s="2"/>
      <c r="AA97" s="2"/>
      <c r="AB97" s="2"/>
      <c r="AC97" s="2"/>
      <c r="AD97" s="2"/>
    </row>
    <row r="98" spans="1:30" ht="11.25" customHeight="1">
      <c r="A98" s="120"/>
      <c r="B98" s="58"/>
      <c r="C98" s="120"/>
      <c r="D98" s="120"/>
      <c r="E98" s="120"/>
      <c r="F98" s="120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122"/>
      <c r="Y98" s="122"/>
      <c r="Z98" s="2"/>
      <c r="AA98" s="2"/>
      <c r="AB98" s="2"/>
      <c r="AC98" s="2"/>
      <c r="AD98" s="2"/>
    </row>
    <row r="99" spans="1:30" ht="11.25" customHeight="1">
      <c r="A99" s="120"/>
      <c r="B99" s="58"/>
      <c r="C99" s="120"/>
      <c r="D99" s="120"/>
      <c r="E99" s="120"/>
      <c r="F99" s="120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122"/>
      <c r="Y99" s="122"/>
      <c r="Z99" s="2"/>
      <c r="AA99" s="2"/>
      <c r="AB99" s="2"/>
      <c r="AC99" s="2"/>
      <c r="AD99" s="2"/>
    </row>
    <row r="100" spans="1:30" ht="11.25" customHeight="1">
      <c r="A100" s="120"/>
      <c r="B100" s="58"/>
      <c r="C100" s="120"/>
      <c r="D100" s="120"/>
      <c r="E100" s="120"/>
      <c r="F100" s="120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122"/>
      <c r="Y100" s="122"/>
      <c r="Z100" s="2"/>
      <c r="AA100" s="2"/>
      <c r="AB100" s="2"/>
      <c r="AC100" s="2"/>
      <c r="AD100" s="2"/>
    </row>
    <row r="101" spans="1:30" ht="11.25" customHeight="1">
      <c r="A101" s="120"/>
      <c r="B101" s="58"/>
      <c r="C101" s="120"/>
      <c r="D101" s="120"/>
      <c r="E101" s="120"/>
      <c r="F101" s="120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122"/>
      <c r="Y101" s="122"/>
      <c r="Z101" s="2"/>
      <c r="AA101" s="2"/>
      <c r="AB101" s="2"/>
      <c r="AC101" s="2"/>
      <c r="AD101" s="2"/>
    </row>
    <row r="102" spans="1:30" ht="11.25" customHeight="1">
      <c r="A102" s="120"/>
      <c r="B102" s="58"/>
      <c r="C102" s="120"/>
      <c r="D102" s="120"/>
      <c r="E102" s="120"/>
      <c r="F102" s="120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122"/>
      <c r="Y102" s="122"/>
      <c r="Z102" s="2"/>
      <c r="AA102" s="2"/>
      <c r="AB102" s="2"/>
      <c r="AC102" s="2"/>
      <c r="AD102" s="2"/>
    </row>
    <row r="103" spans="1:30" ht="11.25" customHeight="1">
      <c r="A103" s="120"/>
      <c r="B103" s="58"/>
      <c r="C103" s="120"/>
      <c r="D103" s="120"/>
      <c r="E103" s="120"/>
      <c r="F103" s="120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122"/>
      <c r="Y103" s="122"/>
      <c r="Z103" s="2"/>
      <c r="AA103" s="2"/>
      <c r="AB103" s="2"/>
      <c r="AC103" s="2"/>
      <c r="AD103" s="2"/>
    </row>
    <row r="104" spans="1:30" ht="11.25" customHeight="1">
      <c r="A104" s="120"/>
      <c r="B104" s="58"/>
      <c r="C104" s="120"/>
      <c r="D104" s="120"/>
      <c r="E104" s="120"/>
      <c r="F104" s="120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122"/>
      <c r="Y104" s="122"/>
      <c r="Z104" s="2"/>
      <c r="AA104" s="2"/>
      <c r="AB104" s="2"/>
      <c r="AC104" s="2"/>
      <c r="AD104" s="2"/>
    </row>
    <row r="105" spans="1:30" ht="11.25" customHeight="1">
      <c r="A105" s="120"/>
      <c r="B105" s="58"/>
      <c r="C105" s="120"/>
      <c r="D105" s="120"/>
      <c r="E105" s="120"/>
      <c r="F105" s="120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122"/>
      <c r="Y105" s="122"/>
      <c r="Z105" s="2"/>
      <c r="AA105" s="2"/>
      <c r="AB105" s="2"/>
      <c r="AC105" s="2"/>
      <c r="AD105" s="2"/>
    </row>
    <row r="106" spans="1:30" ht="11.25" customHeight="1">
      <c r="A106" s="120"/>
      <c r="B106" s="58"/>
      <c r="C106" s="120"/>
      <c r="D106" s="120"/>
      <c r="E106" s="120"/>
      <c r="F106" s="120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122"/>
      <c r="Y106" s="122"/>
      <c r="Z106" s="2"/>
      <c r="AA106" s="2"/>
      <c r="AB106" s="2"/>
      <c r="AC106" s="2"/>
      <c r="AD106" s="2"/>
    </row>
    <row r="107" spans="1:30" ht="11.25" customHeight="1">
      <c r="A107" s="120"/>
      <c r="B107" s="58"/>
      <c r="C107" s="120"/>
      <c r="D107" s="120"/>
      <c r="E107" s="120"/>
      <c r="F107" s="120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122"/>
      <c r="Y107" s="122"/>
      <c r="Z107" s="2"/>
      <c r="AA107" s="2"/>
      <c r="AB107" s="2"/>
      <c r="AC107" s="2"/>
      <c r="AD107" s="2"/>
    </row>
    <row r="108" spans="1:30" ht="11.25" customHeight="1">
      <c r="A108" s="120"/>
      <c r="B108" s="58"/>
      <c r="C108" s="120"/>
      <c r="D108" s="120"/>
      <c r="E108" s="120"/>
      <c r="F108" s="120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122"/>
      <c r="Y108" s="122"/>
      <c r="Z108" s="2"/>
      <c r="AA108" s="2"/>
      <c r="AB108" s="2"/>
      <c r="AC108" s="2"/>
      <c r="AD108" s="2"/>
    </row>
    <row r="109" spans="1:30" ht="11.25" customHeight="1">
      <c r="A109" s="120"/>
      <c r="B109" s="58"/>
      <c r="C109" s="120"/>
      <c r="D109" s="120"/>
      <c r="E109" s="120"/>
      <c r="F109" s="120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122"/>
      <c r="Y109" s="122"/>
      <c r="Z109" s="2"/>
      <c r="AA109" s="2"/>
      <c r="AB109" s="2"/>
      <c r="AC109" s="2"/>
      <c r="AD109" s="2"/>
    </row>
    <row r="110" spans="1:30" ht="11.25" customHeight="1">
      <c r="A110" s="120"/>
      <c r="B110" s="58"/>
      <c r="C110" s="120"/>
      <c r="D110" s="120"/>
      <c r="E110" s="120"/>
      <c r="F110" s="120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122"/>
      <c r="Y110" s="122"/>
      <c r="Z110" s="2"/>
      <c r="AA110" s="2"/>
      <c r="AB110" s="2"/>
      <c r="AC110" s="2"/>
      <c r="AD110" s="2"/>
    </row>
    <row r="111" spans="1:30" ht="11.25" customHeight="1">
      <c r="A111" s="120"/>
      <c r="B111" s="58"/>
      <c r="C111" s="120"/>
      <c r="D111" s="120"/>
      <c r="E111" s="120"/>
      <c r="F111" s="120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122"/>
      <c r="Y111" s="122"/>
      <c r="Z111" s="2"/>
      <c r="AA111" s="2"/>
      <c r="AB111" s="2"/>
      <c r="AC111" s="2"/>
      <c r="AD111" s="2"/>
    </row>
    <row r="112" spans="1:30" ht="11.25" customHeight="1">
      <c r="A112" s="120"/>
      <c r="B112" s="58"/>
      <c r="C112" s="120"/>
      <c r="D112" s="120"/>
      <c r="E112" s="120"/>
      <c r="F112" s="120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122"/>
      <c r="Y112" s="122"/>
      <c r="Z112" s="2"/>
      <c r="AA112" s="2"/>
      <c r="AB112" s="2"/>
      <c r="AC112" s="2"/>
      <c r="AD112" s="2"/>
    </row>
    <row r="113" spans="1:30" ht="11.25" customHeight="1">
      <c r="A113" s="120"/>
      <c r="B113" s="58"/>
      <c r="C113" s="120"/>
      <c r="D113" s="120"/>
      <c r="E113" s="120"/>
      <c r="F113" s="120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122"/>
      <c r="Y113" s="122"/>
      <c r="Z113" s="2"/>
      <c r="AA113" s="2"/>
      <c r="AB113" s="2"/>
      <c r="AC113" s="2"/>
      <c r="AD113" s="2"/>
    </row>
    <row r="114" spans="1:30" ht="11.25" customHeight="1">
      <c r="A114" s="120"/>
      <c r="B114" s="58"/>
      <c r="C114" s="120"/>
      <c r="D114" s="120"/>
      <c r="E114" s="120"/>
      <c r="F114" s="120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122"/>
      <c r="Y114" s="122"/>
      <c r="Z114" s="2"/>
      <c r="AA114" s="2"/>
      <c r="AB114" s="2"/>
      <c r="AC114" s="2"/>
      <c r="AD114" s="2"/>
    </row>
    <row r="115" spans="1:30" ht="11.25" customHeight="1">
      <c r="A115" s="120"/>
      <c r="B115" s="58"/>
      <c r="C115" s="120"/>
      <c r="D115" s="120"/>
      <c r="E115" s="120"/>
      <c r="F115" s="120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122"/>
      <c r="Y115" s="122"/>
      <c r="Z115" s="2"/>
      <c r="AA115" s="2"/>
      <c r="AB115" s="2"/>
      <c r="AC115" s="2"/>
      <c r="AD115" s="2"/>
    </row>
    <row r="116" spans="1:30" ht="11.25" customHeight="1">
      <c r="A116" s="120"/>
      <c r="B116" s="58"/>
      <c r="C116" s="120"/>
      <c r="D116" s="120"/>
      <c r="E116" s="120"/>
      <c r="F116" s="120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122"/>
      <c r="Y116" s="122"/>
      <c r="Z116" s="2"/>
      <c r="AA116" s="2"/>
      <c r="AB116" s="2"/>
      <c r="AC116" s="2"/>
      <c r="AD116" s="2"/>
    </row>
    <row r="117" spans="1:30" ht="11.25" customHeight="1">
      <c r="A117" s="120"/>
      <c r="B117" s="58"/>
      <c r="C117" s="120"/>
      <c r="D117" s="120"/>
      <c r="E117" s="120"/>
      <c r="F117" s="120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122"/>
      <c r="Y117" s="122"/>
      <c r="Z117" s="2"/>
      <c r="AA117" s="2"/>
      <c r="AB117" s="2"/>
      <c r="AC117" s="2"/>
      <c r="AD117" s="2"/>
    </row>
    <row r="118" spans="1:30" ht="11.25" customHeight="1">
      <c r="A118" s="120"/>
      <c r="B118" s="58"/>
      <c r="C118" s="120"/>
      <c r="D118" s="120"/>
      <c r="E118" s="120"/>
      <c r="F118" s="120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122"/>
      <c r="Y118" s="122"/>
      <c r="Z118" s="2"/>
      <c r="AA118" s="2"/>
      <c r="AB118" s="2"/>
      <c r="AC118" s="2"/>
      <c r="AD118" s="2"/>
    </row>
    <row r="119" spans="1:30" ht="11.25" customHeight="1">
      <c r="A119" s="120"/>
      <c r="B119" s="58"/>
      <c r="C119" s="120"/>
      <c r="D119" s="120"/>
      <c r="E119" s="120"/>
      <c r="F119" s="120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122"/>
      <c r="Y119" s="122"/>
      <c r="Z119" s="2"/>
      <c r="AA119" s="2"/>
      <c r="AB119" s="2"/>
      <c r="AC119" s="2"/>
      <c r="AD119" s="2"/>
    </row>
    <row r="120" spans="1:30" ht="11.25" customHeight="1">
      <c r="A120" s="120"/>
      <c r="B120" s="58"/>
      <c r="C120" s="120"/>
      <c r="D120" s="120"/>
      <c r="E120" s="120"/>
      <c r="F120" s="120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122"/>
      <c r="Y120" s="122"/>
      <c r="Z120" s="2"/>
      <c r="AA120" s="2"/>
      <c r="AB120" s="2"/>
      <c r="AC120" s="2"/>
      <c r="AD120" s="2"/>
    </row>
    <row r="121" spans="1:30" ht="11.25" customHeight="1">
      <c r="A121" s="120"/>
      <c r="B121" s="58"/>
      <c r="C121" s="120"/>
      <c r="D121" s="120"/>
      <c r="E121" s="120"/>
      <c r="F121" s="120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122"/>
      <c r="Y121" s="122"/>
      <c r="Z121" s="2"/>
      <c r="AA121" s="2"/>
      <c r="AB121" s="2"/>
      <c r="AC121" s="2"/>
      <c r="AD121" s="2"/>
    </row>
    <row r="122" spans="1:30" ht="11.25" customHeight="1">
      <c r="A122" s="120"/>
      <c r="B122" s="58"/>
      <c r="C122" s="120"/>
      <c r="D122" s="120"/>
      <c r="E122" s="120"/>
      <c r="F122" s="120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122"/>
      <c r="Y122" s="122"/>
      <c r="Z122" s="2"/>
      <c r="AA122" s="2"/>
      <c r="AB122" s="2"/>
      <c r="AC122" s="2"/>
      <c r="AD122" s="2"/>
    </row>
    <row r="123" spans="1:30" ht="11.25" customHeight="1">
      <c r="A123" s="120"/>
      <c r="B123" s="58"/>
      <c r="C123" s="120"/>
      <c r="D123" s="120"/>
      <c r="E123" s="120"/>
      <c r="F123" s="120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122"/>
      <c r="Y123" s="122"/>
      <c r="Z123" s="2"/>
      <c r="AA123" s="2"/>
      <c r="AB123" s="2"/>
      <c r="AC123" s="2"/>
      <c r="AD123" s="2"/>
    </row>
    <row r="124" spans="1:30" ht="11.25" customHeight="1">
      <c r="A124" s="120"/>
      <c r="B124" s="58"/>
      <c r="C124" s="120"/>
      <c r="D124" s="120"/>
      <c r="E124" s="120"/>
      <c r="F124" s="120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122"/>
      <c r="Y124" s="122"/>
      <c r="Z124" s="2"/>
      <c r="AA124" s="2"/>
      <c r="AB124" s="2"/>
      <c r="AC124" s="2"/>
      <c r="AD124" s="2"/>
    </row>
    <row r="125" spans="1:30" ht="11.25" customHeight="1">
      <c r="A125" s="120"/>
      <c r="B125" s="58"/>
      <c r="C125" s="120"/>
      <c r="D125" s="120"/>
      <c r="E125" s="120"/>
      <c r="F125" s="120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122"/>
      <c r="Y125" s="122"/>
      <c r="Z125" s="2"/>
      <c r="AA125" s="2"/>
      <c r="AB125" s="2"/>
      <c r="AC125" s="2"/>
      <c r="AD125" s="2"/>
    </row>
    <row r="126" spans="1:30" ht="11.25" customHeight="1">
      <c r="A126" s="120"/>
      <c r="B126" s="58"/>
      <c r="C126" s="120"/>
      <c r="D126" s="120"/>
      <c r="E126" s="120"/>
      <c r="F126" s="120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122"/>
      <c r="Y126" s="122"/>
      <c r="Z126" s="2"/>
      <c r="AA126" s="2"/>
      <c r="AB126" s="2"/>
      <c r="AC126" s="2"/>
      <c r="AD126" s="2"/>
    </row>
    <row r="127" spans="1:30" ht="11.25" customHeight="1">
      <c r="A127" s="120"/>
      <c r="B127" s="58"/>
      <c r="C127" s="120"/>
      <c r="D127" s="120"/>
      <c r="E127" s="120"/>
      <c r="F127" s="120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122"/>
      <c r="Y127" s="122"/>
      <c r="Z127" s="2"/>
      <c r="AA127" s="2"/>
      <c r="AB127" s="2"/>
      <c r="AC127" s="2"/>
      <c r="AD127" s="2"/>
    </row>
    <row r="128" spans="1:30" ht="11.25" customHeight="1">
      <c r="A128" s="120"/>
      <c r="B128" s="58"/>
      <c r="C128" s="120"/>
      <c r="D128" s="120"/>
      <c r="E128" s="120"/>
      <c r="F128" s="120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122"/>
      <c r="Y128" s="122"/>
      <c r="Z128" s="2"/>
      <c r="AA128" s="2"/>
      <c r="AB128" s="2"/>
      <c r="AC128" s="2"/>
      <c r="AD128" s="2"/>
    </row>
    <row r="129" spans="1:30" ht="11.25" customHeight="1">
      <c r="A129" s="120"/>
      <c r="B129" s="58"/>
      <c r="C129" s="120"/>
      <c r="D129" s="120"/>
      <c r="E129" s="120"/>
      <c r="F129" s="120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122"/>
      <c r="Y129" s="122"/>
      <c r="Z129" s="2"/>
      <c r="AA129" s="2"/>
      <c r="AB129" s="2"/>
      <c r="AC129" s="2"/>
      <c r="AD129" s="2"/>
    </row>
    <row r="130" spans="1:30" ht="11.25" customHeight="1">
      <c r="A130" s="120"/>
      <c r="B130" s="58"/>
      <c r="C130" s="120"/>
      <c r="D130" s="120"/>
      <c r="E130" s="120"/>
      <c r="F130" s="120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122"/>
      <c r="Y130" s="122"/>
      <c r="Z130" s="2"/>
      <c r="AA130" s="2"/>
      <c r="AB130" s="2"/>
      <c r="AC130" s="2"/>
      <c r="AD130" s="2"/>
    </row>
    <row r="131" spans="1:30" ht="11.25" customHeight="1">
      <c r="A131" s="120"/>
      <c r="B131" s="58"/>
      <c r="C131" s="120"/>
      <c r="D131" s="120"/>
      <c r="E131" s="120"/>
      <c r="F131" s="120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122"/>
      <c r="Y131" s="122"/>
      <c r="Z131" s="2"/>
      <c r="AA131" s="2"/>
      <c r="AB131" s="2"/>
      <c r="AC131" s="2"/>
      <c r="AD131" s="2"/>
    </row>
    <row r="132" spans="1:30" ht="11.25" customHeight="1">
      <c r="A132" s="120"/>
      <c r="B132" s="58"/>
      <c r="C132" s="120"/>
      <c r="D132" s="120"/>
      <c r="E132" s="120"/>
      <c r="F132" s="120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122"/>
      <c r="Y132" s="122"/>
      <c r="Z132" s="2"/>
      <c r="AA132" s="2"/>
      <c r="AB132" s="2"/>
      <c r="AC132" s="2"/>
      <c r="AD132" s="2"/>
    </row>
    <row r="133" spans="1:30" ht="11.25" customHeight="1">
      <c r="A133" s="120"/>
      <c r="B133" s="58"/>
      <c r="C133" s="120"/>
      <c r="D133" s="120"/>
      <c r="E133" s="120"/>
      <c r="F133" s="120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122"/>
      <c r="Y133" s="122"/>
      <c r="Z133" s="2"/>
      <c r="AA133" s="2"/>
      <c r="AB133" s="2"/>
      <c r="AC133" s="2"/>
      <c r="AD133" s="2"/>
    </row>
    <row r="134" spans="1:30" ht="11.25" customHeight="1">
      <c r="A134" s="120"/>
      <c r="B134" s="58"/>
      <c r="C134" s="120"/>
      <c r="D134" s="120"/>
      <c r="E134" s="120"/>
      <c r="F134" s="120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122"/>
      <c r="Y134" s="122"/>
      <c r="Z134" s="2"/>
      <c r="AA134" s="2"/>
      <c r="AB134" s="2"/>
      <c r="AC134" s="2"/>
      <c r="AD134" s="2"/>
    </row>
    <row r="135" spans="1:30" ht="11.25" customHeight="1">
      <c r="A135" s="120"/>
      <c r="B135" s="58"/>
      <c r="C135" s="120"/>
      <c r="D135" s="120"/>
      <c r="E135" s="120"/>
      <c r="F135" s="120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122"/>
      <c r="Y135" s="122"/>
      <c r="Z135" s="2"/>
      <c r="AA135" s="2"/>
      <c r="AB135" s="2"/>
      <c r="AC135" s="2"/>
      <c r="AD135" s="2"/>
    </row>
    <row r="136" spans="1:30" ht="11.25" customHeight="1">
      <c r="A136" s="120"/>
      <c r="B136" s="58"/>
      <c r="C136" s="120"/>
      <c r="D136" s="120"/>
      <c r="E136" s="120"/>
      <c r="F136" s="120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122"/>
      <c r="Y136" s="122"/>
      <c r="Z136" s="2"/>
      <c r="AA136" s="2"/>
      <c r="AB136" s="2"/>
      <c r="AC136" s="2"/>
      <c r="AD136" s="2"/>
    </row>
    <row r="137" spans="1:30" ht="11.25" customHeight="1">
      <c r="A137" s="120"/>
      <c r="B137" s="58"/>
      <c r="C137" s="120"/>
      <c r="D137" s="120"/>
      <c r="E137" s="120"/>
      <c r="F137" s="120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122"/>
      <c r="Y137" s="122"/>
      <c r="Z137" s="2"/>
      <c r="AA137" s="2"/>
      <c r="AB137" s="2"/>
      <c r="AC137" s="2"/>
      <c r="AD137" s="2"/>
    </row>
    <row r="138" spans="1:30" ht="11.25" customHeight="1">
      <c r="A138" s="120"/>
      <c r="B138" s="58"/>
      <c r="C138" s="120"/>
      <c r="D138" s="120"/>
      <c r="E138" s="120"/>
      <c r="F138" s="120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122"/>
      <c r="Y138" s="122"/>
      <c r="Z138" s="2"/>
      <c r="AA138" s="2"/>
      <c r="AB138" s="2"/>
      <c r="AC138" s="2"/>
      <c r="AD138" s="2"/>
    </row>
    <row r="139" spans="1:30" ht="11.25" customHeight="1">
      <c r="A139" s="120"/>
      <c r="B139" s="58"/>
      <c r="C139" s="120"/>
      <c r="D139" s="120"/>
      <c r="E139" s="120"/>
      <c r="F139" s="120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122"/>
      <c r="Y139" s="122"/>
      <c r="Z139" s="2"/>
      <c r="AA139" s="2"/>
      <c r="AB139" s="2"/>
      <c r="AC139" s="2"/>
      <c r="AD139" s="2"/>
    </row>
    <row r="140" spans="1:30" ht="11.25" customHeight="1">
      <c r="A140" s="120"/>
      <c r="B140" s="58"/>
      <c r="C140" s="120"/>
      <c r="D140" s="120"/>
      <c r="E140" s="120"/>
      <c r="F140" s="120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122"/>
      <c r="Y140" s="122"/>
      <c r="Z140" s="2"/>
      <c r="AA140" s="2"/>
      <c r="AB140" s="2"/>
      <c r="AC140" s="2"/>
      <c r="AD140" s="2"/>
    </row>
    <row r="141" spans="1:30" ht="11.25" customHeight="1">
      <c r="A141" s="120"/>
      <c r="B141" s="58"/>
      <c r="C141" s="120"/>
      <c r="D141" s="120"/>
      <c r="E141" s="120"/>
      <c r="F141" s="120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122"/>
      <c r="Y141" s="122"/>
      <c r="Z141" s="2"/>
      <c r="AA141" s="2"/>
      <c r="AB141" s="2"/>
      <c r="AC141" s="2"/>
      <c r="AD141" s="2"/>
    </row>
    <row r="142" spans="1:30" ht="11.25" customHeight="1">
      <c r="A142" s="120"/>
      <c r="B142" s="58"/>
      <c r="C142" s="120"/>
      <c r="D142" s="120"/>
      <c r="E142" s="120"/>
      <c r="F142" s="120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122"/>
      <c r="Y142" s="122"/>
      <c r="Z142" s="2"/>
      <c r="AA142" s="2"/>
      <c r="AB142" s="2"/>
      <c r="AC142" s="2"/>
      <c r="AD142" s="2"/>
    </row>
    <row r="143" spans="1:30" ht="11.25" customHeight="1">
      <c r="A143" s="120"/>
      <c r="B143" s="58"/>
      <c r="C143" s="120"/>
      <c r="D143" s="120"/>
      <c r="E143" s="120"/>
      <c r="F143" s="120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122"/>
      <c r="Y143" s="122"/>
      <c r="Z143" s="2"/>
      <c r="AA143" s="2"/>
      <c r="AB143" s="2"/>
      <c r="AC143" s="2"/>
      <c r="AD143" s="2"/>
    </row>
    <row r="144" spans="1:30" ht="11.25" customHeight="1">
      <c r="A144" s="120"/>
      <c r="B144" s="58"/>
      <c r="C144" s="120"/>
      <c r="D144" s="120"/>
      <c r="E144" s="120"/>
      <c r="F144" s="120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122"/>
      <c r="Y144" s="122"/>
      <c r="Z144" s="2"/>
      <c r="AA144" s="2"/>
      <c r="AB144" s="2"/>
      <c r="AC144" s="2"/>
      <c r="AD144" s="2"/>
    </row>
    <row r="145" spans="1:30" ht="11.25" customHeight="1">
      <c r="A145" s="120"/>
      <c r="B145" s="58"/>
      <c r="C145" s="120"/>
      <c r="D145" s="120"/>
      <c r="E145" s="120"/>
      <c r="F145" s="120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122"/>
      <c r="Y145" s="122"/>
      <c r="Z145" s="2"/>
      <c r="AA145" s="2"/>
      <c r="AB145" s="2"/>
      <c r="AC145" s="2"/>
      <c r="AD145" s="2"/>
    </row>
    <row r="146" spans="1:30" ht="11.25" customHeight="1">
      <c r="A146" s="120"/>
      <c r="B146" s="58"/>
      <c r="C146" s="120"/>
      <c r="D146" s="120"/>
      <c r="E146" s="120"/>
      <c r="F146" s="120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122"/>
      <c r="Y146" s="122"/>
      <c r="Z146" s="2"/>
      <c r="AA146" s="2"/>
      <c r="AB146" s="2"/>
      <c r="AC146" s="2"/>
      <c r="AD146" s="2"/>
    </row>
    <row r="147" spans="1:30" ht="11.25" customHeight="1">
      <c r="A147" s="120"/>
      <c r="B147" s="58"/>
      <c r="C147" s="120"/>
      <c r="D147" s="120"/>
      <c r="E147" s="120"/>
      <c r="F147" s="120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122"/>
      <c r="Y147" s="122"/>
      <c r="Z147" s="2"/>
      <c r="AA147" s="2"/>
      <c r="AB147" s="2"/>
      <c r="AC147" s="2"/>
      <c r="AD147" s="2"/>
    </row>
    <row r="148" spans="1:30" ht="11.25" customHeight="1">
      <c r="A148" s="120"/>
      <c r="B148" s="58"/>
      <c r="C148" s="120"/>
      <c r="D148" s="120"/>
      <c r="E148" s="120"/>
      <c r="F148" s="120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122"/>
      <c r="Y148" s="122"/>
      <c r="Z148" s="2"/>
      <c r="AA148" s="2"/>
      <c r="AB148" s="2"/>
      <c r="AC148" s="2"/>
      <c r="AD148" s="2"/>
    </row>
    <row r="149" spans="1:30" ht="11.25" customHeight="1">
      <c r="A149" s="120"/>
      <c r="B149" s="58"/>
      <c r="C149" s="120"/>
      <c r="D149" s="120"/>
      <c r="E149" s="120"/>
      <c r="F149" s="120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122"/>
      <c r="Y149" s="122"/>
      <c r="Z149" s="2"/>
      <c r="AA149" s="2"/>
      <c r="AB149" s="2"/>
      <c r="AC149" s="2"/>
      <c r="AD149" s="2"/>
    </row>
    <row r="150" spans="1:30" ht="11.25" customHeight="1">
      <c r="A150" s="120"/>
      <c r="B150" s="58"/>
      <c r="C150" s="120"/>
      <c r="D150" s="120"/>
      <c r="E150" s="120"/>
      <c r="F150" s="120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122"/>
      <c r="Y150" s="122"/>
      <c r="Z150" s="2"/>
      <c r="AA150" s="2"/>
      <c r="AB150" s="2"/>
      <c r="AC150" s="2"/>
      <c r="AD150" s="2"/>
    </row>
    <row r="151" spans="1:30" ht="11.25" customHeight="1">
      <c r="A151" s="120"/>
      <c r="B151" s="58"/>
      <c r="C151" s="120"/>
      <c r="D151" s="120"/>
      <c r="E151" s="120"/>
      <c r="F151" s="120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122"/>
      <c r="Y151" s="122"/>
      <c r="Z151" s="2"/>
      <c r="AA151" s="2"/>
      <c r="AB151" s="2"/>
      <c r="AC151" s="2"/>
      <c r="AD151" s="2"/>
    </row>
    <row r="152" spans="1:30" ht="11.25" customHeight="1">
      <c r="A152" s="120"/>
      <c r="B152" s="58"/>
      <c r="C152" s="120"/>
      <c r="D152" s="120"/>
      <c r="E152" s="120"/>
      <c r="F152" s="120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122"/>
      <c r="Y152" s="122"/>
      <c r="Z152" s="2"/>
      <c r="AA152" s="2"/>
      <c r="AB152" s="2"/>
      <c r="AC152" s="2"/>
      <c r="AD152" s="2"/>
    </row>
    <row r="153" spans="1:30" ht="11.25" customHeight="1">
      <c r="A153" s="120"/>
      <c r="B153" s="58"/>
      <c r="C153" s="120"/>
      <c r="D153" s="120"/>
      <c r="E153" s="120"/>
      <c r="F153" s="120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122"/>
      <c r="Y153" s="122"/>
      <c r="Z153" s="2"/>
      <c r="AA153" s="2"/>
      <c r="AB153" s="2"/>
      <c r="AC153" s="2"/>
      <c r="AD153" s="2"/>
    </row>
    <row r="154" spans="1:30" ht="11.25" customHeight="1">
      <c r="A154" s="120"/>
      <c r="B154" s="58"/>
      <c r="C154" s="120"/>
      <c r="D154" s="120"/>
      <c r="E154" s="120"/>
      <c r="F154" s="120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122"/>
      <c r="Y154" s="122"/>
      <c r="Z154" s="2"/>
      <c r="AA154" s="2"/>
      <c r="AB154" s="2"/>
      <c r="AC154" s="2"/>
      <c r="AD154" s="2"/>
    </row>
    <row r="155" spans="1:30" ht="11.25" customHeight="1">
      <c r="A155" s="120"/>
      <c r="B155" s="58"/>
      <c r="C155" s="120"/>
      <c r="D155" s="120"/>
      <c r="E155" s="120"/>
      <c r="F155" s="120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122"/>
      <c r="Y155" s="122"/>
      <c r="Z155" s="2"/>
      <c r="AA155" s="2"/>
      <c r="AB155" s="2"/>
      <c r="AC155" s="2"/>
      <c r="AD155" s="2"/>
    </row>
    <row r="156" spans="1:30" ht="11.25" customHeight="1">
      <c r="A156" s="120"/>
      <c r="B156" s="58"/>
      <c r="C156" s="120"/>
      <c r="D156" s="120"/>
      <c r="E156" s="120"/>
      <c r="F156" s="120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122"/>
      <c r="Y156" s="122"/>
      <c r="Z156" s="2"/>
      <c r="AA156" s="2"/>
      <c r="AB156" s="2"/>
      <c r="AC156" s="2"/>
      <c r="AD156" s="2"/>
    </row>
    <row r="157" spans="1:30" ht="11.25" customHeight="1">
      <c r="A157" s="120"/>
      <c r="B157" s="58"/>
      <c r="C157" s="120"/>
      <c r="D157" s="120"/>
      <c r="E157" s="120"/>
      <c r="F157" s="120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122"/>
      <c r="Y157" s="122"/>
      <c r="Z157" s="2"/>
      <c r="AA157" s="2"/>
      <c r="AB157" s="2"/>
      <c r="AC157" s="2"/>
      <c r="AD157" s="2"/>
    </row>
    <row r="158" spans="1:30" ht="11.25" customHeight="1">
      <c r="A158" s="120"/>
      <c r="B158" s="58"/>
      <c r="C158" s="120"/>
      <c r="D158" s="120"/>
      <c r="E158" s="120"/>
      <c r="F158" s="120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122"/>
      <c r="Y158" s="122"/>
      <c r="Z158" s="2"/>
      <c r="AA158" s="2"/>
      <c r="AB158" s="2"/>
      <c r="AC158" s="2"/>
      <c r="AD158" s="2"/>
    </row>
    <row r="159" spans="1:30" ht="11.25" customHeight="1">
      <c r="A159" s="120"/>
      <c r="B159" s="58"/>
      <c r="C159" s="120"/>
      <c r="D159" s="120"/>
      <c r="E159" s="120"/>
      <c r="F159" s="120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122"/>
      <c r="Y159" s="122"/>
      <c r="Z159" s="2"/>
      <c r="AA159" s="2"/>
      <c r="AB159" s="2"/>
      <c r="AC159" s="2"/>
      <c r="AD159" s="2"/>
    </row>
    <row r="160" spans="1:30" ht="11.25" customHeight="1">
      <c r="A160" s="120"/>
      <c r="B160" s="58"/>
      <c r="C160" s="120"/>
      <c r="D160" s="120"/>
      <c r="E160" s="120"/>
      <c r="F160" s="120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122"/>
      <c r="Y160" s="122"/>
      <c r="Z160" s="2"/>
      <c r="AA160" s="2"/>
      <c r="AB160" s="2"/>
      <c r="AC160" s="2"/>
      <c r="AD160" s="2"/>
    </row>
    <row r="161" spans="1:30" ht="11.25" customHeight="1">
      <c r="A161" s="120"/>
      <c r="B161" s="58"/>
      <c r="C161" s="120"/>
      <c r="D161" s="120"/>
      <c r="E161" s="120"/>
      <c r="F161" s="120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122"/>
      <c r="Y161" s="122"/>
      <c r="Z161" s="2"/>
      <c r="AA161" s="2"/>
      <c r="AB161" s="2"/>
      <c r="AC161" s="2"/>
      <c r="AD161" s="2"/>
    </row>
    <row r="162" spans="1:30" ht="11.25" customHeight="1">
      <c r="A162" s="120"/>
      <c r="B162" s="58"/>
      <c r="C162" s="120"/>
      <c r="D162" s="120"/>
      <c r="E162" s="120"/>
      <c r="F162" s="120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122"/>
      <c r="Y162" s="122"/>
      <c r="Z162" s="2"/>
      <c r="AA162" s="2"/>
      <c r="AB162" s="2"/>
      <c r="AC162" s="2"/>
      <c r="AD162" s="2"/>
    </row>
    <row r="163" spans="1:30" ht="11.25" customHeight="1">
      <c r="A163" s="120"/>
      <c r="B163" s="58"/>
      <c r="C163" s="120"/>
      <c r="D163" s="120"/>
      <c r="E163" s="120"/>
      <c r="F163" s="120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122"/>
      <c r="Y163" s="122"/>
      <c r="Z163" s="2"/>
      <c r="AA163" s="2"/>
      <c r="AB163" s="2"/>
      <c r="AC163" s="2"/>
      <c r="AD163" s="2"/>
    </row>
    <row r="164" spans="1:30" ht="11.25" customHeight="1">
      <c r="A164" s="120"/>
      <c r="B164" s="58"/>
      <c r="C164" s="120"/>
      <c r="D164" s="120"/>
      <c r="E164" s="120"/>
      <c r="F164" s="120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122"/>
      <c r="Y164" s="122"/>
      <c r="Z164" s="2"/>
      <c r="AA164" s="2"/>
      <c r="AB164" s="2"/>
      <c r="AC164" s="2"/>
      <c r="AD164" s="2"/>
    </row>
    <row r="165" spans="1:30" ht="11.25" customHeight="1">
      <c r="A165" s="120"/>
      <c r="B165" s="58"/>
      <c r="C165" s="120"/>
      <c r="D165" s="120"/>
      <c r="E165" s="120"/>
      <c r="F165" s="120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122"/>
      <c r="Y165" s="122"/>
      <c r="Z165" s="2"/>
      <c r="AA165" s="2"/>
      <c r="AB165" s="2"/>
      <c r="AC165" s="2"/>
      <c r="AD165" s="2"/>
    </row>
    <row r="166" spans="1:30" ht="11.25" customHeight="1">
      <c r="A166" s="120"/>
      <c r="B166" s="58"/>
      <c r="C166" s="120"/>
      <c r="D166" s="120"/>
      <c r="E166" s="120"/>
      <c r="F166" s="120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122"/>
      <c r="Y166" s="122"/>
      <c r="Z166" s="2"/>
      <c r="AA166" s="2"/>
      <c r="AB166" s="2"/>
      <c r="AC166" s="2"/>
      <c r="AD166" s="2"/>
    </row>
    <row r="167" spans="1:30" ht="11.25" customHeight="1">
      <c r="A167" s="120"/>
      <c r="B167" s="58"/>
      <c r="C167" s="120"/>
      <c r="D167" s="120"/>
      <c r="E167" s="120"/>
      <c r="F167" s="120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122"/>
      <c r="Y167" s="122"/>
      <c r="Z167" s="2"/>
      <c r="AA167" s="2"/>
      <c r="AB167" s="2"/>
      <c r="AC167" s="2"/>
      <c r="AD167" s="2"/>
    </row>
    <row r="168" spans="1:30" ht="11.25" customHeight="1">
      <c r="A168" s="120"/>
      <c r="B168" s="58"/>
      <c r="C168" s="120"/>
      <c r="D168" s="120"/>
      <c r="E168" s="120"/>
      <c r="F168" s="120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122"/>
      <c r="Y168" s="122"/>
      <c r="Z168" s="2"/>
      <c r="AA168" s="2"/>
      <c r="AB168" s="2"/>
      <c r="AC168" s="2"/>
      <c r="AD168" s="2"/>
    </row>
    <row r="169" spans="1:30" ht="11.25" customHeight="1">
      <c r="A169" s="120"/>
      <c r="B169" s="58"/>
      <c r="C169" s="120"/>
      <c r="D169" s="120"/>
      <c r="E169" s="120"/>
      <c r="F169" s="120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122"/>
      <c r="Y169" s="122"/>
      <c r="Z169" s="2"/>
      <c r="AA169" s="2"/>
      <c r="AB169" s="2"/>
      <c r="AC169" s="2"/>
      <c r="AD169" s="2"/>
    </row>
    <row r="170" spans="1:30" ht="11.25" customHeight="1">
      <c r="A170" s="120"/>
      <c r="B170" s="58"/>
      <c r="C170" s="120"/>
      <c r="D170" s="120"/>
      <c r="E170" s="120"/>
      <c r="F170" s="120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122"/>
      <c r="Y170" s="122"/>
      <c r="Z170" s="2"/>
      <c r="AA170" s="2"/>
      <c r="AB170" s="2"/>
      <c r="AC170" s="2"/>
      <c r="AD170" s="2"/>
    </row>
    <row r="171" spans="1:30" ht="11.25" customHeight="1">
      <c r="A171" s="120"/>
      <c r="B171" s="58"/>
      <c r="C171" s="120"/>
      <c r="D171" s="120"/>
      <c r="E171" s="120"/>
      <c r="F171" s="120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122"/>
      <c r="Y171" s="122"/>
      <c r="Z171" s="2"/>
      <c r="AA171" s="2"/>
      <c r="AB171" s="2"/>
      <c r="AC171" s="2"/>
      <c r="AD171" s="2"/>
    </row>
    <row r="172" spans="1:30" ht="11.25" customHeight="1">
      <c r="A172" s="120"/>
      <c r="B172" s="58"/>
      <c r="C172" s="120"/>
      <c r="D172" s="120"/>
      <c r="E172" s="120"/>
      <c r="F172" s="120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122"/>
      <c r="Y172" s="122"/>
      <c r="Z172" s="2"/>
      <c r="AA172" s="2"/>
      <c r="AB172" s="2"/>
      <c r="AC172" s="2"/>
      <c r="AD172" s="2"/>
    </row>
    <row r="173" spans="1:30" ht="11.25" customHeight="1">
      <c r="A173" s="120"/>
      <c r="B173" s="58"/>
      <c r="C173" s="120"/>
      <c r="D173" s="120"/>
      <c r="E173" s="120"/>
      <c r="F173" s="120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122"/>
      <c r="Y173" s="122"/>
      <c r="Z173" s="2"/>
      <c r="AA173" s="2"/>
      <c r="AB173" s="2"/>
      <c r="AC173" s="2"/>
      <c r="AD173" s="2"/>
    </row>
    <row r="174" spans="1:30" ht="11.25" customHeight="1">
      <c r="A174" s="120"/>
      <c r="B174" s="58"/>
      <c r="C174" s="120"/>
      <c r="D174" s="120"/>
      <c r="E174" s="120"/>
      <c r="F174" s="120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122"/>
      <c r="Y174" s="122"/>
      <c r="Z174" s="2"/>
      <c r="AA174" s="2"/>
      <c r="AB174" s="2"/>
      <c r="AC174" s="2"/>
      <c r="AD174" s="2"/>
    </row>
    <row r="175" spans="1:30" ht="11.25" customHeight="1">
      <c r="A175" s="120"/>
      <c r="B175" s="58"/>
      <c r="C175" s="120"/>
      <c r="D175" s="120"/>
      <c r="E175" s="120"/>
      <c r="F175" s="120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122"/>
      <c r="Y175" s="122"/>
      <c r="Z175" s="2"/>
      <c r="AA175" s="2"/>
      <c r="AB175" s="2"/>
      <c r="AC175" s="2"/>
      <c r="AD175" s="2"/>
    </row>
    <row r="176" spans="1:30" ht="11.25" customHeight="1">
      <c r="A176" s="120"/>
      <c r="B176" s="58"/>
      <c r="C176" s="120"/>
      <c r="D176" s="120"/>
      <c r="E176" s="120"/>
      <c r="F176" s="120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122"/>
      <c r="Y176" s="122"/>
      <c r="Z176" s="2"/>
      <c r="AA176" s="2"/>
      <c r="AB176" s="2"/>
      <c r="AC176" s="2"/>
      <c r="AD176" s="2"/>
    </row>
    <row r="177" spans="1:30" ht="11.25" customHeight="1">
      <c r="A177" s="120"/>
      <c r="B177" s="58"/>
      <c r="C177" s="120"/>
      <c r="D177" s="120"/>
      <c r="E177" s="120"/>
      <c r="F177" s="120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122"/>
      <c r="Y177" s="122"/>
      <c r="Z177" s="2"/>
      <c r="AA177" s="2"/>
      <c r="AB177" s="2"/>
      <c r="AC177" s="2"/>
      <c r="AD177" s="2"/>
    </row>
    <row r="178" spans="1:30" ht="11.25" customHeight="1">
      <c r="A178" s="120"/>
      <c r="B178" s="58"/>
      <c r="C178" s="120"/>
      <c r="D178" s="120"/>
      <c r="E178" s="120"/>
      <c r="F178" s="120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122"/>
      <c r="Y178" s="122"/>
      <c r="Z178" s="2"/>
      <c r="AA178" s="2"/>
      <c r="AB178" s="2"/>
      <c r="AC178" s="2"/>
      <c r="AD178" s="2"/>
    </row>
    <row r="179" spans="1:30" ht="11.25" customHeight="1">
      <c r="A179" s="120"/>
      <c r="B179" s="58"/>
      <c r="C179" s="120"/>
      <c r="D179" s="120"/>
      <c r="E179" s="120"/>
      <c r="F179" s="120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122"/>
      <c r="Y179" s="122"/>
      <c r="Z179" s="2"/>
      <c r="AA179" s="2"/>
      <c r="AB179" s="2"/>
      <c r="AC179" s="2"/>
      <c r="AD179" s="2"/>
    </row>
    <row r="180" spans="1:30" ht="11.25" customHeight="1">
      <c r="A180" s="120"/>
      <c r="B180" s="58"/>
      <c r="C180" s="120"/>
      <c r="D180" s="120"/>
      <c r="E180" s="120"/>
      <c r="F180" s="120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122"/>
      <c r="Y180" s="122"/>
      <c r="Z180" s="2"/>
      <c r="AA180" s="2"/>
      <c r="AB180" s="2"/>
      <c r="AC180" s="2"/>
      <c r="AD180" s="2"/>
    </row>
    <row r="181" spans="1:30" ht="11.25" customHeight="1">
      <c r="A181" s="120"/>
      <c r="B181" s="58"/>
      <c r="C181" s="120"/>
      <c r="D181" s="120"/>
      <c r="E181" s="120"/>
      <c r="F181" s="120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122"/>
      <c r="Y181" s="122"/>
      <c r="Z181" s="2"/>
      <c r="AA181" s="2"/>
      <c r="AB181" s="2"/>
      <c r="AC181" s="2"/>
      <c r="AD181" s="2"/>
    </row>
    <row r="182" spans="1:30" ht="11.25" customHeight="1">
      <c r="A182" s="120"/>
      <c r="B182" s="58"/>
      <c r="C182" s="120"/>
      <c r="D182" s="120"/>
      <c r="E182" s="120"/>
      <c r="F182" s="120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122"/>
      <c r="Y182" s="122"/>
      <c r="Z182" s="2"/>
      <c r="AA182" s="2"/>
      <c r="AB182" s="2"/>
      <c r="AC182" s="2"/>
      <c r="AD182" s="2"/>
    </row>
    <row r="183" spans="1:30" ht="11.25" customHeight="1">
      <c r="A183" s="120"/>
      <c r="B183" s="58"/>
      <c r="C183" s="120"/>
      <c r="D183" s="120"/>
      <c r="E183" s="120"/>
      <c r="F183" s="120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122"/>
      <c r="Y183" s="122"/>
      <c r="Z183" s="2"/>
      <c r="AA183" s="2"/>
      <c r="AB183" s="2"/>
      <c r="AC183" s="2"/>
      <c r="AD183" s="2"/>
    </row>
    <row r="184" spans="1:30" ht="11.25" customHeight="1">
      <c r="A184" s="120"/>
      <c r="B184" s="58"/>
      <c r="C184" s="120"/>
      <c r="D184" s="120"/>
      <c r="E184" s="120"/>
      <c r="F184" s="120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122"/>
      <c r="Y184" s="122"/>
      <c r="Z184" s="2"/>
      <c r="AA184" s="2"/>
      <c r="AB184" s="2"/>
      <c r="AC184" s="2"/>
      <c r="AD184" s="2"/>
    </row>
    <row r="185" spans="1:30" ht="11.25" customHeight="1">
      <c r="A185" s="120"/>
      <c r="B185" s="58"/>
      <c r="C185" s="120"/>
      <c r="D185" s="120"/>
      <c r="E185" s="120"/>
      <c r="F185" s="120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122"/>
      <c r="Y185" s="122"/>
      <c r="Z185" s="2"/>
      <c r="AA185" s="2"/>
      <c r="AB185" s="2"/>
      <c r="AC185" s="2"/>
      <c r="AD185" s="2"/>
    </row>
    <row r="186" spans="1:30" ht="11.25" customHeight="1">
      <c r="A186" s="120"/>
      <c r="B186" s="58"/>
      <c r="C186" s="120"/>
      <c r="D186" s="120"/>
      <c r="E186" s="120"/>
      <c r="F186" s="120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122"/>
      <c r="Y186" s="122"/>
      <c r="Z186" s="2"/>
      <c r="AA186" s="2"/>
      <c r="AB186" s="2"/>
      <c r="AC186" s="2"/>
      <c r="AD186" s="2"/>
    </row>
    <row r="187" spans="1:30" ht="11.25" customHeight="1">
      <c r="A187" s="120"/>
      <c r="B187" s="58"/>
      <c r="C187" s="120"/>
      <c r="D187" s="120"/>
      <c r="E187" s="120"/>
      <c r="F187" s="120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122"/>
      <c r="Y187" s="122"/>
      <c r="Z187" s="2"/>
      <c r="AA187" s="2"/>
      <c r="AB187" s="2"/>
      <c r="AC187" s="2"/>
      <c r="AD187" s="2"/>
    </row>
    <row r="188" spans="1:30" ht="11.25" customHeight="1">
      <c r="A188" s="120"/>
      <c r="B188" s="58"/>
      <c r="C188" s="120"/>
      <c r="D188" s="120"/>
      <c r="E188" s="120"/>
      <c r="F188" s="120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122"/>
      <c r="Y188" s="122"/>
      <c r="Z188" s="2"/>
      <c r="AA188" s="2"/>
      <c r="AB188" s="2"/>
      <c r="AC188" s="2"/>
      <c r="AD188" s="2"/>
    </row>
    <row r="189" spans="1:30" ht="11.25" customHeight="1">
      <c r="A189" s="120"/>
      <c r="B189" s="58"/>
      <c r="C189" s="120"/>
      <c r="D189" s="120"/>
      <c r="E189" s="120"/>
      <c r="F189" s="120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122"/>
      <c r="Y189" s="122"/>
      <c r="Z189" s="2"/>
      <c r="AA189" s="2"/>
      <c r="AB189" s="2"/>
      <c r="AC189" s="2"/>
      <c r="AD189" s="2"/>
    </row>
    <row r="190" spans="1:30" ht="11.25" customHeight="1">
      <c r="A190" s="120"/>
      <c r="B190" s="58"/>
      <c r="C190" s="120"/>
      <c r="D190" s="120"/>
      <c r="E190" s="120"/>
      <c r="F190" s="120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122"/>
      <c r="Y190" s="122"/>
      <c r="Z190" s="2"/>
      <c r="AA190" s="2"/>
      <c r="AB190" s="2"/>
      <c r="AC190" s="2"/>
      <c r="AD190" s="2"/>
    </row>
    <row r="191" spans="1:30" ht="11.25" customHeight="1">
      <c r="A191" s="120"/>
      <c r="B191" s="58"/>
      <c r="C191" s="120"/>
      <c r="D191" s="120"/>
      <c r="E191" s="120"/>
      <c r="F191" s="120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122"/>
      <c r="Y191" s="122"/>
      <c r="Z191" s="2"/>
      <c r="AA191" s="2"/>
      <c r="AB191" s="2"/>
      <c r="AC191" s="2"/>
      <c r="AD191" s="2"/>
    </row>
    <row r="192" spans="1:30" ht="11.25" customHeight="1">
      <c r="A192" s="120"/>
      <c r="B192" s="58"/>
      <c r="C192" s="120"/>
      <c r="D192" s="120"/>
      <c r="E192" s="120"/>
      <c r="F192" s="120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122"/>
      <c r="Y192" s="122"/>
      <c r="Z192" s="2"/>
      <c r="AA192" s="2"/>
      <c r="AB192" s="2"/>
      <c r="AC192" s="2"/>
      <c r="AD192" s="2"/>
    </row>
    <row r="193" spans="1:30" ht="11.25" customHeight="1">
      <c r="A193" s="120"/>
      <c r="B193" s="58"/>
      <c r="C193" s="120"/>
      <c r="D193" s="120"/>
      <c r="E193" s="120"/>
      <c r="F193" s="120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122"/>
      <c r="Y193" s="122"/>
      <c r="Z193" s="2"/>
      <c r="AA193" s="2"/>
      <c r="AB193" s="2"/>
      <c r="AC193" s="2"/>
      <c r="AD193" s="2"/>
    </row>
    <row r="194" spans="1:30" ht="11.25" customHeight="1">
      <c r="A194" s="120"/>
      <c r="B194" s="58"/>
      <c r="C194" s="120"/>
      <c r="D194" s="120"/>
      <c r="E194" s="120"/>
      <c r="F194" s="120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122"/>
      <c r="Y194" s="122"/>
      <c r="Z194" s="2"/>
      <c r="AA194" s="2"/>
      <c r="AB194" s="2"/>
      <c r="AC194" s="2"/>
      <c r="AD194" s="2"/>
    </row>
    <row r="195" spans="1:30" ht="11.25" customHeight="1">
      <c r="A195" s="120"/>
      <c r="B195" s="58"/>
      <c r="C195" s="120"/>
      <c r="D195" s="120"/>
      <c r="E195" s="120"/>
      <c r="F195" s="120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122"/>
      <c r="Y195" s="122"/>
      <c r="Z195" s="2"/>
      <c r="AA195" s="2"/>
      <c r="AB195" s="2"/>
      <c r="AC195" s="2"/>
      <c r="AD195" s="2"/>
    </row>
    <row r="196" spans="1:30" ht="11.25" customHeight="1">
      <c r="A196" s="120"/>
      <c r="B196" s="58"/>
      <c r="C196" s="120"/>
      <c r="D196" s="120"/>
      <c r="E196" s="120"/>
      <c r="F196" s="120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122"/>
      <c r="Y196" s="122"/>
      <c r="Z196" s="2"/>
      <c r="AA196" s="2"/>
      <c r="AB196" s="2"/>
      <c r="AC196" s="2"/>
      <c r="AD196" s="2"/>
    </row>
    <row r="197" spans="1:30" ht="11.25" customHeight="1">
      <c r="A197" s="120"/>
      <c r="B197" s="58"/>
      <c r="C197" s="120"/>
      <c r="D197" s="120"/>
      <c r="E197" s="120"/>
      <c r="F197" s="120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122"/>
      <c r="Y197" s="122"/>
      <c r="Z197" s="2"/>
      <c r="AA197" s="2"/>
      <c r="AB197" s="2"/>
      <c r="AC197" s="2"/>
      <c r="AD197" s="2"/>
    </row>
    <row r="198" spans="1:30" ht="11.25" customHeight="1">
      <c r="A198" s="120"/>
      <c r="B198" s="58"/>
      <c r="C198" s="120"/>
      <c r="D198" s="120"/>
      <c r="E198" s="120"/>
      <c r="F198" s="120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122"/>
      <c r="Y198" s="122"/>
      <c r="Z198" s="2"/>
      <c r="AA198" s="2"/>
      <c r="AB198" s="2"/>
      <c r="AC198" s="2"/>
      <c r="AD198" s="2"/>
    </row>
    <row r="199" spans="1:30" ht="11.25" customHeight="1">
      <c r="A199" s="120"/>
      <c r="B199" s="58"/>
      <c r="C199" s="120"/>
      <c r="D199" s="120"/>
      <c r="E199" s="120"/>
      <c r="F199" s="120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122"/>
      <c r="Y199" s="122"/>
      <c r="Z199" s="2"/>
      <c r="AA199" s="2"/>
      <c r="AB199" s="2"/>
      <c r="AC199" s="2"/>
      <c r="AD199" s="2"/>
    </row>
    <row r="200" spans="1:30" ht="11.25" customHeight="1">
      <c r="A200" s="120"/>
      <c r="B200" s="58"/>
      <c r="C200" s="120"/>
      <c r="D200" s="120"/>
      <c r="E200" s="120"/>
      <c r="F200" s="120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122"/>
      <c r="Y200" s="122"/>
      <c r="Z200" s="2"/>
      <c r="AA200" s="2"/>
      <c r="AB200" s="2"/>
      <c r="AC200" s="2"/>
      <c r="AD200" s="2"/>
    </row>
    <row r="201" spans="1:30" ht="11.25" customHeight="1">
      <c r="A201" s="120"/>
      <c r="B201" s="58"/>
      <c r="C201" s="120"/>
      <c r="D201" s="120"/>
      <c r="E201" s="120"/>
      <c r="F201" s="120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122"/>
      <c r="Y201" s="122"/>
      <c r="Z201" s="2"/>
      <c r="AA201" s="2"/>
      <c r="AB201" s="2"/>
      <c r="AC201" s="2"/>
      <c r="AD201" s="2"/>
    </row>
    <row r="202" spans="1:30" ht="11.25" customHeight="1">
      <c r="A202" s="120"/>
      <c r="B202" s="58"/>
      <c r="C202" s="120"/>
      <c r="D202" s="120"/>
      <c r="E202" s="120"/>
      <c r="F202" s="120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122"/>
      <c r="Y202" s="122"/>
      <c r="Z202" s="2"/>
      <c r="AA202" s="2"/>
      <c r="AB202" s="2"/>
      <c r="AC202" s="2"/>
      <c r="AD202" s="2"/>
    </row>
    <row r="203" spans="1:30" ht="11.25" customHeight="1">
      <c r="A203" s="120"/>
      <c r="B203" s="58"/>
      <c r="C203" s="120"/>
      <c r="D203" s="120"/>
      <c r="E203" s="120"/>
      <c r="F203" s="120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122"/>
      <c r="Y203" s="122"/>
      <c r="Z203" s="2"/>
      <c r="AA203" s="2"/>
      <c r="AB203" s="2"/>
      <c r="AC203" s="2"/>
      <c r="AD203" s="2"/>
    </row>
    <row r="204" spans="1:30" ht="11.25" customHeight="1">
      <c r="A204" s="120"/>
      <c r="B204" s="58"/>
      <c r="C204" s="120"/>
      <c r="D204" s="120"/>
      <c r="E204" s="120"/>
      <c r="F204" s="120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122"/>
      <c r="Y204" s="122"/>
      <c r="Z204" s="2"/>
      <c r="AA204" s="2"/>
      <c r="AB204" s="2"/>
      <c r="AC204" s="2"/>
      <c r="AD204" s="2"/>
    </row>
    <row r="205" spans="1:30" ht="11.25" customHeight="1">
      <c r="A205" s="120"/>
      <c r="B205" s="58"/>
      <c r="C205" s="120"/>
      <c r="D205" s="120"/>
      <c r="E205" s="120"/>
      <c r="F205" s="120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122"/>
      <c r="Y205" s="122"/>
      <c r="Z205" s="2"/>
      <c r="AA205" s="2"/>
      <c r="AB205" s="2"/>
      <c r="AC205" s="2"/>
      <c r="AD205" s="2"/>
    </row>
    <row r="206" spans="1:30" ht="11.25" customHeight="1">
      <c r="A206" s="120"/>
      <c r="B206" s="58"/>
      <c r="C206" s="120"/>
      <c r="D206" s="120"/>
      <c r="E206" s="120"/>
      <c r="F206" s="120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122"/>
      <c r="Y206" s="122"/>
      <c r="Z206" s="2"/>
      <c r="AA206" s="2"/>
      <c r="AB206" s="2"/>
      <c r="AC206" s="2"/>
      <c r="AD206" s="2"/>
    </row>
    <row r="207" spans="1:30" ht="11.25" customHeight="1">
      <c r="A207" s="120"/>
      <c r="B207" s="58"/>
      <c r="C207" s="120"/>
      <c r="D207" s="120"/>
      <c r="E207" s="120"/>
      <c r="F207" s="120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122"/>
      <c r="Y207" s="122"/>
      <c r="Z207" s="2"/>
      <c r="AA207" s="2"/>
      <c r="AB207" s="2"/>
      <c r="AC207" s="2"/>
      <c r="AD207" s="2"/>
    </row>
    <row r="208" spans="1:30" ht="11.25" customHeight="1">
      <c r="A208" s="120"/>
      <c r="B208" s="58"/>
      <c r="C208" s="120"/>
      <c r="D208" s="120"/>
      <c r="E208" s="120"/>
      <c r="F208" s="120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122"/>
      <c r="Y208" s="122"/>
      <c r="Z208" s="2"/>
      <c r="AA208" s="2"/>
      <c r="AB208" s="2"/>
      <c r="AC208" s="2"/>
      <c r="AD208" s="2"/>
    </row>
    <row r="209" spans="1:30" ht="11.25" customHeight="1">
      <c r="A209" s="120"/>
      <c r="B209" s="58"/>
      <c r="C209" s="120"/>
      <c r="D209" s="120"/>
      <c r="E209" s="120"/>
      <c r="F209" s="120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122"/>
      <c r="Y209" s="122"/>
      <c r="Z209" s="2"/>
      <c r="AA209" s="2"/>
      <c r="AB209" s="2"/>
      <c r="AC209" s="2"/>
      <c r="AD209" s="2"/>
    </row>
    <row r="210" spans="1:30" ht="11.25" customHeight="1">
      <c r="A210" s="120"/>
      <c r="B210" s="58"/>
      <c r="C210" s="120"/>
      <c r="D210" s="120"/>
      <c r="E210" s="120"/>
      <c r="F210" s="120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122"/>
      <c r="Y210" s="122"/>
      <c r="Z210" s="2"/>
      <c r="AA210" s="2"/>
      <c r="AB210" s="2"/>
      <c r="AC210" s="2"/>
      <c r="AD210" s="2"/>
    </row>
    <row r="211" spans="1:30" ht="11.25" customHeight="1">
      <c r="A211" s="120"/>
      <c r="B211" s="58"/>
      <c r="C211" s="120"/>
      <c r="D211" s="120"/>
      <c r="E211" s="120"/>
      <c r="F211" s="120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122"/>
      <c r="Y211" s="122"/>
      <c r="Z211" s="2"/>
      <c r="AA211" s="2"/>
      <c r="AB211" s="2"/>
      <c r="AC211" s="2"/>
      <c r="AD211" s="2"/>
    </row>
    <row r="212" spans="1:30" ht="11.25" customHeight="1">
      <c r="A212" s="120"/>
      <c r="B212" s="58"/>
      <c r="C212" s="120"/>
      <c r="D212" s="120"/>
      <c r="E212" s="120"/>
      <c r="F212" s="120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122"/>
      <c r="Y212" s="122"/>
      <c r="Z212" s="2"/>
      <c r="AA212" s="2"/>
      <c r="AB212" s="2"/>
      <c r="AC212" s="2"/>
      <c r="AD212" s="2"/>
    </row>
    <row r="213" spans="1:30" ht="11.25" customHeight="1">
      <c r="A213" s="120"/>
      <c r="B213" s="58"/>
      <c r="C213" s="120"/>
      <c r="D213" s="120"/>
      <c r="E213" s="120"/>
      <c r="F213" s="120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122"/>
      <c r="Y213" s="122"/>
      <c r="Z213" s="2"/>
      <c r="AA213" s="2"/>
      <c r="AB213" s="2"/>
      <c r="AC213" s="2"/>
      <c r="AD213" s="2"/>
    </row>
    <row r="214" spans="1:30" ht="11.25" customHeight="1">
      <c r="A214" s="120"/>
      <c r="B214" s="58"/>
      <c r="C214" s="120"/>
      <c r="D214" s="120"/>
      <c r="E214" s="120"/>
      <c r="F214" s="120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122"/>
      <c r="Y214" s="122"/>
      <c r="Z214" s="2"/>
      <c r="AA214" s="2"/>
      <c r="AB214" s="2"/>
      <c r="AC214" s="2"/>
      <c r="AD214" s="2"/>
    </row>
    <row r="215" spans="1:30" ht="11.25" customHeight="1">
      <c r="A215" s="120"/>
      <c r="B215" s="58"/>
      <c r="C215" s="120"/>
      <c r="D215" s="120"/>
      <c r="E215" s="120"/>
      <c r="F215" s="120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122"/>
      <c r="Y215" s="122"/>
      <c r="Z215" s="2"/>
      <c r="AA215" s="2"/>
      <c r="AB215" s="2"/>
      <c r="AC215" s="2"/>
      <c r="AD215" s="2"/>
    </row>
    <row r="216" spans="1:30" ht="11.25" customHeight="1">
      <c r="A216" s="120"/>
      <c r="B216" s="58"/>
      <c r="C216" s="120"/>
      <c r="D216" s="120"/>
      <c r="E216" s="120"/>
      <c r="F216" s="120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122"/>
      <c r="Y216" s="122"/>
      <c r="Z216" s="2"/>
      <c r="AA216" s="2"/>
      <c r="AB216" s="2"/>
      <c r="AC216" s="2"/>
      <c r="AD216" s="2"/>
    </row>
    <row r="217" spans="1:30" ht="11.25" customHeight="1">
      <c r="A217" s="120"/>
      <c r="B217" s="58"/>
      <c r="C217" s="120"/>
      <c r="D217" s="120"/>
      <c r="E217" s="120"/>
      <c r="F217" s="120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122"/>
      <c r="Y217" s="122"/>
      <c r="Z217" s="2"/>
      <c r="AA217" s="2"/>
      <c r="AB217" s="2"/>
      <c r="AC217" s="2"/>
      <c r="AD217" s="2"/>
    </row>
    <row r="218" spans="1:30" ht="11.25" customHeight="1">
      <c r="A218" s="120"/>
      <c r="B218" s="58"/>
      <c r="C218" s="120"/>
      <c r="D218" s="120"/>
      <c r="E218" s="120"/>
      <c r="F218" s="120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122"/>
      <c r="Y218" s="122"/>
      <c r="Z218" s="2"/>
      <c r="AA218" s="2"/>
      <c r="AB218" s="2"/>
      <c r="AC218" s="2"/>
      <c r="AD218" s="2"/>
    </row>
    <row r="219" spans="1:30" ht="11.25" customHeight="1">
      <c r="A219" s="120"/>
      <c r="B219" s="58"/>
      <c r="C219" s="120"/>
      <c r="D219" s="120"/>
      <c r="E219" s="120"/>
      <c r="F219" s="120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122"/>
      <c r="Y219" s="122"/>
      <c r="Z219" s="2"/>
      <c r="AA219" s="2"/>
      <c r="AB219" s="2"/>
      <c r="AC219" s="2"/>
      <c r="AD219" s="2"/>
    </row>
    <row r="220" spans="1:30" ht="11.25" customHeight="1">
      <c r="A220" s="120"/>
      <c r="B220" s="58"/>
      <c r="C220" s="120"/>
      <c r="D220" s="120"/>
      <c r="E220" s="120"/>
      <c r="F220" s="120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122"/>
      <c r="Y220" s="122"/>
      <c r="Z220" s="2"/>
      <c r="AA220" s="2"/>
      <c r="AB220" s="2"/>
      <c r="AC220" s="2"/>
      <c r="AD220" s="2"/>
    </row>
    <row r="221" spans="1:30" ht="11.25" customHeight="1">
      <c r="A221" s="120"/>
      <c r="B221" s="58"/>
      <c r="C221" s="120"/>
      <c r="D221" s="120"/>
      <c r="E221" s="120"/>
      <c r="F221" s="120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122"/>
      <c r="Y221" s="122"/>
      <c r="Z221" s="2"/>
      <c r="AA221" s="2"/>
      <c r="AB221" s="2"/>
      <c r="AC221" s="2"/>
      <c r="AD221" s="2"/>
    </row>
    <row r="222" spans="1:30" ht="11.25" customHeight="1">
      <c r="A222" s="120"/>
      <c r="B222" s="58"/>
      <c r="C222" s="120"/>
      <c r="D222" s="120"/>
      <c r="E222" s="120"/>
      <c r="F222" s="120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122"/>
      <c r="Y222" s="122"/>
      <c r="Z222" s="2"/>
      <c r="AA222" s="2"/>
      <c r="AB222" s="2"/>
      <c r="AC222" s="2"/>
      <c r="AD222" s="2"/>
    </row>
    <row r="223" spans="1:30" ht="11.25" customHeight="1">
      <c r="A223" s="120"/>
      <c r="B223" s="58"/>
      <c r="C223" s="120"/>
      <c r="D223" s="120"/>
      <c r="E223" s="120"/>
      <c r="F223" s="120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122"/>
      <c r="Y223" s="122"/>
      <c r="Z223" s="2"/>
      <c r="AA223" s="2"/>
      <c r="AB223" s="2"/>
      <c r="AC223" s="2"/>
      <c r="AD223" s="2"/>
    </row>
    <row r="224" spans="1:30" ht="11.25" customHeight="1">
      <c r="A224" s="120"/>
      <c r="B224" s="58"/>
      <c r="C224" s="120"/>
      <c r="D224" s="120"/>
      <c r="E224" s="120"/>
      <c r="F224" s="120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122"/>
      <c r="Y224" s="122"/>
      <c r="Z224" s="2"/>
      <c r="AA224" s="2"/>
      <c r="AB224" s="2"/>
      <c r="AC224" s="2"/>
      <c r="AD224" s="2"/>
    </row>
    <row r="225" spans="1:30" ht="11.25" customHeight="1">
      <c r="A225" s="120"/>
      <c r="B225" s="58"/>
      <c r="C225" s="120"/>
      <c r="D225" s="120"/>
      <c r="E225" s="120"/>
      <c r="F225" s="120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122"/>
      <c r="Y225" s="122"/>
      <c r="Z225" s="2"/>
      <c r="AA225" s="2"/>
      <c r="AB225" s="2"/>
      <c r="AC225" s="2"/>
      <c r="AD225" s="2"/>
    </row>
    <row r="226" spans="1:30" ht="11.25" customHeight="1">
      <c r="A226" s="120"/>
      <c r="B226" s="58"/>
      <c r="C226" s="120"/>
      <c r="D226" s="120"/>
      <c r="E226" s="120"/>
      <c r="F226" s="120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122"/>
      <c r="Y226" s="122"/>
      <c r="Z226" s="2"/>
      <c r="AA226" s="2"/>
      <c r="AB226" s="2"/>
      <c r="AC226" s="2"/>
      <c r="AD226" s="2"/>
    </row>
    <row r="227" spans="1:30" ht="11.25" customHeight="1">
      <c r="A227" s="120"/>
      <c r="B227" s="58"/>
      <c r="C227" s="120"/>
      <c r="D227" s="120"/>
      <c r="E227" s="120"/>
      <c r="F227" s="120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122"/>
      <c r="Y227" s="122"/>
      <c r="Z227" s="2"/>
      <c r="AA227" s="2"/>
      <c r="AB227" s="2"/>
      <c r="AC227" s="2"/>
      <c r="AD227" s="2"/>
    </row>
    <row r="228" spans="1:30" ht="11.25" customHeight="1">
      <c r="A228" s="120"/>
      <c r="B228" s="58"/>
      <c r="C228" s="120"/>
      <c r="D228" s="120"/>
      <c r="E228" s="120"/>
      <c r="F228" s="120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122"/>
      <c r="Y228" s="122"/>
      <c r="Z228" s="2"/>
      <c r="AA228" s="2"/>
      <c r="AB228" s="2"/>
      <c r="AC228" s="2"/>
      <c r="AD228" s="2"/>
    </row>
    <row r="229" spans="1:30" ht="11.25" customHeight="1">
      <c r="A229" s="120"/>
      <c r="B229" s="58"/>
      <c r="C229" s="120"/>
      <c r="D229" s="120"/>
      <c r="E229" s="120"/>
      <c r="F229" s="120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122"/>
      <c r="Y229" s="122"/>
      <c r="Z229" s="2"/>
      <c r="AA229" s="2"/>
      <c r="AB229" s="2"/>
      <c r="AC229" s="2"/>
      <c r="AD229" s="2"/>
    </row>
    <row r="230" spans="1:30" ht="11.25" customHeight="1">
      <c r="A230" s="120"/>
      <c r="B230" s="58"/>
      <c r="C230" s="120"/>
      <c r="D230" s="120"/>
      <c r="E230" s="120"/>
      <c r="F230" s="120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122"/>
      <c r="Y230" s="122"/>
      <c r="Z230" s="2"/>
      <c r="AA230" s="2"/>
      <c r="AB230" s="2"/>
      <c r="AC230" s="2"/>
      <c r="AD230" s="2"/>
    </row>
    <row r="231" spans="1:30" ht="11.25" customHeight="1">
      <c r="A231" s="120"/>
      <c r="B231" s="58"/>
      <c r="C231" s="120"/>
      <c r="D231" s="120"/>
      <c r="E231" s="120"/>
      <c r="F231" s="120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122"/>
      <c r="Y231" s="122"/>
      <c r="Z231" s="2"/>
      <c r="AA231" s="2"/>
      <c r="AB231" s="2"/>
      <c r="AC231" s="2"/>
      <c r="AD231" s="2"/>
    </row>
    <row r="232" spans="1:30" ht="11.25" customHeight="1">
      <c r="A232" s="120"/>
      <c r="B232" s="58"/>
      <c r="C232" s="120"/>
      <c r="D232" s="120"/>
      <c r="E232" s="120"/>
      <c r="F232" s="120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122"/>
      <c r="Y232" s="122"/>
      <c r="Z232" s="2"/>
      <c r="AA232" s="2"/>
      <c r="AB232" s="2"/>
      <c r="AC232" s="2"/>
      <c r="AD232" s="2"/>
    </row>
    <row r="233" spans="1:30" ht="11.25" customHeight="1">
      <c r="A233" s="120"/>
      <c r="B233" s="58"/>
      <c r="C233" s="120"/>
      <c r="D233" s="120"/>
      <c r="E233" s="120"/>
      <c r="F233" s="120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122"/>
      <c r="Y233" s="122"/>
      <c r="Z233" s="2"/>
      <c r="AA233" s="2"/>
      <c r="AB233" s="2"/>
      <c r="AC233" s="2"/>
      <c r="AD233" s="2"/>
    </row>
    <row r="234" spans="1:30" ht="11.25" customHeight="1">
      <c r="A234" s="120"/>
      <c r="B234" s="58"/>
      <c r="C234" s="120"/>
      <c r="D234" s="120"/>
      <c r="E234" s="120"/>
      <c r="F234" s="120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122"/>
      <c r="Y234" s="122"/>
      <c r="Z234" s="2"/>
      <c r="AA234" s="2"/>
      <c r="AB234" s="2"/>
      <c r="AC234" s="2"/>
      <c r="AD234" s="2"/>
    </row>
    <row r="235" spans="1:30" ht="11.25" customHeight="1">
      <c r="A235" s="120"/>
      <c r="B235" s="58"/>
      <c r="C235" s="120"/>
      <c r="D235" s="120"/>
      <c r="E235" s="120"/>
      <c r="F235" s="120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122"/>
      <c r="Y235" s="122"/>
      <c r="Z235" s="2"/>
      <c r="AA235" s="2"/>
      <c r="AB235" s="2"/>
      <c r="AC235" s="2"/>
      <c r="AD235" s="2"/>
    </row>
    <row r="236" spans="1:30" ht="11.25" customHeight="1">
      <c r="A236" s="120"/>
      <c r="B236" s="58"/>
      <c r="C236" s="120"/>
      <c r="D236" s="120"/>
      <c r="E236" s="120"/>
      <c r="F236" s="120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122"/>
      <c r="Y236" s="122"/>
      <c r="Z236" s="2"/>
      <c r="AA236" s="2"/>
      <c r="AB236" s="2"/>
      <c r="AC236" s="2"/>
      <c r="AD236" s="2"/>
    </row>
    <row r="237" spans="1:30" ht="11.25" customHeight="1">
      <c r="A237" s="120"/>
      <c r="B237" s="58"/>
      <c r="C237" s="120"/>
      <c r="D237" s="120"/>
      <c r="E237" s="120"/>
      <c r="F237" s="120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122"/>
      <c r="Y237" s="122"/>
      <c r="Z237" s="2"/>
      <c r="AA237" s="2"/>
      <c r="AB237" s="2"/>
      <c r="AC237" s="2"/>
      <c r="AD237" s="2"/>
    </row>
    <row r="238" spans="1:30" ht="11.25" customHeight="1">
      <c r="A238" s="120"/>
      <c r="B238" s="58"/>
      <c r="C238" s="120"/>
      <c r="D238" s="120"/>
      <c r="E238" s="120"/>
      <c r="F238" s="120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122"/>
      <c r="Y238" s="122"/>
      <c r="Z238" s="2"/>
      <c r="AA238" s="2"/>
      <c r="AB238" s="2"/>
      <c r="AC238" s="2"/>
      <c r="AD238" s="2"/>
    </row>
    <row r="239" spans="1:30" ht="11.25" customHeight="1">
      <c r="A239" s="120"/>
      <c r="B239" s="58"/>
      <c r="C239" s="120"/>
      <c r="D239" s="120"/>
      <c r="E239" s="120"/>
      <c r="F239" s="120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122"/>
      <c r="Y239" s="122"/>
      <c r="Z239" s="2"/>
      <c r="AA239" s="2"/>
      <c r="AB239" s="2"/>
      <c r="AC239" s="2"/>
      <c r="AD239" s="2"/>
    </row>
    <row r="240" spans="1:30" ht="11.25" customHeight="1">
      <c r="A240" s="120"/>
      <c r="B240" s="58"/>
      <c r="C240" s="120"/>
      <c r="D240" s="120"/>
      <c r="E240" s="120"/>
      <c r="F240" s="120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122"/>
      <c r="Y240" s="122"/>
      <c r="Z240" s="2"/>
      <c r="AA240" s="2"/>
      <c r="AB240" s="2"/>
      <c r="AC240" s="2"/>
      <c r="AD240" s="2"/>
    </row>
    <row r="241" spans="1:30" ht="11.25" customHeight="1">
      <c r="A241" s="120"/>
      <c r="B241" s="58"/>
      <c r="C241" s="120"/>
      <c r="D241" s="120"/>
      <c r="E241" s="120"/>
      <c r="F241" s="120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122"/>
      <c r="Y241" s="122"/>
      <c r="Z241" s="2"/>
      <c r="AA241" s="2"/>
      <c r="AB241" s="2"/>
      <c r="AC241" s="2"/>
      <c r="AD241" s="2"/>
    </row>
    <row r="242" spans="1:30" ht="11.25" customHeight="1">
      <c r="A242" s="120"/>
      <c r="B242" s="58"/>
      <c r="C242" s="120"/>
      <c r="D242" s="120"/>
      <c r="E242" s="120"/>
      <c r="F242" s="120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122"/>
      <c r="Y242" s="122"/>
      <c r="Z242" s="2"/>
      <c r="AA242" s="2"/>
      <c r="AB242" s="2"/>
      <c r="AC242" s="2"/>
      <c r="AD242" s="2"/>
    </row>
    <row r="243" spans="1:30" ht="11.25" customHeight="1">
      <c r="A243" s="120"/>
      <c r="B243" s="58"/>
      <c r="C243" s="120"/>
      <c r="D243" s="120"/>
      <c r="E243" s="120"/>
      <c r="F243" s="120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122"/>
      <c r="Y243" s="122"/>
      <c r="Z243" s="2"/>
      <c r="AA243" s="2"/>
      <c r="AB243" s="2"/>
      <c r="AC243" s="2"/>
      <c r="AD243" s="2"/>
    </row>
    <row r="244" spans="1:30" ht="11.25" customHeight="1">
      <c r="A244" s="120"/>
      <c r="B244" s="58"/>
      <c r="C244" s="120"/>
      <c r="D244" s="120"/>
      <c r="E244" s="120"/>
      <c r="F244" s="120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122"/>
      <c r="Y244" s="122"/>
      <c r="Z244" s="2"/>
      <c r="AA244" s="2"/>
      <c r="AB244" s="2"/>
      <c r="AC244" s="2"/>
      <c r="AD244" s="2"/>
    </row>
    <row r="245" spans="1:30" ht="11.25" customHeight="1">
      <c r="A245" s="120"/>
      <c r="B245" s="58"/>
      <c r="C245" s="120"/>
      <c r="D245" s="120"/>
      <c r="E245" s="120"/>
      <c r="F245" s="120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122"/>
      <c r="Y245" s="122"/>
      <c r="Z245" s="2"/>
      <c r="AA245" s="2"/>
      <c r="AB245" s="2"/>
      <c r="AC245" s="2"/>
      <c r="AD245" s="2"/>
    </row>
    <row r="246" spans="1:30" ht="11.25" customHeight="1">
      <c r="A246" s="120"/>
      <c r="B246" s="58"/>
      <c r="C246" s="120"/>
      <c r="D246" s="120"/>
      <c r="E246" s="120"/>
      <c r="F246" s="120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122"/>
      <c r="Y246" s="122"/>
      <c r="Z246" s="2"/>
      <c r="AA246" s="2"/>
      <c r="AB246" s="2"/>
      <c r="AC246" s="2"/>
      <c r="AD246" s="2"/>
    </row>
    <row r="247" spans="1:30" ht="11.25" customHeight="1">
      <c r="A247" s="120"/>
      <c r="B247" s="58"/>
      <c r="C247" s="120"/>
      <c r="D247" s="120"/>
      <c r="E247" s="120"/>
      <c r="F247" s="120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122"/>
      <c r="Y247" s="122"/>
      <c r="Z247" s="2"/>
      <c r="AA247" s="2"/>
      <c r="AB247" s="2"/>
      <c r="AC247" s="2"/>
      <c r="AD247" s="2"/>
    </row>
    <row r="248" spans="1:30" ht="11.25" customHeight="1">
      <c r="A248" s="120"/>
      <c r="B248" s="58"/>
      <c r="C248" s="120"/>
      <c r="D248" s="120"/>
      <c r="E248" s="120"/>
      <c r="F248" s="120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122"/>
      <c r="Y248" s="122"/>
      <c r="Z248" s="2"/>
      <c r="AA248" s="2"/>
      <c r="AB248" s="2"/>
      <c r="AC248" s="2"/>
      <c r="AD248" s="2"/>
    </row>
    <row r="249" spans="1:30" ht="11.25" customHeight="1">
      <c r="A249" s="120"/>
      <c r="B249" s="58"/>
      <c r="C249" s="120"/>
      <c r="D249" s="120"/>
      <c r="E249" s="120"/>
      <c r="F249" s="120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122"/>
      <c r="Y249" s="122"/>
      <c r="Z249" s="2"/>
      <c r="AA249" s="2"/>
      <c r="AB249" s="2"/>
      <c r="AC249" s="2"/>
      <c r="AD249" s="2"/>
    </row>
    <row r="250" spans="1:30" ht="11.25" customHeight="1">
      <c r="A250" s="120"/>
      <c r="B250" s="58"/>
      <c r="C250" s="120"/>
      <c r="D250" s="120"/>
      <c r="E250" s="120"/>
      <c r="F250" s="120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122"/>
      <c r="Y250" s="122"/>
      <c r="Z250" s="2"/>
      <c r="AA250" s="2"/>
      <c r="AB250" s="2"/>
      <c r="AC250" s="2"/>
      <c r="AD250" s="2"/>
    </row>
    <row r="251" spans="1:30" ht="11.25" customHeight="1">
      <c r="A251" s="120"/>
      <c r="B251" s="58"/>
      <c r="C251" s="120"/>
      <c r="D251" s="120"/>
      <c r="E251" s="120"/>
      <c r="F251" s="120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122"/>
      <c r="Y251" s="122"/>
      <c r="Z251" s="2"/>
      <c r="AA251" s="2"/>
      <c r="AB251" s="2"/>
      <c r="AC251" s="2"/>
      <c r="AD251" s="2"/>
    </row>
    <row r="252" spans="1:30" ht="11.25" customHeight="1">
      <c r="A252" s="120"/>
      <c r="B252" s="58"/>
      <c r="C252" s="120"/>
      <c r="D252" s="120"/>
      <c r="E252" s="120"/>
      <c r="F252" s="120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122"/>
      <c r="Y252" s="122"/>
      <c r="Z252" s="2"/>
      <c r="AA252" s="2"/>
      <c r="AB252" s="2"/>
      <c r="AC252" s="2"/>
      <c r="AD252" s="2"/>
    </row>
    <row r="253" spans="1:30" ht="11.25" customHeight="1">
      <c r="A253" s="120"/>
      <c r="B253" s="58"/>
      <c r="C253" s="120"/>
      <c r="D253" s="120"/>
      <c r="E253" s="120"/>
      <c r="F253" s="120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122"/>
      <c r="Y253" s="122"/>
      <c r="Z253" s="2"/>
      <c r="AA253" s="2"/>
      <c r="AB253" s="2"/>
      <c r="AC253" s="2"/>
      <c r="AD253" s="2"/>
    </row>
    <row r="254" spans="1:30" ht="11.25" customHeight="1">
      <c r="A254" s="120"/>
      <c r="B254" s="58"/>
      <c r="C254" s="120"/>
      <c r="D254" s="120"/>
      <c r="E254" s="120"/>
      <c r="F254" s="120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122"/>
      <c r="Y254" s="122"/>
      <c r="Z254" s="2"/>
      <c r="AA254" s="2"/>
      <c r="AB254" s="2"/>
      <c r="AC254" s="2"/>
      <c r="AD254" s="2"/>
    </row>
    <row r="255" spans="1:30" ht="11.25" customHeight="1">
      <c r="A255" s="120"/>
      <c r="B255" s="58"/>
      <c r="C255" s="120"/>
      <c r="D255" s="120"/>
      <c r="E255" s="120"/>
      <c r="F255" s="120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122"/>
      <c r="Y255" s="122"/>
      <c r="Z255" s="2"/>
      <c r="AA255" s="2"/>
      <c r="AB255" s="2"/>
      <c r="AC255" s="2"/>
      <c r="AD255" s="2"/>
    </row>
    <row r="256" spans="1:30" ht="11.25" customHeight="1">
      <c r="A256" s="120"/>
      <c r="B256" s="58"/>
      <c r="C256" s="120"/>
      <c r="D256" s="120"/>
      <c r="E256" s="120"/>
      <c r="F256" s="120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122"/>
      <c r="Y256" s="122"/>
      <c r="Z256" s="2"/>
      <c r="AA256" s="2"/>
      <c r="AB256" s="2"/>
      <c r="AC256" s="2"/>
      <c r="AD256" s="2"/>
    </row>
    <row r="257" spans="1:30" ht="11.25" customHeight="1">
      <c r="A257" s="120"/>
      <c r="B257" s="58"/>
      <c r="C257" s="120"/>
      <c r="D257" s="120"/>
      <c r="E257" s="120"/>
      <c r="F257" s="120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122"/>
      <c r="Y257" s="122"/>
      <c r="Z257" s="2"/>
      <c r="AA257" s="2"/>
      <c r="AB257" s="2"/>
      <c r="AC257" s="2"/>
      <c r="AD257" s="2"/>
    </row>
    <row r="258" spans="1:30" ht="11.25" customHeight="1">
      <c r="A258" s="120"/>
      <c r="B258" s="58"/>
      <c r="C258" s="120"/>
      <c r="D258" s="120"/>
      <c r="E258" s="120"/>
      <c r="F258" s="120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122"/>
      <c r="Y258" s="122"/>
      <c r="Z258" s="2"/>
      <c r="AA258" s="2"/>
      <c r="AB258" s="2"/>
      <c r="AC258" s="2"/>
      <c r="AD258" s="2"/>
    </row>
    <row r="259" spans="1:30" ht="11.25" customHeight="1">
      <c r="A259" s="120"/>
      <c r="B259" s="58"/>
      <c r="C259" s="120"/>
      <c r="D259" s="120"/>
      <c r="E259" s="120"/>
      <c r="F259" s="120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122"/>
      <c r="Y259" s="122"/>
      <c r="Z259" s="2"/>
      <c r="AA259" s="2"/>
      <c r="AB259" s="2"/>
      <c r="AC259" s="2"/>
      <c r="AD259" s="2"/>
    </row>
    <row r="260" spans="1:30" ht="11.25" customHeight="1">
      <c r="A260" s="120"/>
      <c r="B260" s="58"/>
      <c r="C260" s="120"/>
      <c r="D260" s="120"/>
      <c r="E260" s="120"/>
      <c r="F260" s="120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122"/>
      <c r="Y260" s="122"/>
      <c r="Z260" s="2"/>
      <c r="AA260" s="2"/>
      <c r="AB260" s="2"/>
      <c r="AC260" s="2"/>
      <c r="AD260" s="2"/>
    </row>
    <row r="261" spans="1:30" ht="11.25" customHeight="1">
      <c r="A261" s="120"/>
      <c r="B261" s="58"/>
      <c r="C261" s="120"/>
      <c r="D261" s="120"/>
      <c r="E261" s="120"/>
      <c r="F261" s="120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122"/>
      <c r="Y261" s="122"/>
      <c r="Z261" s="2"/>
      <c r="AA261" s="2"/>
      <c r="AB261" s="2"/>
      <c r="AC261" s="2"/>
      <c r="AD261" s="2"/>
    </row>
    <row r="262" spans="1:30" ht="11.25" customHeight="1">
      <c r="A262" s="120"/>
      <c r="B262" s="58"/>
      <c r="C262" s="120"/>
      <c r="D262" s="120"/>
      <c r="E262" s="120"/>
      <c r="F262" s="120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122"/>
      <c r="Y262" s="122"/>
      <c r="Z262" s="2"/>
      <c r="AA262" s="2"/>
      <c r="AB262" s="2"/>
      <c r="AC262" s="2"/>
      <c r="AD262" s="2"/>
    </row>
    <row r="263" spans="1:30" ht="11.25" customHeight="1">
      <c r="A263" s="120"/>
      <c r="B263" s="58"/>
      <c r="C263" s="120"/>
      <c r="D263" s="120"/>
      <c r="E263" s="120"/>
      <c r="F263" s="120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122"/>
      <c r="Y263" s="122"/>
      <c r="Z263" s="2"/>
      <c r="AA263" s="2"/>
      <c r="AB263" s="2"/>
      <c r="AC263" s="2"/>
      <c r="AD263" s="2"/>
    </row>
    <row r="264" spans="1:30" ht="11.25" customHeight="1">
      <c r="A264" s="120"/>
      <c r="B264" s="58"/>
      <c r="C264" s="120"/>
      <c r="D264" s="120"/>
      <c r="E264" s="120"/>
      <c r="F264" s="120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122"/>
      <c r="Y264" s="122"/>
      <c r="Z264" s="2"/>
      <c r="AA264" s="2"/>
      <c r="AB264" s="2"/>
      <c r="AC264" s="2"/>
      <c r="AD264" s="2"/>
    </row>
    <row r="265" spans="1:30" ht="11.25" customHeight="1">
      <c r="A265" s="120"/>
      <c r="B265" s="58"/>
      <c r="C265" s="120"/>
      <c r="D265" s="120"/>
      <c r="E265" s="120"/>
      <c r="F265" s="120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122"/>
      <c r="Y265" s="122"/>
      <c r="Z265" s="2"/>
      <c r="AA265" s="2"/>
      <c r="AB265" s="2"/>
      <c r="AC265" s="2"/>
      <c r="AD265" s="2"/>
    </row>
    <row r="266" spans="1:30" ht="11.25" customHeight="1">
      <c r="A266" s="120"/>
      <c r="B266" s="58"/>
      <c r="C266" s="120"/>
      <c r="D266" s="120"/>
      <c r="E266" s="120"/>
      <c r="F266" s="120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122"/>
      <c r="Y266" s="122"/>
      <c r="Z266" s="2"/>
      <c r="AA266" s="2"/>
      <c r="AB266" s="2"/>
      <c r="AC266" s="2"/>
      <c r="AD266" s="2"/>
    </row>
    <row r="267" spans="1:30" ht="11.25" customHeight="1">
      <c r="A267" s="120"/>
      <c r="B267" s="58"/>
      <c r="C267" s="120"/>
      <c r="D267" s="120"/>
      <c r="E267" s="120"/>
      <c r="F267" s="120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122"/>
      <c r="Y267" s="122"/>
      <c r="Z267" s="2"/>
      <c r="AA267" s="2"/>
      <c r="AB267" s="2"/>
      <c r="AC267" s="2"/>
      <c r="AD267" s="2"/>
    </row>
    <row r="268" spans="1:30" ht="11.25" customHeight="1">
      <c r="A268" s="120"/>
      <c r="B268" s="58"/>
      <c r="C268" s="120"/>
      <c r="D268" s="120"/>
      <c r="E268" s="120"/>
      <c r="F268" s="120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122"/>
      <c r="Y268" s="122"/>
      <c r="Z268" s="2"/>
      <c r="AA268" s="2"/>
      <c r="AB268" s="2"/>
      <c r="AC268" s="2"/>
      <c r="AD268" s="2"/>
    </row>
    <row r="269" spans="1:30" ht="11.25" customHeight="1">
      <c r="A269" s="120"/>
      <c r="B269" s="58"/>
      <c r="C269" s="120"/>
      <c r="D269" s="120"/>
      <c r="E269" s="120"/>
      <c r="F269" s="120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122"/>
      <c r="Y269" s="122"/>
      <c r="Z269" s="2"/>
      <c r="AA269" s="2"/>
      <c r="AB269" s="2"/>
      <c r="AC269" s="2"/>
      <c r="AD269" s="2"/>
    </row>
    <row r="270" spans="1:30" ht="11.25" customHeight="1">
      <c r="A270" s="120"/>
      <c r="B270" s="58"/>
      <c r="C270" s="120"/>
      <c r="D270" s="120"/>
      <c r="E270" s="120"/>
      <c r="F270" s="120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122"/>
      <c r="Y270" s="122"/>
      <c r="Z270" s="2"/>
      <c r="AA270" s="2"/>
      <c r="AB270" s="2"/>
      <c r="AC270" s="2"/>
      <c r="AD270" s="2"/>
    </row>
    <row r="271" spans="1:30" ht="11.25" customHeight="1">
      <c r="A271" s="120"/>
      <c r="B271" s="58"/>
      <c r="C271" s="120"/>
      <c r="D271" s="120"/>
      <c r="E271" s="120"/>
      <c r="F271" s="120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122"/>
      <c r="Y271" s="122"/>
      <c r="Z271" s="2"/>
      <c r="AA271" s="2"/>
      <c r="AB271" s="2"/>
      <c r="AC271" s="2"/>
      <c r="AD271" s="2"/>
    </row>
    <row r="272" spans="1:30" ht="11.25" customHeight="1">
      <c r="A272" s="120"/>
      <c r="B272" s="58"/>
      <c r="C272" s="120"/>
      <c r="D272" s="120"/>
      <c r="E272" s="120"/>
      <c r="F272" s="120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122"/>
      <c r="Y272" s="122"/>
      <c r="Z272" s="2"/>
      <c r="AA272" s="2"/>
      <c r="AB272" s="2"/>
      <c r="AC272" s="2"/>
      <c r="AD272" s="2"/>
    </row>
    <row r="273" spans="1:30" ht="11.25" customHeight="1">
      <c r="A273" s="120"/>
      <c r="B273" s="58"/>
      <c r="C273" s="120"/>
      <c r="D273" s="120"/>
      <c r="E273" s="120"/>
      <c r="F273" s="120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122"/>
      <c r="Y273" s="122"/>
      <c r="Z273" s="2"/>
      <c r="AA273" s="2"/>
      <c r="AB273" s="2"/>
      <c r="AC273" s="2"/>
      <c r="AD273" s="2"/>
    </row>
    <row r="274" spans="1:30" ht="11.25" customHeight="1">
      <c r="A274" s="120"/>
      <c r="B274" s="58"/>
      <c r="C274" s="120"/>
      <c r="D274" s="120"/>
      <c r="E274" s="120"/>
      <c r="F274" s="120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122"/>
      <c r="Y274" s="122"/>
      <c r="Z274" s="2"/>
      <c r="AA274" s="2"/>
      <c r="AB274" s="2"/>
      <c r="AC274" s="2"/>
      <c r="AD274" s="2"/>
    </row>
    <row r="275" spans="1:30" ht="11.25" customHeight="1">
      <c r="A275" s="120"/>
      <c r="B275" s="58"/>
      <c r="C275" s="120"/>
      <c r="D275" s="120"/>
      <c r="E275" s="120"/>
      <c r="F275" s="120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122"/>
      <c r="Y275" s="122"/>
      <c r="Z275" s="2"/>
      <c r="AA275" s="2"/>
      <c r="AB275" s="2"/>
      <c r="AC275" s="2"/>
      <c r="AD275" s="2"/>
    </row>
    <row r="276" spans="1:30" ht="11.25" customHeight="1">
      <c r="A276" s="120"/>
      <c r="B276" s="58"/>
      <c r="C276" s="120"/>
      <c r="D276" s="120"/>
      <c r="E276" s="120"/>
      <c r="F276" s="120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122"/>
      <c r="Y276" s="122"/>
      <c r="Z276" s="2"/>
      <c r="AA276" s="2"/>
      <c r="AB276" s="2"/>
      <c r="AC276" s="2"/>
      <c r="AD276" s="2"/>
    </row>
    <row r="277" spans="1:30" ht="11.25" customHeight="1">
      <c r="A277" s="120"/>
      <c r="B277" s="58"/>
      <c r="C277" s="120"/>
      <c r="D277" s="120"/>
      <c r="E277" s="120"/>
      <c r="F277" s="120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122"/>
      <c r="Y277" s="122"/>
      <c r="Z277" s="2"/>
      <c r="AA277" s="2"/>
      <c r="AB277" s="2"/>
      <c r="AC277" s="2"/>
      <c r="AD277" s="2"/>
    </row>
    <row r="278" spans="1:30" ht="11.25" customHeight="1">
      <c r="A278" s="120"/>
      <c r="B278" s="58"/>
      <c r="C278" s="120"/>
      <c r="D278" s="120"/>
      <c r="E278" s="120"/>
      <c r="F278" s="120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122"/>
      <c r="Y278" s="122"/>
      <c r="Z278" s="2"/>
      <c r="AA278" s="2"/>
      <c r="AB278" s="2"/>
      <c r="AC278" s="2"/>
      <c r="AD278" s="2"/>
    </row>
    <row r="279" spans="1:30" ht="11.25" customHeight="1">
      <c r="A279" s="120"/>
      <c r="B279" s="58"/>
      <c r="C279" s="120"/>
      <c r="D279" s="120"/>
      <c r="E279" s="120"/>
      <c r="F279" s="120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122"/>
      <c r="Y279" s="122"/>
      <c r="Z279" s="2"/>
      <c r="AA279" s="2"/>
      <c r="AB279" s="2"/>
      <c r="AC279" s="2"/>
      <c r="AD279" s="2"/>
    </row>
    <row r="280" spans="1:30" ht="11.25" customHeight="1">
      <c r="A280" s="120"/>
      <c r="B280" s="58"/>
      <c r="C280" s="120"/>
      <c r="D280" s="120"/>
      <c r="E280" s="120"/>
      <c r="F280" s="120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122"/>
      <c r="Y280" s="122"/>
      <c r="Z280" s="2"/>
      <c r="AA280" s="2"/>
      <c r="AB280" s="2"/>
      <c r="AC280" s="2"/>
      <c r="AD280" s="2"/>
    </row>
    <row r="281" spans="1:30" ht="11.25" customHeight="1">
      <c r="A281" s="120"/>
      <c r="B281" s="58"/>
      <c r="C281" s="120"/>
      <c r="D281" s="120"/>
      <c r="E281" s="120"/>
      <c r="F281" s="120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122"/>
      <c r="Y281" s="122"/>
      <c r="Z281" s="2"/>
      <c r="AA281" s="2"/>
      <c r="AB281" s="2"/>
      <c r="AC281" s="2"/>
      <c r="AD281" s="2"/>
    </row>
    <row r="282" spans="1:30" ht="11.25" customHeight="1">
      <c r="A282" s="120"/>
      <c r="B282" s="58"/>
      <c r="C282" s="120"/>
      <c r="D282" s="120"/>
      <c r="E282" s="120"/>
      <c r="F282" s="120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122"/>
      <c r="Y282" s="122"/>
      <c r="Z282" s="2"/>
      <c r="AA282" s="2"/>
      <c r="AB282" s="2"/>
      <c r="AC282" s="2"/>
      <c r="AD282" s="2"/>
    </row>
    <row r="283" spans="1:30" ht="11.25" customHeight="1">
      <c r="A283" s="120"/>
      <c r="B283" s="58"/>
      <c r="C283" s="120"/>
      <c r="D283" s="120"/>
      <c r="E283" s="120"/>
      <c r="F283" s="120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122"/>
      <c r="Y283" s="122"/>
      <c r="Z283" s="2"/>
      <c r="AA283" s="2"/>
      <c r="AB283" s="2"/>
      <c r="AC283" s="2"/>
      <c r="AD283" s="2"/>
    </row>
    <row r="284" spans="1:30" ht="11.25" customHeight="1">
      <c r="A284" s="120"/>
      <c r="B284" s="58"/>
      <c r="C284" s="120"/>
      <c r="D284" s="120"/>
      <c r="E284" s="120"/>
      <c r="F284" s="120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122"/>
      <c r="Y284" s="122"/>
      <c r="Z284" s="2"/>
      <c r="AA284" s="2"/>
      <c r="AB284" s="2"/>
      <c r="AC284" s="2"/>
      <c r="AD284" s="2"/>
    </row>
    <row r="285" spans="1:30" ht="11.25" customHeight="1">
      <c r="A285" s="120"/>
      <c r="B285" s="58"/>
      <c r="C285" s="120"/>
      <c r="D285" s="120"/>
      <c r="E285" s="120"/>
      <c r="F285" s="120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122"/>
      <c r="Y285" s="122"/>
      <c r="Z285" s="2"/>
      <c r="AA285" s="2"/>
      <c r="AB285" s="2"/>
      <c r="AC285" s="2"/>
      <c r="AD285" s="2"/>
    </row>
    <row r="286" spans="1:30" ht="11.25" customHeight="1">
      <c r="A286" s="120"/>
      <c r="B286" s="58"/>
      <c r="C286" s="120"/>
      <c r="D286" s="120"/>
      <c r="E286" s="120"/>
      <c r="F286" s="120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122"/>
      <c r="Y286" s="122"/>
      <c r="Z286" s="2"/>
      <c r="AA286" s="2"/>
      <c r="AB286" s="2"/>
      <c r="AC286" s="2"/>
      <c r="AD286" s="2"/>
    </row>
    <row r="287" spans="1:30" ht="11.25" customHeight="1">
      <c r="A287" s="120"/>
      <c r="B287" s="58"/>
      <c r="C287" s="120"/>
      <c r="D287" s="120"/>
      <c r="E287" s="120"/>
      <c r="F287" s="120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122"/>
      <c r="Y287" s="122"/>
      <c r="Z287" s="2"/>
      <c r="AA287" s="2"/>
      <c r="AB287" s="2"/>
      <c r="AC287" s="2"/>
      <c r="AD287" s="2"/>
    </row>
    <row r="288" spans="1:30" ht="11.25" customHeight="1">
      <c r="A288" s="120"/>
      <c r="B288" s="58"/>
      <c r="C288" s="120"/>
      <c r="D288" s="120"/>
      <c r="E288" s="120"/>
      <c r="F288" s="120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122"/>
      <c r="Y288" s="122"/>
      <c r="Z288" s="2"/>
      <c r="AA288" s="2"/>
      <c r="AB288" s="2"/>
      <c r="AC288" s="2"/>
      <c r="AD288" s="2"/>
    </row>
    <row r="289" spans="1:30" ht="11.25" customHeight="1">
      <c r="A289" s="120"/>
      <c r="B289" s="58"/>
      <c r="C289" s="120"/>
      <c r="D289" s="120"/>
      <c r="E289" s="120"/>
      <c r="F289" s="120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122"/>
      <c r="Y289" s="122"/>
      <c r="Z289" s="2"/>
      <c r="AA289" s="2"/>
      <c r="AB289" s="2"/>
      <c r="AC289" s="2"/>
      <c r="AD289" s="2"/>
    </row>
    <row r="290" spans="1:30" ht="11.25" customHeight="1">
      <c r="A290" s="120"/>
      <c r="B290" s="58"/>
      <c r="C290" s="120"/>
      <c r="D290" s="120"/>
      <c r="E290" s="120"/>
      <c r="F290" s="120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122"/>
      <c r="Y290" s="122"/>
      <c r="Z290" s="2"/>
      <c r="AA290" s="2"/>
      <c r="AB290" s="2"/>
      <c r="AC290" s="2"/>
      <c r="AD290" s="2"/>
    </row>
    <row r="291" spans="1:30" ht="11.25" customHeight="1">
      <c r="A291" s="120"/>
      <c r="B291" s="58"/>
      <c r="C291" s="120"/>
      <c r="D291" s="120"/>
      <c r="E291" s="120"/>
      <c r="F291" s="120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122"/>
      <c r="Y291" s="122"/>
      <c r="Z291" s="2"/>
      <c r="AA291" s="2"/>
      <c r="AB291" s="2"/>
      <c r="AC291" s="2"/>
      <c r="AD291" s="2"/>
    </row>
    <row r="292" spans="1:30" ht="11.25" customHeight="1">
      <c r="A292" s="120"/>
      <c r="B292" s="58"/>
      <c r="C292" s="120"/>
      <c r="D292" s="120"/>
      <c r="E292" s="120"/>
      <c r="F292" s="120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122"/>
      <c r="Y292" s="122"/>
      <c r="Z292" s="2"/>
      <c r="AA292" s="2"/>
      <c r="AB292" s="2"/>
      <c r="AC292" s="2"/>
      <c r="AD292" s="2"/>
    </row>
    <row r="293" spans="1:30" ht="11.25" customHeight="1">
      <c r="A293" s="120"/>
      <c r="B293" s="58"/>
      <c r="C293" s="120"/>
      <c r="D293" s="120"/>
      <c r="E293" s="120"/>
      <c r="F293" s="120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122"/>
      <c r="Y293" s="122"/>
      <c r="Z293" s="2"/>
      <c r="AA293" s="2"/>
      <c r="AB293" s="2"/>
      <c r="AC293" s="2"/>
      <c r="AD293" s="2"/>
    </row>
    <row r="294" spans="1:30" ht="11.25" customHeight="1">
      <c r="A294" s="120"/>
      <c r="B294" s="58"/>
      <c r="C294" s="120"/>
      <c r="D294" s="120"/>
      <c r="E294" s="120"/>
      <c r="F294" s="120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122"/>
      <c r="Y294" s="122"/>
      <c r="Z294" s="2"/>
      <c r="AA294" s="2"/>
      <c r="AB294" s="2"/>
      <c r="AC294" s="2"/>
      <c r="AD294" s="2"/>
    </row>
    <row r="295" spans="1:30" ht="11.25" customHeight="1">
      <c r="A295" s="120"/>
      <c r="B295" s="58"/>
      <c r="C295" s="120"/>
      <c r="D295" s="120"/>
      <c r="E295" s="120"/>
      <c r="F295" s="120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122"/>
      <c r="Y295" s="122"/>
      <c r="Z295" s="2"/>
      <c r="AA295" s="2"/>
      <c r="AB295" s="2"/>
      <c r="AC295" s="2"/>
      <c r="AD295" s="2"/>
    </row>
    <row r="296" spans="1:30" ht="11.25" customHeight="1">
      <c r="A296" s="120"/>
      <c r="B296" s="58"/>
      <c r="C296" s="120"/>
      <c r="D296" s="120"/>
      <c r="E296" s="120"/>
      <c r="F296" s="120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122"/>
      <c r="Y296" s="122"/>
      <c r="Z296" s="2"/>
      <c r="AA296" s="2"/>
      <c r="AB296" s="2"/>
      <c r="AC296" s="2"/>
      <c r="AD296" s="2"/>
    </row>
    <row r="297" spans="1:30" ht="11.25" customHeight="1">
      <c r="A297" s="120"/>
      <c r="B297" s="58"/>
      <c r="C297" s="120"/>
      <c r="D297" s="120"/>
      <c r="E297" s="120"/>
      <c r="F297" s="120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122"/>
      <c r="Y297" s="122"/>
      <c r="Z297" s="2"/>
      <c r="AA297" s="2"/>
      <c r="AB297" s="2"/>
      <c r="AC297" s="2"/>
      <c r="AD297" s="2"/>
    </row>
    <row r="298" spans="1:30" ht="11.25" customHeight="1">
      <c r="A298" s="120"/>
      <c r="B298" s="58"/>
      <c r="C298" s="120"/>
      <c r="D298" s="120"/>
      <c r="E298" s="120"/>
      <c r="F298" s="120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122"/>
      <c r="Y298" s="122"/>
      <c r="Z298" s="2"/>
      <c r="AA298" s="2"/>
      <c r="AB298" s="2"/>
      <c r="AC298" s="2"/>
      <c r="AD298" s="2"/>
    </row>
    <row r="299" spans="1:30" ht="11.25" customHeight="1">
      <c r="A299" s="120"/>
      <c r="B299" s="58"/>
      <c r="C299" s="120"/>
      <c r="D299" s="120"/>
      <c r="E299" s="120"/>
      <c r="F299" s="120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122"/>
      <c r="Y299" s="122"/>
      <c r="Z299" s="2"/>
      <c r="AA299" s="2"/>
      <c r="AB299" s="2"/>
      <c r="AC299" s="2"/>
      <c r="AD299" s="2"/>
    </row>
    <row r="300" spans="1:30" ht="11.25" customHeight="1">
      <c r="A300" s="120"/>
      <c r="B300" s="58"/>
      <c r="C300" s="120"/>
      <c r="D300" s="120"/>
      <c r="E300" s="120"/>
      <c r="F300" s="120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122"/>
      <c r="Y300" s="122"/>
      <c r="Z300" s="2"/>
      <c r="AA300" s="2"/>
      <c r="AB300" s="2"/>
      <c r="AC300" s="2"/>
      <c r="AD300" s="2"/>
    </row>
    <row r="301" spans="1:30" ht="11.25" customHeight="1">
      <c r="A301" s="120"/>
      <c r="B301" s="58"/>
      <c r="C301" s="120"/>
      <c r="D301" s="120"/>
      <c r="E301" s="120"/>
      <c r="F301" s="120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122"/>
      <c r="Y301" s="122"/>
      <c r="Z301" s="2"/>
      <c r="AA301" s="2"/>
      <c r="AB301" s="2"/>
      <c r="AC301" s="2"/>
      <c r="AD301" s="2"/>
    </row>
    <row r="302" spans="1:30" ht="11.25" customHeight="1">
      <c r="A302" s="120"/>
      <c r="B302" s="58"/>
      <c r="C302" s="120"/>
      <c r="D302" s="120"/>
      <c r="E302" s="120"/>
      <c r="F302" s="120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122"/>
      <c r="Y302" s="122"/>
      <c r="Z302" s="2"/>
      <c r="AA302" s="2"/>
      <c r="AB302" s="2"/>
      <c r="AC302" s="2"/>
      <c r="AD302" s="2"/>
    </row>
    <row r="303" spans="1:30" ht="11.25" customHeight="1">
      <c r="A303" s="120"/>
      <c r="B303" s="58"/>
      <c r="C303" s="120"/>
      <c r="D303" s="120"/>
      <c r="E303" s="120"/>
      <c r="F303" s="120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122"/>
      <c r="Y303" s="122"/>
      <c r="Z303" s="2"/>
      <c r="AA303" s="2"/>
      <c r="AB303" s="2"/>
      <c r="AC303" s="2"/>
      <c r="AD303" s="2"/>
    </row>
    <row r="304" spans="1:30" ht="11.25" customHeight="1">
      <c r="A304" s="120"/>
      <c r="B304" s="58"/>
      <c r="C304" s="120"/>
      <c r="D304" s="120"/>
      <c r="E304" s="120"/>
      <c r="F304" s="120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122"/>
      <c r="Y304" s="122"/>
      <c r="Z304" s="2"/>
      <c r="AA304" s="2"/>
      <c r="AB304" s="2"/>
      <c r="AC304" s="2"/>
      <c r="AD304" s="2"/>
    </row>
    <row r="305" spans="1:30" ht="11.25" customHeight="1">
      <c r="A305" s="120"/>
      <c r="B305" s="58"/>
      <c r="C305" s="120"/>
      <c r="D305" s="120"/>
      <c r="E305" s="120"/>
      <c r="F305" s="120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122"/>
      <c r="Y305" s="122"/>
      <c r="Z305" s="2"/>
      <c r="AA305" s="2"/>
      <c r="AB305" s="2"/>
      <c r="AC305" s="2"/>
      <c r="AD305" s="2"/>
    </row>
    <row r="306" spans="1:30" ht="11.25" customHeight="1">
      <c r="A306" s="120"/>
      <c r="B306" s="58"/>
      <c r="C306" s="120"/>
      <c r="D306" s="120"/>
      <c r="E306" s="120"/>
      <c r="F306" s="120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122"/>
      <c r="Y306" s="122"/>
      <c r="Z306" s="2"/>
      <c r="AA306" s="2"/>
      <c r="AB306" s="2"/>
      <c r="AC306" s="2"/>
      <c r="AD306" s="2"/>
    </row>
    <row r="307" spans="1:30" ht="11.25" customHeight="1">
      <c r="A307" s="120"/>
      <c r="B307" s="58"/>
      <c r="C307" s="120"/>
      <c r="D307" s="120"/>
      <c r="E307" s="120"/>
      <c r="F307" s="120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122"/>
      <c r="Y307" s="122"/>
      <c r="Z307" s="2"/>
      <c r="AA307" s="2"/>
      <c r="AB307" s="2"/>
      <c r="AC307" s="2"/>
      <c r="AD307" s="2"/>
    </row>
    <row r="308" spans="1:30" ht="11.25" customHeight="1">
      <c r="A308" s="120"/>
      <c r="B308" s="58"/>
      <c r="C308" s="120"/>
      <c r="D308" s="120"/>
      <c r="E308" s="120"/>
      <c r="F308" s="120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122"/>
      <c r="Y308" s="122"/>
      <c r="Z308" s="2"/>
      <c r="AA308" s="2"/>
      <c r="AB308" s="2"/>
      <c r="AC308" s="2"/>
      <c r="AD308" s="2"/>
    </row>
    <row r="309" spans="1:30" ht="11.25" customHeight="1">
      <c r="A309" s="120"/>
      <c r="B309" s="58"/>
      <c r="C309" s="120"/>
      <c r="D309" s="120"/>
      <c r="E309" s="120"/>
      <c r="F309" s="120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122"/>
      <c r="Y309" s="122"/>
      <c r="Z309" s="2"/>
      <c r="AA309" s="2"/>
      <c r="AB309" s="2"/>
      <c r="AC309" s="2"/>
      <c r="AD309" s="2"/>
    </row>
    <row r="310" spans="1:30" ht="11.25" customHeight="1">
      <c r="A310" s="120"/>
      <c r="B310" s="58"/>
      <c r="C310" s="120"/>
      <c r="D310" s="120"/>
      <c r="E310" s="120"/>
      <c r="F310" s="120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122"/>
      <c r="Y310" s="122"/>
      <c r="Z310" s="2"/>
      <c r="AA310" s="2"/>
      <c r="AB310" s="2"/>
      <c r="AC310" s="2"/>
      <c r="AD310" s="2"/>
    </row>
    <row r="311" spans="1:30" ht="11.25" customHeight="1">
      <c r="A311" s="120"/>
      <c r="B311" s="58"/>
      <c r="C311" s="120"/>
      <c r="D311" s="120"/>
      <c r="E311" s="120"/>
      <c r="F311" s="120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122"/>
      <c r="Y311" s="122"/>
      <c r="Z311" s="2"/>
      <c r="AA311" s="2"/>
      <c r="AB311" s="2"/>
      <c r="AC311" s="2"/>
      <c r="AD311" s="2"/>
    </row>
    <row r="312" spans="1:30" ht="11.25" customHeight="1">
      <c r="A312" s="120"/>
      <c r="B312" s="58"/>
      <c r="C312" s="120"/>
      <c r="D312" s="120"/>
      <c r="E312" s="120"/>
      <c r="F312" s="120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122"/>
      <c r="Y312" s="122"/>
      <c r="Z312" s="2"/>
      <c r="AA312" s="2"/>
      <c r="AB312" s="2"/>
      <c r="AC312" s="2"/>
      <c r="AD312" s="2"/>
    </row>
    <row r="313" spans="1:30" ht="11.25" customHeight="1">
      <c r="A313" s="120"/>
      <c r="B313" s="58"/>
      <c r="C313" s="120"/>
      <c r="D313" s="120"/>
      <c r="E313" s="120"/>
      <c r="F313" s="120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122"/>
      <c r="Y313" s="122"/>
      <c r="Z313" s="2"/>
      <c r="AA313" s="2"/>
      <c r="AB313" s="2"/>
      <c r="AC313" s="2"/>
      <c r="AD313" s="2"/>
    </row>
    <row r="314" spans="1:30" ht="11.25" customHeight="1">
      <c r="A314" s="120"/>
      <c r="B314" s="58"/>
      <c r="C314" s="120"/>
      <c r="D314" s="120"/>
      <c r="E314" s="120"/>
      <c r="F314" s="120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122"/>
      <c r="Y314" s="122"/>
      <c r="Z314" s="2"/>
      <c r="AA314" s="2"/>
      <c r="AB314" s="2"/>
      <c r="AC314" s="2"/>
      <c r="AD314" s="2"/>
    </row>
    <row r="315" spans="1:30" ht="11.25" customHeight="1">
      <c r="A315" s="120"/>
      <c r="B315" s="58"/>
      <c r="C315" s="120"/>
      <c r="D315" s="120"/>
      <c r="E315" s="120"/>
      <c r="F315" s="120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122"/>
      <c r="Y315" s="122"/>
      <c r="Z315" s="2"/>
      <c r="AA315" s="2"/>
      <c r="AB315" s="2"/>
      <c r="AC315" s="2"/>
      <c r="AD315" s="2"/>
    </row>
    <row r="316" spans="1:30" ht="11.25" customHeight="1">
      <c r="A316" s="120"/>
      <c r="B316" s="58"/>
      <c r="C316" s="120"/>
      <c r="D316" s="120"/>
      <c r="E316" s="120"/>
      <c r="F316" s="120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122"/>
      <c r="Y316" s="122"/>
      <c r="Z316" s="2"/>
      <c r="AA316" s="2"/>
      <c r="AB316" s="2"/>
      <c r="AC316" s="2"/>
      <c r="AD316" s="2"/>
    </row>
    <row r="317" spans="1:30" ht="11.25" customHeight="1">
      <c r="A317" s="120"/>
      <c r="B317" s="58"/>
      <c r="C317" s="120"/>
      <c r="D317" s="120"/>
      <c r="E317" s="120"/>
      <c r="F317" s="120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122"/>
      <c r="Y317" s="122"/>
      <c r="Z317" s="2"/>
      <c r="AA317" s="2"/>
      <c r="AB317" s="2"/>
      <c r="AC317" s="2"/>
      <c r="AD317" s="2"/>
    </row>
    <row r="318" spans="1:30" ht="11.25" customHeight="1">
      <c r="A318" s="120"/>
      <c r="B318" s="58"/>
      <c r="C318" s="120"/>
      <c r="D318" s="120"/>
      <c r="E318" s="120"/>
      <c r="F318" s="120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122"/>
      <c r="Y318" s="122"/>
      <c r="Z318" s="2"/>
      <c r="AA318" s="2"/>
      <c r="AB318" s="2"/>
      <c r="AC318" s="2"/>
      <c r="AD318" s="2"/>
    </row>
    <row r="319" spans="1:30" ht="11.25" customHeight="1">
      <c r="A319" s="120"/>
      <c r="B319" s="58"/>
      <c r="C319" s="120"/>
      <c r="D319" s="120"/>
      <c r="E319" s="120"/>
      <c r="F319" s="120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122"/>
      <c r="Y319" s="122"/>
      <c r="Z319" s="2"/>
      <c r="AA319" s="2"/>
      <c r="AB319" s="2"/>
      <c r="AC319" s="2"/>
      <c r="AD319" s="2"/>
    </row>
    <row r="320" spans="1:30" ht="11.25" customHeight="1">
      <c r="A320" s="120"/>
      <c r="B320" s="58"/>
      <c r="C320" s="120"/>
      <c r="D320" s="120"/>
      <c r="E320" s="120"/>
      <c r="F320" s="120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122"/>
      <c r="Y320" s="122"/>
      <c r="Z320" s="2"/>
      <c r="AA320" s="2"/>
      <c r="AB320" s="2"/>
      <c r="AC320" s="2"/>
      <c r="AD320" s="2"/>
    </row>
    <row r="321" spans="1:30" ht="11.25" customHeight="1">
      <c r="A321" s="120"/>
      <c r="B321" s="58"/>
      <c r="C321" s="120"/>
      <c r="D321" s="120"/>
      <c r="E321" s="120"/>
      <c r="F321" s="120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122"/>
      <c r="Y321" s="122"/>
      <c r="Z321" s="2"/>
      <c r="AA321" s="2"/>
      <c r="AB321" s="2"/>
      <c r="AC321" s="2"/>
      <c r="AD321" s="2"/>
    </row>
    <row r="322" spans="1:30" ht="11.25" customHeight="1">
      <c r="A322" s="120"/>
      <c r="B322" s="58"/>
      <c r="C322" s="120"/>
      <c r="D322" s="120"/>
      <c r="E322" s="120"/>
      <c r="F322" s="120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122"/>
      <c r="Y322" s="122"/>
      <c r="Z322" s="2"/>
      <c r="AA322" s="2"/>
      <c r="AB322" s="2"/>
      <c r="AC322" s="2"/>
      <c r="AD322" s="2"/>
    </row>
    <row r="323" spans="1:30" ht="11.25" customHeight="1">
      <c r="A323" s="120"/>
      <c r="B323" s="58"/>
      <c r="C323" s="120"/>
      <c r="D323" s="120"/>
      <c r="E323" s="120"/>
      <c r="F323" s="120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122"/>
      <c r="Y323" s="122"/>
      <c r="Z323" s="2"/>
      <c r="AA323" s="2"/>
      <c r="AB323" s="2"/>
      <c r="AC323" s="2"/>
      <c r="AD323" s="2"/>
    </row>
    <row r="324" spans="1:30" ht="11.25" customHeight="1">
      <c r="A324" s="120"/>
      <c r="B324" s="58"/>
      <c r="C324" s="120"/>
      <c r="D324" s="120"/>
      <c r="E324" s="120"/>
      <c r="F324" s="120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122"/>
      <c r="Y324" s="122"/>
      <c r="Z324" s="2"/>
      <c r="AA324" s="2"/>
      <c r="AB324" s="2"/>
      <c r="AC324" s="2"/>
      <c r="AD324" s="2"/>
    </row>
    <row r="325" spans="1:30" ht="11.25" customHeight="1">
      <c r="A325" s="120"/>
      <c r="B325" s="58"/>
      <c r="C325" s="120"/>
      <c r="D325" s="120"/>
      <c r="E325" s="120"/>
      <c r="F325" s="120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122"/>
      <c r="Y325" s="122"/>
      <c r="Z325" s="2"/>
      <c r="AA325" s="2"/>
      <c r="AB325" s="2"/>
      <c r="AC325" s="2"/>
      <c r="AD325" s="2"/>
    </row>
    <row r="326" spans="1:30" ht="11.25" customHeight="1">
      <c r="A326" s="120"/>
      <c r="B326" s="58"/>
      <c r="C326" s="120"/>
      <c r="D326" s="120"/>
      <c r="E326" s="120"/>
      <c r="F326" s="120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122"/>
      <c r="Y326" s="122"/>
      <c r="Z326" s="2"/>
      <c r="AA326" s="2"/>
      <c r="AB326" s="2"/>
      <c r="AC326" s="2"/>
      <c r="AD326" s="2"/>
    </row>
    <row r="327" spans="1:30" ht="11.25" customHeight="1">
      <c r="A327" s="120"/>
      <c r="B327" s="58"/>
      <c r="C327" s="120"/>
      <c r="D327" s="120"/>
      <c r="E327" s="120"/>
      <c r="F327" s="120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122"/>
      <c r="Y327" s="122"/>
      <c r="Z327" s="2"/>
      <c r="AA327" s="2"/>
      <c r="AB327" s="2"/>
      <c r="AC327" s="2"/>
      <c r="AD327" s="2"/>
    </row>
    <row r="328" spans="1:30" ht="11.25" customHeight="1">
      <c r="A328" s="120"/>
      <c r="B328" s="58"/>
      <c r="C328" s="120"/>
      <c r="D328" s="120"/>
      <c r="E328" s="120"/>
      <c r="F328" s="120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122"/>
      <c r="Y328" s="122"/>
      <c r="Z328" s="2"/>
      <c r="AA328" s="2"/>
      <c r="AB328" s="2"/>
      <c r="AC328" s="2"/>
      <c r="AD328" s="2"/>
    </row>
    <row r="329" spans="1:30" ht="11.25" customHeight="1">
      <c r="A329" s="120"/>
      <c r="B329" s="58"/>
      <c r="C329" s="120"/>
      <c r="D329" s="120"/>
      <c r="E329" s="120"/>
      <c r="F329" s="120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122"/>
      <c r="Y329" s="122"/>
      <c r="Z329" s="2"/>
      <c r="AA329" s="2"/>
      <c r="AB329" s="2"/>
      <c r="AC329" s="2"/>
      <c r="AD329" s="2"/>
    </row>
    <row r="330" spans="1:30" ht="11.25" customHeight="1">
      <c r="A330" s="120"/>
      <c r="B330" s="58"/>
      <c r="C330" s="120"/>
      <c r="D330" s="120"/>
      <c r="E330" s="120"/>
      <c r="F330" s="120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122"/>
      <c r="Y330" s="122"/>
      <c r="Z330" s="2"/>
      <c r="AA330" s="2"/>
      <c r="AB330" s="2"/>
      <c r="AC330" s="2"/>
      <c r="AD330" s="2"/>
    </row>
    <row r="331" spans="1:30" ht="11.25" customHeight="1">
      <c r="A331" s="120"/>
      <c r="B331" s="58"/>
      <c r="C331" s="120"/>
      <c r="D331" s="120"/>
      <c r="E331" s="120"/>
      <c r="F331" s="120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122"/>
      <c r="Y331" s="122"/>
      <c r="Z331" s="2"/>
      <c r="AA331" s="2"/>
      <c r="AB331" s="2"/>
      <c r="AC331" s="2"/>
      <c r="AD331" s="2"/>
    </row>
    <row r="332" spans="1:30" ht="11.25" customHeight="1">
      <c r="A332" s="120"/>
      <c r="B332" s="58"/>
      <c r="C332" s="120"/>
      <c r="D332" s="120"/>
      <c r="E332" s="120"/>
      <c r="F332" s="120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122"/>
      <c r="Y332" s="122"/>
      <c r="Z332" s="2"/>
      <c r="AA332" s="2"/>
      <c r="AB332" s="2"/>
      <c r="AC332" s="2"/>
      <c r="AD332" s="2"/>
    </row>
    <row r="333" spans="1:30" ht="11.25" customHeight="1">
      <c r="A333" s="120"/>
      <c r="B333" s="58"/>
      <c r="C333" s="120"/>
      <c r="D333" s="120"/>
      <c r="E333" s="120"/>
      <c r="F333" s="120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122"/>
      <c r="Y333" s="122"/>
      <c r="Z333" s="2"/>
      <c r="AA333" s="2"/>
      <c r="AB333" s="2"/>
      <c r="AC333" s="2"/>
      <c r="AD333" s="2"/>
    </row>
    <row r="334" spans="1:30" ht="11.25" customHeight="1">
      <c r="A334" s="120"/>
      <c r="B334" s="58"/>
      <c r="C334" s="120"/>
      <c r="D334" s="120"/>
      <c r="E334" s="120"/>
      <c r="F334" s="120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122"/>
      <c r="Y334" s="122"/>
      <c r="Z334" s="2"/>
      <c r="AA334" s="2"/>
      <c r="AB334" s="2"/>
      <c r="AC334" s="2"/>
      <c r="AD334" s="2"/>
    </row>
    <row r="335" spans="1:30" ht="11.25" customHeight="1">
      <c r="A335" s="120"/>
      <c r="B335" s="58"/>
      <c r="C335" s="120"/>
      <c r="D335" s="120"/>
      <c r="E335" s="120"/>
      <c r="F335" s="120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122"/>
      <c r="Y335" s="122"/>
      <c r="Z335" s="2"/>
      <c r="AA335" s="2"/>
      <c r="AB335" s="2"/>
      <c r="AC335" s="2"/>
      <c r="AD335" s="2"/>
    </row>
    <row r="336" spans="1:30" ht="11.25" customHeight="1">
      <c r="A336" s="120"/>
      <c r="B336" s="58"/>
      <c r="C336" s="120"/>
      <c r="D336" s="120"/>
      <c r="E336" s="120"/>
      <c r="F336" s="120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122"/>
      <c r="Y336" s="122"/>
      <c r="Z336" s="2"/>
      <c r="AA336" s="2"/>
      <c r="AB336" s="2"/>
      <c r="AC336" s="2"/>
      <c r="AD336" s="2"/>
    </row>
    <row r="337" spans="1:30" ht="11.25" customHeight="1">
      <c r="A337" s="120"/>
      <c r="B337" s="58"/>
      <c r="C337" s="120"/>
      <c r="D337" s="120"/>
      <c r="E337" s="120"/>
      <c r="F337" s="120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122"/>
      <c r="Y337" s="122"/>
      <c r="Z337" s="2"/>
      <c r="AA337" s="2"/>
      <c r="AB337" s="2"/>
      <c r="AC337" s="2"/>
      <c r="AD337" s="2"/>
    </row>
    <row r="338" spans="1:30" ht="11.25" customHeight="1">
      <c r="A338" s="120"/>
      <c r="B338" s="58"/>
      <c r="C338" s="120"/>
      <c r="D338" s="120"/>
      <c r="E338" s="120"/>
      <c r="F338" s="120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122"/>
      <c r="Y338" s="122"/>
      <c r="Z338" s="2"/>
      <c r="AA338" s="2"/>
      <c r="AB338" s="2"/>
      <c r="AC338" s="2"/>
      <c r="AD338" s="2"/>
    </row>
    <row r="339" spans="1:30" ht="11.25" customHeight="1">
      <c r="A339" s="120"/>
      <c r="B339" s="58"/>
      <c r="C339" s="120"/>
      <c r="D339" s="120"/>
      <c r="E339" s="120"/>
      <c r="F339" s="120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122"/>
      <c r="Y339" s="122"/>
      <c r="Z339" s="2"/>
      <c r="AA339" s="2"/>
      <c r="AB339" s="2"/>
      <c r="AC339" s="2"/>
      <c r="AD339" s="2"/>
    </row>
    <row r="340" spans="1:30" ht="11.25" customHeight="1">
      <c r="A340" s="120"/>
      <c r="B340" s="58"/>
      <c r="C340" s="120"/>
      <c r="D340" s="120"/>
      <c r="E340" s="120"/>
      <c r="F340" s="120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122"/>
      <c r="Y340" s="122"/>
      <c r="Z340" s="2"/>
      <c r="AA340" s="2"/>
      <c r="AB340" s="2"/>
      <c r="AC340" s="2"/>
      <c r="AD340" s="2"/>
    </row>
    <row r="341" spans="1:30" ht="11.25" customHeight="1">
      <c r="A341" s="120"/>
      <c r="B341" s="58"/>
      <c r="C341" s="120"/>
      <c r="D341" s="120"/>
      <c r="E341" s="120"/>
      <c r="F341" s="120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122"/>
      <c r="Y341" s="122"/>
      <c r="Z341" s="2"/>
      <c r="AA341" s="2"/>
      <c r="AB341" s="2"/>
      <c r="AC341" s="2"/>
      <c r="AD341" s="2"/>
    </row>
    <row r="342" spans="1:30" ht="11.25" customHeight="1">
      <c r="A342" s="120"/>
      <c r="B342" s="58"/>
      <c r="C342" s="120"/>
      <c r="D342" s="120"/>
      <c r="E342" s="120"/>
      <c r="F342" s="120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122"/>
      <c r="Y342" s="122"/>
      <c r="Z342" s="2"/>
      <c r="AA342" s="2"/>
      <c r="AB342" s="2"/>
      <c r="AC342" s="2"/>
      <c r="AD342" s="2"/>
    </row>
    <row r="343" spans="1:30" ht="11.25" customHeight="1">
      <c r="A343" s="120"/>
      <c r="B343" s="58"/>
      <c r="C343" s="120"/>
      <c r="D343" s="120"/>
      <c r="E343" s="120"/>
      <c r="F343" s="120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122"/>
      <c r="Y343" s="122"/>
      <c r="Z343" s="2"/>
      <c r="AA343" s="2"/>
      <c r="AB343" s="2"/>
      <c r="AC343" s="2"/>
      <c r="AD343" s="2"/>
    </row>
    <row r="344" spans="1:30" ht="11.25" customHeight="1">
      <c r="A344" s="120"/>
      <c r="B344" s="58"/>
      <c r="C344" s="120"/>
      <c r="D344" s="120"/>
      <c r="E344" s="120"/>
      <c r="F344" s="120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122"/>
      <c r="Y344" s="122"/>
      <c r="Z344" s="2"/>
      <c r="AA344" s="2"/>
      <c r="AB344" s="2"/>
      <c r="AC344" s="2"/>
      <c r="AD344" s="2"/>
    </row>
    <row r="345" spans="1:30" ht="11.25" customHeight="1">
      <c r="A345" s="120"/>
      <c r="B345" s="58"/>
      <c r="C345" s="120"/>
      <c r="D345" s="120"/>
      <c r="E345" s="120"/>
      <c r="F345" s="120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122"/>
      <c r="Y345" s="122"/>
      <c r="Z345" s="2"/>
      <c r="AA345" s="2"/>
      <c r="AB345" s="2"/>
      <c r="AC345" s="2"/>
      <c r="AD345" s="2"/>
    </row>
    <row r="346" spans="1:30" ht="11.25" customHeight="1">
      <c r="A346" s="120"/>
      <c r="B346" s="58"/>
      <c r="C346" s="120"/>
      <c r="D346" s="120"/>
      <c r="E346" s="120"/>
      <c r="F346" s="120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122"/>
      <c r="Y346" s="122"/>
      <c r="Z346" s="2"/>
      <c r="AA346" s="2"/>
      <c r="AB346" s="2"/>
      <c r="AC346" s="2"/>
      <c r="AD346" s="2"/>
    </row>
    <row r="347" spans="1:30" ht="11.25" customHeight="1">
      <c r="A347" s="120"/>
      <c r="B347" s="58"/>
      <c r="C347" s="120"/>
      <c r="D347" s="120"/>
      <c r="E347" s="120"/>
      <c r="F347" s="120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122"/>
      <c r="Y347" s="122"/>
      <c r="Z347" s="2"/>
      <c r="AA347" s="2"/>
      <c r="AB347" s="2"/>
      <c r="AC347" s="2"/>
      <c r="AD347" s="2"/>
    </row>
    <row r="348" spans="1:30" ht="11.25" customHeight="1">
      <c r="A348" s="120"/>
      <c r="B348" s="58"/>
      <c r="C348" s="120"/>
      <c r="D348" s="120"/>
      <c r="E348" s="120"/>
      <c r="F348" s="120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122"/>
      <c r="Y348" s="122"/>
      <c r="Z348" s="2"/>
      <c r="AA348" s="2"/>
      <c r="AB348" s="2"/>
      <c r="AC348" s="2"/>
      <c r="AD348" s="2"/>
    </row>
    <row r="349" spans="1:30" ht="11.25" customHeight="1">
      <c r="A349" s="120"/>
      <c r="B349" s="58"/>
      <c r="C349" s="120"/>
      <c r="D349" s="120"/>
      <c r="E349" s="120"/>
      <c r="F349" s="120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122"/>
      <c r="Y349" s="122"/>
      <c r="Z349" s="2"/>
      <c r="AA349" s="2"/>
      <c r="AB349" s="2"/>
      <c r="AC349" s="2"/>
      <c r="AD349" s="2"/>
    </row>
    <row r="350" spans="1:30" ht="11.25" customHeight="1">
      <c r="A350" s="120"/>
      <c r="B350" s="58"/>
      <c r="C350" s="120"/>
      <c r="D350" s="120"/>
      <c r="E350" s="120"/>
      <c r="F350" s="120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122"/>
      <c r="Y350" s="122"/>
      <c r="Z350" s="2"/>
      <c r="AA350" s="2"/>
      <c r="AB350" s="2"/>
      <c r="AC350" s="2"/>
      <c r="AD350" s="2"/>
    </row>
    <row r="351" spans="1:30" ht="11.25" customHeight="1">
      <c r="A351" s="120"/>
      <c r="B351" s="58"/>
      <c r="C351" s="120"/>
      <c r="D351" s="120"/>
      <c r="E351" s="120"/>
      <c r="F351" s="120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122"/>
      <c r="Y351" s="122"/>
      <c r="Z351" s="2"/>
      <c r="AA351" s="2"/>
      <c r="AB351" s="2"/>
      <c r="AC351" s="2"/>
      <c r="AD351" s="2"/>
    </row>
    <row r="352" spans="1:30" ht="11.25" customHeight="1">
      <c r="A352" s="120"/>
      <c r="B352" s="58"/>
      <c r="C352" s="120"/>
      <c r="D352" s="120"/>
      <c r="E352" s="120"/>
      <c r="F352" s="120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122"/>
      <c r="Y352" s="122"/>
      <c r="Z352" s="2"/>
      <c r="AA352" s="2"/>
      <c r="AB352" s="2"/>
      <c r="AC352" s="2"/>
      <c r="AD352" s="2"/>
    </row>
    <row r="353" spans="1:30" ht="11.25" customHeight="1">
      <c r="A353" s="120"/>
      <c r="B353" s="58"/>
      <c r="C353" s="120"/>
      <c r="D353" s="120"/>
      <c r="E353" s="120"/>
      <c r="F353" s="120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122"/>
      <c r="Y353" s="122"/>
      <c r="Z353" s="2"/>
      <c r="AA353" s="2"/>
      <c r="AB353" s="2"/>
      <c r="AC353" s="2"/>
      <c r="AD353" s="2"/>
    </row>
    <row r="354" spans="1:30" ht="11.25" customHeight="1">
      <c r="A354" s="120"/>
      <c r="B354" s="58"/>
      <c r="C354" s="120"/>
      <c r="D354" s="120"/>
      <c r="E354" s="120"/>
      <c r="F354" s="120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122"/>
      <c r="Y354" s="122"/>
      <c r="Z354" s="2"/>
      <c r="AA354" s="2"/>
      <c r="AB354" s="2"/>
      <c r="AC354" s="2"/>
      <c r="AD354" s="2"/>
    </row>
    <row r="355" spans="1:30" ht="11.25" customHeight="1">
      <c r="A355" s="120"/>
      <c r="B355" s="58"/>
      <c r="C355" s="120"/>
      <c r="D355" s="120"/>
      <c r="E355" s="120"/>
      <c r="F355" s="120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122"/>
      <c r="Y355" s="122"/>
      <c r="Z355" s="2"/>
      <c r="AA355" s="2"/>
      <c r="AB355" s="2"/>
      <c r="AC355" s="2"/>
      <c r="AD355" s="2"/>
    </row>
    <row r="356" spans="1:30" ht="11.25" customHeight="1">
      <c r="A356" s="120"/>
      <c r="B356" s="58"/>
      <c r="C356" s="120"/>
      <c r="D356" s="120"/>
      <c r="E356" s="120"/>
      <c r="F356" s="120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122"/>
      <c r="Y356" s="122"/>
      <c r="Z356" s="2"/>
      <c r="AA356" s="2"/>
      <c r="AB356" s="2"/>
      <c r="AC356" s="2"/>
      <c r="AD356" s="2"/>
    </row>
    <row r="357" spans="1:30" ht="11.25" customHeight="1">
      <c r="A357" s="120"/>
      <c r="B357" s="58"/>
      <c r="C357" s="120"/>
      <c r="D357" s="120"/>
      <c r="E357" s="120"/>
      <c r="F357" s="120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122"/>
      <c r="Y357" s="122"/>
      <c r="Z357" s="2"/>
      <c r="AA357" s="2"/>
      <c r="AB357" s="2"/>
      <c r="AC357" s="2"/>
      <c r="AD357" s="2"/>
    </row>
    <row r="358" spans="1:30" ht="11.25" customHeight="1">
      <c r="A358" s="120"/>
      <c r="B358" s="58"/>
      <c r="C358" s="120"/>
      <c r="D358" s="120"/>
      <c r="E358" s="120"/>
      <c r="F358" s="120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122"/>
      <c r="Y358" s="122"/>
      <c r="Z358" s="2"/>
      <c r="AA358" s="2"/>
      <c r="AB358" s="2"/>
      <c r="AC358" s="2"/>
      <c r="AD358" s="2"/>
    </row>
    <row r="359" spans="1:30" ht="11.25" customHeight="1">
      <c r="A359" s="120"/>
      <c r="B359" s="58"/>
      <c r="C359" s="120"/>
      <c r="D359" s="120"/>
      <c r="E359" s="120"/>
      <c r="F359" s="120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122"/>
      <c r="Y359" s="122"/>
      <c r="Z359" s="2"/>
      <c r="AA359" s="2"/>
      <c r="AB359" s="2"/>
      <c r="AC359" s="2"/>
      <c r="AD359" s="2"/>
    </row>
    <row r="360" spans="1:30" ht="11.25" customHeight="1">
      <c r="A360" s="120"/>
      <c r="B360" s="58"/>
      <c r="C360" s="120"/>
      <c r="D360" s="120"/>
      <c r="E360" s="120"/>
      <c r="F360" s="120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122"/>
      <c r="Y360" s="122"/>
      <c r="Z360" s="2"/>
      <c r="AA360" s="2"/>
      <c r="AB360" s="2"/>
      <c r="AC360" s="2"/>
      <c r="AD360" s="2"/>
    </row>
    <row r="361" spans="1:30" ht="11.25" customHeight="1">
      <c r="A361" s="120"/>
      <c r="B361" s="58"/>
      <c r="C361" s="120"/>
      <c r="D361" s="120"/>
      <c r="E361" s="120"/>
      <c r="F361" s="120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122"/>
      <c r="Y361" s="122"/>
      <c r="Z361" s="2"/>
      <c r="AA361" s="2"/>
      <c r="AB361" s="2"/>
      <c r="AC361" s="2"/>
      <c r="AD361" s="2"/>
    </row>
    <row r="362" spans="1:30" ht="11.25" customHeight="1">
      <c r="A362" s="120"/>
      <c r="B362" s="58"/>
      <c r="C362" s="120"/>
      <c r="D362" s="120"/>
      <c r="E362" s="120"/>
      <c r="F362" s="120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122"/>
      <c r="Y362" s="122"/>
      <c r="Z362" s="2"/>
      <c r="AA362" s="2"/>
      <c r="AB362" s="2"/>
      <c r="AC362" s="2"/>
      <c r="AD362" s="2"/>
    </row>
    <row r="363" spans="1:30" ht="11.25" customHeight="1">
      <c r="A363" s="120"/>
      <c r="B363" s="58"/>
      <c r="C363" s="120"/>
      <c r="D363" s="120"/>
      <c r="E363" s="120"/>
      <c r="F363" s="120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122"/>
      <c r="Y363" s="122"/>
      <c r="Z363" s="2"/>
      <c r="AA363" s="2"/>
      <c r="AB363" s="2"/>
      <c r="AC363" s="2"/>
      <c r="AD363" s="2"/>
    </row>
    <row r="364" spans="1:30" ht="11.25" customHeight="1">
      <c r="A364" s="120"/>
      <c r="B364" s="58"/>
      <c r="C364" s="120"/>
      <c r="D364" s="120"/>
      <c r="E364" s="120"/>
      <c r="F364" s="120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122"/>
      <c r="Y364" s="122"/>
      <c r="Z364" s="2"/>
      <c r="AA364" s="2"/>
      <c r="AB364" s="2"/>
      <c r="AC364" s="2"/>
      <c r="AD364" s="2"/>
    </row>
    <row r="365" spans="1:30" ht="11.25" customHeight="1">
      <c r="A365" s="120"/>
      <c r="B365" s="58"/>
      <c r="C365" s="120"/>
      <c r="D365" s="120"/>
      <c r="E365" s="120"/>
      <c r="F365" s="120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122"/>
      <c r="Y365" s="122"/>
      <c r="Z365" s="2"/>
      <c r="AA365" s="2"/>
      <c r="AB365" s="2"/>
      <c r="AC365" s="2"/>
      <c r="AD365" s="2"/>
    </row>
    <row r="366" spans="1:30" ht="11.25" customHeight="1">
      <c r="A366" s="120"/>
      <c r="B366" s="58"/>
      <c r="C366" s="120"/>
      <c r="D366" s="120"/>
      <c r="E366" s="120"/>
      <c r="F366" s="120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122"/>
      <c r="Y366" s="122"/>
      <c r="Z366" s="2"/>
      <c r="AA366" s="2"/>
      <c r="AB366" s="2"/>
      <c r="AC366" s="2"/>
      <c r="AD366" s="2"/>
    </row>
    <row r="367" spans="1:30" ht="11.25" customHeight="1">
      <c r="A367" s="120"/>
      <c r="B367" s="58"/>
      <c r="C367" s="120"/>
      <c r="D367" s="120"/>
      <c r="E367" s="120"/>
      <c r="F367" s="120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122"/>
      <c r="Y367" s="122"/>
      <c r="Z367" s="2"/>
      <c r="AA367" s="2"/>
      <c r="AB367" s="2"/>
      <c r="AC367" s="2"/>
      <c r="AD367" s="2"/>
    </row>
    <row r="368" spans="1:30" ht="11.25" customHeight="1">
      <c r="A368" s="120"/>
      <c r="B368" s="58"/>
      <c r="C368" s="120"/>
      <c r="D368" s="120"/>
      <c r="E368" s="120"/>
      <c r="F368" s="120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122"/>
      <c r="Y368" s="122"/>
      <c r="Z368" s="2"/>
      <c r="AA368" s="2"/>
      <c r="AB368" s="2"/>
      <c r="AC368" s="2"/>
      <c r="AD368" s="2"/>
    </row>
    <row r="369" spans="1:30" ht="11.25" customHeight="1">
      <c r="A369" s="120"/>
      <c r="B369" s="58"/>
      <c r="C369" s="120"/>
      <c r="D369" s="120"/>
      <c r="E369" s="120"/>
      <c r="F369" s="120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122"/>
      <c r="Y369" s="122"/>
      <c r="Z369" s="2"/>
      <c r="AA369" s="2"/>
      <c r="AB369" s="2"/>
      <c r="AC369" s="2"/>
      <c r="AD369" s="2"/>
    </row>
    <row r="370" spans="1:30" ht="11.25" customHeight="1">
      <c r="A370" s="120"/>
      <c r="B370" s="58"/>
      <c r="C370" s="120"/>
      <c r="D370" s="120"/>
      <c r="E370" s="120"/>
      <c r="F370" s="120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122"/>
      <c r="Y370" s="122"/>
      <c r="Z370" s="2"/>
      <c r="AA370" s="2"/>
      <c r="AB370" s="2"/>
      <c r="AC370" s="2"/>
      <c r="AD370" s="2"/>
    </row>
    <row r="371" spans="1:30" ht="11.25" customHeight="1">
      <c r="A371" s="120"/>
      <c r="B371" s="58"/>
      <c r="C371" s="120"/>
      <c r="D371" s="120"/>
      <c r="E371" s="120"/>
      <c r="F371" s="120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122"/>
      <c r="Y371" s="122"/>
      <c r="Z371" s="2"/>
      <c r="AA371" s="2"/>
      <c r="AB371" s="2"/>
      <c r="AC371" s="2"/>
      <c r="AD371" s="2"/>
    </row>
    <row r="372" spans="1:30" ht="11.25" customHeight="1">
      <c r="A372" s="120"/>
      <c r="B372" s="58"/>
      <c r="C372" s="120"/>
      <c r="D372" s="120"/>
      <c r="E372" s="120"/>
      <c r="F372" s="120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122"/>
      <c r="Y372" s="122"/>
      <c r="Z372" s="2"/>
      <c r="AA372" s="2"/>
      <c r="AB372" s="2"/>
      <c r="AC372" s="2"/>
      <c r="AD372" s="2"/>
    </row>
    <row r="373" spans="1:30" ht="11.25" customHeight="1">
      <c r="A373" s="120"/>
      <c r="B373" s="58"/>
      <c r="C373" s="120"/>
      <c r="D373" s="120"/>
      <c r="E373" s="120"/>
      <c r="F373" s="120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122"/>
      <c r="Y373" s="122"/>
      <c r="Z373" s="2"/>
      <c r="AA373" s="2"/>
      <c r="AB373" s="2"/>
      <c r="AC373" s="2"/>
      <c r="AD373" s="2"/>
    </row>
    <row r="374" spans="1:30" ht="11.25" customHeight="1">
      <c r="A374" s="120"/>
      <c r="B374" s="58"/>
      <c r="C374" s="120"/>
      <c r="D374" s="120"/>
      <c r="E374" s="120"/>
      <c r="F374" s="120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122"/>
      <c r="Y374" s="122"/>
      <c r="Z374" s="2"/>
      <c r="AA374" s="2"/>
      <c r="AB374" s="2"/>
      <c r="AC374" s="2"/>
      <c r="AD374" s="2"/>
    </row>
    <row r="375" spans="1:30" ht="11.25" customHeight="1">
      <c r="A375" s="120"/>
      <c r="B375" s="58"/>
      <c r="C375" s="120"/>
      <c r="D375" s="120"/>
      <c r="E375" s="120"/>
      <c r="F375" s="120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122"/>
      <c r="Y375" s="122"/>
      <c r="Z375" s="2"/>
      <c r="AA375" s="2"/>
      <c r="AB375" s="2"/>
      <c r="AC375" s="2"/>
      <c r="AD375" s="2"/>
    </row>
    <row r="376" spans="1:30" ht="11.25" customHeight="1">
      <c r="A376" s="120"/>
      <c r="B376" s="58"/>
      <c r="C376" s="120"/>
      <c r="D376" s="120"/>
      <c r="E376" s="120"/>
      <c r="F376" s="120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122"/>
      <c r="Y376" s="122"/>
      <c r="Z376" s="2"/>
      <c r="AA376" s="2"/>
      <c r="AB376" s="2"/>
      <c r="AC376" s="2"/>
      <c r="AD376" s="2"/>
    </row>
    <row r="377" spans="1:30" ht="11.25" customHeight="1">
      <c r="A377" s="120"/>
      <c r="B377" s="58"/>
      <c r="C377" s="120"/>
      <c r="D377" s="120"/>
      <c r="E377" s="120"/>
      <c r="F377" s="120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122"/>
      <c r="Y377" s="122"/>
      <c r="Z377" s="2"/>
      <c r="AA377" s="2"/>
      <c r="AB377" s="2"/>
      <c r="AC377" s="2"/>
      <c r="AD377" s="2"/>
    </row>
    <row r="378" spans="1:30" ht="11.25" customHeight="1">
      <c r="A378" s="120"/>
      <c r="B378" s="58"/>
      <c r="C378" s="120"/>
      <c r="D378" s="120"/>
      <c r="E378" s="120"/>
      <c r="F378" s="120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122"/>
      <c r="Y378" s="122"/>
      <c r="Z378" s="2"/>
      <c r="AA378" s="2"/>
      <c r="AB378" s="2"/>
      <c r="AC378" s="2"/>
      <c r="AD378" s="2"/>
    </row>
    <row r="379" spans="1:30" ht="11.25" customHeight="1">
      <c r="A379" s="120"/>
      <c r="B379" s="58"/>
      <c r="C379" s="120"/>
      <c r="D379" s="120"/>
      <c r="E379" s="120"/>
      <c r="F379" s="120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122"/>
      <c r="Y379" s="122"/>
      <c r="Z379" s="2"/>
      <c r="AA379" s="2"/>
      <c r="AB379" s="2"/>
      <c r="AC379" s="2"/>
      <c r="AD379" s="2"/>
    </row>
    <row r="380" spans="1:30" ht="11.25" customHeight="1">
      <c r="A380" s="120"/>
      <c r="B380" s="58"/>
      <c r="C380" s="120"/>
      <c r="D380" s="120"/>
      <c r="E380" s="120"/>
      <c r="F380" s="120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122"/>
      <c r="Y380" s="122"/>
      <c r="Z380" s="2"/>
      <c r="AA380" s="2"/>
      <c r="AB380" s="2"/>
      <c r="AC380" s="2"/>
      <c r="AD380" s="2"/>
    </row>
    <row r="381" spans="1:30" ht="11.25" customHeight="1">
      <c r="A381" s="120"/>
      <c r="B381" s="58"/>
      <c r="C381" s="120"/>
      <c r="D381" s="120"/>
      <c r="E381" s="120"/>
      <c r="F381" s="120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122"/>
      <c r="Y381" s="122"/>
      <c r="Z381" s="2"/>
      <c r="AA381" s="2"/>
      <c r="AB381" s="2"/>
      <c r="AC381" s="2"/>
      <c r="AD381" s="2"/>
    </row>
    <row r="382" spans="1:30" ht="11.25" customHeight="1">
      <c r="A382" s="120"/>
      <c r="B382" s="58"/>
      <c r="C382" s="120"/>
      <c r="D382" s="120"/>
      <c r="E382" s="120"/>
      <c r="F382" s="120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122"/>
      <c r="Y382" s="122"/>
      <c r="Z382" s="2"/>
      <c r="AA382" s="2"/>
      <c r="AB382" s="2"/>
      <c r="AC382" s="2"/>
      <c r="AD382" s="2"/>
    </row>
    <row r="383" spans="1:30" ht="11.25" customHeight="1">
      <c r="A383" s="120"/>
      <c r="B383" s="58"/>
      <c r="C383" s="120"/>
      <c r="D383" s="120"/>
      <c r="E383" s="120"/>
      <c r="F383" s="120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122"/>
      <c r="Y383" s="122"/>
      <c r="Z383" s="2"/>
      <c r="AA383" s="2"/>
      <c r="AB383" s="2"/>
      <c r="AC383" s="2"/>
      <c r="AD383" s="2"/>
    </row>
    <row r="384" spans="1:30" ht="11.25" customHeight="1">
      <c r="A384" s="120"/>
      <c r="B384" s="58"/>
      <c r="C384" s="120"/>
      <c r="D384" s="120"/>
      <c r="E384" s="120"/>
      <c r="F384" s="120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122"/>
      <c r="Y384" s="122"/>
      <c r="Z384" s="2"/>
      <c r="AA384" s="2"/>
      <c r="AB384" s="2"/>
      <c r="AC384" s="2"/>
      <c r="AD384" s="2"/>
    </row>
    <row r="385" spans="1:30" ht="11.25" customHeight="1">
      <c r="A385" s="120"/>
      <c r="B385" s="58"/>
      <c r="C385" s="120"/>
      <c r="D385" s="120"/>
      <c r="E385" s="120"/>
      <c r="F385" s="120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122"/>
      <c r="Y385" s="122"/>
      <c r="Z385" s="2"/>
      <c r="AA385" s="2"/>
      <c r="AB385" s="2"/>
      <c r="AC385" s="2"/>
      <c r="AD385" s="2"/>
    </row>
    <row r="386" spans="1:30" ht="11.25" customHeight="1">
      <c r="A386" s="120"/>
      <c r="B386" s="58"/>
      <c r="C386" s="120"/>
      <c r="D386" s="120"/>
      <c r="E386" s="120"/>
      <c r="F386" s="120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122"/>
      <c r="Y386" s="122"/>
      <c r="Z386" s="2"/>
      <c r="AA386" s="2"/>
      <c r="AB386" s="2"/>
      <c r="AC386" s="2"/>
      <c r="AD386" s="2"/>
    </row>
    <row r="387" spans="1:30" ht="11.25" customHeight="1">
      <c r="A387" s="120"/>
      <c r="B387" s="58"/>
      <c r="C387" s="120"/>
      <c r="D387" s="120"/>
      <c r="E387" s="120"/>
      <c r="F387" s="120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122"/>
      <c r="Y387" s="122"/>
      <c r="Z387" s="2"/>
      <c r="AA387" s="2"/>
      <c r="AB387" s="2"/>
      <c r="AC387" s="2"/>
      <c r="AD387" s="2"/>
    </row>
    <row r="388" spans="1:30" ht="11.25" customHeight="1">
      <c r="A388" s="120"/>
      <c r="B388" s="58"/>
      <c r="C388" s="120"/>
      <c r="D388" s="120"/>
      <c r="E388" s="120"/>
      <c r="F388" s="120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122"/>
      <c r="Y388" s="122"/>
      <c r="Z388" s="2"/>
      <c r="AA388" s="2"/>
      <c r="AB388" s="2"/>
      <c r="AC388" s="2"/>
      <c r="AD388" s="2"/>
    </row>
    <row r="389" spans="1:30" ht="11.25" customHeight="1">
      <c r="A389" s="120"/>
      <c r="B389" s="58"/>
      <c r="C389" s="120"/>
      <c r="D389" s="120"/>
      <c r="E389" s="120"/>
      <c r="F389" s="120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122"/>
      <c r="Y389" s="122"/>
      <c r="Z389" s="2"/>
      <c r="AA389" s="2"/>
      <c r="AB389" s="2"/>
      <c r="AC389" s="2"/>
      <c r="AD389" s="2"/>
    </row>
    <row r="390" spans="1:30" ht="11.25" customHeight="1">
      <c r="A390" s="120"/>
      <c r="B390" s="58"/>
      <c r="C390" s="120"/>
      <c r="D390" s="120"/>
      <c r="E390" s="120"/>
      <c r="F390" s="120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122"/>
      <c r="Y390" s="122"/>
      <c r="Z390" s="2"/>
      <c r="AA390" s="2"/>
      <c r="AB390" s="2"/>
      <c r="AC390" s="2"/>
      <c r="AD390" s="2"/>
    </row>
    <row r="391" spans="1:30" ht="11.25" customHeight="1">
      <c r="A391" s="120"/>
      <c r="B391" s="58"/>
      <c r="C391" s="120"/>
      <c r="D391" s="120"/>
      <c r="E391" s="120"/>
      <c r="F391" s="120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122"/>
      <c r="Y391" s="122"/>
      <c r="Z391" s="2"/>
      <c r="AA391" s="2"/>
      <c r="AB391" s="2"/>
      <c r="AC391" s="2"/>
      <c r="AD391" s="2"/>
    </row>
    <row r="392" spans="1:30" ht="11.25" customHeight="1">
      <c r="A392" s="120"/>
      <c r="B392" s="58"/>
      <c r="C392" s="120"/>
      <c r="D392" s="120"/>
      <c r="E392" s="120"/>
      <c r="F392" s="120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122"/>
      <c r="Y392" s="122"/>
      <c r="Z392" s="2"/>
      <c r="AA392" s="2"/>
      <c r="AB392" s="2"/>
      <c r="AC392" s="2"/>
      <c r="AD392" s="2"/>
    </row>
    <row r="393" spans="1:30" ht="11.25" customHeight="1">
      <c r="A393" s="120"/>
      <c r="B393" s="58"/>
      <c r="C393" s="120"/>
      <c r="D393" s="120"/>
      <c r="E393" s="120"/>
      <c r="F393" s="120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122"/>
      <c r="Y393" s="122"/>
      <c r="Z393" s="2"/>
      <c r="AA393" s="2"/>
      <c r="AB393" s="2"/>
      <c r="AC393" s="2"/>
      <c r="AD393" s="2"/>
    </row>
    <row r="394" spans="1:30" ht="11.25" customHeight="1">
      <c r="A394" s="120"/>
      <c r="B394" s="58"/>
      <c r="C394" s="120"/>
      <c r="D394" s="120"/>
      <c r="E394" s="120"/>
      <c r="F394" s="120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122"/>
      <c r="Y394" s="122"/>
      <c r="Z394" s="2"/>
      <c r="AA394" s="2"/>
      <c r="AB394" s="2"/>
      <c r="AC394" s="2"/>
      <c r="AD394" s="2"/>
    </row>
    <row r="395" spans="1:30" ht="11.25" customHeight="1">
      <c r="A395" s="120"/>
      <c r="B395" s="58"/>
      <c r="C395" s="120"/>
      <c r="D395" s="120"/>
      <c r="E395" s="120"/>
      <c r="F395" s="120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122"/>
      <c r="Y395" s="122"/>
      <c r="Z395" s="2"/>
      <c r="AA395" s="2"/>
      <c r="AB395" s="2"/>
      <c r="AC395" s="2"/>
      <c r="AD395" s="2"/>
    </row>
    <row r="396" spans="1:30" ht="11.25" customHeight="1">
      <c r="A396" s="120"/>
      <c r="B396" s="58"/>
      <c r="C396" s="120"/>
      <c r="D396" s="120"/>
      <c r="E396" s="120"/>
      <c r="F396" s="120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122"/>
      <c r="Y396" s="122"/>
      <c r="Z396" s="2"/>
      <c r="AA396" s="2"/>
      <c r="AB396" s="2"/>
      <c r="AC396" s="2"/>
      <c r="AD396" s="2"/>
    </row>
    <row r="397" spans="1:30" ht="11.25" customHeight="1">
      <c r="A397" s="120"/>
      <c r="B397" s="58"/>
      <c r="C397" s="120"/>
      <c r="D397" s="120"/>
      <c r="E397" s="120"/>
      <c r="F397" s="120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122"/>
      <c r="Y397" s="122"/>
      <c r="Z397" s="2"/>
      <c r="AA397" s="2"/>
      <c r="AB397" s="2"/>
      <c r="AC397" s="2"/>
      <c r="AD397" s="2"/>
    </row>
    <row r="398" spans="1:30" ht="11.25" customHeight="1">
      <c r="A398" s="120"/>
      <c r="B398" s="58"/>
      <c r="C398" s="120"/>
      <c r="D398" s="120"/>
      <c r="E398" s="120"/>
      <c r="F398" s="120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122"/>
      <c r="Y398" s="122"/>
      <c r="Z398" s="2"/>
      <c r="AA398" s="2"/>
      <c r="AB398" s="2"/>
      <c r="AC398" s="2"/>
      <c r="AD398" s="2"/>
    </row>
    <row r="399" spans="1:30" ht="11.25" customHeight="1">
      <c r="A399" s="120"/>
      <c r="B399" s="58"/>
      <c r="C399" s="120"/>
      <c r="D399" s="120"/>
      <c r="E399" s="120"/>
      <c r="F399" s="120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122"/>
      <c r="Y399" s="122"/>
      <c r="Z399" s="2"/>
      <c r="AA399" s="2"/>
      <c r="AB399" s="2"/>
      <c r="AC399" s="2"/>
      <c r="AD399" s="2"/>
    </row>
    <row r="400" spans="1:30" ht="11.25" customHeight="1">
      <c r="A400" s="120"/>
      <c r="B400" s="58"/>
      <c r="C400" s="120"/>
      <c r="D400" s="120"/>
      <c r="E400" s="120"/>
      <c r="F400" s="120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122"/>
      <c r="Y400" s="122"/>
      <c r="Z400" s="2"/>
      <c r="AA400" s="2"/>
      <c r="AB400" s="2"/>
      <c r="AC400" s="2"/>
      <c r="AD400" s="2"/>
    </row>
    <row r="401" spans="1:30" ht="11.25" customHeight="1">
      <c r="A401" s="120"/>
      <c r="B401" s="58"/>
      <c r="C401" s="120"/>
      <c r="D401" s="120"/>
      <c r="E401" s="120"/>
      <c r="F401" s="120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122"/>
      <c r="Y401" s="122"/>
      <c r="Z401" s="2"/>
      <c r="AA401" s="2"/>
      <c r="AB401" s="2"/>
      <c r="AC401" s="2"/>
      <c r="AD401" s="2"/>
    </row>
    <row r="402" spans="1:30" ht="11.25" customHeight="1">
      <c r="A402" s="120"/>
      <c r="B402" s="58"/>
      <c r="C402" s="120"/>
      <c r="D402" s="120"/>
      <c r="E402" s="120"/>
      <c r="F402" s="120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122"/>
      <c r="Y402" s="122"/>
      <c r="Z402" s="2"/>
      <c r="AA402" s="2"/>
      <c r="AB402" s="2"/>
      <c r="AC402" s="2"/>
      <c r="AD402" s="2"/>
    </row>
    <row r="403" spans="1:30" ht="11.25" customHeight="1">
      <c r="A403" s="120"/>
      <c r="B403" s="58"/>
      <c r="C403" s="120"/>
      <c r="D403" s="120"/>
      <c r="E403" s="120"/>
      <c r="F403" s="120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122"/>
      <c r="Y403" s="122"/>
      <c r="Z403" s="2"/>
      <c r="AA403" s="2"/>
      <c r="AB403" s="2"/>
      <c r="AC403" s="2"/>
      <c r="AD403" s="2"/>
    </row>
    <row r="404" spans="1:30" ht="11.25" customHeight="1">
      <c r="A404" s="120"/>
      <c r="B404" s="58"/>
      <c r="C404" s="120"/>
      <c r="D404" s="120"/>
      <c r="E404" s="120"/>
      <c r="F404" s="120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122"/>
      <c r="Y404" s="122"/>
      <c r="Z404" s="2"/>
      <c r="AA404" s="2"/>
      <c r="AB404" s="2"/>
      <c r="AC404" s="2"/>
      <c r="AD404" s="2"/>
    </row>
    <row r="405" spans="1:30" ht="11.25" customHeight="1">
      <c r="A405" s="120"/>
      <c r="B405" s="58"/>
      <c r="C405" s="120"/>
      <c r="D405" s="120"/>
      <c r="E405" s="120"/>
      <c r="F405" s="120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122"/>
      <c r="Y405" s="122"/>
      <c r="Z405" s="2"/>
      <c r="AA405" s="2"/>
      <c r="AB405" s="2"/>
      <c r="AC405" s="2"/>
      <c r="AD405" s="2"/>
    </row>
    <row r="406" spans="1:30" ht="11.25" customHeight="1">
      <c r="A406" s="120"/>
      <c r="B406" s="58"/>
      <c r="C406" s="120"/>
      <c r="D406" s="120"/>
      <c r="E406" s="120"/>
      <c r="F406" s="120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122"/>
      <c r="Y406" s="122"/>
      <c r="Z406" s="2"/>
      <c r="AA406" s="2"/>
      <c r="AB406" s="2"/>
      <c r="AC406" s="2"/>
      <c r="AD406" s="2"/>
    </row>
    <row r="407" spans="1:30" ht="11.25" customHeight="1">
      <c r="A407" s="120"/>
      <c r="B407" s="58"/>
      <c r="C407" s="120"/>
      <c r="D407" s="120"/>
      <c r="E407" s="120"/>
      <c r="F407" s="120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122"/>
      <c r="Y407" s="122"/>
      <c r="Z407" s="2"/>
      <c r="AA407" s="2"/>
      <c r="AB407" s="2"/>
      <c r="AC407" s="2"/>
      <c r="AD407" s="2"/>
    </row>
    <row r="408" spans="1:30" ht="11.25" customHeight="1">
      <c r="A408" s="120"/>
      <c r="B408" s="58"/>
      <c r="C408" s="120"/>
      <c r="D408" s="120"/>
      <c r="E408" s="120"/>
      <c r="F408" s="120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122"/>
      <c r="Y408" s="122"/>
      <c r="Z408" s="2"/>
      <c r="AA408" s="2"/>
      <c r="AB408" s="2"/>
      <c r="AC408" s="2"/>
      <c r="AD408" s="2"/>
    </row>
    <row r="409" spans="1:30" ht="11.25" customHeight="1">
      <c r="A409" s="120"/>
      <c r="B409" s="58"/>
      <c r="C409" s="120"/>
      <c r="D409" s="120"/>
      <c r="E409" s="120"/>
      <c r="F409" s="120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122"/>
      <c r="Y409" s="122"/>
      <c r="Z409" s="2"/>
      <c r="AA409" s="2"/>
      <c r="AB409" s="2"/>
      <c r="AC409" s="2"/>
      <c r="AD409" s="2"/>
    </row>
    <row r="410" spans="1:30" ht="11.25" customHeight="1">
      <c r="A410" s="120"/>
      <c r="B410" s="58"/>
      <c r="C410" s="120"/>
      <c r="D410" s="120"/>
      <c r="E410" s="120"/>
      <c r="F410" s="120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122"/>
      <c r="Y410" s="122"/>
      <c r="Z410" s="2"/>
      <c r="AA410" s="2"/>
      <c r="AB410" s="2"/>
      <c r="AC410" s="2"/>
      <c r="AD410" s="2"/>
    </row>
    <row r="411" spans="1:30" ht="11.25" customHeight="1">
      <c r="A411" s="120"/>
      <c r="B411" s="58"/>
      <c r="C411" s="120"/>
      <c r="D411" s="120"/>
      <c r="E411" s="120"/>
      <c r="F411" s="120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122"/>
      <c r="Y411" s="122"/>
      <c r="Z411" s="2"/>
      <c r="AA411" s="2"/>
      <c r="AB411" s="2"/>
      <c r="AC411" s="2"/>
      <c r="AD411" s="2"/>
    </row>
    <row r="412" spans="1:30" ht="11.25" customHeight="1">
      <c r="A412" s="120"/>
      <c r="B412" s="58"/>
      <c r="C412" s="120"/>
      <c r="D412" s="120"/>
      <c r="E412" s="120"/>
      <c r="F412" s="120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122"/>
      <c r="Y412" s="122"/>
      <c r="Z412" s="2"/>
      <c r="AA412" s="2"/>
      <c r="AB412" s="2"/>
      <c r="AC412" s="2"/>
      <c r="AD412" s="2"/>
    </row>
    <row r="413" spans="1:30" ht="11.25" customHeight="1">
      <c r="A413" s="120"/>
      <c r="B413" s="58"/>
      <c r="C413" s="120"/>
      <c r="D413" s="120"/>
      <c r="E413" s="120"/>
      <c r="F413" s="120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122"/>
      <c r="Y413" s="122"/>
      <c r="Z413" s="2"/>
      <c r="AA413" s="2"/>
      <c r="AB413" s="2"/>
      <c r="AC413" s="2"/>
      <c r="AD413" s="2"/>
    </row>
    <row r="414" spans="1:30" ht="11.25" customHeight="1">
      <c r="A414" s="120"/>
      <c r="B414" s="58"/>
      <c r="C414" s="120"/>
      <c r="D414" s="120"/>
      <c r="E414" s="120"/>
      <c r="F414" s="120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122"/>
      <c r="Y414" s="122"/>
      <c r="Z414" s="2"/>
      <c r="AA414" s="2"/>
      <c r="AB414" s="2"/>
      <c r="AC414" s="2"/>
      <c r="AD414" s="2"/>
    </row>
    <row r="415" spans="1:30" ht="11.25" customHeight="1">
      <c r="A415" s="120"/>
      <c r="B415" s="58"/>
      <c r="C415" s="120"/>
      <c r="D415" s="120"/>
      <c r="E415" s="120"/>
      <c r="F415" s="120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122"/>
      <c r="Y415" s="122"/>
      <c r="Z415" s="2"/>
      <c r="AA415" s="2"/>
      <c r="AB415" s="2"/>
      <c r="AC415" s="2"/>
      <c r="AD415" s="2"/>
    </row>
    <row r="416" spans="1:30" ht="11.25" customHeight="1">
      <c r="A416" s="120"/>
      <c r="B416" s="58"/>
      <c r="C416" s="120"/>
      <c r="D416" s="120"/>
      <c r="E416" s="120"/>
      <c r="F416" s="120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122"/>
      <c r="Y416" s="122"/>
      <c r="Z416" s="2"/>
      <c r="AA416" s="2"/>
      <c r="AB416" s="2"/>
      <c r="AC416" s="2"/>
      <c r="AD416" s="2"/>
    </row>
    <row r="417" spans="1:30" ht="11.25" customHeight="1">
      <c r="A417" s="120"/>
      <c r="B417" s="58"/>
      <c r="C417" s="120"/>
      <c r="D417" s="120"/>
      <c r="E417" s="120"/>
      <c r="F417" s="120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122"/>
      <c r="Y417" s="122"/>
      <c r="Z417" s="2"/>
      <c r="AA417" s="2"/>
      <c r="AB417" s="2"/>
      <c r="AC417" s="2"/>
      <c r="AD417" s="2"/>
    </row>
    <row r="418" spans="1:30" ht="11.25" customHeight="1">
      <c r="A418" s="120"/>
      <c r="B418" s="58"/>
      <c r="C418" s="120"/>
      <c r="D418" s="120"/>
      <c r="E418" s="120"/>
      <c r="F418" s="120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122"/>
      <c r="Y418" s="122"/>
      <c r="Z418" s="2"/>
      <c r="AA418" s="2"/>
      <c r="AB418" s="2"/>
      <c r="AC418" s="2"/>
      <c r="AD418" s="2"/>
    </row>
    <row r="419" spans="1:30" ht="11.25" customHeight="1">
      <c r="A419" s="120"/>
      <c r="B419" s="58"/>
      <c r="C419" s="120"/>
      <c r="D419" s="120"/>
      <c r="E419" s="120"/>
      <c r="F419" s="120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122"/>
      <c r="Y419" s="122"/>
      <c r="Z419" s="2"/>
      <c r="AA419" s="2"/>
      <c r="AB419" s="2"/>
      <c r="AC419" s="2"/>
      <c r="AD419" s="2"/>
    </row>
    <row r="420" spans="1:30" ht="11.25" customHeight="1">
      <c r="A420" s="120"/>
      <c r="B420" s="58"/>
      <c r="C420" s="120"/>
      <c r="D420" s="120"/>
      <c r="E420" s="120"/>
      <c r="F420" s="120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122"/>
      <c r="Y420" s="122"/>
      <c r="Z420" s="2"/>
      <c r="AA420" s="2"/>
      <c r="AB420" s="2"/>
      <c r="AC420" s="2"/>
      <c r="AD420" s="2"/>
    </row>
    <row r="421" spans="1:30" ht="11.25" customHeight="1">
      <c r="A421" s="120"/>
      <c r="B421" s="58"/>
      <c r="C421" s="120"/>
      <c r="D421" s="120"/>
      <c r="E421" s="120"/>
      <c r="F421" s="120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122"/>
      <c r="Y421" s="122"/>
      <c r="Z421" s="2"/>
      <c r="AA421" s="2"/>
      <c r="AB421" s="2"/>
      <c r="AC421" s="2"/>
      <c r="AD421" s="2"/>
    </row>
    <row r="422" spans="1:30" ht="11.25" customHeight="1">
      <c r="A422" s="120"/>
      <c r="B422" s="58"/>
      <c r="C422" s="120"/>
      <c r="D422" s="120"/>
      <c r="E422" s="120"/>
      <c r="F422" s="120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122"/>
      <c r="Y422" s="122"/>
      <c r="Z422" s="2"/>
      <c r="AA422" s="2"/>
      <c r="AB422" s="2"/>
      <c r="AC422" s="2"/>
      <c r="AD422" s="2"/>
    </row>
    <row r="423" spans="1:30" ht="11.25" customHeight="1">
      <c r="A423" s="120"/>
      <c r="B423" s="58"/>
      <c r="C423" s="120"/>
      <c r="D423" s="120"/>
      <c r="E423" s="120"/>
      <c r="F423" s="120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122"/>
      <c r="Y423" s="122"/>
      <c r="Z423" s="2"/>
      <c r="AA423" s="2"/>
      <c r="AB423" s="2"/>
      <c r="AC423" s="2"/>
      <c r="AD423" s="2"/>
    </row>
    <row r="424" spans="1:30" ht="11.25" customHeight="1">
      <c r="A424" s="120"/>
      <c r="B424" s="58"/>
      <c r="C424" s="120"/>
      <c r="D424" s="120"/>
      <c r="E424" s="120"/>
      <c r="F424" s="120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122"/>
      <c r="Y424" s="122"/>
      <c r="Z424" s="2"/>
      <c r="AA424" s="2"/>
      <c r="AB424" s="2"/>
      <c r="AC424" s="2"/>
      <c r="AD424" s="2"/>
    </row>
    <row r="425" spans="1:30" ht="11.25" customHeight="1">
      <c r="A425" s="120"/>
      <c r="B425" s="58"/>
      <c r="C425" s="120"/>
      <c r="D425" s="120"/>
      <c r="E425" s="120"/>
      <c r="F425" s="120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122"/>
      <c r="Y425" s="122"/>
      <c r="Z425" s="2"/>
      <c r="AA425" s="2"/>
      <c r="AB425" s="2"/>
      <c r="AC425" s="2"/>
      <c r="AD425" s="2"/>
    </row>
    <row r="426" spans="1:30" ht="11.25" customHeight="1">
      <c r="A426" s="120"/>
      <c r="B426" s="58"/>
      <c r="C426" s="120"/>
      <c r="D426" s="120"/>
      <c r="E426" s="120"/>
      <c r="F426" s="120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122"/>
      <c r="Y426" s="122"/>
      <c r="Z426" s="2"/>
      <c r="AA426" s="2"/>
      <c r="AB426" s="2"/>
      <c r="AC426" s="2"/>
      <c r="AD426" s="2"/>
    </row>
    <row r="427" spans="1:30" ht="11.25" customHeight="1">
      <c r="A427" s="120"/>
      <c r="B427" s="58"/>
      <c r="C427" s="120"/>
      <c r="D427" s="120"/>
      <c r="E427" s="120"/>
      <c r="F427" s="120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122"/>
      <c r="Y427" s="122"/>
      <c r="Z427" s="2"/>
      <c r="AA427" s="2"/>
      <c r="AB427" s="2"/>
      <c r="AC427" s="2"/>
      <c r="AD427" s="2"/>
    </row>
    <row r="428" spans="1:30" ht="11.25" customHeight="1">
      <c r="A428" s="120"/>
      <c r="B428" s="58"/>
      <c r="C428" s="120"/>
      <c r="D428" s="120"/>
      <c r="E428" s="120"/>
      <c r="F428" s="120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122"/>
      <c r="Y428" s="122"/>
      <c r="Z428" s="2"/>
      <c r="AA428" s="2"/>
      <c r="AB428" s="2"/>
      <c r="AC428" s="2"/>
      <c r="AD428" s="2"/>
    </row>
    <row r="429" spans="1:30" ht="11.25" customHeight="1">
      <c r="A429" s="120"/>
      <c r="B429" s="58"/>
      <c r="C429" s="120"/>
      <c r="D429" s="120"/>
      <c r="E429" s="120"/>
      <c r="F429" s="120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122"/>
      <c r="Y429" s="122"/>
      <c r="Z429" s="2"/>
      <c r="AA429" s="2"/>
      <c r="AB429" s="2"/>
      <c r="AC429" s="2"/>
      <c r="AD429" s="2"/>
    </row>
    <row r="430" spans="1:30" ht="11.25" customHeight="1">
      <c r="A430" s="120"/>
      <c r="B430" s="58"/>
      <c r="C430" s="120"/>
      <c r="D430" s="120"/>
      <c r="E430" s="120"/>
      <c r="F430" s="120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122"/>
      <c r="Y430" s="122"/>
      <c r="Z430" s="2"/>
      <c r="AA430" s="2"/>
      <c r="AB430" s="2"/>
      <c r="AC430" s="2"/>
      <c r="AD430" s="2"/>
    </row>
    <row r="431" spans="1:30" ht="11.25" customHeight="1">
      <c r="A431" s="120"/>
      <c r="B431" s="58"/>
      <c r="C431" s="120"/>
      <c r="D431" s="120"/>
      <c r="E431" s="120"/>
      <c r="F431" s="120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122"/>
      <c r="Y431" s="122"/>
      <c r="Z431" s="2"/>
      <c r="AA431" s="2"/>
      <c r="AB431" s="2"/>
      <c r="AC431" s="2"/>
      <c r="AD431" s="2"/>
    </row>
    <row r="432" spans="1:30" ht="11.25" customHeight="1">
      <c r="A432" s="120"/>
      <c r="B432" s="58"/>
      <c r="C432" s="120"/>
      <c r="D432" s="120"/>
      <c r="E432" s="120"/>
      <c r="F432" s="120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122"/>
      <c r="Y432" s="122"/>
      <c r="Z432" s="2"/>
      <c r="AA432" s="2"/>
      <c r="AB432" s="2"/>
      <c r="AC432" s="2"/>
      <c r="AD432" s="2"/>
    </row>
    <row r="433" spans="1:30" ht="11.25" customHeight="1">
      <c r="A433" s="120"/>
      <c r="B433" s="58"/>
      <c r="C433" s="120"/>
      <c r="D433" s="120"/>
      <c r="E433" s="120"/>
      <c r="F433" s="120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122"/>
      <c r="Y433" s="122"/>
      <c r="Z433" s="2"/>
      <c r="AA433" s="2"/>
      <c r="AB433" s="2"/>
      <c r="AC433" s="2"/>
      <c r="AD433" s="2"/>
    </row>
    <row r="434" spans="1:30" ht="11.25" customHeight="1">
      <c r="A434" s="120"/>
      <c r="B434" s="58"/>
      <c r="C434" s="120"/>
      <c r="D434" s="120"/>
      <c r="E434" s="120"/>
      <c r="F434" s="120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122"/>
      <c r="Y434" s="122"/>
      <c r="Z434" s="2"/>
      <c r="AA434" s="2"/>
      <c r="AB434" s="2"/>
      <c r="AC434" s="2"/>
      <c r="AD434" s="2"/>
    </row>
    <row r="435" spans="1:30" ht="11.25" customHeight="1">
      <c r="A435" s="120"/>
      <c r="B435" s="58"/>
      <c r="C435" s="120"/>
      <c r="D435" s="120"/>
      <c r="E435" s="120"/>
      <c r="F435" s="120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122"/>
      <c r="Y435" s="122"/>
      <c r="Z435" s="2"/>
      <c r="AA435" s="2"/>
      <c r="AB435" s="2"/>
      <c r="AC435" s="2"/>
      <c r="AD435" s="2"/>
    </row>
    <row r="436" spans="1:30" ht="11.25" customHeight="1">
      <c r="A436" s="120"/>
      <c r="B436" s="58"/>
      <c r="C436" s="120"/>
      <c r="D436" s="120"/>
      <c r="E436" s="120"/>
      <c r="F436" s="120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122"/>
      <c r="Y436" s="122"/>
      <c r="Z436" s="2"/>
      <c r="AA436" s="2"/>
      <c r="AB436" s="2"/>
      <c r="AC436" s="2"/>
      <c r="AD436" s="2"/>
    </row>
    <row r="437" spans="1:30" ht="11.25" customHeight="1">
      <c r="A437" s="120"/>
      <c r="B437" s="58"/>
      <c r="C437" s="120"/>
      <c r="D437" s="120"/>
      <c r="E437" s="120"/>
      <c r="F437" s="120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122"/>
      <c r="Y437" s="122"/>
      <c r="Z437" s="2"/>
      <c r="AA437" s="2"/>
      <c r="AB437" s="2"/>
      <c r="AC437" s="2"/>
      <c r="AD437" s="2"/>
    </row>
    <row r="438" spans="1:30" ht="11.25" customHeight="1">
      <c r="A438" s="120"/>
      <c r="B438" s="58"/>
      <c r="C438" s="120"/>
      <c r="D438" s="120"/>
      <c r="E438" s="120"/>
      <c r="F438" s="120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122"/>
      <c r="Y438" s="122"/>
      <c r="Z438" s="2"/>
      <c r="AA438" s="2"/>
      <c r="AB438" s="2"/>
      <c r="AC438" s="2"/>
      <c r="AD438" s="2"/>
    </row>
    <row r="439" spans="1:30" ht="11.25" customHeight="1">
      <c r="A439" s="120"/>
      <c r="B439" s="58"/>
      <c r="C439" s="120"/>
      <c r="D439" s="120"/>
      <c r="E439" s="120"/>
      <c r="F439" s="120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122"/>
      <c r="Y439" s="122"/>
      <c r="Z439" s="2"/>
      <c r="AA439" s="2"/>
      <c r="AB439" s="2"/>
      <c r="AC439" s="2"/>
      <c r="AD439" s="2"/>
    </row>
    <row r="440" spans="1:30" ht="11.25" customHeight="1">
      <c r="A440" s="120"/>
      <c r="B440" s="58"/>
      <c r="C440" s="120"/>
      <c r="D440" s="120"/>
      <c r="E440" s="120"/>
      <c r="F440" s="120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122"/>
      <c r="Y440" s="122"/>
      <c r="Z440" s="2"/>
      <c r="AA440" s="2"/>
      <c r="AB440" s="2"/>
      <c r="AC440" s="2"/>
      <c r="AD440" s="2"/>
    </row>
    <row r="441" spans="1:30" ht="11.25" customHeight="1">
      <c r="A441" s="120"/>
      <c r="B441" s="58"/>
      <c r="C441" s="120"/>
      <c r="D441" s="120"/>
      <c r="E441" s="120"/>
      <c r="F441" s="120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122"/>
      <c r="Y441" s="122"/>
      <c r="Z441" s="2"/>
      <c r="AA441" s="2"/>
      <c r="AB441" s="2"/>
      <c r="AC441" s="2"/>
      <c r="AD441" s="2"/>
    </row>
    <row r="442" spans="1:30" ht="11.25" customHeight="1">
      <c r="A442" s="120"/>
      <c r="B442" s="58"/>
      <c r="C442" s="120"/>
      <c r="D442" s="120"/>
      <c r="E442" s="120"/>
      <c r="F442" s="120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122"/>
      <c r="Y442" s="122"/>
      <c r="Z442" s="2"/>
      <c r="AA442" s="2"/>
      <c r="AB442" s="2"/>
      <c r="AC442" s="2"/>
      <c r="AD442" s="2"/>
    </row>
    <row r="443" spans="1:30" ht="11.25" customHeight="1">
      <c r="A443" s="120"/>
      <c r="B443" s="58"/>
      <c r="C443" s="120"/>
      <c r="D443" s="120"/>
      <c r="E443" s="120"/>
      <c r="F443" s="120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122"/>
      <c r="Y443" s="122"/>
      <c r="Z443" s="2"/>
      <c r="AA443" s="2"/>
      <c r="AB443" s="2"/>
      <c r="AC443" s="2"/>
      <c r="AD443" s="2"/>
    </row>
    <row r="444" spans="1:30" ht="11.25" customHeight="1">
      <c r="A444" s="120"/>
      <c r="B444" s="58"/>
      <c r="C444" s="120"/>
      <c r="D444" s="120"/>
      <c r="E444" s="120"/>
      <c r="F444" s="120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122"/>
      <c r="Y444" s="122"/>
      <c r="Z444" s="2"/>
      <c r="AA444" s="2"/>
      <c r="AB444" s="2"/>
      <c r="AC444" s="2"/>
      <c r="AD444" s="2"/>
    </row>
    <row r="445" spans="1:30" ht="11.25" customHeight="1">
      <c r="A445" s="120"/>
      <c r="B445" s="58"/>
      <c r="C445" s="120"/>
      <c r="D445" s="120"/>
      <c r="E445" s="120"/>
      <c r="F445" s="120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122"/>
      <c r="Y445" s="122"/>
      <c r="Z445" s="2"/>
      <c r="AA445" s="2"/>
      <c r="AB445" s="2"/>
      <c r="AC445" s="2"/>
      <c r="AD445" s="2"/>
    </row>
    <row r="446" spans="1:30" ht="11.25" customHeight="1">
      <c r="A446" s="120"/>
      <c r="B446" s="58"/>
      <c r="C446" s="120"/>
      <c r="D446" s="120"/>
      <c r="E446" s="120"/>
      <c r="F446" s="120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122"/>
      <c r="Y446" s="122"/>
      <c r="Z446" s="2"/>
      <c r="AA446" s="2"/>
      <c r="AB446" s="2"/>
      <c r="AC446" s="2"/>
      <c r="AD446" s="2"/>
    </row>
    <row r="447" spans="1:30" ht="11.25" customHeight="1">
      <c r="A447" s="120"/>
      <c r="B447" s="58"/>
      <c r="C447" s="120"/>
      <c r="D447" s="120"/>
      <c r="E447" s="120"/>
      <c r="F447" s="120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122"/>
      <c r="Y447" s="122"/>
      <c r="Z447" s="2"/>
      <c r="AA447" s="2"/>
      <c r="AB447" s="2"/>
      <c r="AC447" s="2"/>
      <c r="AD447" s="2"/>
    </row>
    <row r="448" spans="1:30" ht="11.25" customHeight="1">
      <c r="A448" s="120"/>
      <c r="B448" s="58"/>
      <c r="C448" s="120"/>
      <c r="D448" s="120"/>
      <c r="E448" s="120"/>
      <c r="F448" s="120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122"/>
      <c r="Y448" s="122"/>
      <c r="Z448" s="2"/>
      <c r="AA448" s="2"/>
      <c r="AB448" s="2"/>
      <c r="AC448" s="2"/>
      <c r="AD448" s="2"/>
    </row>
    <row r="449" spans="1:30" ht="11.25" customHeight="1">
      <c r="A449" s="120"/>
      <c r="B449" s="58"/>
      <c r="C449" s="120"/>
      <c r="D449" s="120"/>
      <c r="E449" s="120"/>
      <c r="F449" s="120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122"/>
      <c r="Y449" s="122"/>
      <c r="Z449" s="2"/>
      <c r="AA449" s="2"/>
      <c r="AB449" s="2"/>
      <c r="AC449" s="2"/>
      <c r="AD449" s="2"/>
    </row>
    <row r="450" spans="1:30" ht="11.25" customHeight="1">
      <c r="A450" s="120"/>
      <c r="B450" s="58"/>
      <c r="C450" s="120"/>
      <c r="D450" s="120"/>
      <c r="E450" s="120"/>
      <c r="F450" s="120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122"/>
      <c r="Y450" s="122"/>
      <c r="Z450" s="2"/>
      <c r="AA450" s="2"/>
      <c r="AB450" s="2"/>
      <c r="AC450" s="2"/>
      <c r="AD450" s="2"/>
    </row>
    <row r="451" spans="1:30" ht="11.25" customHeight="1">
      <c r="A451" s="120"/>
      <c r="B451" s="58"/>
      <c r="C451" s="120"/>
      <c r="D451" s="120"/>
      <c r="E451" s="120"/>
      <c r="F451" s="120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122"/>
      <c r="Y451" s="122"/>
      <c r="Z451" s="2"/>
      <c r="AA451" s="2"/>
      <c r="AB451" s="2"/>
      <c r="AC451" s="2"/>
      <c r="AD451" s="2"/>
    </row>
    <row r="452" spans="1:30" ht="11.25" customHeight="1">
      <c r="A452" s="120"/>
      <c r="B452" s="58"/>
      <c r="C452" s="120"/>
      <c r="D452" s="120"/>
      <c r="E452" s="120"/>
      <c r="F452" s="120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122"/>
      <c r="Y452" s="122"/>
      <c r="Z452" s="2"/>
      <c r="AA452" s="2"/>
      <c r="AB452" s="2"/>
      <c r="AC452" s="2"/>
      <c r="AD452" s="2"/>
    </row>
    <row r="453" spans="1:30" ht="11.25" customHeight="1">
      <c r="A453" s="120"/>
      <c r="B453" s="58"/>
      <c r="C453" s="120"/>
      <c r="D453" s="120"/>
      <c r="E453" s="120"/>
      <c r="F453" s="120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122"/>
      <c r="Y453" s="122"/>
      <c r="Z453" s="2"/>
      <c r="AA453" s="2"/>
      <c r="AB453" s="2"/>
      <c r="AC453" s="2"/>
      <c r="AD453" s="2"/>
    </row>
    <row r="454" spans="1:30" ht="11.25" customHeight="1">
      <c r="A454" s="120"/>
      <c r="B454" s="58"/>
      <c r="C454" s="120"/>
      <c r="D454" s="120"/>
      <c r="E454" s="120"/>
      <c r="F454" s="120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122"/>
      <c r="Y454" s="122"/>
      <c r="Z454" s="2"/>
      <c r="AA454" s="2"/>
      <c r="AB454" s="2"/>
      <c r="AC454" s="2"/>
      <c r="AD454" s="2"/>
    </row>
    <row r="455" spans="1:30" ht="11.25" customHeight="1">
      <c r="A455" s="120"/>
      <c r="B455" s="58"/>
      <c r="C455" s="120"/>
      <c r="D455" s="120"/>
      <c r="E455" s="120"/>
      <c r="F455" s="120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122"/>
      <c r="Y455" s="122"/>
      <c r="Z455" s="2"/>
      <c r="AA455" s="2"/>
      <c r="AB455" s="2"/>
      <c r="AC455" s="2"/>
      <c r="AD455" s="2"/>
    </row>
    <row r="456" spans="1:30" ht="11.25" customHeight="1">
      <c r="A456" s="120"/>
      <c r="B456" s="58"/>
      <c r="C456" s="120"/>
      <c r="D456" s="120"/>
      <c r="E456" s="120"/>
      <c r="F456" s="120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122"/>
      <c r="Y456" s="122"/>
      <c r="Z456" s="2"/>
      <c r="AA456" s="2"/>
      <c r="AB456" s="2"/>
      <c r="AC456" s="2"/>
      <c r="AD456" s="2"/>
    </row>
    <row r="457" spans="1:30" ht="11.25" customHeight="1">
      <c r="A457" s="120"/>
      <c r="B457" s="58"/>
      <c r="C457" s="120"/>
      <c r="D457" s="120"/>
      <c r="E457" s="120"/>
      <c r="F457" s="120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122"/>
      <c r="Y457" s="122"/>
      <c r="Z457" s="2"/>
      <c r="AA457" s="2"/>
      <c r="AB457" s="2"/>
      <c r="AC457" s="2"/>
      <c r="AD457" s="2"/>
    </row>
    <row r="458" spans="1:30" ht="11.25" customHeight="1">
      <c r="A458" s="120"/>
      <c r="B458" s="58"/>
      <c r="C458" s="120"/>
      <c r="D458" s="120"/>
      <c r="E458" s="120"/>
      <c r="F458" s="120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122"/>
      <c r="Y458" s="122"/>
      <c r="Z458" s="2"/>
      <c r="AA458" s="2"/>
      <c r="AB458" s="2"/>
      <c r="AC458" s="2"/>
      <c r="AD458" s="2"/>
    </row>
    <row r="459" spans="1:30" ht="11.25" customHeight="1">
      <c r="A459" s="120"/>
      <c r="B459" s="58"/>
      <c r="C459" s="120"/>
      <c r="D459" s="120"/>
      <c r="E459" s="120"/>
      <c r="F459" s="120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122"/>
      <c r="Y459" s="122"/>
      <c r="Z459" s="2"/>
      <c r="AA459" s="2"/>
      <c r="AB459" s="2"/>
      <c r="AC459" s="2"/>
      <c r="AD459" s="2"/>
    </row>
    <row r="460" spans="1:30" ht="11.25" customHeight="1">
      <c r="A460" s="120"/>
      <c r="B460" s="58"/>
      <c r="C460" s="120"/>
      <c r="D460" s="120"/>
      <c r="E460" s="120"/>
      <c r="F460" s="120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122"/>
      <c r="Y460" s="122"/>
      <c r="Z460" s="2"/>
      <c r="AA460" s="2"/>
      <c r="AB460" s="2"/>
      <c r="AC460" s="2"/>
      <c r="AD460" s="2"/>
    </row>
    <row r="461" spans="1:30" ht="11.25" customHeight="1">
      <c r="A461" s="120"/>
      <c r="B461" s="58"/>
      <c r="C461" s="120"/>
      <c r="D461" s="120"/>
      <c r="E461" s="120"/>
      <c r="F461" s="120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122"/>
      <c r="Y461" s="122"/>
      <c r="Z461" s="2"/>
      <c r="AA461" s="2"/>
      <c r="AB461" s="2"/>
      <c r="AC461" s="2"/>
      <c r="AD461" s="2"/>
    </row>
    <row r="462" spans="1:30" ht="11.25" customHeight="1">
      <c r="A462" s="120"/>
      <c r="B462" s="58"/>
      <c r="C462" s="120"/>
      <c r="D462" s="120"/>
      <c r="E462" s="120"/>
      <c r="F462" s="120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122"/>
      <c r="Y462" s="122"/>
      <c r="Z462" s="2"/>
      <c r="AA462" s="2"/>
      <c r="AB462" s="2"/>
      <c r="AC462" s="2"/>
      <c r="AD462" s="2"/>
    </row>
    <row r="463" spans="1:30" ht="11.25" customHeight="1">
      <c r="A463" s="120"/>
      <c r="B463" s="58"/>
      <c r="C463" s="120"/>
      <c r="D463" s="120"/>
      <c r="E463" s="120"/>
      <c r="F463" s="120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122"/>
      <c r="Y463" s="122"/>
      <c r="Z463" s="2"/>
      <c r="AA463" s="2"/>
      <c r="AB463" s="2"/>
      <c r="AC463" s="2"/>
      <c r="AD463" s="2"/>
    </row>
    <row r="464" spans="1:30" ht="11.25" customHeight="1">
      <c r="A464" s="120"/>
      <c r="B464" s="58"/>
      <c r="C464" s="120"/>
      <c r="D464" s="120"/>
      <c r="E464" s="120"/>
      <c r="F464" s="120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122"/>
      <c r="Y464" s="122"/>
      <c r="Z464" s="2"/>
      <c r="AA464" s="2"/>
      <c r="AB464" s="2"/>
      <c r="AC464" s="2"/>
      <c r="AD464" s="2"/>
    </row>
    <row r="465" spans="1:30" ht="11.25" customHeight="1">
      <c r="A465" s="120"/>
      <c r="B465" s="58"/>
      <c r="C465" s="120"/>
      <c r="D465" s="120"/>
      <c r="E465" s="120"/>
      <c r="F465" s="120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122"/>
      <c r="Y465" s="122"/>
      <c r="Z465" s="2"/>
      <c r="AA465" s="2"/>
      <c r="AB465" s="2"/>
      <c r="AC465" s="2"/>
      <c r="AD465" s="2"/>
    </row>
    <row r="466" spans="1:30" ht="11.25" customHeight="1">
      <c r="A466" s="120"/>
      <c r="B466" s="58"/>
      <c r="C466" s="120"/>
      <c r="D466" s="120"/>
      <c r="E466" s="120"/>
      <c r="F466" s="120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122"/>
      <c r="Y466" s="122"/>
      <c r="Z466" s="2"/>
      <c r="AA466" s="2"/>
      <c r="AB466" s="2"/>
      <c r="AC466" s="2"/>
      <c r="AD466" s="2"/>
    </row>
    <row r="467" spans="1:30" ht="11.25" customHeight="1">
      <c r="A467" s="120"/>
      <c r="B467" s="58"/>
      <c r="C467" s="120"/>
      <c r="D467" s="120"/>
      <c r="E467" s="120"/>
      <c r="F467" s="120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122"/>
      <c r="Y467" s="122"/>
      <c r="Z467" s="2"/>
      <c r="AA467" s="2"/>
      <c r="AB467" s="2"/>
      <c r="AC467" s="2"/>
      <c r="AD467" s="2"/>
    </row>
    <row r="468" spans="1:30" ht="11.25" customHeight="1">
      <c r="A468" s="120"/>
      <c r="B468" s="58"/>
      <c r="C468" s="120"/>
      <c r="D468" s="120"/>
      <c r="E468" s="120"/>
      <c r="F468" s="120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122"/>
      <c r="Y468" s="122"/>
      <c r="Z468" s="2"/>
      <c r="AA468" s="2"/>
      <c r="AB468" s="2"/>
      <c r="AC468" s="2"/>
      <c r="AD468" s="2"/>
    </row>
    <row r="469" spans="1:30" ht="11.25" customHeight="1">
      <c r="A469" s="120"/>
      <c r="B469" s="58"/>
      <c r="C469" s="120"/>
      <c r="D469" s="120"/>
      <c r="E469" s="120"/>
      <c r="F469" s="120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122"/>
      <c r="Y469" s="122"/>
      <c r="Z469" s="2"/>
      <c r="AA469" s="2"/>
      <c r="AB469" s="2"/>
      <c r="AC469" s="2"/>
      <c r="AD469" s="2"/>
    </row>
    <row r="470" spans="1:30" ht="11.25" customHeight="1">
      <c r="A470" s="120"/>
      <c r="B470" s="58"/>
      <c r="C470" s="120"/>
      <c r="D470" s="120"/>
      <c r="E470" s="120"/>
      <c r="F470" s="120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122"/>
      <c r="Y470" s="122"/>
      <c r="Z470" s="2"/>
      <c r="AA470" s="2"/>
      <c r="AB470" s="2"/>
      <c r="AC470" s="2"/>
      <c r="AD470" s="2"/>
    </row>
    <row r="471" spans="1:30" ht="11.25" customHeight="1">
      <c r="A471" s="120"/>
      <c r="B471" s="58"/>
      <c r="C471" s="120"/>
      <c r="D471" s="120"/>
      <c r="E471" s="120"/>
      <c r="F471" s="120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122"/>
      <c r="Y471" s="122"/>
      <c r="Z471" s="2"/>
      <c r="AA471" s="2"/>
      <c r="AB471" s="2"/>
      <c r="AC471" s="2"/>
      <c r="AD471" s="2"/>
    </row>
    <row r="472" spans="1:30" ht="11.25" customHeight="1">
      <c r="A472" s="120"/>
      <c r="B472" s="58"/>
      <c r="C472" s="120"/>
      <c r="D472" s="120"/>
      <c r="E472" s="120"/>
      <c r="F472" s="120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122"/>
      <c r="Y472" s="122"/>
      <c r="Z472" s="2"/>
      <c r="AA472" s="2"/>
      <c r="AB472" s="2"/>
      <c r="AC472" s="2"/>
      <c r="AD472" s="2"/>
    </row>
    <row r="473" spans="1:30" ht="11.25" customHeight="1">
      <c r="A473" s="120"/>
      <c r="B473" s="58"/>
      <c r="C473" s="120"/>
      <c r="D473" s="120"/>
      <c r="E473" s="120"/>
      <c r="F473" s="120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122"/>
      <c r="Y473" s="122"/>
      <c r="Z473" s="2"/>
      <c r="AA473" s="2"/>
      <c r="AB473" s="2"/>
      <c r="AC473" s="2"/>
      <c r="AD473" s="2"/>
    </row>
    <row r="474" spans="1:30" ht="11.25" customHeight="1">
      <c r="A474" s="120"/>
      <c r="B474" s="58"/>
      <c r="C474" s="120"/>
      <c r="D474" s="120"/>
      <c r="E474" s="120"/>
      <c r="F474" s="120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122"/>
      <c r="Y474" s="122"/>
      <c r="Z474" s="2"/>
      <c r="AA474" s="2"/>
      <c r="AB474" s="2"/>
      <c r="AC474" s="2"/>
      <c r="AD474" s="2"/>
    </row>
    <row r="475" spans="1:30" ht="11.25" customHeight="1">
      <c r="A475" s="120"/>
      <c r="B475" s="58"/>
      <c r="C475" s="120"/>
      <c r="D475" s="120"/>
      <c r="E475" s="120"/>
      <c r="F475" s="120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122"/>
      <c r="Y475" s="122"/>
      <c r="Z475" s="2"/>
      <c r="AA475" s="2"/>
      <c r="AB475" s="2"/>
      <c r="AC475" s="2"/>
      <c r="AD475" s="2"/>
    </row>
    <row r="476" spans="1:30" ht="11.25" customHeight="1">
      <c r="A476" s="120"/>
      <c r="B476" s="58"/>
      <c r="C476" s="120"/>
      <c r="D476" s="120"/>
      <c r="E476" s="120"/>
      <c r="F476" s="120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122"/>
      <c r="Y476" s="122"/>
      <c r="Z476" s="2"/>
      <c r="AA476" s="2"/>
      <c r="AB476" s="2"/>
      <c r="AC476" s="2"/>
      <c r="AD476" s="2"/>
    </row>
    <row r="477" spans="1:30" ht="11.25" customHeight="1">
      <c r="A477" s="120"/>
      <c r="B477" s="58"/>
      <c r="C477" s="120"/>
      <c r="D477" s="120"/>
      <c r="E477" s="120"/>
      <c r="F477" s="120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122"/>
      <c r="Y477" s="122"/>
      <c r="Z477" s="2"/>
      <c r="AA477" s="2"/>
      <c r="AB477" s="2"/>
      <c r="AC477" s="2"/>
      <c r="AD477" s="2"/>
    </row>
    <row r="478" spans="1:30" ht="11.25" customHeight="1">
      <c r="A478" s="120"/>
      <c r="B478" s="58"/>
      <c r="C478" s="120"/>
      <c r="D478" s="120"/>
      <c r="E478" s="120"/>
      <c r="F478" s="120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122"/>
      <c r="Y478" s="122"/>
      <c r="Z478" s="2"/>
      <c r="AA478" s="2"/>
      <c r="AB478" s="2"/>
      <c r="AC478" s="2"/>
      <c r="AD478" s="2"/>
    </row>
    <row r="479" spans="1:30" ht="11.25" customHeight="1">
      <c r="A479" s="120"/>
      <c r="B479" s="58"/>
      <c r="C479" s="120"/>
      <c r="D479" s="120"/>
      <c r="E479" s="120"/>
      <c r="F479" s="120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122"/>
      <c r="Y479" s="122"/>
      <c r="Z479" s="2"/>
      <c r="AA479" s="2"/>
      <c r="AB479" s="2"/>
      <c r="AC479" s="2"/>
      <c r="AD479" s="2"/>
    </row>
    <row r="480" spans="1:30" ht="11.25" customHeight="1">
      <c r="A480" s="120"/>
      <c r="B480" s="58"/>
      <c r="C480" s="120"/>
      <c r="D480" s="120"/>
      <c r="E480" s="120"/>
      <c r="F480" s="120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122"/>
      <c r="Y480" s="122"/>
      <c r="Z480" s="2"/>
      <c r="AA480" s="2"/>
      <c r="AB480" s="2"/>
      <c r="AC480" s="2"/>
      <c r="AD480" s="2"/>
    </row>
    <row r="481" spans="1:30" ht="11.25" customHeight="1">
      <c r="A481" s="120"/>
      <c r="B481" s="58"/>
      <c r="C481" s="120"/>
      <c r="D481" s="120"/>
      <c r="E481" s="120"/>
      <c r="F481" s="120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122"/>
      <c r="Y481" s="122"/>
      <c r="Z481" s="2"/>
      <c r="AA481" s="2"/>
      <c r="AB481" s="2"/>
      <c r="AC481" s="2"/>
      <c r="AD481" s="2"/>
    </row>
    <row r="482" spans="1:30" ht="11.25" customHeight="1">
      <c r="A482" s="120"/>
      <c r="B482" s="58"/>
      <c r="C482" s="120"/>
      <c r="D482" s="120"/>
      <c r="E482" s="120"/>
      <c r="F482" s="120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122"/>
      <c r="Y482" s="122"/>
      <c r="Z482" s="2"/>
      <c r="AA482" s="2"/>
      <c r="AB482" s="2"/>
      <c r="AC482" s="2"/>
      <c r="AD482" s="2"/>
    </row>
    <row r="483" spans="1:30" ht="11.25" customHeight="1">
      <c r="A483" s="120"/>
      <c r="B483" s="58"/>
      <c r="C483" s="120"/>
      <c r="D483" s="120"/>
      <c r="E483" s="120"/>
      <c r="F483" s="120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122"/>
      <c r="Y483" s="122"/>
      <c r="Z483" s="2"/>
      <c r="AA483" s="2"/>
      <c r="AB483" s="2"/>
      <c r="AC483" s="2"/>
      <c r="AD483" s="2"/>
    </row>
    <row r="484" spans="1:30" ht="11.25" customHeight="1">
      <c r="A484" s="120"/>
      <c r="B484" s="58"/>
      <c r="C484" s="120"/>
      <c r="D484" s="120"/>
      <c r="E484" s="120"/>
      <c r="F484" s="120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122"/>
      <c r="Y484" s="122"/>
      <c r="Z484" s="2"/>
      <c r="AA484" s="2"/>
      <c r="AB484" s="2"/>
      <c r="AC484" s="2"/>
      <c r="AD484" s="2"/>
    </row>
    <row r="485" spans="1:30" ht="11.25" customHeight="1">
      <c r="A485" s="120"/>
      <c r="B485" s="58"/>
      <c r="C485" s="120"/>
      <c r="D485" s="120"/>
      <c r="E485" s="120"/>
      <c r="F485" s="120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122"/>
      <c r="Y485" s="122"/>
      <c r="Z485" s="2"/>
      <c r="AA485" s="2"/>
      <c r="AB485" s="2"/>
      <c r="AC485" s="2"/>
      <c r="AD485" s="2"/>
    </row>
    <row r="486" spans="1:30" ht="11.25" customHeight="1">
      <c r="A486" s="120"/>
      <c r="B486" s="58"/>
      <c r="C486" s="120"/>
      <c r="D486" s="120"/>
      <c r="E486" s="120"/>
      <c r="F486" s="120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122"/>
      <c r="Y486" s="122"/>
      <c r="Z486" s="2"/>
      <c r="AA486" s="2"/>
      <c r="AB486" s="2"/>
      <c r="AC486" s="2"/>
      <c r="AD486" s="2"/>
    </row>
    <row r="487" spans="1:30" ht="11.25" customHeight="1">
      <c r="A487" s="120"/>
      <c r="B487" s="58"/>
      <c r="C487" s="120"/>
      <c r="D487" s="120"/>
      <c r="E487" s="120"/>
      <c r="F487" s="120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122"/>
      <c r="Y487" s="122"/>
      <c r="Z487" s="2"/>
      <c r="AA487" s="2"/>
      <c r="AB487" s="2"/>
      <c r="AC487" s="2"/>
      <c r="AD487" s="2"/>
    </row>
    <row r="488" spans="1:30" ht="11.25" customHeight="1">
      <c r="A488" s="120"/>
      <c r="B488" s="58"/>
      <c r="C488" s="120"/>
      <c r="D488" s="120"/>
      <c r="E488" s="120"/>
      <c r="F488" s="120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122"/>
      <c r="Y488" s="122"/>
      <c r="Z488" s="2"/>
      <c r="AA488" s="2"/>
      <c r="AB488" s="2"/>
      <c r="AC488" s="2"/>
      <c r="AD488" s="2"/>
    </row>
    <row r="489" spans="1:30" ht="11.25" customHeight="1">
      <c r="A489" s="120"/>
      <c r="B489" s="58"/>
      <c r="C489" s="120"/>
      <c r="D489" s="120"/>
      <c r="E489" s="120"/>
      <c r="F489" s="120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122"/>
      <c r="Y489" s="122"/>
      <c r="Z489" s="2"/>
      <c r="AA489" s="2"/>
      <c r="AB489" s="2"/>
      <c r="AC489" s="2"/>
      <c r="AD489" s="2"/>
    </row>
    <row r="490" spans="1:30" ht="11.25" customHeight="1">
      <c r="A490" s="120"/>
      <c r="B490" s="58"/>
      <c r="C490" s="120"/>
      <c r="D490" s="120"/>
      <c r="E490" s="120"/>
      <c r="F490" s="120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122"/>
      <c r="Y490" s="122"/>
      <c r="Z490" s="2"/>
      <c r="AA490" s="2"/>
      <c r="AB490" s="2"/>
      <c r="AC490" s="2"/>
      <c r="AD490" s="2"/>
    </row>
    <row r="491" spans="1:30" ht="11.25" customHeight="1">
      <c r="A491" s="120"/>
      <c r="B491" s="58"/>
      <c r="C491" s="120"/>
      <c r="D491" s="120"/>
      <c r="E491" s="120"/>
      <c r="F491" s="120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122"/>
      <c r="Y491" s="122"/>
      <c r="Z491" s="2"/>
      <c r="AA491" s="2"/>
      <c r="AB491" s="2"/>
      <c r="AC491" s="2"/>
      <c r="AD491" s="2"/>
    </row>
    <row r="492" spans="1:30" ht="11.25" customHeight="1">
      <c r="A492" s="120"/>
      <c r="B492" s="58"/>
      <c r="C492" s="120"/>
      <c r="D492" s="120"/>
      <c r="E492" s="120"/>
      <c r="F492" s="120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122"/>
      <c r="Y492" s="122"/>
      <c r="Z492" s="2"/>
      <c r="AA492" s="2"/>
      <c r="AB492" s="2"/>
      <c r="AC492" s="2"/>
      <c r="AD492" s="2"/>
    </row>
    <row r="493" spans="1:30" ht="11.25" customHeight="1">
      <c r="A493" s="120"/>
      <c r="B493" s="58"/>
      <c r="C493" s="120"/>
      <c r="D493" s="120"/>
      <c r="E493" s="120"/>
      <c r="F493" s="120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122"/>
      <c r="Y493" s="122"/>
      <c r="Z493" s="2"/>
      <c r="AA493" s="2"/>
      <c r="AB493" s="2"/>
      <c r="AC493" s="2"/>
      <c r="AD493" s="2"/>
    </row>
    <row r="494" spans="1:30" ht="11.25" customHeight="1">
      <c r="A494" s="120"/>
      <c r="B494" s="58"/>
      <c r="C494" s="120"/>
      <c r="D494" s="120"/>
      <c r="E494" s="120"/>
      <c r="F494" s="120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122"/>
      <c r="Y494" s="122"/>
      <c r="Z494" s="2"/>
      <c r="AA494" s="2"/>
      <c r="AB494" s="2"/>
      <c r="AC494" s="2"/>
      <c r="AD494" s="2"/>
    </row>
    <row r="495" spans="1:30" ht="11.25" customHeight="1">
      <c r="A495" s="120"/>
      <c r="B495" s="58"/>
      <c r="C495" s="120"/>
      <c r="D495" s="120"/>
      <c r="E495" s="120"/>
      <c r="F495" s="120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122"/>
      <c r="Y495" s="122"/>
      <c r="Z495" s="2"/>
      <c r="AA495" s="2"/>
      <c r="AB495" s="2"/>
      <c r="AC495" s="2"/>
      <c r="AD495" s="2"/>
    </row>
    <row r="496" spans="1:30" ht="11.25" customHeight="1">
      <c r="A496" s="120"/>
      <c r="B496" s="58"/>
      <c r="C496" s="120"/>
      <c r="D496" s="120"/>
      <c r="E496" s="120"/>
      <c r="F496" s="120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122"/>
      <c r="Y496" s="122"/>
      <c r="Z496" s="2"/>
      <c r="AA496" s="2"/>
      <c r="AB496" s="2"/>
      <c r="AC496" s="2"/>
      <c r="AD496" s="2"/>
    </row>
    <row r="497" spans="1:30" ht="11.25" customHeight="1">
      <c r="A497" s="120"/>
      <c r="B497" s="58"/>
      <c r="C497" s="120"/>
      <c r="D497" s="120"/>
      <c r="E497" s="120"/>
      <c r="F497" s="120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122"/>
      <c r="Y497" s="122"/>
      <c r="Z497" s="2"/>
      <c r="AA497" s="2"/>
      <c r="AB497" s="2"/>
      <c r="AC497" s="2"/>
      <c r="AD497" s="2"/>
    </row>
    <row r="498" spans="1:30" ht="11.25" customHeight="1">
      <c r="A498" s="120"/>
      <c r="B498" s="58"/>
      <c r="C498" s="120"/>
      <c r="D498" s="120"/>
      <c r="E498" s="120"/>
      <c r="F498" s="120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122"/>
      <c r="Y498" s="122"/>
      <c r="Z498" s="2"/>
      <c r="AA498" s="2"/>
      <c r="AB498" s="2"/>
      <c r="AC498" s="2"/>
      <c r="AD498" s="2"/>
    </row>
    <row r="499" spans="1:30" ht="11.25" customHeight="1">
      <c r="A499" s="120"/>
      <c r="B499" s="58"/>
      <c r="C499" s="120"/>
      <c r="D499" s="120"/>
      <c r="E499" s="120"/>
      <c r="F499" s="120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122"/>
      <c r="Y499" s="122"/>
      <c r="Z499" s="2"/>
      <c r="AA499" s="2"/>
      <c r="AB499" s="2"/>
      <c r="AC499" s="2"/>
      <c r="AD499" s="2"/>
    </row>
    <row r="500" spans="1:30" ht="11.25" customHeight="1">
      <c r="A500" s="120"/>
      <c r="B500" s="58"/>
      <c r="C500" s="120"/>
      <c r="D500" s="120"/>
      <c r="E500" s="120"/>
      <c r="F500" s="120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122"/>
      <c r="Y500" s="122"/>
      <c r="Z500" s="2"/>
      <c r="AA500" s="2"/>
      <c r="AB500" s="2"/>
      <c r="AC500" s="2"/>
      <c r="AD500" s="2"/>
    </row>
    <row r="501" spans="1:30" ht="11.25" customHeight="1">
      <c r="A501" s="120"/>
      <c r="B501" s="58"/>
      <c r="C501" s="120"/>
      <c r="D501" s="120"/>
      <c r="E501" s="120"/>
      <c r="F501" s="120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122"/>
      <c r="Y501" s="122"/>
      <c r="Z501" s="2"/>
      <c r="AA501" s="2"/>
      <c r="AB501" s="2"/>
      <c r="AC501" s="2"/>
      <c r="AD501" s="2"/>
    </row>
    <row r="502" spans="1:30" ht="11.25" customHeight="1">
      <c r="A502" s="120"/>
      <c r="B502" s="58"/>
      <c r="C502" s="120"/>
      <c r="D502" s="120"/>
      <c r="E502" s="120"/>
      <c r="F502" s="120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122"/>
      <c r="Y502" s="122"/>
      <c r="Z502" s="2"/>
      <c r="AA502" s="2"/>
      <c r="AB502" s="2"/>
      <c r="AC502" s="2"/>
      <c r="AD502" s="2"/>
    </row>
    <row r="503" spans="1:30" ht="11.25" customHeight="1">
      <c r="A503" s="120"/>
      <c r="B503" s="58"/>
      <c r="C503" s="120"/>
      <c r="D503" s="120"/>
      <c r="E503" s="120"/>
      <c r="F503" s="120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122"/>
      <c r="Y503" s="122"/>
      <c r="Z503" s="2"/>
      <c r="AA503" s="2"/>
      <c r="AB503" s="2"/>
      <c r="AC503" s="2"/>
      <c r="AD503" s="2"/>
    </row>
    <row r="504" spans="1:30" ht="11.25" customHeight="1">
      <c r="A504" s="120"/>
      <c r="B504" s="58"/>
      <c r="C504" s="120"/>
      <c r="D504" s="120"/>
      <c r="E504" s="120"/>
      <c r="F504" s="120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122"/>
      <c r="Y504" s="122"/>
      <c r="Z504" s="2"/>
      <c r="AA504" s="2"/>
      <c r="AB504" s="2"/>
      <c r="AC504" s="2"/>
      <c r="AD504" s="2"/>
    </row>
    <row r="505" spans="1:30" ht="11.25" customHeight="1">
      <c r="A505" s="120"/>
      <c r="B505" s="58"/>
      <c r="C505" s="120"/>
      <c r="D505" s="120"/>
      <c r="E505" s="120"/>
      <c r="F505" s="120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122"/>
      <c r="Y505" s="122"/>
      <c r="Z505" s="2"/>
      <c r="AA505" s="2"/>
      <c r="AB505" s="2"/>
      <c r="AC505" s="2"/>
      <c r="AD505" s="2"/>
    </row>
    <row r="506" spans="1:30" ht="11.25" customHeight="1">
      <c r="A506" s="120"/>
      <c r="B506" s="58"/>
      <c r="C506" s="120"/>
      <c r="D506" s="120"/>
      <c r="E506" s="120"/>
      <c r="F506" s="120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122"/>
      <c r="Y506" s="122"/>
      <c r="Z506" s="2"/>
      <c r="AA506" s="2"/>
      <c r="AB506" s="2"/>
      <c r="AC506" s="2"/>
      <c r="AD506" s="2"/>
    </row>
    <row r="507" spans="1:30" ht="11.25" customHeight="1">
      <c r="A507" s="120"/>
      <c r="B507" s="58"/>
      <c r="C507" s="120"/>
      <c r="D507" s="120"/>
      <c r="E507" s="120"/>
      <c r="F507" s="120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122"/>
      <c r="Y507" s="122"/>
      <c r="Z507" s="2"/>
      <c r="AA507" s="2"/>
      <c r="AB507" s="2"/>
      <c r="AC507" s="2"/>
      <c r="AD507" s="2"/>
    </row>
    <row r="508" spans="1:30" ht="11.25" customHeight="1">
      <c r="A508" s="120"/>
      <c r="B508" s="58"/>
      <c r="C508" s="120"/>
      <c r="D508" s="120"/>
      <c r="E508" s="120"/>
      <c r="F508" s="120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122"/>
      <c r="Y508" s="122"/>
      <c r="Z508" s="2"/>
      <c r="AA508" s="2"/>
      <c r="AB508" s="2"/>
      <c r="AC508" s="2"/>
      <c r="AD508" s="2"/>
    </row>
    <row r="509" spans="1:30" ht="11.25" customHeight="1">
      <c r="A509" s="120"/>
      <c r="B509" s="58"/>
      <c r="C509" s="120"/>
      <c r="D509" s="120"/>
      <c r="E509" s="120"/>
      <c r="F509" s="120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122"/>
      <c r="Y509" s="122"/>
      <c r="Z509" s="2"/>
      <c r="AA509" s="2"/>
      <c r="AB509" s="2"/>
      <c r="AC509" s="2"/>
      <c r="AD509" s="2"/>
    </row>
    <row r="510" spans="1:30" ht="11.25" customHeight="1">
      <c r="A510" s="120"/>
      <c r="B510" s="58"/>
      <c r="C510" s="120"/>
      <c r="D510" s="120"/>
      <c r="E510" s="120"/>
      <c r="F510" s="120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122"/>
      <c r="Y510" s="122"/>
      <c r="Z510" s="2"/>
      <c r="AA510" s="2"/>
      <c r="AB510" s="2"/>
      <c r="AC510" s="2"/>
      <c r="AD510" s="2"/>
    </row>
    <row r="511" spans="1:30" ht="11.25" customHeight="1">
      <c r="A511" s="120"/>
      <c r="B511" s="58"/>
      <c r="C511" s="120"/>
      <c r="D511" s="120"/>
      <c r="E511" s="120"/>
      <c r="F511" s="120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122"/>
      <c r="Y511" s="122"/>
      <c r="Z511" s="2"/>
      <c r="AA511" s="2"/>
      <c r="AB511" s="2"/>
      <c r="AC511" s="2"/>
      <c r="AD511" s="2"/>
    </row>
    <row r="512" spans="1:30" ht="11.25" customHeight="1">
      <c r="A512" s="120"/>
      <c r="B512" s="58"/>
      <c r="C512" s="120"/>
      <c r="D512" s="120"/>
      <c r="E512" s="120"/>
      <c r="F512" s="120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122"/>
      <c r="Y512" s="122"/>
      <c r="Z512" s="2"/>
      <c r="AA512" s="2"/>
      <c r="AB512" s="2"/>
      <c r="AC512" s="2"/>
      <c r="AD512" s="2"/>
    </row>
    <row r="513" spans="1:30" ht="11.25" customHeight="1">
      <c r="A513" s="120"/>
      <c r="B513" s="58"/>
      <c r="C513" s="120"/>
      <c r="D513" s="120"/>
      <c r="E513" s="120"/>
      <c r="F513" s="120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122"/>
      <c r="Y513" s="122"/>
      <c r="Z513" s="2"/>
      <c r="AA513" s="2"/>
      <c r="AB513" s="2"/>
      <c r="AC513" s="2"/>
      <c r="AD513" s="2"/>
    </row>
    <row r="514" spans="1:30" ht="11.25" customHeight="1">
      <c r="A514" s="120"/>
      <c r="B514" s="58"/>
      <c r="C514" s="120"/>
      <c r="D514" s="120"/>
      <c r="E514" s="120"/>
      <c r="F514" s="120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122"/>
      <c r="Y514" s="122"/>
      <c r="Z514" s="2"/>
      <c r="AA514" s="2"/>
      <c r="AB514" s="2"/>
      <c r="AC514" s="2"/>
      <c r="AD514" s="2"/>
    </row>
    <row r="515" spans="1:30" ht="11.25" customHeight="1">
      <c r="A515" s="120"/>
      <c r="B515" s="58"/>
      <c r="C515" s="120"/>
      <c r="D515" s="120"/>
      <c r="E515" s="120"/>
      <c r="F515" s="120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122"/>
      <c r="Y515" s="122"/>
      <c r="Z515" s="2"/>
      <c r="AA515" s="2"/>
      <c r="AB515" s="2"/>
      <c r="AC515" s="2"/>
      <c r="AD515" s="2"/>
    </row>
    <row r="516" spans="1:30" ht="11.25" customHeight="1">
      <c r="A516" s="120"/>
      <c r="B516" s="58"/>
      <c r="C516" s="120"/>
      <c r="D516" s="120"/>
      <c r="E516" s="120"/>
      <c r="F516" s="120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122"/>
      <c r="Y516" s="122"/>
      <c r="Z516" s="2"/>
      <c r="AA516" s="2"/>
      <c r="AB516" s="2"/>
      <c r="AC516" s="2"/>
      <c r="AD516" s="2"/>
    </row>
    <row r="517" spans="1:30" ht="11.25" customHeight="1">
      <c r="A517" s="120"/>
      <c r="B517" s="58"/>
      <c r="C517" s="120"/>
      <c r="D517" s="120"/>
      <c r="E517" s="120"/>
      <c r="F517" s="120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122"/>
      <c r="Y517" s="122"/>
      <c r="Z517" s="2"/>
      <c r="AA517" s="2"/>
      <c r="AB517" s="2"/>
      <c r="AC517" s="2"/>
      <c r="AD517" s="2"/>
    </row>
    <row r="518" spans="1:30" ht="11.25" customHeight="1">
      <c r="A518" s="120"/>
      <c r="B518" s="58"/>
      <c r="C518" s="120"/>
      <c r="D518" s="120"/>
      <c r="E518" s="120"/>
      <c r="F518" s="120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122"/>
      <c r="Y518" s="122"/>
      <c r="Z518" s="2"/>
      <c r="AA518" s="2"/>
      <c r="AB518" s="2"/>
      <c r="AC518" s="2"/>
      <c r="AD518" s="2"/>
    </row>
    <row r="519" spans="1:30" ht="11.25" customHeight="1">
      <c r="A519" s="120"/>
      <c r="B519" s="58"/>
      <c r="C519" s="120"/>
      <c r="D519" s="120"/>
      <c r="E519" s="120"/>
      <c r="F519" s="120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122"/>
      <c r="Y519" s="122"/>
      <c r="Z519" s="2"/>
      <c r="AA519" s="2"/>
      <c r="AB519" s="2"/>
      <c r="AC519" s="2"/>
      <c r="AD519" s="2"/>
    </row>
    <row r="520" spans="1:30" ht="11.25" customHeight="1">
      <c r="A520" s="120"/>
      <c r="B520" s="58"/>
      <c r="C520" s="120"/>
      <c r="D520" s="120"/>
      <c r="E520" s="120"/>
      <c r="F520" s="120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122"/>
      <c r="Y520" s="122"/>
      <c r="Z520" s="2"/>
      <c r="AA520" s="2"/>
      <c r="AB520" s="2"/>
      <c r="AC520" s="2"/>
      <c r="AD520" s="2"/>
    </row>
    <row r="521" spans="1:30" ht="11.25" customHeight="1">
      <c r="A521" s="120"/>
      <c r="B521" s="58"/>
      <c r="C521" s="120"/>
      <c r="D521" s="120"/>
      <c r="E521" s="120"/>
      <c r="F521" s="120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122"/>
      <c r="Y521" s="122"/>
      <c r="Z521" s="2"/>
      <c r="AA521" s="2"/>
      <c r="AB521" s="2"/>
      <c r="AC521" s="2"/>
      <c r="AD521" s="2"/>
    </row>
    <row r="522" spans="1:30" ht="11.25" customHeight="1">
      <c r="A522" s="120"/>
      <c r="B522" s="58"/>
      <c r="C522" s="120"/>
      <c r="D522" s="120"/>
      <c r="E522" s="120"/>
      <c r="F522" s="120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122"/>
      <c r="Y522" s="122"/>
      <c r="Z522" s="2"/>
      <c r="AA522" s="2"/>
      <c r="AB522" s="2"/>
      <c r="AC522" s="2"/>
      <c r="AD522" s="2"/>
    </row>
    <row r="523" spans="1:30" ht="11.25" customHeight="1">
      <c r="A523" s="120"/>
      <c r="B523" s="58"/>
      <c r="C523" s="120"/>
      <c r="D523" s="120"/>
      <c r="E523" s="120"/>
      <c r="F523" s="120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122"/>
      <c r="Y523" s="122"/>
      <c r="Z523" s="2"/>
      <c r="AA523" s="2"/>
      <c r="AB523" s="2"/>
      <c r="AC523" s="2"/>
      <c r="AD523" s="2"/>
    </row>
    <row r="524" spans="1:30" ht="11.25" customHeight="1">
      <c r="A524" s="120"/>
      <c r="B524" s="58"/>
      <c r="C524" s="120"/>
      <c r="D524" s="120"/>
      <c r="E524" s="120"/>
      <c r="F524" s="120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122"/>
      <c r="Y524" s="122"/>
      <c r="Z524" s="2"/>
      <c r="AA524" s="2"/>
      <c r="AB524" s="2"/>
      <c r="AC524" s="2"/>
      <c r="AD524" s="2"/>
    </row>
    <row r="525" spans="1:30" ht="11.25" customHeight="1">
      <c r="A525" s="120"/>
      <c r="B525" s="58"/>
      <c r="C525" s="120"/>
      <c r="D525" s="120"/>
      <c r="E525" s="120"/>
      <c r="F525" s="120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122"/>
      <c r="Y525" s="122"/>
      <c r="Z525" s="2"/>
      <c r="AA525" s="2"/>
      <c r="AB525" s="2"/>
      <c r="AC525" s="2"/>
      <c r="AD525" s="2"/>
    </row>
    <row r="526" spans="1:30" ht="11.25" customHeight="1">
      <c r="A526" s="120"/>
      <c r="B526" s="58"/>
      <c r="C526" s="120"/>
      <c r="D526" s="120"/>
      <c r="E526" s="120"/>
      <c r="F526" s="120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122"/>
      <c r="Y526" s="122"/>
      <c r="Z526" s="2"/>
      <c r="AA526" s="2"/>
      <c r="AB526" s="2"/>
      <c r="AC526" s="2"/>
      <c r="AD526" s="2"/>
    </row>
    <row r="527" spans="1:30" ht="11.25" customHeight="1">
      <c r="A527" s="120"/>
      <c r="B527" s="58"/>
      <c r="C527" s="120"/>
      <c r="D527" s="120"/>
      <c r="E527" s="120"/>
      <c r="F527" s="120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122"/>
      <c r="Y527" s="122"/>
      <c r="Z527" s="2"/>
      <c r="AA527" s="2"/>
      <c r="AB527" s="2"/>
      <c r="AC527" s="2"/>
      <c r="AD527" s="2"/>
    </row>
    <row r="528" spans="1:30" ht="11.25" customHeight="1">
      <c r="A528" s="120"/>
      <c r="B528" s="58"/>
      <c r="C528" s="120"/>
      <c r="D528" s="120"/>
      <c r="E528" s="120"/>
      <c r="F528" s="120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122"/>
      <c r="Y528" s="122"/>
      <c r="Z528" s="2"/>
      <c r="AA528" s="2"/>
      <c r="AB528" s="2"/>
      <c r="AC528" s="2"/>
      <c r="AD528" s="2"/>
    </row>
    <row r="529" spans="1:30" ht="11.25" customHeight="1">
      <c r="A529" s="120"/>
      <c r="B529" s="58"/>
      <c r="C529" s="120"/>
      <c r="D529" s="120"/>
      <c r="E529" s="120"/>
      <c r="F529" s="120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122"/>
      <c r="Y529" s="122"/>
      <c r="Z529" s="2"/>
      <c r="AA529" s="2"/>
      <c r="AB529" s="2"/>
      <c r="AC529" s="2"/>
      <c r="AD529" s="2"/>
    </row>
    <row r="530" spans="1:30" ht="11.25" customHeight="1">
      <c r="A530" s="120"/>
      <c r="B530" s="58"/>
      <c r="C530" s="120"/>
      <c r="D530" s="120"/>
      <c r="E530" s="120"/>
      <c r="F530" s="120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122"/>
      <c r="Y530" s="122"/>
      <c r="Z530" s="2"/>
      <c r="AA530" s="2"/>
      <c r="AB530" s="2"/>
      <c r="AC530" s="2"/>
      <c r="AD530" s="2"/>
    </row>
    <row r="531" spans="1:30" ht="11.25" customHeight="1">
      <c r="A531" s="120"/>
      <c r="B531" s="58"/>
      <c r="C531" s="120"/>
      <c r="D531" s="120"/>
      <c r="E531" s="120"/>
      <c r="F531" s="120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122"/>
      <c r="Y531" s="122"/>
      <c r="Z531" s="2"/>
      <c r="AA531" s="2"/>
      <c r="AB531" s="2"/>
      <c r="AC531" s="2"/>
      <c r="AD531" s="2"/>
    </row>
    <row r="532" spans="1:30" ht="11.25" customHeight="1">
      <c r="A532" s="120"/>
      <c r="B532" s="58"/>
      <c r="C532" s="120"/>
      <c r="D532" s="120"/>
      <c r="E532" s="120"/>
      <c r="F532" s="120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122"/>
      <c r="Y532" s="122"/>
      <c r="Z532" s="2"/>
      <c r="AA532" s="2"/>
      <c r="AB532" s="2"/>
      <c r="AC532" s="2"/>
      <c r="AD532" s="2"/>
    </row>
    <row r="533" spans="1:30" ht="11.25" customHeight="1">
      <c r="A533" s="120"/>
      <c r="B533" s="58"/>
      <c r="C533" s="120"/>
      <c r="D533" s="120"/>
      <c r="E533" s="120"/>
      <c r="F533" s="120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122"/>
      <c r="Y533" s="122"/>
      <c r="Z533" s="2"/>
      <c r="AA533" s="2"/>
      <c r="AB533" s="2"/>
      <c r="AC533" s="2"/>
      <c r="AD533" s="2"/>
    </row>
    <row r="534" spans="1:30" ht="11.25" customHeight="1">
      <c r="A534" s="120"/>
      <c r="B534" s="58"/>
      <c r="C534" s="120"/>
      <c r="D534" s="120"/>
      <c r="E534" s="120"/>
      <c r="F534" s="120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122"/>
      <c r="Y534" s="122"/>
      <c r="Z534" s="2"/>
      <c r="AA534" s="2"/>
      <c r="AB534" s="2"/>
      <c r="AC534" s="2"/>
      <c r="AD534" s="2"/>
    </row>
    <row r="535" spans="1:30" ht="11.25" customHeight="1">
      <c r="A535" s="120"/>
      <c r="B535" s="58"/>
      <c r="C535" s="120"/>
      <c r="D535" s="120"/>
      <c r="E535" s="120"/>
      <c r="F535" s="120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122"/>
      <c r="Y535" s="122"/>
      <c r="Z535" s="2"/>
      <c r="AA535" s="2"/>
      <c r="AB535" s="2"/>
      <c r="AC535" s="2"/>
      <c r="AD535" s="2"/>
    </row>
    <row r="536" spans="1:30" ht="11.25" customHeight="1">
      <c r="A536" s="120"/>
      <c r="B536" s="58"/>
      <c r="C536" s="120"/>
      <c r="D536" s="120"/>
      <c r="E536" s="120"/>
      <c r="F536" s="120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122"/>
      <c r="Y536" s="122"/>
      <c r="Z536" s="2"/>
      <c r="AA536" s="2"/>
      <c r="AB536" s="2"/>
      <c r="AC536" s="2"/>
      <c r="AD536" s="2"/>
    </row>
    <row r="537" spans="1:30" ht="11.25" customHeight="1">
      <c r="A537" s="120"/>
      <c r="B537" s="58"/>
      <c r="C537" s="120"/>
      <c r="D537" s="120"/>
      <c r="E537" s="120"/>
      <c r="F537" s="120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122"/>
      <c r="Y537" s="122"/>
      <c r="Z537" s="2"/>
      <c r="AA537" s="2"/>
      <c r="AB537" s="2"/>
      <c r="AC537" s="2"/>
      <c r="AD537" s="2"/>
    </row>
    <row r="538" spans="1:30" ht="11.25" customHeight="1">
      <c r="A538" s="120"/>
      <c r="B538" s="58"/>
      <c r="C538" s="120"/>
      <c r="D538" s="120"/>
      <c r="E538" s="120"/>
      <c r="F538" s="120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122"/>
      <c r="Y538" s="122"/>
      <c r="Z538" s="2"/>
      <c r="AA538" s="2"/>
      <c r="AB538" s="2"/>
      <c r="AC538" s="2"/>
      <c r="AD538" s="2"/>
    </row>
    <row r="539" spans="1:30" ht="11.25" customHeight="1">
      <c r="A539" s="120"/>
      <c r="B539" s="58"/>
      <c r="C539" s="120"/>
      <c r="D539" s="120"/>
      <c r="E539" s="120"/>
      <c r="F539" s="120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122"/>
      <c r="Y539" s="122"/>
      <c r="Z539" s="2"/>
      <c r="AA539" s="2"/>
      <c r="AB539" s="2"/>
      <c r="AC539" s="2"/>
      <c r="AD539" s="2"/>
    </row>
    <row r="540" spans="1:30" ht="11.25" customHeight="1">
      <c r="A540" s="120"/>
      <c r="B540" s="58"/>
      <c r="C540" s="120"/>
      <c r="D540" s="120"/>
      <c r="E540" s="120"/>
      <c r="F540" s="120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122"/>
      <c r="Y540" s="122"/>
      <c r="Z540" s="2"/>
      <c r="AA540" s="2"/>
      <c r="AB540" s="2"/>
      <c r="AC540" s="2"/>
      <c r="AD540" s="2"/>
    </row>
    <row r="541" spans="1:30" ht="11.25" customHeight="1">
      <c r="A541" s="120"/>
      <c r="B541" s="58"/>
      <c r="C541" s="120"/>
      <c r="D541" s="120"/>
      <c r="E541" s="120"/>
      <c r="F541" s="120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122"/>
      <c r="Y541" s="122"/>
      <c r="Z541" s="2"/>
      <c r="AA541" s="2"/>
      <c r="AB541" s="2"/>
      <c r="AC541" s="2"/>
      <c r="AD541" s="2"/>
    </row>
    <row r="542" spans="1:30" ht="11.25" customHeight="1">
      <c r="A542" s="120"/>
      <c r="B542" s="58"/>
      <c r="C542" s="120"/>
      <c r="D542" s="120"/>
      <c r="E542" s="120"/>
      <c r="F542" s="120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122"/>
      <c r="Y542" s="122"/>
      <c r="Z542" s="2"/>
      <c r="AA542" s="2"/>
      <c r="AB542" s="2"/>
      <c r="AC542" s="2"/>
      <c r="AD542" s="2"/>
    </row>
    <row r="543" spans="1:30" ht="11.25" customHeight="1">
      <c r="A543" s="120"/>
      <c r="B543" s="58"/>
      <c r="C543" s="120"/>
      <c r="D543" s="120"/>
      <c r="E543" s="120"/>
      <c r="F543" s="120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122"/>
      <c r="Y543" s="122"/>
      <c r="Z543" s="2"/>
      <c r="AA543" s="2"/>
      <c r="AB543" s="2"/>
      <c r="AC543" s="2"/>
      <c r="AD543" s="2"/>
    </row>
    <row r="544" spans="1:30" ht="11.25" customHeight="1">
      <c r="A544" s="120"/>
      <c r="B544" s="58"/>
      <c r="C544" s="120"/>
      <c r="D544" s="120"/>
      <c r="E544" s="120"/>
      <c r="F544" s="120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122"/>
      <c r="Y544" s="122"/>
      <c r="Z544" s="2"/>
      <c r="AA544" s="2"/>
      <c r="AB544" s="2"/>
      <c r="AC544" s="2"/>
      <c r="AD544" s="2"/>
    </row>
    <row r="545" spans="1:30" ht="11.25" customHeight="1">
      <c r="A545" s="120"/>
      <c r="B545" s="58"/>
      <c r="C545" s="120"/>
      <c r="D545" s="120"/>
      <c r="E545" s="120"/>
      <c r="F545" s="120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122"/>
      <c r="Y545" s="122"/>
      <c r="Z545" s="2"/>
      <c r="AA545" s="2"/>
      <c r="AB545" s="2"/>
      <c r="AC545" s="2"/>
      <c r="AD545" s="2"/>
    </row>
    <row r="546" spans="1:30" ht="11.25" customHeight="1">
      <c r="A546" s="120"/>
      <c r="B546" s="58"/>
      <c r="C546" s="120"/>
      <c r="D546" s="120"/>
      <c r="E546" s="120"/>
      <c r="F546" s="120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122"/>
      <c r="Y546" s="122"/>
      <c r="Z546" s="2"/>
      <c r="AA546" s="2"/>
      <c r="AB546" s="2"/>
      <c r="AC546" s="2"/>
      <c r="AD546" s="2"/>
    </row>
    <row r="547" spans="1:30" ht="11.25" customHeight="1">
      <c r="A547" s="120"/>
      <c r="B547" s="58"/>
      <c r="C547" s="120"/>
      <c r="D547" s="120"/>
      <c r="E547" s="120"/>
      <c r="F547" s="120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122"/>
      <c r="Y547" s="122"/>
      <c r="Z547" s="2"/>
      <c r="AA547" s="2"/>
      <c r="AB547" s="2"/>
      <c r="AC547" s="2"/>
      <c r="AD547" s="2"/>
    </row>
    <row r="548" spans="1:30" ht="11.25" customHeight="1">
      <c r="A548" s="120"/>
      <c r="B548" s="58"/>
      <c r="C548" s="120"/>
      <c r="D548" s="120"/>
      <c r="E548" s="120"/>
      <c r="F548" s="120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122"/>
      <c r="Y548" s="122"/>
      <c r="Z548" s="2"/>
      <c r="AA548" s="2"/>
      <c r="AB548" s="2"/>
      <c r="AC548" s="2"/>
      <c r="AD548" s="2"/>
    </row>
    <row r="549" spans="1:30" ht="11.25" customHeight="1">
      <c r="A549" s="120"/>
      <c r="B549" s="58"/>
      <c r="C549" s="120"/>
      <c r="D549" s="120"/>
      <c r="E549" s="120"/>
      <c r="F549" s="120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122"/>
      <c r="Y549" s="122"/>
      <c r="Z549" s="2"/>
      <c r="AA549" s="2"/>
      <c r="AB549" s="2"/>
      <c r="AC549" s="2"/>
      <c r="AD549" s="2"/>
    </row>
    <row r="550" spans="1:30" ht="11.25" customHeight="1">
      <c r="A550" s="120"/>
      <c r="B550" s="58"/>
      <c r="C550" s="120"/>
      <c r="D550" s="120"/>
      <c r="E550" s="120"/>
      <c r="F550" s="120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122"/>
      <c r="Y550" s="122"/>
      <c r="Z550" s="2"/>
      <c r="AA550" s="2"/>
      <c r="AB550" s="2"/>
      <c r="AC550" s="2"/>
      <c r="AD550" s="2"/>
    </row>
    <row r="551" spans="1:30" ht="11.25" customHeight="1">
      <c r="A551" s="120"/>
      <c r="B551" s="58"/>
      <c r="C551" s="120"/>
      <c r="D551" s="120"/>
      <c r="E551" s="120"/>
      <c r="F551" s="120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122"/>
      <c r="Y551" s="122"/>
      <c r="Z551" s="2"/>
      <c r="AA551" s="2"/>
      <c r="AB551" s="2"/>
      <c r="AC551" s="2"/>
      <c r="AD551" s="2"/>
    </row>
    <row r="552" spans="1:30" ht="11.25" customHeight="1">
      <c r="A552" s="120"/>
      <c r="B552" s="58"/>
      <c r="C552" s="120"/>
      <c r="D552" s="120"/>
      <c r="E552" s="120"/>
      <c r="F552" s="120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122"/>
      <c r="Y552" s="122"/>
      <c r="Z552" s="2"/>
      <c r="AA552" s="2"/>
      <c r="AB552" s="2"/>
      <c r="AC552" s="2"/>
      <c r="AD552" s="2"/>
    </row>
    <row r="553" spans="1:30" ht="11.25" customHeight="1">
      <c r="A553" s="120"/>
      <c r="B553" s="58"/>
      <c r="C553" s="120"/>
      <c r="D553" s="120"/>
      <c r="E553" s="120"/>
      <c r="F553" s="120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122"/>
      <c r="Y553" s="122"/>
      <c r="Z553" s="2"/>
      <c r="AA553" s="2"/>
      <c r="AB553" s="2"/>
      <c r="AC553" s="2"/>
      <c r="AD553" s="2"/>
    </row>
    <row r="554" spans="1:30" ht="11.25" customHeight="1">
      <c r="A554" s="120"/>
      <c r="B554" s="58"/>
      <c r="C554" s="120"/>
      <c r="D554" s="120"/>
      <c r="E554" s="120"/>
      <c r="F554" s="120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122"/>
      <c r="Y554" s="122"/>
      <c r="Z554" s="2"/>
      <c r="AA554" s="2"/>
      <c r="AB554" s="2"/>
      <c r="AC554" s="2"/>
      <c r="AD554" s="2"/>
    </row>
    <row r="555" spans="1:30" ht="11.25" customHeight="1">
      <c r="A555" s="120"/>
      <c r="B555" s="58"/>
      <c r="C555" s="120"/>
      <c r="D555" s="120"/>
      <c r="E555" s="120"/>
      <c r="F555" s="120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122"/>
      <c r="Y555" s="122"/>
      <c r="Z555" s="2"/>
      <c r="AA555" s="2"/>
      <c r="AB555" s="2"/>
      <c r="AC555" s="2"/>
      <c r="AD555" s="2"/>
    </row>
    <row r="556" spans="1:30" ht="11.25" customHeight="1">
      <c r="A556" s="120"/>
      <c r="B556" s="58"/>
      <c r="C556" s="120"/>
      <c r="D556" s="120"/>
      <c r="E556" s="120"/>
      <c r="F556" s="120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122"/>
      <c r="Y556" s="122"/>
      <c r="Z556" s="2"/>
      <c r="AA556" s="2"/>
      <c r="AB556" s="2"/>
      <c r="AC556" s="2"/>
      <c r="AD556" s="2"/>
    </row>
    <row r="557" spans="1:30" ht="11.25" customHeight="1">
      <c r="A557" s="120"/>
      <c r="B557" s="58"/>
      <c r="C557" s="120"/>
      <c r="D557" s="120"/>
      <c r="E557" s="120"/>
      <c r="F557" s="120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122"/>
      <c r="Y557" s="122"/>
      <c r="Z557" s="2"/>
      <c r="AA557" s="2"/>
      <c r="AB557" s="2"/>
      <c r="AC557" s="2"/>
      <c r="AD557" s="2"/>
    </row>
    <row r="558" spans="1:30" ht="11.25" customHeight="1">
      <c r="A558" s="120"/>
      <c r="B558" s="58"/>
      <c r="C558" s="120"/>
      <c r="D558" s="120"/>
      <c r="E558" s="120"/>
      <c r="F558" s="120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122"/>
      <c r="Y558" s="122"/>
      <c r="Z558" s="2"/>
      <c r="AA558" s="2"/>
      <c r="AB558" s="2"/>
      <c r="AC558" s="2"/>
      <c r="AD558" s="2"/>
    </row>
    <row r="559" spans="1:30" ht="11.25" customHeight="1">
      <c r="A559" s="120"/>
      <c r="B559" s="58"/>
      <c r="C559" s="120"/>
      <c r="D559" s="120"/>
      <c r="E559" s="120"/>
      <c r="F559" s="120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122"/>
      <c r="Y559" s="122"/>
      <c r="Z559" s="2"/>
      <c r="AA559" s="2"/>
      <c r="AB559" s="2"/>
      <c r="AC559" s="2"/>
      <c r="AD559" s="2"/>
    </row>
    <row r="560" spans="1:30" ht="11.25" customHeight="1">
      <c r="A560" s="120"/>
      <c r="B560" s="58"/>
      <c r="C560" s="120"/>
      <c r="D560" s="120"/>
      <c r="E560" s="120"/>
      <c r="F560" s="120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122"/>
      <c r="Y560" s="122"/>
      <c r="Z560" s="2"/>
      <c r="AA560" s="2"/>
      <c r="AB560" s="2"/>
      <c r="AC560" s="2"/>
      <c r="AD560" s="2"/>
    </row>
    <row r="561" spans="1:30" ht="11.25" customHeight="1">
      <c r="A561" s="120"/>
      <c r="B561" s="58"/>
      <c r="C561" s="120"/>
      <c r="D561" s="120"/>
      <c r="E561" s="120"/>
      <c r="F561" s="120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122"/>
      <c r="Y561" s="122"/>
      <c r="Z561" s="2"/>
      <c r="AA561" s="2"/>
      <c r="AB561" s="2"/>
      <c r="AC561" s="2"/>
      <c r="AD561" s="2"/>
    </row>
    <row r="562" spans="1:30" ht="11.25" customHeight="1">
      <c r="A562" s="120"/>
      <c r="B562" s="58"/>
      <c r="C562" s="120"/>
      <c r="D562" s="120"/>
      <c r="E562" s="120"/>
      <c r="F562" s="120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122"/>
      <c r="Y562" s="122"/>
      <c r="Z562" s="2"/>
      <c r="AA562" s="2"/>
      <c r="AB562" s="2"/>
      <c r="AC562" s="2"/>
      <c r="AD562" s="2"/>
    </row>
    <row r="563" spans="1:30" ht="11.25" customHeight="1">
      <c r="A563" s="120"/>
      <c r="B563" s="58"/>
      <c r="C563" s="120"/>
      <c r="D563" s="120"/>
      <c r="E563" s="120"/>
      <c r="F563" s="120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122"/>
      <c r="Y563" s="122"/>
      <c r="Z563" s="2"/>
      <c r="AA563" s="2"/>
      <c r="AB563" s="2"/>
      <c r="AC563" s="2"/>
      <c r="AD563" s="2"/>
    </row>
    <row r="564" spans="1:30" ht="11.25" customHeight="1">
      <c r="A564" s="120"/>
      <c r="B564" s="58"/>
      <c r="C564" s="120"/>
      <c r="D564" s="120"/>
      <c r="E564" s="120"/>
      <c r="F564" s="120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122"/>
      <c r="Y564" s="122"/>
      <c r="Z564" s="2"/>
      <c r="AA564" s="2"/>
      <c r="AB564" s="2"/>
      <c r="AC564" s="2"/>
      <c r="AD564" s="2"/>
    </row>
    <row r="565" spans="1:30" ht="11.25" customHeight="1">
      <c r="A565" s="120"/>
      <c r="B565" s="58"/>
      <c r="C565" s="120"/>
      <c r="D565" s="120"/>
      <c r="E565" s="120"/>
      <c r="F565" s="120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122"/>
      <c r="Y565" s="122"/>
      <c r="Z565" s="2"/>
      <c r="AA565" s="2"/>
      <c r="AB565" s="2"/>
      <c r="AC565" s="2"/>
      <c r="AD565" s="2"/>
    </row>
    <row r="566" spans="1:30" ht="11.25" customHeight="1">
      <c r="A566" s="120"/>
      <c r="B566" s="58"/>
      <c r="C566" s="120"/>
      <c r="D566" s="120"/>
      <c r="E566" s="120"/>
      <c r="F566" s="120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122"/>
      <c r="Y566" s="122"/>
      <c r="Z566" s="2"/>
      <c r="AA566" s="2"/>
      <c r="AB566" s="2"/>
      <c r="AC566" s="2"/>
      <c r="AD566" s="2"/>
    </row>
    <row r="567" spans="1:30" ht="11.25" customHeight="1">
      <c r="A567" s="120"/>
      <c r="B567" s="58"/>
      <c r="C567" s="120"/>
      <c r="D567" s="120"/>
      <c r="E567" s="120"/>
      <c r="F567" s="120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122"/>
      <c r="Y567" s="122"/>
      <c r="Z567" s="2"/>
      <c r="AA567" s="2"/>
      <c r="AB567" s="2"/>
      <c r="AC567" s="2"/>
      <c r="AD567" s="2"/>
    </row>
    <row r="568" spans="1:30" ht="11.25" customHeight="1">
      <c r="A568" s="120"/>
      <c r="B568" s="58"/>
      <c r="C568" s="120"/>
      <c r="D568" s="120"/>
      <c r="E568" s="120"/>
      <c r="F568" s="120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122"/>
      <c r="Y568" s="122"/>
      <c r="Z568" s="2"/>
      <c r="AA568" s="2"/>
      <c r="AB568" s="2"/>
      <c r="AC568" s="2"/>
      <c r="AD568" s="2"/>
    </row>
    <row r="569" spans="1:30" ht="11.25" customHeight="1">
      <c r="A569" s="120"/>
      <c r="B569" s="58"/>
      <c r="C569" s="120"/>
      <c r="D569" s="120"/>
      <c r="E569" s="120"/>
      <c r="F569" s="120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122"/>
      <c r="Y569" s="122"/>
      <c r="Z569" s="2"/>
      <c r="AA569" s="2"/>
      <c r="AB569" s="2"/>
      <c r="AC569" s="2"/>
      <c r="AD569" s="2"/>
    </row>
    <row r="570" spans="1:30" ht="11.25" customHeight="1">
      <c r="A570" s="120"/>
      <c r="B570" s="58"/>
      <c r="C570" s="120"/>
      <c r="D570" s="120"/>
      <c r="E570" s="120"/>
      <c r="F570" s="120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122"/>
      <c r="Y570" s="122"/>
      <c r="Z570" s="2"/>
      <c r="AA570" s="2"/>
      <c r="AB570" s="2"/>
      <c r="AC570" s="2"/>
      <c r="AD570" s="2"/>
    </row>
    <row r="571" spans="1:30" ht="11.25" customHeight="1">
      <c r="A571" s="120"/>
      <c r="B571" s="58"/>
      <c r="C571" s="120"/>
      <c r="D571" s="120"/>
      <c r="E571" s="120"/>
      <c r="F571" s="120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122"/>
      <c r="Y571" s="122"/>
      <c r="Z571" s="2"/>
      <c r="AA571" s="2"/>
      <c r="AB571" s="2"/>
      <c r="AC571" s="2"/>
      <c r="AD571" s="2"/>
    </row>
    <row r="572" spans="1:30" ht="11.25" customHeight="1">
      <c r="A572" s="120"/>
      <c r="B572" s="58"/>
      <c r="C572" s="120"/>
      <c r="D572" s="120"/>
      <c r="E572" s="120"/>
      <c r="F572" s="120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122"/>
      <c r="Y572" s="122"/>
      <c r="Z572" s="2"/>
      <c r="AA572" s="2"/>
      <c r="AB572" s="2"/>
      <c r="AC572" s="2"/>
      <c r="AD572" s="2"/>
    </row>
    <row r="573" spans="1:30" ht="11.25" customHeight="1">
      <c r="A573" s="120"/>
      <c r="B573" s="58"/>
      <c r="C573" s="120"/>
      <c r="D573" s="120"/>
      <c r="E573" s="120"/>
      <c r="F573" s="120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122"/>
      <c r="Y573" s="122"/>
      <c r="Z573" s="2"/>
      <c r="AA573" s="2"/>
      <c r="AB573" s="2"/>
      <c r="AC573" s="2"/>
      <c r="AD573" s="2"/>
    </row>
    <row r="574" spans="1:30" ht="11.25" customHeight="1">
      <c r="A574" s="120"/>
      <c r="B574" s="58"/>
      <c r="C574" s="120"/>
      <c r="D574" s="120"/>
      <c r="E574" s="120"/>
      <c r="F574" s="120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122"/>
      <c r="Y574" s="122"/>
      <c r="Z574" s="2"/>
      <c r="AA574" s="2"/>
      <c r="AB574" s="2"/>
      <c r="AC574" s="2"/>
      <c r="AD574" s="2"/>
    </row>
    <row r="575" spans="1:30" ht="11.25" customHeight="1">
      <c r="A575" s="120"/>
      <c r="B575" s="58"/>
      <c r="C575" s="120"/>
      <c r="D575" s="120"/>
      <c r="E575" s="120"/>
      <c r="F575" s="120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122"/>
      <c r="Y575" s="122"/>
      <c r="Z575" s="2"/>
      <c r="AA575" s="2"/>
      <c r="AB575" s="2"/>
      <c r="AC575" s="2"/>
      <c r="AD575" s="2"/>
    </row>
    <row r="576" spans="1:30" ht="11.25" customHeight="1">
      <c r="A576" s="120"/>
      <c r="B576" s="58"/>
      <c r="C576" s="120"/>
      <c r="D576" s="120"/>
      <c r="E576" s="120"/>
      <c r="F576" s="120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122"/>
      <c r="Y576" s="122"/>
      <c r="Z576" s="2"/>
      <c r="AA576" s="2"/>
      <c r="AB576" s="2"/>
      <c r="AC576" s="2"/>
      <c r="AD576" s="2"/>
    </row>
    <row r="577" spans="1:30" ht="11.25" customHeight="1">
      <c r="A577" s="120"/>
      <c r="B577" s="58"/>
      <c r="C577" s="120"/>
      <c r="D577" s="120"/>
      <c r="E577" s="120"/>
      <c r="F577" s="120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122"/>
      <c r="Y577" s="122"/>
      <c r="Z577" s="2"/>
      <c r="AA577" s="2"/>
      <c r="AB577" s="2"/>
      <c r="AC577" s="2"/>
      <c r="AD577" s="2"/>
    </row>
    <row r="578" spans="1:30" ht="11.25" customHeight="1">
      <c r="A578" s="120"/>
      <c r="B578" s="58"/>
      <c r="C578" s="120"/>
      <c r="D578" s="120"/>
      <c r="E578" s="120"/>
      <c r="F578" s="120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122"/>
      <c r="Y578" s="122"/>
      <c r="Z578" s="2"/>
      <c r="AA578" s="2"/>
      <c r="AB578" s="2"/>
      <c r="AC578" s="2"/>
      <c r="AD578" s="2"/>
    </row>
    <row r="579" spans="1:30" ht="11.25" customHeight="1">
      <c r="A579" s="120"/>
      <c r="B579" s="58"/>
      <c r="C579" s="120"/>
      <c r="D579" s="120"/>
      <c r="E579" s="120"/>
      <c r="F579" s="120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122"/>
      <c r="Y579" s="122"/>
      <c r="Z579" s="2"/>
      <c r="AA579" s="2"/>
      <c r="AB579" s="2"/>
      <c r="AC579" s="2"/>
      <c r="AD579" s="2"/>
    </row>
    <row r="580" spans="1:30" ht="11.25" customHeight="1">
      <c r="A580" s="120"/>
      <c r="B580" s="58"/>
      <c r="C580" s="120"/>
      <c r="D580" s="120"/>
      <c r="E580" s="120"/>
      <c r="F580" s="120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122"/>
      <c r="Y580" s="122"/>
      <c r="Z580" s="2"/>
      <c r="AA580" s="2"/>
      <c r="AB580" s="2"/>
      <c r="AC580" s="2"/>
      <c r="AD580" s="2"/>
    </row>
    <row r="581" spans="1:30" ht="11.25" customHeight="1">
      <c r="A581" s="120"/>
      <c r="B581" s="58"/>
      <c r="C581" s="120"/>
      <c r="D581" s="120"/>
      <c r="E581" s="120"/>
      <c r="F581" s="120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122"/>
      <c r="Y581" s="122"/>
      <c r="Z581" s="2"/>
      <c r="AA581" s="2"/>
      <c r="AB581" s="2"/>
      <c r="AC581" s="2"/>
      <c r="AD581" s="2"/>
    </row>
    <row r="582" spans="1:30" ht="11.25" customHeight="1">
      <c r="A582" s="120"/>
      <c r="B582" s="58"/>
      <c r="C582" s="120"/>
      <c r="D582" s="120"/>
      <c r="E582" s="120"/>
      <c r="F582" s="120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122"/>
      <c r="Y582" s="122"/>
      <c r="Z582" s="2"/>
      <c r="AA582" s="2"/>
      <c r="AB582" s="2"/>
      <c r="AC582" s="2"/>
      <c r="AD582" s="2"/>
    </row>
    <row r="583" spans="1:30" ht="11.25" customHeight="1">
      <c r="A583" s="120"/>
      <c r="B583" s="58"/>
      <c r="C583" s="120"/>
      <c r="D583" s="120"/>
      <c r="E583" s="120"/>
      <c r="F583" s="120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122"/>
      <c r="Y583" s="122"/>
      <c r="Z583" s="2"/>
      <c r="AA583" s="2"/>
      <c r="AB583" s="2"/>
      <c r="AC583" s="2"/>
      <c r="AD583" s="2"/>
    </row>
    <row r="584" spans="1:30" ht="11.25" customHeight="1">
      <c r="A584" s="120"/>
      <c r="B584" s="58"/>
      <c r="C584" s="120"/>
      <c r="D584" s="120"/>
      <c r="E584" s="120"/>
      <c r="F584" s="120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122"/>
      <c r="Y584" s="122"/>
      <c r="Z584" s="2"/>
      <c r="AA584" s="2"/>
      <c r="AB584" s="2"/>
      <c r="AC584" s="2"/>
      <c r="AD584" s="2"/>
    </row>
    <row r="585" spans="1:30" ht="11.25" customHeight="1">
      <c r="A585" s="120"/>
      <c r="B585" s="58"/>
      <c r="C585" s="120"/>
      <c r="D585" s="120"/>
      <c r="E585" s="120"/>
      <c r="F585" s="120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122"/>
      <c r="Y585" s="122"/>
      <c r="Z585" s="2"/>
      <c r="AA585" s="2"/>
      <c r="AB585" s="2"/>
      <c r="AC585" s="2"/>
      <c r="AD585" s="2"/>
    </row>
    <row r="586" spans="1:30" ht="11.25" customHeight="1">
      <c r="A586" s="120"/>
      <c r="B586" s="58"/>
      <c r="C586" s="120"/>
      <c r="D586" s="120"/>
      <c r="E586" s="120"/>
      <c r="F586" s="120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122"/>
      <c r="Y586" s="122"/>
      <c r="Z586" s="2"/>
      <c r="AA586" s="2"/>
      <c r="AB586" s="2"/>
      <c r="AC586" s="2"/>
      <c r="AD586" s="2"/>
    </row>
    <row r="587" spans="1:30" ht="11.25" customHeight="1">
      <c r="A587" s="120"/>
      <c r="B587" s="58"/>
      <c r="C587" s="120"/>
      <c r="D587" s="120"/>
      <c r="E587" s="120"/>
      <c r="F587" s="120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122"/>
      <c r="Y587" s="122"/>
      <c r="Z587" s="2"/>
      <c r="AA587" s="2"/>
      <c r="AB587" s="2"/>
      <c r="AC587" s="2"/>
      <c r="AD587" s="2"/>
    </row>
    <row r="588" spans="1:30" ht="11.25" customHeight="1">
      <c r="A588" s="120"/>
      <c r="B588" s="58"/>
      <c r="C588" s="120"/>
      <c r="D588" s="120"/>
      <c r="E588" s="120"/>
      <c r="F588" s="120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122"/>
      <c r="Y588" s="122"/>
      <c r="Z588" s="2"/>
      <c r="AA588" s="2"/>
      <c r="AB588" s="2"/>
      <c r="AC588" s="2"/>
      <c r="AD588" s="2"/>
    </row>
    <row r="589" spans="1:30" ht="11.25" customHeight="1">
      <c r="A589" s="120"/>
      <c r="B589" s="58"/>
      <c r="C589" s="120"/>
      <c r="D589" s="120"/>
      <c r="E589" s="120"/>
      <c r="F589" s="120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122"/>
      <c r="Y589" s="122"/>
      <c r="Z589" s="2"/>
      <c r="AA589" s="2"/>
      <c r="AB589" s="2"/>
      <c r="AC589" s="2"/>
      <c r="AD589" s="2"/>
    </row>
    <row r="590" spans="1:30" ht="11.25" customHeight="1">
      <c r="A590" s="120"/>
      <c r="B590" s="58"/>
      <c r="C590" s="120"/>
      <c r="D590" s="120"/>
      <c r="E590" s="120"/>
      <c r="F590" s="120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122"/>
      <c r="Y590" s="122"/>
      <c r="Z590" s="2"/>
      <c r="AA590" s="2"/>
      <c r="AB590" s="2"/>
      <c r="AC590" s="2"/>
      <c r="AD590" s="2"/>
    </row>
    <row r="591" spans="1:30" ht="11.25" customHeight="1">
      <c r="A591" s="120"/>
      <c r="B591" s="58"/>
      <c r="C591" s="120"/>
      <c r="D591" s="120"/>
      <c r="E591" s="120"/>
      <c r="F591" s="120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122"/>
      <c r="Y591" s="122"/>
      <c r="Z591" s="2"/>
      <c r="AA591" s="2"/>
      <c r="AB591" s="2"/>
      <c r="AC591" s="2"/>
      <c r="AD591" s="2"/>
    </row>
    <row r="592" spans="1:30" ht="11.25" customHeight="1">
      <c r="A592" s="120"/>
      <c r="B592" s="58"/>
      <c r="C592" s="120"/>
      <c r="D592" s="120"/>
      <c r="E592" s="120"/>
      <c r="F592" s="120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122"/>
      <c r="Y592" s="122"/>
      <c r="Z592" s="2"/>
      <c r="AA592" s="2"/>
      <c r="AB592" s="2"/>
      <c r="AC592" s="2"/>
      <c r="AD592" s="2"/>
    </row>
    <row r="593" spans="1:30" ht="11.25" customHeight="1">
      <c r="A593" s="120"/>
      <c r="B593" s="58"/>
      <c r="C593" s="120"/>
      <c r="D593" s="120"/>
      <c r="E593" s="120"/>
      <c r="F593" s="120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122"/>
      <c r="Y593" s="122"/>
      <c r="Z593" s="2"/>
      <c r="AA593" s="2"/>
      <c r="AB593" s="2"/>
      <c r="AC593" s="2"/>
      <c r="AD593" s="2"/>
    </row>
    <row r="594" spans="1:30" ht="11.25" customHeight="1">
      <c r="A594" s="120"/>
      <c r="B594" s="58"/>
      <c r="C594" s="120"/>
      <c r="D594" s="120"/>
      <c r="E594" s="120"/>
      <c r="F594" s="120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122"/>
      <c r="Y594" s="122"/>
      <c r="Z594" s="2"/>
      <c r="AA594" s="2"/>
      <c r="AB594" s="2"/>
      <c r="AC594" s="2"/>
      <c r="AD594" s="2"/>
    </row>
    <row r="595" spans="1:30" ht="11.25" customHeight="1">
      <c r="A595" s="120"/>
      <c r="B595" s="58"/>
      <c r="C595" s="120"/>
      <c r="D595" s="120"/>
      <c r="E595" s="120"/>
      <c r="F595" s="120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122"/>
      <c r="Y595" s="122"/>
      <c r="Z595" s="2"/>
      <c r="AA595" s="2"/>
      <c r="AB595" s="2"/>
      <c r="AC595" s="2"/>
      <c r="AD595" s="2"/>
    </row>
    <row r="596" spans="1:30" ht="11.25" customHeight="1">
      <c r="A596" s="120"/>
      <c r="B596" s="58"/>
      <c r="C596" s="120"/>
      <c r="D596" s="120"/>
      <c r="E596" s="120"/>
      <c r="F596" s="120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122"/>
      <c r="Y596" s="122"/>
      <c r="Z596" s="2"/>
      <c r="AA596" s="2"/>
      <c r="AB596" s="2"/>
      <c r="AC596" s="2"/>
      <c r="AD596" s="2"/>
    </row>
    <row r="597" spans="1:30" ht="11.25" customHeight="1">
      <c r="A597" s="120"/>
      <c r="B597" s="58"/>
      <c r="C597" s="120"/>
      <c r="D597" s="120"/>
      <c r="E597" s="120"/>
      <c r="F597" s="120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122"/>
      <c r="Y597" s="122"/>
      <c r="Z597" s="2"/>
      <c r="AA597" s="2"/>
      <c r="AB597" s="2"/>
      <c r="AC597" s="2"/>
      <c r="AD597" s="2"/>
    </row>
    <row r="598" spans="1:30" ht="11.25" customHeight="1">
      <c r="A598" s="120"/>
      <c r="B598" s="58"/>
      <c r="C598" s="120"/>
      <c r="D598" s="120"/>
      <c r="E598" s="120"/>
      <c r="F598" s="120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122"/>
      <c r="Y598" s="122"/>
      <c r="Z598" s="2"/>
      <c r="AA598" s="2"/>
      <c r="AB598" s="2"/>
      <c r="AC598" s="2"/>
      <c r="AD598" s="2"/>
    </row>
    <row r="599" spans="1:30" ht="11.25" customHeight="1">
      <c r="A599" s="120"/>
      <c r="B599" s="58"/>
      <c r="C599" s="120"/>
      <c r="D599" s="120"/>
      <c r="E599" s="120"/>
      <c r="F599" s="120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122"/>
      <c r="Y599" s="122"/>
      <c r="Z599" s="2"/>
      <c r="AA599" s="2"/>
      <c r="AB599" s="2"/>
      <c r="AC599" s="2"/>
      <c r="AD599" s="2"/>
    </row>
    <row r="600" spans="1:30" ht="11.25" customHeight="1">
      <c r="A600" s="120"/>
      <c r="B600" s="58"/>
      <c r="C600" s="120"/>
      <c r="D600" s="120"/>
      <c r="E600" s="120"/>
      <c r="F600" s="120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122"/>
      <c r="Y600" s="122"/>
      <c r="Z600" s="2"/>
      <c r="AA600" s="2"/>
      <c r="AB600" s="2"/>
      <c r="AC600" s="2"/>
      <c r="AD600" s="2"/>
    </row>
    <row r="601" spans="1:30" ht="11.25" customHeight="1">
      <c r="A601" s="120"/>
      <c r="B601" s="58"/>
      <c r="C601" s="120"/>
      <c r="D601" s="120"/>
      <c r="E601" s="120"/>
      <c r="F601" s="120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122"/>
      <c r="Y601" s="122"/>
      <c r="Z601" s="2"/>
      <c r="AA601" s="2"/>
      <c r="AB601" s="2"/>
      <c r="AC601" s="2"/>
      <c r="AD601" s="2"/>
    </row>
    <row r="602" spans="1:30" ht="11.25" customHeight="1">
      <c r="A602" s="120"/>
      <c r="B602" s="58"/>
      <c r="C602" s="120"/>
      <c r="D602" s="120"/>
      <c r="E602" s="120"/>
      <c r="F602" s="120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122"/>
      <c r="Y602" s="122"/>
      <c r="Z602" s="2"/>
      <c r="AA602" s="2"/>
      <c r="AB602" s="2"/>
      <c r="AC602" s="2"/>
      <c r="AD602" s="2"/>
    </row>
    <row r="603" spans="1:30" ht="11.25" customHeight="1">
      <c r="A603" s="120"/>
      <c r="B603" s="58"/>
      <c r="C603" s="120"/>
      <c r="D603" s="120"/>
      <c r="E603" s="120"/>
      <c r="F603" s="120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122"/>
      <c r="Y603" s="122"/>
      <c r="Z603" s="2"/>
      <c r="AA603" s="2"/>
      <c r="AB603" s="2"/>
      <c r="AC603" s="2"/>
      <c r="AD603" s="2"/>
    </row>
    <row r="604" spans="1:30" ht="11.25" customHeight="1">
      <c r="A604" s="120"/>
      <c r="B604" s="58"/>
      <c r="C604" s="120"/>
      <c r="D604" s="120"/>
      <c r="E604" s="120"/>
      <c r="F604" s="120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122"/>
      <c r="Y604" s="122"/>
      <c r="Z604" s="2"/>
      <c r="AA604" s="2"/>
      <c r="AB604" s="2"/>
      <c r="AC604" s="2"/>
      <c r="AD604" s="2"/>
    </row>
    <row r="605" spans="1:30" ht="11.25" customHeight="1">
      <c r="A605" s="120"/>
      <c r="B605" s="58"/>
      <c r="C605" s="120"/>
      <c r="D605" s="120"/>
      <c r="E605" s="120"/>
      <c r="F605" s="120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122"/>
      <c r="Y605" s="122"/>
      <c r="Z605" s="2"/>
      <c r="AA605" s="2"/>
      <c r="AB605" s="2"/>
      <c r="AC605" s="2"/>
      <c r="AD605" s="2"/>
    </row>
    <row r="606" spans="1:30" ht="11.25" customHeight="1">
      <c r="A606" s="120"/>
      <c r="B606" s="58"/>
      <c r="C606" s="120"/>
      <c r="D606" s="120"/>
      <c r="E606" s="120"/>
      <c r="F606" s="120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122"/>
      <c r="Y606" s="122"/>
      <c r="Z606" s="2"/>
      <c r="AA606" s="2"/>
      <c r="AB606" s="2"/>
      <c r="AC606" s="2"/>
      <c r="AD606" s="2"/>
    </row>
    <row r="607" spans="1:30" ht="11.25" customHeight="1">
      <c r="A607" s="120"/>
      <c r="B607" s="58"/>
      <c r="C607" s="120"/>
      <c r="D607" s="120"/>
      <c r="E607" s="120"/>
      <c r="F607" s="120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122"/>
      <c r="Y607" s="122"/>
      <c r="Z607" s="2"/>
      <c r="AA607" s="2"/>
      <c r="AB607" s="2"/>
      <c r="AC607" s="2"/>
      <c r="AD607" s="2"/>
    </row>
    <row r="608" spans="1:30" ht="11.25" customHeight="1">
      <c r="A608" s="120"/>
      <c r="B608" s="58"/>
      <c r="C608" s="120"/>
      <c r="D608" s="120"/>
      <c r="E608" s="120"/>
      <c r="F608" s="120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122"/>
      <c r="Y608" s="122"/>
      <c r="Z608" s="2"/>
      <c r="AA608" s="2"/>
      <c r="AB608" s="2"/>
      <c r="AC608" s="2"/>
      <c r="AD608" s="2"/>
    </row>
    <row r="609" spans="1:30" ht="11.25" customHeight="1">
      <c r="A609" s="120"/>
      <c r="B609" s="58"/>
      <c r="C609" s="120"/>
      <c r="D609" s="120"/>
      <c r="E609" s="120"/>
      <c r="F609" s="120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122"/>
      <c r="Y609" s="122"/>
      <c r="Z609" s="2"/>
      <c r="AA609" s="2"/>
      <c r="AB609" s="2"/>
      <c r="AC609" s="2"/>
      <c r="AD609" s="2"/>
    </row>
    <row r="610" spans="1:30" ht="11.25" customHeight="1">
      <c r="A610" s="120"/>
      <c r="B610" s="58"/>
      <c r="C610" s="120"/>
      <c r="D610" s="120"/>
      <c r="E610" s="120"/>
      <c r="F610" s="120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122"/>
      <c r="Y610" s="122"/>
      <c r="Z610" s="2"/>
      <c r="AA610" s="2"/>
      <c r="AB610" s="2"/>
      <c r="AC610" s="2"/>
      <c r="AD610" s="2"/>
    </row>
    <row r="611" spans="1:30" ht="11.25" customHeight="1">
      <c r="A611" s="120"/>
      <c r="B611" s="58"/>
      <c r="C611" s="120"/>
      <c r="D611" s="120"/>
      <c r="E611" s="120"/>
      <c r="F611" s="120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122"/>
      <c r="Y611" s="122"/>
      <c r="Z611" s="2"/>
      <c r="AA611" s="2"/>
      <c r="AB611" s="2"/>
      <c r="AC611" s="2"/>
      <c r="AD611" s="2"/>
    </row>
    <row r="612" spans="1:30" ht="11.25" customHeight="1">
      <c r="A612" s="120"/>
      <c r="B612" s="58"/>
      <c r="C612" s="120"/>
      <c r="D612" s="120"/>
      <c r="E612" s="120"/>
      <c r="F612" s="120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122"/>
      <c r="Y612" s="122"/>
      <c r="Z612" s="2"/>
      <c r="AA612" s="2"/>
      <c r="AB612" s="2"/>
      <c r="AC612" s="2"/>
      <c r="AD612" s="2"/>
    </row>
    <row r="613" spans="1:30" ht="11.25" customHeight="1">
      <c r="A613" s="120"/>
      <c r="B613" s="58"/>
      <c r="C613" s="120"/>
      <c r="D613" s="120"/>
      <c r="E613" s="120"/>
      <c r="F613" s="120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122"/>
      <c r="Y613" s="122"/>
      <c r="Z613" s="2"/>
      <c r="AA613" s="2"/>
      <c r="AB613" s="2"/>
      <c r="AC613" s="2"/>
      <c r="AD613" s="2"/>
    </row>
    <row r="614" spans="1:30" ht="11.25" customHeight="1">
      <c r="A614" s="120"/>
      <c r="B614" s="58"/>
      <c r="C614" s="120"/>
      <c r="D614" s="120"/>
      <c r="E614" s="120"/>
      <c r="F614" s="120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122"/>
      <c r="Y614" s="122"/>
      <c r="Z614" s="2"/>
      <c r="AA614" s="2"/>
      <c r="AB614" s="2"/>
      <c r="AC614" s="2"/>
      <c r="AD614" s="2"/>
    </row>
    <row r="615" spans="1:30" ht="11.25" customHeight="1">
      <c r="A615" s="120"/>
      <c r="B615" s="58"/>
      <c r="C615" s="120"/>
      <c r="D615" s="120"/>
      <c r="E615" s="120"/>
      <c r="F615" s="120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122"/>
      <c r="Y615" s="122"/>
      <c r="Z615" s="2"/>
      <c r="AA615" s="2"/>
      <c r="AB615" s="2"/>
      <c r="AC615" s="2"/>
      <c r="AD615" s="2"/>
    </row>
    <row r="616" spans="1:30" ht="11.25" customHeight="1">
      <c r="A616" s="120"/>
      <c r="B616" s="58"/>
      <c r="C616" s="120"/>
      <c r="D616" s="120"/>
      <c r="E616" s="120"/>
      <c r="F616" s="120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122"/>
      <c r="Y616" s="122"/>
      <c r="Z616" s="2"/>
      <c r="AA616" s="2"/>
      <c r="AB616" s="2"/>
      <c r="AC616" s="2"/>
      <c r="AD616" s="2"/>
    </row>
    <row r="617" spans="1:30" ht="11.25" customHeight="1">
      <c r="A617" s="120"/>
      <c r="B617" s="58"/>
      <c r="C617" s="120"/>
      <c r="D617" s="120"/>
      <c r="E617" s="120"/>
      <c r="F617" s="120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122"/>
      <c r="Y617" s="122"/>
      <c r="Z617" s="2"/>
      <c r="AA617" s="2"/>
      <c r="AB617" s="2"/>
      <c r="AC617" s="2"/>
      <c r="AD617" s="2"/>
    </row>
    <row r="618" spans="1:30" ht="11.25" customHeight="1">
      <c r="A618" s="120"/>
      <c r="B618" s="58"/>
      <c r="C618" s="120"/>
      <c r="D618" s="120"/>
      <c r="E618" s="120"/>
      <c r="F618" s="120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122"/>
      <c r="Y618" s="122"/>
      <c r="Z618" s="2"/>
      <c r="AA618" s="2"/>
      <c r="AB618" s="2"/>
      <c r="AC618" s="2"/>
      <c r="AD618" s="2"/>
    </row>
    <row r="619" spans="1:30" ht="11.25" customHeight="1">
      <c r="A619" s="120"/>
      <c r="B619" s="58"/>
      <c r="C619" s="120"/>
      <c r="D619" s="120"/>
      <c r="E619" s="120"/>
      <c r="F619" s="120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122"/>
      <c r="Y619" s="122"/>
      <c r="Z619" s="2"/>
      <c r="AA619" s="2"/>
      <c r="AB619" s="2"/>
      <c r="AC619" s="2"/>
      <c r="AD619" s="2"/>
    </row>
    <row r="620" spans="1:30" ht="11.25" customHeight="1">
      <c r="A620" s="120"/>
      <c r="B620" s="58"/>
      <c r="C620" s="120"/>
      <c r="D620" s="120"/>
      <c r="E620" s="120"/>
      <c r="F620" s="120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122"/>
      <c r="Y620" s="122"/>
      <c r="Z620" s="2"/>
      <c r="AA620" s="2"/>
      <c r="AB620" s="2"/>
      <c r="AC620" s="2"/>
      <c r="AD620" s="2"/>
    </row>
    <row r="621" spans="1:30" ht="11.25" customHeight="1">
      <c r="A621" s="120"/>
      <c r="B621" s="58"/>
      <c r="C621" s="120"/>
      <c r="D621" s="120"/>
      <c r="E621" s="120"/>
      <c r="F621" s="120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122"/>
      <c r="Y621" s="122"/>
      <c r="Z621" s="2"/>
      <c r="AA621" s="2"/>
      <c r="AB621" s="2"/>
      <c r="AC621" s="2"/>
      <c r="AD621" s="2"/>
    </row>
    <row r="622" spans="1:30" ht="11.25" customHeight="1">
      <c r="A622" s="120"/>
      <c r="B622" s="58"/>
      <c r="C622" s="120"/>
      <c r="D622" s="120"/>
      <c r="E622" s="120"/>
      <c r="F622" s="120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122"/>
      <c r="Y622" s="122"/>
      <c r="Z622" s="2"/>
      <c r="AA622" s="2"/>
      <c r="AB622" s="2"/>
      <c r="AC622" s="2"/>
      <c r="AD622" s="2"/>
    </row>
    <row r="623" spans="1:30" ht="11.25" customHeight="1">
      <c r="A623" s="120"/>
      <c r="B623" s="58"/>
      <c r="C623" s="120"/>
      <c r="D623" s="120"/>
      <c r="E623" s="120"/>
      <c r="F623" s="120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122"/>
      <c r="Y623" s="122"/>
      <c r="Z623" s="2"/>
      <c r="AA623" s="2"/>
      <c r="AB623" s="2"/>
      <c r="AC623" s="2"/>
      <c r="AD623" s="2"/>
    </row>
    <row r="624" spans="1:30" ht="11.25" customHeight="1">
      <c r="A624" s="120"/>
      <c r="B624" s="58"/>
      <c r="C624" s="120"/>
      <c r="D624" s="120"/>
      <c r="E624" s="120"/>
      <c r="F624" s="120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122"/>
      <c r="Y624" s="122"/>
      <c r="Z624" s="2"/>
      <c r="AA624" s="2"/>
      <c r="AB624" s="2"/>
      <c r="AC624" s="2"/>
      <c r="AD624" s="2"/>
    </row>
    <row r="625" spans="1:30" ht="11.25" customHeight="1">
      <c r="A625" s="120"/>
      <c r="B625" s="58"/>
      <c r="C625" s="120"/>
      <c r="D625" s="120"/>
      <c r="E625" s="120"/>
      <c r="F625" s="120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122"/>
      <c r="Y625" s="122"/>
      <c r="Z625" s="2"/>
      <c r="AA625" s="2"/>
      <c r="AB625" s="2"/>
      <c r="AC625" s="2"/>
      <c r="AD625" s="2"/>
    </row>
    <row r="626" spans="1:30" ht="11.25" customHeight="1">
      <c r="A626" s="120"/>
      <c r="B626" s="58"/>
      <c r="C626" s="120"/>
      <c r="D626" s="120"/>
      <c r="E626" s="120"/>
      <c r="F626" s="120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122"/>
      <c r="Y626" s="122"/>
      <c r="Z626" s="2"/>
      <c r="AA626" s="2"/>
      <c r="AB626" s="2"/>
      <c r="AC626" s="2"/>
      <c r="AD626" s="2"/>
    </row>
    <row r="627" spans="1:30" ht="11.25" customHeight="1">
      <c r="A627" s="120"/>
      <c r="B627" s="58"/>
      <c r="C627" s="120"/>
      <c r="D627" s="120"/>
      <c r="E627" s="120"/>
      <c r="F627" s="120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122"/>
      <c r="Y627" s="122"/>
      <c r="Z627" s="2"/>
      <c r="AA627" s="2"/>
      <c r="AB627" s="2"/>
      <c r="AC627" s="2"/>
      <c r="AD627" s="2"/>
    </row>
    <row r="628" spans="1:30" ht="11.25" customHeight="1">
      <c r="A628" s="120"/>
      <c r="B628" s="58"/>
      <c r="C628" s="120"/>
      <c r="D628" s="120"/>
      <c r="E628" s="120"/>
      <c r="F628" s="120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122"/>
      <c r="Y628" s="122"/>
      <c r="Z628" s="2"/>
      <c r="AA628" s="2"/>
      <c r="AB628" s="2"/>
      <c r="AC628" s="2"/>
      <c r="AD628" s="2"/>
    </row>
    <row r="629" spans="1:30" ht="11.25" customHeight="1">
      <c r="A629" s="120"/>
      <c r="B629" s="58"/>
      <c r="C629" s="120"/>
      <c r="D629" s="120"/>
      <c r="E629" s="120"/>
      <c r="F629" s="120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122"/>
      <c r="Y629" s="122"/>
      <c r="Z629" s="2"/>
      <c r="AA629" s="2"/>
      <c r="AB629" s="2"/>
      <c r="AC629" s="2"/>
      <c r="AD629" s="2"/>
    </row>
    <row r="630" spans="1:30" ht="11.25" customHeight="1">
      <c r="A630" s="120"/>
      <c r="B630" s="58"/>
      <c r="C630" s="120"/>
      <c r="D630" s="120"/>
      <c r="E630" s="120"/>
      <c r="F630" s="120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122"/>
      <c r="Y630" s="122"/>
      <c r="Z630" s="2"/>
      <c r="AA630" s="2"/>
      <c r="AB630" s="2"/>
      <c r="AC630" s="2"/>
      <c r="AD630" s="2"/>
    </row>
    <row r="631" spans="1:30" ht="11.25" customHeight="1">
      <c r="A631" s="120"/>
      <c r="B631" s="58"/>
      <c r="C631" s="120"/>
      <c r="D631" s="120"/>
      <c r="E631" s="120"/>
      <c r="F631" s="120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122"/>
      <c r="Y631" s="122"/>
      <c r="Z631" s="2"/>
      <c r="AA631" s="2"/>
      <c r="AB631" s="2"/>
      <c r="AC631" s="2"/>
      <c r="AD631" s="2"/>
    </row>
    <row r="632" spans="1:30" ht="11.25" customHeight="1">
      <c r="A632" s="120"/>
      <c r="B632" s="58"/>
      <c r="C632" s="120"/>
      <c r="D632" s="120"/>
      <c r="E632" s="120"/>
      <c r="F632" s="120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122"/>
      <c r="Y632" s="122"/>
      <c r="Z632" s="2"/>
      <c r="AA632" s="2"/>
      <c r="AB632" s="2"/>
      <c r="AC632" s="2"/>
      <c r="AD632" s="2"/>
    </row>
    <row r="633" spans="1:30" ht="11.25" customHeight="1">
      <c r="A633" s="120"/>
      <c r="B633" s="58"/>
      <c r="C633" s="120"/>
      <c r="D633" s="120"/>
      <c r="E633" s="120"/>
      <c r="F633" s="120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122"/>
      <c r="Y633" s="122"/>
      <c r="Z633" s="2"/>
      <c r="AA633" s="2"/>
      <c r="AB633" s="2"/>
      <c r="AC633" s="2"/>
      <c r="AD633" s="2"/>
    </row>
    <row r="634" spans="1:30" ht="11.25" customHeight="1">
      <c r="A634" s="120"/>
      <c r="B634" s="58"/>
      <c r="C634" s="120"/>
      <c r="D634" s="120"/>
      <c r="E634" s="120"/>
      <c r="F634" s="120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122"/>
      <c r="Y634" s="122"/>
      <c r="Z634" s="2"/>
      <c r="AA634" s="2"/>
      <c r="AB634" s="2"/>
      <c r="AC634" s="2"/>
      <c r="AD634" s="2"/>
    </row>
    <row r="635" spans="1:30" ht="11.25" customHeight="1">
      <c r="A635" s="120"/>
      <c r="B635" s="58"/>
      <c r="C635" s="120"/>
      <c r="D635" s="120"/>
      <c r="E635" s="120"/>
      <c r="F635" s="120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122"/>
      <c r="Y635" s="122"/>
      <c r="Z635" s="2"/>
      <c r="AA635" s="2"/>
      <c r="AB635" s="2"/>
      <c r="AC635" s="2"/>
      <c r="AD635" s="2"/>
    </row>
    <row r="636" spans="1:30" ht="11.25" customHeight="1">
      <c r="A636" s="120"/>
      <c r="B636" s="58"/>
      <c r="C636" s="120"/>
      <c r="D636" s="120"/>
      <c r="E636" s="120"/>
      <c r="F636" s="120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122"/>
      <c r="Y636" s="122"/>
      <c r="Z636" s="2"/>
      <c r="AA636" s="2"/>
      <c r="AB636" s="2"/>
      <c r="AC636" s="2"/>
      <c r="AD636" s="2"/>
    </row>
    <row r="637" spans="1:30" ht="11.25" customHeight="1">
      <c r="A637" s="120"/>
      <c r="B637" s="58"/>
      <c r="C637" s="120"/>
      <c r="D637" s="120"/>
      <c r="E637" s="120"/>
      <c r="F637" s="120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122"/>
      <c r="Y637" s="122"/>
      <c r="Z637" s="2"/>
      <c r="AA637" s="2"/>
      <c r="AB637" s="2"/>
      <c r="AC637" s="2"/>
      <c r="AD637" s="2"/>
    </row>
    <row r="638" spans="1:30" ht="11.25" customHeight="1">
      <c r="A638" s="120"/>
      <c r="B638" s="58"/>
      <c r="C638" s="120"/>
      <c r="D638" s="120"/>
      <c r="E638" s="120"/>
      <c r="F638" s="120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122"/>
      <c r="Y638" s="122"/>
      <c r="Z638" s="2"/>
      <c r="AA638" s="2"/>
      <c r="AB638" s="2"/>
      <c r="AC638" s="2"/>
      <c r="AD638" s="2"/>
    </row>
    <row r="639" spans="1:30" ht="11.25" customHeight="1">
      <c r="A639" s="120"/>
      <c r="B639" s="58"/>
      <c r="C639" s="120"/>
      <c r="D639" s="120"/>
      <c r="E639" s="120"/>
      <c r="F639" s="120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122"/>
      <c r="Y639" s="122"/>
      <c r="Z639" s="2"/>
      <c r="AA639" s="2"/>
      <c r="AB639" s="2"/>
      <c r="AC639" s="2"/>
      <c r="AD639" s="2"/>
    </row>
    <row r="640" spans="1:30" ht="11.25" customHeight="1">
      <c r="A640" s="120"/>
      <c r="B640" s="58"/>
      <c r="C640" s="120"/>
      <c r="D640" s="120"/>
      <c r="E640" s="120"/>
      <c r="F640" s="120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122"/>
      <c r="Y640" s="122"/>
      <c r="Z640" s="2"/>
      <c r="AA640" s="2"/>
      <c r="AB640" s="2"/>
      <c r="AC640" s="2"/>
      <c r="AD640" s="2"/>
    </row>
    <row r="641" spans="1:30" ht="11.25" customHeight="1">
      <c r="A641" s="120"/>
      <c r="B641" s="58"/>
      <c r="C641" s="120"/>
      <c r="D641" s="120"/>
      <c r="E641" s="120"/>
      <c r="F641" s="120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122"/>
      <c r="Y641" s="122"/>
      <c r="Z641" s="2"/>
      <c r="AA641" s="2"/>
      <c r="AB641" s="2"/>
      <c r="AC641" s="2"/>
      <c r="AD641" s="2"/>
    </row>
    <row r="642" spans="1:30" ht="11.25" customHeight="1">
      <c r="A642" s="120"/>
      <c r="B642" s="58"/>
      <c r="C642" s="120"/>
      <c r="D642" s="120"/>
      <c r="E642" s="120"/>
      <c r="F642" s="120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122"/>
      <c r="Y642" s="122"/>
      <c r="Z642" s="2"/>
      <c r="AA642" s="2"/>
      <c r="AB642" s="2"/>
      <c r="AC642" s="2"/>
      <c r="AD642" s="2"/>
    </row>
    <row r="643" spans="1:30" ht="11.25" customHeight="1">
      <c r="A643" s="120"/>
      <c r="B643" s="58"/>
      <c r="C643" s="120"/>
      <c r="D643" s="120"/>
      <c r="E643" s="120"/>
      <c r="F643" s="120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122"/>
      <c r="Y643" s="122"/>
      <c r="Z643" s="2"/>
      <c r="AA643" s="2"/>
      <c r="AB643" s="2"/>
      <c r="AC643" s="2"/>
      <c r="AD643" s="2"/>
    </row>
    <row r="644" spans="1:30" ht="11.25" customHeight="1">
      <c r="A644" s="120"/>
      <c r="B644" s="58"/>
      <c r="C644" s="120"/>
      <c r="D644" s="120"/>
      <c r="E644" s="120"/>
      <c r="F644" s="120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122"/>
      <c r="Y644" s="122"/>
      <c r="Z644" s="2"/>
      <c r="AA644" s="2"/>
      <c r="AB644" s="2"/>
      <c r="AC644" s="2"/>
      <c r="AD644" s="2"/>
    </row>
    <row r="645" spans="1:30" ht="11.25" customHeight="1">
      <c r="A645" s="120"/>
      <c r="B645" s="58"/>
      <c r="C645" s="120"/>
      <c r="D645" s="120"/>
      <c r="E645" s="120"/>
      <c r="F645" s="120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122"/>
      <c r="Y645" s="122"/>
      <c r="Z645" s="2"/>
      <c r="AA645" s="2"/>
      <c r="AB645" s="2"/>
      <c r="AC645" s="2"/>
      <c r="AD645" s="2"/>
    </row>
    <row r="646" spans="1:30" ht="11.25" customHeight="1">
      <c r="A646" s="120"/>
      <c r="B646" s="58"/>
      <c r="C646" s="120"/>
      <c r="D646" s="120"/>
      <c r="E646" s="120"/>
      <c r="F646" s="120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122"/>
      <c r="Y646" s="122"/>
      <c r="Z646" s="2"/>
      <c r="AA646" s="2"/>
      <c r="AB646" s="2"/>
      <c r="AC646" s="2"/>
      <c r="AD646" s="2"/>
    </row>
    <row r="647" spans="1:30" ht="11.25" customHeight="1">
      <c r="A647" s="120"/>
      <c r="B647" s="58"/>
      <c r="C647" s="120"/>
      <c r="D647" s="120"/>
      <c r="E647" s="120"/>
      <c r="F647" s="120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122"/>
      <c r="Y647" s="122"/>
      <c r="Z647" s="2"/>
      <c r="AA647" s="2"/>
      <c r="AB647" s="2"/>
      <c r="AC647" s="2"/>
      <c r="AD647" s="2"/>
    </row>
    <row r="648" spans="1:30" ht="11.25" customHeight="1">
      <c r="A648" s="120"/>
      <c r="B648" s="58"/>
      <c r="C648" s="120"/>
      <c r="D648" s="120"/>
      <c r="E648" s="120"/>
      <c r="F648" s="120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122"/>
      <c r="Y648" s="122"/>
      <c r="Z648" s="2"/>
      <c r="AA648" s="2"/>
      <c r="AB648" s="2"/>
      <c r="AC648" s="2"/>
      <c r="AD648" s="2"/>
    </row>
    <row r="649" spans="1:30" ht="11.25" customHeight="1">
      <c r="A649" s="120"/>
      <c r="B649" s="58"/>
      <c r="C649" s="120"/>
      <c r="D649" s="120"/>
      <c r="E649" s="120"/>
      <c r="F649" s="120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122"/>
      <c r="Y649" s="122"/>
      <c r="Z649" s="2"/>
      <c r="AA649" s="2"/>
      <c r="AB649" s="2"/>
      <c r="AC649" s="2"/>
      <c r="AD649" s="2"/>
    </row>
    <row r="650" spans="1:30" ht="11.25" customHeight="1">
      <c r="A650" s="120"/>
      <c r="B650" s="58"/>
      <c r="C650" s="120"/>
      <c r="D650" s="120"/>
      <c r="E650" s="120"/>
      <c r="F650" s="120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122"/>
      <c r="Y650" s="122"/>
      <c r="Z650" s="2"/>
      <c r="AA650" s="2"/>
      <c r="AB650" s="2"/>
      <c r="AC650" s="2"/>
      <c r="AD650" s="2"/>
    </row>
    <row r="651" spans="1:30" ht="11.25" customHeight="1">
      <c r="A651" s="120"/>
      <c r="B651" s="58"/>
      <c r="C651" s="120"/>
      <c r="D651" s="120"/>
      <c r="E651" s="120"/>
      <c r="F651" s="120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122"/>
      <c r="Y651" s="122"/>
      <c r="Z651" s="2"/>
      <c r="AA651" s="2"/>
      <c r="AB651" s="2"/>
      <c r="AC651" s="2"/>
      <c r="AD651" s="2"/>
    </row>
    <row r="652" spans="1:30" ht="11.25" customHeight="1">
      <c r="A652" s="120"/>
      <c r="B652" s="58"/>
      <c r="C652" s="120"/>
      <c r="D652" s="120"/>
      <c r="E652" s="120"/>
      <c r="F652" s="120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122"/>
      <c r="Y652" s="122"/>
      <c r="Z652" s="2"/>
      <c r="AA652" s="2"/>
      <c r="AB652" s="2"/>
      <c r="AC652" s="2"/>
      <c r="AD652" s="2"/>
    </row>
    <row r="653" spans="1:30" ht="11.25" customHeight="1">
      <c r="A653" s="120"/>
      <c r="B653" s="58"/>
      <c r="C653" s="120"/>
      <c r="D653" s="120"/>
      <c r="E653" s="120"/>
      <c r="F653" s="120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122"/>
      <c r="Y653" s="122"/>
      <c r="Z653" s="2"/>
      <c r="AA653" s="2"/>
      <c r="AB653" s="2"/>
      <c r="AC653" s="2"/>
      <c r="AD653" s="2"/>
    </row>
    <row r="654" spans="1:30" ht="11.25" customHeight="1">
      <c r="A654" s="120"/>
      <c r="B654" s="58"/>
      <c r="C654" s="120"/>
      <c r="D654" s="120"/>
      <c r="E654" s="120"/>
      <c r="F654" s="120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122"/>
      <c r="Y654" s="122"/>
      <c r="Z654" s="2"/>
      <c r="AA654" s="2"/>
      <c r="AB654" s="2"/>
      <c r="AC654" s="2"/>
      <c r="AD654" s="2"/>
    </row>
    <row r="655" spans="1:30" ht="11.25" customHeight="1">
      <c r="A655" s="120"/>
      <c r="B655" s="58"/>
      <c r="C655" s="120"/>
      <c r="D655" s="120"/>
      <c r="E655" s="120"/>
      <c r="F655" s="120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122"/>
      <c r="Y655" s="122"/>
      <c r="Z655" s="2"/>
      <c r="AA655" s="2"/>
      <c r="AB655" s="2"/>
      <c r="AC655" s="2"/>
      <c r="AD655" s="2"/>
    </row>
    <row r="656" spans="1:30" ht="11.25" customHeight="1">
      <c r="A656" s="120"/>
      <c r="B656" s="58"/>
      <c r="C656" s="120"/>
      <c r="D656" s="120"/>
      <c r="E656" s="120"/>
      <c r="F656" s="120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122"/>
      <c r="Y656" s="122"/>
      <c r="Z656" s="2"/>
      <c r="AA656" s="2"/>
      <c r="AB656" s="2"/>
      <c r="AC656" s="2"/>
      <c r="AD656" s="2"/>
    </row>
    <row r="657" spans="1:30" ht="11.25" customHeight="1">
      <c r="A657" s="120"/>
      <c r="B657" s="58"/>
      <c r="C657" s="120"/>
      <c r="D657" s="120"/>
      <c r="E657" s="120"/>
      <c r="F657" s="120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122"/>
      <c r="Y657" s="122"/>
      <c r="Z657" s="2"/>
      <c r="AA657" s="2"/>
      <c r="AB657" s="2"/>
      <c r="AC657" s="2"/>
      <c r="AD657" s="2"/>
    </row>
    <row r="658" spans="1:30" ht="11.25" customHeight="1">
      <c r="A658" s="120"/>
      <c r="B658" s="58"/>
      <c r="C658" s="120"/>
      <c r="D658" s="120"/>
      <c r="E658" s="120"/>
      <c r="F658" s="120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122"/>
      <c r="Y658" s="122"/>
      <c r="Z658" s="2"/>
      <c r="AA658" s="2"/>
      <c r="AB658" s="2"/>
      <c r="AC658" s="2"/>
      <c r="AD658" s="2"/>
    </row>
    <row r="659" spans="1:30" ht="11.25" customHeight="1">
      <c r="A659" s="120"/>
      <c r="B659" s="58"/>
      <c r="C659" s="120"/>
      <c r="D659" s="120"/>
      <c r="E659" s="120"/>
      <c r="F659" s="120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122"/>
      <c r="Y659" s="122"/>
      <c r="Z659" s="2"/>
      <c r="AA659" s="2"/>
      <c r="AB659" s="2"/>
      <c r="AC659" s="2"/>
      <c r="AD659" s="2"/>
    </row>
    <row r="660" spans="1:30" ht="11.25" customHeight="1">
      <c r="A660" s="120"/>
      <c r="B660" s="58"/>
      <c r="C660" s="120"/>
      <c r="D660" s="120"/>
      <c r="E660" s="120"/>
      <c r="F660" s="120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122"/>
      <c r="Y660" s="122"/>
      <c r="Z660" s="2"/>
      <c r="AA660" s="2"/>
      <c r="AB660" s="2"/>
      <c r="AC660" s="2"/>
      <c r="AD660" s="2"/>
    </row>
    <row r="661" spans="1:30" ht="11.25" customHeight="1">
      <c r="A661" s="120"/>
      <c r="B661" s="58"/>
      <c r="C661" s="120"/>
      <c r="D661" s="120"/>
      <c r="E661" s="120"/>
      <c r="F661" s="120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122"/>
      <c r="Y661" s="122"/>
      <c r="Z661" s="2"/>
      <c r="AA661" s="2"/>
      <c r="AB661" s="2"/>
      <c r="AC661" s="2"/>
      <c r="AD661" s="2"/>
    </row>
    <row r="662" spans="1:30" ht="11.25" customHeight="1">
      <c r="A662" s="120"/>
      <c r="B662" s="58"/>
      <c r="C662" s="120"/>
      <c r="D662" s="120"/>
      <c r="E662" s="120"/>
      <c r="F662" s="120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122"/>
      <c r="Y662" s="122"/>
      <c r="Z662" s="2"/>
      <c r="AA662" s="2"/>
      <c r="AB662" s="2"/>
      <c r="AC662" s="2"/>
      <c r="AD662" s="2"/>
    </row>
    <row r="663" spans="1:30" ht="11.25" customHeight="1">
      <c r="A663" s="120"/>
      <c r="B663" s="58"/>
      <c r="C663" s="120"/>
      <c r="D663" s="120"/>
      <c r="E663" s="120"/>
      <c r="F663" s="120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122"/>
      <c r="Y663" s="122"/>
      <c r="Z663" s="2"/>
      <c r="AA663" s="2"/>
      <c r="AB663" s="2"/>
      <c r="AC663" s="2"/>
      <c r="AD663" s="2"/>
    </row>
    <row r="664" spans="1:30" ht="11.25" customHeight="1">
      <c r="A664" s="120"/>
      <c r="B664" s="58"/>
      <c r="C664" s="120"/>
      <c r="D664" s="120"/>
      <c r="E664" s="120"/>
      <c r="F664" s="120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122"/>
      <c r="Y664" s="122"/>
      <c r="Z664" s="2"/>
      <c r="AA664" s="2"/>
      <c r="AB664" s="2"/>
      <c r="AC664" s="2"/>
      <c r="AD664" s="2"/>
    </row>
    <row r="665" spans="1:30" ht="11.25" customHeight="1">
      <c r="A665" s="120"/>
      <c r="B665" s="58"/>
      <c r="C665" s="120"/>
      <c r="D665" s="120"/>
      <c r="E665" s="120"/>
      <c r="F665" s="120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122"/>
      <c r="Y665" s="122"/>
      <c r="Z665" s="2"/>
      <c r="AA665" s="2"/>
      <c r="AB665" s="2"/>
      <c r="AC665" s="2"/>
      <c r="AD665" s="2"/>
    </row>
    <row r="666" spans="1:30" ht="11.25" customHeight="1">
      <c r="A666" s="120"/>
      <c r="B666" s="58"/>
      <c r="C666" s="120"/>
      <c r="D666" s="120"/>
      <c r="E666" s="120"/>
      <c r="F666" s="120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122"/>
      <c r="Y666" s="122"/>
      <c r="Z666" s="2"/>
      <c r="AA666" s="2"/>
      <c r="AB666" s="2"/>
      <c r="AC666" s="2"/>
      <c r="AD666" s="2"/>
    </row>
    <row r="667" spans="1:30" ht="11.25" customHeight="1">
      <c r="A667" s="120"/>
      <c r="B667" s="58"/>
      <c r="C667" s="120"/>
      <c r="D667" s="120"/>
      <c r="E667" s="120"/>
      <c r="F667" s="120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122"/>
      <c r="Y667" s="122"/>
      <c r="Z667" s="2"/>
      <c r="AA667" s="2"/>
      <c r="AB667" s="2"/>
      <c r="AC667" s="2"/>
      <c r="AD667" s="2"/>
    </row>
    <row r="668" spans="1:30" ht="11.25" customHeight="1">
      <c r="A668" s="120"/>
      <c r="B668" s="58"/>
      <c r="C668" s="120"/>
      <c r="D668" s="120"/>
      <c r="E668" s="120"/>
      <c r="F668" s="120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122"/>
      <c r="Y668" s="122"/>
      <c r="Z668" s="2"/>
      <c r="AA668" s="2"/>
      <c r="AB668" s="2"/>
      <c r="AC668" s="2"/>
      <c r="AD668" s="2"/>
    </row>
    <row r="669" spans="1:30" ht="11.25" customHeight="1">
      <c r="A669" s="120"/>
      <c r="B669" s="58"/>
      <c r="C669" s="120"/>
      <c r="D669" s="120"/>
      <c r="E669" s="120"/>
      <c r="F669" s="120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122"/>
      <c r="Y669" s="122"/>
      <c r="Z669" s="2"/>
      <c r="AA669" s="2"/>
      <c r="AB669" s="2"/>
      <c r="AC669" s="2"/>
      <c r="AD669" s="2"/>
    </row>
    <row r="670" spans="1:30" ht="11.25" customHeight="1">
      <c r="A670" s="120"/>
      <c r="B670" s="58"/>
      <c r="C670" s="120"/>
      <c r="D670" s="120"/>
      <c r="E670" s="120"/>
      <c r="F670" s="120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122"/>
      <c r="Y670" s="122"/>
      <c r="Z670" s="2"/>
      <c r="AA670" s="2"/>
      <c r="AB670" s="2"/>
      <c r="AC670" s="2"/>
      <c r="AD670" s="2"/>
    </row>
    <row r="671" spans="1:30" ht="11.25" customHeight="1">
      <c r="A671" s="120"/>
      <c r="B671" s="58"/>
      <c r="C671" s="120"/>
      <c r="D671" s="120"/>
      <c r="E671" s="120"/>
      <c r="F671" s="120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122"/>
      <c r="Y671" s="122"/>
      <c r="Z671" s="2"/>
      <c r="AA671" s="2"/>
      <c r="AB671" s="2"/>
      <c r="AC671" s="2"/>
      <c r="AD671" s="2"/>
    </row>
    <row r="672" spans="1:30" ht="11.25" customHeight="1">
      <c r="A672" s="120"/>
      <c r="B672" s="58"/>
      <c r="C672" s="120"/>
      <c r="D672" s="120"/>
      <c r="E672" s="120"/>
      <c r="F672" s="120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122"/>
      <c r="Y672" s="122"/>
      <c r="Z672" s="2"/>
      <c r="AA672" s="2"/>
      <c r="AB672" s="2"/>
      <c r="AC672" s="2"/>
      <c r="AD672" s="2"/>
    </row>
    <row r="673" spans="1:30" ht="11.25" customHeight="1">
      <c r="A673" s="120"/>
      <c r="B673" s="58"/>
      <c r="C673" s="120"/>
      <c r="D673" s="120"/>
      <c r="E673" s="120"/>
      <c r="F673" s="120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122"/>
      <c r="Y673" s="122"/>
      <c r="Z673" s="2"/>
      <c r="AA673" s="2"/>
      <c r="AB673" s="2"/>
      <c r="AC673" s="2"/>
      <c r="AD673" s="2"/>
    </row>
    <row r="674" spans="1:30" ht="11.25" customHeight="1">
      <c r="A674" s="120"/>
      <c r="B674" s="58"/>
      <c r="C674" s="120"/>
      <c r="D674" s="120"/>
      <c r="E674" s="120"/>
      <c r="F674" s="120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122"/>
      <c r="Y674" s="122"/>
      <c r="Z674" s="2"/>
      <c r="AA674" s="2"/>
      <c r="AB674" s="2"/>
      <c r="AC674" s="2"/>
      <c r="AD674" s="2"/>
    </row>
    <row r="675" spans="1:30" ht="11.25" customHeight="1">
      <c r="A675" s="120"/>
      <c r="B675" s="58"/>
      <c r="C675" s="120"/>
      <c r="D675" s="120"/>
      <c r="E675" s="120"/>
      <c r="F675" s="120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122"/>
      <c r="Y675" s="122"/>
      <c r="Z675" s="2"/>
      <c r="AA675" s="2"/>
      <c r="AB675" s="2"/>
      <c r="AC675" s="2"/>
      <c r="AD675" s="2"/>
    </row>
    <row r="676" spans="1:30" ht="11.25" customHeight="1">
      <c r="A676" s="120"/>
      <c r="B676" s="58"/>
      <c r="C676" s="120"/>
      <c r="D676" s="120"/>
      <c r="E676" s="120"/>
      <c r="F676" s="120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122"/>
      <c r="Y676" s="122"/>
      <c r="Z676" s="2"/>
      <c r="AA676" s="2"/>
      <c r="AB676" s="2"/>
      <c r="AC676" s="2"/>
      <c r="AD676" s="2"/>
    </row>
    <row r="677" spans="1:30" ht="11.25" customHeight="1">
      <c r="A677" s="120"/>
      <c r="B677" s="58"/>
      <c r="C677" s="120"/>
      <c r="D677" s="120"/>
      <c r="E677" s="120"/>
      <c r="F677" s="120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122"/>
      <c r="Y677" s="122"/>
      <c r="Z677" s="2"/>
      <c r="AA677" s="2"/>
      <c r="AB677" s="2"/>
      <c r="AC677" s="2"/>
      <c r="AD677" s="2"/>
    </row>
    <row r="678" spans="1:30" ht="11.25" customHeight="1">
      <c r="A678" s="120"/>
      <c r="B678" s="58"/>
      <c r="C678" s="120"/>
      <c r="D678" s="120"/>
      <c r="E678" s="120"/>
      <c r="F678" s="120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122"/>
      <c r="Y678" s="122"/>
      <c r="Z678" s="2"/>
      <c r="AA678" s="2"/>
      <c r="AB678" s="2"/>
      <c r="AC678" s="2"/>
      <c r="AD678" s="2"/>
    </row>
    <row r="679" spans="1:30" ht="11.25" customHeight="1">
      <c r="A679" s="120"/>
      <c r="B679" s="58"/>
      <c r="C679" s="120"/>
      <c r="D679" s="120"/>
      <c r="E679" s="120"/>
      <c r="F679" s="120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122"/>
      <c r="Y679" s="122"/>
      <c r="Z679" s="2"/>
      <c r="AA679" s="2"/>
      <c r="AB679" s="2"/>
      <c r="AC679" s="2"/>
      <c r="AD679" s="2"/>
    </row>
    <row r="680" spans="1:30" ht="11.25" customHeight="1">
      <c r="A680" s="120"/>
      <c r="B680" s="58"/>
      <c r="C680" s="120"/>
      <c r="D680" s="120"/>
      <c r="E680" s="120"/>
      <c r="F680" s="120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122"/>
      <c r="Y680" s="122"/>
      <c r="Z680" s="2"/>
      <c r="AA680" s="2"/>
      <c r="AB680" s="2"/>
      <c r="AC680" s="2"/>
      <c r="AD680" s="2"/>
    </row>
    <row r="681" spans="1:30" ht="11.25" customHeight="1">
      <c r="A681" s="120"/>
      <c r="B681" s="58"/>
      <c r="C681" s="120"/>
      <c r="D681" s="120"/>
      <c r="E681" s="120"/>
      <c r="F681" s="120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122"/>
      <c r="Y681" s="122"/>
      <c r="Z681" s="2"/>
      <c r="AA681" s="2"/>
      <c r="AB681" s="2"/>
      <c r="AC681" s="2"/>
      <c r="AD681" s="2"/>
    </row>
    <row r="682" spans="1:30" ht="11.25" customHeight="1">
      <c r="A682" s="120"/>
      <c r="B682" s="58"/>
      <c r="C682" s="120"/>
      <c r="D682" s="120"/>
      <c r="E682" s="120"/>
      <c r="F682" s="120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122"/>
      <c r="Y682" s="122"/>
      <c r="Z682" s="2"/>
      <c r="AA682" s="2"/>
      <c r="AB682" s="2"/>
      <c r="AC682" s="2"/>
      <c r="AD682" s="2"/>
    </row>
    <row r="683" spans="1:30" ht="11.25" customHeight="1">
      <c r="A683" s="120"/>
      <c r="B683" s="58"/>
      <c r="C683" s="120"/>
      <c r="D683" s="120"/>
      <c r="E683" s="120"/>
      <c r="F683" s="120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122"/>
      <c r="Y683" s="122"/>
      <c r="Z683" s="2"/>
      <c r="AA683" s="2"/>
      <c r="AB683" s="2"/>
      <c r="AC683" s="2"/>
      <c r="AD683" s="2"/>
    </row>
    <row r="684" spans="1:30" ht="11.25" customHeight="1">
      <c r="A684" s="120"/>
      <c r="B684" s="58"/>
      <c r="C684" s="120"/>
      <c r="D684" s="120"/>
      <c r="E684" s="120"/>
      <c r="F684" s="120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122"/>
      <c r="Y684" s="122"/>
      <c r="Z684" s="2"/>
      <c r="AA684" s="2"/>
      <c r="AB684" s="2"/>
      <c r="AC684" s="2"/>
      <c r="AD684" s="2"/>
    </row>
    <row r="685" spans="1:30" ht="11.25" customHeight="1">
      <c r="A685" s="120"/>
      <c r="B685" s="58"/>
      <c r="C685" s="120"/>
      <c r="D685" s="120"/>
      <c r="E685" s="120"/>
      <c r="F685" s="120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122"/>
      <c r="Y685" s="122"/>
      <c r="Z685" s="2"/>
      <c r="AA685" s="2"/>
      <c r="AB685" s="2"/>
      <c r="AC685" s="2"/>
      <c r="AD685" s="2"/>
    </row>
    <row r="686" spans="1:30" ht="11.25" customHeight="1">
      <c r="A686" s="120"/>
      <c r="B686" s="58"/>
      <c r="C686" s="120"/>
      <c r="D686" s="120"/>
      <c r="E686" s="120"/>
      <c r="F686" s="120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122"/>
      <c r="Y686" s="122"/>
      <c r="Z686" s="2"/>
      <c r="AA686" s="2"/>
      <c r="AB686" s="2"/>
      <c r="AC686" s="2"/>
      <c r="AD686" s="2"/>
    </row>
    <row r="687" spans="1:30" ht="11.25" customHeight="1">
      <c r="A687" s="120"/>
      <c r="B687" s="58"/>
      <c r="C687" s="120"/>
      <c r="D687" s="120"/>
      <c r="E687" s="120"/>
      <c r="F687" s="120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122"/>
      <c r="Y687" s="122"/>
      <c r="Z687" s="2"/>
      <c r="AA687" s="2"/>
      <c r="AB687" s="2"/>
      <c r="AC687" s="2"/>
      <c r="AD687" s="2"/>
    </row>
    <row r="688" spans="1:30" ht="11.25" customHeight="1">
      <c r="A688" s="120"/>
      <c r="B688" s="58"/>
      <c r="C688" s="120"/>
      <c r="D688" s="120"/>
      <c r="E688" s="120"/>
      <c r="F688" s="120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122"/>
      <c r="Y688" s="122"/>
      <c r="Z688" s="2"/>
      <c r="AA688" s="2"/>
      <c r="AB688" s="2"/>
      <c r="AC688" s="2"/>
      <c r="AD688" s="2"/>
    </row>
    <row r="689" spans="1:30" ht="11.25" customHeight="1">
      <c r="A689" s="120"/>
      <c r="B689" s="58"/>
      <c r="C689" s="120"/>
      <c r="D689" s="120"/>
      <c r="E689" s="120"/>
      <c r="F689" s="120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122"/>
      <c r="Y689" s="122"/>
      <c r="Z689" s="2"/>
      <c r="AA689" s="2"/>
      <c r="AB689" s="2"/>
      <c r="AC689" s="2"/>
      <c r="AD689" s="2"/>
    </row>
    <row r="690" spans="1:30" ht="11.25" customHeight="1">
      <c r="A690" s="120"/>
      <c r="B690" s="58"/>
      <c r="C690" s="120"/>
      <c r="D690" s="120"/>
      <c r="E690" s="120"/>
      <c r="F690" s="120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122"/>
      <c r="Y690" s="122"/>
      <c r="Z690" s="2"/>
      <c r="AA690" s="2"/>
      <c r="AB690" s="2"/>
      <c r="AC690" s="2"/>
      <c r="AD690" s="2"/>
    </row>
    <row r="691" spans="1:30" ht="11.25" customHeight="1">
      <c r="A691" s="120"/>
      <c r="B691" s="58"/>
      <c r="C691" s="120"/>
      <c r="D691" s="120"/>
      <c r="E691" s="120"/>
      <c r="F691" s="120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122"/>
      <c r="Y691" s="122"/>
      <c r="Z691" s="2"/>
      <c r="AA691" s="2"/>
      <c r="AB691" s="2"/>
      <c r="AC691" s="2"/>
      <c r="AD691" s="2"/>
    </row>
    <row r="692" spans="1:30" ht="11.25" customHeight="1">
      <c r="A692" s="120"/>
      <c r="B692" s="58"/>
      <c r="C692" s="120"/>
      <c r="D692" s="120"/>
      <c r="E692" s="120"/>
      <c r="F692" s="120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122"/>
      <c r="Y692" s="122"/>
      <c r="Z692" s="2"/>
      <c r="AA692" s="2"/>
      <c r="AB692" s="2"/>
      <c r="AC692" s="2"/>
      <c r="AD692" s="2"/>
    </row>
    <row r="693" spans="1:30" ht="11.25" customHeight="1">
      <c r="A693" s="120"/>
      <c r="B693" s="58"/>
      <c r="C693" s="120"/>
      <c r="D693" s="120"/>
      <c r="E693" s="120"/>
      <c r="F693" s="120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122"/>
      <c r="Y693" s="122"/>
      <c r="Z693" s="2"/>
      <c r="AA693" s="2"/>
      <c r="AB693" s="2"/>
      <c r="AC693" s="2"/>
      <c r="AD693" s="2"/>
    </row>
    <row r="694" spans="1:30" ht="11.25" customHeight="1">
      <c r="A694" s="120"/>
      <c r="B694" s="58"/>
      <c r="C694" s="120"/>
      <c r="D694" s="120"/>
      <c r="E694" s="120"/>
      <c r="F694" s="120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122"/>
      <c r="Y694" s="122"/>
      <c r="Z694" s="2"/>
      <c r="AA694" s="2"/>
      <c r="AB694" s="2"/>
      <c r="AC694" s="2"/>
      <c r="AD694" s="2"/>
    </row>
    <row r="695" spans="1:30" ht="11.25" customHeight="1">
      <c r="A695" s="120"/>
      <c r="B695" s="58"/>
      <c r="C695" s="120"/>
      <c r="D695" s="120"/>
      <c r="E695" s="120"/>
      <c r="F695" s="120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122"/>
      <c r="Y695" s="122"/>
      <c r="Z695" s="2"/>
      <c r="AA695" s="2"/>
      <c r="AB695" s="2"/>
      <c r="AC695" s="2"/>
      <c r="AD695" s="2"/>
    </row>
    <row r="696" spans="1:30" ht="11.25" customHeight="1">
      <c r="A696" s="120"/>
      <c r="B696" s="58"/>
      <c r="C696" s="120"/>
      <c r="D696" s="120"/>
      <c r="E696" s="120"/>
      <c r="F696" s="120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122"/>
      <c r="Y696" s="122"/>
      <c r="Z696" s="2"/>
      <c r="AA696" s="2"/>
      <c r="AB696" s="2"/>
      <c r="AC696" s="2"/>
      <c r="AD696" s="2"/>
    </row>
    <row r="697" spans="1:30" ht="11.25" customHeight="1">
      <c r="A697" s="120"/>
      <c r="B697" s="58"/>
      <c r="C697" s="120"/>
      <c r="D697" s="120"/>
      <c r="E697" s="120"/>
      <c r="F697" s="120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122"/>
      <c r="Y697" s="122"/>
      <c r="Z697" s="2"/>
      <c r="AA697" s="2"/>
      <c r="AB697" s="2"/>
      <c r="AC697" s="2"/>
      <c r="AD697" s="2"/>
    </row>
    <row r="698" spans="1:30" ht="11.25" customHeight="1">
      <c r="A698" s="120"/>
      <c r="B698" s="58"/>
      <c r="C698" s="120"/>
      <c r="D698" s="120"/>
      <c r="E698" s="120"/>
      <c r="F698" s="120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122"/>
      <c r="Y698" s="122"/>
      <c r="Z698" s="2"/>
      <c r="AA698" s="2"/>
      <c r="AB698" s="2"/>
      <c r="AC698" s="2"/>
      <c r="AD698" s="2"/>
    </row>
    <row r="699" spans="1:30" ht="11.25" customHeight="1">
      <c r="A699" s="120"/>
      <c r="B699" s="58"/>
      <c r="C699" s="120"/>
      <c r="D699" s="120"/>
      <c r="E699" s="120"/>
      <c r="F699" s="120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122"/>
      <c r="Y699" s="122"/>
      <c r="Z699" s="2"/>
      <c r="AA699" s="2"/>
      <c r="AB699" s="2"/>
      <c r="AC699" s="2"/>
      <c r="AD699" s="2"/>
    </row>
    <row r="700" spans="1:30" ht="11.25" customHeight="1">
      <c r="A700" s="120"/>
      <c r="B700" s="58"/>
      <c r="C700" s="120"/>
      <c r="D700" s="120"/>
      <c r="E700" s="120"/>
      <c r="F700" s="120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122"/>
      <c r="Y700" s="122"/>
      <c r="Z700" s="2"/>
      <c r="AA700" s="2"/>
      <c r="AB700" s="2"/>
      <c r="AC700" s="2"/>
      <c r="AD700" s="2"/>
    </row>
    <row r="701" spans="1:30" ht="11.25" customHeight="1">
      <c r="A701" s="120"/>
      <c r="B701" s="58"/>
      <c r="C701" s="120"/>
      <c r="D701" s="120"/>
      <c r="E701" s="120"/>
      <c r="F701" s="120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122"/>
      <c r="Y701" s="122"/>
      <c r="Z701" s="2"/>
      <c r="AA701" s="2"/>
      <c r="AB701" s="2"/>
      <c r="AC701" s="2"/>
      <c r="AD701" s="2"/>
    </row>
    <row r="702" spans="1:30" ht="11.25" customHeight="1">
      <c r="A702" s="120"/>
      <c r="B702" s="58"/>
      <c r="C702" s="120"/>
      <c r="D702" s="120"/>
      <c r="E702" s="120"/>
      <c r="F702" s="120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122"/>
      <c r="Y702" s="122"/>
      <c r="Z702" s="2"/>
      <c r="AA702" s="2"/>
      <c r="AB702" s="2"/>
      <c r="AC702" s="2"/>
      <c r="AD702" s="2"/>
    </row>
    <row r="703" spans="1:30" ht="11.25" customHeight="1">
      <c r="A703" s="120"/>
      <c r="B703" s="58"/>
      <c r="C703" s="120"/>
      <c r="D703" s="120"/>
      <c r="E703" s="120"/>
      <c r="F703" s="120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122"/>
      <c r="Y703" s="122"/>
      <c r="Z703" s="2"/>
      <c r="AA703" s="2"/>
      <c r="AB703" s="2"/>
      <c r="AC703" s="2"/>
      <c r="AD703" s="2"/>
    </row>
    <row r="704" spans="1:30" ht="11.25" customHeight="1">
      <c r="A704" s="120"/>
      <c r="B704" s="58"/>
      <c r="C704" s="120"/>
      <c r="D704" s="120"/>
      <c r="E704" s="120"/>
      <c r="F704" s="120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122"/>
      <c r="Y704" s="122"/>
      <c r="Z704" s="2"/>
      <c r="AA704" s="2"/>
      <c r="AB704" s="2"/>
      <c r="AC704" s="2"/>
      <c r="AD704" s="2"/>
    </row>
    <row r="705" spans="1:30" ht="11.25" customHeight="1">
      <c r="A705" s="120"/>
      <c r="B705" s="58"/>
      <c r="C705" s="120"/>
      <c r="D705" s="120"/>
      <c r="E705" s="120"/>
      <c r="F705" s="120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122"/>
      <c r="Y705" s="122"/>
      <c r="Z705" s="2"/>
      <c r="AA705" s="2"/>
      <c r="AB705" s="2"/>
      <c r="AC705" s="2"/>
      <c r="AD705" s="2"/>
    </row>
    <row r="706" spans="1:30" ht="11.25" customHeight="1">
      <c r="A706" s="120"/>
      <c r="B706" s="58"/>
      <c r="C706" s="120"/>
      <c r="D706" s="120"/>
      <c r="E706" s="120"/>
      <c r="F706" s="120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122"/>
      <c r="Y706" s="122"/>
      <c r="Z706" s="2"/>
      <c r="AA706" s="2"/>
      <c r="AB706" s="2"/>
      <c r="AC706" s="2"/>
      <c r="AD706" s="2"/>
    </row>
    <row r="707" spans="1:30" ht="11.25" customHeight="1">
      <c r="A707" s="120"/>
      <c r="B707" s="58"/>
      <c r="C707" s="120"/>
      <c r="D707" s="120"/>
      <c r="E707" s="120"/>
      <c r="F707" s="120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122"/>
      <c r="Y707" s="122"/>
      <c r="Z707" s="2"/>
      <c r="AA707" s="2"/>
      <c r="AB707" s="2"/>
      <c r="AC707" s="2"/>
      <c r="AD707" s="2"/>
    </row>
    <row r="708" spans="1:30" ht="11.25" customHeight="1">
      <c r="A708" s="120"/>
      <c r="B708" s="58"/>
      <c r="C708" s="120"/>
      <c r="D708" s="120"/>
      <c r="E708" s="120"/>
      <c r="F708" s="120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122"/>
      <c r="Y708" s="122"/>
      <c r="Z708" s="2"/>
      <c r="AA708" s="2"/>
      <c r="AB708" s="2"/>
      <c r="AC708" s="2"/>
      <c r="AD708" s="2"/>
    </row>
    <row r="709" spans="1:30" ht="11.25" customHeight="1">
      <c r="A709" s="120"/>
      <c r="B709" s="58"/>
      <c r="C709" s="120"/>
      <c r="D709" s="120"/>
      <c r="E709" s="120"/>
      <c r="F709" s="120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122"/>
      <c r="Y709" s="122"/>
      <c r="Z709" s="2"/>
      <c r="AA709" s="2"/>
      <c r="AB709" s="2"/>
      <c r="AC709" s="2"/>
      <c r="AD709" s="2"/>
    </row>
    <row r="710" spans="1:30" ht="11.25" customHeight="1">
      <c r="A710" s="120"/>
      <c r="B710" s="58"/>
      <c r="C710" s="120"/>
      <c r="D710" s="120"/>
      <c r="E710" s="120"/>
      <c r="F710" s="120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122"/>
      <c r="Y710" s="122"/>
      <c r="Z710" s="2"/>
      <c r="AA710" s="2"/>
      <c r="AB710" s="2"/>
      <c r="AC710" s="2"/>
      <c r="AD710" s="2"/>
    </row>
    <row r="711" spans="1:30" ht="11.25" customHeight="1">
      <c r="A711" s="120"/>
      <c r="B711" s="58"/>
      <c r="C711" s="120"/>
      <c r="D711" s="120"/>
      <c r="E711" s="120"/>
      <c r="F711" s="120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122"/>
      <c r="Y711" s="122"/>
      <c r="Z711" s="2"/>
      <c r="AA711" s="2"/>
      <c r="AB711" s="2"/>
      <c r="AC711" s="2"/>
      <c r="AD711" s="2"/>
    </row>
    <row r="712" spans="1:30" ht="11.25" customHeight="1">
      <c r="A712" s="120"/>
      <c r="B712" s="58"/>
      <c r="C712" s="120"/>
      <c r="D712" s="120"/>
      <c r="E712" s="120"/>
      <c r="F712" s="120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122"/>
      <c r="Y712" s="122"/>
      <c r="Z712" s="2"/>
      <c r="AA712" s="2"/>
      <c r="AB712" s="2"/>
      <c r="AC712" s="2"/>
      <c r="AD712" s="2"/>
    </row>
    <row r="713" spans="1:30" ht="11.25" customHeight="1">
      <c r="A713" s="120"/>
      <c r="B713" s="58"/>
      <c r="C713" s="120"/>
      <c r="D713" s="120"/>
      <c r="E713" s="120"/>
      <c r="F713" s="120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122"/>
      <c r="Y713" s="122"/>
      <c r="Z713" s="2"/>
      <c r="AA713" s="2"/>
      <c r="AB713" s="2"/>
      <c r="AC713" s="2"/>
      <c r="AD713" s="2"/>
    </row>
    <row r="714" spans="1:30" ht="11.25" customHeight="1">
      <c r="A714" s="120"/>
      <c r="B714" s="58"/>
      <c r="C714" s="120"/>
      <c r="D714" s="120"/>
      <c r="E714" s="120"/>
      <c r="F714" s="120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122"/>
      <c r="Y714" s="122"/>
      <c r="Z714" s="2"/>
      <c r="AA714" s="2"/>
      <c r="AB714" s="2"/>
      <c r="AC714" s="2"/>
      <c r="AD714" s="2"/>
    </row>
    <row r="715" spans="1:30" ht="11.25" customHeight="1">
      <c r="A715" s="120"/>
      <c r="B715" s="58"/>
      <c r="C715" s="120"/>
      <c r="D715" s="120"/>
      <c r="E715" s="120"/>
      <c r="F715" s="120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122"/>
      <c r="Y715" s="122"/>
      <c r="Z715" s="2"/>
      <c r="AA715" s="2"/>
      <c r="AB715" s="2"/>
      <c r="AC715" s="2"/>
      <c r="AD715" s="2"/>
    </row>
    <row r="716" spans="1:30" ht="11.25" customHeight="1">
      <c r="A716" s="120"/>
      <c r="B716" s="58"/>
      <c r="C716" s="120"/>
      <c r="D716" s="120"/>
      <c r="E716" s="120"/>
      <c r="F716" s="120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122"/>
      <c r="Y716" s="122"/>
      <c r="Z716" s="2"/>
      <c r="AA716" s="2"/>
      <c r="AB716" s="2"/>
      <c r="AC716" s="2"/>
      <c r="AD716" s="2"/>
    </row>
    <row r="717" spans="1:30" ht="11.25" customHeight="1">
      <c r="A717" s="120"/>
      <c r="B717" s="58"/>
      <c r="C717" s="120"/>
      <c r="D717" s="120"/>
      <c r="E717" s="120"/>
      <c r="F717" s="120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122"/>
      <c r="Y717" s="122"/>
      <c r="Z717" s="2"/>
      <c r="AA717" s="2"/>
      <c r="AB717" s="2"/>
      <c r="AC717" s="2"/>
      <c r="AD717" s="2"/>
    </row>
    <row r="718" spans="1:30" ht="11.25" customHeight="1">
      <c r="A718" s="120"/>
      <c r="B718" s="58"/>
      <c r="C718" s="120"/>
      <c r="D718" s="120"/>
      <c r="E718" s="120"/>
      <c r="F718" s="120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122"/>
      <c r="Y718" s="122"/>
      <c r="Z718" s="2"/>
      <c r="AA718" s="2"/>
      <c r="AB718" s="2"/>
      <c r="AC718" s="2"/>
      <c r="AD718" s="2"/>
    </row>
    <row r="719" spans="1:30" ht="11.25" customHeight="1">
      <c r="A719" s="120"/>
      <c r="B719" s="58"/>
      <c r="C719" s="120"/>
      <c r="D719" s="120"/>
      <c r="E719" s="120"/>
      <c r="F719" s="120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122"/>
      <c r="Y719" s="122"/>
      <c r="Z719" s="2"/>
      <c r="AA719" s="2"/>
      <c r="AB719" s="2"/>
      <c r="AC719" s="2"/>
      <c r="AD719" s="2"/>
    </row>
    <row r="720" spans="1:30" ht="11.25" customHeight="1">
      <c r="A720" s="120"/>
      <c r="B720" s="58"/>
      <c r="C720" s="120"/>
      <c r="D720" s="120"/>
      <c r="E720" s="120"/>
      <c r="F720" s="120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122"/>
      <c r="Y720" s="122"/>
      <c r="Z720" s="2"/>
      <c r="AA720" s="2"/>
      <c r="AB720" s="2"/>
      <c r="AC720" s="2"/>
      <c r="AD720" s="2"/>
    </row>
    <row r="721" spans="1:30" ht="11.25" customHeight="1">
      <c r="A721" s="120"/>
      <c r="B721" s="58"/>
      <c r="C721" s="120"/>
      <c r="D721" s="120"/>
      <c r="E721" s="120"/>
      <c r="F721" s="120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122"/>
      <c r="Y721" s="122"/>
      <c r="Z721" s="2"/>
      <c r="AA721" s="2"/>
      <c r="AB721" s="2"/>
      <c r="AC721" s="2"/>
      <c r="AD721" s="2"/>
    </row>
    <row r="722" spans="1:30" ht="11.25" customHeight="1">
      <c r="A722" s="120"/>
      <c r="B722" s="58"/>
      <c r="C722" s="120"/>
      <c r="D722" s="120"/>
      <c r="E722" s="120"/>
      <c r="F722" s="120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122"/>
      <c r="Y722" s="122"/>
      <c r="Z722" s="2"/>
      <c r="AA722" s="2"/>
      <c r="AB722" s="2"/>
      <c r="AC722" s="2"/>
      <c r="AD722" s="2"/>
    </row>
    <row r="723" spans="1:30" ht="11.25" customHeight="1">
      <c r="A723" s="120"/>
      <c r="B723" s="58"/>
      <c r="C723" s="120"/>
      <c r="D723" s="120"/>
      <c r="E723" s="120"/>
      <c r="F723" s="120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122"/>
      <c r="Y723" s="122"/>
      <c r="Z723" s="2"/>
      <c r="AA723" s="2"/>
      <c r="AB723" s="2"/>
      <c r="AC723" s="2"/>
      <c r="AD723" s="2"/>
    </row>
    <row r="724" spans="1:30" ht="11.25" customHeight="1">
      <c r="A724" s="120"/>
      <c r="B724" s="58"/>
      <c r="C724" s="120"/>
      <c r="D724" s="120"/>
      <c r="E724" s="120"/>
      <c r="F724" s="120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122"/>
      <c r="Y724" s="122"/>
      <c r="Z724" s="2"/>
      <c r="AA724" s="2"/>
      <c r="AB724" s="2"/>
      <c r="AC724" s="2"/>
      <c r="AD724" s="2"/>
    </row>
    <row r="725" spans="1:30" ht="11.25" customHeight="1">
      <c r="A725" s="120"/>
      <c r="B725" s="58"/>
      <c r="C725" s="120"/>
      <c r="D725" s="120"/>
      <c r="E725" s="120"/>
      <c r="F725" s="120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122"/>
      <c r="Y725" s="122"/>
      <c r="Z725" s="2"/>
      <c r="AA725" s="2"/>
      <c r="AB725" s="2"/>
      <c r="AC725" s="2"/>
      <c r="AD725" s="2"/>
    </row>
    <row r="726" spans="1:30" ht="11.25" customHeight="1">
      <c r="A726" s="120"/>
      <c r="B726" s="58"/>
      <c r="C726" s="120"/>
      <c r="D726" s="120"/>
      <c r="E726" s="120"/>
      <c r="F726" s="120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122"/>
      <c r="Y726" s="122"/>
      <c r="Z726" s="2"/>
      <c r="AA726" s="2"/>
      <c r="AB726" s="2"/>
      <c r="AC726" s="2"/>
      <c r="AD726" s="2"/>
    </row>
    <row r="727" spans="1:30" ht="11.25" customHeight="1">
      <c r="A727" s="120"/>
      <c r="B727" s="58"/>
      <c r="C727" s="120"/>
      <c r="D727" s="120"/>
      <c r="E727" s="120"/>
      <c r="F727" s="120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122"/>
      <c r="Y727" s="122"/>
      <c r="Z727" s="2"/>
      <c r="AA727" s="2"/>
      <c r="AB727" s="2"/>
      <c r="AC727" s="2"/>
      <c r="AD727" s="2"/>
    </row>
    <row r="728" spans="1:30" ht="11.25" customHeight="1">
      <c r="A728" s="120"/>
      <c r="B728" s="58"/>
      <c r="C728" s="120"/>
      <c r="D728" s="120"/>
      <c r="E728" s="120"/>
      <c r="F728" s="120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122"/>
      <c r="Y728" s="122"/>
      <c r="Z728" s="2"/>
      <c r="AA728" s="2"/>
      <c r="AB728" s="2"/>
      <c r="AC728" s="2"/>
      <c r="AD728" s="2"/>
    </row>
    <row r="729" spans="1:30" ht="11.25" customHeight="1">
      <c r="A729" s="120"/>
      <c r="B729" s="58"/>
      <c r="C729" s="120"/>
      <c r="D729" s="120"/>
      <c r="E729" s="120"/>
      <c r="F729" s="120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122"/>
      <c r="Y729" s="122"/>
      <c r="Z729" s="2"/>
      <c r="AA729" s="2"/>
      <c r="AB729" s="2"/>
      <c r="AC729" s="2"/>
      <c r="AD729" s="2"/>
    </row>
    <row r="730" spans="1:30" ht="11.25" customHeight="1">
      <c r="A730" s="120"/>
      <c r="B730" s="58"/>
      <c r="C730" s="120"/>
      <c r="D730" s="120"/>
      <c r="E730" s="120"/>
      <c r="F730" s="120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122"/>
      <c r="Y730" s="122"/>
      <c r="Z730" s="2"/>
      <c r="AA730" s="2"/>
      <c r="AB730" s="2"/>
      <c r="AC730" s="2"/>
      <c r="AD730" s="2"/>
    </row>
    <row r="731" spans="1:30" ht="11.25" customHeight="1">
      <c r="A731" s="120"/>
      <c r="B731" s="58"/>
      <c r="C731" s="120"/>
      <c r="D731" s="120"/>
      <c r="E731" s="120"/>
      <c r="F731" s="120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122"/>
      <c r="Y731" s="122"/>
      <c r="Z731" s="2"/>
      <c r="AA731" s="2"/>
      <c r="AB731" s="2"/>
      <c r="AC731" s="2"/>
      <c r="AD731" s="2"/>
    </row>
    <row r="732" spans="1:30" ht="11.25" customHeight="1">
      <c r="A732" s="120"/>
      <c r="B732" s="58"/>
      <c r="C732" s="120"/>
      <c r="D732" s="120"/>
      <c r="E732" s="120"/>
      <c r="F732" s="120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122"/>
      <c r="Y732" s="122"/>
      <c r="Z732" s="2"/>
      <c r="AA732" s="2"/>
      <c r="AB732" s="2"/>
      <c r="AC732" s="2"/>
      <c r="AD732" s="2"/>
    </row>
    <row r="733" spans="1:30" ht="11.25" customHeight="1">
      <c r="A733" s="120"/>
      <c r="B733" s="58"/>
      <c r="C733" s="120"/>
      <c r="D733" s="120"/>
      <c r="E733" s="120"/>
      <c r="F733" s="120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122"/>
      <c r="Y733" s="122"/>
      <c r="Z733" s="2"/>
      <c r="AA733" s="2"/>
      <c r="AB733" s="2"/>
      <c r="AC733" s="2"/>
      <c r="AD733" s="2"/>
    </row>
    <row r="734" spans="1:30" ht="11.25" customHeight="1">
      <c r="A734" s="120"/>
      <c r="B734" s="58"/>
      <c r="C734" s="120"/>
      <c r="D734" s="120"/>
      <c r="E734" s="120"/>
      <c r="F734" s="120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122"/>
      <c r="Y734" s="122"/>
      <c r="Z734" s="2"/>
      <c r="AA734" s="2"/>
      <c r="AB734" s="2"/>
      <c r="AC734" s="2"/>
      <c r="AD734" s="2"/>
    </row>
    <row r="735" spans="1:30" ht="11.25" customHeight="1">
      <c r="A735" s="120"/>
      <c r="B735" s="58"/>
      <c r="C735" s="120"/>
      <c r="D735" s="120"/>
      <c r="E735" s="120"/>
      <c r="F735" s="120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122"/>
      <c r="Y735" s="122"/>
      <c r="Z735" s="2"/>
      <c r="AA735" s="2"/>
      <c r="AB735" s="2"/>
      <c r="AC735" s="2"/>
      <c r="AD735" s="2"/>
    </row>
    <row r="736" spans="1:30" ht="11.25" customHeight="1">
      <c r="A736" s="120"/>
      <c r="B736" s="58"/>
      <c r="C736" s="120"/>
      <c r="D736" s="120"/>
      <c r="E736" s="120"/>
      <c r="F736" s="120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122"/>
      <c r="Y736" s="122"/>
      <c r="Z736" s="2"/>
      <c r="AA736" s="2"/>
      <c r="AB736" s="2"/>
      <c r="AC736" s="2"/>
      <c r="AD736" s="2"/>
    </row>
    <row r="737" spans="1:30" ht="11.25" customHeight="1">
      <c r="A737" s="120"/>
      <c r="B737" s="58"/>
      <c r="C737" s="120"/>
      <c r="D737" s="120"/>
      <c r="E737" s="120"/>
      <c r="F737" s="120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122"/>
      <c r="Y737" s="122"/>
      <c r="Z737" s="2"/>
      <c r="AA737" s="2"/>
      <c r="AB737" s="2"/>
      <c r="AC737" s="2"/>
      <c r="AD737" s="2"/>
    </row>
    <row r="738" spans="1:30" ht="11.25" customHeight="1">
      <c r="A738" s="120"/>
      <c r="B738" s="58"/>
      <c r="C738" s="120"/>
      <c r="D738" s="120"/>
      <c r="E738" s="120"/>
      <c r="F738" s="120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122"/>
      <c r="Y738" s="122"/>
      <c r="Z738" s="2"/>
      <c r="AA738" s="2"/>
      <c r="AB738" s="2"/>
      <c r="AC738" s="2"/>
      <c r="AD738" s="2"/>
    </row>
    <row r="739" spans="1:30" ht="11.25" customHeight="1">
      <c r="A739" s="120"/>
      <c r="B739" s="58"/>
      <c r="C739" s="120"/>
      <c r="D739" s="120"/>
      <c r="E739" s="120"/>
      <c r="F739" s="120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122"/>
      <c r="Y739" s="122"/>
      <c r="Z739" s="2"/>
      <c r="AA739" s="2"/>
      <c r="AB739" s="2"/>
      <c r="AC739" s="2"/>
      <c r="AD739" s="2"/>
    </row>
    <row r="740" spans="1:30" ht="11.25" customHeight="1">
      <c r="A740" s="120"/>
      <c r="B740" s="58"/>
      <c r="C740" s="120"/>
      <c r="D740" s="120"/>
      <c r="E740" s="120"/>
      <c r="F740" s="120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122"/>
      <c r="Y740" s="122"/>
      <c r="Z740" s="2"/>
      <c r="AA740" s="2"/>
      <c r="AB740" s="2"/>
      <c r="AC740" s="2"/>
      <c r="AD740" s="2"/>
    </row>
    <row r="741" spans="1:30" ht="11.25" customHeight="1">
      <c r="A741" s="120"/>
      <c r="B741" s="58"/>
      <c r="C741" s="120"/>
      <c r="D741" s="120"/>
      <c r="E741" s="120"/>
      <c r="F741" s="120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122"/>
      <c r="Y741" s="122"/>
      <c r="Z741" s="2"/>
      <c r="AA741" s="2"/>
      <c r="AB741" s="2"/>
      <c r="AC741" s="2"/>
      <c r="AD741" s="2"/>
    </row>
    <row r="742" spans="1:30" ht="11.25" customHeight="1">
      <c r="A742" s="120"/>
      <c r="B742" s="58"/>
      <c r="C742" s="120"/>
      <c r="D742" s="120"/>
      <c r="E742" s="120"/>
      <c r="F742" s="120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122"/>
      <c r="Y742" s="122"/>
      <c r="Z742" s="2"/>
      <c r="AA742" s="2"/>
      <c r="AB742" s="2"/>
      <c r="AC742" s="2"/>
      <c r="AD742" s="2"/>
    </row>
    <row r="743" spans="1:30" ht="11.25" customHeight="1">
      <c r="A743" s="120"/>
      <c r="B743" s="58"/>
      <c r="C743" s="120"/>
      <c r="D743" s="120"/>
      <c r="E743" s="120"/>
      <c r="F743" s="120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122"/>
      <c r="Y743" s="122"/>
      <c r="Z743" s="2"/>
      <c r="AA743" s="2"/>
      <c r="AB743" s="2"/>
      <c r="AC743" s="2"/>
      <c r="AD743" s="2"/>
    </row>
    <row r="744" spans="1:30" ht="11.25" customHeight="1">
      <c r="A744" s="120"/>
      <c r="B744" s="58"/>
      <c r="C744" s="120"/>
      <c r="D744" s="120"/>
      <c r="E744" s="120"/>
      <c r="F744" s="120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122"/>
      <c r="Y744" s="122"/>
      <c r="Z744" s="2"/>
      <c r="AA744" s="2"/>
      <c r="AB744" s="2"/>
      <c r="AC744" s="2"/>
      <c r="AD744" s="2"/>
    </row>
    <row r="745" spans="1:30" ht="11.25" customHeight="1">
      <c r="A745" s="120"/>
      <c r="B745" s="58"/>
      <c r="C745" s="120"/>
      <c r="D745" s="120"/>
      <c r="E745" s="120"/>
      <c r="F745" s="120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122"/>
      <c r="Y745" s="122"/>
      <c r="Z745" s="2"/>
      <c r="AA745" s="2"/>
      <c r="AB745" s="2"/>
      <c r="AC745" s="2"/>
      <c r="AD745" s="2"/>
    </row>
    <row r="746" spans="1:30" ht="11.25" customHeight="1">
      <c r="A746" s="120"/>
      <c r="B746" s="58"/>
      <c r="C746" s="120"/>
      <c r="D746" s="120"/>
      <c r="E746" s="120"/>
      <c r="F746" s="120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122"/>
      <c r="Y746" s="122"/>
      <c r="Z746" s="2"/>
      <c r="AA746" s="2"/>
      <c r="AB746" s="2"/>
      <c r="AC746" s="2"/>
      <c r="AD746" s="2"/>
    </row>
    <row r="747" spans="1:30" ht="11.25" customHeight="1">
      <c r="A747" s="120"/>
      <c r="B747" s="58"/>
      <c r="C747" s="120"/>
      <c r="D747" s="120"/>
      <c r="E747" s="120"/>
      <c r="F747" s="120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122"/>
      <c r="Y747" s="122"/>
      <c r="Z747" s="2"/>
      <c r="AA747" s="2"/>
      <c r="AB747" s="2"/>
      <c r="AC747" s="2"/>
      <c r="AD747" s="2"/>
    </row>
    <row r="748" spans="1:30" ht="11.25" customHeight="1">
      <c r="A748" s="120"/>
      <c r="B748" s="58"/>
      <c r="C748" s="120"/>
      <c r="D748" s="120"/>
      <c r="E748" s="120"/>
      <c r="F748" s="120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122"/>
      <c r="Y748" s="122"/>
      <c r="Z748" s="2"/>
      <c r="AA748" s="2"/>
      <c r="AB748" s="2"/>
      <c r="AC748" s="2"/>
      <c r="AD748" s="2"/>
    </row>
    <row r="749" spans="1:30" ht="11.25" customHeight="1">
      <c r="A749" s="120"/>
      <c r="B749" s="58"/>
      <c r="C749" s="120"/>
      <c r="D749" s="120"/>
      <c r="E749" s="120"/>
      <c r="F749" s="120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122"/>
      <c r="Y749" s="122"/>
      <c r="Z749" s="2"/>
      <c r="AA749" s="2"/>
      <c r="AB749" s="2"/>
      <c r="AC749" s="2"/>
      <c r="AD749" s="2"/>
    </row>
    <row r="750" spans="1:30" ht="11.25" customHeight="1">
      <c r="A750" s="120"/>
      <c r="B750" s="58"/>
      <c r="C750" s="120"/>
      <c r="D750" s="120"/>
      <c r="E750" s="120"/>
      <c r="F750" s="120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122"/>
      <c r="Y750" s="122"/>
      <c r="Z750" s="2"/>
      <c r="AA750" s="2"/>
      <c r="AB750" s="2"/>
      <c r="AC750" s="2"/>
      <c r="AD750" s="2"/>
    </row>
    <row r="751" spans="1:30" ht="11.25" customHeight="1">
      <c r="A751" s="120"/>
      <c r="B751" s="58"/>
      <c r="C751" s="120"/>
      <c r="D751" s="120"/>
      <c r="E751" s="120"/>
      <c r="F751" s="120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122"/>
      <c r="Y751" s="122"/>
      <c r="Z751" s="2"/>
      <c r="AA751" s="2"/>
      <c r="AB751" s="2"/>
      <c r="AC751" s="2"/>
      <c r="AD751" s="2"/>
    </row>
    <row r="752" spans="1:30" ht="11.25" customHeight="1">
      <c r="A752" s="120"/>
      <c r="B752" s="58"/>
      <c r="C752" s="120"/>
      <c r="D752" s="120"/>
      <c r="E752" s="120"/>
      <c r="F752" s="120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122"/>
      <c r="Y752" s="122"/>
      <c r="Z752" s="2"/>
      <c r="AA752" s="2"/>
      <c r="AB752" s="2"/>
      <c r="AC752" s="2"/>
      <c r="AD752" s="2"/>
    </row>
    <row r="753" spans="1:30" ht="11.25" customHeight="1">
      <c r="A753" s="120"/>
      <c r="B753" s="58"/>
      <c r="C753" s="120"/>
      <c r="D753" s="120"/>
      <c r="E753" s="120"/>
      <c r="F753" s="120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122"/>
      <c r="Y753" s="122"/>
      <c r="Z753" s="2"/>
      <c r="AA753" s="2"/>
      <c r="AB753" s="2"/>
      <c r="AC753" s="2"/>
      <c r="AD753" s="2"/>
    </row>
    <row r="754" spans="1:30" ht="11.25" customHeight="1">
      <c r="A754" s="120"/>
      <c r="B754" s="58"/>
      <c r="C754" s="120"/>
      <c r="D754" s="120"/>
      <c r="E754" s="120"/>
      <c r="F754" s="120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122"/>
      <c r="Y754" s="122"/>
      <c r="Z754" s="2"/>
      <c r="AA754" s="2"/>
      <c r="AB754" s="2"/>
      <c r="AC754" s="2"/>
      <c r="AD754" s="2"/>
    </row>
    <row r="755" spans="1:30" ht="11.25" customHeight="1">
      <c r="A755" s="120"/>
      <c r="B755" s="58"/>
      <c r="C755" s="120"/>
      <c r="D755" s="120"/>
      <c r="E755" s="120"/>
      <c r="F755" s="120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122"/>
      <c r="Y755" s="122"/>
      <c r="Z755" s="2"/>
      <c r="AA755" s="2"/>
      <c r="AB755" s="2"/>
      <c r="AC755" s="2"/>
      <c r="AD755" s="2"/>
    </row>
    <row r="756" spans="1:30" ht="11.25" customHeight="1">
      <c r="A756" s="120"/>
      <c r="B756" s="58"/>
      <c r="C756" s="120"/>
      <c r="D756" s="120"/>
      <c r="E756" s="120"/>
      <c r="F756" s="120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122"/>
      <c r="Y756" s="122"/>
      <c r="Z756" s="2"/>
      <c r="AA756" s="2"/>
      <c r="AB756" s="2"/>
      <c r="AC756" s="2"/>
      <c r="AD756" s="2"/>
    </row>
    <row r="757" spans="1:30" ht="11.25" customHeight="1">
      <c r="A757" s="120"/>
      <c r="B757" s="58"/>
      <c r="C757" s="120"/>
      <c r="D757" s="120"/>
      <c r="E757" s="120"/>
      <c r="F757" s="120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122"/>
      <c r="Y757" s="122"/>
      <c r="Z757" s="2"/>
      <c r="AA757" s="2"/>
      <c r="AB757" s="2"/>
      <c r="AC757" s="2"/>
      <c r="AD757" s="2"/>
    </row>
    <row r="758" spans="1:30" ht="11.25" customHeight="1">
      <c r="A758" s="120"/>
      <c r="B758" s="58"/>
      <c r="C758" s="120"/>
      <c r="D758" s="120"/>
      <c r="E758" s="120"/>
      <c r="F758" s="120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122"/>
      <c r="Y758" s="122"/>
      <c r="Z758" s="2"/>
      <c r="AA758" s="2"/>
      <c r="AB758" s="2"/>
      <c r="AC758" s="2"/>
      <c r="AD758" s="2"/>
    </row>
    <row r="759" spans="1:30" ht="11.25" customHeight="1">
      <c r="A759" s="120"/>
      <c r="B759" s="58"/>
      <c r="C759" s="120"/>
      <c r="D759" s="120"/>
      <c r="E759" s="120"/>
      <c r="F759" s="120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122"/>
      <c r="Y759" s="122"/>
      <c r="Z759" s="2"/>
      <c r="AA759" s="2"/>
      <c r="AB759" s="2"/>
      <c r="AC759" s="2"/>
      <c r="AD759" s="2"/>
    </row>
    <row r="760" spans="1:30" ht="11.25" customHeight="1">
      <c r="A760" s="120"/>
      <c r="B760" s="58"/>
      <c r="C760" s="120"/>
      <c r="D760" s="120"/>
      <c r="E760" s="120"/>
      <c r="F760" s="120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122"/>
      <c r="Y760" s="122"/>
      <c r="Z760" s="2"/>
      <c r="AA760" s="2"/>
      <c r="AB760" s="2"/>
      <c r="AC760" s="2"/>
      <c r="AD760" s="2"/>
    </row>
    <row r="761" spans="1:30" ht="11.25" customHeight="1">
      <c r="A761" s="120"/>
      <c r="B761" s="58"/>
      <c r="C761" s="120"/>
      <c r="D761" s="120"/>
      <c r="E761" s="120"/>
      <c r="F761" s="120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122"/>
      <c r="Y761" s="122"/>
      <c r="Z761" s="2"/>
      <c r="AA761" s="2"/>
      <c r="AB761" s="2"/>
      <c r="AC761" s="2"/>
      <c r="AD761" s="2"/>
    </row>
    <row r="762" spans="1:30" ht="11.25" customHeight="1">
      <c r="A762" s="120"/>
      <c r="B762" s="58"/>
      <c r="C762" s="120"/>
      <c r="D762" s="120"/>
      <c r="E762" s="120"/>
      <c r="F762" s="120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122"/>
      <c r="Y762" s="122"/>
      <c r="Z762" s="2"/>
      <c r="AA762" s="2"/>
      <c r="AB762" s="2"/>
      <c r="AC762" s="2"/>
      <c r="AD762" s="2"/>
    </row>
    <row r="763" spans="1:30" ht="11.25" customHeight="1">
      <c r="A763" s="120"/>
      <c r="B763" s="58"/>
      <c r="C763" s="120"/>
      <c r="D763" s="120"/>
      <c r="E763" s="120"/>
      <c r="F763" s="120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122"/>
      <c r="Y763" s="122"/>
      <c r="Z763" s="2"/>
      <c r="AA763" s="2"/>
      <c r="AB763" s="2"/>
      <c r="AC763" s="2"/>
      <c r="AD763" s="2"/>
    </row>
    <row r="764" spans="1:30" ht="11.25" customHeight="1">
      <c r="A764" s="120"/>
      <c r="B764" s="58"/>
      <c r="C764" s="120"/>
      <c r="D764" s="120"/>
      <c r="E764" s="120"/>
      <c r="F764" s="120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122"/>
      <c r="Y764" s="122"/>
      <c r="Z764" s="2"/>
      <c r="AA764" s="2"/>
      <c r="AB764" s="2"/>
      <c r="AC764" s="2"/>
      <c r="AD764" s="2"/>
    </row>
    <row r="765" spans="1:30" ht="11.25" customHeight="1">
      <c r="A765" s="120"/>
      <c r="B765" s="58"/>
      <c r="C765" s="120"/>
      <c r="D765" s="120"/>
      <c r="E765" s="120"/>
      <c r="F765" s="120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122"/>
      <c r="Y765" s="122"/>
      <c r="Z765" s="2"/>
      <c r="AA765" s="2"/>
      <c r="AB765" s="2"/>
      <c r="AC765" s="2"/>
      <c r="AD765" s="2"/>
    </row>
    <row r="766" spans="1:30" ht="11.25" customHeight="1">
      <c r="A766" s="120"/>
      <c r="B766" s="58"/>
      <c r="C766" s="120"/>
      <c r="D766" s="120"/>
      <c r="E766" s="120"/>
      <c r="F766" s="120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122"/>
      <c r="Y766" s="122"/>
      <c r="Z766" s="2"/>
      <c r="AA766" s="2"/>
      <c r="AB766" s="2"/>
      <c r="AC766" s="2"/>
      <c r="AD766" s="2"/>
    </row>
    <row r="767" spans="1:30" ht="11.25" customHeight="1">
      <c r="A767" s="120"/>
      <c r="B767" s="58"/>
      <c r="C767" s="120"/>
      <c r="D767" s="120"/>
      <c r="E767" s="120"/>
      <c r="F767" s="120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122"/>
      <c r="Y767" s="122"/>
      <c r="Z767" s="2"/>
      <c r="AA767" s="2"/>
      <c r="AB767" s="2"/>
      <c r="AC767" s="2"/>
      <c r="AD767" s="2"/>
    </row>
    <row r="768" spans="1:30" ht="11.25" customHeight="1">
      <c r="A768" s="120"/>
      <c r="B768" s="58"/>
      <c r="C768" s="120"/>
      <c r="D768" s="120"/>
      <c r="E768" s="120"/>
      <c r="F768" s="120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122"/>
      <c r="Y768" s="122"/>
      <c r="Z768" s="2"/>
      <c r="AA768" s="2"/>
      <c r="AB768" s="2"/>
      <c r="AC768" s="2"/>
      <c r="AD768" s="2"/>
    </row>
    <row r="769" spans="1:30" ht="11.25" customHeight="1">
      <c r="A769" s="120"/>
      <c r="B769" s="58"/>
      <c r="C769" s="120"/>
      <c r="D769" s="120"/>
      <c r="E769" s="120"/>
      <c r="F769" s="120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122"/>
      <c r="Y769" s="122"/>
      <c r="Z769" s="2"/>
      <c r="AA769" s="2"/>
      <c r="AB769" s="2"/>
      <c r="AC769" s="2"/>
      <c r="AD769" s="2"/>
    </row>
    <row r="770" spans="1:30" ht="11.25" customHeight="1">
      <c r="A770" s="120"/>
      <c r="B770" s="58"/>
      <c r="C770" s="120"/>
      <c r="D770" s="120"/>
      <c r="E770" s="120"/>
      <c r="F770" s="120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122"/>
      <c r="Y770" s="122"/>
      <c r="Z770" s="2"/>
      <c r="AA770" s="2"/>
      <c r="AB770" s="2"/>
      <c r="AC770" s="2"/>
      <c r="AD770" s="2"/>
    </row>
    <row r="771" spans="1:30" ht="11.25" customHeight="1">
      <c r="A771" s="120"/>
      <c r="B771" s="58"/>
      <c r="C771" s="120"/>
      <c r="D771" s="120"/>
      <c r="E771" s="120"/>
      <c r="F771" s="120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122"/>
      <c r="Y771" s="122"/>
      <c r="Z771" s="2"/>
      <c r="AA771" s="2"/>
      <c r="AB771" s="2"/>
      <c r="AC771" s="2"/>
      <c r="AD771" s="2"/>
    </row>
    <row r="772" spans="1:30" ht="11.25" customHeight="1">
      <c r="A772" s="120"/>
      <c r="B772" s="58"/>
      <c r="C772" s="120"/>
      <c r="D772" s="120"/>
      <c r="E772" s="120"/>
      <c r="F772" s="120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122"/>
      <c r="Y772" s="122"/>
      <c r="Z772" s="2"/>
      <c r="AA772" s="2"/>
      <c r="AB772" s="2"/>
      <c r="AC772" s="2"/>
      <c r="AD772" s="2"/>
    </row>
    <row r="773" spans="1:30" ht="11.25" customHeight="1">
      <c r="A773" s="120"/>
      <c r="B773" s="58"/>
      <c r="C773" s="120"/>
      <c r="D773" s="120"/>
      <c r="E773" s="120"/>
      <c r="F773" s="120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122"/>
      <c r="Y773" s="122"/>
      <c r="Z773" s="2"/>
      <c r="AA773" s="2"/>
      <c r="AB773" s="2"/>
      <c r="AC773" s="2"/>
      <c r="AD773" s="2"/>
    </row>
    <row r="774" spans="1:30" ht="11.25" customHeight="1">
      <c r="A774" s="120"/>
      <c r="B774" s="58"/>
      <c r="C774" s="120"/>
      <c r="D774" s="120"/>
      <c r="E774" s="120"/>
      <c r="F774" s="120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122"/>
      <c r="Y774" s="122"/>
      <c r="Z774" s="2"/>
      <c r="AA774" s="2"/>
      <c r="AB774" s="2"/>
      <c r="AC774" s="2"/>
      <c r="AD774" s="2"/>
    </row>
    <row r="775" spans="1:30" ht="11.25" customHeight="1">
      <c r="A775" s="120"/>
      <c r="B775" s="58"/>
      <c r="C775" s="120"/>
      <c r="D775" s="120"/>
      <c r="E775" s="120"/>
      <c r="F775" s="120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122"/>
      <c r="Y775" s="122"/>
      <c r="Z775" s="2"/>
      <c r="AA775" s="2"/>
      <c r="AB775" s="2"/>
      <c r="AC775" s="2"/>
      <c r="AD775" s="2"/>
    </row>
    <row r="776" spans="1:30" ht="11.25" customHeight="1">
      <c r="A776" s="120"/>
      <c r="B776" s="58"/>
      <c r="C776" s="120"/>
      <c r="D776" s="120"/>
      <c r="E776" s="120"/>
      <c r="F776" s="120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122"/>
      <c r="Y776" s="122"/>
      <c r="Z776" s="2"/>
      <c r="AA776" s="2"/>
      <c r="AB776" s="2"/>
      <c r="AC776" s="2"/>
      <c r="AD776" s="2"/>
    </row>
    <row r="777" spans="1:30" ht="11.25" customHeight="1">
      <c r="A777" s="120"/>
      <c r="B777" s="58"/>
      <c r="C777" s="120"/>
      <c r="D777" s="120"/>
      <c r="E777" s="120"/>
      <c r="F777" s="120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122"/>
      <c r="Y777" s="122"/>
      <c r="Z777" s="2"/>
      <c r="AA777" s="2"/>
      <c r="AB777" s="2"/>
      <c r="AC777" s="2"/>
      <c r="AD777" s="2"/>
    </row>
    <row r="778" spans="1:30" ht="11.25" customHeight="1">
      <c r="A778" s="120"/>
      <c r="B778" s="58"/>
      <c r="C778" s="120"/>
      <c r="D778" s="120"/>
      <c r="E778" s="120"/>
      <c r="F778" s="120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122"/>
      <c r="Y778" s="122"/>
      <c r="Z778" s="2"/>
      <c r="AA778" s="2"/>
      <c r="AB778" s="2"/>
      <c r="AC778" s="2"/>
      <c r="AD778" s="2"/>
    </row>
    <row r="779" spans="1:30" ht="11.25" customHeight="1">
      <c r="A779" s="120"/>
      <c r="B779" s="58"/>
      <c r="C779" s="120"/>
      <c r="D779" s="120"/>
      <c r="E779" s="120"/>
      <c r="F779" s="120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122"/>
      <c r="Y779" s="122"/>
      <c r="Z779" s="2"/>
      <c r="AA779" s="2"/>
      <c r="AB779" s="2"/>
      <c r="AC779" s="2"/>
      <c r="AD779" s="2"/>
    </row>
    <row r="780" spans="1:30" ht="11.25" customHeight="1">
      <c r="A780" s="120"/>
      <c r="B780" s="58"/>
      <c r="C780" s="120"/>
      <c r="D780" s="120"/>
      <c r="E780" s="120"/>
      <c r="F780" s="120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122"/>
      <c r="Y780" s="122"/>
      <c r="Z780" s="2"/>
      <c r="AA780" s="2"/>
      <c r="AB780" s="2"/>
      <c r="AC780" s="2"/>
      <c r="AD780" s="2"/>
    </row>
    <row r="781" spans="1:30" ht="11.25" customHeight="1">
      <c r="A781" s="120"/>
      <c r="B781" s="58"/>
      <c r="C781" s="120"/>
      <c r="D781" s="120"/>
      <c r="E781" s="120"/>
      <c r="F781" s="120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122"/>
      <c r="Y781" s="122"/>
      <c r="Z781" s="2"/>
      <c r="AA781" s="2"/>
      <c r="AB781" s="2"/>
      <c r="AC781" s="2"/>
      <c r="AD781" s="2"/>
    </row>
    <row r="782" spans="1:30" ht="11.25" customHeight="1">
      <c r="A782" s="120"/>
      <c r="B782" s="58"/>
      <c r="C782" s="120"/>
      <c r="D782" s="120"/>
      <c r="E782" s="120"/>
      <c r="F782" s="120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122"/>
      <c r="Y782" s="122"/>
      <c r="Z782" s="2"/>
      <c r="AA782" s="2"/>
      <c r="AB782" s="2"/>
      <c r="AC782" s="2"/>
      <c r="AD782" s="2"/>
    </row>
    <row r="783" spans="1:30" ht="11.25" customHeight="1">
      <c r="A783" s="120"/>
      <c r="B783" s="58"/>
      <c r="C783" s="120"/>
      <c r="D783" s="120"/>
      <c r="E783" s="120"/>
      <c r="F783" s="120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122"/>
      <c r="Y783" s="122"/>
      <c r="Z783" s="2"/>
      <c r="AA783" s="2"/>
      <c r="AB783" s="2"/>
      <c r="AC783" s="2"/>
      <c r="AD783" s="2"/>
    </row>
    <row r="784" spans="1:30" ht="11.25" customHeight="1">
      <c r="A784" s="120"/>
      <c r="B784" s="58"/>
      <c r="C784" s="120"/>
      <c r="D784" s="120"/>
      <c r="E784" s="120"/>
      <c r="F784" s="120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122"/>
      <c r="Y784" s="122"/>
      <c r="Z784" s="2"/>
      <c r="AA784" s="2"/>
      <c r="AB784" s="2"/>
      <c r="AC784" s="2"/>
      <c r="AD784" s="2"/>
    </row>
    <row r="785" spans="1:30" ht="11.25" customHeight="1">
      <c r="A785" s="120"/>
      <c r="B785" s="58"/>
      <c r="C785" s="120"/>
      <c r="D785" s="120"/>
      <c r="E785" s="120"/>
      <c r="F785" s="120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122"/>
      <c r="Y785" s="122"/>
      <c r="Z785" s="2"/>
      <c r="AA785" s="2"/>
      <c r="AB785" s="2"/>
      <c r="AC785" s="2"/>
      <c r="AD785" s="2"/>
    </row>
    <row r="786" spans="1:30" ht="11.25" customHeight="1">
      <c r="A786" s="120"/>
      <c r="B786" s="58"/>
      <c r="C786" s="120"/>
      <c r="D786" s="120"/>
      <c r="E786" s="120"/>
      <c r="F786" s="120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122"/>
      <c r="Y786" s="122"/>
      <c r="Z786" s="2"/>
      <c r="AA786" s="2"/>
      <c r="AB786" s="2"/>
      <c r="AC786" s="2"/>
      <c r="AD786" s="2"/>
    </row>
    <row r="787" spans="1:30" ht="11.25" customHeight="1">
      <c r="A787" s="120"/>
      <c r="B787" s="58"/>
      <c r="C787" s="120"/>
      <c r="D787" s="120"/>
      <c r="E787" s="120"/>
      <c r="F787" s="120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122"/>
      <c r="Y787" s="122"/>
      <c r="Z787" s="2"/>
      <c r="AA787" s="2"/>
      <c r="AB787" s="2"/>
      <c r="AC787" s="2"/>
      <c r="AD787" s="2"/>
    </row>
    <row r="788" spans="1:30" ht="11.25" customHeight="1">
      <c r="A788" s="120"/>
      <c r="B788" s="58"/>
      <c r="C788" s="120"/>
      <c r="D788" s="120"/>
      <c r="E788" s="120"/>
      <c r="F788" s="120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122"/>
      <c r="Y788" s="122"/>
      <c r="Z788" s="2"/>
      <c r="AA788" s="2"/>
      <c r="AB788" s="2"/>
      <c r="AC788" s="2"/>
      <c r="AD788" s="2"/>
    </row>
    <row r="789" spans="1:30" ht="11.25" customHeight="1">
      <c r="A789" s="120"/>
      <c r="B789" s="58"/>
      <c r="C789" s="120"/>
      <c r="D789" s="120"/>
      <c r="E789" s="120"/>
      <c r="F789" s="120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122"/>
      <c r="Y789" s="122"/>
      <c r="Z789" s="2"/>
      <c r="AA789" s="2"/>
      <c r="AB789" s="2"/>
      <c r="AC789" s="2"/>
      <c r="AD789" s="2"/>
    </row>
    <row r="790" spans="1:30" ht="11.25" customHeight="1">
      <c r="A790" s="120"/>
      <c r="B790" s="58"/>
      <c r="C790" s="120"/>
      <c r="D790" s="120"/>
      <c r="E790" s="120"/>
      <c r="F790" s="120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122"/>
      <c r="Y790" s="122"/>
      <c r="Z790" s="2"/>
      <c r="AA790" s="2"/>
      <c r="AB790" s="2"/>
      <c r="AC790" s="2"/>
      <c r="AD790" s="2"/>
    </row>
    <row r="791" spans="1:30" ht="11.25" customHeight="1">
      <c r="A791" s="120"/>
      <c r="B791" s="58"/>
      <c r="C791" s="120"/>
      <c r="D791" s="120"/>
      <c r="E791" s="120"/>
      <c r="F791" s="120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122"/>
      <c r="Y791" s="122"/>
      <c r="Z791" s="2"/>
      <c r="AA791" s="2"/>
      <c r="AB791" s="2"/>
      <c r="AC791" s="2"/>
      <c r="AD791" s="2"/>
    </row>
    <row r="792" spans="1:30" ht="11.25" customHeight="1">
      <c r="A792" s="120"/>
      <c r="B792" s="58"/>
      <c r="C792" s="120"/>
      <c r="D792" s="120"/>
      <c r="E792" s="120"/>
      <c r="F792" s="120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122"/>
      <c r="Y792" s="122"/>
      <c r="Z792" s="2"/>
      <c r="AA792" s="2"/>
      <c r="AB792" s="2"/>
      <c r="AC792" s="2"/>
      <c r="AD792" s="2"/>
    </row>
    <row r="793" spans="1:30" ht="11.25" customHeight="1">
      <c r="A793" s="120"/>
      <c r="B793" s="58"/>
      <c r="C793" s="120"/>
      <c r="D793" s="120"/>
      <c r="E793" s="120"/>
      <c r="F793" s="120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122"/>
      <c r="Y793" s="122"/>
      <c r="Z793" s="2"/>
      <c r="AA793" s="2"/>
      <c r="AB793" s="2"/>
      <c r="AC793" s="2"/>
      <c r="AD793" s="2"/>
    </row>
    <row r="794" spans="1:30" ht="11.25" customHeight="1">
      <c r="A794" s="120"/>
      <c r="B794" s="58"/>
      <c r="C794" s="120"/>
      <c r="D794" s="120"/>
      <c r="E794" s="120"/>
      <c r="F794" s="120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122"/>
      <c r="Y794" s="122"/>
      <c r="Z794" s="2"/>
      <c r="AA794" s="2"/>
      <c r="AB794" s="2"/>
      <c r="AC794" s="2"/>
      <c r="AD794" s="2"/>
    </row>
    <row r="795" spans="1:30" ht="11.25" customHeight="1">
      <c r="A795" s="120"/>
      <c r="B795" s="58"/>
      <c r="C795" s="120"/>
      <c r="D795" s="120"/>
      <c r="E795" s="120"/>
      <c r="F795" s="120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122"/>
      <c r="Y795" s="122"/>
      <c r="Z795" s="2"/>
      <c r="AA795" s="2"/>
      <c r="AB795" s="2"/>
      <c r="AC795" s="2"/>
      <c r="AD795" s="2"/>
    </row>
    <row r="796" spans="1:30" ht="11.25" customHeight="1">
      <c r="A796" s="120"/>
      <c r="B796" s="58"/>
      <c r="C796" s="120"/>
      <c r="D796" s="120"/>
      <c r="E796" s="120"/>
      <c r="F796" s="120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122"/>
      <c r="Y796" s="122"/>
      <c r="Z796" s="2"/>
      <c r="AA796" s="2"/>
      <c r="AB796" s="2"/>
      <c r="AC796" s="2"/>
      <c r="AD796" s="2"/>
    </row>
    <row r="797" spans="1:30" ht="11.25" customHeight="1">
      <c r="A797" s="120"/>
      <c r="B797" s="58"/>
      <c r="C797" s="120"/>
      <c r="D797" s="120"/>
      <c r="E797" s="120"/>
      <c r="F797" s="120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122"/>
      <c r="Y797" s="122"/>
      <c r="Z797" s="2"/>
      <c r="AA797" s="2"/>
      <c r="AB797" s="2"/>
      <c r="AC797" s="2"/>
      <c r="AD797" s="2"/>
    </row>
    <row r="798" spans="1:30" ht="11.25" customHeight="1">
      <c r="A798" s="120"/>
      <c r="B798" s="58"/>
      <c r="C798" s="120"/>
      <c r="D798" s="120"/>
      <c r="E798" s="120"/>
      <c r="F798" s="120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122"/>
      <c r="Y798" s="122"/>
      <c r="Z798" s="2"/>
      <c r="AA798" s="2"/>
      <c r="AB798" s="2"/>
      <c r="AC798" s="2"/>
      <c r="AD798" s="2"/>
    </row>
    <row r="799" spans="1:30" ht="11.25" customHeight="1">
      <c r="A799" s="120"/>
      <c r="B799" s="58"/>
      <c r="C799" s="120"/>
      <c r="D799" s="120"/>
      <c r="E799" s="120"/>
      <c r="F799" s="120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122"/>
      <c r="Y799" s="122"/>
      <c r="Z799" s="2"/>
      <c r="AA799" s="2"/>
      <c r="AB799" s="2"/>
      <c r="AC799" s="2"/>
      <c r="AD799" s="2"/>
    </row>
    <row r="800" spans="1:30" ht="11.25" customHeight="1">
      <c r="A800" s="120"/>
      <c r="B800" s="58"/>
      <c r="C800" s="120"/>
      <c r="D800" s="120"/>
      <c r="E800" s="120"/>
      <c r="F800" s="120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122"/>
      <c r="Y800" s="122"/>
      <c r="Z800" s="2"/>
      <c r="AA800" s="2"/>
      <c r="AB800" s="2"/>
      <c r="AC800" s="2"/>
      <c r="AD800" s="2"/>
    </row>
    <row r="801" spans="1:30" ht="11.25" customHeight="1">
      <c r="A801" s="120"/>
      <c r="B801" s="58"/>
      <c r="C801" s="120"/>
      <c r="D801" s="120"/>
      <c r="E801" s="120"/>
      <c r="F801" s="120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122"/>
      <c r="Y801" s="122"/>
      <c r="Z801" s="2"/>
      <c r="AA801" s="2"/>
      <c r="AB801" s="2"/>
      <c r="AC801" s="2"/>
      <c r="AD801" s="2"/>
    </row>
    <row r="802" spans="1:30" ht="11.25" customHeight="1">
      <c r="A802" s="120"/>
      <c r="B802" s="58"/>
      <c r="C802" s="120"/>
      <c r="D802" s="120"/>
      <c r="E802" s="120"/>
      <c r="F802" s="120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122"/>
      <c r="Y802" s="122"/>
      <c r="Z802" s="2"/>
      <c r="AA802" s="2"/>
      <c r="AB802" s="2"/>
      <c r="AC802" s="2"/>
      <c r="AD802" s="2"/>
    </row>
    <row r="803" spans="1:30" ht="11.25" customHeight="1">
      <c r="A803" s="120"/>
      <c r="B803" s="58"/>
      <c r="C803" s="120"/>
      <c r="D803" s="120"/>
      <c r="E803" s="120"/>
      <c r="F803" s="120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122"/>
      <c r="Y803" s="122"/>
      <c r="Z803" s="2"/>
      <c r="AA803" s="2"/>
      <c r="AB803" s="2"/>
      <c r="AC803" s="2"/>
      <c r="AD803" s="2"/>
    </row>
    <row r="804" spans="1:30" ht="11.25" customHeight="1">
      <c r="A804" s="120"/>
      <c r="B804" s="58"/>
      <c r="C804" s="120"/>
      <c r="D804" s="120"/>
      <c r="E804" s="120"/>
      <c r="F804" s="120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122"/>
      <c r="Y804" s="122"/>
      <c r="Z804" s="2"/>
      <c r="AA804" s="2"/>
      <c r="AB804" s="2"/>
      <c r="AC804" s="2"/>
      <c r="AD804" s="2"/>
    </row>
    <row r="805" spans="1:30" ht="11.25" customHeight="1">
      <c r="A805" s="120"/>
      <c r="B805" s="58"/>
      <c r="C805" s="120"/>
      <c r="D805" s="120"/>
      <c r="E805" s="120"/>
      <c r="F805" s="120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122"/>
      <c r="Y805" s="122"/>
      <c r="Z805" s="2"/>
      <c r="AA805" s="2"/>
      <c r="AB805" s="2"/>
      <c r="AC805" s="2"/>
      <c r="AD805" s="2"/>
    </row>
    <row r="806" spans="1:30" ht="11.25" customHeight="1">
      <c r="A806" s="120"/>
      <c r="B806" s="58"/>
      <c r="C806" s="120"/>
      <c r="D806" s="120"/>
      <c r="E806" s="120"/>
      <c r="F806" s="120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122"/>
      <c r="Y806" s="122"/>
      <c r="Z806" s="2"/>
      <c r="AA806" s="2"/>
      <c r="AB806" s="2"/>
      <c r="AC806" s="2"/>
      <c r="AD806" s="2"/>
    </row>
    <row r="807" spans="1:30" ht="11.25" customHeight="1">
      <c r="A807" s="120"/>
      <c r="B807" s="58"/>
      <c r="C807" s="120"/>
      <c r="D807" s="120"/>
      <c r="E807" s="120"/>
      <c r="F807" s="120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122"/>
      <c r="Y807" s="122"/>
      <c r="Z807" s="2"/>
      <c r="AA807" s="2"/>
      <c r="AB807" s="2"/>
      <c r="AC807" s="2"/>
      <c r="AD807" s="2"/>
    </row>
    <row r="808" spans="1:30" ht="11.25" customHeight="1">
      <c r="A808" s="120"/>
      <c r="B808" s="58"/>
      <c r="C808" s="120"/>
      <c r="D808" s="120"/>
      <c r="E808" s="120"/>
      <c r="F808" s="120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122"/>
      <c r="Y808" s="122"/>
      <c r="Z808" s="2"/>
      <c r="AA808" s="2"/>
      <c r="AB808" s="2"/>
      <c r="AC808" s="2"/>
      <c r="AD808" s="2"/>
    </row>
    <row r="809" spans="1:30" ht="11.25" customHeight="1">
      <c r="A809" s="120"/>
      <c r="B809" s="58"/>
      <c r="C809" s="120"/>
      <c r="D809" s="120"/>
      <c r="E809" s="120"/>
      <c r="F809" s="120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122"/>
      <c r="Y809" s="122"/>
      <c r="Z809" s="2"/>
      <c r="AA809" s="2"/>
      <c r="AB809" s="2"/>
      <c r="AC809" s="2"/>
      <c r="AD809" s="2"/>
    </row>
    <row r="810" spans="1:30" ht="11.25" customHeight="1">
      <c r="A810" s="120"/>
      <c r="B810" s="58"/>
      <c r="C810" s="120"/>
      <c r="D810" s="120"/>
      <c r="E810" s="120"/>
      <c r="F810" s="120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122"/>
      <c r="Y810" s="122"/>
      <c r="Z810" s="2"/>
      <c r="AA810" s="2"/>
      <c r="AB810" s="2"/>
      <c r="AC810" s="2"/>
      <c r="AD810" s="2"/>
    </row>
    <row r="811" spans="1:30" ht="11.25" customHeight="1">
      <c r="A811" s="120"/>
      <c r="B811" s="58"/>
      <c r="C811" s="120"/>
      <c r="D811" s="120"/>
      <c r="E811" s="120"/>
      <c r="F811" s="120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122"/>
      <c r="Y811" s="122"/>
      <c r="Z811" s="2"/>
      <c r="AA811" s="2"/>
      <c r="AB811" s="2"/>
      <c r="AC811" s="2"/>
      <c r="AD811" s="2"/>
    </row>
    <row r="812" spans="1:30" ht="11.25" customHeight="1">
      <c r="A812" s="120"/>
      <c r="B812" s="58"/>
      <c r="C812" s="120"/>
      <c r="D812" s="120"/>
      <c r="E812" s="120"/>
      <c r="F812" s="120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122"/>
      <c r="Y812" s="122"/>
      <c r="Z812" s="2"/>
      <c r="AA812" s="2"/>
      <c r="AB812" s="2"/>
      <c r="AC812" s="2"/>
      <c r="AD812" s="2"/>
    </row>
    <row r="813" spans="1:30" ht="11.25" customHeight="1">
      <c r="A813" s="120"/>
      <c r="B813" s="58"/>
      <c r="C813" s="120"/>
      <c r="D813" s="120"/>
      <c r="E813" s="120"/>
      <c r="F813" s="120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122"/>
      <c r="Y813" s="122"/>
      <c r="Z813" s="2"/>
      <c r="AA813" s="2"/>
      <c r="AB813" s="2"/>
      <c r="AC813" s="2"/>
      <c r="AD813" s="2"/>
    </row>
    <row r="814" spans="1:30" ht="11.25" customHeight="1">
      <c r="A814" s="120"/>
      <c r="B814" s="58"/>
      <c r="C814" s="120"/>
      <c r="D814" s="120"/>
      <c r="E814" s="120"/>
      <c r="F814" s="120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122"/>
      <c r="Y814" s="122"/>
      <c r="Z814" s="2"/>
      <c r="AA814" s="2"/>
      <c r="AB814" s="2"/>
      <c r="AC814" s="2"/>
      <c r="AD814" s="2"/>
    </row>
    <row r="815" spans="1:30" ht="11.25" customHeight="1">
      <c r="A815" s="120"/>
      <c r="B815" s="58"/>
      <c r="C815" s="120"/>
      <c r="D815" s="120"/>
      <c r="E815" s="120"/>
      <c r="F815" s="120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122"/>
      <c r="Y815" s="122"/>
      <c r="Z815" s="2"/>
      <c r="AA815" s="2"/>
      <c r="AB815" s="2"/>
      <c r="AC815" s="2"/>
      <c r="AD815" s="2"/>
    </row>
    <row r="816" spans="1:30" ht="11.25" customHeight="1">
      <c r="A816" s="120"/>
      <c r="B816" s="58"/>
      <c r="C816" s="120"/>
      <c r="D816" s="120"/>
      <c r="E816" s="120"/>
      <c r="F816" s="120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122"/>
      <c r="Y816" s="122"/>
      <c r="Z816" s="2"/>
      <c r="AA816" s="2"/>
      <c r="AB816" s="2"/>
      <c r="AC816" s="2"/>
      <c r="AD816" s="2"/>
    </row>
    <row r="817" spans="1:30" ht="11.25" customHeight="1">
      <c r="A817" s="120"/>
      <c r="B817" s="58"/>
      <c r="C817" s="120"/>
      <c r="D817" s="120"/>
      <c r="E817" s="120"/>
      <c r="F817" s="120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122"/>
      <c r="Y817" s="122"/>
      <c r="Z817" s="2"/>
      <c r="AA817" s="2"/>
      <c r="AB817" s="2"/>
      <c r="AC817" s="2"/>
      <c r="AD817" s="2"/>
    </row>
    <row r="818" spans="1:30" ht="11.25" customHeight="1">
      <c r="A818" s="120"/>
      <c r="B818" s="58"/>
      <c r="C818" s="120"/>
      <c r="D818" s="120"/>
      <c r="E818" s="120"/>
      <c r="F818" s="120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122"/>
      <c r="Y818" s="122"/>
      <c r="Z818" s="2"/>
      <c r="AA818" s="2"/>
      <c r="AB818" s="2"/>
      <c r="AC818" s="2"/>
      <c r="AD818" s="2"/>
    </row>
    <row r="819" spans="1:30" ht="11.25" customHeight="1">
      <c r="A819" s="120"/>
      <c r="B819" s="58"/>
      <c r="C819" s="120"/>
      <c r="D819" s="120"/>
      <c r="E819" s="120"/>
      <c r="F819" s="120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122"/>
      <c r="Y819" s="122"/>
      <c r="Z819" s="2"/>
      <c r="AA819" s="2"/>
      <c r="AB819" s="2"/>
      <c r="AC819" s="2"/>
      <c r="AD819" s="2"/>
    </row>
    <row r="820" spans="1:30" ht="11.25" customHeight="1">
      <c r="A820" s="120"/>
      <c r="B820" s="58"/>
      <c r="C820" s="120"/>
      <c r="D820" s="120"/>
      <c r="E820" s="120"/>
      <c r="F820" s="120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122"/>
      <c r="Y820" s="122"/>
      <c r="Z820" s="2"/>
      <c r="AA820" s="2"/>
      <c r="AB820" s="2"/>
      <c r="AC820" s="2"/>
      <c r="AD820" s="2"/>
    </row>
    <row r="821" spans="1:30" ht="11.25" customHeight="1">
      <c r="A821" s="120"/>
      <c r="B821" s="58"/>
      <c r="C821" s="120"/>
      <c r="D821" s="120"/>
      <c r="E821" s="120"/>
      <c r="F821" s="120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122"/>
      <c r="Y821" s="122"/>
      <c r="Z821" s="2"/>
      <c r="AA821" s="2"/>
      <c r="AB821" s="2"/>
      <c r="AC821" s="2"/>
      <c r="AD821" s="2"/>
    </row>
    <row r="822" spans="1:30" ht="11.25" customHeight="1">
      <c r="A822" s="120"/>
      <c r="B822" s="58"/>
      <c r="C822" s="120"/>
      <c r="D822" s="120"/>
      <c r="E822" s="120"/>
      <c r="F822" s="120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122"/>
      <c r="Y822" s="122"/>
      <c r="Z822" s="2"/>
      <c r="AA822" s="2"/>
      <c r="AB822" s="2"/>
      <c r="AC822" s="2"/>
      <c r="AD822" s="2"/>
    </row>
    <row r="823" spans="1:30" ht="11.25" customHeight="1">
      <c r="A823" s="120"/>
      <c r="B823" s="58"/>
      <c r="C823" s="120"/>
      <c r="D823" s="120"/>
      <c r="E823" s="120"/>
      <c r="F823" s="120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122"/>
      <c r="Y823" s="122"/>
      <c r="Z823" s="2"/>
      <c r="AA823" s="2"/>
      <c r="AB823" s="2"/>
      <c r="AC823" s="2"/>
      <c r="AD823" s="2"/>
    </row>
    <row r="824" spans="1:30" ht="11.25" customHeight="1">
      <c r="A824" s="120"/>
      <c r="B824" s="58"/>
      <c r="C824" s="120"/>
      <c r="D824" s="120"/>
      <c r="E824" s="120"/>
      <c r="F824" s="120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122"/>
      <c r="Y824" s="122"/>
      <c r="Z824" s="2"/>
      <c r="AA824" s="2"/>
      <c r="AB824" s="2"/>
      <c r="AC824" s="2"/>
      <c r="AD824" s="2"/>
    </row>
    <row r="825" spans="1:30" ht="11.25" customHeight="1">
      <c r="A825" s="120"/>
      <c r="B825" s="58"/>
      <c r="C825" s="120"/>
      <c r="D825" s="120"/>
      <c r="E825" s="120"/>
      <c r="F825" s="120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122"/>
      <c r="Y825" s="122"/>
      <c r="Z825" s="2"/>
      <c r="AA825" s="2"/>
      <c r="AB825" s="2"/>
      <c r="AC825" s="2"/>
      <c r="AD825" s="2"/>
    </row>
    <row r="826" spans="1:30" ht="11.25" customHeight="1">
      <c r="A826" s="120"/>
      <c r="B826" s="58"/>
      <c r="C826" s="120"/>
      <c r="D826" s="120"/>
      <c r="E826" s="120"/>
      <c r="F826" s="120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122"/>
      <c r="Y826" s="122"/>
      <c r="Z826" s="2"/>
      <c r="AA826" s="2"/>
      <c r="AB826" s="2"/>
      <c r="AC826" s="2"/>
      <c r="AD826" s="2"/>
    </row>
    <row r="827" spans="1:30" ht="11.25" customHeight="1">
      <c r="A827" s="120"/>
      <c r="B827" s="58"/>
      <c r="C827" s="120"/>
      <c r="D827" s="120"/>
      <c r="E827" s="120"/>
      <c r="F827" s="120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122"/>
      <c r="Y827" s="122"/>
      <c r="Z827" s="2"/>
      <c r="AA827" s="2"/>
      <c r="AB827" s="2"/>
      <c r="AC827" s="2"/>
      <c r="AD827" s="2"/>
    </row>
    <row r="828" spans="1:30" ht="11.25" customHeight="1">
      <c r="A828" s="120"/>
      <c r="B828" s="58"/>
      <c r="C828" s="120"/>
      <c r="D828" s="120"/>
      <c r="E828" s="120"/>
      <c r="F828" s="120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122"/>
      <c r="Y828" s="122"/>
      <c r="Z828" s="2"/>
      <c r="AA828" s="2"/>
      <c r="AB828" s="2"/>
      <c r="AC828" s="2"/>
      <c r="AD828" s="2"/>
    </row>
    <row r="829" spans="1:30" ht="11.25" customHeight="1">
      <c r="A829" s="120"/>
      <c r="B829" s="58"/>
      <c r="C829" s="120"/>
      <c r="D829" s="120"/>
      <c r="E829" s="120"/>
      <c r="F829" s="120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122"/>
      <c r="Y829" s="122"/>
      <c r="Z829" s="2"/>
      <c r="AA829" s="2"/>
      <c r="AB829" s="2"/>
      <c r="AC829" s="2"/>
      <c r="AD829" s="2"/>
    </row>
    <row r="830" spans="1:30" ht="11.25" customHeight="1">
      <c r="A830" s="120"/>
      <c r="B830" s="58"/>
      <c r="C830" s="120"/>
      <c r="D830" s="120"/>
      <c r="E830" s="120"/>
      <c r="F830" s="120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122"/>
      <c r="Y830" s="122"/>
      <c r="Z830" s="2"/>
      <c r="AA830" s="2"/>
      <c r="AB830" s="2"/>
      <c r="AC830" s="2"/>
      <c r="AD830" s="2"/>
    </row>
    <row r="831" spans="1:30" ht="11.25" customHeight="1">
      <c r="A831" s="120"/>
      <c r="B831" s="58"/>
      <c r="C831" s="120"/>
      <c r="D831" s="120"/>
      <c r="E831" s="120"/>
      <c r="F831" s="120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122"/>
      <c r="Y831" s="122"/>
      <c r="Z831" s="2"/>
      <c r="AA831" s="2"/>
      <c r="AB831" s="2"/>
      <c r="AC831" s="2"/>
      <c r="AD831" s="2"/>
    </row>
    <row r="832" spans="1:30" ht="11.25" customHeight="1">
      <c r="A832" s="120"/>
      <c r="B832" s="58"/>
      <c r="C832" s="120"/>
      <c r="D832" s="120"/>
      <c r="E832" s="120"/>
      <c r="F832" s="120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122"/>
      <c r="Y832" s="122"/>
      <c r="Z832" s="2"/>
      <c r="AA832" s="2"/>
      <c r="AB832" s="2"/>
      <c r="AC832" s="2"/>
      <c r="AD832" s="2"/>
    </row>
    <row r="833" spans="1:30" ht="11.25" customHeight="1">
      <c r="A833" s="120"/>
      <c r="B833" s="58"/>
      <c r="C833" s="120"/>
      <c r="D833" s="120"/>
      <c r="E833" s="120"/>
      <c r="F833" s="120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122"/>
      <c r="Y833" s="122"/>
      <c r="Z833" s="2"/>
      <c r="AA833" s="2"/>
      <c r="AB833" s="2"/>
      <c r="AC833" s="2"/>
      <c r="AD833" s="2"/>
    </row>
    <row r="834" spans="1:30" ht="11.25" customHeight="1">
      <c r="A834" s="120"/>
      <c r="B834" s="58"/>
      <c r="C834" s="120"/>
      <c r="D834" s="120"/>
      <c r="E834" s="120"/>
      <c r="F834" s="120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122"/>
      <c r="Y834" s="122"/>
      <c r="Z834" s="2"/>
      <c r="AA834" s="2"/>
      <c r="AB834" s="2"/>
      <c r="AC834" s="2"/>
      <c r="AD834" s="2"/>
    </row>
    <row r="835" spans="1:30" ht="11.25" customHeight="1">
      <c r="A835" s="120"/>
      <c r="B835" s="58"/>
      <c r="C835" s="120"/>
      <c r="D835" s="120"/>
      <c r="E835" s="120"/>
      <c r="F835" s="120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122"/>
      <c r="Y835" s="122"/>
      <c r="Z835" s="2"/>
      <c r="AA835" s="2"/>
      <c r="AB835" s="2"/>
      <c r="AC835" s="2"/>
      <c r="AD835" s="2"/>
    </row>
    <row r="836" spans="1:30" ht="11.25" customHeight="1">
      <c r="A836" s="120"/>
      <c r="B836" s="58"/>
      <c r="C836" s="120"/>
      <c r="D836" s="120"/>
      <c r="E836" s="120"/>
      <c r="F836" s="120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122"/>
      <c r="Y836" s="122"/>
      <c r="Z836" s="2"/>
      <c r="AA836" s="2"/>
      <c r="AB836" s="2"/>
      <c r="AC836" s="2"/>
      <c r="AD836" s="2"/>
    </row>
    <row r="837" spans="1:30" ht="11.25" customHeight="1">
      <c r="A837" s="120"/>
      <c r="B837" s="58"/>
      <c r="C837" s="120"/>
      <c r="D837" s="120"/>
      <c r="E837" s="120"/>
      <c r="F837" s="120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122"/>
      <c r="Y837" s="122"/>
      <c r="Z837" s="2"/>
      <c r="AA837" s="2"/>
      <c r="AB837" s="2"/>
      <c r="AC837" s="2"/>
      <c r="AD837" s="2"/>
    </row>
    <row r="838" spans="1:30" ht="11.25" customHeight="1">
      <c r="A838" s="120"/>
      <c r="B838" s="58"/>
      <c r="C838" s="120"/>
      <c r="D838" s="120"/>
      <c r="E838" s="120"/>
      <c r="F838" s="120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122"/>
      <c r="Y838" s="122"/>
      <c r="Z838" s="2"/>
      <c r="AA838" s="2"/>
      <c r="AB838" s="2"/>
      <c r="AC838" s="2"/>
      <c r="AD838" s="2"/>
    </row>
    <row r="839" spans="1:30" ht="11.25" customHeight="1">
      <c r="A839" s="120"/>
      <c r="B839" s="58"/>
      <c r="C839" s="120"/>
      <c r="D839" s="120"/>
      <c r="E839" s="120"/>
      <c r="F839" s="120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122"/>
      <c r="Y839" s="122"/>
      <c r="Z839" s="2"/>
      <c r="AA839" s="2"/>
      <c r="AB839" s="2"/>
      <c r="AC839" s="2"/>
      <c r="AD839" s="2"/>
    </row>
    <row r="840" spans="1:30" ht="11.25" customHeight="1">
      <c r="A840" s="120"/>
      <c r="B840" s="58"/>
      <c r="C840" s="120"/>
      <c r="D840" s="120"/>
      <c r="E840" s="120"/>
      <c r="F840" s="120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122"/>
      <c r="Y840" s="122"/>
      <c r="Z840" s="2"/>
      <c r="AA840" s="2"/>
      <c r="AB840" s="2"/>
      <c r="AC840" s="2"/>
      <c r="AD840" s="2"/>
    </row>
    <row r="841" spans="1:30" ht="11.25" customHeight="1">
      <c r="A841" s="120"/>
      <c r="B841" s="58"/>
      <c r="C841" s="120"/>
      <c r="D841" s="120"/>
      <c r="E841" s="120"/>
      <c r="F841" s="120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122"/>
      <c r="Y841" s="122"/>
      <c r="Z841" s="2"/>
      <c r="AA841" s="2"/>
      <c r="AB841" s="2"/>
      <c r="AC841" s="2"/>
      <c r="AD841" s="2"/>
    </row>
    <row r="842" spans="1:30" ht="11.25" customHeight="1">
      <c r="A842" s="120"/>
      <c r="B842" s="58"/>
      <c r="C842" s="120"/>
      <c r="D842" s="120"/>
      <c r="E842" s="120"/>
      <c r="F842" s="120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122"/>
      <c r="Y842" s="122"/>
      <c r="Z842" s="2"/>
      <c r="AA842" s="2"/>
      <c r="AB842" s="2"/>
      <c r="AC842" s="2"/>
      <c r="AD842" s="2"/>
    </row>
    <row r="843" spans="1:30" ht="11.25" customHeight="1">
      <c r="A843" s="120"/>
      <c r="B843" s="58"/>
      <c r="C843" s="120"/>
      <c r="D843" s="120"/>
      <c r="E843" s="120"/>
      <c r="F843" s="120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122"/>
      <c r="Y843" s="122"/>
      <c r="Z843" s="2"/>
      <c r="AA843" s="2"/>
      <c r="AB843" s="2"/>
      <c r="AC843" s="2"/>
      <c r="AD843" s="2"/>
    </row>
    <row r="844" spans="1:30" ht="11.25" customHeight="1">
      <c r="A844" s="120"/>
      <c r="B844" s="58"/>
      <c r="C844" s="120"/>
      <c r="D844" s="120"/>
      <c r="E844" s="120"/>
      <c r="F844" s="120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122"/>
      <c r="Y844" s="122"/>
      <c r="Z844" s="2"/>
      <c r="AA844" s="2"/>
      <c r="AB844" s="2"/>
      <c r="AC844" s="2"/>
      <c r="AD844" s="2"/>
    </row>
    <row r="845" spans="1:30" ht="11.25" customHeight="1">
      <c r="A845" s="120"/>
      <c r="B845" s="58"/>
      <c r="C845" s="120"/>
      <c r="D845" s="120"/>
      <c r="E845" s="120"/>
      <c r="F845" s="120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122"/>
      <c r="Y845" s="122"/>
      <c r="Z845" s="2"/>
      <c r="AA845" s="2"/>
      <c r="AB845" s="2"/>
      <c r="AC845" s="2"/>
      <c r="AD845" s="2"/>
    </row>
    <row r="846" spans="1:30" ht="11.25" customHeight="1">
      <c r="A846" s="120"/>
      <c r="B846" s="58"/>
      <c r="C846" s="120"/>
      <c r="D846" s="120"/>
      <c r="E846" s="120"/>
      <c r="F846" s="120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122"/>
      <c r="Y846" s="122"/>
      <c r="Z846" s="2"/>
      <c r="AA846" s="2"/>
      <c r="AB846" s="2"/>
      <c r="AC846" s="2"/>
      <c r="AD846" s="2"/>
    </row>
    <row r="847" spans="1:30" ht="11.25" customHeight="1">
      <c r="A847" s="120"/>
      <c r="B847" s="58"/>
      <c r="C847" s="120"/>
      <c r="D847" s="120"/>
      <c r="E847" s="120"/>
      <c r="F847" s="120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122"/>
      <c r="Y847" s="122"/>
      <c r="Z847" s="2"/>
      <c r="AA847" s="2"/>
      <c r="AB847" s="2"/>
      <c r="AC847" s="2"/>
      <c r="AD847" s="2"/>
    </row>
    <row r="848" spans="1:30" ht="11.25" customHeight="1">
      <c r="A848" s="120"/>
      <c r="B848" s="58"/>
      <c r="C848" s="120"/>
      <c r="D848" s="120"/>
      <c r="E848" s="120"/>
      <c r="F848" s="120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122"/>
      <c r="Y848" s="122"/>
      <c r="Z848" s="2"/>
      <c r="AA848" s="2"/>
      <c r="AB848" s="2"/>
      <c r="AC848" s="2"/>
      <c r="AD848" s="2"/>
    </row>
    <row r="849" spans="1:30" ht="11.25" customHeight="1">
      <c r="A849" s="120"/>
      <c r="B849" s="58"/>
      <c r="C849" s="120"/>
      <c r="D849" s="120"/>
      <c r="E849" s="120"/>
      <c r="F849" s="120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122"/>
      <c r="Y849" s="122"/>
      <c r="Z849" s="2"/>
      <c r="AA849" s="2"/>
      <c r="AB849" s="2"/>
      <c r="AC849" s="2"/>
      <c r="AD849" s="2"/>
    </row>
    <row r="850" spans="1:30" ht="11.25" customHeight="1">
      <c r="A850" s="120"/>
      <c r="B850" s="58"/>
      <c r="C850" s="120"/>
      <c r="D850" s="120"/>
      <c r="E850" s="120"/>
      <c r="F850" s="120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122"/>
      <c r="Y850" s="122"/>
      <c r="Z850" s="2"/>
      <c r="AA850" s="2"/>
      <c r="AB850" s="2"/>
      <c r="AC850" s="2"/>
      <c r="AD850" s="2"/>
    </row>
    <row r="851" spans="1:30" ht="11.25" customHeight="1">
      <c r="A851" s="120"/>
      <c r="B851" s="58"/>
      <c r="C851" s="120"/>
      <c r="D851" s="120"/>
      <c r="E851" s="120"/>
      <c r="F851" s="120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122"/>
      <c r="Y851" s="122"/>
      <c r="Z851" s="2"/>
      <c r="AA851" s="2"/>
      <c r="AB851" s="2"/>
      <c r="AC851" s="2"/>
      <c r="AD851" s="2"/>
    </row>
    <row r="852" spans="1:30" ht="11.25" customHeight="1">
      <c r="A852" s="120"/>
      <c r="B852" s="58"/>
      <c r="C852" s="120"/>
      <c r="D852" s="120"/>
      <c r="E852" s="120"/>
      <c r="F852" s="120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122"/>
      <c r="Y852" s="122"/>
      <c r="Z852" s="2"/>
      <c r="AA852" s="2"/>
      <c r="AB852" s="2"/>
      <c r="AC852" s="2"/>
      <c r="AD852" s="2"/>
    </row>
    <row r="853" spans="1:30" ht="11.25" customHeight="1">
      <c r="A853" s="120"/>
      <c r="B853" s="58"/>
      <c r="C853" s="120"/>
      <c r="D853" s="120"/>
      <c r="E853" s="120"/>
      <c r="F853" s="120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122"/>
      <c r="Y853" s="122"/>
      <c r="Z853" s="2"/>
      <c r="AA853" s="2"/>
      <c r="AB853" s="2"/>
      <c r="AC853" s="2"/>
      <c r="AD853" s="2"/>
    </row>
    <row r="854" spans="1:30" ht="11.25" customHeight="1">
      <c r="A854" s="120"/>
      <c r="B854" s="58"/>
      <c r="C854" s="120"/>
      <c r="D854" s="120"/>
      <c r="E854" s="120"/>
      <c r="F854" s="120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122"/>
      <c r="Y854" s="122"/>
      <c r="Z854" s="2"/>
      <c r="AA854" s="2"/>
      <c r="AB854" s="2"/>
      <c r="AC854" s="2"/>
      <c r="AD854" s="2"/>
    </row>
    <row r="855" spans="1:30" ht="11.25" customHeight="1">
      <c r="A855" s="120"/>
      <c r="B855" s="58"/>
      <c r="C855" s="120"/>
      <c r="D855" s="120"/>
      <c r="E855" s="120"/>
      <c r="F855" s="120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122"/>
      <c r="Y855" s="122"/>
      <c r="Z855" s="2"/>
      <c r="AA855" s="2"/>
      <c r="AB855" s="2"/>
      <c r="AC855" s="2"/>
      <c r="AD855" s="2"/>
    </row>
    <row r="856" spans="1:30" ht="11.25" customHeight="1">
      <c r="A856" s="120"/>
      <c r="B856" s="58"/>
      <c r="C856" s="120"/>
      <c r="D856" s="120"/>
      <c r="E856" s="120"/>
      <c r="F856" s="120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122"/>
      <c r="Y856" s="122"/>
      <c r="Z856" s="2"/>
      <c r="AA856" s="2"/>
      <c r="AB856" s="2"/>
      <c r="AC856" s="2"/>
      <c r="AD856" s="2"/>
    </row>
    <row r="857" spans="1:30" ht="11.25" customHeight="1">
      <c r="A857" s="120"/>
      <c r="B857" s="58"/>
      <c r="C857" s="120"/>
      <c r="D857" s="120"/>
      <c r="E857" s="120"/>
      <c r="F857" s="120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122"/>
      <c r="Y857" s="122"/>
      <c r="Z857" s="2"/>
      <c r="AA857" s="2"/>
      <c r="AB857" s="2"/>
      <c r="AC857" s="2"/>
      <c r="AD857" s="2"/>
    </row>
    <row r="858" spans="1:30" ht="11.25" customHeight="1">
      <c r="A858" s="120"/>
      <c r="B858" s="58"/>
      <c r="C858" s="120"/>
      <c r="D858" s="120"/>
      <c r="E858" s="120"/>
      <c r="F858" s="120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122"/>
      <c r="Y858" s="122"/>
      <c r="Z858" s="2"/>
      <c r="AA858" s="2"/>
      <c r="AB858" s="2"/>
      <c r="AC858" s="2"/>
      <c r="AD858" s="2"/>
    </row>
    <row r="859" spans="1:30" ht="11.25" customHeight="1">
      <c r="A859" s="120"/>
      <c r="B859" s="58"/>
      <c r="C859" s="120"/>
      <c r="D859" s="120"/>
      <c r="E859" s="120"/>
      <c r="F859" s="120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122"/>
      <c r="Y859" s="122"/>
      <c r="Z859" s="2"/>
      <c r="AA859" s="2"/>
      <c r="AB859" s="2"/>
      <c r="AC859" s="2"/>
      <c r="AD859" s="2"/>
    </row>
    <row r="860" spans="1:30" ht="11.25" customHeight="1">
      <c r="A860" s="120"/>
      <c r="B860" s="58"/>
      <c r="C860" s="120"/>
      <c r="D860" s="120"/>
      <c r="E860" s="120"/>
      <c r="F860" s="120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122"/>
      <c r="Y860" s="122"/>
      <c r="Z860" s="2"/>
      <c r="AA860" s="2"/>
      <c r="AB860" s="2"/>
      <c r="AC860" s="2"/>
      <c r="AD860" s="2"/>
    </row>
    <row r="861" spans="1:30" ht="11.25" customHeight="1">
      <c r="A861" s="120"/>
      <c r="B861" s="58"/>
      <c r="C861" s="120"/>
      <c r="D861" s="120"/>
      <c r="E861" s="120"/>
      <c r="F861" s="120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122"/>
      <c r="Y861" s="122"/>
      <c r="Z861" s="2"/>
      <c r="AA861" s="2"/>
      <c r="AB861" s="2"/>
      <c r="AC861" s="2"/>
      <c r="AD861" s="2"/>
    </row>
    <row r="862" spans="1:30" ht="11.25" customHeight="1">
      <c r="A862" s="120"/>
      <c r="B862" s="58"/>
      <c r="C862" s="120"/>
      <c r="D862" s="120"/>
      <c r="E862" s="120"/>
      <c r="F862" s="120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122"/>
      <c r="Y862" s="122"/>
      <c r="Z862" s="2"/>
      <c r="AA862" s="2"/>
      <c r="AB862" s="2"/>
      <c r="AC862" s="2"/>
      <c r="AD862" s="2"/>
    </row>
    <row r="863" spans="1:30" ht="11.25" customHeight="1">
      <c r="A863" s="120"/>
      <c r="B863" s="58"/>
      <c r="C863" s="120"/>
      <c r="D863" s="120"/>
      <c r="E863" s="120"/>
      <c r="F863" s="120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122"/>
      <c r="Y863" s="122"/>
      <c r="Z863" s="2"/>
      <c r="AA863" s="2"/>
      <c r="AB863" s="2"/>
      <c r="AC863" s="2"/>
      <c r="AD863" s="2"/>
    </row>
    <row r="864" spans="1:30" ht="11.25" customHeight="1">
      <c r="A864" s="120"/>
      <c r="B864" s="58"/>
      <c r="C864" s="120"/>
      <c r="D864" s="120"/>
      <c r="E864" s="120"/>
      <c r="F864" s="120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122"/>
      <c r="Y864" s="122"/>
      <c r="Z864" s="2"/>
      <c r="AA864" s="2"/>
      <c r="AB864" s="2"/>
      <c r="AC864" s="2"/>
      <c r="AD864" s="2"/>
    </row>
    <row r="865" spans="1:30" ht="11.25" customHeight="1">
      <c r="A865" s="120"/>
      <c r="B865" s="58"/>
      <c r="C865" s="120"/>
      <c r="D865" s="120"/>
      <c r="E865" s="120"/>
      <c r="F865" s="120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122"/>
      <c r="Y865" s="122"/>
      <c r="Z865" s="2"/>
      <c r="AA865" s="2"/>
      <c r="AB865" s="2"/>
      <c r="AC865" s="2"/>
      <c r="AD865" s="2"/>
    </row>
    <row r="866" spans="1:30" ht="11.25" customHeight="1">
      <c r="A866" s="120"/>
      <c r="B866" s="58"/>
      <c r="C866" s="120"/>
      <c r="D866" s="120"/>
      <c r="E866" s="120"/>
      <c r="F866" s="120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122"/>
      <c r="Y866" s="122"/>
      <c r="Z866" s="2"/>
      <c r="AA866" s="2"/>
      <c r="AB866" s="2"/>
      <c r="AC866" s="2"/>
      <c r="AD866" s="2"/>
    </row>
    <row r="867" spans="1:30" ht="11.25" customHeight="1">
      <c r="A867" s="120"/>
      <c r="B867" s="58"/>
      <c r="C867" s="120"/>
      <c r="D867" s="120"/>
      <c r="E867" s="120"/>
      <c r="F867" s="120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122"/>
      <c r="Y867" s="122"/>
      <c r="Z867" s="2"/>
      <c r="AA867" s="2"/>
      <c r="AB867" s="2"/>
      <c r="AC867" s="2"/>
      <c r="AD867" s="2"/>
    </row>
    <row r="868" spans="1:30" ht="11.25" customHeight="1">
      <c r="A868" s="120"/>
      <c r="B868" s="58"/>
      <c r="C868" s="120"/>
      <c r="D868" s="120"/>
      <c r="E868" s="120"/>
      <c r="F868" s="120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122"/>
      <c r="Y868" s="122"/>
      <c r="Z868" s="2"/>
      <c r="AA868" s="2"/>
      <c r="AB868" s="2"/>
      <c r="AC868" s="2"/>
      <c r="AD868" s="2"/>
    </row>
    <row r="869" spans="1:30" ht="11.25" customHeight="1">
      <c r="A869" s="120"/>
      <c r="B869" s="58"/>
      <c r="C869" s="120"/>
      <c r="D869" s="120"/>
      <c r="E869" s="120"/>
      <c r="F869" s="120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122"/>
      <c r="Y869" s="122"/>
      <c r="Z869" s="2"/>
      <c r="AA869" s="2"/>
      <c r="AB869" s="2"/>
      <c r="AC869" s="2"/>
      <c r="AD869" s="2"/>
    </row>
    <row r="870" spans="1:30" ht="11.25" customHeight="1">
      <c r="A870" s="120"/>
      <c r="B870" s="58"/>
      <c r="C870" s="120"/>
      <c r="D870" s="120"/>
      <c r="E870" s="120"/>
      <c r="F870" s="120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122"/>
      <c r="Y870" s="122"/>
      <c r="Z870" s="2"/>
      <c r="AA870" s="2"/>
      <c r="AB870" s="2"/>
      <c r="AC870" s="2"/>
      <c r="AD870" s="2"/>
    </row>
    <row r="871" spans="1:30" ht="11.25" customHeight="1">
      <c r="A871" s="120"/>
      <c r="B871" s="58"/>
      <c r="C871" s="120"/>
      <c r="D871" s="120"/>
      <c r="E871" s="120"/>
      <c r="F871" s="120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122"/>
      <c r="Y871" s="122"/>
      <c r="Z871" s="2"/>
      <c r="AA871" s="2"/>
      <c r="AB871" s="2"/>
      <c r="AC871" s="2"/>
      <c r="AD871" s="2"/>
    </row>
    <row r="872" spans="1:30" ht="11.25" customHeight="1">
      <c r="A872" s="120"/>
      <c r="B872" s="58"/>
      <c r="C872" s="120"/>
      <c r="D872" s="120"/>
      <c r="E872" s="120"/>
      <c r="F872" s="120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122"/>
      <c r="Y872" s="122"/>
      <c r="Z872" s="2"/>
      <c r="AA872" s="2"/>
      <c r="AB872" s="2"/>
      <c r="AC872" s="2"/>
      <c r="AD872" s="2"/>
    </row>
    <row r="873" spans="1:30" ht="11.25" customHeight="1">
      <c r="A873" s="120"/>
      <c r="B873" s="58"/>
      <c r="C873" s="120"/>
      <c r="D873" s="120"/>
      <c r="E873" s="120"/>
      <c r="F873" s="120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122"/>
      <c r="Y873" s="122"/>
      <c r="Z873" s="2"/>
      <c r="AA873" s="2"/>
      <c r="AB873" s="2"/>
      <c r="AC873" s="2"/>
      <c r="AD873" s="2"/>
    </row>
    <row r="874" spans="1:30" ht="11.25" customHeight="1">
      <c r="A874" s="120"/>
      <c r="B874" s="58"/>
      <c r="C874" s="120"/>
      <c r="D874" s="120"/>
      <c r="E874" s="120"/>
      <c r="F874" s="120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122"/>
      <c r="Y874" s="122"/>
      <c r="Z874" s="2"/>
      <c r="AA874" s="2"/>
      <c r="AB874" s="2"/>
      <c r="AC874" s="2"/>
      <c r="AD874" s="2"/>
    </row>
    <row r="875" spans="1:30" ht="11.25" customHeight="1">
      <c r="A875" s="120"/>
      <c r="B875" s="58"/>
      <c r="C875" s="120"/>
      <c r="D875" s="120"/>
      <c r="E875" s="120"/>
      <c r="F875" s="120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122"/>
      <c r="Y875" s="122"/>
      <c r="Z875" s="2"/>
      <c r="AA875" s="2"/>
      <c r="AB875" s="2"/>
      <c r="AC875" s="2"/>
      <c r="AD875" s="2"/>
    </row>
    <row r="876" spans="1:30" ht="11.25" customHeight="1">
      <c r="A876" s="120"/>
      <c r="B876" s="58"/>
      <c r="C876" s="120"/>
      <c r="D876" s="120"/>
      <c r="E876" s="120"/>
      <c r="F876" s="120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122"/>
      <c r="Y876" s="122"/>
      <c r="Z876" s="2"/>
      <c r="AA876" s="2"/>
      <c r="AB876" s="2"/>
      <c r="AC876" s="2"/>
      <c r="AD876" s="2"/>
    </row>
    <row r="877" spans="1:30" ht="11.25" customHeight="1">
      <c r="A877" s="120"/>
      <c r="B877" s="58"/>
      <c r="C877" s="120"/>
      <c r="D877" s="120"/>
      <c r="E877" s="120"/>
      <c r="F877" s="120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122"/>
      <c r="Y877" s="122"/>
      <c r="Z877" s="2"/>
      <c r="AA877" s="2"/>
      <c r="AB877" s="2"/>
      <c r="AC877" s="2"/>
      <c r="AD877" s="2"/>
    </row>
    <row r="878" spans="1:30" ht="11.25" customHeight="1">
      <c r="A878" s="120"/>
      <c r="B878" s="58"/>
      <c r="C878" s="120"/>
      <c r="D878" s="120"/>
      <c r="E878" s="120"/>
      <c r="F878" s="120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122"/>
      <c r="Y878" s="122"/>
      <c r="Z878" s="2"/>
      <c r="AA878" s="2"/>
      <c r="AB878" s="2"/>
      <c r="AC878" s="2"/>
      <c r="AD878" s="2"/>
    </row>
    <row r="879" spans="1:30" ht="11.25" customHeight="1">
      <c r="A879" s="120"/>
      <c r="B879" s="58"/>
      <c r="C879" s="120"/>
      <c r="D879" s="120"/>
      <c r="E879" s="120"/>
      <c r="F879" s="120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122"/>
      <c r="Y879" s="122"/>
      <c r="Z879" s="2"/>
      <c r="AA879" s="2"/>
      <c r="AB879" s="2"/>
      <c r="AC879" s="2"/>
      <c r="AD879" s="2"/>
    </row>
    <row r="880" spans="1:30" ht="11.25" customHeight="1">
      <c r="A880" s="120"/>
      <c r="B880" s="58"/>
      <c r="C880" s="120"/>
      <c r="D880" s="120"/>
      <c r="E880" s="120"/>
      <c r="F880" s="120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122"/>
      <c r="Y880" s="122"/>
      <c r="Z880" s="2"/>
      <c r="AA880" s="2"/>
      <c r="AB880" s="2"/>
      <c r="AC880" s="2"/>
      <c r="AD880" s="2"/>
    </row>
    <row r="881" spans="1:30" ht="11.25" customHeight="1">
      <c r="A881" s="120"/>
      <c r="B881" s="58"/>
      <c r="C881" s="120"/>
      <c r="D881" s="120"/>
      <c r="E881" s="120"/>
      <c r="F881" s="120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122"/>
      <c r="Y881" s="122"/>
      <c r="Z881" s="2"/>
      <c r="AA881" s="2"/>
      <c r="AB881" s="2"/>
      <c r="AC881" s="2"/>
      <c r="AD881" s="2"/>
    </row>
    <row r="882" spans="1:30" ht="11.25" customHeight="1">
      <c r="A882" s="120"/>
      <c r="B882" s="58"/>
      <c r="C882" s="120"/>
      <c r="D882" s="120"/>
      <c r="E882" s="120"/>
      <c r="F882" s="120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122"/>
      <c r="Y882" s="122"/>
      <c r="Z882" s="2"/>
      <c r="AA882" s="2"/>
      <c r="AB882" s="2"/>
      <c r="AC882" s="2"/>
      <c r="AD882" s="2"/>
    </row>
    <row r="883" spans="1:30" ht="11.25" customHeight="1">
      <c r="A883" s="120"/>
      <c r="B883" s="58"/>
      <c r="C883" s="120"/>
      <c r="D883" s="120"/>
      <c r="E883" s="120"/>
      <c r="F883" s="120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122"/>
      <c r="Y883" s="122"/>
      <c r="Z883" s="2"/>
      <c r="AA883" s="2"/>
      <c r="AB883" s="2"/>
      <c r="AC883" s="2"/>
      <c r="AD883" s="2"/>
    </row>
    <row r="884" spans="1:30" ht="11.25" customHeight="1">
      <c r="A884" s="120"/>
      <c r="B884" s="58"/>
      <c r="C884" s="120"/>
      <c r="D884" s="120"/>
      <c r="E884" s="120"/>
      <c r="F884" s="120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122"/>
      <c r="Y884" s="122"/>
      <c r="Z884" s="2"/>
      <c r="AA884" s="2"/>
      <c r="AB884" s="2"/>
      <c r="AC884" s="2"/>
      <c r="AD884" s="2"/>
    </row>
    <row r="885" spans="1:30" ht="11.25" customHeight="1">
      <c r="A885" s="120"/>
      <c r="B885" s="58"/>
      <c r="C885" s="120"/>
      <c r="D885" s="120"/>
      <c r="E885" s="120"/>
      <c r="F885" s="120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122"/>
      <c r="Y885" s="122"/>
      <c r="Z885" s="2"/>
      <c r="AA885" s="2"/>
      <c r="AB885" s="2"/>
      <c r="AC885" s="2"/>
      <c r="AD885" s="2"/>
    </row>
    <row r="886" spans="1:30" ht="11.25" customHeight="1">
      <c r="A886" s="120"/>
      <c r="B886" s="58"/>
      <c r="C886" s="120"/>
      <c r="D886" s="120"/>
      <c r="E886" s="120"/>
      <c r="F886" s="120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122"/>
      <c r="Y886" s="122"/>
      <c r="Z886" s="2"/>
      <c r="AA886" s="2"/>
      <c r="AB886" s="2"/>
      <c r="AC886" s="2"/>
      <c r="AD886" s="2"/>
    </row>
    <row r="887" spans="1:30" ht="11.25" customHeight="1">
      <c r="A887" s="120"/>
      <c r="B887" s="58"/>
      <c r="C887" s="120"/>
      <c r="D887" s="120"/>
      <c r="E887" s="120"/>
      <c r="F887" s="120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122"/>
      <c r="Y887" s="122"/>
      <c r="Z887" s="2"/>
      <c r="AA887" s="2"/>
      <c r="AB887" s="2"/>
      <c r="AC887" s="2"/>
      <c r="AD887" s="2"/>
    </row>
    <row r="888" spans="1:30" ht="11.25" customHeight="1">
      <c r="A888" s="120"/>
      <c r="B888" s="58"/>
      <c r="C888" s="120"/>
      <c r="D888" s="120"/>
      <c r="E888" s="120"/>
      <c r="F888" s="120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122"/>
      <c r="Y888" s="122"/>
      <c r="Z888" s="2"/>
      <c r="AA888" s="2"/>
      <c r="AB888" s="2"/>
      <c r="AC888" s="2"/>
      <c r="AD888" s="2"/>
    </row>
    <row r="889" spans="1:30" ht="11.25" customHeight="1">
      <c r="A889" s="120"/>
      <c r="B889" s="58"/>
      <c r="C889" s="120"/>
      <c r="D889" s="120"/>
      <c r="E889" s="120"/>
      <c r="F889" s="120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122"/>
      <c r="Y889" s="122"/>
      <c r="Z889" s="2"/>
      <c r="AA889" s="2"/>
      <c r="AB889" s="2"/>
      <c r="AC889" s="2"/>
      <c r="AD889" s="2"/>
    </row>
    <row r="890" spans="1:30" ht="11.25" customHeight="1">
      <c r="A890" s="120"/>
      <c r="B890" s="58"/>
      <c r="C890" s="120"/>
      <c r="D890" s="120"/>
      <c r="E890" s="120"/>
      <c r="F890" s="120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122"/>
      <c r="Y890" s="122"/>
      <c r="Z890" s="2"/>
      <c r="AA890" s="2"/>
      <c r="AB890" s="2"/>
      <c r="AC890" s="2"/>
      <c r="AD890" s="2"/>
    </row>
    <row r="891" spans="1:30" ht="11.25" customHeight="1">
      <c r="A891" s="120"/>
      <c r="B891" s="58"/>
      <c r="C891" s="120"/>
      <c r="D891" s="120"/>
      <c r="E891" s="120"/>
      <c r="F891" s="120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122"/>
      <c r="Y891" s="122"/>
      <c r="Z891" s="2"/>
      <c r="AA891" s="2"/>
      <c r="AB891" s="2"/>
      <c r="AC891" s="2"/>
      <c r="AD891" s="2"/>
    </row>
    <row r="892" spans="1:30" ht="11.25" customHeight="1">
      <c r="A892" s="120"/>
      <c r="B892" s="58"/>
      <c r="C892" s="120"/>
      <c r="D892" s="120"/>
      <c r="E892" s="120"/>
      <c r="F892" s="120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122"/>
      <c r="Y892" s="122"/>
      <c r="Z892" s="2"/>
      <c r="AA892" s="2"/>
      <c r="AB892" s="2"/>
      <c r="AC892" s="2"/>
      <c r="AD892" s="2"/>
    </row>
    <row r="893" spans="1:30" ht="11.25" customHeight="1">
      <c r="A893" s="120"/>
      <c r="B893" s="58"/>
      <c r="C893" s="120"/>
      <c r="D893" s="120"/>
      <c r="E893" s="120"/>
      <c r="F893" s="120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122"/>
      <c r="Y893" s="122"/>
      <c r="Z893" s="2"/>
      <c r="AA893" s="2"/>
      <c r="AB893" s="2"/>
      <c r="AC893" s="2"/>
      <c r="AD893" s="2"/>
    </row>
    <row r="894" spans="1:30" ht="11.25" customHeight="1">
      <c r="A894" s="120"/>
      <c r="B894" s="58"/>
      <c r="C894" s="120"/>
      <c r="D894" s="120"/>
      <c r="E894" s="120"/>
      <c r="F894" s="120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122"/>
      <c r="Y894" s="122"/>
      <c r="Z894" s="2"/>
      <c r="AA894" s="2"/>
      <c r="AB894" s="2"/>
      <c r="AC894" s="2"/>
      <c r="AD894" s="2"/>
    </row>
    <row r="895" spans="1:30" ht="11.25" customHeight="1">
      <c r="A895" s="120"/>
      <c r="B895" s="58"/>
      <c r="C895" s="120"/>
      <c r="D895" s="120"/>
      <c r="E895" s="120"/>
      <c r="F895" s="120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122"/>
      <c r="Y895" s="122"/>
      <c r="Z895" s="2"/>
      <c r="AA895" s="2"/>
      <c r="AB895" s="2"/>
      <c r="AC895" s="2"/>
      <c r="AD895" s="2"/>
    </row>
    <row r="896" spans="1:30" ht="11.25" customHeight="1">
      <c r="A896" s="120"/>
      <c r="B896" s="58"/>
      <c r="C896" s="120"/>
      <c r="D896" s="120"/>
      <c r="E896" s="120"/>
      <c r="F896" s="120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122"/>
      <c r="Y896" s="122"/>
      <c r="Z896" s="2"/>
      <c r="AA896" s="2"/>
      <c r="AB896" s="2"/>
      <c r="AC896" s="2"/>
      <c r="AD896" s="2"/>
    </row>
    <row r="897" spans="1:30" ht="11.25" customHeight="1">
      <c r="A897" s="120"/>
      <c r="B897" s="58"/>
      <c r="C897" s="120"/>
      <c r="D897" s="120"/>
      <c r="E897" s="120"/>
      <c r="F897" s="120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122"/>
      <c r="Y897" s="122"/>
      <c r="Z897" s="2"/>
      <c r="AA897" s="2"/>
      <c r="AB897" s="2"/>
      <c r="AC897" s="2"/>
      <c r="AD897" s="2"/>
    </row>
    <row r="898" spans="1:30" ht="11.25" customHeight="1">
      <c r="A898" s="120"/>
      <c r="B898" s="58"/>
      <c r="C898" s="120"/>
      <c r="D898" s="120"/>
      <c r="E898" s="120"/>
      <c r="F898" s="120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122"/>
      <c r="Y898" s="122"/>
      <c r="Z898" s="2"/>
      <c r="AA898" s="2"/>
      <c r="AB898" s="2"/>
      <c r="AC898" s="2"/>
      <c r="AD898" s="2"/>
    </row>
    <row r="899" spans="1:30" ht="11.25" customHeight="1">
      <c r="A899" s="120"/>
      <c r="B899" s="58"/>
      <c r="C899" s="120"/>
      <c r="D899" s="120"/>
      <c r="E899" s="120"/>
      <c r="F899" s="120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122"/>
      <c r="Y899" s="122"/>
      <c r="Z899" s="2"/>
      <c r="AA899" s="2"/>
      <c r="AB899" s="2"/>
      <c r="AC899" s="2"/>
      <c r="AD899" s="2"/>
    </row>
    <row r="900" spans="1:30" ht="11.25" customHeight="1">
      <c r="A900" s="120"/>
      <c r="B900" s="58"/>
      <c r="C900" s="120"/>
      <c r="D900" s="120"/>
      <c r="E900" s="120"/>
      <c r="F900" s="120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122"/>
      <c r="Y900" s="122"/>
      <c r="Z900" s="2"/>
      <c r="AA900" s="2"/>
      <c r="AB900" s="2"/>
      <c r="AC900" s="2"/>
      <c r="AD900" s="2"/>
    </row>
    <row r="901" spans="1:30" ht="11.25" customHeight="1">
      <c r="A901" s="120"/>
      <c r="B901" s="58"/>
      <c r="C901" s="120"/>
      <c r="D901" s="120"/>
      <c r="E901" s="120"/>
      <c r="F901" s="120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122"/>
      <c r="Y901" s="122"/>
      <c r="Z901" s="2"/>
      <c r="AA901" s="2"/>
      <c r="AB901" s="2"/>
      <c r="AC901" s="2"/>
      <c r="AD901" s="2"/>
    </row>
    <row r="902" spans="1:30" ht="11.25" customHeight="1">
      <c r="A902" s="120"/>
      <c r="B902" s="58"/>
      <c r="C902" s="120"/>
      <c r="D902" s="120"/>
      <c r="E902" s="120"/>
      <c r="F902" s="120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122"/>
      <c r="Y902" s="122"/>
      <c r="Z902" s="2"/>
      <c r="AA902" s="2"/>
      <c r="AB902" s="2"/>
      <c r="AC902" s="2"/>
      <c r="AD902" s="2"/>
    </row>
    <row r="903" spans="1:30" ht="11.25" customHeight="1">
      <c r="A903" s="120"/>
      <c r="B903" s="58"/>
      <c r="C903" s="120"/>
      <c r="D903" s="120"/>
      <c r="E903" s="120"/>
      <c r="F903" s="120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122"/>
      <c r="Y903" s="122"/>
      <c r="Z903" s="2"/>
      <c r="AA903" s="2"/>
      <c r="AB903" s="2"/>
      <c r="AC903" s="2"/>
      <c r="AD903" s="2"/>
    </row>
    <row r="904" spans="1:30" ht="11.25" customHeight="1">
      <c r="A904" s="120"/>
      <c r="B904" s="58"/>
      <c r="C904" s="120"/>
      <c r="D904" s="120"/>
      <c r="E904" s="120"/>
      <c r="F904" s="120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122"/>
      <c r="Y904" s="122"/>
      <c r="Z904" s="2"/>
      <c r="AA904" s="2"/>
      <c r="AB904" s="2"/>
      <c r="AC904" s="2"/>
      <c r="AD904" s="2"/>
    </row>
    <row r="905" spans="1:30" ht="11.25" customHeight="1">
      <c r="A905" s="120"/>
      <c r="B905" s="58"/>
      <c r="C905" s="120"/>
      <c r="D905" s="120"/>
      <c r="E905" s="120"/>
      <c r="F905" s="120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122"/>
      <c r="Y905" s="122"/>
      <c r="Z905" s="2"/>
      <c r="AA905" s="2"/>
      <c r="AB905" s="2"/>
      <c r="AC905" s="2"/>
      <c r="AD905" s="2"/>
    </row>
    <row r="906" spans="1:30" ht="11.25" customHeight="1">
      <c r="A906" s="120"/>
      <c r="B906" s="58"/>
      <c r="C906" s="120"/>
      <c r="D906" s="120"/>
      <c r="E906" s="120"/>
      <c r="F906" s="120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122"/>
      <c r="Y906" s="122"/>
      <c r="Z906" s="2"/>
      <c r="AA906" s="2"/>
      <c r="AB906" s="2"/>
      <c r="AC906" s="2"/>
      <c r="AD906" s="2"/>
    </row>
    <row r="907" spans="1:30" ht="11.25" customHeight="1">
      <c r="A907" s="120"/>
      <c r="B907" s="58"/>
      <c r="C907" s="120"/>
      <c r="D907" s="120"/>
      <c r="E907" s="120"/>
      <c r="F907" s="120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122"/>
      <c r="Y907" s="122"/>
      <c r="Z907" s="2"/>
      <c r="AA907" s="2"/>
      <c r="AB907" s="2"/>
      <c r="AC907" s="2"/>
      <c r="AD907" s="2"/>
    </row>
    <row r="908" spans="1:30" ht="11.25" customHeight="1">
      <c r="A908" s="120"/>
      <c r="B908" s="58"/>
      <c r="C908" s="120"/>
      <c r="D908" s="120"/>
      <c r="E908" s="120"/>
      <c r="F908" s="120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122"/>
      <c r="Y908" s="122"/>
      <c r="Z908" s="2"/>
      <c r="AA908" s="2"/>
      <c r="AB908" s="2"/>
      <c r="AC908" s="2"/>
      <c r="AD908" s="2"/>
    </row>
    <row r="909" spans="1:30" ht="11.25" customHeight="1">
      <c r="A909" s="120"/>
      <c r="B909" s="58"/>
      <c r="C909" s="120"/>
      <c r="D909" s="120"/>
      <c r="E909" s="120"/>
      <c r="F909" s="120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122"/>
      <c r="Y909" s="122"/>
      <c r="Z909" s="2"/>
      <c r="AA909" s="2"/>
      <c r="AB909" s="2"/>
      <c r="AC909" s="2"/>
      <c r="AD909" s="2"/>
    </row>
    <row r="910" spans="1:30" ht="11.25" customHeight="1">
      <c r="A910" s="120"/>
      <c r="B910" s="58"/>
      <c r="C910" s="120"/>
      <c r="D910" s="120"/>
      <c r="E910" s="120"/>
      <c r="F910" s="120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122"/>
      <c r="Y910" s="122"/>
      <c r="Z910" s="2"/>
      <c r="AA910" s="2"/>
      <c r="AB910" s="2"/>
      <c r="AC910" s="2"/>
      <c r="AD910" s="2"/>
    </row>
    <row r="911" spans="1:30" ht="11.25" customHeight="1">
      <c r="A911" s="120"/>
      <c r="B911" s="58"/>
      <c r="C911" s="120"/>
      <c r="D911" s="120"/>
      <c r="E911" s="120"/>
      <c r="F911" s="120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122"/>
      <c r="Y911" s="122"/>
      <c r="Z911" s="2"/>
      <c r="AA911" s="2"/>
      <c r="AB911" s="2"/>
      <c r="AC911" s="2"/>
      <c r="AD911" s="2"/>
    </row>
    <row r="912" spans="1:30" ht="11.25" customHeight="1">
      <c r="A912" s="120"/>
      <c r="B912" s="58"/>
      <c r="C912" s="120"/>
      <c r="D912" s="120"/>
      <c r="E912" s="120"/>
      <c r="F912" s="120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122"/>
      <c r="Y912" s="122"/>
      <c r="Z912" s="2"/>
      <c r="AA912" s="2"/>
      <c r="AB912" s="2"/>
      <c r="AC912" s="2"/>
      <c r="AD912" s="2"/>
    </row>
    <row r="913" spans="1:30" ht="11.25" customHeight="1">
      <c r="A913" s="120"/>
      <c r="B913" s="58"/>
      <c r="C913" s="120"/>
      <c r="D913" s="120"/>
      <c r="E913" s="120"/>
      <c r="F913" s="120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122"/>
      <c r="Y913" s="122"/>
      <c r="Z913" s="2"/>
      <c r="AA913" s="2"/>
      <c r="AB913" s="2"/>
      <c r="AC913" s="2"/>
      <c r="AD913" s="2"/>
    </row>
    <row r="914" spans="1:30" ht="11.25" customHeight="1">
      <c r="A914" s="120"/>
      <c r="B914" s="58"/>
      <c r="C914" s="120"/>
      <c r="D914" s="120"/>
      <c r="E914" s="120"/>
      <c r="F914" s="120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122"/>
      <c r="Y914" s="122"/>
      <c r="Z914" s="2"/>
      <c r="AA914" s="2"/>
      <c r="AB914" s="2"/>
      <c r="AC914" s="2"/>
      <c r="AD914" s="2"/>
    </row>
    <row r="915" spans="1:30" ht="11.25" customHeight="1">
      <c r="A915" s="120"/>
      <c r="B915" s="58"/>
      <c r="C915" s="120"/>
      <c r="D915" s="120"/>
      <c r="E915" s="120"/>
      <c r="F915" s="120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122"/>
      <c r="Y915" s="122"/>
      <c r="Z915" s="2"/>
      <c r="AA915" s="2"/>
      <c r="AB915" s="2"/>
      <c r="AC915" s="2"/>
      <c r="AD915" s="2"/>
    </row>
    <row r="916" spans="1:30" ht="11.25" customHeight="1">
      <c r="A916" s="120"/>
      <c r="B916" s="58"/>
      <c r="C916" s="120"/>
      <c r="D916" s="120"/>
      <c r="E916" s="120"/>
      <c r="F916" s="120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122"/>
      <c r="Y916" s="122"/>
      <c r="Z916" s="2"/>
      <c r="AA916" s="2"/>
      <c r="AB916" s="2"/>
      <c r="AC916" s="2"/>
      <c r="AD916" s="2"/>
    </row>
    <row r="917" spans="1:30" ht="11.25" customHeight="1">
      <c r="A917" s="120"/>
      <c r="B917" s="58"/>
      <c r="C917" s="120"/>
      <c r="D917" s="120"/>
      <c r="E917" s="120"/>
      <c r="F917" s="120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122"/>
      <c r="Y917" s="122"/>
      <c r="Z917" s="2"/>
      <c r="AA917" s="2"/>
      <c r="AB917" s="2"/>
      <c r="AC917" s="2"/>
      <c r="AD917" s="2"/>
    </row>
    <row r="918" spans="1:30" ht="11.25" customHeight="1">
      <c r="A918" s="120"/>
      <c r="B918" s="58"/>
      <c r="C918" s="120"/>
      <c r="D918" s="120"/>
      <c r="E918" s="120"/>
      <c r="F918" s="120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122"/>
      <c r="Y918" s="122"/>
      <c r="Z918" s="2"/>
      <c r="AA918" s="2"/>
      <c r="AB918" s="2"/>
      <c r="AC918" s="2"/>
      <c r="AD918" s="2"/>
    </row>
    <row r="919" spans="1:30" ht="11.25" customHeight="1">
      <c r="A919" s="120"/>
      <c r="B919" s="58"/>
      <c r="C919" s="120"/>
      <c r="D919" s="120"/>
      <c r="E919" s="120"/>
      <c r="F919" s="120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122"/>
      <c r="Y919" s="122"/>
      <c r="Z919" s="2"/>
      <c r="AA919" s="2"/>
      <c r="AB919" s="2"/>
      <c r="AC919" s="2"/>
      <c r="AD919" s="2"/>
    </row>
    <row r="920" spans="1:30" ht="11.25" customHeight="1">
      <c r="A920" s="120"/>
      <c r="B920" s="58"/>
      <c r="C920" s="120"/>
      <c r="D920" s="120"/>
      <c r="E920" s="120"/>
      <c r="F920" s="120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122"/>
      <c r="Y920" s="122"/>
      <c r="Z920" s="2"/>
      <c r="AA920" s="2"/>
      <c r="AB920" s="2"/>
      <c r="AC920" s="2"/>
      <c r="AD920" s="2"/>
    </row>
    <row r="921" spans="1:30" ht="11.25" customHeight="1">
      <c r="A921" s="120"/>
      <c r="B921" s="58"/>
      <c r="C921" s="120"/>
      <c r="D921" s="120"/>
      <c r="E921" s="120"/>
      <c r="F921" s="120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122"/>
      <c r="Y921" s="122"/>
      <c r="Z921" s="2"/>
      <c r="AA921" s="2"/>
      <c r="AB921" s="2"/>
      <c r="AC921" s="2"/>
      <c r="AD921" s="2"/>
    </row>
    <row r="922" spans="1:30" ht="11.25" customHeight="1">
      <c r="A922" s="120"/>
      <c r="B922" s="58"/>
      <c r="C922" s="120"/>
      <c r="D922" s="120"/>
      <c r="E922" s="120"/>
      <c r="F922" s="120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122"/>
      <c r="Y922" s="122"/>
      <c r="Z922" s="2"/>
      <c r="AA922" s="2"/>
      <c r="AB922" s="2"/>
      <c r="AC922" s="2"/>
      <c r="AD922" s="2"/>
    </row>
    <row r="923" spans="1:30" ht="11.25" customHeight="1">
      <c r="A923" s="120"/>
      <c r="B923" s="58"/>
      <c r="C923" s="120"/>
      <c r="D923" s="120"/>
      <c r="E923" s="120"/>
      <c r="F923" s="120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122"/>
      <c r="Y923" s="122"/>
      <c r="Z923" s="2"/>
      <c r="AA923" s="2"/>
      <c r="AB923" s="2"/>
      <c r="AC923" s="2"/>
      <c r="AD923" s="2"/>
    </row>
    <row r="924" spans="1:30" ht="11.25" customHeight="1">
      <c r="A924" s="120"/>
      <c r="B924" s="58"/>
      <c r="C924" s="120"/>
      <c r="D924" s="120"/>
      <c r="E924" s="120"/>
      <c r="F924" s="120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122"/>
      <c r="Y924" s="122"/>
      <c r="Z924" s="2"/>
      <c r="AA924" s="2"/>
      <c r="AB924" s="2"/>
      <c r="AC924" s="2"/>
      <c r="AD924" s="2"/>
    </row>
    <row r="925" spans="1:30" ht="11.25" customHeight="1">
      <c r="A925" s="120"/>
      <c r="B925" s="58"/>
      <c r="C925" s="120"/>
      <c r="D925" s="120"/>
      <c r="E925" s="120"/>
      <c r="F925" s="120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122"/>
      <c r="Y925" s="122"/>
      <c r="Z925" s="2"/>
      <c r="AA925" s="2"/>
      <c r="AB925" s="2"/>
      <c r="AC925" s="2"/>
      <c r="AD925" s="2"/>
    </row>
    <row r="926" spans="1:30" ht="11.25" customHeight="1">
      <c r="A926" s="120"/>
      <c r="B926" s="58"/>
      <c r="C926" s="120"/>
      <c r="D926" s="120"/>
      <c r="E926" s="120"/>
      <c r="F926" s="120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122"/>
      <c r="Y926" s="122"/>
      <c r="Z926" s="2"/>
      <c r="AA926" s="2"/>
      <c r="AB926" s="2"/>
      <c r="AC926" s="2"/>
      <c r="AD926" s="2"/>
    </row>
    <row r="927" spans="1:30" ht="11.25" customHeight="1">
      <c r="A927" s="120"/>
      <c r="B927" s="58"/>
      <c r="C927" s="120"/>
      <c r="D927" s="120"/>
      <c r="E927" s="120"/>
      <c r="F927" s="120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122"/>
      <c r="Y927" s="122"/>
      <c r="Z927" s="2"/>
      <c r="AA927" s="2"/>
      <c r="AB927" s="2"/>
      <c r="AC927" s="2"/>
      <c r="AD927" s="2"/>
    </row>
    <row r="928" spans="1:30" ht="11.25" customHeight="1">
      <c r="A928" s="120"/>
      <c r="B928" s="58"/>
      <c r="C928" s="120"/>
      <c r="D928" s="120"/>
      <c r="E928" s="120"/>
      <c r="F928" s="120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122"/>
      <c r="Y928" s="122"/>
      <c r="Z928" s="2"/>
      <c r="AA928" s="2"/>
      <c r="AB928" s="2"/>
      <c r="AC928" s="2"/>
      <c r="AD928" s="2"/>
    </row>
    <row r="929" spans="1:30" ht="11.25" customHeight="1">
      <c r="A929" s="120"/>
      <c r="B929" s="58"/>
      <c r="C929" s="120"/>
      <c r="D929" s="120"/>
      <c r="E929" s="120"/>
      <c r="F929" s="120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122"/>
      <c r="Y929" s="122"/>
      <c r="Z929" s="2"/>
      <c r="AA929" s="2"/>
      <c r="AB929" s="2"/>
      <c r="AC929" s="2"/>
      <c r="AD929" s="2"/>
    </row>
    <row r="930" spans="1:30" ht="11.25" customHeight="1">
      <c r="A930" s="120"/>
      <c r="B930" s="58"/>
      <c r="C930" s="120"/>
      <c r="D930" s="120"/>
      <c r="E930" s="120"/>
      <c r="F930" s="120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122"/>
      <c r="Y930" s="122"/>
      <c r="Z930" s="2"/>
      <c r="AA930" s="2"/>
      <c r="AB930" s="2"/>
      <c r="AC930" s="2"/>
      <c r="AD930" s="2"/>
    </row>
    <row r="931" spans="1:30" ht="11.25" customHeight="1">
      <c r="A931" s="120"/>
      <c r="B931" s="58"/>
      <c r="C931" s="120"/>
      <c r="D931" s="120"/>
      <c r="E931" s="120"/>
      <c r="F931" s="120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122"/>
      <c r="Y931" s="122"/>
      <c r="Z931" s="2"/>
      <c r="AA931" s="2"/>
      <c r="AB931" s="2"/>
      <c r="AC931" s="2"/>
      <c r="AD931" s="2"/>
    </row>
    <row r="932" spans="1:30" ht="11.25" customHeight="1">
      <c r="A932" s="120"/>
      <c r="B932" s="58"/>
      <c r="C932" s="120"/>
      <c r="D932" s="120"/>
      <c r="E932" s="120"/>
      <c r="F932" s="120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122"/>
      <c r="Y932" s="122"/>
      <c r="Z932" s="2"/>
      <c r="AA932" s="2"/>
      <c r="AB932" s="2"/>
      <c r="AC932" s="2"/>
      <c r="AD932" s="2"/>
    </row>
    <row r="933" spans="1:30" ht="11.25" customHeight="1">
      <c r="A933" s="120"/>
      <c r="B933" s="58"/>
      <c r="C933" s="120"/>
      <c r="D933" s="120"/>
      <c r="E933" s="120"/>
      <c r="F933" s="120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122"/>
      <c r="Y933" s="122"/>
      <c r="Z933" s="2"/>
      <c r="AA933" s="2"/>
      <c r="AB933" s="2"/>
      <c r="AC933" s="2"/>
      <c r="AD933" s="2"/>
    </row>
    <row r="934" spans="1:30" ht="11.25" customHeight="1">
      <c r="A934" s="120"/>
      <c r="B934" s="58"/>
      <c r="C934" s="120"/>
      <c r="D934" s="120"/>
      <c r="E934" s="120"/>
      <c r="F934" s="120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122"/>
      <c r="Y934" s="122"/>
      <c r="Z934" s="2"/>
      <c r="AA934" s="2"/>
      <c r="AB934" s="2"/>
      <c r="AC934" s="2"/>
      <c r="AD934" s="2"/>
    </row>
    <row r="935" spans="1:30" ht="11.25" customHeight="1">
      <c r="A935" s="120"/>
      <c r="B935" s="58"/>
      <c r="C935" s="120"/>
      <c r="D935" s="120"/>
      <c r="E935" s="120"/>
      <c r="F935" s="120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122"/>
      <c r="Y935" s="122"/>
      <c r="Z935" s="2"/>
      <c r="AA935" s="2"/>
      <c r="AB935" s="2"/>
      <c r="AC935" s="2"/>
      <c r="AD935" s="2"/>
    </row>
    <row r="936" spans="1:30" ht="11.25" customHeight="1">
      <c r="A936" s="120"/>
      <c r="B936" s="58"/>
      <c r="C936" s="120"/>
      <c r="D936" s="120"/>
      <c r="E936" s="120"/>
      <c r="F936" s="120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122"/>
      <c r="Y936" s="122"/>
      <c r="Z936" s="2"/>
      <c r="AA936" s="2"/>
      <c r="AB936" s="2"/>
      <c r="AC936" s="2"/>
      <c r="AD936" s="2"/>
    </row>
    <row r="937" spans="1:30" ht="11.25" customHeight="1">
      <c r="A937" s="120"/>
      <c r="B937" s="58"/>
      <c r="C937" s="120"/>
      <c r="D937" s="120"/>
      <c r="E937" s="120"/>
      <c r="F937" s="120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122"/>
      <c r="Y937" s="122"/>
      <c r="Z937" s="2"/>
      <c r="AA937" s="2"/>
      <c r="AB937" s="2"/>
      <c r="AC937" s="2"/>
      <c r="AD937" s="2"/>
    </row>
    <row r="938" spans="1:30" ht="11.25" customHeight="1">
      <c r="A938" s="120"/>
      <c r="B938" s="58"/>
      <c r="C938" s="120"/>
      <c r="D938" s="120"/>
      <c r="E938" s="120"/>
      <c r="F938" s="120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122"/>
      <c r="Y938" s="122"/>
      <c r="Z938" s="2"/>
      <c r="AA938" s="2"/>
      <c r="AB938" s="2"/>
      <c r="AC938" s="2"/>
      <c r="AD938" s="2"/>
    </row>
    <row r="939" spans="1:30" ht="11.25" customHeight="1">
      <c r="A939" s="120"/>
      <c r="B939" s="58"/>
      <c r="C939" s="120"/>
      <c r="D939" s="120"/>
      <c r="E939" s="120"/>
      <c r="F939" s="120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122"/>
      <c r="Y939" s="122"/>
      <c r="Z939" s="2"/>
      <c r="AA939" s="2"/>
      <c r="AB939" s="2"/>
      <c r="AC939" s="2"/>
      <c r="AD939" s="2"/>
    </row>
    <row r="940" spans="1:30" ht="11.25" customHeight="1">
      <c r="A940" s="120"/>
      <c r="B940" s="58"/>
      <c r="C940" s="120"/>
      <c r="D940" s="120"/>
      <c r="E940" s="120"/>
      <c r="F940" s="120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122"/>
      <c r="Y940" s="122"/>
      <c r="Z940" s="2"/>
      <c r="AA940" s="2"/>
      <c r="AB940" s="2"/>
      <c r="AC940" s="2"/>
      <c r="AD940" s="2"/>
    </row>
    <row r="941" spans="1:30" ht="11.25" customHeight="1">
      <c r="A941" s="120"/>
      <c r="B941" s="58"/>
      <c r="C941" s="120"/>
      <c r="D941" s="120"/>
      <c r="E941" s="120"/>
      <c r="F941" s="120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122"/>
      <c r="Y941" s="122"/>
      <c r="Z941" s="2"/>
      <c r="AA941" s="2"/>
      <c r="AB941" s="2"/>
      <c r="AC941" s="2"/>
      <c r="AD941" s="2"/>
    </row>
    <row r="942" spans="1:30" ht="11.25" customHeight="1">
      <c r="A942" s="120"/>
      <c r="B942" s="58"/>
      <c r="C942" s="120"/>
      <c r="D942" s="120"/>
      <c r="E942" s="120"/>
      <c r="F942" s="120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122"/>
      <c r="Y942" s="122"/>
      <c r="Z942" s="2"/>
      <c r="AA942" s="2"/>
      <c r="AB942" s="2"/>
      <c r="AC942" s="2"/>
      <c r="AD942" s="2"/>
    </row>
    <row r="943" spans="1:30" ht="11.25" customHeight="1">
      <c r="A943" s="120"/>
      <c r="B943" s="58"/>
      <c r="C943" s="120"/>
      <c r="D943" s="120"/>
      <c r="E943" s="120"/>
      <c r="F943" s="120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122"/>
      <c r="Y943" s="122"/>
      <c r="Z943" s="2"/>
      <c r="AA943" s="2"/>
      <c r="AB943" s="2"/>
      <c r="AC943" s="2"/>
      <c r="AD943" s="2"/>
    </row>
    <row r="944" spans="1:30" ht="11.25" customHeight="1">
      <c r="A944" s="120"/>
      <c r="B944" s="58"/>
      <c r="C944" s="120"/>
      <c r="D944" s="120"/>
      <c r="E944" s="120"/>
      <c r="F944" s="120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122"/>
      <c r="Y944" s="122"/>
      <c r="Z944" s="2"/>
      <c r="AA944" s="2"/>
      <c r="AB944" s="2"/>
      <c r="AC944" s="2"/>
      <c r="AD944" s="2"/>
    </row>
    <row r="945" spans="1:30" ht="11.25" customHeight="1">
      <c r="A945" s="120"/>
      <c r="B945" s="58"/>
      <c r="C945" s="120"/>
      <c r="D945" s="120"/>
      <c r="E945" s="120"/>
      <c r="F945" s="120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122"/>
      <c r="Y945" s="122"/>
      <c r="Z945" s="2"/>
      <c r="AA945" s="2"/>
      <c r="AB945" s="2"/>
      <c r="AC945" s="2"/>
      <c r="AD945" s="2"/>
    </row>
    <row r="946" spans="1:30" ht="11.25" customHeight="1">
      <c r="A946" s="120"/>
      <c r="B946" s="58"/>
      <c r="C946" s="120"/>
      <c r="D946" s="120"/>
      <c r="E946" s="120"/>
      <c r="F946" s="120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122"/>
      <c r="Y946" s="122"/>
      <c r="Z946" s="2"/>
      <c r="AA946" s="2"/>
      <c r="AB946" s="2"/>
      <c r="AC946" s="2"/>
      <c r="AD946" s="2"/>
    </row>
    <row r="947" spans="1:30" ht="11.25" customHeight="1">
      <c r="A947" s="120"/>
      <c r="B947" s="58"/>
      <c r="C947" s="120"/>
      <c r="D947" s="120"/>
      <c r="E947" s="120"/>
      <c r="F947" s="120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122"/>
      <c r="Y947" s="122"/>
      <c r="Z947" s="2"/>
      <c r="AA947" s="2"/>
      <c r="AB947" s="2"/>
      <c r="AC947" s="2"/>
      <c r="AD947" s="2"/>
    </row>
    <row r="948" spans="1:30" ht="11.25" customHeight="1">
      <c r="A948" s="120"/>
      <c r="B948" s="58"/>
      <c r="C948" s="120"/>
      <c r="D948" s="120"/>
      <c r="E948" s="120"/>
      <c r="F948" s="120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122"/>
      <c r="Y948" s="122"/>
      <c r="Z948" s="2"/>
      <c r="AA948" s="2"/>
      <c r="AB948" s="2"/>
      <c r="AC948" s="2"/>
      <c r="AD948" s="2"/>
    </row>
    <row r="949" spans="1:30" ht="11.25" customHeight="1">
      <c r="A949" s="120"/>
      <c r="B949" s="58"/>
      <c r="C949" s="120"/>
      <c r="D949" s="120"/>
      <c r="E949" s="120"/>
      <c r="F949" s="120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122"/>
      <c r="Y949" s="122"/>
      <c r="Z949" s="2"/>
      <c r="AA949" s="2"/>
      <c r="AB949" s="2"/>
      <c r="AC949" s="2"/>
      <c r="AD949" s="2"/>
    </row>
    <row r="950" spans="1:30" ht="11.25" customHeight="1">
      <c r="A950" s="120"/>
      <c r="B950" s="58"/>
      <c r="C950" s="120"/>
      <c r="D950" s="120"/>
      <c r="E950" s="120"/>
      <c r="F950" s="120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122"/>
      <c r="Y950" s="122"/>
      <c r="Z950" s="2"/>
      <c r="AA950" s="2"/>
      <c r="AB950" s="2"/>
      <c r="AC950" s="2"/>
      <c r="AD950" s="2"/>
    </row>
    <row r="951" spans="1:30" ht="11.25" customHeight="1">
      <c r="A951" s="120"/>
      <c r="B951" s="58"/>
      <c r="C951" s="120"/>
      <c r="D951" s="120"/>
      <c r="E951" s="120"/>
      <c r="F951" s="120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122"/>
      <c r="Y951" s="122"/>
      <c r="Z951" s="2"/>
      <c r="AA951" s="2"/>
      <c r="AB951" s="2"/>
      <c r="AC951" s="2"/>
      <c r="AD951" s="2"/>
    </row>
    <row r="952" spans="1:30" ht="11.25" customHeight="1">
      <c r="A952" s="120"/>
      <c r="B952" s="58"/>
      <c r="C952" s="120"/>
      <c r="D952" s="120"/>
      <c r="E952" s="120"/>
      <c r="F952" s="120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122"/>
      <c r="Y952" s="122"/>
      <c r="Z952" s="2"/>
      <c r="AA952" s="2"/>
      <c r="AB952" s="2"/>
      <c r="AC952" s="2"/>
      <c r="AD952" s="2"/>
    </row>
    <row r="953" spans="1:30" ht="11.25" customHeight="1">
      <c r="A953" s="120"/>
      <c r="B953" s="58"/>
      <c r="C953" s="120"/>
      <c r="D953" s="120"/>
      <c r="E953" s="120"/>
      <c r="F953" s="120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122"/>
      <c r="Y953" s="122"/>
      <c r="Z953" s="2"/>
      <c r="AA953" s="2"/>
      <c r="AB953" s="2"/>
      <c r="AC953" s="2"/>
      <c r="AD953" s="2"/>
    </row>
    <row r="954" spans="1:30" ht="11.25" customHeight="1">
      <c r="A954" s="120"/>
      <c r="B954" s="58"/>
      <c r="C954" s="120"/>
      <c r="D954" s="120"/>
      <c r="E954" s="120"/>
      <c r="F954" s="120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122"/>
      <c r="Y954" s="122"/>
      <c r="Z954" s="2"/>
      <c r="AA954" s="2"/>
      <c r="AB954" s="2"/>
      <c r="AC954" s="2"/>
      <c r="AD954" s="2"/>
    </row>
    <row r="955" spans="1:30" ht="11.25" customHeight="1">
      <c r="A955" s="120"/>
      <c r="B955" s="58"/>
      <c r="C955" s="120"/>
      <c r="D955" s="120"/>
      <c r="E955" s="120"/>
      <c r="F955" s="120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122"/>
      <c r="Y955" s="122"/>
      <c r="Z955" s="2"/>
      <c r="AA955" s="2"/>
      <c r="AB955" s="2"/>
      <c r="AC955" s="2"/>
      <c r="AD955" s="2"/>
    </row>
    <row r="956" spans="1:30" ht="11.25" customHeight="1">
      <c r="A956" s="120"/>
      <c r="B956" s="58"/>
      <c r="C956" s="120"/>
      <c r="D956" s="120"/>
      <c r="E956" s="120"/>
      <c r="F956" s="120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122"/>
      <c r="Y956" s="122"/>
      <c r="Z956" s="2"/>
      <c r="AA956" s="2"/>
      <c r="AB956" s="2"/>
      <c r="AC956" s="2"/>
      <c r="AD956" s="2"/>
    </row>
    <row r="957" spans="1:30" ht="11.25" customHeight="1">
      <c r="A957" s="120"/>
      <c r="B957" s="58"/>
      <c r="C957" s="120"/>
      <c r="D957" s="120"/>
      <c r="E957" s="120"/>
      <c r="F957" s="120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122"/>
      <c r="Y957" s="122"/>
      <c r="Z957" s="2"/>
      <c r="AA957" s="2"/>
      <c r="AB957" s="2"/>
      <c r="AC957" s="2"/>
      <c r="AD957" s="2"/>
    </row>
    <row r="958" spans="1:30" ht="11.25" customHeight="1">
      <c r="A958" s="120"/>
      <c r="B958" s="58"/>
      <c r="C958" s="120"/>
      <c r="D958" s="120"/>
      <c r="E958" s="120"/>
      <c r="F958" s="120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122"/>
      <c r="Y958" s="122"/>
      <c r="Z958" s="2"/>
      <c r="AA958" s="2"/>
      <c r="AB958" s="2"/>
      <c r="AC958" s="2"/>
      <c r="AD958" s="2"/>
    </row>
    <row r="959" spans="1:30" ht="11.25" customHeight="1">
      <c r="A959" s="120"/>
      <c r="B959" s="58"/>
      <c r="C959" s="120"/>
      <c r="D959" s="120"/>
      <c r="E959" s="120"/>
      <c r="F959" s="120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122"/>
      <c r="Y959" s="122"/>
      <c r="Z959" s="2"/>
      <c r="AA959" s="2"/>
      <c r="AB959" s="2"/>
      <c r="AC959" s="2"/>
      <c r="AD959" s="2"/>
    </row>
    <row r="960" spans="1:30" ht="11.25" customHeight="1">
      <c r="A960" s="120"/>
      <c r="B960" s="58"/>
      <c r="C960" s="120"/>
      <c r="D960" s="120"/>
      <c r="E960" s="120"/>
      <c r="F960" s="120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122"/>
      <c r="Y960" s="122"/>
      <c r="Z960" s="2"/>
      <c r="AA960" s="2"/>
      <c r="AB960" s="2"/>
      <c r="AC960" s="2"/>
      <c r="AD960" s="2"/>
    </row>
    <row r="961" spans="1:30" ht="11.25" customHeight="1">
      <c r="A961" s="120"/>
      <c r="B961" s="58"/>
      <c r="C961" s="120"/>
      <c r="D961" s="120"/>
      <c r="E961" s="120"/>
      <c r="F961" s="120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122"/>
      <c r="Y961" s="122"/>
      <c r="Z961" s="2"/>
      <c r="AA961" s="2"/>
      <c r="AB961" s="2"/>
      <c r="AC961" s="2"/>
      <c r="AD961" s="2"/>
    </row>
    <row r="962" spans="1:30" ht="11.25" customHeight="1">
      <c r="A962" s="120"/>
      <c r="B962" s="58"/>
      <c r="C962" s="120"/>
      <c r="D962" s="120"/>
      <c r="E962" s="120"/>
      <c r="F962" s="120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122"/>
      <c r="Y962" s="122"/>
      <c r="Z962" s="2"/>
      <c r="AA962" s="2"/>
      <c r="AB962" s="2"/>
      <c r="AC962" s="2"/>
      <c r="AD962" s="2"/>
    </row>
    <row r="963" spans="1:30" ht="11.25" customHeight="1">
      <c r="A963" s="120"/>
      <c r="B963" s="58"/>
      <c r="C963" s="120"/>
      <c r="D963" s="120"/>
      <c r="E963" s="120"/>
      <c r="F963" s="120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122"/>
      <c r="Y963" s="122"/>
      <c r="Z963" s="2"/>
      <c r="AA963" s="2"/>
      <c r="AB963" s="2"/>
      <c r="AC963" s="2"/>
      <c r="AD963" s="2"/>
    </row>
    <row r="964" spans="1:30" ht="11.25" customHeight="1">
      <c r="A964" s="120"/>
      <c r="B964" s="58"/>
      <c r="C964" s="120"/>
      <c r="D964" s="120"/>
      <c r="E964" s="120"/>
      <c r="F964" s="120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122"/>
      <c r="Y964" s="122"/>
      <c r="Z964" s="2"/>
      <c r="AA964" s="2"/>
      <c r="AB964" s="2"/>
      <c r="AC964" s="2"/>
      <c r="AD964" s="2"/>
    </row>
    <row r="965" spans="1:30" ht="11.25" customHeight="1">
      <c r="A965" s="120"/>
      <c r="B965" s="58"/>
      <c r="C965" s="120"/>
      <c r="D965" s="120"/>
      <c r="E965" s="120"/>
      <c r="F965" s="120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122"/>
      <c r="Y965" s="122"/>
      <c r="Z965" s="2"/>
      <c r="AA965" s="2"/>
      <c r="AB965" s="2"/>
      <c r="AC965" s="2"/>
      <c r="AD965" s="2"/>
    </row>
    <row r="966" spans="1:30" ht="11.25" customHeight="1">
      <c r="A966" s="120"/>
      <c r="B966" s="58"/>
      <c r="C966" s="120"/>
      <c r="D966" s="120"/>
      <c r="E966" s="120"/>
      <c r="F966" s="120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122"/>
      <c r="Y966" s="122"/>
      <c r="Z966" s="2"/>
      <c r="AA966" s="2"/>
      <c r="AB966" s="2"/>
      <c r="AC966" s="2"/>
      <c r="AD966" s="2"/>
    </row>
    <row r="967" spans="1:30" ht="11.25" customHeight="1">
      <c r="A967" s="120"/>
      <c r="B967" s="58"/>
      <c r="C967" s="120"/>
      <c r="D967" s="120"/>
      <c r="E967" s="120"/>
      <c r="F967" s="120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122"/>
      <c r="Y967" s="122"/>
      <c r="Z967" s="2"/>
      <c r="AA967" s="2"/>
      <c r="AB967" s="2"/>
      <c r="AC967" s="2"/>
      <c r="AD967" s="2"/>
    </row>
    <row r="968" spans="1:30" ht="11.25" customHeight="1">
      <c r="A968" s="120"/>
      <c r="B968" s="58"/>
      <c r="C968" s="120"/>
      <c r="D968" s="120"/>
      <c r="E968" s="120"/>
      <c r="F968" s="120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122"/>
      <c r="Y968" s="122"/>
      <c r="Z968" s="2"/>
      <c r="AA968" s="2"/>
      <c r="AB968" s="2"/>
      <c r="AC968" s="2"/>
      <c r="AD968" s="2"/>
    </row>
    <row r="969" spans="1:30" ht="11.25" customHeight="1">
      <c r="A969" s="120"/>
      <c r="B969" s="58"/>
      <c r="C969" s="120"/>
      <c r="D969" s="120"/>
      <c r="E969" s="120"/>
      <c r="F969" s="120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122"/>
      <c r="Y969" s="122"/>
      <c r="Z969" s="2"/>
      <c r="AA969" s="2"/>
      <c r="AB969" s="2"/>
      <c r="AC969" s="2"/>
      <c r="AD969" s="2"/>
    </row>
    <row r="970" spans="1:30" ht="11.25" customHeight="1">
      <c r="A970" s="120"/>
      <c r="B970" s="58"/>
      <c r="C970" s="120"/>
      <c r="D970" s="120"/>
      <c r="E970" s="120"/>
      <c r="F970" s="120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122"/>
      <c r="Y970" s="122"/>
      <c r="Z970" s="2"/>
      <c r="AA970" s="2"/>
      <c r="AB970" s="2"/>
      <c r="AC970" s="2"/>
      <c r="AD970" s="2"/>
    </row>
    <row r="971" spans="1:30" ht="11.25" customHeight="1">
      <c r="A971" s="120"/>
      <c r="B971" s="58"/>
      <c r="C971" s="120"/>
      <c r="D971" s="120"/>
      <c r="E971" s="120"/>
      <c r="F971" s="120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122"/>
      <c r="Y971" s="122"/>
      <c r="Z971" s="2"/>
      <c r="AA971" s="2"/>
      <c r="AB971" s="2"/>
      <c r="AC971" s="2"/>
      <c r="AD971" s="2"/>
    </row>
    <row r="972" spans="1:30" ht="11.25" customHeight="1">
      <c r="A972" s="120"/>
      <c r="B972" s="58"/>
      <c r="C972" s="120"/>
      <c r="D972" s="120"/>
      <c r="E972" s="120"/>
      <c r="F972" s="120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122"/>
      <c r="Y972" s="122"/>
      <c r="Z972" s="2"/>
      <c r="AA972" s="2"/>
      <c r="AB972" s="2"/>
      <c r="AC972" s="2"/>
      <c r="AD972" s="2"/>
    </row>
    <row r="973" spans="1:30" ht="11.25" customHeight="1">
      <c r="A973" s="120"/>
      <c r="B973" s="58"/>
      <c r="C973" s="120"/>
      <c r="D973" s="120"/>
      <c r="E973" s="120"/>
      <c r="F973" s="120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122"/>
      <c r="Y973" s="122"/>
      <c r="Z973" s="2"/>
      <c r="AA973" s="2"/>
      <c r="AB973" s="2"/>
      <c r="AC973" s="2"/>
      <c r="AD973" s="2"/>
    </row>
    <row r="974" spans="1:30" ht="11.25" customHeight="1">
      <c r="A974" s="120"/>
      <c r="B974" s="58"/>
      <c r="C974" s="120"/>
      <c r="D974" s="120"/>
      <c r="E974" s="120"/>
      <c r="F974" s="120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122"/>
      <c r="Y974" s="122"/>
      <c r="Z974" s="2"/>
      <c r="AA974" s="2"/>
      <c r="AB974" s="2"/>
      <c r="AC974" s="2"/>
      <c r="AD974" s="2"/>
    </row>
    <row r="975" spans="1:30" ht="11.25" customHeight="1">
      <c r="A975" s="120"/>
      <c r="B975" s="58"/>
      <c r="C975" s="120"/>
      <c r="D975" s="120"/>
      <c r="E975" s="120"/>
      <c r="F975" s="120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122"/>
      <c r="Y975" s="122"/>
      <c r="Z975" s="2"/>
      <c r="AA975" s="2"/>
      <c r="AB975" s="2"/>
      <c r="AC975" s="2"/>
      <c r="AD975" s="2"/>
    </row>
    <row r="976" spans="1:30" ht="11.25" customHeight="1">
      <c r="A976" s="120"/>
      <c r="B976" s="58"/>
      <c r="C976" s="120"/>
      <c r="D976" s="120"/>
      <c r="E976" s="120"/>
      <c r="F976" s="120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122"/>
      <c r="Y976" s="122"/>
      <c r="Z976" s="2"/>
      <c r="AA976" s="2"/>
      <c r="AB976" s="2"/>
      <c r="AC976" s="2"/>
      <c r="AD976" s="2"/>
    </row>
    <row r="977" spans="1:30" ht="11.25" customHeight="1">
      <c r="A977" s="120"/>
      <c r="B977" s="58"/>
      <c r="C977" s="120"/>
      <c r="D977" s="120"/>
      <c r="E977" s="120"/>
      <c r="F977" s="120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122"/>
      <c r="Y977" s="122"/>
      <c r="Z977" s="2"/>
      <c r="AA977" s="2"/>
      <c r="AB977" s="2"/>
      <c r="AC977" s="2"/>
      <c r="AD977" s="2"/>
    </row>
    <row r="978" spans="1:30" ht="11.25" customHeight="1">
      <c r="A978" s="120"/>
      <c r="B978" s="58"/>
      <c r="C978" s="120"/>
      <c r="D978" s="120"/>
      <c r="E978" s="120"/>
      <c r="F978" s="120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122"/>
      <c r="Y978" s="122"/>
      <c r="Z978" s="2"/>
      <c r="AA978" s="2"/>
      <c r="AB978" s="2"/>
      <c r="AC978" s="2"/>
      <c r="AD978" s="2"/>
    </row>
    <row r="979" spans="1:30" ht="11.25" customHeight="1">
      <c r="A979" s="120"/>
      <c r="B979" s="58"/>
      <c r="C979" s="120"/>
      <c r="D979" s="120"/>
      <c r="E979" s="120"/>
      <c r="F979" s="120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122"/>
      <c r="Y979" s="122"/>
      <c r="Z979" s="2"/>
      <c r="AA979" s="2"/>
      <c r="AB979" s="2"/>
      <c r="AC979" s="2"/>
      <c r="AD979" s="2"/>
    </row>
    <row r="980" spans="1:30" ht="11.25" customHeight="1">
      <c r="A980" s="120"/>
      <c r="B980" s="58"/>
      <c r="C980" s="120"/>
      <c r="D980" s="120"/>
      <c r="E980" s="120"/>
      <c r="F980" s="120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122"/>
      <c r="Y980" s="122"/>
      <c r="Z980" s="2"/>
      <c r="AA980" s="2"/>
      <c r="AB980" s="2"/>
      <c r="AC980" s="2"/>
      <c r="AD980" s="2"/>
    </row>
    <row r="981" spans="1:30" ht="11.25" customHeight="1">
      <c r="A981" s="120"/>
      <c r="B981" s="58"/>
      <c r="C981" s="120"/>
      <c r="D981" s="120"/>
      <c r="E981" s="120"/>
      <c r="F981" s="120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122"/>
      <c r="Y981" s="122"/>
      <c r="Z981" s="2"/>
      <c r="AA981" s="2"/>
      <c r="AB981" s="2"/>
      <c r="AC981" s="2"/>
      <c r="AD981" s="2"/>
    </row>
    <row r="982" spans="1:30" ht="11.25" customHeight="1">
      <c r="A982" s="120"/>
      <c r="B982" s="58"/>
      <c r="C982" s="120"/>
      <c r="D982" s="120"/>
      <c r="E982" s="120"/>
      <c r="F982" s="120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122"/>
      <c r="Y982" s="122"/>
      <c r="Z982" s="2"/>
      <c r="AA982" s="2"/>
      <c r="AB982" s="2"/>
      <c r="AC982" s="2"/>
      <c r="AD982" s="2"/>
    </row>
    <row r="983" spans="1:30" ht="11.25" customHeight="1">
      <c r="A983" s="120"/>
      <c r="B983" s="58"/>
      <c r="C983" s="120"/>
      <c r="D983" s="120"/>
      <c r="E983" s="120"/>
      <c r="F983" s="120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122"/>
      <c r="Y983" s="122"/>
      <c r="Z983" s="2"/>
      <c r="AA983" s="2"/>
      <c r="AB983" s="2"/>
      <c r="AC983" s="2"/>
      <c r="AD983" s="2"/>
    </row>
    <row r="984" spans="1:30" ht="11.25" customHeight="1">
      <c r="A984" s="120"/>
      <c r="B984" s="58"/>
      <c r="C984" s="120"/>
      <c r="D984" s="120"/>
      <c r="E984" s="120"/>
      <c r="F984" s="120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122"/>
      <c r="Y984" s="122"/>
      <c r="Z984" s="2"/>
      <c r="AA984" s="2"/>
      <c r="AB984" s="2"/>
      <c r="AC984" s="2"/>
      <c r="AD984" s="2"/>
    </row>
    <row r="985" spans="1:30" ht="11.25" customHeight="1">
      <c r="A985" s="120"/>
      <c r="B985" s="58"/>
      <c r="C985" s="120"/>
      <c r="D985" s="120"/>
      <c r="E985" s="120"/>
      <c r="F985" s="120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122"/>
      <c r="Y985" s="122"/>
      <c r="Z985" s="2"/>
      <c r="AA985" s="2"/>
      <c r="AB985" s="2"/>
      <c r="AC985" s="2"/>
      <c r="AD985" s="2"/>
    </row>
    <row r="986" spans="1:30" ht="11.25" customHeight="1">
      <c r="A986" s="120"/>
      <c r="B986" s="58"/>
      <c r="C986" s="120"/>
      <c r="D986" s="120"/>
      <c r="E986" s="120"/>
      <c r="F986" s="120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122"/>
      <c r="Y986" s="122"/>
      <c r="Z986" s="2"/>
      <c r="AA986" s="2"/>
      <c r="AB986" s="2"/>
      <c r="AC986" s="2"/>
      <c r="AD986" s="2"/>
    </row>
    <row r="987" spans="1:30" ht="11.25" customHeight="1">
      <c r="A987" s="120"/>
      <c r="B987" s="58"/>
      <c r="C987" s="120"/>
      <c r="D987" s="120"/>
      <c r="E987" s="120"/>
      <c r="F987" s="120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122"/>
      <c r="Y987" s="122"/>
      <c r="Z987" s="2"/>
      <c r="AA987" s="2"/>
      <c r="AB987" s="2"/>
      <c r="AC987" s="2"/>
      <c r="AD987" s="2"/>
    </row>
    <row r="988" spans="1:30" ht="11.25" customHeight="1">
      <c r="A988" s="120"/>
      <c r="B988" s="58"/>
      <c r="C988" s="120"/>
      <c r="D988" s="120"/>
      <c r="E988" s="120"/>
      <c r="F988" s="120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122"/>
      <c r="Y988" s="122"/>
      <c r="Z988" s="2"/>
      <c r="AA988" s="2"/>
      <c r="AB988" s="2"/>
      <c r="AC988" s="2"/>
      <c r="AD988" s="2"/>
    </row>
    <row r="989" spans="1:30" ht="11.25" customHeight="1">
      <c r="A989" s="120"/>
      <c r="B989" s="58"/>
      <c r="C989" s="120"/>
      <c r="D989" s="120"/>
      <c r="E989" s="120"/>
      <c r="F989" s="120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122"/>
      <c r="Y989" s="122"/>
      <c r="Z989" s="2"/>
      <c r="AA989" s="2"/>
      <c r="AB989" s="2"/>
      <c r="AC989" s="2"/>
      <c r="AD989" s="2"/>
    </row>
    <row r="990" spans="1:30" ht="11.25" customHeight="1">
      <c r="A990" s="120"/>
      <c r="B990" s="58"/>
      <c r="C990" s="120"/>
      <c r="D990" s="120"/>
      <c r="E990" s="120"/>
      <c r="F990" s="120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122"/>
      <c r="Y990" s="122"/>
      <c r="Z990" s="2"/>
      <c r="AA990" s="2"/>
      <c r="AB990" s="2"/>
      <c r="AC990" s="2"/>
      <c r="AD990" s="2"/>
    </row>
    <row r="991" spans="1:30" ht="11.25" customHeight="1">
      <c r="A991" s="120"/>
      <c r="B991" s="58"/>
      <c r="C991" s="120"/>
      <c r="D991" s="120"/>
      <c r="E991" s="120"/>
      <c r="F991" s="120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122"/>
      <c r="Y991" s="122"/>
      <c r="Z991" s="2"/>
      <c r="AA991" s="2"/>
      <c r="AB991" s="2"/>
      <c r="AC991" s="2"/>
      <c r="AD991" s="2"/>
    </row>
    <row r="992" spans="1:30" ht="11.25" customHeight="1">
      <c r="A992" s="120"/>
      <c r="B992" s="58"/>
      <c r="C992" s="120"/>
      <c r="D992" s="120"/>
      <c r="E992" s="120"/>
      <c r="F992" s="120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122"/>
      <c r="Y992" s="122"/>
      <c r="Z992" s="2"/>
      <c r="AA992" s="2"/>
      <c r="AB992" s="2"/>
      <c r="AC992" s="2"/>
      <c r="AD992" s="2"/>
    </row>
    <row r="993" spans="1:30" ht="11.25" customHeight="1">
      <c r="A993" s="120"/>
      <c r="B993" s="58"/>
      <c r="C993" s="120"/>
      <c r="D993" s="120"/>
      <c r="E993" s="120"/>
      <c r="F993" s="120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122"/>
      <c r="Y993" s="122"/>
      <c r="Z993" s="2"/>
      <c r="AA993" s="2"/>
      <c r="AB993" s="2"/>
      <c r="AC993" s="2"/>
      <c r="AD993" s="2"/>
    </row>
    <row r="994" spans="1:30" ht="11.25" customHeight="1">
      <c r="A994" s="120"/>
      <c r="B994" s="58"/>
      <c r="C994" s="120"/>
      <c r="D994" s="120"/>
      <c r="E994" s="120"/>
      <c r="F994" s="120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122"/>
      <c r="Y994" s="122"/>
      <c r="Z994" s="2"/>
      <c r="AA994" s="2"/>
      <c r="AB994" s="2"/>
      <c r="AC994" s="2"/>
      <c r="AD994" s="2"/>
    </row>
    <row r="995" spans="1:30" ht="11.25" customHeight="1">
      <c r="A995" s="120"/>
      <c r="B995" s="58"/>
      <c r="C995" s="120"/>
      <c r="D995" s="120"/>
      <c r="E995" s="120"/>
      <c r="F995" s="120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122"/>
      <c r="Y995" s="122"/>
      <c r="Z995" s="2"/>
      <c r="AA995" s="2"/>
      <c r="AB995" s="2"/>
      <c r="AC995" s="2"/>
      <c r="AD995" s="2"/>
    </row>
    <row r="996" spans="1:30" ht="11.25" customHeight="1">
      <c r="A996" s="120"/>
      <c r="B996" s="58"/>
      <c r="C996" s="120"/>
      <c r="D996" s="120"/>
      <c r="E996" s="120"/>
      <c r="F996" s="120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122"/>
      <c r="Y996" s="122"/>
      <c r="Z996" s="2"/>
      <c r="AA996" s="2"/>
      <c r="AB996" s="2"/>
      <c r="AC996" s="2"/>
      <c r="AD996" s="2"/>
    </row>
    <row r="997" spans="1:30" ht="11.25" customHeight="1">
      <c r="A997" s="120"/>
      <c r="B997" s="58"/>
      <c r="C997" s="120"/>
      <c r="D997" s="120"/>
      <c r="E997" s="120"/>
      <c r="F997" s="120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122"/>
      <c r="Y997" s="122"/>
      <c r="Z997" s="2"/>
      <c r="AA997" s="2"/>
      <c r="AB997" s="2"/>
      <c r="AC997" s="2"/>
      <c r="AD997" s="2"/>
    </row>
    <row r="998" spans="1:30" ht="11.25" customHeight="1">
      <c r="A998" s="120"/>
      <c r="B998" s="58"/>
      <c r="C998" s="120"/>
      <c r="D998" s="120"/>
      <c r="E998" s="120"/>
      <c r="F998" s="120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122"/>
      <c r="Y998" s="122"/>
      <c r="Z998" s="2"/>
      <c r="AA998" s="2"/>
      <c r="AB998" s="2"/>
      <c r="AC998" s="2"/>
      <c r="AD998" s="2"/>
    </row>
    <row r="999" spans="1:30" ht="11.25" customHeight="1">
      <c r="A999" s="120"/>
      <c r="B999" s="58"/>
      <c r="C999" s="120"/>
      <c r="D999" s="120"/>
      <c r="E999" s="120"/>
      <c r="F999" s="120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122"/>
      <c r="Y999" s="122"/>
      <c r="Z999" s="2"/>
      <c r="AA999" s="2"/>
      <c r="AB999" s="2"/>
      <c r="AC999" s="2"/>
      <c r="AD999" s="2"/>
    </row>
    <row r="1000" spans="1:30" ht="11.25" customHeight="1">
      <c r="A1000" s="120"/>
      <c r="B1000" s="58"/>
      <c r="C1000" s="120"/>
      <c r="D1000" s="120"/>
      <c r="E1000" s="120"/>
      <c r="F1000" s="120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122"/>
      <c r="Y1000" s="122"/>
      <c r="Z1000" s="2"/>
      <c r="AA1000" s="2"/>
      <c r="AB1000" s="2"/>
      <c r="AC1000" s="2"/>
      <c r="AD1000" s="2"/>
    </row>
  </sheetData>
  <mergeCells count="19">
    <mergeCell ref="W6:W7"/>
    <mergeCell ref="X6:Y6"/>
    <mergeCell ref="A1:Y1"/>
    <mergeCell ref="A2:Y2"/>
    <mergeCell ref="A3:Y3"/>
    <mergeCell ref="A4:Y4"/>
    <mergeCell ref="A5:Y5"/>
    <mergeCell ref="A6:A7"/>
    <mergeCell ref="B6:B7"/>
    <mergeCell ref="N6:N7"/>
    <mergeCell ref="O6:Q6"/>
    <mergeCell ref="R6:R7"/>
    <mergeCell ref="S6:U6"/>
    <mergeCell ref="V6:V7"/>
    <mergeCell ref="C6:C7"/>
    <mergeCell ref="D6:F6"/>
    <mergeCell ref="G6:I6"/>
    <mergeCell ref="J6:J7"/>
    <mergeCell ref="K6:M6"/>
  </mergeCells>
  <printOptions horizontalCentered="1" verticalCentered="1"/>
  <pageMargins left="0" right="0" top="0.74803149606299213" bottom="0.74803149606299213" header="0" footer="0"/>
  <pageSetup paperSize="14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DB5"/>
  </sheetPr>
  <dimension ref="A1:AR1000"/>
  <sheetViews>
    <sheetView workbookViewId="0"/>
  </sheetViews>
  <sheetFormatPr baseColWidth="10" defaultColWidth="14.42578125" defaultRowHeight="15" customHeight="1" outlineLevelRow="1" outlineLevelCol="1"/>
  <cols>
    <col min="1" max="1" width="3.5703125" customWidth="1"/>
    <col min="2" max="2" width="15.42578125" customWidth="1"/>
    <col min="3" max="3" width="11.85546875" customWidth="1"/>
    <col min="4" max="4" width="10.42578125" customWidth="1"/>
    <col min="5" max="5" width="26.5703125" customWidth="1"/>
    <col min="6" max="17" width="15.7109375" customWidth="1"/>
    <col min="18" max="20" width="15.7109375" hidden="1" customWidth="1" outlineLevel="1"/>
    <col min="21" max="21" width="15.7109375" customWidth="1" collapsed="1"/>
    <col min="22" max="24" width="15.7109375" customWidth="1" outlineLevel="1"/>
    <col min="25" max="25" width="15.7109375" customWidth="1"/>
    <col min="26" max="28" width="15.7109375" hidden="1" customWidth="1" outlineLevel="1"/>
    <col min="29" max="29" width="15.7109375" customWidth="1"/>
    <col min="30" max="32" width="15.7109375" hidden="1" customWidth="1" outlineLevel="1"/>
    <col min="33" max="38" width="15.7109375" customWidth="1"/>
    <col min="39" max="44" width="11.42578125" customWidth="1"/>
  </cols>
  <sheetData>
    <row r="1" spans="1:44" ht="16.5" customHeight="1">
      <c r="A1" s="317" t="s">
        <v>0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18"/>
      <c r="AI1" s="318"/>
      <c r="AJ1" s="318"/>
      <c r="AK1" s="1"/>
      <c r="AL1" s="1"/>
      <c r="AM1" s="1"/>
      <c r="AN1" s="1"/>
      <c r="AO1" s="1"/>
      <c r="AP1" s="1"/>
      <c r="AQ1" s="1"/>
      <c r="AR1" s="1"/>
    </row>
    <row r="2" spans="1:44" ht="16.5" customHeight="1">
      <c r="A2" s="317" t="s">
        <v>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1"/>
      <c r="AL2" s="1"/>
      <c r="AM2" s="1"/>
      <c r="AN2" s="1"/>
      <c r="AO2" s="1"/>
      <c r="AP2" s="1"/>
      <c r="AQ2" s="1"/>
      <c r="AR2" s="1"/>
    </row>
    <row r="3" spans="1:44" ht="16.5" customHeight="1">
      <c r="A3" s="317" t="s">
        <v>2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  <c r="AJ3" s="318"/>
      <c r="AK3" s="1"/>
      <c r="AL3" s="1"/>
      <c r="AM3" s="1"/>
      <c r="AN3" s="1"/>
      <c r="AO3" s="1"/>
      <c r="AP3" s="1"/>
      <c r="AQ3" s="1"/>
      <c r="AR3" s="1"/>
    </row>
    <row r="4" spans="1:44" ht="16.5" customHeight="1">
      <c r="A4" s="317" t="s">
        <v>3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1"/>
      <c r="AL4" s="1"/>
      <c r="AM4" s="1"/>
      <c r="AN4" s="1"/>
      <c r="AO4" s="1"/>
      <c r="AP4" s="1"/>
      <c r="AQ4" s="1"/>
      <c r="AR4" s="1"/>
    </row>
    <row r="5" spans="1:44" ht="17.25" customHeight="1">
      <c r="A5" s="319" t="s">
        <v>96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2"/>
      <c r="AK5" s="2"/>
      <c r="AL5" s="2"/>
      <c r="AM5" s="2"/>
      <c r="AN5" s="2"/>
      <c r="AO5" s="2"/>
      <c r="AP5" s="2"/>
      <c r="AQ5" s="2"/>
      <c r="AR5" s="2"/>
    </row>
    <row r="6" spans="1:44" ht="24" customHeight="1">
      <c r="A6" s="320" t="s">
        <v>5</v>
      </c>
      <c r="B6" s="320" t="s">
        <v>6</v>
      </c>
      <c r="C6" s="320" t="s">
        <v>7</v>
      </c>
      <c r="D6" s="320" t="s">
        <v>8</v>
      </c>
      <c r="E6" s="320" t="s">
        <v>9</v>
      </c>
      <c r="F6" s="320" t="s">
        <v>10</v>
      </c>
      <c r="G6" s="320" t="s">
        <v>11</v>
      </c>
      <c r="H6" s="331" t="s">
        <v>12</v>
      </c>
      <c r="I6" s="312"/>
      <c r="J6" s="313" t="s">
        <v>13</v>
      </c>
      <c r="K6" s="313" t="s">
        <v>14</v>
      </c>
      <c r="L6" s="320" t="s">
        <v>15</v>
      </c>
      <c r="M6" s="332" t="s">
        <v>16</v>
      </c>
      <c r="N6" s="333"/>
      <c r="O6" s="316"/>
      <c r="P6" s="320" t="s">
        <v>17</v>
      </c>
      <c r="Q6" s="320" t="s">
        <v>18</v>
      </c>
      <c r="R6" s="310" t="s">
        <v>19</v>
      </c>
      <c r="S6" s="311"/>
      <c r="T6" s="312"/>
      <c r="U6" s="313" t="s">
        <v>20</v>
      </c>
      <c r="V6" s="310" t="s">
        <v>19</v>
      </c>
      <c r="W6" s="311"/>
      <c r="X6" s="312"/>
      <c r="Y6" s="313" t="s">
        <v>21</v>
      </c>
      <c r="Z6" s="310" t="s">
        <v>19</v>
      </c>
      <c r="AA6" s="311"/>
      <c r="AB6" s="312"/>
      <c r="AC6" s="313" t="s">
        <v>22</v>
      </c>
      <c r="AD6" s="310" t="s">
        <v>19</v>
      </c>
      <c r="AE6" s="311"/>
      <c r="AF6" s="312"/>
      <c r="AG6" s="313" t="s">
        <v>23</v>
      </c>
      <c r="AH6" s="313" t="s">
        <v>24</v>
      </c>
      <c r="AI6" s="315" t="s">
        <v>25</v>
      </c>
      <c r="AJ6" s="316"/>
      <c r="AK6" s="1"/>
      <c r="AL6" s="1"/>
      <c r="AM6" s="1"/>
      <c r="AN6" s="1"/>
      <c r="AO6" s="1"/>
      <c r="AP6" s="1"/>
      <c r="AQ6" s="1"/>
      <c r="AR6" s="3"/>
    </row>
    <row r="7" spans="1:44" ht="26.25" customHeight="1">
      <c r="A7" s="314"/>
      <c r="B7" s="314"/>
      <c r="C7" s="314"/>
      <c r="D7" s="314"/>
      <c r="E7" s="314"/>
      <c r="F7" s="314"/>
      <c r="G7" s="314"/>
      <c r="H7" s="4" t="s">
        <v>26</v>
      </c>
      <c r="I7" s="4" t="s">
        <v>27</v>
      </c>
      <c r="J7" s="314"/>
      <c r="K7" s="314"/>
      <c r="L7" s="314"/>
      <c r="M7" s="5" t="s">
        <v>28</v>
      </c>
      <c r="N7" s="5" t="s">
        <v>29</v>
      </c>
      <c r="O7" s="5" t="s">
        <v>30</v>
      </c>
      <c r="P7" s="314"/>
      <c r="Q7" s="314"/>
      <c r="R7" s="5" t="s">
        <v>31</v>
      </c>
      <c r="S7" s="5" t="s">
        <v>32</v>
      </c>
      <c r="T7" s="5" t="s">
        <v>33</v>
      </c>
      <c r="U7" s="314"/>
      <c r="V7" s="5" t="s">
        <v>34</v>
      </c>
      <c r="W7" s="5" t="s">
        <v>35</v>
      </c>
      <c r="X7" s="5" t="s">
        <v>36</v>
      </c>
      <c r="Y7" s="314"/>
      <c r="Z7" s="5" t="s">
        <v>37</v>
      </c>
      <c r="AA7" s="5" t="s">
        <v>38</v>
      </c>
      <c r="AB7" s="5" t="s">
        <v>39</v>
      </c>
      <c r="AC7" s="314"/>
      <c r="AD7" s="5" t="s">
        <v>40</v>
      </c>
      <c r="AE7" s="5" t="s">
        <v>41</v>
      </c>
      <c r="AF7" s="5" t="s">
        <v>42</v>
      </c>
      <c r="AG7" s="314"/>
      <c r="AH7" s="314"/>
      <c r="AI7" s="6" t="s">
        <v>43</v>
      </c>
      <c r="AJ7" s="6" t="s">
        <v>44</v>
      </c>
      <c r="AK7" s="1"/>
      <c r="AL7" s="1"/>
      <c r="AM7" s="1"/>
      <c r="AN7" s="1"/>
      <c r="AO7" s="1"/>
      <c r="AP7" s="1"/>
      <c r="AQ7" s="1"/>
      <c r="AR7" s="3"/>
    </row>
    <row r="8" spans="1:44" ht="19.5" customHeight="1">
      <c r="A8" s="330" t="s">
        <v>45</v>
      </c>
      <c r="B8" s="311"/>
      <c r="C8" s="311"/>
      <c r="D8" s="311"/>
      <c r="E8" s="312"/>
      <c r="F8" s="7"/>
      <c r="G8" s="8"/>
      <c r="H8" s="45"/>
      <c r="I8" s="9"/>
      <c r="J8" s="46"/>
      <c r="K8" s="11"/>
      <c r="L8" s="12"/>
      <c r="M8" s="13"/>
      <c r="N8" s="13"/>
      <c r="O8" s="13"/>
      <c r="P8" s="8"/>
      <c r="Q8" s="7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4"/>
      <c r="AJ8" s="14"/>
      <c r="AK8" s="2"/>
      <c r="AL8" s="2"/>
      <c r="AM8" s="2"/>
      <c r="AN8" s="2"/>
      <c r="AO8" s="2"/>
      <c r="AP8" s="2"/>
      <c r="AQ8" s="2"/>
      <c r="AR8" s="15"/>
    </row>
    <row r="9" spans="1:44" ht="39" customHeight="1" outlineLevel="1">
      <c r="A9" s="185">
        <v>1</v>
      </c>
      <c r="B9" s="186" t="s">
        <v>97</v>
      </c>
      <c r="C9" s="187" t="s">
        <v>98</v>
      </c>
      <c r="D9" s="188">
        <v>45317</v>
      </c>
      <c r="E9" s="189" t="s">
        <v>99</v>
      </c>
      <c r="F9" s="68" t="s">
        <v>100</v>
      </c>
      <c r="G9" s="190" t="s">
        <v>101</v>
      </c>
      <c r="H9" s="191">
        <v>45292</v>
      </c>
      <c r="I9" s="19">
        <v>45657</v>
      </c>
      <c r="J9" s="25">
        <v>25484664</v>
      </c>
      <c r="K9" s="192">
        <v>25484668</v>
      </c>
      <c r="L9" s="189" t="s">
        <v>102</v>
      </c>
      <c r="M9" s="193">
        <v>114</v>
      </c>
      <c r="N9" s="193">
        <v>105</v>
      </c>
      <c r="O9" s="193" t="s">
        <v>103</v>
      </c>
      <c r="P9" s="190" t="s">
        <v>104</v>
      </c>
      <c r="Q9" s="194"/>
      <c r="R9" s="195">
        <v>25484668</v>
      </c>
      <c r="S9" s="140"/>
      <c r="T9" s="140"/>
      <c r="U9" s="196">
        <f t="shared" ref="U9:U10" si="0">SUM(R9:T9)</f>
        <v>25484668</v>
      </c>
      <c r="V9" s="140"/>
      <c r="W9" s="140"/>
      <c r="X9" s="140"/>
      <c r="Y9" s="196">
        <f t="shared" ref="Y9:Y10" si="1">SUM(V9:X9)</f>
        <v>0</v>
      </c>
      <c r="Z9" s="140"/>
      <c r="AA9" s="140"/>
      <c r="AB9" s="140"/>
      <c r="AC9" s="196">
        <f t="shared" ref="AC9:AC10" si="2">SUM(Z9:AB9)</f>
        <v>0</v>
      </c>
      <c r="AD9" s="140"/>
      <c r="AE9" s="140"/>
      <c r="AF9" s="140"/>
      <c r="AG9" s="196">
        <f t="shared" ref="AG9:AG10" si="3">SUM(AD9:AF9)</f>
        <v>0</v>
      </c>
      <c r="AH9" s="196">
        <f t="shared" ref="AH9:AH10" si="4">SUM(U9,Y9,AC9,AG9)</f>
        <v>25484668</v>
      </c>
      <c r="AI9" s="28">
        <f t="shared" ref="AI9:AI10" si="5">IF(ISERROR(AH9/$J$11),0,AH9/$J$11)</f>
        <v>1.0000001569571411</v>
      </c>
      <c r="AJ9" s="28">
        <f t="shared" ref="AJ9:AJ10" si="6">IF(ISERROR(AH9/$AH$76),"-",AH9/$AH$76)</f>
        <v>0.10431496694705389</v>
      </c>
      <c r="AK9" s="197"/>
      <c r="AL9" s="197"/>
      <c r="AM9" s="197"/>
      <c r="AN9" s="197"/>
      <c r="AO9" s="197"/>
      <c r="AP9" s="197"/>
      <c r="AQ9" s="197"/>
      <c r="AR9" s="198"/>
    </row>
    <row r="10" spans="1:44" ht="19.5" customHeight="1" outlineLevel="1">
      <c r="A10" s="16"/>
      <c r="B10" s="34"/>
      <c r="C10" s="82"/>
      <c r="D10" s="35"/>
      <c r="E10" s="18"/>
      <c r="F10" s="132"/>
      <c r="G10" s="132"/>
      <c r="H10" s="22"/>
      <c r="I10" s="36"/>
      <c r="J10" s="46"/>
      <c r="K10" s="136"/>
      <c r="L10" s="18"/>
      <c r="M10" s="134"/>
      <c r="N10" s="134"/>
      <c r="O10" s="134"/>
      <c r="P10" s="18"/>
      <c r="Q10" s="18"/>
      <c r="R10" s="134"/>
      <c r="S10" s="134"/>
      <c r="T10" s="134"/>
      <c r="U10" s="135">
        <f t="shared" si="0"/>
        <v>0</v>
      </c>
      <c r="V10" s="134"/>
      <c r="W10" s="134"/>
      <c r="X10" s="134"/>
      <c r="Y10" s="135">
        <f t="shared" si="1"/>
        <v>0</v>
      </c>
      <c r="Z10" s="134"/>
      <c r="AA10" s="134"/>
      <c r="AB10" s="134"/>
      <c r="AC10" s="135">
        <f t="shared" si="2"/>
        <v>0</v>
      </c>
      <c r="AD10" s="134"/>
      <c r="AE10" s="134"/>
      <c r="AF10" s="134"/>
      <c r="AG10" s="135">
        <f t="shared" si="3"/>
        <v>0</v>
      </c>
      <c r="AH10" s="135">
        <f t="shared" si="4"/>
        <v>0</v>
      </c>
      <c r="AI10" s="27">
        <f t="shared" si="5"/>
        <v>0</v>
      </c>
      <c r="AJ10" s="28">
        <f t="shared" si="6"/>
        <v>0</v>
      </c>
      <c r="AK10" s="1"/>
      <c r="AL10" s="1"/>
      <c r="AM10" s="1"/>
      <c r="AN10" s="1"/>
      <c r="AO10" s="1"/>
      <c r="AP10" s="1"/>
      <c r="AQ10" s="1"/>
      <c r="AR10" s="3"/>
    </row>
    <row r="11" spans="1:44" ht="19.5" customHeight="1">
      <c r="A11" s="334" t="s">
        <v>54</v>
      </c>
      <c r="B11" s="335"/>
      <c r="C11" s="335"/>
      <c r="D11" s="335"/>
      <c r="E11" s="336"/>
      <c r="F11" s="137"/>
      <c r="G11" s="137"/>
      <c r="H11" s="137"/>
      <c r="I11" s="39"/>
      <c r="J11" s="41">
        <f t="shared" ref="J11:K11" si="7">SUM(J9:J10)</f>
        <v>25484664</v>
      </c>
      <c r="K11" s="42">
        <f t="shared" si="7"/>
        <v>25484668</v>
      </c>
      <c r="L11" s="137"/>
      <c r="M11" s="41">
        <f t="shared" ref="M11:O11" si="8">SUM(M9:M10)</f>
        <v>114</v>
      </c>
      <c r="N11" s="41">
        <f t="shared" si="8"/>
        <v>105</v>
      </c>
      <c r="O11" s="41">
        <f t="shared" si="8"/>
        <v>0</v>
      </c>
      <c r="P11" s="138"/>
      <c r="Q11" s="137"/>
      <c r="R11" s="41">
        <f t="shared" ref="R11:AH11" si="9">SUM(R9:R10)</f>
        <v>25484668</v>
      </c>
      <c r="S11" s="41">
        <f t="shared" si="9"/>
        <v>0</v>
      </c>
      <c r="T11" s="41">
        <f t="shared" si="9"/>
        <v>0</v>
      </c>
      <c r="U11" s="41">
        <f t="shared" si="9"/>
        <v>25484668</v>
      </c>
      <c r="V11" s="41">
        <f t="shared" si="9"/>
        <v>0</v>
      </c>
      <c r="W11" s="41">
        <f t="shared" si="9"/>
        <v>0</v>
      </c>
      <c r="X11" s="41">
        <f t="shared" si="9"/>
        <v>0</v>
      </c>
      <c r="Y11" s="41">
        <f t="shared" si="9"/>
        <v>0</v>
      </c>
      <c r="Z11" s="41">
        <f t="shared" si="9"/>
        <v>0</v>
      </c>
      <c r="AA11" s="41">
        <f t="shared" si="9"/>
        <v>0</v>
      </c>
      <c r="AB11" s="41">
        <f t="shared" si="9"/>
        <v>0</v>
      </c>
      <c r="AC11" s="41">
        <f t="shared" si="9"/>
        <v>0</v>
      </c>
      <c r="AD11" s="41">
        <f t="shared" si="9"/>
        <v>0</v>
      </c>
      <c r="AE11" s="41">
        <f t="shared" si="9"/>
        <v>0</v>
      </c>
      <c r="AF11" s="41">
        <f t="shared" si="9"/>
        <v>0</v>
      </c>
      <c r="AG11" s="41">
        <f t="shared" si="9"/>
        <v>0</v>
      </c>
      <c r="AH11" s="41">
        <f t="shared" si="9"/>
        <v>25484668</v>
      </c>
      <c r="AI11" s="43">
        <f>IF(ISERROR(AH11/J11),0,AH11/J11)</f>
        <v>1.0000001569571411</v>
      </c>
      <c r="AJ11" s="43">
        <f>IF(ISERROR(AH11/$AH$76),0,AH11/$AH$76)</f>
        <v>0.10431496694705389</v>
      </c>
      <c r="AK11" s="1"/>
      <c r="AL11" s="1"/>
      <c r="AM11" s="1"/>
      <c r="AN11" s="1"/>
      <c r="AO11" s="1"/>
      <c r="AP11" s="1"/>
      <c r="AQ11" s="1"/>
      <c r="AR11" s="3"/>
    </row>
    <row r="12" spans="1:44" ht="19.5" customHeight="1">
      <c r="A12" s="330" t="s">
        <v>55</v>
      </c>
      <c r="B12" s="311"/>
      <c r="C12" s="311"/>
      <c r="D12" s="311"/>
      <c r="E12" s="312"/>
      <c r="F12" s="7"/>
      <c r="G12" s="8"/>
      <c r="H12" s="45"/>
      <c r="I12" s="9"/>
      <c r="J12" s="46"/>
      <c r="K12" s="47"/>
      <c r="L12" s="12"/>
      <c r="M12" s="13"/>
      <c r="N12" s="13"/>
      <c r="O12" s="13"/>
      <c r="P12" s="8"/>
      <c r="Q12" s="7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4"/>
      <c r="AJ12" s="14"/>
      <c r="AK12" s="2"/>
      <c r="AL12" s="2"/>
      <c r="AM12" s="2"/>
      <c r="AN12" s="2"/>
      <c r="AO12" s="2"/>
      <c r="AP12" s="2"/>
      <c r="AQ12" s="2"/>
      <c r="AR12" s="15"/>
    </row>
    <row r="13" spans="1:44" ht="36.75" customHeight="1" outlineLevel="1">
      <c r="A13" s="185">
        <v>1</v>
      </c>
      <c r="B13" s="186" t="s">
        <v>97</v>
      </c>
      <c r="C13" s="187" t="s">
        <v>98</v>
      </c>
      <c r="D13" s="188">
        <v>45317</v>
      </c>
      <c r="E13" s="189" t="s">
        <v>99</v>
      </c>
      <c r="F13" s="68" t="s">
        <v>100</v>
      </c>
      <c r="G13" s="190" t="s">
        <v>101</v>
      </c>
      <c r="H13" s="191">
        <v>45292</v>
      </c>
      <c r="I13" s="19">
        <v>45657</v>
      </c>
      <c r="J13" s="25">
        <v>25484668</v>
      </c>
      <c r="K13" s="192">
        <v>25484668</v>
      </c>
      <c r="L13" s="189" t="s">
        <v>102</v>
      </c>
      <c r="M13" s="199">
        <v>201</v>
      </c>
      <c r="N13" s="199">
        <v>116</v>
      </c>
      <c r="O13" s="199" t="s">
        <v>103</v>
      </c>
      <c r="P13" s="190" t="s">
        <v>104</v>
      </c>
      <c r="Q13" s="132"/>
      <c r="R13" s="195">
        <v>25484668</v>
      </c>
      <c r="S13" s="65"/>
      <c r="T13" s="134"/>
      <c r="U13" s="135">
        <f t="shared" ref="U13:U14" si="10">SUM(R13:T13)</f>
        <v>25484668</v>
      </c>
      <c r="V13" s="134"/>
      <c r="W13" s="134"/>
      <c r="X13" s="134"/>
      <c r="Y13" s="135">
        <f t="shared" ref="Y13:Y14" si="11">SUM(V13:X13)</f>
        <v>0</v>
      </c>
      <c r="Z13" s="134"/>
      <c r="AA13" s="134"/>
      <c r="AB13" s="134"/>
      <c r="AC13" s="135">
        <f t="shared" ref="AC13:AC14" si="12">SUM(Z13:AB13)</f>
        <v>0</v>
      </c>
      <c r="AD13" s="134"/>
      <c r="AE13" s="134"/>
      <c r="AF13" s="134"/>
      <c r="AG13" s="135">
        <f t="shared" ref="AG13:AG14" si="13">SUM(AD13:AF13)</f>
        <v>0</v>
      </c>
      <c r="AH13" s="135">
        <f t="shared" ref="AH13:AH14" si="14">SUM(U13,Y13,AC13,AG13)</f>
        <v>25484668</v>
      </c>
      <c r="AI13" s="27">
        <f t="shared" ref="AI13:AI14" si="15">IF(ISERROR(AH13/$J$15),0,AH13/$J$15)</f>
        <v>1</v>
      </c>
      <c r="AJ13" s="28">
        <f t="shared" ref="AJ13:AJ14" si="16">IF(ISERROR(AH13/$AH$76),"-",AH13/$AH$76)</f>
        <v>0.10431496694705389</v>
      </c>
      <c r="AK13" s="1"/>
      <c r="AL13" s="1"/>
      <c r="AM13" s="1"/>
      <c r="AN13" s="1"/>
      <c r="AO13" s="1"/>
      <c r="AP13" s="1"/>
      <c r="AQ13" s="1"/>
      <c r="AR13" s="3"/>
    </row>
    <row r="14" spans="1:44" ht="19.5" customHeight="1" outlineLevel="1">
      <c r="A14" s="16"/>
      <c r="B14" s="34"/>
      <c r="C14" s="82"/>
      <c r="D14" s="35"/>
      <c r="E14" s="18"/>
      <c r="F14" s="18"/>
      <c r="G14" s="18"/>
      <c r="H14" s="141"/>
      <c r="I14" s="36"/>
      <c r="J14" s="46"/>
      <c r="K14" s="136"/>
      <c r="L14" s="18"/>
      <c r="M14" s="134"/>
      <c r="N14" s="134"/>
      <c r="O14" s="134"/>
      <c r="P14" s="18"/>
      <c r="Q14" s="18"/>
      <c r="R14" s="134"/>
      <c r="S14" s="134"/>
      <c r="T14" s="134"/>
      <c r="U14" s="135">
        <f t="shared" si="10"/>
        <v>0</v>
      </c>
      <c r="V14" s="134"/>
      <c r="W14" s="134"/>
      <c r="X14" s="134"/>
      <c r="Y14" s="135">
        <f t="shared" si="11"/>
        <v>0</v>
      </c>
      <c r="Z14" s="134"/>
      <c r="AA14" s="134"/>
      <c r="AB14" s="134"/>
      <c r="AC14" s="135">
        <f t="shared" si="12"/>
        <v>0</v>
      </c>
      <c r="AD14" s="134"/>
      <c r="AE14" s="134"/>
      <c r="AF14" s="134"/>
      <c r="AG14" s="135">
        <f t="shared" si="13"/>
        <v>0</v>
      </c>
      <c r="AH14" s="135">
        <f t="shared" si="14"/>
        <v>0</v>
      </c>
      <c r="AI14" s="27">
        <f t="shared" si="15"/>
        <v>0</v>
      </c>
      <c r="AJ14" s="28">
        <f t="shared" si="16"/>
        <v>0</v>
      </c>
      <c r="AK14" s="1"/>
      <c r="AL14" s="1"/>
      <c r="AM14" s="1"/>
      <c r="AN14" s="1"/>
      <c r="AO14" s="1"/>
      <c r="AP14" s="1"/>
      <c r="AQ14" s="1"/>
      <c r="AR14" s="3"/>
    </row>
    <row r="15" spans="1:44" ht="19.5" customHeight="1">
      <c r="A15" s="334" t="s">
        <v>56</v>
      </c>
      <c r="B15" s="335"/>
      <c r="C15" s="335"/>
      <c r="D15" s="335"/>
      <c r="E15" s="336"/>
      <c r="F15" s="137"/>
      <c r="G15" s="137"/>
      <c r="H15" s="137"/>
      <c r="I15" s="39"/>
      <c r="J15" s="41">
        <f t="shared" ref="J15:K15" si="17">SUM(J13:J14)</f>
        <v>25484668</v>
      </c>
      <c r="K15" s="42">
        <f t="shared" si="17"/>
        <v>25484668</v>
      </c>
      <c r="L15" s="137"/>
      <c r="M15" s="41">
        <f t="shared" ref="M15:O15" si="18">SUM(M13:M14)</f>
        <v>201</v>
      </c>
      <c r="N15" s="41">
        <f t="shared" si="18"/>
        <v>116</v>
      </c>
      <c r="O15" s="41">
        <f t="shared" si="18"/>
        <v>0</v>
      </c>
      <c r="P15" s="138"/>
      <c r="Q15" s="137"/>
      <c r="R15" s="41">
        <f t="shared" ref="R15:AH15" si="19">SUM(R13:R14)</f>
        <v>25484668</v>
      </c>
      <c r="S15" s="41">
        <f t="shared" si="19"/>
        <v>0</v>
      </c>
      <c r="T15" s="41">
        <f t="shared" si="19"/>
        <v>0</v>
      </c>
      <c r="U15" s="41">
        <f t="shared" si="19"/>
        <v>25484668</v>
      </c>
      <c r="V15" s="41">
        <f t="shared" si="19"/>
        <v>0</v>
      </c>
      <c r="W15" s="41">
        <f t="shared" si="19"/>
        <v>0</v>
      </c>
      <c r="X15" s="41">
        <f t="shared" si="19"/>
        <v>0</v>
      </c>
      <c r="Y15" s="41">
        <f t="shared" si="19"/>
        <v>0</v>
      </c>
      <c r="Z15" s="41">
        <f t="shared" si="19"/>
        <v>0</v>
      </c>
      <c r="AA15" s="41">
        <f t="shared" si="19"/>
        <v>0</v>
      </c>
      <c r="AB15" s="41">
        <f t="shared" si="19"/>
        <v>0</v>
      </c>
      <c r="AC15" s="41">
        <f t="shared" si="19"/>
        <v>0</v>
      </c>
      <c r="AD15" s="41">
        <f t="shared" si="19"/>
        <v>0</v>
      </c>
      <c r="AE15" s="41">
        <f t="shared" si="19"/>
        <v>0</v>
      </c>
      <c r="AF15" s="41">
        <f t="shared" si="19"/>
        <v>0</v>
      </c>
      <c r="AG15" s="41">
        <f t="shared" si="19"/>
        <v>0</v>
      </c>
      <c r="AH15" s="41">
        <f t="shared" si="19"/>
        <v>25484668</v>
      </c>
      <c r="AI15" s="43">
        <f>IF(ISERROR(AH15/J15),0,AH15/J15)</f>
        <v>1</v>
      </c>
      <c r="AJ15" s="43">
        <f>IF(ISERROR(AH15/$AH$76),0,AH15/$AH$76)</f>
        <v>0.10431496694705389</v>
      </c>
      <c r="AK15" s="1"/>
      <c r="AL15" s="1"/>
      <c r="AM15" s="1"/>
      <c r="AN15" s="1"/>
      <c r="AO15" s="1"/>
      <c r="AP15" s="1"/>
      <c r="AQ15" s="1"/>
      <c r="AR15" s="3"/>
    </row>
    <row r="16" spans="1:44" ht="19.5" customHeight="1">
      <c r="A16" s="330" t="s">
        <v>57</v>
      </c>
      <c r="B16" s="311"/>
      <c r="C16" s="311"/>
      <c r="D16" s="311"/>
      <c r="E16" s="312"/>
      <c r="F16" s="7"/>
      <c r="G16" s="8"/>
      <c r="H16" s="45"/>
      <c r="I16" s="9"/>
      <c r="J16" s="46"/>
      <c r="K16" s="47"/>
      <c r="L16" s="12"/>
      <c r="M16" s="13"/>
      <c r="N16" s="13"/>
      <c r="O16" s="13"/>
      <c r="P16" s="8"/>
      <c r="Q16" s="7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4"/>
      <c r="AJ16" s="14"/>
      <c r="AK16" s="2"/>
      <c r="AL16" s="2"/>
      <c r="AM16" s="2"/>
      <c r="AN16" s="2"/>
      <c r="AO16" s="2"/>
      <c r="AP16" s="2"/>
      <c r="AQ16" s="2"/>
      <c r="AR16" s="15"/>
    </row>
    <row r="17" spans="1:44" ht="33" customHeight="1" outlineLevel="1">
      <c r="A17" s="16"/>
      <c r="B17" s="34"/>
      <c r="C17" s="151"/>
      <c r="D17" s="152"/>
      <c r="E17" s="132"/>
      <c r="F17" s="67"/>
      <c r="G17" s="142"/>
      <c r="H17" s="200"/>
      <c r="I17" s="52"/>
      <c r="J17" s="25">
        <v>25484668</v>
      </c>
      <c r="K17" s="201"/>
      <c r="L17" s="132"/>
      <c r="M17" s="134"/>
      <c r="N17" s="134"/>
      <c r="O17" s="134"/>
      <c r="P17" s="142"/>
      <c r="Q17" s="132"/>
      <c r="R17" s="134"/>
      <c r="S17" s="134"/>
      <c r="T17" s="134"/>
      <c r="U17" s="135">
        <f t="shared" ref="U17:U18" si="20">SUM(R17:T17)</f>
        <v>0</v>
      </c>
      <c r="V17" s="134"/>
      <c r="W17" s="134"/>
      <c r="X17" s="134"/>
      <c r="Y17" s="135">
        <f t="shared" ref="Y17:Y18" si="21">SUM(V17:X17)</f>
        <v>0</v>
      </c>
      <c r="Z17" s="134"/>
      <c r="AA17" s="134"/>
      <c r="AB17" s="134"/>
      <c r="AC17" s="135">
        <f t="shared" ref="AC17:AC18" si="22">SUM(Z17:AB17)</f>
        <v>0</v>
      </c>
      <c r="AD17" s="134"/>
      <c r="AE17" s="134"/>
      <c r="AF17" s="134"/>
      <c r="AG17" s="144">
        <f t="shared" ref="AG17:AG18" si="23">SUM(AD17:AF17)</f>
        <v>0</v>
      </c>
      <c r="AH17" s="135">
        <f t="shared" ref="AH17:AH18" si="24">SUM(U17,Y17,AC17,AG17)</f>
        <v>0</v>
      </c>
      <c r="AI17" s="27">
        <f t="shared" ref="AI17:AI18" si="25">IF(ISERROR(AH17/#REF!),0,AH17/#REF!)</f>
        <v>0</v>
      </c>
      <c r="AJ17" s="28">
        <f t="shared" ref="AJ17:AJ18" si="26">IF(ISERROR(AH17/$AH$76),"-",AH17/$AH$76)</f>
        <v>0</v>
      </c>
      <c r="AK17" s="1"/>
      <c r="AL17" s="1"/>
      <c r="AM17" s="1"/>
      <c r="AN17" s="1"/>
      <c r="AO17" s="1"/>
      <c r="AP17" s="1"/>
      <c r="AQ17" s="1"/>
      <c r="AR17" s="3"/>
    </row>
    <row r="18" spans="1:44" ht="19.5" customHeight="1" outlineLevel="1">
      <c r="A18" s="16"/>
      <c r="B18" s="34"/>
      <c r="C18" s="82"/>
      <c r="D18" s="35"/>
      <c r="E18" s="18"/>
      <c r="F18" s="18"/>
      <c r="G18" s="18"/>
      <c r="H18" s="141"/>
      <c r="I18" s="36"/>
      <c r="J18" s="46"/>
      <c r="K18" s="136"/>
      <c r="L18" s="18"/>
      <c r="M18" s="134"/>
      <c r="N18" s="134"/>
      <c r="O18" s="134"/>
      <c r="P18" s="18"/>
      <c r="Q18" s="18"/>
      <c r="R18" s="134"/>
      <c r="S18" s="134"/>
      <c r="T18" s="134"/>
      <c r="U18" s="135">
        <f t="shared" si="20"/>
        <v>0</v>
      </c>
      <c r="V18" s="134"/>
      <c r="W18" s="134"/>
      <c r="X18" s="134"/>
      <c r="Y18" s="135">
        <f t="shared" si="21"/>
        <v>0</v>
      </c>
      <c r="Z18" s="134"/>
      <c r="AA18" s="134"/>
      <c r="AB18" s="134"/>
      <c r="AC18" s="135">
        <f t="shared" si="22"/>
        <v>0</v>
      </c>
      <c r="AD18" s="134"/>
      <c r="AE18" s="134"/>
      <c r="AF18" s="134"/>
      <c r="AG18" s="144">
        <f t="shared" si="23"/>
        <v>0</v>
      </c>
      <c r="AH18" s="135">
        <f t="shared" si="24"/>
        <v>0</v>
      </c>
      <c r="AI18" s="27">
        <f t="shared" si="25"/>
        <v>0</v>
      </c>
      <c r="AJ18" s="28">
        <f t="shared" si="26"/>
        <v>0</v>
      </c>
      <c r="AK18" s="1"/>
      <c r="AL18" s="1"/>
      <c r="AM18" s="1"/>
      <c r="AN18" s="1"/>
      <c r="AO18" s="1"/>
      <c r="AP18" s="1"/>
      <c r="AQ18" s="1"/>
      <c r="AR18" s="3"/>
    </row>
    <row r="19" spans="1:44" ht="19.5" customHeight="1">
      <c r="A19" s="334" t="s">
        <v>58</v>
      </c>
      <c r="B19" s="335"/>
      <c r="C19" s="335"/>
      <c r="D19" s="335"/>
      <c r="E19" s="336"/>
      <c r="F19" s="137"/>
      <c r="G19" s="137"/>
      <c r="H19" s="137"/>
      <c r="I19" s="39"/>
      <c r="J19" s="41">
        <f t="shared" ref="J19:K19" si="27">SUM(J17:J18)</f>
        <v>25484668</v>
      </c>
      <c r="K19" s="42">
        <f t="shared" si="27"/>
        <v>0</v>
      </c>
      <c r="L19" s="137"/>
      <c r="M19" s="41">
        <f t="shared" ref="M19:O19" si="28">SUM(M17:M18)</f>
        <v>0</v>
      </c>
      <c r="N19" s="41">
        <f t="shared" si="28"/>
        <v>0</v>
      </c>
      <c r="O19" s="41">
        <f t="shared" si="28"/>
        <v>0</v>
      </c>
      <c r="P19" s="138"/>
      <c r="Q19" s="137"/>
      <c r="R19" s="41">
        <f t="shared" ref="R19:AH19" si="29">SUM(R17:R18)</f>
        <v>0</v>
      </c>
      <c r="S19" s="41">
        <f t="shared" si="29"/>
        <v>0</v>
      </c>
      <c r="T19" s="41">
        <f t="shared" si="29"/>
        <v>0</v>
      </c>
      <c r="U19" s="41">
        <f t="shared" si="29"/>
        <v>0</v>
      </c>
      <c r="V19" s="41">
        <f t="shared" si="29"/>
        <v>0</v>
      </c>
      <c r="W19" s="41">
        <f t="shared" si="29"/>
        <v>0</v>
      </c>
      <c r="X19" s="41">
        <f t="shared" si="29"/>
        <v>0</v>
      </c>
      <c r="Y19" s="41">
        <f t="shared" si="29"/>
        <v>0</v>
      </c>
      <c r="Z19" s="41">
        <f t="shared" si="29"/>
        <v>0</v>
      </c>
      <c r="AA19" s="41">
        <f t="shared" si="29"/>
        <v>0</v>
      </c>
      <c r="AB19" s="41">
        <f t="shared" si="29"/>
        <v>0</v>
      </c>
      <c r="AC19" s="41">
        <f t="shared" si="29"/>
        <v>0</v>
      </c>
      <c r="AD19" s="41">
        <f t="shared" si="29"/>
        <v>0</v>
      </c>
      <c r="AE19" s="41">
        <f t="shared" si="29"/>
        <v>0</v>
      </c>
      <c r="AF19" s="41">
        <f t="shared" si="29"/>
        <v>0</v>
      </c>
      <c r="AG19" s="41">
        <f t="shared" si="29"/>
        <v>0</v>
      </c>
      <c r="AH19" s="41">
        <f t="shared" si="29"/>
        <v>0</v>
      </c>
      <c r="AI19" s="43">
        <f>IF(ISERROR(AH19/J19),0,AH19/J19)</f>
        <v>0</v>
      </c>
      <c r="AJ19" s="43">
        <f>IF(ISERROR(AH19/$AH$76),0,AH19/$AH$76)</f>
        <v>0</v>
      </c>
      <c r="AK19" s="1"/>
      <c r="AL19" s="1"/>
      <c r="AM19" s="1"/>
      <c r="AN19" s="1"/>
      <c r="AO19" s="1"/>
      <c r="AP19" s="1"/>
      <c r="AQ19" s="1"/>
      <c r="AR19" s="3"/>
    </row>
    <row r="20" spans="1:44" ht="19.5" customHeight="1">
      <c r="A20" s="330" t="s">
        <v>59</v>
      </c>
      <c r="B20" s="311"/>
      <c r="C20" s="311"/>
      <c r="D20" s="311"/>
      <c r="E20" s="312"/>
      <c r="F20" s="7"/>
      <c r="G20" s="8"/>
      <c r="H20" s="45"/>
      <c r="I20" s="9"/>
      <c r="J20" s="46"/>
      <c r="K20" s="47"/>
      <c r="L20" s="12"/>
      <c r="M20" s="13"/>
      <c r="N20" s="13"/>
      <c r="O20" s="13"/>
      <c r="P20" s="8"/>
      <c r="Q20" s="7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4"/>
      <c r="AJ20" s="14"/>
      <c r="AK20" s="2"/>
      <c r="AL20" s="2"/>
      <c r="AM20" s="2"/>
      <c r="AN20" s="2"/>
      <c r="AO20" s="2"/>
      <c r="AP20" s="2"/>
      <c r="AQ20" s="2"/>
      <c r="AR20" s="15"/>
    </row>
    <row r="21" spans="1:44" ht="31.5" customHeight="1" outlineLevel="1">
      <c r="A21" s="16"/>
      <c r="B21" s="34"/>
      <c r="C21" s="151"/>
      <c r="D21" s="152"/>
      <c r="E21" s="142"/>
      <c r="F21" s="67"/>
      <c r="G21" s="142"/>
      <c r="H21" s="200"/>
      <c r="I21" s="52"/>
      <c r="J21" s="25">
        <v>25484668</v>
      </c>
      <c r="K21" s="202"/>
      <c r="L21" s="132"/>
      <c r="M21" s="134"/>
      <c r="N21" s="134"/>
      <c r="O21" s="134"/>
      <c r="P21" s="142"/>
      <c r="Q21" s="132"/>
      <c r="R21" s="134"/>
      <c r="S21" s="134"/>
      <c r="T21" s="134"/>
      <c r="U21" s="135">
        <f t="shared" ref="U21:U22" si="30">SUM(R21:T21)</f>
        <v>0</v>
      </c>
      <c r="V21" s="134"/>
      <c r="W21" s="134"/>
      <c r="X21" s="134"/>
      <c r="Y21" s="135">
        <f t="shared" ref="Y21:Y22" si="31">SUM(V21:X21)</f>
        <v>0</v>
      </c>
      <c r="Z21" s="134"/>
      <c r="AA21" s="134"/>
      <c r="AB21" s="134"/>
      <c r="AC21" s="135">
        <f t="shared" ref="AC21:AC22" si="32">SUM(Z21:AB21)</f>
        <v>0</v>
      </c>
      <c r="AD21" s="134"/>
      <c r="AE21" s="134"/>
      <c r="AF21" s="134"/>
      <c r="AG21" s="135">
        <f t="shared" ref="AG21:AG22" si="33">SUM(AD21:AF21)</f>
        <v>0</v>
      </c>
      <c r="AH21" s="135">
        <f t="shared" ref="AH21:AH22" si="34">SUM(U21,Y21,AC21,AG21)</f>
        <v>0</v>
      </c>
      <c r="AI21" s="27">
        <f t="shared" ref="AI21:AI22" si="35">IF(ISERROR(AH21/$J$23),0,AH21/$J$23)</f>
        <v>0</v>
      </c>
      <c r="AJ21" s="28">
        <f t="shared" ref="AJ21:AJ22" si="36">IF(ISERROR(AH21/$AH$76),"-",AH21/$AH$76)</f>
        <v>0</v>
      </c>
      <c r="AK21" s="1"/>
      <c r="AL21" s="1"/>
      <c r="AM21" s="1"/>
      <c r="AN21" s="1"/>
      <c r="AO21" s="1"/>
      <c r="AP21" s="1"/>
      <c r="AQ21" s="1"/>
      <c r="AR21" s="3"/>
    </row>
    <row r="22" spans="1:44" ht="19.5" customHeight="1" outlineLevel="1">
      <c r="A22" s="16"/>
      <c r="B22" s="34"/>
      <c r="C22" s="82"/>
      <c r="D22" s="35"/>
      <c r="E22" s="18"/>
      <c r="F22" s="18"/>
      <c r="G22" s="18"/>
      <c r="H22" s="141"/>
      <c r="I22" s="36"/>
      <c r="J22" s="46"/>
      <c r="K22" s="136"/>
      <c r="L22" s="18"/>
      <c r="M22" s="134"/>
      <c r="N22" s="134"/>
      <c r="O22" s="134"/>
      <c r="P22" s="18"/>
      <c r="Q22" s="18"/>
      <c r="R22" s="134"/>
      <c r="S22" s="134"/>
      <c r="T22" s="134"/>
      <c r="U22" s="135">
        <f t="shared" si="30"/>
        <v>0</v>
      </c>
      <c r="V22" s="134"/>
      <c r="W22" s="134"/>
      <c r="X22" s="134"/>
      <c r="Y22" s="135">
        <f t="shared" si="31"/>
        <v>0</v>
      </c>
      <c r="Z22" s="134"/>
      <c r="AA22" s="134"/>
      <c r="AB22" s="134"/>
      <c r="AC22" s="135">
        <f t="shared" si="32"/>
        <v>0</v>
      </c>
      <c r="AD22" s="134"/>
      <c r="AE22" s="134"/>
      <c r="AF22" s="134"/>
      <c r="AG22" s="135">
        <f t="shared" si="33"/>
        <v>0</v>
      </c>
      <c r="AH22" s="135">
        <f t="shared" si="34"/>
        <v>0</v>
      </c>
      <c r="AI22" s="27">
        <f t="shared" si="35"/>
        <v>0</v>
      </c>
      <c r="AJ22" s="28">
        <f t="shared" si="36"/>
        <v>0</v>
      </c>
      <c r="AK22" s="1"/>
      <c r="AL22" s="1"/>
      <c r="AM22" s="1"/>
      <c r="AN22" s="1"/>
      <c r="AO22" s="1"/>
      <c r="AP22" s="1"/>
      <c r="AQ22" s="1"/>
      <c r="AR22" s="3"/>
    </row>
    <row r="23" spans="1:44" ht="19.5" customHeight="1">
      <c r="A23" s="334" t="s">
        <v>60</v>
      </c>
      <c r="B23" s="335"/>
      <c r="C23" s="335"/>
      <c r="D23" s="335"/>
      <c r="E23" s="336"/>
      <c r="F23" s="137"/>
      <c r="G23" s="137"/>
      <c r="H23" s="137"/>
      <c r="I23" s="39"/>
      <c r="J23" s="41">
        <f t="shared" ref="J23:K23" si="37">SUM(J21:J22)</f>
        <v>25484668</v>
      </c>
      <c r="K23" s="42">
        <f t="shared" si="37"/>
        <v>0</v>
      </c>
      <c r="L23" s="137"/>
      <c r="M23" s="41">
        <f t="shared" ref="M23:O23" si="38">SUM(M21:M22)</f>
        <v>0</v>
      </c>
      <c r="N23" s="41">
        <f t="shared" si="38"/>
        <v>0</v>
      </c>
      <c r="O23" s="41">
        <f t="shared" si="38"/>
        <v>0</v>
      </c>
      <c r="P23" s="138"/>
      <c r="Q23" s="137"/>
      <c r="R23" s="41">
        <f t="shared" ref="R23:AH23" si="39">SUM(R21:R22)</f>
        <v>0</v>
      </c>
      <c r="S23" s="41">
        <f t="shared" si="39"/>
        <v>0</v>
      </c>
      <c r="T23" s="41">
        <f t="shared" si="39"/>
        <v>0</v>
      </c>
      <c r="U23" s="41">
        <f t="shared" si="39"/>
        <v>0</v>
      </c>
      <c r="V23" s="41">
        <f t="shared" si="39"/>
        <v>0</v>
      </c>
      <c r="W23" s="41">
        <f t="shared" si="39"/>
        <v>0</v>
      </c>
      <c r="X23" s="41">
        <f t="shared" si="39"/>
        <v>0</v>
      </c>
      <c r="Y23" s="41">
        <f t="shared" si="39"/>
        <v>0</v>
      </c>
      <c r="Z23" s="41">
        <f t="shared" si="39"/>
        <v>0</v>
      </c>
      <c r="AA23" s="41">
        <f t="shared" si="39"/>
        <v>0</v>
      </c>
      <c r="AB23" s="41">
        <f t="shared" si="39"/>
        <v>0</v>
      </c>
      <c r="AC23" s="41">
        <f t="shared" si="39"/>
        <v>0</v>
      </c>
      <c r="AD23" s="41">
        <f t="shared" si="39"/>
        <v>0</v>
      </c>
      <c r="AE23" s="41">
        <f t="shared" si="39"/>
        <v>0</v>
      </c>
      <c r="AF23" s="41">
        <f t="shared" si="39"/>
        <v>0</v>
      </c>
      <c r="AG23" s="41">
        <f t="shared" si="39"/>
        <v>0</v>
      </c>
      <c r="AH23" s="41">
        <f t="shared" si="39"/>
        <v>0</v>
      </c>
      <c r="AI23" s="43">
        <f>IF(ISERROR(AH23/J23),0,AH23/J23)</f>
        <v>0</v>
      </c>
      <c r="AJ23" s="43">
        <f>IF(ISERROR(AH23/$AH$76),0,AH23/$AH$76)</f>
        <v>0</v>
      </c>
      <c r="AK23" s="1"/>
      <c r="AL23" s="1"/>
      <c r="AM23" s="1"/>
      <c r="AN23" s="1"/>
      <c r="AO23" s="1"/>
      <c r="AP23" s="1"/>
      <c r="AQ23" s="1"/>
      <c r="AR23" s="3"/>
    </row>
    <row r="24" spans="1:44" ht="19.5" customHeight="1">
      <c r="A24" s="330" t="s">
        <v>61</v>
      </c>
      <c r="B24" s="311"/>
      <c r="C24" s="311"/>
      <c r="D24" s="311"/>
      <c r="E24" s="312"/>
      <c r="F24" s="7"/>
      <c r="G24" s="8"/>
      <c r="H24" s="45"/>
      <c r="I24" s="9"/>
      <c r="J24" s="46"/>
      <c r="K24" s="47"/>
      <c r="L24" s="12"/>
      <c r="M24" s="13"/>
      <c r="N24" s="13"/>
      <c r="O24" s="13"/>
      <c r="P24" s="8"/>
      <c r="Q24" s="7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4"/>
      <c r="AJ24" s="14"/>
      <c r="AK24" s="2"/>
      <c r="AL24" s="2"/>
      <c r="AM24" s="2"/>
      <c r="AN24" s="2"/>
      <c r="AO24" s="2"/>
      <c r="AP24" s="2"/>
      <c r="AQ24" s="2"/>
      <c r="AR24" s="15"/>
    </row>
    <row r="25" spans="1:44" ht="39.75" customHeight="1" outlineLevel="1">
      <c r="A25" s="16"/>
      <c r="B25" s="34"/>
      <c r="C25" s="151"/>
      <c r="D25" s="152"/>
      <c r="E25" s="142"/>
      <c r="F25" s="67"/>
      <c r="G25" s="142"/>
      <c r="H25" s="200"/>
      <c r="I25" s="52"/>
      <c r="J25" s="25">
        <v>25484668</v>
      </c>
      <c r="K25" s="202"/>
      <c r="L25" s="64"/>
      <c r="M25" s="55"/>
      <c r="N25" s="66"/>
      <c r="O25" s="55"/>
      <c r="P25" s="142"/>
      <c r="Q25" s="142"/>
      <c r="R25" s="202"/>
      <c r="S25" s="134"/>
      <c r="T25" s="134"/>
      <c r="U25" s="135">
        <f t="shared" ref="U25:U26" si="40">SUM(R25:T25)</f>
        <v>0</v>
      </c>
      <c r="V25" s="134"/>
      <c r="W25" s="134"/>
      <c r="X25" s="134"/>
      <c r="Y25" s="135">
        <f t="shared" ref="Y25:Y26" si="41">SUM(V25:X25)</f>
        <v>0</v>
      </c>
      <c r="Z25" s="134"/>
      <c r="AA25" s="134"/>
      <c r="AB25" s="134"/>
      <c r="AC25" s="135">
        <f t="shared" ref="AC25:AC26" si="42">SUM(Z25:AB25)</f>
        <v>0</v>
      </c>
      <c r="AD25" s="134"/>
      <c r="AE25" s="134"/>
      <c r="AF25" s="134"/>
      <c r="AG25" s="135">
        <f t="shared" ref="AG25:AG26" si="43">SUM(AD25:AF25)</f>
        <v>0</v>
      </c>
      <c r="AH25" s="135">
        <f t="shared" ref="AH25:AH26" si="44">SUM(U25,Y25,AC25,AG25)</f>
        <v>0</v>
      </c>
      <c r="AI25" s="27">
        <f t="shared" ref="AI25:AI26" si="45">IF(ISERROR(AH25/$J$27),0,AH25/$J$27)</f>
        <v>0</v>
      </c>
      <c r="AJ25" s="28">
        <f t="shared" ref="AJ25:AJ26" si="46">IF(ISERROR(AH25/$AH$76),"-",AH25/$AH$76)</f>
        <v>0</v>
      </c>
      <c r="AK25" s="1"/>
      <c r="AL25" s="1"/>
      <c r="AM25" s="1"/>
      <c r="AN25" s="1"/>
      <c r="AO25" s="1"/>
      <c r="AP25" s="1"/>
      <c r="AQ25" s="1"/>
      <c r="AR25" s="3"/>
    </row>
    <row r="26" spans="1:44" ht="19.5" customHeight="1" outlineLevel="1">
      <c r="A26" s="16"/>
      <c r="B26" s="34"/>
      <c r="C26" s="203"/>
      <c r="D26" s="204"/>
      <c r="E26" s="82"/>
      <c r="F26" s="67"/>
      <c r="G26" s="67"/>
      <c r="H26" s="205"/>
      <c r="I26" s="62"/>
      <c r="J26" s="46"/>
      <c r="K26" s="206"/>
      <c r="L26" s="64"/>
      <c r="M26" s="55"/>
      <c r="N26" s="66"/>
      <c r="O26" s="55"/>
      <c r="P26" s="142"/>
      <c r="Q26" s="142"/>
      <c r="R26" s="134"/>
      <c r="S26" s="134"/>
      <c r="T26" s="134"/>
      <c r="U26" s="135">
        <f t="shared" si="40"/>
        <v>0</v>
      </c>
      <c r="V26" s="134"/>
      <c r="W26" s="134"/>
      <c r="X26" s="134"/>
      <c r="Y26" s="135">
        <f t="shared" si="41"/>
        <v>0</v>
      </c>
      <c r="Z26" s="134"/>
      <c r="AA26" s="134"/>
      <c r="AB26" s="134"/>
      <c r="AC26" s="135">
        <f t="shared" si="42"/>
        <v>0</v>
      </c>
      <c r="AD26" s="134"/>
      <c r="AE26" s="134"/>
      <c r="AF26" s="134"/>
      <c r="AG26" s="135">
        <f t="shared" si="43"/>
        <v>0</v>
      </c>
      <c r="AH26" s="135">
        <f t="shared" si="44"/>
        <v>0</v>
      </c>
      <c r="AI26" s="27">
        <f t="shared" si="45"/>
        <v>0</v>
      </c>
      <c r="AJ26" s="28">
        <f t="shared" si="46"/>
        <v>0</v>
      </c>
      <c r="AK26" s="1"/>
      <c r="AL26" s="1"/>
      <c r="AM26" s="1"/>
      <c r="AN26" s="1"/>
      <c r="AO26" s="1"/>
      <c r="AP26" s="1"/>
      <c r="AQ26" s="1"/>
      <c r="AR26" s="3"/>
    </row>
    <row r="27" spans="1:44" ht="19.5" customHeight="1">
      <c r="A27" s="334" t="s">
        <v>62</v>
      </c>
      <c r="B27" s="335"/>
      <c r="C27" s="335"/>
      <c r="D27" s="335"/>
      <c r="E27" s="336"/>
      <c r="F27" s="137"/>
      <c r="G27" s="137"/>
      <c r="H27" s="137"/>
      <c r="I27" s="39"/>
      <c r="J27" s="41">
        <f t="shared" ref="J27:K27" si="47">SUM(J25:J26)</f>
        <v>25484668</v>
      </c>
      <c r="K27" s="42">
        <f t="shared" si="47"/>
        <v>0</v>
      </c>
      <c r="L27" s="137"/>
      <c r="M27" s="41">
        <f t="shared" ref="M27:O27" si="48">SUM(M25:M26)</f>
        <v>0</v>
      </c>
      <c r="N27" s="41">
        <f t="shared" si="48"/>
        <v>0</v>
      </c>
      <c r="O27" s="41">
        <f t="shared" si="48"/>
        <v>0</v>
      </c>
      <c r="P27" s="138"/>
      <c r="Q27" s="137"/>
      <c r="R27" s="41">
        <f t="shared" ref="R27:AH27" si="49">SUM(R25:R26)</f>
        <v>0</v>
      </c>
      <c r="S27" s="41">
        <f t="shared" si="49"/>
        <v>0</v>
      </c>
      <c r="T27" s="41">
        <f t="shared" si="49"/>
        <v>0</v>
      </c>
      <c r="U27" s="41">
        <f t="shared" si="49"/>
        <v>0</v>
      </c>
      <c r="V27" s="41">
        <f t="shared" si="49"/>
        <v>0</v>
      </c>
      <c r="W27" s="41">
        <f t="shared" si="49"/>
        <v>0</v>
      </c>
      <c r="X27" s="41">
        <f t="shared" si="49"/>
        <v>0</v>
      </c>
      <c r="Y27" s="41">
        <f t="shared" si="49"/>
        <v>0</v>
      </c>
      <c r="Z27" s="41">
        <f t="shared" si="49"/>
        <v>0</v>
      </c>
      <c r="AA27" s="41">
        <f t="shared" si="49"/>
        <v>0</v>
      </c>
      <c r="AB27" s="41">
        <f t="shared" si="49"/>
        <v>0</v>
      </c>
      <c r="AC27" s="41">
        <f t="shared" si="49"/>
        <v>0</v>
      </c>
      <c r="AD27" s="41">
        <f t="shared" si="49"/>
        <v>0</v>
      </c>
      <c r="AE27" s="41">
        <f t="shared" si="49"/>
        <v>0</v>
      </c>
      <c r="AF27" s="41">
        <f t="shared" si="49"/>
        <v>0</v>
      </c>
      <c r="AG27" s="41">
        <f t="shared" si="49"/>
        <v>0</v>
      </c>
      <c r="AH27" s="41">
        <f t="shared" si="49"/>
        <v>0</v>
      </c>
      <c r="AI27" s="43">
        <f>IF(ISERROR(AH27/J27),0,AH27/J27)</f>
        <v>0</v>
      </c>
      <c r="AJ27" s="43">
        <f>IF(ISERROR(AH27/$AH$76),0,AH27/$AH$76)</f>
        <v>0</v>
      </c>
      <c r="AK27" s="1"/>
      <c r="AL27" s="1"/>
      <c r="AM27" s="1"/>
      <c r="AN27" s="1"/>
      <c r="AO27" s="1"/>
      <c r="AP27" s="1"/>
      <c r="AQ27" s="1"/>
      <c r="AR27" s="3"/>
    </row>
    <row r="28" spans="1:44" ht="19.5" customHeight="1">
      <c r="A28" s="330" t="s">
        <v>63</v>
      </c>
      <c r="B28" s="311"/>
      <c r="C28" s="311"/>
      <c r="D28" s="311"/>
      <c r="E28" s="312"/>
      <c r="F28" s="7"/>
      <c r="G28" s="8"/>
      <c r="H28" s="45"/>
      <c r="I28" s="9"/>
      <c r="J28" s="46"/>
      <c r="K28" s="47"/>
      <c r="L28" s="12"/>
      <c r="M28" s="13"/>
      <c r="N28" s="13"/>
      <c r="O28" s="13"/>
      <c r="P28" s="8"/>
      <c r="Q28" s="7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4"/>
      <c r="AJ28" s="14"/>
      <c r="AK28" s="2"/>
      <c r="AL28" s="2"/>
      <c r="AM28" s="2"/>
      <c r="AN28" s="2"/>
      <c r="AO28" s="2"/>
      <c r="AP28" s="2"/>
      <c r="AQ28" s="2"/>
      <c r="AR28" s="15"/>
    </row>
    <row r="29" spans="1:44" ht="42.75" customHeight="1" outlineLevel="1">
      <c r="A29" s="33"/>
      <c r="B29" s="207"/>
      <c r="C29" s="208"/>
      <c r="D29" s="209"/>
      <c r="E29" s="20"/>
      <c r="F29" s="68"/>
      <c r="G29" s="190"/>
      <c r="H29" s="191"/>
      <c r="I29" s="19"/>
      <c r="J29" s="23">
        <v>25716750</v>
      </c>
      <c r="K29" s="23"/>
      <c r="L29" s="132"/>
      <c r="M29" s="134"/>
      <c r="N29" s="134"/>
      <c r="O29" s="134"/>
      <c r="P29" s="142"/>
      <c r="Q29" s="132"/>
      <c r="R29" s="199"/>
      <c r="S29" s="134"/>
      <c r="T29" s="134"/>
      <c r="U29" s="135">
        <f t="shared" ref="U29:U30" si="50">SUM(R29:T29)</f>
        <v>0</v>
      </c>
      <c r="V29" s="134"/>
      <c r="W29" s="134"/>
      <c r="X29" s="134"/>
      <c r="Y29" s="135">
        <f t="shared" ref="Y29:Y30" si="51">SUM(V29:X29)</f>
        <v>0</v>
      </c>
      <c r="Z29" s="134"/>
      <c r="AA29" s="134"/>
      <c r="AB29" s="134"/>
      <c r="AC29" s="135">
        <f t="shared" ref="AC29:AC30" si="52">SUM(Z29:AB29)</f>
        <v>0</v>
      </c>
      <c r="AD29" s="134"/>
      <c r="AE29" s="134"/>
      <c r="AF29" s="134"/>
      <c r="AG29" s="135">
        <f t="shared" ref="AG29:AG30" si="53">SUM(AD29:AF29)</f>
        <v>0</v>
      </c>
      <c r="AH29" s="135">
        <f t="shared" ref="AH29:AH30" si="54">SUM(U29,Y29,AC29,AG29)</f>
        <v>0</v>
      </c>
      <c r="AI29" s="27">
        <f t="shared" ref="AI29:AI30" si="55">IF(ISERROR(AH29/$J$31),0,AH29/$J$31)</f>
        <v>0</v>
      </c>
      <c r="AJ29" s="28">
        <f t="shared" ref="AJ29:AJ30" si="56">IF(ISERROR(AH29/$AH$76),"-",AH29/$AH$76)</f>
        <v>0</v>
      </c>
      <c r="AK29" s="1"/>
      <c r="AL29" s="1"/>
      <c r="AM29" s="1"/>
      <c r="AN29" s="1"/>
      <c r="AO29" s="1"/>
      <c r="AP29" s="1"/>
      <c r="AQ29" s="1"/>
      <c r="AR29" s="3"/>
    </row>
    <row r="30" spans="1:44" ht="19.5" customHeight="1" outlineLevel="1">
      <c r="A30" s="16"/>
      <c r="B30" s="34"/>
      <c r="C30" s="82"/>
      <c r="D30" s="35"/>
      <c r="E30" s="18"/>
      <c r="F30" s="18"/>
      <c r="G30" s="18"/>
      <c r="H30" s="141"/>
      <c r="I30" s="36"/>
      <c r="J30" s="46"/>
      <c r="K30" s="136"/>
      <c r="L30" s="18"/>
      <c r="M30" s="134"/>
      <c r="N30" s="134"/>
      <c r="O30" s="134"/>
      <c r="P30" s="18"/>
      <c r="Q30" s="18"/>
      <c r="R30" s="134"/>
      <c r="S30" s="134"/>
      <c r="T30" s="134"/>
      <c r="U30" s="135">
        <f t="shared" si="50"/>
        <v>0</v>
      </c>
      <c r="V30" s="134"/>
      <c r="W30" s="134"/>
      <c r="X30" s="134"/>
      <c r="Y30" s="135">
        <f t="shared" si="51"/>
        <v>0</v>
      </c>
      <c r="Z30" s="134"/>
      <c r="AA30" s="134"/>
      <c r="AB30" s="134"/>
      <c r="AC30" s="135">
        <f t="shared" si="52"/>
        <v>0</v>
      </c>
      <c r="AD30" s="134"/>
      <c r="AE30" s="134"/>
      <c r="AF30" s="134"/>
      <c r="AG30" s="135">
        <f t="shared" si="53"/>
        <v>0</v>
      </c>
      <c r="AH30" s="135">
        <f t="shared" si="54"/>
        <v>0</v>
      </c>
      <c r="AI30" s="27">
        <f t="shared" si="55"/>
        <v>0</v>
      </c>
      <c r="AJ30" s="28">
        <f t="shared" si="56"/>
        <v>0</v>
      </c>
      <c r="AK30" s="1"/>
      <c r="AL30" s="1"/>
      <c r="AM30" s="1"/>
      <c r="AN30" s="1"/>
      <c r="AO30" s="1"/>
      <c r="AP30" s="1"/>
      <c r="AQ30" s="1"/>
      <c r="AR30" s="3"/>
    </row>
    <row r="31" spans="1:44" ht="19.5" customHeight="1">
      <c r="A31" s="334" t="s">
        <v>64</v>
      </c>
      <c r="B31" s="335"/>
      <c r="C31" s="335"/>
      <c r="D31" s="335"/>
      <c r="E31" s="336"/>
      <c r="F31" s="137"/>
      <c r="G31" s="137"/>
      <c r="H31" s="137"/>
      <c r="I31" s="39"/>
      <c r="J31" s="41">
        <f t="shared" ref="J31:K31" si="57">SUM(J29:J30)</f>
        <v>25716750</v>
      </c>
      <c r="K31" s="41">
        <f t="shared" si="57"/>
        <v>0</v>
      </c>
      <c r="L31" s="137"/>
      <c r="M31" s="41">
        <f t="shared" ref="M31:O31" si="58">SUM(M29:M30)</f>
        <v>0</v>
      </c>
      <c r="N31" s="41">
        <f t="shared" si="58"/>
        <v>0</v>
      </c>
      <c r="O31" s="41">
        <f t="shared" si="58"/>
        <v>0</v>
      </c>
      <c r="P31" s="138"/>
      <c r="Q31" s="137"/>
      <c r="R31" s="41">
        <f t="shared" ref="R31:AH31" si="59">SUM(R29:R30)</f>
        <v>0</v>
      </c>
      <c r="S31" s="41">
        <f t="shared" si="59"/>
        <v>0</v>
      </c>
      <c r="T31" s="41">
        <f t="shared" si="59"/>
        <v>0</v>
      </c>
      <c r="U31" s="41">
        <f t="shared" si="59"/>
        <v>0</v>
      </c>
      <c r="V31" s="41">
        <f t="shared" si="59"/>
        <v>0</v>
      </c>
      <c r="W31" s="41">
        <f t="shared" si="59"/>
        <v>0</v>
      </c>
      <c r="X31" s="41">
        <f t="shared" si="59"/>
        <v>0</v>
      </c>
      <c r="Y31" s="41">
        <f t="shared" si="59"/>
        <v>0</v>
      </c>
      <c r="Z31" s="41">
        <f t="shared" si="59"/>
        <v>0</v>
      </c>
      <c r="AA31" s="41">
        <f t="shared" si="59"/>
        <v>0</v>
      </c>
      <c r="AB31" s="41">
        <f t="shared" si="59"/>
        <v>0</v>
      </c>
      <c r="AC31" s="41">
        <f t="shared" si="59"/>
        <v>0</v>
      </c>
      <c r="AD31" s="41">
        <f t="shared" si="59"/>
        <v>0</v>
      </c>
      <c r="AE31" s="41">
        <f t="shared" si="59"/>
        <v>0</v>
      </c>
      <c r="AF31" s="41">
        <f t="shared" si="59"/>
        <v>0</v>
      </c>
      <c r="AG31" s="41">
        <f t="shared" si="59"/>
        <v>0</v>
      </c>
      <c r="AH31" s="41">
        <f t="shared" si="59"/>
        <v>0</v>
      </c>
      <c r="AI31" s="43">
        <f>IF(ISERROR(AH31/J31),0,AH31/J31)</f>
        <v>0</v>
      </c>
      <c r="AJ31" s="43">
        <f>IF(ISERROR(AH31/$AH$76),0,AH31/$AH$76)</f>
        <v>0</v>
      </c>
      <c r="AK31" s="1"/>
      <c r="AL31" s="1"/>
      <c r="AM31" s="1"/>
      <c r="AN31" s="1"/>
      <c r="AO31" s="1"/>
      <c r="AP31" s="1"/>
      <c r="AQ31" s="1"/>
      <c r="AR31" s="3"/>
    </row>
    <row r="32" spans="1:44" ht="19.5" customHeight="1">
      <c r="A32" s="330" t="s">
        <v>65</v>
      </c>
      <c r="B32" s="311"/>
      <c r="C32" s="311"/>
      <c r="D32" s="311"/>
      <c r="E32" s="312"/>
      <c r="F32" s="7"/>
      <c r="G32" s="8"/>
      <c r="H32" s="45"/>
      <c r="I32" s="9"/>
      <c r="J32" s="46"/>
      <c r="K32" s="11"/>
      <c r="L32" s="12"/>
      <c r="M32" s="13"/>
      <c r="N32" s="13"/>
      <c r="O32" s="13"/>
      <c r="P32" s="8"/>
      <c r="Q32" s="7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4"/>
      <c r="AJ32" s="14"/>
      <c r="AK32" s="2"/>
      <c r="AL32" s="2"/>
      <c r="AM32" s="2"/>
      <c r="AN32" s="2"/>
      <c r="AO32" s="2"/>
      <c r="AP32" s="2"/>
      <c r="AQ32" s="2"/>
      <c r="AR32" s="15"/>
    </row>
    <row r="33" spans="1:44" ht="42.75" customHeight="1" outlineLevel="1">
      <c r="A33" s="33"/>
      <c r="B33" s="207"/>
      <c r="C33" s="208"/>
      <c r="D33" s="209"/>
      <c r="E33" s="20"/>
      <c r="F33" s="68"/>
      <c r="G33" s="190"/>
      <c r="H33" s="191"/>
      <c r="I33" s="19"/>
      <c r="J33" s="23">
        <v>25716750</v>
      </c>
      <c r="K33" s="23"/>
      <c r="L33" s="132"/>
      <c r="M33" s="134"/>
      <c r="N33" s="134"/>
      <c r="O33" s="134"/>
      <c r="P33" s="142"/>
      <c r="Q33" s="132"/>
      <c r="R33" s="23"/>
      <c r="S33" s="134"/>
      <c r="T33" s="134"/>
      <c r="U33" s="135">
        <f t="shared" ref="U33:U34" si="60">SUM(R33:T33)</f>
        <v>0</v>
      </c>
      <c r="V33" s="134"/>
      <c r="W33" s="134"/>
      <c r="X33" s="134"/>
      <c r="Y33" s="135">
        <f t="shared" ref="Y33:Y34" si="61">SUM(V33:X33)</f>
        <v>0</v>
      </c>
      <c r="Z33" s="134"/>
      <c r="AA33" s="134"/>
      <c r="AB33" s="134"/>
      <c r="AC33" s="135">
        <f t="shared" ref="AC33:AC34" si="62">SUM(Z33:AB33)</f>
        <v>0</v>
      </c>
      <c r="AD33" s="134"/>
      <c r="AE33" s="134"/>
      <c r="AF33" s="134"/>
      <c r="AG33" s="135">
        <f t="shared" ref="AG33:AG34" si="63">SUM(AD33:AF33)</f>
        <v>0</v>
      </c>
      <c r="AH33" s="135">
        <f t="shared" ref="AH33:AH34" si="64">SUM(U33,Y33,AC33,AG33)</f>
        <v>0</v>
      </c>
      <c r="AI33" s="27">
        <f t="shared" ref="AI33:AI34" si="65">IF(ISERROR(AH33/$J$35),0,AH33/$J$35)</f>
        <v>0</v>
      </c>
      <c r="AJ33" s="28">
        <f t="shared" ref="AJ33:AJ34" si="66">IF(ISERROR(AH33/$AH$76),"-",AH33/$AH$76)</f>
        <v>0</v>
      </c>
      <c r="AK33" s="1"/>
      <c r="AL33" s="1"/>
      <c r="AM33" s="1"/>
      <c r="AN33" s="1"/>
      <c r="AO33" s="1"/>
      <c r="AP33" s="1"/>
      <c r="AQ33" s="1"/>
      <c r="AR33" s="3"/>
    </row>
    <row r="34" spans="1:44" ht="19.5" customHeight="1" outlineLevel="1">
      <c r="A34" s="16"/>
      <c r="B34" s="34"/>
      <c r="C34" s="82"/>
      <c r="D34" s="35"/>
      <c r="E34" s="18"/>
      <c r="F34" s="18"/>
      <c r="G34" s="18"/>
      <c r="H34" s="141"/>
      <c r="I34" s="36"/>
      <c r="J34" s="65"/>
      <c r="K34" s="136"/>
      <c r="L34" s="18"/>
      <c r="M34" s="134"/>
      <c r="N34" s="134"/>
      <c r="O34" s="134"/>
      <c r="P34" s="18"/>
      <c r="Q34" s="18"/>
      <c r="R34" s="134"/>
      <c r="S34" s="134"/>
      <c r="T34" s="134"/>
      <c r="U34" s="135">
        <f t="shared" si="60"/>
        <v>0</v>
      </c>
      <c r="V34" s="134"/>
      <c r="W34" s="134"/>
      <c r="X34" s="134"/>
      <c r="Y34" s="135">
        <f t="shared" si="61"/>
        <v>0</v>
      </c>
      <c r="Z34" s="134"/>
      <c r="AA34" s="134"/>
      <c r="AB34" s="134"/>
      <c r="AC34" s="135">
        <f t="shared" si="62"/>
        <v>0</v>
      </c>
      <c r="AD34" s="134"/>
      <c r="AE34" s="134"/>
      <c r="AF34" s="134"/>
      <c r="AG34" s="135">
        <f t="shared" si="63"/>
        <v>0</v>
      </c>
      <c r="AH34" s="135">
        <f t="shared" si="64"/>
        <v>0</v>
      </c>
      <c r="AI34" s="27">
        <f t="shared" si="65"/>
        <v>0</v>
      </c>
      <c r="AJ34" s="28">
        <f t="shared" si="66"/>
        <v>0</v>
      </c>
      <c r="AK34" s="1"/>
      <c r="AL34" s="1"/>
      <c r="AM34" s="1"/>
      <c r="AN34" s="1"/>
      <c r="AO34" s="1"/>
      <c r="AP34" s="1"/>
      <c r="AQ34" s="1"/>
      <c r="AR34" s="3"/>
    </row>
    <row r="35" spans="1:44" ht="19.5" customHeight="1">
      <c r="A35" s="334" t="s">
        <v>66</v>
      </c>
      <c r="B35" s="335"/>
      <c r="C35" s="335"/>
      <c r="D35" s="335"/>
      <c r="E35" s="336"/>
      <c r="F35" s="137"/>
      <c r="G35" s="137"/>
      <c r="H35" s="137"/>
      <c r="I35" s="39"/>
      <c r="J35" s="41">
        <f t="shared" ref="J35:K35" si="67">SUM(J33:J34)</f>
        <v>25716750</v>
      </c>
      <c r="K35" s="41">
        <f t="shared" si="67"/>
        <v>0</v>
      </c>
      <c r="L35" s="137"/>
      <c r="M35" s="41">
        <f t="shared" ref="M35:O35" si="68">SUM(M33:M34)</f>
        <v>0</v>
      </c>
      <c r="N35" s="41">
        <f t="shared" si="68"/>
        <v>0</v>
      </c>
      <c r="O35" s="41">
        <f t="shared" si="68"/>
        <v>0</v>
      </c>
      <c r="P35" s="138"/>
      <c r="Q35" s="137"/>
      <c r="R35" s="41">
        <f t="shared" ref="R35:AH35" si="69">SUM(R33:R34)</f>
        <v>0</v>
      </c>
      <c r="S35" s="41">
        <f t="shared" si="69"/>
        <v>0</v>
      </c>
      <c r="T35" s="41">
        <f t="shared" si="69"/>
        <v>0</v>
      </c>
      <c r="U35" s="41">
        <f t="shared" si="69"/>
        <v>0</v>
      </c>
      <c r="V35" s="41">
        <f t="shared" si="69"/>
        <v>0</v>
      </c>
      <c r="W35" s="41">
        <f t="shared" si="69"/>
        <v>0</v>
      </c>
      <c r="X35" s="41">
        <f t="shared" si="69"/>
        <v>0</v>
      </c>
      <c r="Y35" s="41">
        <f t="shared" si="69"/>
        <v>0</v>
      </c>
      <c r="Z35" s="41">
        <f t="shared" si="69"/>
        <v>0</v>
      </c>
      <c r="AA35" s="41">
        <f t="shared" si="69"/>
        <v>0</v>
      </c>
      <c r="AB35" s="41">
        <f t="shared" si="69"/>
        <v>0</v>
      </c>
      <c r="AC35" s="41">
        <f t="shared" si="69"/>
        <v>0</v>
      </c>
      <c r="AD35" s="41">
        <f t="shared" si="69"/>
        <v>0</v>
      </c>
      <c r="AE35" s="41">
        <f t="shared" si="69"/>
        <v>0</v>
      </c>
      <c r="AF35" s="41">
        <f t="shared" si="69"/>
        <v>0</v>
      </c>
      <c r="AG35" s="41">
        <f t="shared" si="69"/>
        <v>0</v>
      </c>
      <c r="AH35" s="41">
        <f t="shared" si="69"/>
        <v>0</v>
      </c>
      <c r="AI35" s="43">
        <f>IF(ISERROR(AH35/J35),0,AH35/J35)</f>
        <v>0</v>
      </c>
      <c r="AJ35" s="43">
        <f>IF(ISERROR(AH35/$AH$76),0,AH35/$AH$76)</f>
        <v>0</v>
      </c>
      <c r="AK35" s="1"/>
      <c r="AL35" s="1"/>
      <c r="AM35" s="1"/>
      <c r="AN35" s="1"/>
      <c r="AO35" s="1"/>
      <c r="AP35" s="1"/>
      <c r="AQ35" s="1"/>
      <c r="AR35" s="3"/>
    </row>
    <row r="36" spans="1:44" ht="19.5" customHeight="1">
      <c r="A36" s="330" t="s">
        <v>67</v>
      </c>
      <c r="B36" s="311"/>
      <c r="C36" s="311"/>
      <c r="D36" s="311"/>
      <c r="E36" s="312"/>
      <c r="F36" s="7"/>
      <c r="G36" s="8"/>
      <c r="H36" s="45"/>
      <c r="I36" s="9"/>
      <c r="J36" s="46"/>
      <c r="K36" s="11"/>
      <c r="L36" s="12"/>
      <c r="M36" s="13"/>
      <c r="N36" s="13"/>
      <c r="O36" s="13"/>
      <c r="P36" s="8"/>
      <c r="Q36" s="7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4"/>
      <c r="AJ36" s="14"/>
      <c r="AK36" s="2"/>
      <c r="AL36" s="2"/>
      <c r="AM36" s="2"/>
      <c r="AN36" s="2"/>
      <c r="AO36" s="2"/>
      <c r="AP36" s="2"/>
      <c r="AQ36" s="2"/>
      <c r="AR36" s="15"/>
    </row>
    <row r="37" spans="1:44" ht="34.5" customHeight="1" outlineLevel="1">
      <c r="A37" s="185">
        <v>1</v>
      </c>
      <c r="B37" s="207" t="s">
        <v>97</v>
      </c>
      <c r="C37" s="187" t="s">
        <v>98</v>
      </c>
      <c r="D37" s="188">
        <v>45317</v>
      </c>
      <c r="E37" s="20" t="s">
        <v>105</v>
      </c>
      <c r="F37" s="68" t="s">
        <v>100</v>
      </c>
      <c r="G37" s="190" t="s">
        <v>101</v>
      </c>
      <c r="H37" s="191">
        <v>45292</v>
      </c>
      <c r="I37" s="19">
        <v>45657</v>
      </c>
      <c r="J37" s="23">
        <v>25233333</v>
      </c>
      <c r="K37" s="23">
        <v>25233333</v>
      </c>
      <c r="L37" s="189" t="s">
        <v>102</v>
      </c>
      <c r="M37" s="26">
        <v>138</v>
      </c>
      <c r="N37" s="26">
        <v>123</v>
      </c>
      <c r="O37" s="26" t="s">
        <v>103</v>
      </c>
      <c r="P37" s="190" t="s">
        <v>104</v>
      </c>
      <c r="Q37" s="18"/>
      <c r="R37" s="26">
        <v>25233333</v>
      </c>
      <c r="S37" s="46"/>
      <c r="T37" s="134"/>
      <c r="U37" s="135">
        <f t="shared" ref="U37:U38" si="70">SUM(R37:T37)</f>
        <v>25233333</v>
      </c>
      <c r="V37" s="134"/>
      <c r="W37" s="134"/>
      <c r="X37" s="134"/>
      <c r="Y37" s="135">
        <f t="shared" ref="Y37:Y38" si="71">SUM(V37:X37)</f>
        <v>0</v>
      </c>
      <c r="Z37" s="134"/>
      <c r="AA37" s="134"/>
      <c r="AB37" s="134"/>
      <c r="AC37" s="135">
        <f t="shared" ref="AC37:AC38" si="72">SUM(Z37:AB37)</f>
        <v>0</v>
      </c>
      <c r="AD37" s="134"/>
      <c r="AE37" s="134"/>
      <c r="AF37" s="134"/>
      <c r="AG37" s="135">
        <f t="shared" ref="AG37:AG38" si="73">SUM(AD37:AF37)</f>
        <v>0</v>
      </c>
      <c r="AH37" s="135">
        <f t="shared" ref="AH37:AH38" si="74">SUM(U37,Y37,AC37,AG37)</f>
        <v>25233333</v>
      </c>
      <c r="AI37" s="27">
        <f t="shared" ref="AI37:AI38" si="75">IF(ISERROR(AH37/$J$39),0,AH37/$J$39)</f>
        <v>1</v>
      </c>
      <c r="AJ37" s="28">
        <f t="shared" ref="AJ37:AJ38" si="76">IF(ISERROR(AH37/$AH$76),"-",AH37/$AH$76)</f>
        <v>0.10328619144102659</v>
      </c>
      <c r="AK37" s="1"/>
      <c r="AL37" s="1"/>
      <c r="AM37" s="1"/>
      <c r="AN37" s="1"/>
      <c r="AO37" s="1"/>
      <c r="AP37" s="1"/>
      <c r="AQ37" s="1"/>
      <c r="AR37" s="3"/>
    </row>
    <row r="38" spans="1:44" ht="19.5" customHeight="1" outlineLevel="1">
      <c r="A38" s="16"/>
      <c r="B38" s="34"/>
      <c r="C38" s="18"/>
      <c r="D38" s="35"/>
      <c r="E38" s="18"/>
      <c r="F38" s="18"/>
      <c r="G38" s="18"/>
      <c r="H38" s="36"/>
      <c r="I38" s="36"/>
      <c r="J38" s="46"/>
      <c r="K38" s="161"/>
      <c r="L38" s="18"/>
      <c r="M38" s="24"/>
      <c r="N38" s="24"/>
      <c r="O38" s="24"/>
      <c r="P38" s="18"/>
      <c r="Q38" s="18"/>
      <c r="R38" s="24"/>
      <c r="S38" s="134"/>
      <c r="T38" s="134"/>
      <c r="U38" s="135">
        <f t="shared" si="70"/>
        <v>0</v>
      </c>
      <c r="V38" s="134"/>
      <c r="W38" s="134"/>
      <c r="X38" s="134"/>
      <c r="Y38" s="135">
        <f t="shared" si="71"/>
        <v>0</v>
      </c>
      <c r="Z38" s="134"/>
      <c r="AA38" s="134"/>
      <c r="AB38" s="134"/>
      <c r="AC38" s="135">
        <f t="shared" si="72"/>
        <v>0</v>
      </c>
      <c r="AD38" s="134"/>
      <c r="AE38" s="134"/>
      <c r="AF38" s="134"/>
      <c r="AG38" s="135">
        <f t="shared" si="73"/>
        <v>0</v>
      </c>
      <c r="AH38" s="135">
        <f t="shared" si="74"/>
        <v>0</v>
      </c>
      <c r="AI38" s="27">
        <f t="shared" si="75"/>
        <v>0</v>
      </c>
      <c r="AJ38" s="28">
        <f t="shared" si="76"/>
        <v>0</v>
      </c>
      <c r="AK38" s="1"/>
      <c r="AL38" s="1"/>
      <c r="AM38" s="1"/>
      <c r="AN38" s="1"/>
      <c r="AO38" s="1"/>
      <c r="AP38" s="1"/>
      <c r="AQ38" s="1"/>
      <c r="AR38" s="3"/>
    </row>
    <row r="39" spans="1:44" ht="19.5" customHeight="1">
      <c r="A39" s="334" t="s">
        <v>69</v>
      </c>
      <c r="B39" s="335"/>
      <c r="C39" s="335"/>
      <c r="D39" s="335"/>
      <c r="E39" s="336"/>
      <c r="F39" s="168"/>
      <c r="G39" s="168"/>
      <c r="H39" s="168"/>
      <c r="I39" s="210"/>
      <c r="J39" s="170">
        <f t="shared" ref="J39:K39" si="77">SUM(J37:J38)</f>
        <v>25233333</v>
      </c>
      <c r="K39" s="170">
        <f t="shared" si="77"/>
        <v>25233333</v>
      </c>
      <c r="L39" s="168"/>
      <c r="M39" s="170">
        <f t="shared" ref="M39:O39" si="78">SUM(M37:M38)</f>
        <v>138</v>
      </c>
      <c r="N39" s="170">
        <f t="shared" si="78"/>
        <v>123</v>
      </c>
      <c r="O39" s="170">
        <f t="shared" si="78"/>
        <v>0</v>
      </c>
      <c r="P39" s="172"/>
      <c r="Q39" s="168"/>
      <c r="R39" s="170">
        <f t="shared" ref="R39:AH39" si="79">SUM(R37:R38)</f>
        <v>25233333</v>
      </c>
      <c r="S39" s="41">
        <f t="shared" si="79"/>
        <v>0</v>
      </c>
      <c r="T39" s="41">
        <f t="shared" si="79"/>
        <v>0</v>
      </c>
      <c r="U39" s="41">
        <f t="shared" si="79"/>
        <v>25233333</v>
      </c>
      <c r="V39" s="41">
        <f t="shared" si="79"/>
        <v>0</v>
      </c>
      <c r="W39" s="41">
        <f t="shared" si="79"/>
        <v>0</v>
      </c>
      <c r="X39" s="41">
        <f t="shared" si="79"/>
        <v>0</v>
      </c>
      <c r="Y39" s="41">
        <f t="shared" si="79"/>
        <v>0</v>
      </c>
      <c r="Z39" s="41">
        <f t="shared" si="79"/>
        <v>0</v>
      </c>
      <c r="AA39" s="41">
        <f t="shared" si="79"/>
        <v>0</v>
      </c>
      <c r="AB39" s="41">
        <f t="shared" si="79"/>
        <v>0</v>
      </c>
      <c r="AC39" s="41">
        <f t="shared" si="79"/>
        <v>0</v>
      </c>
      <c r="AD39" s="41">
        <f t="shared" si="79"/>
        <v>0</v>
      </c>
      <c r="AE39" s="41">
        <f t="shared" si="79"/>
        <v>0</v>
      </c>
      <c r="AF39" s="41">
        <f t="shared" si="79"/>
        <v>0</v>
      </c>
      <c r="AG39" s="41">
        <f t="shared" si="79"/>
        <v>0</v>
      </c>
      <c r="AH39" s="41">
        <f t="shared" si="79"/>
        <v>25233333</v>
      </c>
      <c r="AI39" s="43">
        <f>IF(ISERROR(AH39/J39),0,AH39/J39)</f>
        <v>1</v>
      </c>
      <c r="AJ39" s="43">
        <f>IF(ISERROR(AH39/$AH$76),0,AH39/$AH$76)</f>
        <v>0.10328619144102659</v>
      </c>
      <c r="AK39" s="1"/>
      <c r="AL39" s="1"/>
      <c r="AM39" s="1"/>
      <c r="AN39" s="1"/>
      <c r="AO39" s="1"/>
      <c r="AP39" s="1"/>
      <c r="AQ39" s="1"/>
      <c r="AR39" s="3"/>
    </row>
    <row r="40" spans="1:44" ht="19.5" customHeight="1">
      <c r="A40" s="330" t="s">
        <v>70</v>
      </c>
      <c r="B40" s="311"/>
      <c r="C40" s="311"/>
      <c r="D40" s="311"/>
      <c r="E40" s="312"/>
      <c r="F40" s="7"/>
      <c r="G40" s="8"/>
      <c r="H40" s="45"/>
      <c r="I40" s="9"/>
      <c r="J40" s="46"/>
      <c r="K40" s="11"/>
      <c r="L40" s="12"/>
      <c r="M40" s="13"/>
      <c r="N40" s="13"/>
      <c r="O40" s="13"/>
      <c r="P40" s="8"/>
      <c r="Q40" s="7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4"/>
      <c r="AJ40" s="14"/>
      <c r="AK40" s="2"/>
      <c r="AL40" s="2"/>
      <c r="AM40" s="2"/>
      <c r="AN40" s="2"/>
      <c r="AO40" s="2"/>
      <c r="AP40" s="2"/>
      <c r="AQ40" s="2"/>
      <c r="AR40" s="15"/>
    </row>
    <row r="41" spans="1:44" ht="35.25" customHeight="1" outlineLevel="1">
      <c r="A41" s="33">
        <v>1</v>
      </c>
      <c r="B41" s="207" t="s">
        <v>97</v>
      </c>
      <c r="C41" s="208" t="s">
        <v>106</v>
      </c>
      <c r="D41" s="209">
        <v>45317</v>
      </c>
      <c r="E41" s="20" t="s">
        <v>105</v>
      </c>
      <c r="F41" s="68" t="s">
        <v>100</v>
      </c>
      <c r="G41" s="190" t="s">
        <v>101</v>
      </c>
      <c r="H41" s="191">
        <v>45292</v>
      </c>
      <c r="I41" s="19">
        <v>45657</v>
      </c>
      <c r="J41" s="23">
        <v>25233333</v>
      </c>
      <c r="K41" s="211">
        <v>25233333</v>
      </c>
      <c r="L41" s="189" t="s">
        <v>102</v>
      </c>
      <c r="M41" s="25">
        <v>168</v>
      </c>
      <c r="N41" s="212" t="s">
        <v>107</v>
      </c>
      <c r="O41" s="25" t="s">
        <v>103</v>
      </c>
      <c r="P41" s="190" t="s">
        <v>104</v>
      </c>
      <c r="Q41" s="67"/>
      <c r="R41" s="26">
        <v>25233333</v>
      </c>
      <c r="S41" s="46"/>
      <c r="T41" s="134"/>
      <c r="U41" s="135">
        <f t="shared" ref="U41:U42" si="80">SUM(R41:T41)</f>
        <v>25233333</v>
      </c>
      <c r="V41" s="134"/>
      <c r="W41" s="134"/>
      <c r="X41" s="134"/>
      <c r="Y41" s="135">
        <f t="shared" ref="Y41:Y42" si="81">SUM(V41:X41)</f>
        <v>0</v>
      </c>
      <c r="Z41" s="134"/>
      <c r="AA41" s="134"/>
      <c r="AB41" s="134"/>
      <c r="AC41" s="135">
        <f t="shared" ref="AC41:AC42" si="82">SUM(Z41:AB41)</f>
        <v>0</v>
      </c>
      <c r="AD41" s="134"/>
      <c r="AE41" s="134"/>
      <c r="AF41" s="134"/>
      <c r="AG41" s="135">
        <f t="shared" ref="AG41:AG42" si="83">SUM(AD41:AF41)</f>
        <v>0</v>
      </c>
      <c r="AH41" s="135">
        <f t="shared" ref="AH41:AH42" si="84">SUM(U41,Y41,AC41,AG41)</f>
        <v>25233333</v>
      </c>
      <c r="AI41" s="27">
        <f t="shared" ref="AI41:AI42" si="85">IF(ISERROR(AH41/$J$43),0,AH41/$J$43)</f>
        <v>1</v>
      </c>
      <c r="AJ41" s="28">
        <f t="shared" ref="AJ41:AJ42" si="86">IF(ISERROR(AH41/$AH$76),"-",AH41/$AH$76)</f>
        <v>0.10328619144102659</v>
      </c>
      <c r="AK41" s="1"/>
      <c r="AL41" s="1"/>
      <c r="AM41" s="1"/>
      <c r="AN41" s="1"/>
      <c r="AO41" s="1"/>
      <c r="AP41" s="1"/>
      <c r="AQ41" s="1"/>
      <c r="AR41" s="3"/>
    </row>
    <row r="42" spans="1:44" ht="19.5" customHeight="1" outlineLevel="1">
      <c r="A42" s="16"/>
      <c r="B42" s="34"/>
      <c r="C42" s="18"/>
      <c r="D42" s="35"/>
      <c r="E42" s="18"/>
      <c r="F42" s="18"/>
      <c r="G42" s="18"/>
      <c r="H42" s="36"/>
      <c r="I42" s="36"/>
      <c r="J42" s="46"/>
      <c r="K42" s="161"/>
      <c r="L42" s="18"/>
      <c r="M42" s="24"/>
      <c r="N42" s="24"/>
      <c r="O42" s="24"/>
      <c r="P42" s="18"/>
      <c r="Q42" s="18"/>
      <c r="R42" s="24"/>
      <c r="S42" s="134"/>
      <c r="T42" s="134"/>
      <c r="U42" s="135">
        <f t="shared" si="80"/>
        <v>0</v>
      </c>
      <c r="V42" s="134"/>
      <c r="W42" s="134"/>
      <c r="X42" s="134"/>
      <c r="Y42" s="135">
        <f t="shared" si="81"/>
        <v>0</v>
      </c>
      <c r="Z42" s="134"/>
      <c r="AA42" s="134"/>
      <c r="AB42" s="134"/>
      <c r="AC42" s="135">
        <f t="shared" si="82"/>
        <v>0</v>
      </c>
      <c r="AD42" s="134"/>
      <c r="AE42" s="134"/>
      <c r="AF42" s="134"/>
      <c r="AG42" s="135">
        <f t="shared" si="83"/>
        <v>0</v>
      </c>
      <c r="AH42" s="135">
        <f t="shared" si="84"/>
        <v>0</v>
      </c>
      <c r="AI42" s="27">
        <f t="shared" si="85"/>
        <v>0</v>
      </c>
      <c r="AJ42" s="28">
        <f t="shared" si="86"/>
        <v>0</v>
      </c>
      <c r="AK42" s="1"/>
      <c r="AL42" s="1"/>
      <c r="AM42" s="1"/>
      <c r="AN42" s="1"/>
      <c r="AO42" s="1"/>
      <c r="AP42" s="1"/>
      <c r="AQ42" s="1"/>
      <c r="AR42" s="3"/>
    </row>
    <row r="43" spans="1:44" ht="19.5" customHeight="1">
      <c r="A43" s="334" t="s">
        <v>71</v>
      </c>
      <c r="B43" s="335"/>
      <c r="C43" s="335"/>
      <c r="D43" s="335"/>
      <c r="E43" s="336"/>
      <c r="F43" s="168"/>
      <c r="G43" s="168"/>
      <c r="H43" s="168"/>
      <c r="I43" s="210"/>
      <c r="J43" s="170">
        <f t="shared" ref="J43:K43" si="87">SUM(J41:J42)</f>
        <v>25233333</v>
      </c>
      <c r="K43" s="170">
        <f t="shared" si="87"/>
        <v>25233333</v>
      </c>
      <c r="L43" s="168"/>
      <c r="M43" s="170">
        <f t="shared" ref="M43:O43" si="88">SUM(M41:M42)</f>
        <v>168</v>
      </c>
      <c r="N43" s="170">
        <f t="shared" si="88"/>
        <v>0</v>
      </c>
      <c r="O43" s="170">
        <f t="shared" si="88"/>
        <v>0</v>
      </c>
      <c r="P43" s="172"/>
      <c r="Q43" s="168"/>
      <c r="R43" s="170">
        <f t="shared" ref="R43:AH43" si="89">SUM(R41:R42)</f>
        <v>25233333</v>
      </c>
      <c r="S43" s="41">
        <f t="shared" si="89"/>
        <v>0</v>
      </c>
      <c r="T43" s="41">
        <f t="shared" si="89"/>
        <v>0</v>
      </c>
      <c r="U43" s="41">
        <f t="shared" si="89"/>
        <v>25233333</v>
      </c>
      <c r="V43" s="41">
        <f t="shared" si="89"/>
        <v>0</v>
      </c>
      <c r="W43" s="41">
        <f t="shared" si="89"/>
        <v>0</v>
      </c>
      <c r="X43" s="41">
        <f t="shared" si="89"/>
        <v>0</v>
      </c>
      <c r="Y43" s="41">
        <f t="shared" si="89"/>
        <v>0</v>
      </c>
      <c r="Z43" s="41">
        <f t="shared" si="89"/>
        <v>0</v>
      </c>
      <c r="AA43" s="41">
        <f t="shared" si="89"/>
        <v>0</v>
      </c>
      <c r="AB43" s="41">
        <f t="shared" si="89"/>
        <v>0</v>
      </c>
      <c r="AC43" s="41">
        <f t="shared" si="89"/>
        <v>0</v>
      </c>
      <c r="AD43" s="41">
        <f t="shared" si="89"/>
        <v>0</v>
      </c>
      <c r="AE43" s="41">
        <f t="shared" si="89"/>
        <v>0</v>
      </c>
      <c r="AF43" s="41">
        <f t="shared" si="89"/>
        <v>0</v>
      </c>
      <c r="AG43" s="41">
        <f t="shared" si="89"/>
        <v>0</v>
      </c>
      <c r="AH43" s="41">
        <f t="shared" si="89"/>
        <v>25233333</v>
      </c>
      <c r="AI43" s="43">
        <f>IF(ISERROR(AH43/J43),0,AH43/J43)</f>
        <v>1</v>
      </c>
      <c r="AJ43" s="43">
        <f>IF(ISERROR(AH43/$AH$76),0,AH43/$AH$76)</f>
        <v>0.10328619144102659</v>
      </c>
      <c r="AK43" s="1"/>
      <c r="AL43" s="1"/>
      <c r="AM43" s="1"/>
      <c r="AN43" s="1"/>
      <c r="AO43" s="1"/>
      <c r="AP43" s="1"/>
      <c r="AQ43" s="1"/>
      <c r="AR43" s="3"/>
    </row>
    <row r="44" spans="1:44" ht="19.5" customHeight="1">
      <c r="A44" s="330" t="s">
        <v>72</v>
      </c>
      <c r="B44" s="311"/>
      <c r="C44" s="311"/>
      <c r="D44" s="311"/>
      <c r="E44" s="312"/>
      <c r="F44" s="7"/>
      <c r="G44" s="8"/>
      <c r="H44" s="45"/>
      <c r="I44" s="9"/>
      <c r="J44" s="46"/>
      <c r="K44" s="11"/>
      <c r="L44" s="12"/>
      <c r="M44" s="13"/>
      <c r="N44" s="13"/>
      <c r="O44" s="13"/>
      <c r="P44" s="8"/>
      <c r="Q44" s="7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4"/>
      <c r="AJ44" s="14"/>
      <c r="AK44" s="2"/>
      <c r="AL44" s="2"/>
      <c r="AM44" s="2"/>
      <c r="AN44" s="2"/>
      <c r="AO44" s="2"/>
      <c r="AP44" s="2"/>
      <c r="AQ44" s="2"/>
      <c r="AR44" s="15"/>
    </row>
    <row r="45" spans="1:44" ht="23.25" customHeight="1" outlineLevel="1">
      <c r="A45" s="33">
        <v>1</v>
      </c>
      <c r="B45" s="207" t="s">
        <v>97</v>
      </c>
      <c r="C45" s="208" t="s">
        <v>106</v>
      </c>
      <c r="D45" s="209">
        <v>45317</v>
      </c>
      <c r="E45" s="20" t="s">
        <v>105</v>
      </c>
      <c r="F45" s="68" t="s">
        <v>100</v>
      </c>
      <c r="G45" s="190" t="s">
        <v>101</v>
      </c>
      <c r="H45" s="191">
        <v>45292</v>
      </c>
      <c r="I45" s="19">
        <v>45657</v>
      </c>
      <c r="J45" s="23">
        <v>25233333</v>
      </c>
      <c r="K45" s="211">
        <v>25233333</v>
      </c>
      <c r="L45" s="189" t="s">
        <v>102</v>
      </c>
      <c r="M45" s="25">
        <v>46</v>
      </c>
      <c r="N45" s="212" t="s">
        <v>108</v>
      </c>
      <c r="O45" s="25" t="s">
        <v>103</v>
      </c>
      <c r="P45" s="190" t="s">
        <v>104</v>
      </c>
      <c r="Q45" s="67"/>
      <c r="R45" s="26">
        <v>25233333</v>
      </c>
      <c r="S45" s="134"/>
      <c r="T45" s="134">
        <v>0</v>
      </c>
      <c r="U45" s="135">
        <f t="shared" ref="U45:U46" si="90">SUM(R45:T45)</f>
        <v>25233333</v>
      </c>
      <c r="V45" s="134">
        <v>0</v>
      </c>
      <c r="W45" s="134">
        <v>0</v>
      </c>
      <c r="X45" s="134">
        <v>0</v>
      </c>
      <c r="Y45" s="135">
        <f t="shared" ref="Y45:Y46" si="91">SUM(V45:X45)</f>
        <v>0</v>
      </c>
      <c r="Z45" s="134">
        <v>0</v>
      </c>
      <c r="AA45" s="134">
        <v>0</v>
      </c>
      <c r="AB45" s="134">
        <v>0</v>
      </c>
      <c r="AC45" s="135">
        <f t="shared" ref="AC45:AC46" si="92">SUM(Z45:AB45)</f>
        <v>0</v>
      </c>
      <c r="AD45" s="134"/>
      <c r="AE45" s="134"/>
      <c r="AF45" s="134"/>
      <c r="AG45" s="135">
        <f t="shared" ref="AG45:AG46" si="93">SUM(AD45:AF45)</f>
        <v>0</v>
      </c>
      <c r="AH45" s="135">
        <f t="shared" ref="AH45:AH46" si="94">SUM(U45,Y45,AC45,AG45)</f>
        <v>25233333</v>
      </c>
      <c r="AI45" s="27">
        <f t="shared" ref="AI45:AI46" si="95">IF(ISERROR(AH45/$J$47),0,AH45/$J$47)</f>
        <v>1</v>
      </c>
      <c r="AJ45" s="28">
        <f t="shared" ref="AJ45:AJ46" si="96">IF(ISERROR(AH45/$AH$76),"-",AH45/$AH$76)</f>
        <v>0.10328619144102659</v>
      </c>
      <c r="AK45" s="1"/>
      <c r="AL45" s="1"/>
      <c r="AM45" s="1"/>
      <c r="AN45" s="1"/>
      <c r="AO45" s="1"/>
      <c r="AP45" s="1"/>
      <c r="AQ45" s="1"/>
      <c r="AR45" s="3"/>
    </row>
    <row r="46" spans="1:44" ht="19.5" customHeight="1" outlineLevel="1">
      <c r="A46" s="16"/>
      <c r="B46" s="34"/>
      <c r="C46" s="18"/>
      <c r="D46" s="35"/>
      <c r="E46" s="18"/>
      <c r="F46" s="18"/>
      <c r="G46" s="18"/>
      <c r="H46" s="36"/>
      <c r="I46" s="36"/>
      <c r="J46" s="46"/>
      <c r="K46" s="161"/>
      <c r="L46" s="18"/>
      <c r="M46" s="24"/>
      <c r="N46" s="24"/>
      <c r="O46" s="24"/>
      <c r="P46" s="18"/>
      <c r="Q46" s="18"/>
      <c r="R46" s="24"/>
      <c r="S46" s="134"/>
      <c r="T46" s="134"/>
      <c r="U46" s="135">
        <f t="shared" si="90"/>
        <v>0</v>
      </c>
      <c r="V46" s="134"/>
      <c r="W46" s="134"/>
      <c r="X46" s="134"/>
      <c r="Y46" s="135">
        <f t="shared" si="91"/>
        <v>0</v>
      </c>
      <c r="Z46" s="134"/>
      <c r="AA46" s="134"/>
      <c r="AB46" s="134"/>
      <c r="AC46" s="135">
        <f t="shared" si="92"/>
        <v>0</v>
      </c>
      <c r="AD46" s="134"/>
      <c r="AE46" s="134"/>
      <c r="AF46" s="134"/>
      <c r="AG46" s="135">
        <f t="shared" si="93"/>
        <v>0</v>
      </c>
      <c r="AH46" s="135">
        <f t="shared" si="94"/>
        <v>0</v>
      </c>
      <c r="AI46" s="27">
        <f t="shared" si="95"/>
        <v>0</v>
      </c>
      <c r="AJ46" s="28">
        <f t="shared" si="96"/>
        <v>0</v>
      </c>
      <c r="AK46" s="1"/>
      <c r="AL46" s="1"/>
      <c r="AM46" s="1"/>
      <c r="AN46" s="1"/>
      <c r="AO46" s="1"/>
      <c r="AP46" s="1"/>
      <c r="AQ46" s="1"/>
      <c r="AR46" s="3"/>
    </row>
    <row r="47" spans="1:44" ht="19.5" customHeight="1">
      <c r="A47" s="334" t="s">
        <v>73</v>
      </c>
      <c r="B47" s="335"/>
      <c r="C47" s="335"/>
      <c r="D47" s="335"/>
      <c r="E47" s="336"/>
      <c r="F47" s="168"/>
      <c r="G47" s="168"/>
      <c r="H47" s="168"/>
      <c r="I47" s="210"/>
      <c r="J47" s="170">
        <f t="shared" ref="J47:K47" si="97">SUM(J45:J46)</f>
        <v>25233333</v>
      </c>
      <c r="K47" s="170">
        <f t="shared" si="97"/>
        <v>25233333</v>
      </c>
      <c r="L47" s="168"/>
      <c r="M47" s="170">
        <f t="shared" ref="M47:O47" si="98">SUM(M45:M46)</f>
        <v>46</v>
      </c>
      <c r="N47" s="170">
        <f t="shared" si="98"/>
        <v>0</v>
      </c>
      <c r="O47" s="170">
        <f t="shared" si="98"/>
        <v>0</v>
      </c>
      <c r="P47" s="172"/>
      <c r="Q47" s="168"/>
      <c r="R47" s="170">
        <f t="shared" ref="R47:AH47" si="99">SUM(R45:R46)</f>
        <v>25233333</v>
      </c>
      <c r="S47" s="41">
        <f t="shared" si="99"/>
        <v>0</v>
      </c>
      <c r="T47" s="41">
        <f t="shared" si="99"/>
        <v>0</v>
      </c>
      <c r="U47" s="41">
        <f t="shared" si="99"/>
        <v>25233333</v>
      </c>
      <c r="V47" s="41">
        <f t="shared" si="99"/>
        <v>0</v>
      </c>
      <c r="W47" s="41">
        <f t="shared" si="99"/>
        <v>0</v>
      </c>
      <c r="X47" s="41">
        <f t="shared" si="99"/>
        <v>0</v>
      </c>
      <c r="Y47" s="41">
        <f t="shared" si="99"/>
        <v>0</v>
      </c>
      <c r="Z47" s="41">
        <f t="shared" si="99"/>
        <v>0</v>
      </c>
      <c r="AA47" s="41">
        <f t="shared" si="99"/>
        <v>0</v>
      </c>
      <c r="AB47" s="41">
        <f t="shared" si="99"/>
        <v>0</v>
      </c>
      <c r="AC47" s="41">
        <f t="shared" si="99"/>
        <v>0</v>
      </c>
      <c r="AD47" s="41">
        <f t="shared" si="99"/>
        <v>0</v>
      </c>
      <c r="AE47" s="41">
        <f t="shared" si="99"/>
        <v>0</v>
      </c>
      <c r="AF47" s="41">
        <f t="shared" si="99"/>
        <v>0</v>
      </c>
      <c r="AG47" s="41">
        <f t="shared" si="99"/>
        <v>0</v>
      </c>
      <c r="AH47" s="41">
        <f t="shared" si="99"/>
        <v>25233333</v>
      </c>
      <c r="AI47" s="43">
        <f>IF(ISERROR(AH47/J47),0,AH47/J47)</f>
        <v>1</v>
      </c>
      <c r="AJ47" s="43">
        <f>IF(ISERROR(AH47/$AH$76),0,AH47/$AH$76)</f>
        <v>0.10328619144102659</v>
      </c>
      <c r="AK47" s="1"/>
      <c r="AL47" s="1"/>
      <c r="AM47" s="1"/>
      <c r="AN47" s="1"/>
      <c r="AO47" s="1"/>
      <c r="AP47" s="1"/>
      <c r="AQ47" s="1"/>
      <c r="AR47" s="3"/>
    </row>
    <row r="48" spans="1:44" ht="19.5" customHeight="1">
      <c r="A48" s="330" t="s">
        <v>74</v>
      </c>
      <c r="B48" s="311"/>
      <c r="C48" s="311"/>
      <c r="D48" s="311"/>
      <c r="E48" s="312"/>
      <c r="F48" s="7"/>
      <c r="G48" s="8"/>
      <c r="H48" s="45"/>
      <c r="I48" s="9"/>
      <c r="J48" s="46"/>
      <c r="K48" s="11"/>
      <c r="L48" s="12"/>
      <c r="M48" s="13"/>
      <c r="N48" s="13"/>
      <c r="O48" s="13"/>
      <c r="P48" s="8"/>
      <c r="Q48" s="7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4"/>
      <c r="AJ48" s="14"/>
      <c r="AK48" s="2"/>
      <c r="AL48" s="2"/>
      <c r="AM48" s="2"/>
      <c r="AN48" s="2"/>
      <c r="AO48" s="2"/>
      <c r="AP48" s="2"/>
      <c r="AQ48" s="2"/>
      <c r="AR48" s="15"/>
    </row>
    <row r="49" spans="1:44" ht="34.5" customHeight="1" outlineLevel="1">
      <c r="A49" s="33">
        <v>1</v>
      </c>
      <c r="B49" s="207" t="s">
        <v>97</v>
      </c>
      <c r="C49" s="208" t="s">
        <v>106</v>
      </c>
      <c r="D49" s="209">
        <v>45317</v>
      </c>
      <c r="E49" s="20" t="s">
        <v>105</v>
      </c>
      <c r="F49" s="68" t="s">
        <v>100</v>
      </c>
      <c r="G49" s="190" t="s">
        <v>101</v>
      </c>
      <c r="H49" s="191">
        <v>45292</v>
      </c>
      <c r="I49" s="19">
        <v>45657</v>
      </c>
      <c r="J49" s="23">
        <v>25233333</v>
      </c>
      <c r="K49" s="211">
        <v>25233333</v>
      </c>
      <c r="L49" s="189" t="s">
        <v>102</v>
      </c>
      <c r="M49" s="25">
        <v>66</v>
      </c>
      <c r="N49" s="25">
        <v>47</v>
      </c>
      <c r="O49" s="213" t="s">
        <v>103</v>
      </c>
      <c r="P49" s="190" t="s">
        <v>104</v>
      </c>
      <c r="Q49" s="8"/>
      <c r="R49" s="26">
        <v>25233333</v>
      </c>
      <c r="S49" s="24"/>
      <c r="T49" s="24"/>
      <c r="U49" s="135">
        <f t="shared" ref="U49:U50" si="100">SUM(R49:T49)</f>
        <v>25233333</v>
      </c>
      <c r="V49" s="134"/>
      <c r="W49" s="134"/>
      <c r="X49" s="134"/>
      <c r="Y49" s="135">
        <f t="shared" ref="Y49:Y50" si="101">SUM(V49:X49)</f>
        <v>0</v>
      </c>
      <c r="Z49" s="134"/>
      <c r="AA49" s="134"/>
      <c r="AB49" s="134"/>
      <c r="AC49" s="135">
        <f t="shared" ref="AC49:AC50" si="102">SUM(Z49:AB49)</f>
        <v>0</v>
      </c>
      <c r="AD49" s="134"/>
      <c r="AE49" s="134"/>
      <c r="AF49" s="134"/>
      <c r="AG49" s="135">
        <f t="shared" ref="AG49:AG50" si="103">SUM(AD49:AF49)</f>
        <v>0</v>
      </c>
      <c r="AH49" s="135">
        <f t="shared" ref="AH49:AH50" si="104">SUM(U49,Y49,AC49,AG49)</f>
        <v>25233333</v>
      </c>
      <c r="AI49" s="27">
        <f t="shared" ref="AI49:AI50" si="105">IF(ISERROR(AH49/$J$51),0,AH49/$J$51)</f>
        <v>1</v>
      </c>
      <c r="AJ49" s="28">
        <f t="shared" ref="AJ49:AJ50" si="106">IF(ISERROR(AH49/$AH$76),"-",AH49/$AH$76)</f>
        <v>0.10328619144102659</v>
      </c>
      <c r="AK49" s="1"/>
      <c r="AL49" s="1"/>
      <c r="AM49" s="1"/>
      <c r="AN49" s="1"/>
      <c r="AO49" s="1"/>
      <c r="AP49" s="1"/>
      <c r="AQ49" s="1"/>
      <c r="AR49" s="3"/>
    </row>
    <row r="50" spans="1:44" ht="19.5" customHeight="1" outlineLevel="1">
      <c r="A50" s="34"/>
      <c r="B50" s="34"/>
      <c r="C50" s="18"/>
      <c r="D50" s="35"/>
      <c r="E50" s="18"/>
      <c r="F50" s="18"/>
      <c r="G50" s="18"/>
      <c r="H50" s="36"/>
      <c r="I50" s="36"/>
      <c r="J50" s="46"/>
      <c r="K50" s="161"/>
      <c r="L50" s="18"/>
      <c r="M50" s="24"/>
      <c r="N50" s="24"/>
      <c r="O50" s="24"/>
      <c r="P50" s="18"/>
      <c r="Q50" s="18"/>
      <c r="R50" s="24"/>
      <c r="S50" s="134"/>
      <c r="T50" s="134"/>
      <c r="U50" s="135">
        <f t="shared" si="100"/>
        <v>0</v>
      </c>
      <c r="V50" s="134"/>
      <c r="W50" s="134"/>
      <c r="X50" s="134"/>
      <c r="Y50" s="135">
        <f t="shared" si="101"/>
        <v>0</v>
      </c>
      <c r="Z50" s="134"/>
      <c r="AA50" s="134"/>
      <c r="AB50" s="134"/>
      <c r="AC50" s="135">
        <f t="shared" si="102"/>
        <v>0</v>
      </c>
      <c r="AD50" s="134"/>
      <c r="AE50" s="134"/>
      <c r="AF50" s="134"/>
      <c r="AG50" s="135">
        <f t="shared" si="103"/>
        <v>0</v>
      </c>
      <c r="AH50" s="135">
        <f t="shared" si="104"/>
        <v>0</v>
      </c>
      <c r="AI50" s="27">
        <f t="shared" si="105"/>
        <v>0</v>
      </c>
      <c r="AJ50" s="28">
        <f t="shared" si="106"/>
        <v>0</v>
      </c>
      <c r="AK50" s="1"/>
      <c r="AL50" s="1"/>
      <c r="AM50" s="1"/>
      <c r="AN50" s="1"/>
      <c r="AO50" s="1"/>
      <c r="AP50" s="1"/>
      <c r="AQ50" s="1"/>
      <c r="AR50" s="3"/>
    </row>
    <row r="51" spans="1:44" ht="19.5" customHeight="1">
      <c r="A51" s="334" t="s">
        <v>75</v>
      </c>
      <c r="B51" s="335"/>
      <c r="C51" s="335"/>
      <c r="D51" s="335"/>
      <c r="E51" s="336"/>
      <c r="F51" s="137"/>
      <c r="G51" s="137"/>
      <c r="H51" s="137"/>
      <c r="I51" s="39"/>
      <c r="J51" s="41">
        <f t="shared" ref="J51:K51" si="107">SUM(J49:J50)</f>
        <v>25233333</v>
      </c>
      <c r="K51" s="41">
        <f t="shared" si="107"/>
        <v>25233333</v>
      </c>
      <c r="L51" s="137"/>
      <c r="M51" s="41">
        <f t="shared" ref="M51:O51" si="108">SUM(M49:M50)</f>
        <v>66</v>
      </c>
      <c r="N51" s="41">
        <f t="shared" si="108"/>
        <v>47</v>
      </c>
      <c r="O51" s="41">
        <f t="shared" si="108"/>
        <v>0</v>
      </c>
      <c r="P51" s="138"/>
      <c r="Q51" s="137"/>
      <c r="R51" s="41">
        <f t="shared" ref="R51:AH51" si="109">SUM(R49:R50)</f>
        <v>25233333</v>
      </c>
      <c r="S51" s="41">
        <f t="shared" si="109"/>
        <v>0</v>
      </c>
      <c r="T51" s="41">
        <f t="shared" si="109"/>
        <v>0</v>
      </c>
      <c r="U51" s="41">
        <f t="shared" si="109"/>
        <v>25233333</v>
      </c>
      <c r="V51" s="41">
        <f t="shared" si="109"/>
        <v>0</v>
      </c>
      <c r="W51" s="41">
        <f t="shared" si="109"/>
        <v>0</v>
      </c>
      <c r="X51" s="41">
        <f t="shared" si="109"/>
        <v>0</v>
      </c>
      <c r="Y51" s="41">
        <f t="shared" si="109"/>
        <v>0</v>
      </c>
      <c r="Z51" s="41">
        <f t="shared" si="109"/>
        <v>0</v>
      </c>
      <c r="AA51" s="41">
        <f t="shared" si="109"/>
        <v>0</v>
      </c>
      <c r="AB51" s="41">
        <f t="shared" si="109"/>
        <v>0</v>
      </c>
      <c r="AC51" s="41">
        <f t="shared" si="109"/>
        <v>0</v>
      </c>
      <c r="AD51" s="41">
        <f t="shared" si="109"/>
        <v>0</v>
      </c>
      <c r="AE51" s="41">
        <f t="shared" si="109"/>
        <v>0</v>
      </c>
      <c r="AF51" s="41">
        <f t="shared" si="109"/>
        <v>0</v>
      </c>
      <c r="AG51" s="41">
        <f t="shared" si="109"/>
        <v>0</v>
      </c>
      <c r="AH51" s="41">
        <f t="shared" si="109"/>
        <v>25233333</v>
      </c>
      <c r="AI51" s="43">
        <f>IF(ISERROR(AH51/J51),0,AH51/J51)</f>
        <v>1</v>
      </c>
      <c r="AJ51" s="43">
        <f>IF(ISERROR(AH51/$AH$76),0,AH51/$AH$76)</f>
        <v>0.10328619144102659</v>
      </c>
      <c r="AK51" s="1"/>
      <c r="AL51" s="1"/>
      <c r="AM51" s="1"/>
      <c r="AN51" s="1"/>
      <c r="AO51" s="1"/>
      <c r="AP51" s="1"/>
      <c r="AQ51" s="1"/>
      <c r="AR51" s="3"/>
    </row>
    <row r="52" spans="1:44" ht="19.5" customHeight="1">
      <c r="A52" s="341" t="s">
        <v>76</v>
      </c>
      <c r="B52" s="335"/>
      <c r="C52" s="335"/>
      <c r="D52" s="335"/>
      <c r="E52" s="343"/>
      <c r="F52" s="214"/>
      <c r="G52" s="215"/>
      <c r="H52" s="216"/>
      <c r="I52" s="9"/>
      <c r="J52" s="46"/>
      <c r="K52" s="11"/>
      <c r="L52" s="12"/>
      <c r="M52" s="13"/>
      <c r="N52" s="13"/>
      <c r="O52" s="13"/>
      <c r="P52" s="8"/>
      <c r="Q52" s="7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4"/>
      <c r="AJ52" s="14"/>
      <c r="AK52" s="2"/>
      <c r="AL52" s="2"/>
      <c r="AM52" s="2"/>
      <c r="AN52" s="2"/>
      <c r="AO52" s="2"/>
      <c r="AP52" s="2"/>
      <c r="AQ52" s="2"/>
      <c r="AR52" s="15"/>
    </row>
    <row r="53" spans="1:44" ht="41.25" customHeight="1" outlineLevel="1">
      <c r="A53" s="16"/>
      <c r="B53" s="34"/>
      <c r="C53" s="152"/>
      <c r="D53" s="152"/>
      <c r="E53" s="132"/>
      <c r="F53" s="67"/>
      <c r="G53" s="142"/>
      <c r="H53" s="200"/>
      <c r="I53" s="52"/>
      <c r="J53" s="23">
        <v>25716750</v>
      </c>
      <c r="K53" s="192"/>
      <c r="L53" s="132"/>
      <c r="M53" s="134"/>
      <c r="N53" s="134"/>
      <c r="O53" s="134"/>
      <c r="P53" s="67"/>
      <c r="Q53" s="132"/>
      <c r="R53" s="134"/>
      <c r="S53" s="134"/>
      <c r="T53" s="134"/>
      <c r="U53" s="135">
        <f t="shared" ref="U53:U54" si="110">SUM(R53:T53)</f>
        <v>0</v>
      </c>
      <c r="V53" s="134"/>
      <c r="W53" s="134"/>
      <c r="X53" s="134"/>
      <c r="Y53" s="135">
        <f t="shared" ref="Y53:Y54" si="111">SUM(V53:X53)</f>
        <v>0</v>
      </c>
      <c r="Z53" s="134"/>
      <c r="AA53" s="134"/>
      <c r="AB53" s="134"/>
      <c r="AC53" s="135">
        <f t="shared" ref="AC53:AC54" si="112">SUM(Z53:AB53)</f>
        <v>0</v>
      </c>
      <c r="AD53" s="134"/>
      <c r="AE53" s="134"/>
      <c r="AF53" s="134"/>
      <c r="AG53" s="135">
        <f t="shared" ref="AG53:AG54" si="113">SUM(AD53:AF53)</f>
        <v>0</v>
      </c>
      <c r="AH53" s="135">
        <f t="shared" ref="AH53:AH54" si="114">SUM(U53,Y53,AC53,AG53)</f>
        <v>0</v>
      </c>
      <c r="AI53" s="27">
        <f t="shared" ref="AI53:AI54" si="115">IF(ISERROR(AH53/$J$55),0,AH53/$J$55)</f>
        <v>0</v>
      </c>
      <c r="AJ53" s="28">
        <f t="shared" ref="AJ53:AJ54" si="116">IF(ISERROR(AH53/$AH$76),"-",AH53/$AH$76)</f>
        <v>0</v>
      </c>
      <c r="AK53" s="1"/>
      <c r="AL53" s="1"/>
      <c r="AM53" s="1"/>
      <c r="AN53" s="1"/>
      <c r="AO53" s="1"/>
      <c r="AP53" s="1"/>
      <c r="AQ53" s="1"/>
      <c r="AR53" s="3"/>
    </row>
    <row r="54" spans="1:44" ht="19.5" customHeight="1" outlineLevel="1">
      <c r="A54" s="16"/>
      <c r="B54" s="34"/>
      <c r="C54" s="82"/>
      <c r="D54" s="35"/>
      <c r="E54" s="18"/>
      <c r="F54" s="18"/>
      <c r="G54" s="18"/>
      <c r="H54" s="141"/>
      <c r="I54" s="36"/>
      <c r="J54" s="46"/>
      <c r="K54" s="136"/>
      <c r="L54" s="18"/>
      <c r="M54" s="134"/>
      <c r="N54" s="134"/>
      <c r="O54" s="134"/>
      <c r="P54" s="18"/>
      <c r="Q54" s="18"/>
      <c r="R54" s="134"/>
      <c r="S54" s="134"/>
      <c r="T54" s="134"/>
      <c r="U54" s="135">
        <f t="shared" si="110"/>
        <v>0</v>
      </c>
      <c r="V54" s="134"/>
      <c r="W54" s="134"/>
      <c r="X54" s="134"/>
      <c r="Y54" s="135">
        <f t="shared" si="111"/>
        <v>0</v>
      </c>
      <c r="Z54" s="134"/>
      <c r="AA54" s="134"/>
      <c r="AB54" s="134"/>
      <c r="AC54" s="135">
        <f t="shared" si="112"/>
        <v>0</v>
      </c>
      <c r="AD54" s="134"/>
      <c r="AE54" s="134"/>
      <c r="AF54" s="134"/>
      <c r="AG54" s="135">
        <f t="shared" si="113"/>
        <v>0</v>
      </c>
      <c r="AH54" s="135">
        <f t="shared" si="114"/>
        <v>0</v>
      </c>
      <c r="AI54" s="27">
        <f t="shared" si="115"/>
        <v>0</v>
      </c>
      <c r="AJ54" s="28">
        <f t="shared" si="116"/>
        <v>0</v>
      </c>
      <c r="AK54" s="1"/>
      <c r="AL54" s="1"/>
      <c r="AM54" s="1"/>
      <c r="AN54" s="1"/>
      <c r="AO54" s="1"/>
      <c r="AP54" s="1"/>
      <c r="AQ54" s="1"/>
      <c r="AR54" s="3"/>
    </row>
    <row r="55" spans="1:44" ht="19.5" customHeight="1">
      <c r="A55" s="334" t="s">
        <v>77</v>
      </c>
      <c r="B55" s="335"/>
      <c r="C55" s="335"/>
      <c r="D55" s="335"/>
      <c r="E55" s="336"/>
      <c r="F55" s="137"/>
      <c r="G55" s="137"/>
      <c r="H55" s="137"/>
      <c r="I55" s="39"/>
      <c r="J55" s="41">
        <f t="shared" ref="J55:K55" si="117">SUM(J53:J54)</f>
        <v>25716750</v>
      </c>
      <c r="K55" s="41">
        <f t="shared" si="117"/>
        <v>0</v>
      </c>
      <c r="L55" s="137"/>
      <c r="M55" s="41">
        <f t="shared" ref="M55:O55" si="118">SUM(M53:M54)</f>
        <v>0</v>
      </c>
      <c r="N55" s="41">
        <f t="shared" si="118"/>
        <v>0</v>
      </c>
      <c r="O55" s="41">
        <f t="shared" si="118"/>
        <v>0</v>
      </c>
      <c r="P55" s="138"/>
      <c r="Q55" s="137"/>
      <c r="R55" s="41">
        <f t="shared" ref="R55:AH55" si="119">SUM(R53:R54)</f>
        <v>0</v>
      </c>
      <c r="S55" s="41">
        <f t="shared" si="119"/>
        <v>0</v>
      </c>
      <c r="T55" s="41">
        <f t="shared" si="119"/>
        <v>0</v>
      </c>
      <c r="U55" s="41">
        <f t="shared" si="119"/>
        <v>0</v>
      </c>
      <c r="V55" s="41">
        <f t="shared" si="119"/>
        <v>0</v>
      </c>
      <c r="W55" s="41">
        <f t="shared" si="119"/>
        <v>0</v>
      </c>
      <c r="X55" s="41">
        <f t="shared" si="119"/>
        <v>0</v>
      </c>
      <c r="Y55" s="41">
        <f t="shared" si="119"/>
        <v>0</v>
      </c>
      <c r="Z55" s="41">
        <f t="shared" si="119"/>
        <v>0</v>
      </c>
      <c r="AA55" s="41">
        <f t="shared" si="119"/>
        <v>0</v>
      </c>
      <c r="AB55" s="41">
        <f t="shared" si="119"/>
        <v>0</v>
      </c>
      <c r="AC55" s="41">
        <f t="shared" si="119"/>
        <v>0</v>
      </c>
      <c r="AD55" s="41">
        <f t="shared" si="119"/>
        <v>0</v>
      </c>
      <c r="AE55" s="41">
        <f t="shared" si="119"/>
        <v>0</v>
      </c>
      <c r="AF55" s="41">
        <f t="shared" si="119"/>
        <v>0</v>
      </c>
      <c r="AG55" s="41">
        <f t="shared" si="119"/>
        <v>0</v>
      </c>
      <c r="AH55" s="41">
        <f t="shared" si="119"/>
        <v>0</v>
      </c>
      <c r="AI55" s="43">
        <f>IF(ISERROR(AH55/J55),0,AH55/J55)</f>
        <v>0</v>
      </c>
      <c r="AJ55" s="43">
        <f>IF(ISERROR(AH55/$AH$76),0,AH55/$AH$76)</f>
        <v>0</v>
      </c>
      <c r="AK55" s="1"/>
      <c r="AL55" s="1"/>
      <c r="AM55" s="1"/>
      <c r="AN55" s="1"/>
      <c r="AO55" s="1"/>
      <c r="AP55" s="1"/>
      <c r="AQ55" s="1"/>
      <c r="AR55" s="3"/>
    </row>
    <row r="56" spans="1:44" ht="19.5" customHeight="1">
      <c r="A56" s="330" t="s">
        <v>93</v>
      </c>
      <c r="B56" s="311"/>
      <c r="C56" s="311"/>
      <c r="D56" s="311"/>
      <c r="E56" s="312"/>
      <c r="F56" s="7"/>
      <c r="G56" s="8"/>
      <c r="H56" s="45"/>
      <c r="I56" s="9"/>
      <c r="J56" s="46"/>
      <c r="K56" s="11"/>
      <c r="L56" s="12"/>
      <c r="M56" s="13"/>
      <c r="N56" s="13"/>
      <c r="O56" s="13"/>
      <c r="P56" s="8"/>
      <c r="Q56" s="7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4"/>
      <c r="AJ56" s="14"/>
      <c r="AK56" s="2"/>
      <c r="AL56" s="2"/>
      <c r="AM56" s="2"/>
      <c r="AN56" s="2"/>
      <c r="AO56" s="2"/>
      <c r="AP56" s="2"/>
      <c r="AQ56" s="2"/>
      <c r="AR56" s="15"/>
    </row>
    <row r="57" spans="1:44" ht="37.5" customHeight="1" outlineLevel="1">
      <c r="A57" s="185">
        <v>1</v>
      </c>
      <c r="B57" s="207" t="s">
        <v>97</v>
      </c>
      <c r="C57" s="187" t="s">
        <v>98</v>
      </c>
      <c r="D57" s="188">
        <v>45317</v>
      </c>
      <c r="E57" s="20" t="s">
        <v>105</v>
      </c>
      <c r="F57" s="68" t="s">
        <v>100</v>
      </c>
      <c r="G57" s="190" t="s">
        <v>101</v>
      </c>
      <c r="H57" s="191">
        <v>45292</v>
      </c>
      <c r="I57" s="19">
        <v>45657</v>
      </c>
      <c r="J57" s="23">
        <v>25233333</v>
      </c>
      <c r="K57" s="192">
        <v>25233333</v>
      </c>
      <c r="L57" s="189" t="s">
        <v>102</v>
      </c>
      <c r="M57" s="199">
        <v>93</v>
      </c>
      <c r="N57" s="199">
        <v>93</v>
      </c>
      <c r="O57" s="199" t="s">
        <v>103</v>
      </c>
      <c r="P57" s="190" t="s">
        <v>104</v>
      </c>
      <c r="Q57" s="132"/>
      <c r="R57" s="217">
        <v>25233333</v>
      </c>
      <c r="S57" s="134"/>
      <c r="T57" s="134"/>
      <c r="U57" s="135">
        <f t="shared" ref="U57:U58" si="120">SUM(R57:T57)</f>
        <v>25233333</v>
      </c>
      <c r="V57" s="134"/>
      <c r="W57" s="134"/>
      <c r="X57" s="134"/>
      <c r="Y57" s="135">
        <f t="shared" ref="Y57:Y58" si="121">SUM(V57:X57)</f>
        <v>0</v>
      </c>
      <c r="Z57" s="134"/>
      <c r="AA57" s="134"/>
      <c r="AB57" s="134"/>
      <c r="AC57" s="135">
        <f t="shared" ref="AC57:AC58" si="122">SUM(Z57:AB57)</f>
        <v>0</v>
      </c>
      <c r="AD57" s="134"/>
      <c r="AE57" s="134"/>
      <c r="AF57" s="134"/>
      <c r="AG57" s="135">
        <f t="shared" ref="AG57:AG58" si="123">SUM(AD57:AF57)</f>
        <v>0</v>
      </c>
      <c r="AH57" s="135">
        <f t="shared" ref="AH57:AH58" si="124">SUM(U57,Y57,AC57,AG57)</f>
        <v>25233333</v>
      </c>
      <c r="AI57" s="27">
        <f t="shared" ref="AI57:AI58" si="125">IF(ISERROR(AH57/$J$59),0,AH57/$J$59)</f>
        <v>1</v>
      </c>
      <c r="AJ57" s="28">
        <f t="shared" ref="AJ57:AJ58" si="126">IF(ISERROR(AH57/$AH$76),"-",AH57/$AH$76)</f>
        <v>0.10328619144102659</v>
      </c>
      <c r="AK57" s="1"/>
      <c r="AL57" s="1"/>
      <c r="AM57" s="1"/>
      <c r="AN57" s="1"/>
      <c r="AO57" s="1"/>
      <c r="AP57" s="1"/>
      <c r="AQ57" s="1"/>
      <c r="AR57" s="3"/>
    </row>
    <row r="58" spans="1:44" ht="19.5" customHeight="1" outlineLevel="1">
      <c r="A58" s="16"/>
      <c r="B58" s="34"/>
      <c r="C58" s="82"/>
      <c r="D58" s="35"/>
      <c r="E58" s="18"/>
      <c r="F58" s="18"/>
      <c r="G58" s="18"/>
      <c r="H58" s="141"/>
      <c r="I58" s="36"/>
      <c r="J58" s="46"/>
      <c r="K58" s="136"/>
      <c r="L58" s="18"/>
      <c r="M58" s="134"/>
      <c r="N58" s="134"/>
      <c r="O58" s="134"/>
      <c r="P58" s="18"/>
      <c r="Q58" s="18"/>
      <c r="R58" s="134"/>
      <c r="S58" s="134"/>
      <c r="T58" s="134"/>
      <c r="U58" s="135">
        <f t="shared" si="120"/>
        <v>0</v>
      </c>
      <c r="V58" s="134"/>
      <c r="W58" s="134"/>
      <c r="X58" s="134"/>
      <c r="Y58" s="135">
        <f t="shared" si="121"/>
        <v>0</v>
      </c>
      <c r="Z58" s="134"/>
      <c r="AA58" s="134"/>
      <c r="AB58" s="134"/>
      <c r="AC58" s="135">
        <f t="shared" si="122"/>
        <v>0</v>
      </c>
      <c r="AD58" s="134"/>
      <c r="AE58" s="134"/>
      <c r="AF58" s="134"/>
      <c r="AG58" s="135">
        <f t="shared" si="123"/>
        <v>0</v>
      </c>
      <c r="AH58" s="135">
        <f t="shared" si="124"/>
        <v>0</v>
      </c>
      <c r="AI58" s="27">
        <f t="shared" si="125"/>
        <v>0</v>
      </c>
      <c r="AJ58" s="28">
        <f t="shared" si="126"/>
        <v>0</v>
      </c>
      <c r="AK58" s="1"/>
      <c r="AL58" s="1"/>
      <c r="AM58" s="1"/>
      <c r="AN58" s="1"/>
      <c r="AO58" s="1"/>
      <c r="AP58" s="1"/>
      <c r="AQ58" s="1"/>
      <c r="AR58" s="3"/>
    </row>
    <row r="59" spans="1:44" ht="19.5" customHeight="1">
      <c r="A59" s="334" t="s">
        <v>79</v>
      </c>
      <c r="B59" s="335"/>
      <c r="C59" s="335"/>
      <c r="D59" s="335"/>
      <c r="E59" s="336"/>
      <c r="F59" s="137"/>
      <c r="G59" s="137"/>
      <c r="H59" s="137"/>
      <c r="I59" s="39"/>
      <c r="J59" s="41">
        <f t="shared" ref="J59:K59" si="127">SUM(J57:J58)</f>
        <v>25233333</v>
      </c>
      <c r="K59" s="41">
        <f t="shared" si="127"/>
        <v>25233333</v>
      </c>
      <c r="L59" s="137"/>
      <c r="M59" s="41">
        <f t="shared" ref="M59:O59" si="128">SUM(M57:M58)</f>
        <v>93</v>
      </c>
      <c r="N59" s="41">
        <f t="shared" si="128"/>
        <v>93</v>
      </c>
      <c r="O59" s="41">
        <f t="shared" si="128"/>
        <v>0</v>
      </c>
      <c r="P59" s="138"/>
      <c r="Q59" s="137"/>
      <c r="R59" s="41">
        <f t="shared" ref="R59:AH59" si="129">SUM(R57:R58)</f>
        <v>25233333</v>
      </c>
      <c r="S59" s="41">
        <f t="shared" si="129"/>
        <v>0</v>
      </c>
      <c r="T59" s="41">
        <f t="shared" si="129"/>
        <v>0</v>
      </c>
      <c r="U59" s="41">
        <f t="shared" si="129"/>
        <v>25233333</v>
      </c>
      <c r="V59" s="41">
        <f t="shared" si="129"/>
        <v>0</v>
      </c>
      <c r="W59" s="41">
        <f t="shared" si="129"/>
        <v>0</v>
      </c>
      <c r="X59" s="41">
        <f t="shared" si="129"/>
        <v>0</v>
      </c>
      <c r="Y59" s="41">
        <f t="shared" si="129"/>
        <v>0</v>
      </c>
      <c r="Z59" s="41">
        <f t="shared" si="129"/>
        <v>0</v>
      </c>
      <c r="AA59" s="41">
        <f t="shared" si="129"/>
        <v>0</v>
      </c>
      <c r="AB59" s="41">
        <f t="shared" si="129"/>
        <v>0</v>
      </c>
      <c r="AC59" s="41">
        <f t="shared" si="129"/>
        <v>0</v>
      </c>
      <c r="AD59" s="41">
        <f t="shared" si="129"/>
        <v>0</v>
      </c>
      <c r="AE59" s="41">
        <f t="shared" si="129"/>
        <v>0</v>
      </c>
      <c r="AF59" s="41">
        <f t="shared" si="129"/>
        <v>0</v>
      </c>
      <c r="AG59" s="41">
        <f t="shared" si="129"/>
        <v>0</v>
      </c>
      <c r="AH59" s="41">
        <f t="shared" si="129"/>
        <v>25233333</v>
      </c>
      <c r="AI59" s="43">
        <f>IF(ISERROR(AH59/J59),0,AH59/J59)</f>
        <v>1</v>
      </c>
      <c r="AJ59" s="43">
        <f>IF(ISERROR(AH59/$AH$76),0,AH59/$AH$76)</f>
        <v>0.10328619144102659</v>
      </c>
      <c r="AK59" s="1"/>
      <c r="AL59" s="1"/>
      <c r="AM59" s="1"/>
      <c r="AN59" s="1"/>
      <c r="AO59" s="1"/>
      <c r="AP59" s="1"/>
      <c r="AQ59" s="1"/>
      <c r="AR59" s="3"/>
    </row>
    <row r="60" spans="1:44" ht="19.5" customHeight="1">
      <c r="A60" s="330" t="s">
        <v>80</v>
      </c>
      <c r="B60" s="311"/>
      <c r="C60" s="311"/>
      <c r="D60" s="311"/>
      <c r="E60" s="312"/>
      <c r="F60" s="7"/>
      <c r="G60" s="8"/>
      <c r="H60" s="45"/>
      <c r="I60" s="9"/>
      <c r="J60" s="46"/>
      <c r="K60" s="11"/>
      <c r="L60" s="12"/>
      <c r="M60" s="13"/>
      <c r="N60" s="13"/>
      <c r="O60" s="13"/>
      <c r="P60" s="8"/>
      <c r="Q60" s="7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4"/>
      <c r="AJ60" s="14"/>
      <c r="AK60" s="2"/>
      <c r="AL60" s="2"/>
      <c r="AM60" s="2"/>
      <c r="AN60" s="2"/>
      <c r="AO60" s="2"/>
      <c r="AP60" s="2"/>
      <c r="AQ60" s="2"/>
      <c r="AR60" s="15"/>
    </row>
    <row r="61" spans="1:44" ht="43.5" customHeight="1" outlineLevel="1">
      <c r="A61" s="185">
        <v>1</v>
      </c>
      <c r="B61" s="207" t="s">
        <v>97</v>
      </c>
      <c r="C61" s="187" t="s">
        <v>98</v>
      </c>
      <c r="D61" s="188">
        <v>45317</v>
      </c>
      <c r="E61" s="189" t="s">
        <v>99</v>
      </c>
      <c r="F61" s="68" t="s">
        <v>100</v>
      </c>
      <c r="G61" s="190" t="s">
        <v>101</v>
      </c>
      <c r="H61" s="191">
        <v>45292</v>
      </c>
      <c r="I61" s="19">
        <v>45657</v>
      </c>
      <c r="J61" s="23">
        <v>25484666</v>
      </c>
      <c r="K61" s="23">
        <v>25484666</v>
      </c>
      <c r="L61" s="189" t="s">
        <v>102</v>
      </c>
      <c r="M61" s="199">
        <v>436</v>
      </c>
      <c r="N61" s="199">
        <v>368</v>
      </c>
      <c r="O61" s="199" t="s">
        <v>103</v>
      </c>
      <c r="P61" s="190" t="s">
        <v>104</v>
      </c>
      <c r="Q61" s="132"/>
      <c r="R61" s="199">
        <v>25484666</v>
      </c>
      <c r="S61" s="134"/>
      <c r="T61" s="134"/>
      <c r="U61" s="135">
        <f t="shared" ref="U61:U62" si="130">SUM(R61:T61)</f>
        <v>25484666</v>
      </c>
      <c r="V61" s="134"/>
      <c r="W61" s="134"/>
      <c r="X61" s="134"/>
      <c r="Y61" s="135">
        <f t="shared" ref="Y61:Y62" si="131">SUM(V61:X61)</f>
        <v>0</v>
      </c>
      <c r="Z61" s="134"/>
      <c r="AA61" s="134"/>
      <c r="AB61" s="134"/>
      <c r="AC61" s="135">
        <f t="shared" ref="AC61:AC62" si="132">SUM(Z61:AB61)</f>
        <v>0</v>
      </c>
      <c r="AD61" s="134"/>
      <c r="AE61" s="134"/>
      <c r="AF61" s="134"/>
      <c r="AG61" s="135">
        <f t="shared" ref="AG61:AG62" si="133">SUM(AD61:AF61)</f>
        <v>0</v>
      </c>
      <c r="AH61" s="135">
        <f t="shared" ref="AH61:AH62" si="134">SUM(U61,Y61,AC61,AG61)</f>
        <v>25484666</v>
      </c>
      <c r="AI61" s="27">
        <f t="shared" ref="AI61:AI62" si="135">IF(ISERROR(AH61/$J$63),0,AH61/$J$63)</f>
        <v>1</v>
      </c>
      <c r="AJ61" s="28">
        <f t="shared" ref="AJ61:AJ62" si="136">IF(ISERROR(AH61/$AH$76),"-",AH61/$AH$76)</f>
        <v>0.10431495876056569</v>
      </c>
      <c r="AK61" s="1"/>
      <c r="AL61" s="1"/>
      <c r="AM61" s="1"/>
      <c r="AN61" s="1"/>
      <c r="AO61" s="1"/>
      <c r="AP61" s="1"/>
      <c r="AQ61" s="1"/>
      <c r="AR61" s="3"/>
    </row>
    <row r="62" spans="1:44" ht="19.5" customHeight="1" outlineLevel="1">
      <c r="A62" s="16"/>
      <c r="B62" s="34"/>
      <c r="C62" s="82"/>
      <c r="D62" s="35"/>
      <c r="E62" s="18"/>
      <c r="F62" s="18"/>
      <c r="G62" s="18"/>
      <c r="H62" s="141"/>
      <c r="I62" s="36"/>
      <c r="J62" s="46"/>
      <c r="K62" s="136"/>
      <c r="L62" s="18"/>
      <c r="M62" s="134"/>
      <c r="N62" s="134"/>
      <c r="O62" s="134"/>
      <c r="P62" s="18"/>
      <c r="Q62" s="18"/>
      <c r="R62" s="134"/>
      <c r="S62" s="134"/>
      <c r="T62" s="134"/>
      <c r="U62" s="135">
        <f t="shared" si="130"/>
        <v>0</v>
      </c>
      <c r="V62" s="134"/>
      <c r="W62" s="134"/>
      <c r="X62" s="134"/>
      <c r="Y62" s="135">
        <f t="shared" si="131"/>
        <v>0</v>
      </c>
      <c r="Z62" s="134"/>
      <c r="AA62" s="134"/>
      <c r="AB62" s="134"/>
      <c r="AC62" s="135">
        <f t="shared" si="132"/>
        <v>0</v>
      </c>
      <c r="AD62" s="134"/>
      <c r="AE62" s="134"/>
      <c r="AF62" s="134"/>
      <c r="AG62" s="135">
        <f t="shared" si="133"/>
        <v>0</v>
      </c>
      <c r="AH62" s="135">
        <f t="shared" si="134"/>
        <v>0</v>
      </c>
      <c r="AI62" s="27">
        <f t="shared" si="135"/>
        <v>0</v>
      </c>
      <c r="AJ62" s="28">
        <f t="shared" si="136"/>
        <v>0</v>
      </c>
      <c r="AK62" s="1"/>
      <c r="AL62" s="1"/>
      <c r="AM62" s="1"/>
      <c r="AN62" s="1"/>
      <c r="AO62" s="1"/>
      <c r="AP62" s="1"/>
      <c r="AQ62" s="1"/>
      <c r="AR62" s="3"/>
    </row>
    <row r="63" spans="1:44" ht="19.5" customHeight="1">
      <c r="A63" s="334" t="s">
        <v>81</v>
      </c>
      <c r="B63" s="335"/>
      <c r="C63" s="335"/>
      <c r="D63" s="335"/>
      <c r="E63" s="336"/>
      <c r="F63" s="137"/>
      <c r="G63" s="137"/>
      <c r="H63" s="137"/>
      <c r="I63" s="39"/>
      <c r="J63" s="41">
        <f t="shared" ref="J63:K63" si="137">SUM(J61:J62)</f>
        <v>25484666</v>
      </c>
      <c r="K63" s="41">
        <f t="shared" si="137"/>
        <v>25484666</v>
      </c>
      <c r="L63" s="137"/>
      <c r="M63" s="41">
        <f t="shared" ref="M63:O63" si="138">SUM(M61:M62)</f>
        <v>436</v>
      </c>
      <c r="N63" s="41">
        <f t="shared" si="138"/>
        <v>368</v>
      </c>
      <c r="O63" s="41">
        <f t="shared" si="138"/>
        <v>0</v>
      </c>
      <c r="P63" s="138"/>
      <c r="Q63" s="137"/>
      <c r="R63" s="41">
        <f t="shared" ref="R63:AH63" si="139">SUM(R61:R62)</f>
        <v>25484666</v>
      </c>
      <c r="S63" s="41">
        <f t="shared" si="139"/>
        <v>0</v>
      </c>
      <c r="T63" s="41">
        <f t="shared" si="139"/>
        <v>0</v>
      </c>
      <c r="U63" s="41">
        <f t="shared" si="139"/>
        <v>25484666</v>
      </c>
      <c r="V63" s="41">
        <f t="shared" si="139"/>
        <v>0</v>
      </c>
      <c r="W63" s="41">
        <f t="shared" si="139"/>
        <v>0</v>
      </c>
      <c r="X63" s="41">
        <f t="shared" si="139"/>
        <v>0</v>
      </c>
      <c r="Y63" s="41">
        <f t="shared" si="139"/>
        <v>0</v>
      </c>
      <c r="Z63" s="41">
        <f t="shared" si="139"/>
        <v>0</v>
      </c>
      <c r="AA63" s="41">
        <f t="shared" si="139"/>
        <v>0</v>
      </c>
      <c r="AB63" s="41">
        <f t="shared" si="139"/>
        <v>0</v>
      </c>
      <c r="AC63" s="41">
        <f t="shared" si="139"/>
        <v>0</v>
      </c>
      <c r="AD63" s="41">
        <f t="shared" si="139"/>
        <v>0</v>
      </c>
      <c r="AE63" s="41">
        <f t="shared" si="139"/>
        <v>0</v>
      </c>
      <c r="AF63" s="41">
        <f t="shared" si="139"/>
        <v>0</v>
      </c>
      <c r="AG63" s="41">
        <f t="shared" si="139"/>
        <v>0</v>
      </c>
      <c r="AH63" s="41">
        <f t="shared" si="139"/>
        <v>25484666</v>
      </c>
      <c r="AI63" s="43">
        <f>IF(ISERROR(AH63/J63),0,AH63/J63)</f>
        <v>1</v>
      </c>
      <c r="AJ63" s="43">
        <f>IF(ISERROR(AH63/$AH$76),0,AH63/$AH$76)</f>
        <v>0.10431495876056569</v>
      </c>
      <c r="AK63" s="1"/>
      <c r="AL63" s="1"/>
      <c r="AM63" s="1"/>
      <c r="AN63" s="1"/>
      <c r="AO63" s="1"/>
      <c r="AP63" s="1"/>
      <c r="AQ63" s="1"/>
      <c r="AR63" s="3"/>
    </row>
    <row r="64" spans="1:44" ht="19.5" customHeight="1">
      <c r="A64" s="330" t="s">
        <v>94</v>
      </c>
      <c r="B64" s="311"/>
      <c r="C64" s="311"/>
      <c r="D64" s="311"/>
      <c r="E64" s="312"/>
      <c r="F64" s="7"/>
      <c r="G64" s="8"/>
      <c r="H64" s="45"/>
      <c r="I64" s="9"/>
      <c r="J64" s="46"/>
      <c r="K64" s="11"/>
      <c r="L64" s="12"/>
      <c r="M64" s="13"/>
      <c r="N64" s="13"/>
      <c r="O64" s="13"/>
      <c r="P64" s="8"/>
      <c r="Q64" s="7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4"/>
      <c r="AJ64" s="14"/>
      <c r="AK64" s="1"/>
      <c r="AL64" s="1"/>
      <c r="AM64" s="1"/>
      <c r="AN64" s="1"/>
      <c r="AO64" s="1"/>
      <c r="AP64" s="1"/>
      <c r="AQ64" s="1"/>
      <c r="AR64" s="3"/>
    </row>
    <row r="65" spans="1:44" ht="40.5" customHeight="1">
      <c r="A65" s="185">
        <v>1</v>
      </c>
      <c r="B65" s="207" t="s">
        <v>97</v>
      </c>
      <c r="C65" s="187" t="s">
        <v>98</v>
      </c>
      <c r="D65" s="188">
        <v>45317</v>
      </c>
      <c r="E65" s="20" t="s">
        <v>105</v>
      </c>
      <c r="F65" s="68" t="s">
        <v>100</v>
      </c>
      <c r="G65" s="190" t="s">
        <v>101</v>
      </c>
      <c r="H65" s="191">
        <v>45292</v>
      </c>
      <c r="I65" s="19">
        <v>45657</v>
      </c>
      <c r="J65" s="23">
        <v>25233333</v>
      </c>
      <c r="K65" s="23">
        <v>25233333</v>
      </c>
      <c r="L65" s="189" t="s">
        <v>102</v>
      </c>
      <c r="M65" s="199">
        <v>65</v>
      </c>
      <c r="N65" s="199">
        <v>60</v>
      </c>
      <c r="O65" s="199" t="s">
        <v>103</v>
      </c>
      <c r="P65" s="190" t="s">
        <v>104</v>
      </c>
      <c r="Q65" s="132"/>
      <c r="R65" s="199">
        <v>25233333</v>
      </c>
      <c r="S65" s="134"/>
      <c r="T65" s="134"/>
      <c r="U65" s="135">
        <f t="shared" ref="U65:U66" si="140">SUM(R65:T65)</f>
        <v>25233333</v>
      </c>
      <c r="V65" s="134"/>
      <c r="W65" s="134"/>
      <c r="X65" s="134"/>
      <c r="Y65" s="135">
        <f t="shared" ref="Y65:Y66" si="141">SUM(V65:X65)</f>
        <v>0</v>
      </c>
      <c r="Z65" s="134"/>
      <c r="AA65" s="134"/>
      <c r="AB65" s="134"/>
      <c r="AC65" s="135">
        <f t="shared" ref="AC65:AC66" si="142">SUM(Z65:AB65)</f>
        <v>0</v>
      </c>
      <c r="AD65" s="134"/>
      <c r="AE65" s="134"/>
      <c r="AF65" s="134"/>
      <c r="AG65" s="135">
        <f t="shared" ref="AG65:AG66" si="143">SUM(AD65:AF65)</f>
        <v>0</v>
      </c>
      <c r="AH65" s="135">
        <f t="shared" ref="AH65:AH66" si="144">SUM(U65,Y65,AC65,AG65)</f>
        <v>25233333</v>
      </c>
      <c r="AI65" s="27">
        <f t="shared" ref="AI65:AI66" si="145">IF(ISERROR(AH65/$J$63),0,AH65/$J$63)</f>
        <v>0.99013787349616433</v>
      </c>
      <c r="AJ65" s="28">
        <f t="shared" ref="AJ65:AJ66" si="146">IF(ISERROR(AH65/$AH$76),"-",AH65/$AH$76)</f>
        <v>0.10328619144102659</v>
      </c>
      <c r="AK65" s="1"/>
      <c r="AL65" s="1"/>
      <c r="AM65" s="1"/>
      <c r="AN65" s="1"/>
      <c r="AO65" s="1"/>
      <c r="AP65" s="1"/>
      <c r="AQ65" s="1"/>
      <c r="AR65" s="3"/>
    </row>
    <row r="66" spans="1:44" ht="19.5" customHeight="1">
      <c r="A66" s="16"/>
      <c r="B66" s="34"/>
      <c r="C66" s="82"/>
      <c r="D66" s="35"/>
      <c r="E66" s="18"/>
      <c r="F66" s="18"/>
      <c r="G66" s="18"/>
      <c r="H66" s="141"/>
      <c r="I66" s="36"/>
      <c r="J66" s="46"/>
      <c r="K66" s="136"/>
      <c r="L66" s="18"/>
      <c r="M66" s="134"/>
      <c r="N66" s="134"/>
      <c r="O66" s="134"/>
      <c r="P66" s="18"/>
      <c r="Q66" s="18"/>
      <c r="R66" s="134"/>
      <c r="S66" s="134"/>
      <c r="T66" s="134"/>
      <c r="U66" s="135">
        <f t="shared" si="140"/>
        <v>0</v>
      </c>
      <c r="V66" s="134"/>
      <c r="W66" s="134"/>
      <c r="X66" s="134"/>
      <c r="Y66" s="135">
        <f t="shared" si="141"/>
        <v>0</v>
      </c>
      <c r="Z66" s="134"/>
      <c r="AA66" s="134"/>
      <c r="AB66" s="134"/>
      <c r="AC66" s="135">
        <f t="shared" si="142"/>
        <v>0</v>
      </c>
      <c r="AD66" s="134"/>
      <c r="AE66" s="134"/>
      <c r="AF66" s="134"/>
      <c r="AG66" s="135">
        <f t="shared" si="143"/>
        <v>0</v>
      </c>
      <c r="AH66" s="135">
        <f t="shared" si="144"/>
        <v>0</v>
      </c>
      <c r="AI66" s="27">
        <f t="shared" si="145"/>
        <v>0</v>
      </c>
      <c r="AJ66" s="28">
        <f t="shared" si="146"/>
        <v>0</v>
      </c>
      <c r="AK66" s="1"/>
      <c r="AL66" s="1"/>
      <c r="AM66" s="1"/>
      <c r="AN66" s="1"/>
      <c r="AO66" s="1"/>
      <c r="AP66" s="1"/>
      <c r="AQ66" s="1"/>
      <c r="AR66" s="3"/>
    </row>
    <row r="67" spans="1:44" ht="19.5" customHeight="1">
      <c r="A67" s="334" t="s">
        <v>83</v>
      </c>
      <c r="B67" s="335"/>
      <c r="C67" s="335"/>
      <c r="D67" s="335"/>
      <c r="E67" s="336"/>
      <c r="F67" s="137"/>
      <c r="G67" s="137"/>
      <c r="H67" s="137"/>
      <c r="I67" s="39"/>
      <c r="J67" s="41">
        <f t="shared" ref="J67:K67" si="147">SUM(J65:J66)</f>
        <v>25233333</v>
      </c>
      <c r="K67" s="41">
        <f t="shared" si="147"/>
        <v>25233333</v>
      </c>
      <c r="L67" s="137"/>
      <c r="M67" s="41">
        <f t="shared" ref="M67:O67" si="148">SUM(M65:M66)</f>
        <v>65</v>
      </c>
      <c r="N67" s="41">
        <f t="shared" si="148"/>
        <v>60</v>
      </c>
      <c r="O67" s="41">
        <f t="shared" si="148"/>
        <v>0</v>
      </c>
      <c r="P67" s="138"/>
      <c r="Q67" s="137"/>
      <c r="R67" s="41">
        <f t="shared" ref="R67:AH67" si="149">SUM(R65:R66)</f>
        <v>25233333</v>
      </c>
      <c r="S67" s="41">
        <f t="shared" si="149"/>
        <v>0</v>
      </c>
      <c r="T67" s="41">
        <f t="shared" si="149"/>
        <v>0</v>
      </c>
      <c r="U67" s="41">
        <f t="shared" si="149"/>
        <v>25233333</v>
      </c>
      <c r="V67" s="41">
        <f t="shared" si="149"/>
        <v>0</v>
      </c>
      <c r="W67" s="41">
        <f t="shared" si="149"/>
        <v>0</v>
      </c>
      <c r="X67" s="41">
        <f t="shared" si="149"/>
        <v>0</v>
      </c>
      <c r="Y67" s="41">
        <f t="shared" si="149"/>
        <v>0</v>
      </c>
      <c r="Z67" s="41">
        <f t="shared" si="149"/>
        <v>0</v>
      </c>
      <c r="AA67" s="41">
        <f t="shared" si="149"/>
        <v>0</v>
      </c>
      <c r="AB67" s="41">
        <f t="shared" si="149"/>
        <v>0</v>
      </c>
      <c r="AC67" s="41">
        <f t="shared" si="149"/>
        <v>0</v>
      </c>
      <c r="AD67" s="41">
        <f t="shared" si="149"/>
        <v>0</v>
      </c>
      <c r="AE67" s="41">
        <f t="shared" si="149"/>
        <v>0</v>
      </c>
      <c r="AF67" s="41">
        <f t="shared" si="149"/>
        <v>0</v>
      </c>
      <c r="AG67" s="41">
        <f t="shared" si="149"/>
        <v>0</v>
      </c>
      <c r="AH67" s="41">
        <f t="shared" si="149"/>
        <v>25233333</v>
      </c>
      <c r="AI67" s="43">
        <f>IF(ISERROR(AH67/J67),0,AH67/J67)</f>
        <v>1</v>
      </c>
      <c r="AJ67" s="43">
        <f>IF(ISERROR(AH67/$AH$76),0,AH67/$AH$76)</f>
        <v>0.10328619144102659</v>
      </c>
      <c r="AK67" s="1"/>
      <c r="AL67" s="1"/>
      <c r="AM67" s="1"/>
      <c r="AN67" s="1"/>
      <c r="AO67" s="1"/>
      <c r="AP67" s="1"/>
      <c r="AQ67" s="1"/>
      <c r="AR67" s="3"/>
    </row>
    <row r="68" spans="1:44" ht="19.5" customHeight="1">
      <c r="A68" s="330" t="s">
        <v>84</v>
      </c>
      <c r="B68" s="311"/>
      <c r="C68" s="311"/>
      <c r="D68" s="311"/>
      <c r="E68" s="312"/>
      <c r="F68" s="7"/>
      <c r="G68" s="8"/>
      <c r="H68" s="45"/>
      <c r="I68" s="9"/>
      <c r="J68" s="46"/>
      <c r="K68" s="11"/>
      <c r="L68" s="12"/>
      <c r="M68" s="13"/>
      <c r="N68" s="13"/>
      <c r="O68" s="13"/>
      <c r="P68" s="8"/>
      <c r="Q68" s="7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4"/>
      <c r="AJ68" s="14"/>
      <c r="AK68" s="2"/>
      <c r="AL68" s="2"/>
      <c r="AM68" s="2"/>
      <c r="AN68" s="2"/>
      <c r="AO68" s="2"/>
      <c r="AP68" s="2"/>
      <c r="AQ68" s="2"/>
      <c r="AR68" s="15"/>
    </row>
    <row r="69" spans="1:44" ht="28.5" customHeight="1" outlineLevel="1">
      <c r="A69" s="33">
        <v>1</v>
      </c>
      <c r="B69" s="207" t="s">
        <v>97</v>
      </c>
      <c r="C69" s="208" t="s">
        <v>109</v>
      </c>
      <c r="D69" s="209">
        <v>45337</v>
      </c>
      <c r="E69" s="20" t="s">
        <v>110</v>
      </c>
      <c r="F69" s="68" t="s">
        <v>100</v>
      </c>
      <c r="G69" s="190" t="s">
        <v>101</v>
      </c>
      <c r="H69" s="191">
        <v>45292</v>
      </c>
      <c r="I69" s="19">
        <v>45657</v>
      </c>
      <c r="J69" s="23">
        <v>35716750</v>
      </c>
      <c r="K69" s="23">
        <v>16451000</v>
      </c>
      <c r="L69" s="189" t="s">
        <v>102</v>
      </c>
      <c r="M69" s="199">
        <v>400</v>
      </c>
      <c r="N69" s="199">
        <v>368</v>
      </c>
      <c r="O69" s="199" t="s">
        <v>103</v>
      </c>
      <c r="P69" s="190" t="s">
        <v>104</v>
      </c>
      <c r="Q69" s="132"/>
      <c r="R69" s="23"/>
      <c r="S69" s="199">
        <v>16451000</v>
      </c>
      <c r="T69" s="134"/>
      <c r="U69" s="135">
        <f t="shared" ref="U69:U70" si="150">SUM(R69:T69)</f>
        <v>16451000</v>
      </c>
      <c r="V69" s="134"/>
      <c r="W69" s="134"/>
      <c r="X69" s="134"/>
      <c r="Y69" s="135">
        <f t="shared" ref="Y69:Y70" si="151">SUM(V69:X69)</f>
        <v>0</v>
      </c>
      <c r="Z69" s="134"/>
      <c r="AA69" s="134"/>
      <c r="AB69" s="134"/>
      <c r="AC69" s="135">
        <f t="shared" ref="AC69:AC70" si="152">SUM(Z69:AB69)</f>
        <v>0</v>
      </c>
      <c r="AD69" s="134"/>
      <c r="AE69" s="134"/>
      <c r="AF69" s="134"/>
      <c r="AG69" s="135">
        <f t="shared" ref="AG69:AG70" si="153">SUM(AD69:AF69)</f>
        <v>0</v>
      </c>
      <c r="AH69" s="135">
        <f t="shared" ref="AH69:AH70" si="154">SUM(U69,Y69,AC69,AG69)</f>
        <v>16451000</v>
      </c>
      <c r="AI69" s="27">
        <f t="shared" ref="AI69:AI70" si="155">IF(ISERROR(AH69/$J$71),0,AH69/$J$71)</f>
        <v>0.46059621886089858</v>
      </c>
      <c r="AJ69" s="28">
        <f t="shared" ref="AJ69:AJ70" si="156">IF(ISERROR(AH69/$AH$76),"-",AH69/$AH$76)</f>
        <v>6.7337958699167019E-2</v>
      </c>
      <c r="AK69" s="1"/>
      <c r="AL69" s="1"/>
      <c r="AM69" s="1"/>
      <c r="AN69" s="1"/>
      <c r="AO69" s="1"/>
      <c r="AP69" s="1"/>
      <c r="AQ69" s="1"/>
      <c r="AR69" s="3"/>
    </row>
    <row r="70" spans="1:44" ht="19.5" customHeight="1" outlineLevel="1">
      <c r="A70" s="16"/>
      <c r="B70" s="34"/>
      <c r="C70" s="82"/>
      <c r="D70" s="35"/>
      <c r="E70" s="20" t="s">
        <v>111</v>
      </c>
      <c r="F70" s="18"/>
      <c r="G70" s="18"/>
      <c r="H70" s="141"/>
      <c r="I70" s="36"/>
      <c r="J70" s="46"/>
      <c r="K70" s="136"/>
      <c r="L70" s="18"/>
      <c r="M70" s="134"/>
      <c r="N70" s="134"/>
      <c r="O70" s="134"/>
      <c r="P70" s="18"/>
      <c r="Q70" s="18"/>
      <c r="R70" s="134"/>
      <c r="S70" s="134"/>
      <c r="T70" s="134"/>
      <c r="U70" s="135">
        <f t="shared" si="150"/>
        <v>0</v>
      </c>
      <c r="V70" s="134"/>
      <c r="W70" s="134"/>
      <c r="X70" s="134"/>
      <c r="Y70" s="135">
        <f t="shared" si="151"/>
        <v>0</v>
      </c>
      <c r="Z70" s="134"/>
      <c r="AA70" s="134"/>
      <c r="AB70" s="134"/>
      <c r="AC70" s="135">
        <f t="shared" si="152"/>
        <v>0</v>
      </c>
      <c r="AD70" s="134"/>
      <c r="AE70" s="134"/>
      <c r="AF70" s="134"/>
      <c r="AG70" s="135">
        <f t="shared" si="153"/>
        <v>0</v>
      </c>
      <c r="AH70" s="135">
        <f t="shared" si="154"/>
        <v>0</v>
      </c>
      <c r="AI70" s="27">
        <f t="shared" si="155"/>
        <v>0</v>
      </c>
      <c r="AJ70" s="28">
        <f t="shared" si="156"/>
        <v>0</v>
      </c>
      <c r="AK70" s="1"/>
      <c r="AL70" s="1"/>
      <c r="AM70" s="1"/>
      <c r="AN70" s="1"/>
      <c r="AO70" s="1"/>
      <c r="AP70" s="1"/>
      <c r="AQ70" s="1"/>
      <c r="AR70" s="3"/>
    </row>
    <row r="71" spans="1:44" ht="19.5" customHeight="1">
      <c r="A71" s="334" t="s">
        <v>85</v>
      </c>
      <c r="B71" s="335"/>
      <c r="C71" s="335"/>
      <c r="D71" s="335"/>
      <c r="E71" s="336"/>
      <c r="F71" s="137"/>
      <c r="G71" s="137"/>
      <c r="H71" s="137"/>
      <c r="I71" s="39"/>
      <c r="J71" s="41">
        <f t="shared" ref="J71:K71" si="157">SUM(J69:J70)</f>
        <v>35716750</v>
      </c>
      <c r="K71" s="41">
        <f t="shared" si="157"/>
        <v>16451000</v>
      </c>
      <c r="L71" s="137"/>
      <c r="M71" s="41">
        <f t="shared" ref="M71:O71" si="158">SUM(M69:M70)</f>
        <v>400</v>
      </c>
      <c r="N71" s="41">
        <f t="shared" si="158"/>
        <v>368</v>
      </c>
      <c r="O71" s="41">
        <f t="shared" si="158"/>
        <v>0</v>
      </c>
      <c r="P71" s="138"/>
      <c r="Q71" s="137"/>
      <c r="R71" s="41">
        <f t="shared" ref="R71:AH71" si="159">SUM(R69:R70)</f>
        <v>0</v>
      </c>
      <c r="S71" s="41">
        <f t="shared" si="159"/>
        <v>16451000</v>
      </c>
      <c r="T71" s="41">
        <f t="shared" si="159"/>
        <v>0</v>
      </c>
      <c r="U71" s="41">
        <f t="shared" si="159"/>
        <v>16451000</v>
      </c>
      <c r="V71" s="41">
        <f t="shared" si="159"/>
        <v>0</v>
      </c>
      <c r="W71" s="41">
        <f t="shared" si="159"/>
        <v>0</v>
      </c>
      <c r="X71" s="41">
        <f t="shared" si="159"/>
        <v>0</v>
      </c>
      <c r="Y71" s="41">
        <f t="shared" si="159"/>
        <v>0</v>
      </c>
      <c r="Z71" s="41">
        <f t="shared" si="159"/>
        <v>0</v>
      </c>
      <c r="AA71" s="41">
        <f t="shared" si="159"/>
        <v>0</v>
      </c>
      <c r="AB71" s="41">
        <f t="shared" si="159"/>
        <v>0</v>
      </c>
      <c r="AC71" s="41">
        <f t="shared" si="159"/>
        <v>0</v>
      </c>
      <c r="AD71" s="41">
        <f t="shared" si="159"/>
        <v>0</v>
      </c>
      <c r="AE71" s="41">
        <f t="shared" si="159"/>
        <v>0</v>
      </c>
      <c r="AF71" s="41">
        <f t="shared" si="159"/>
        <v>0</v>
      </c>
      <c r="AG71" s="41">
        <f t="shared" si="159"/>
        <v>0</v>
      </c>
      <c r="AH71" s="41">
        <f t="shared" si="159"/>
        <v>16451000</v>
      </c>
      <c r="AI71" s="43">
        <f>IF(ISERROR(AH71/J71),0,AH71/J71)</f>
        <v>0.46059621886089858</v>
      </c>
      <c r="AJ71" s="43">
        <f>IF(ISERROR(AH71/$AH$76),0,AH71/$AH$76)</f>
        <v>6.7337958699167019E-2</v>
      </c>
      <c r="AK71" s="1"/>
      <c r="AL71" s="1"/>
      <c r="AM71" s="1"/>
      <c r="AN71" s="1"/>
      <c r="AO71" s="1"/>
      <c r="AP71" s="1"/>
      <c r="AQ71" s="1"/>
      <c r="AR71" s="3"/>
    </row>
    <row r="72" spans="1:44" ht="19.5" customHeight="1">
      <c r="A72" s="330" t="s">
        <v>86</v>
      </c>
      <c r="B72" s="311"/>
      <c r="C72" s="311"/>
      <c r="D72" s="311"/>
      <c r="E72" s="312"/>
      <c r="F72" s="96"/>
      <c r="G72" s="97"/>
      <c r="H72" s="99"/>
      <c r="I72" s="98"/>
      <c r="J72" s="100"/>
      <c r="K72" s="56"/>
      <c r="L72" s="60"/>
      <c r="M72" s="102"/>
      <c r="N72" s="102"/>
      <c r="O72" s="102"/>
      <c r="P72" s="97"/>
      <c r="Q72" s="9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103"/>
      <c r="AJ72" s="103"/>
      <c r="AK72" s="2"/>
      <c r="AL72" s="2"/>
      <c r="AM72" s="2"/>
      <c r="AN72" s="2"/>
      <c r="AO72" s="2"/>
      <c r="AP72" s="2"/>
      <c r="AQ72" s="2"/>
      <c r="AR72" s="15"/>
    </row>
    <row r="73" spans="1:44" ht="19.5" hidden="1" customHeight="1" outlineLevel="1">
      <c r="A73" s="84"/>
      <c r="B73" s="84"/>
      <c r="C73" s="29"/>
      <c r="D73" s="104"/>
      <c r="E73" s="131"/>
      <c r="F73" s="105"/>
      <c r="G73" s="105"/>
      <c r="H73" s="218"/>
      <c r="I73" s="174"/>
      <c r="J73" s="100"/>
      <c r="K73" s="175"/>
      <c r="L73" s="29"/>
      <c r="M73" s="176"/>
      <c r="N73" s="110"/>
      <c r="O73" s="176"/>
      <c r="P73" s="177"/>
      <c r="Q73" s="177"/>
      <c r="R73" s="178"/>
      <c r="S73" s="178"/>
      <c r="T73" s="178"/>
      <c r="U73" s="144">
        <f t="shared" ref="U73:U74" si="160">SUM(R73:T73)</f>
        <v>0</v>
      </c>
      <c r="V73" s="178"/>
      <c r="W73" s="178"/>
      <c r="X73" s="178"/>
      <c r="Y73" s="144">
        <f t="shared" ref="Y73:Y74" si="161">SUM(V73:X73)</f>
        <v>0</v>
      </c>
      <c r="Z73" s="178"/>
      <c r="AA73" s="178"/>
      <c r="AB73" s="178"/>
      <c r="AC73" s="144">
        <f t="shared" ref="AC73:AC74" si="162">SUM(Z73:AB73)</f>
        <v>0</v>
      </c>
      <c r="AD73" s="178"/>
      <c r="AE73" s="178"/>
      <c r="AF73" s="178"/>
      <c r="AG73" s="144">
        <f t="shared" ref="AG73:AG74" si="163">SUM(AD73:AF73)</f>
        <v>0</v>
      </c>
      <c r="AH73" s="144">
        <f t="shared" ref="AH73:AH74" si="164">SUM(U73,Y73,AC73,AG73)</f>
        <v>0</v>
      </c>
      <c r="AI73" s="27">
        <f t="shared" ref="AI73:AI74" si="165">IF(ISERROR(AH73/$J$75),0,AH73/$J$75)</f>
        <v>0</v>
      </c>
      <c r="AJ73" s="28">
        <f t="shared" ref="AJ73:AJ74" si="166">IF(ISERROR(AH73/$AH$76),"-",AH73/$AH$76)</f>
        <v>0</v>
      </c>
      <c r="AK73" s="1"/>
      <c r="AL73" s="1"/>
      <c r="AM73" s="1"/>
      <c r="AN73" s="1"/>
      <c r="AO73" s="1"/>
      <c r="AP73" s="1"/>
      <c r="AQ73" s="1"/>
      <c r="AR73" s="3"/>
    </row>
    <row r="74" spans="1:44" ht="19.5" hidden="1" customHeight="1" outlineLevel="1">
      <c r="A74" s="84"/>
      <c r="B74" s="84"/>
      <c r="C74" s="112"/>
      <c r="D74" s="113"/>
      <c r="E74" s="179"/>
      <c r="F74" s="105"/>
      <c r="G74" s="105"/>
      <c r="H74" s="219"/>
      <c r="I74" s="104"/>
      <c r="J74" s="100"/>
      <c r="K74" s="180"/>
      <c r="L74" s="29"/>
      <c r="M74" s="176"/>
      <c r="N74" s="110"/>
      <c r="O74" s="176"/>
      <c r="P74" s="177"/>
      <c r="Q74" s="177"/>
      <c r="R74" s="178"/>
      <c r="S74" s="178"/>
      <c r="T74" s="178"/>
      <c r="U74" s="144">
        <f t="shared" si="160"/>
        <v>0</v>
      </c>
      <c r="V74" s="178"/>
      <c r="W74" s="178"/>
      <c r="X74" s="178"/>
      <c r="Y74" s="144">
        <f t="shared" si="161"/>
        <v>0</v>
      </c>
      <c r="Z74" s="178"/>
      <c r="AA74" s="178"/>
      <c r="AB74" s="178"/>
      <c r="AC74" s="144">
        <f t="shared" si="162"/>
        <v>0</v>
      </c>
      <c r="AD74" s="178"/>
      <c r="AE74" s="178"/>
      <c r="AF74" s="178"/>
      <c r="AG74" s="144">
        <f t="shared" si="163"/>
        <v>0</v>
      </c>
      <c r="AH74" s="144">
        <f t="shared" si="164"/>
        <v>0</v>
      </c>
      <c r="AI74" s="27">
        <f t="shared" si="165"/>
        <v>0</v>
      </c>
      <c r="AJ74" s="28">
        <f t="shared" si="166"/>
        <v>0</v>
      </c>
      <c r="AK74" s="1"/>
      <c r="AL74" s="1"/>
      <c r="AM74" s="1"/>
      <c r="AN74" s="1"/>
      <c r="AO74" s="1"/>
      <c r="AP74" s="1"/>
      <c r="AQ74" s="1"/>
      <c r="AR74" s="3"/>
    </row>
    <row r="75" spans="1:44" ht="19.5" customHeight="1" collapsed="1">
      <c r="A75" s="334" t="s">
        <v>87</v>
      </c>
      <c r="B75" s="335"/>
      <c r="C75" s="335"/>
      <c r="D75" s="335"/>
      <c r="E75" s="336"/>
      <c r="F75" s="137"/>
      <c r="G75" s="137"/>
      <c r="H75" s="137"/>
      <c r="I75" s="153"/>
      <c r="J75" s="41">
        <f t="shared" ref="J75:K75" si="167">SUM(J73:J74)</f>
        <v>0</v>
      </c>
      <c r="K75" s="41">
        <f t="shared" si="167"/>
        <v>0</v>
      </c>
      <c r="L75" s="137"/>
      <c r="M75" s="41">
        <f t="shared" ref="M75:O75" si="168">SUM(M73:M74)</f>
        <v>0</v>
      </c>
      <c r="N75" s="41">
        <f t="shared" si="168"/>
        <v>0</v>
      </c>
      <c r="O75" s="41">
        <f t="shared" si="168"/>
        <v>0</v>
      </c>
      <c r="P75" s="138"/>
      <c r="Q75" s="137"/>
      <c r="R75" s="41">
        <f t="shared" ref="R75:AH75" si="169">SUM(R73:R74)</f>
        <v>0</v>
      </c>
      <c r="S75" s="41">
        <f t="shared" si="169"/>
        <v>0</v>
      </c>
      <c r="T75" s="41">
        <f t="shared" si="169"/>
        <v>0</v>
      </c>
      <c r="U75" s="41">
        <f t="shared" si="169"/>
        <v>0</v>
      </c>
      <c r="V75" s="41">
        <f t="shared" si="169"/>
        <v>0</v>
      </c>
      <c r="W75" s="41">
        <f t="shared" si="169"/>
        <v>0</v>
      </c>
      <c r="X75" s="41">
        <f t="shared" si="169"/>
        <v>0</v>
      </c>
      <c r="Y75" s="41">
        <f t="shared" si="169"/>
        <v>0</v>
      </c>
      <c r="Z75" s="41">
        <f t="shared" si="169"/>
        <v>0</v>
      </c>
      <c r="AA75" s="41">
        <f t="shared" si="169"/>
        <v>0</v>
      </c>
      <c r="AB75" s="41">
        <f t="shared" si="169"/>
        <v>0</v>
      </c>
      <c r="AC75" s="41">
        <f t="shared" si="169"/>
        <v>0</v>
      </c>
      <c r="AD75" s="41">
        <f t="shared" si="169"/>
        <v>0</v>
      </c>
      <c r="AE75" s="41">
        <f t="shared" si="169"/>
        <v>0</v>
      </c>
      <c r="AF75" s="41">
        <f t="shared" si="169"/>
        <v>0</v>
      </c>
      <c r="AG75" s="41">
        <f t="shared" si="169"/>
        <v>0</v>
      </c>
      <c r="AH75" s="41">
        <f t="shared" si="169"/>
        <v>0</v>
      </c>
      <c r="AI75" s="43">
        <f t="shared" ref="AI75:AI76" si="170">IF(ISERROR(AH75/J75),0,AH75/J75)</f>
        <v>0</v>
      </c>
      <c r="AJ75" s="43">
        <f t="shared" ref="AJ75:AJ76" si="171">IF(ISERROR(AH75/$AH$76),0,AH75/$AH$76)</f>
        <v>0</v>
      </c>
      <c r="AK75" s="1"/>
      <c r="AL75" s="1"/>
      <c r="AM75" s="1"/>
      <c r="AN75" s="1"/>
      <c r="AO75" s="1"/>
      <c r="AP75" s="1"/>
      <c r="AQ75" s="1"/>
      <c r="AR75" s="3"/>
    </row>
    <row r="76" spans="1:44" ht="29.25" customHeight="1">
      <c r="A76" s="341" t="str">
        <f>"TOTAL ASIG."&amp;" "&amp;$A$5</f>
        <v>TOTAL ASIG. 24 - 01 - 587 "ACCESO A LA JUSTICIA DE LAS PERSONAS CON DISCAPACIDAD"</v>
      </c>
      <c r="B76" s="335"/>
      <c r="C76" s="335"/>
      <c r="D76" s="335"/>
      <c r="E76" s="336"/>
      <c r="F76" s="181"/>
      <c r="G76" s="181"/>
      <c r="H76" s="181"/>
      <c r="I76" s="182"/>
      <c r="J76" s="117">
        <f t="shared" ref="J76:K76" si="172">SUM(J11,J15,J19,J23,J27,J31,J35,J39,J43,J47,J51,J55,J59,J63,J67,J71,J75)</f>
        <v>417175000</v>
      </c>
      <c r="K76" s="117">
        <f t="shared" si="172"/>
        <v>244305000</v>
      </c>
      <c r="L76" s="117"/>
      <c r="M76" s="117">
        <f t="shared" ref="M76:O76" si="173">SUM(M11,M15,M19,M23,M27,M31,M35,M39,M43,M47,M51,M55,M59,M63,M67,M71,M75)</f>
        <v>1727</v>
      </c>
      <c r="N76" s="117">
        <f t="shared" si="173"/>
        <v>1280</v>
      </c>
      <c r="O76" s="117">
        <f t="shared" si="173"/>
        <v>0</v>
      </c>
      <c r="P76" s="117"/>
      <c r="Q76" s="117"/>
      <c r="R76" s="117">
        <f t="shared" ref="R76:AH76" si="174">SUM(R11,R15,R19,R23,R27,R31,R35,R39,R43,R47,R51,R55,R59,R63,R67,R71,R75)</f>
        <v>227854000</v>
      </c>
      <c r="S76" s="117">
        <f t="shared" si="174"/>
        <v>16451000</v>
      </c>
      <c r="T76" s="117">
        <f t="shared" si="174"/>
        <v>0</v>
      </c>
      <c r="U76" s="117">
        <f t="shared" si="174"/>
        <v>244305000</v>
      </c>
      <c r="V76" s="117">
        <f t="shared" si="174"/>
        <v>0</v>
      </c>
      <c r="W76" s="117">
        <f t="shared" si="174"/>
        <v>0</v>
      </c>
      <c r="X76" s="117">
        <f t="shared" si="174"/>
        <v>0</v>
      </c>
      <c r="Y76" s="117">
        <f t="shared" si="174"/>
        <v>0</v>
      </c>
      <c r="Z76" s="117">
        <f t="shared" si="174"/>
        <v>0</v>
      </c>
      <c r="AA76" s="117">
        <f t="shared" si="174"/>
        <v>0</v>
      </c>
      <c r="AB76" s="117">
        <f t="shared" si="174"/>
        <v>0</v>
      </c>
      <c r="AC76" s="117">
        <f t="shared" si="174"/>
        <v>0</v>
      </c>
      <c r="AD76" s="117">
        <f t="shared" si="174"/>
        <v>0</v>
      </c>
      <c r="AE76" s="117">
        <f t="shared" si="174"/>
        <v>0</v>
      </c>
      <c r="AF76" s="117">
        <f t="shared" si="174"/>
        <v>0</v>
      </c>
      <c r="AG76" s="117">
        <f t="shared" si="174"/>
        <v>0</v>
      </c>
      <c r="AH76" s="117">
        <f t="shared" si="174"/>
        <v>244305000</v>
      </c>
      <c r="AI76" s="119">
        <f t="shared" si="170"/>
        <v>0.58561754659315635</v>
      </c>
      <c r="AJ76" s="119">
        <f t="shared" si="171"/>
        <v>1</v>
      </c>
      <c r="AK76" s="1"/>
      <c r="AL76" s="1"/>
      <c r="AM76" s="1"/>
      <c r="AN76" s="1"/>
      <c r="AO76" s="1"/>
      <c r="AP76" s="1"/>
      <c r="AQ76" s="1"/>
      <c r="AR76" s="3"/>
    </row>
    <row r="77" spans="1:44" ht="11.25" customHeight="1">
      <c r="A77" s="120"/>
      <c r="B77" s="120"/>
      <c r="C77" s="120"/>
      <c r="D77" s="120"/>
      <c r="E77" s="2"/>
      <c r="F77" s="2"/>
      <c r="G77" s="120"/>
      <c r="H77" s="120"/>
      <c r="I77" s="120"/>
      <c r="J77" s="121"/>
      <c r="K77" s="121"/>
      <c r="L77" s="2"/>
      <c r="M77" s="120"/>
      <c r="N77" s="120"/>
      <c r="O77" s="120"/>
      <c r="P77" s="120"/>
      <c r="Q77" s="2"/>
      <c r="R77" s="121"/>
      <c r="S77" s="121"/>
      <c r="T77" s="121"/>
      <c r="U77" s="58"/>
      <c r="V77" s="121"/>
      <c r="W77" s="121"/>
      <c r="X77" s="121"/>
      <c r="Y77" s="58"/>
      <c r="Z77" s="121"/>
      <c r="AA77" s="121"/>
      <c r="AB77" s="121"/>
      <c r="AC77" s="58"/>
      <c r="AD77" s="121"/>
      <c r="AE77" s="121"/>
      <c r="AF77" s="121"/>
      <c r="AG77" s="58"/>
      <c r="AH77" s="58"/>
      <c r="AI77" s="122"/>
      <c r="AJ77" s="122"/>
      <c r="AK77" s="1"/>
      <c r="AL77" s="1"/>
      <c r="AM77" s="1"/>
      <c r="AN77" s="1"/>
      <c r="AO77" s="1"/>
      <c r="AP77" s="1"/>
      <c r="AQ77" s="1"/>
      <c r="AR77" s="3"/>
    </row>
    <row r="78" spans="1:44" ht="11.25" customHeight="1">
      <c r="A78" s="120"/>
      <c r="B78" s="120"/>
      <c r="C78" s="120"/>
      <c r="D78" s="120"/>
      <c r="E78" s="2"/>
      <c r="F78" s="2"/>
      <c r="G78" s="120"/>
      <c r="H78" s="120"/>
      <c r="I78" s="120"/>
      <c r="J78" s="121"/>
      <c r="K78" s="121"/>
      <c r="L78" s="2"/>
      <c r="M78" s="120"/>
      <c r="N78" s="120"/>
      <c r="O78" s="120"/>
      <c r="P78" s="120"/>
      <c r="Q78" s="2"/>
      <c r="R78" s="121"/>
      <c r="S78" s="121"/>
      <c r="T78" s="121"/>
      <c r="U78" s="58"/>
      <c r="V78" s="121"/>
      <c r="W78" s="121"/>
      <c r="X78" s="121"/>
      <c r="Y78" s="58"/>
      <c r="Z78" s="121"/>
      <c r="AA78" s="121"/>
      <c r="AB78" s="121"/>
      <c r="AC78" s="58"/>
      <c r="AD78" s="121"/>
      <c r="AE78" s="121"/>
      <c r="AF78" s="121"/>
      <c r="AG78" s="58"/>
      <c r="AH78" s="58"/>
      <c r="AI78" s="122"/>
      <c r="AJ78" s="122"/>
      <c r="AK78" s="1"/>
      <c r="AL78" s="1"/>
      <c r="AM78" s="1"/>
      <c r="AN78" s="1"/>
      <c r="AO78" s="1"/>
      <c r="AP78" s="1"/>
      <c r="AQ78" s="1"/>
      <c r="AR78" s="3"/>
    </row>
    <row r="79" spans="1:44" ht="11.25" customHeight="1">
      <c r="A79" s="120"/>
      <c r="B79" s="120"/>
      <c r="C79" s="120"/>
      <c r="D79" s="120"/>
      <c r="E79" s="2"/>
      <c r="F79" s="2"/>
      <c r="G79" s="120"/>
      <c r="H79" s="120"/>
      <c r="I79" s="120"/>
      <c r="J79" s="121"/>
      <c r="K79" s="121"/>
      <c r="L79" s="2"/>
      <c r="M79" s="120"/>
      <c r="N79" s="120"/>
      <c r="O79" s="120"/>
      <c r="P79" s="120"/>
      <c r="Q79" s="2"/>
      <c r="R79" s="121"/>
      <c r="S79" s="121"/>
      <c r="T79" s="121"/>
      <c r="U79" s="58"/>
      <c r="V79" s="121"/>
      <c r="W79" s="121"/>
      <c r="X79" s="121"/>
      <c r="Y79" s="58"/>
      <c r="Z79" s="121"/>
      <c r="AA79" s="121"/>
      <c r="AB79" s="121"/>
      <c r="AC79" s="58"/>
      <c r="AD79" s="121"/>
      <c r="AE79" s="121"/>
      <c r="AF79" s="121"/>
      <c r="AG79" s="58"/>
      <c r="AH79" s="58"/>
      <c r="AI79" s="122"/>
      <c r="AJ79" s="122"/>
      <c r="AK79" s="2"/>
      <c r="AL79" s="2"/>
      <c r="AM79" s="2"/>
      <c r="AN79" s="2"/>
      <c r="AO79" s="2"/>
      <c r="AP79" s="2"/>
      <c r="AQ79" s="2"/>
      <c r="AR79" s="15"/>
    </row>
    <row r="80" spans="1:44" ht="11.25" customHeight="1">
      <c r="A80" s="120"/>
      <c r="B80" s="120"/>
      <c r="C80" s="120"/>
      <c r="D80" s="120"/>
      <c r="E80" s="2"/>
      <c r="F80" s="2"/>
      <c r="G80" s="120"/>
      <c r="H80" s="120"/>
      <c r="I80" s="120"/>
      <c r="J80" s="121"/>
      <c r="K80" s="121"/>
      <c r="L80" s="2"/>
      <c r="M80" s="120"/>
      <c r="N80" s="120"/>
      <c r="O80" s="120"/>
      <c r="P80" s="120"/>
      <c r="Q80" s="2"/>
      <c r="R80" s="121"/>
      <c r="S80" s="121"/>
      <c r="T80" s="121"/>
      <c r="U80" s="58"/>
      <c r="V80" s="121"/>
      <c r="W80" s="121"/>
      <c r="X80" s="121"/>
      <c r="Y80" s="58"/>
      <c r="Z80" s="121"/>
      <c r="AA80" s="121"/>
      <c r="AB80" s="121"/>
      <c r="AC80" s="58"/>
      <c r="AD80" s="121"/>
      <c r="AE80" s="121"/>
      <c r="AF80" s="121"/>
      <c r="AG80" s="58"/>
      <c r="AH80" s="58"/>
      <c r="AI80" s="122"/>
      <c r="AJ80" s="122"/>
      <c r="AK80" s="1"/>
      <c r="AL80" s="1"/>
      <c r="AM80" s="1"/>
      <c r="AN80" s="1"/>
      <c r="AO80" s="1"/>
      <c r="AP80" s="1"/>
      <c r="AQ80" s="1"/>
      <c r="AR80" s="3"/>
    </row>
    <row r="81" spans="1:44" ht="11.25" customHeight="1">
      <c r="A81" s="120"/>
      <c r="B81" s="120"/>
      <c r="C81" s="120"/>
      <c r="D81" s="120"/>
      <c r="E81" s="2"/>
      <c r="F81" s="2"/>
      <c r="G81" s="120"/>
      <c r="H81" s="120"/>
      <c r="I81" s="120"/>
      <c r="J81" s="121"/>
      <c r="K81" s="121"/>
      <c r="L81" s="2"/>
      <c r="M81" s="120"/>
      <c r="N81" s="120"/>
      <c r="O81" s="120"/>
      <c r="P81" s="120"/>
      <c r="Q81" s="2"/>
      <c r="R81" s="121"/>
      <c r="S81" s="121"/>
      <c r="T81" s="121"/>
      <c r="U81" s="58"/>
      <c r="V81" s="121"/>
      <c r="W81" s="121"/>
      <c r="X81" s="121"/>
      <c r="Y81" s="58"/>
      <c r="Z81" s="121"/>
      <c r="AA81" s="121"/>
      <c r="AB81" s="121"/>
      <c r="AC81" s="58"/>
      <c r="AD81" s="121"/>
      <c r="AE81" s="121"/>
      <c r="AF81" s="121"/>
      <c r="AG81" s="58"/>
      <c r="AH81" s="58"/>
      <c r="AI81" s="122"/>
      <c r="AJ81" s="122"/>
      <c r="AK81" s="2"/>
      <c r="AL81" s="2"/>
      <c r="AM81" s="2"/>
      <c r="AN81" s="2"/>
      <c r="AO81" s="2"/>
      <c r="AP81" s="2"/>
      <c r="AQ81" s="2"/>
      <c r="AR81" s="15"/>
    </row>
    <row r="82" spans="1:44" ht="11.25" customHeight="1">
      <c r="A82" s="120"/>
      <c r="B82" s="120"/>
      <c r="C82" s="120"/>
      <c r="D82" s="120"/>
      <c r="E82" s="2"/>
      <c r="F82" s="2"/>
      <c r="G82" s="120"/>
      <c r="H82" s="120"/>
      <c r="I82" s="120"/>
      <c r="J82" s="121"/>
      <c r="K82" s="121"/>
      <c r="L82" s="2"/>
      <c r="M82" s="120"/>
      <c r="N82" s="120"/>
      <c r="O82" s="120"/>
      <c r="P82" s="120"/>
      <c r="Q82" s="2"/>
      <c r="R82" s="121"/>
      <c r="S82" s="121"/>
      <c r="T82" s="121"/>
      <c r="U82" s="58"/>
      <c r="V82" s="121"/>
      <c r="W82" s="121"/>
      <c r="X82" s="121"/>
      <c r="Y82" s="58"/>
      <c r="Z82" s="121"/>
      <c r="AA82" s="121"/>
      <c r="AB82" s="121"/>
      <c r="AC82" s="58"/>
      <c r="AD82" s="121"/>
      <c r="AE82" s="121"/>
      <c r="AF82" s="121"/>
      <c r="AG82" s="58"/>
      <c r="AH82" s="58"/>
      <c r="AI82" s="122"/>
      <c r="AJ82" s="122"/>
      <c r="AK82" s="2"/>
      <c r="AL82" s="2"/>
      <c r="AM82" s="2"/>
      <c r="AN82" s="2"/>
      <c r="AO82" s="2"/>
      <c r="AP82" s="2"/>
      <c r="AQ82" s="2"/>
      <c r="AR82" s="15"/>
    </row>
    <row r="83" spans="1:44" ht="11.25" customHeight="1">
      <c r="A83" s="120"/>
      <c r="B83" s="120"/>
      <c r="C83" s="120"/>
      <c r="D83" s="120"/>
      <c r="E83" s="2"/>
      <c r="F83" s="2"/>
      <c r="G83" s="120"/>
      <c r="H83" s="120"/>
      <c r="I83" s="120"/>
      <c r="J83" s="121"/>
      <c r="K83" s="121"/>
      <c r="L83" s="2"/>
      <c r="M83" s="120"/>
      <c r="N83" s="120"/>
      <c r="O83" s="120"/>
      <c r="P83" s="120"/>
      <c r="Q83" s="2"/>
      <c r="R83" s="121"/>
      <c r="S83" s="121"/>
      <c r="T83" s="121"/>
      <c r="U83" s="58"/>
      <c r="V83" s="121"/>
      <c r="W83" s="121"/>
      <c r="X83" s="121"/>
      <c r="Y83" s="58"/>
      <c r="Z83" s="121"/>
      <c r="AA83" s="121"/>
      <c r="AB83" s="121"/>
      <c r="AC83" s="58"/>
      <c r="AD83" s="121"/>
      <c r="AE83" s="121"/>
      <c r="AF83" s="121"/>
      <c r="AG83" s="58"/>
      <c r="AH83" s="58"/>
      <c r="AI83" s="122"/>
      <c r="AJ83" s="122"/>
      <c r="AK83" s="2"/>
      <c r="AL83" s="2"/>
      <c r="AM83" s="2"/>
      <c r="AN83" s="2"/>
      <c r="AO83" s="2"/>
      <c r="AP83" s="2"/>
      <c r="AQ83" s="2"/>
      <c r="AR83" s="15"/>
    </row>
    <row r="84" spans="1:44" ht="11.25" customHeight="1">
      <c r="A84" s="120"/>
      <c r="B84" s="120"/>
      <c r="C84" s="120"/>
      <c r="D84" s="120"/>
      <c r="E84" s="2"/>
      <c r="F84" s="2"/>
      <c r="G84" s="120"/>
      <c r="H84" s="120"/>
      <c r="I84" s="120"/>
      <c r="J84" s="121"/>
      <c r="K84" s="121"/>
      <c r="L84" s="2"/>
      <c r="M84" s="120"/>
      <c r="N84" s="120"/>
      <c r="O84" s="120"/>
      <c r="P84" s="120"/>
      <c r="Q84" s="2"/>
      <c r="R84" s="121"/>
      <c r="S84" s="121"/>
      <c r="T84" s="121"/>
      <c r="U84" s="58"/>
      <c r="V84" s="121"/>
      <c r="W84" s="121"/>
      <c r="X84" s="121"/>
      <c r="Y84" s="58"/>
      <c r="Z84" s="121"/>
      <c r="AA84" s="121"/>
      <c r="AB84" s="121"/>
      <c r="AC84" s="58"/>
      <c r="AD84" s="121"/>
      <c r="AE84" s="121"/>
      <c r="AF84" s="121"/>
      <c r="AG84" s="58"/>
      <c r="AH84" s="58"/>
      <c r="AI84" s="122"/>
      <c r="AJ84" s="122"/>
      <c r="AK84" s="2"/>
      <c r="AL84" s="2"/>
      <c r="AM84" s="2"/>
      <c r="AN84" s="2"/>
      <c r="AO84" s="2"/>
      <c r="AP84" s="2"/>
      <c r="AQ84" s="2"/>
      <c r="AR84" s="15"/>
    </row>
    <row r="85" spans="1:44" ht="11.25" customHeight="1">
      <c r="A85" s="2"/>
      <c r="B85" s="120"/>
      <c r="C85" s="120"/>
      <c r="D85" s="120"/>
      <c r="E85" s="2"/>
      <c r="F85" s="2"/>
      <c r="G85" s="120"/>
      <c r="H85" s="120"/>
      <c r="I85" s="120"/>
      <c r="J85" s="121"/>
      <c r="K85" s="121"/>
      <c r="L85" s="2"/>
      <c r="M85" s="120"/>
      <c r="N85" s="120"/>
      <c r="O85" s="120"/>
      <c r="P85" s="120"/>
      <c r="Q85" s="2"/>
      <c r="R85" s="121"/>
      <c r="S85" s="121"/>
      <c r="T85" s="121"/>
      <c r="U85" s="58"/>
      <c r="V85" s="121"/>
      <c r="W85" s="121"/>
      <c r="X85" s="121"/>
      <c r="Y85" s="58"/>
      <c r="Z85" s="121"/>
      <c r="AA85" s="121"/>
      <c r="AB85" s="121"/>
      <c r="AC85" s="58"/>
      <c r="AD85" s="121"/>
      <c r="AE85" s="121"/>
      <c r="AF85" s="121"/>
      <c r="AG85" s="58"/>
      <c r="AH85" s="58"/>
      <c r="AI85" s="122"/>
      <c r="AJ85" s="122"/>
      <c r="AK85" s="2"/>
      <c r="AL85" s="2"/>
      <c r="AM85" s="2"/>
      <c r="AN85" s="2"/>
      <c r="AO85" s="2"/>
      <c r="AP85" s="2"/>
      <c r="AQ85" s="2"/>
      <c r="AR85" s="15"/>
    </row>
    <row r="86" spans="1:44" ht="11.25" customHeight="1">
      <c r="A86" s="2"/>
      <c r="B86" s="120"/>
      <c r="C86" s="120"/>
      <c r="D86" s="120"/>
      <c r="E86" s="2"/>
      <c r="F86" s="2"/>
      <c r="G86" s="120"/>
      <c r="H86" s="120"/>
      <c r="I86" s="120"/>
      <c r="J86" s="121"/>
      <c r="K86" s="121"/>
      <c r="L86" s="2"/>
      <c r="M86" s="120"/>
      <c r="N86" s="120"/>
      <c r="O86" s="120"/>
      <c r="P86" s="120"/>
      <c r="Q86" s="2"/>
      <c r="R86" s="121"/>
      <c r="S86" s="121"/>
      <c r="T86" s="121"/>
      <c r="U86" s="58"/>
      <c r="V86" s="121"/>
      <c r="W86" s="121"/>
      <c r="X86" s="121"/>
      <c r="Y86" s="58"/>
      <c r="Z86" s="121"/>
      <c r="AA86" s="121"/>
      <c r="AB86" s="121"/>
      <c r="AC86" s="58"/>
      <c r="AD86" s="121"/>
      <c r="AE86" s="121"/>
      <c r="AF86" s="121"/>
      <c r="AG86" s="58"/>
      <c r="AH86" s="58"/>
      <c r="AI86" s="122"/>
      <c r="AJ86" s="122"/>
      <c r="AK86" s="2"/>
      <c r="AL86" s="2"/>
      <c r="AM86" s="2"/>
      <c r="AN86" s="2"/>
      <c r="AO86" s="2"/>
      <c r="AP86" s="2"/>
      <c r="AQ86" s="2"/>
      <c r="AR86" s="15"/>
    </row>
    <row r="87" spans="1:44" ht="11.25" customHeight="1">
      <c r="A87" s="2"/>
      <c r="B87" s="120"/>
      <c r="C87" s="120"/>
      <c r="D87" s="120"/>
      <c r="E87" s="2"/>
      <c r="F87" s="2"/>
      <c r="G87" s="120"/>
      <c r="H87" s="120"/>
      <c r="I87" s="120"/>
      <c r="J87" s="121"/>
      <c r="K87" s="121"/>
      <c r="L87" s="2"/>
      <c r="M87" s="120"/>
      <c r="N87" s="120"/>
      <c r="O87" s="120"/>
      <c r="P87" s="120"/>
      <c r="Q87" s="2"/>
      <c r="R87" s="121"/>
      <c r="S87" s="121"/>
      <c r="T87" s="121"/>
      <c r="U87" s="58"/>
      <c r="V87" s="121"/>
      <c r="W87" s="121"/>
      <c r="X87" s="121"/>
      <c r="Y87" s="58"/>
      <c r="Z87" s="121"/>
      <c r="AA87" s="121"/>
      <c r="AB87" s="121"/>
      <c r="AC87" s="58"/>
      <c r="AD87" s="121"/>
      <c r="AE87" s="121"/>
      <c r="AF87" s="121"/>
      <c r="AG87" s="58"/>
      <c r="AH87" s="58"/>
      <c r="AI87" s="122"/>
      <c r="AJ87" s="122"/>
      <c r="AK87" s="2"/>
      <c r="AL87" s="2"/>
      <c r="AM87" s="2"/>
      <c r="AN87" s="2"/>
      <c r="AO87" s="2"/>
      <c r="AP87" s="2"/>
      <c r="AQ87" s="2"/>
      <c r="AR87" s="15"/>
    </row>
    <row r="88" spans="1:44" ht="11.25" customHeight="1">
      <c r="A88" s="2"/>
      <c r="B88" s="120"/>
      <c r="C88" s="120"/>
      <c r="D88" s="120"/>
      <c r="E88" s="2"/>
      <c r="F88" s="2"/>
      <c r="G88" s="120"/>
      <c r="H88" s="120"/>
      <c r="I88" s="120"/>
      <c r="J88" s="121"/>
      <c r="K88" s="121"/>
      <c r="L88" s="2"/>
      <c r="M88" s="120"/>
      <c r="N88" s="120"/>
      <c r="O88" s="120"/>
      <c r="P88" s="120"/>
      <c r="Q88" s="2"/>
      <c r="R88" s="121"/>
      <c r="S88" s="121"/>
      <c r="T88" s="121"/>
      <c r="U88" s="58"/>
      <c r="V88" s="121"/>
      <c r="W88" s="121"/>
      <c r="X88" s="121"/>
      <c r="Y88" s="58"/>
      <c r="Z88" s="121"/>
      <c r="AA88" s="121"/>
      <c r="AB88" s="121"/>
      <c r="AC88" s="58"/>
      <c r="AD88" s="121"/>
      <c r="AE88" s="121"/>
      <c r="AF88" s="121"/>
      <c r="AG88" s="58"/>
      <c r="AH88" s="58"/>
      <c r="AI88" s="122"/>
      <c r="AJ88" s="122"/>
      <c r="AK88" s="2"/>
      <c r="AL88" s="2"/>
      <c r="AM88" s="2"/>
      <c r="AN88" s="2"/>
      <c r="AO88" s="2"/>
      <c r="AP88" s="2"/>
      <c r="AQ88" s="2"/>
      <c r="AR88" s="15"/>
    </row>
    <row r="89" spans="1:44" ht="11.25" customHeight="1">
      <c r="A89" s="2"/>
      <c r="B89" s="120"/>
      <c r="C89" s="120"/>
      <c r="D89" s="120"/>
      <c r="E89" s="2"/>
      <c r="F89" s="2"/>
      <c r="G89" s="120"/>
      <c r="H89" s="120"/>
      <c r="I89" s="120"/>
      <c r="J89" s="121"/>
      <c r="K89" s="121"/>
      <c r="L89" s="2"/>
      <c r="M89" s="120"/>
      <c r="N89" s="120"/>
      <c r="O89" s="120"/>
      <c r="P89" s="120"/>
      <c r="Q89" s="2"/>
      <c r="R89" s="121"/>
      <c r="S89" s="121"/>
      <c r="T89" s="121"/>
      <c r="U89" s="58"/>
      <c r="V89" s="121"/>
      <c r="W89" s="121"/>
      <c r="X89" s="121"/>
      <c r="Y89" s="58"/>
      <c r="Z89" s="121"/>
      <c r="AA89" s="121"/>
      <c r="AB89" s="121"/>
      <c r="AC89" s="58"/>
      <c r="AD89" s="121"/>
      <c r="AE89" s="121"/>
      <c r="AF89" s="121"/>
      <c r="AG89" s="58"/>
      <c r="AH89" s="58"/>
      <c r="AI89" s="122"/>
      <c r="AJ89" s="122"/>
      <c r="AK89" s="2"/>
      <c r="AL89" s="2"/>
      <c r="AM89" s="2"/>
      <c r="AN89" s="2"/>
      <c r="AO89" s="2"/>
      <c r="AP89" s="2"/>
      <c r="AQ89" s="2"/>
      <c r="AR89" s="15"/>
    </row>
    <row r="90" spans="1:44" ht="11.25" customHeight="1">
      <c r="A90" s="2"/>
      <c r="B90" s="120"/>
      <c r="C90" s="120"/>
      <c r="D90" s="120"/>
      <c r="E90" s="2"/>
      <c r="F90" s="2"/>
      <c r="G90" s="120"/>
      <c r="H90" s="120"/>
      <c r="I90" s="120"/>
      <c r="J90" s="121"/>
      <c r="K90" s="121"/>
      <c r="L90" s="2"/>
      <c r="M90" s="120"/>
      <c r="N90" s="120"/>
      <c r="O90" s="120"/>
      <c r="P90" s="120"/>
      <c r="Q90" s="2"/>
      <c r="R90" s="121"/>
      <c r="S90" s="121"/>
      <c r="T90" s="121"/>
      <c r="U90" s="58"/>
      <c r="V90" s="121"/>
      <c r="W90" s="121"/>
      <c r="X90" s="121"/>
      <c r="Y90" s="58"/>
      <c r="Z90" s="121"/>
      <c r="AA90" s="121"/>
      <c r="AB90" s="121"/>
      <c r="AC90" s="58"/>
      <c r="AD90" s="121"/>
      <c r="AE90" s="121"/>
      <c r="AF90" s="121"/>
      <c r="AG90" s="58"/>
      <c r="AH90" s="58"/>
      <c r="AI90" s="122"/>
      <c r="AJ90" s="122"/>
      <c r="AK90" s="2"/>
      <c r="AL90" s="2"/>
      <c r="AM90" s="2"/>
      <c r="AN90" s="2"/>
      <c r="AO90" s="2"/>
      <c r="AP90" s="2"/>
      <c r="AQ90" s="2"/>
      <c r="AR90" s="15"/>
    </row>
    <row r="91" spans="1:44" ht="11.25" customHeight="1">
      <c r="A91" s="2"/>
      <c r="B91" s="120"/>
      <c r="C91" s="120"/>
      <c r="D91" s="120"/>
      <c r="E91" s="2"/>
      <c r="F91" s="2"/>
      <c r="G91" s="120"/>
      <c r="H91" s="120"/>
      <c r="I91" s="120"/>
      <c r="J91" s="121"/>
      <c r="K91" s="121"/>
      <c r="L91" s="2"/>
      <c r="M91" s="120"/>
      <c r="N91" s="120"/>
      <c r="O91" s="120"/>
      <c r="P91" s="120"/>
      <c r="Q91" s="2"/>
      <c r="R91" s="121"/>
      <c r="S91" s="121"/>
      <c r="T91" s="121"/>
      <c r="U91" s="58"/>
      <c r="V91" s="121"/>
      <c r="W91" s="121"/>
      <c r="X91" s="121"/>
      <c r="Y91" s="58"/>
      <c r="Z91" s="121"/>
      <c r="AA91" s="121"/>
      <c r="AB91" s="121"/>
      <c r="AC91" s="58"/>
      <c r="AD91" s="121"/>
      <c r="AE91" s="121"/>
      <c r="AF91" s="121"/>
      <c r="AG91" s="58"/>
      <c r="AH91" s="58"/>
      <c r="AI91" s="122"/>
      <c r="AJ91" s="122"/>
      <c r="AK91" s="2"/>
      <c r="AL91" s="2"/>
      <c r="AM91" s="2"/>
      <c r="AN91" s="2"/>
      <c r="AO91" s="2"/>
      <c r="AP91" s="2"/>
      <c r="AQ91" s="2"/>
      <c r="AR91" s="15"/>
    </row>
    <row r="92" spans="1:44" ht="11.25" customHeight="1">
      <c r="A92" s="2"/>
      <c r="B92" s="120"/>
      <c r="C92" s="120"/>
      <c r="D92" s="120"/>
      <c r="E92" s="2"/>
      <c r="F92" s="2"/>
      <c r="G92" s="120"/>
      <c r="H92" s="120"/>
      <c r="I92" s="120"/>
      <c r="J92" s="121"/>
      <c r="K92" s="121"/>
      <c r="L92" s="2"/>
      <c r="M92" s="120"/>
      <c r="N92" s="120"/>
      <c r="O92" s="120"/>
      <c r="P92" s="120"/>
      <c r="Q92" s="2"/>
      <c r="R92" s="121"/>
      <c r="S92" s="121"/>
      <c r="T92" s="121"/>
      <c r="U92" s="58"/>
      <c r="V92" s="121"/>
      <c r="W92" s="121"/>
      <c r="X92" s="121"/>
      <c r="Y92" s="58"/>
      <c r="Z92" s="121"/>
      <c r="AA92" s="121"/>
      <c r="AB92" s="121"/>
      <c r="AC92" s="58"/>
      <c r="AD92" s="121"/>
      <c r="AE92" s="121"/>
      <c r="AF92" s="121"/>
      <c r="AG92" s="58"/>
      <c r="AH92" s="58"/>
      <c r="AI92" s="122"/>
      <c r="AJ92" s="122"/>
      <c r="AK92" s="2"/>
      <c r="AL92" s="2"/>
      <c r="AM92" s="2"/>
      <c r="AN92" s="2"/>
      <c r="AO92" s="2"/>
      <c r="AP92" s="2"/>
      <c r="AQ92" s="2"/>
      <c r="AR92" s="15"/>
    </row>
    <row r="93" spans="1:44" ht="11.25" customHeight="1">
      <c r="A93" s="2"/>
      <c r="B93" s="120"/>
      <c r="C93" s="120"/>
      <c r="D93" s="120"/>
      <c r="E93" s="2"/>
      <c r="F93" s="2"/>
      <c r="G93" s="120"/>
      <c r="H93" s="120"/>
      <c r="I93" s="120"/>
      <c r="J93" s="121"/>
      <c r="K93" s="121"/>
      <c r="L93" s="2"/>
      <c r="M93" s="120"/>
      <c r="N93" s="120"/>
      <c r="O93" s="120"/>
      <c r="P93" s="120"/>
      <c r="Q93" s="2"/>
      <c r="R93" s="121"/>
      <c r="S93" s="121"/>
      <c r="T93" s="121"/>
      <c r="U93" s="58"/>
      <c r="V93" s="121"/>
      <c r="W93" s="121"/>
      <c r="X93" s="121"/>
      <c r="Y93" s="58"/>
      <c r="Z93" s="121"/>
      <c r="AA93" s="121"/>
      <c r="AB93" s="121"/>
      <c r="AC93" s="58"/>
      <c r="AD93" s="121"/>
      <c r="AE93" s="121"/>
      <c r="AF93" s="121"/>
      <c r="AG93" s="58"/>
      <c r="AH93" s="58"/>
      <c r="AI93" s="122"/>
      <c r="AJ93" s="122"/>
      <c r="AK93" s="2"/>
      <c r="AL93" s="2"/>
      <c r="AM93" s="2"/>
      <c r="AN93" s="2"/>
      <c r="AO93" s="2"/>
      <c r="AP93" s="2"/>
      <c r="AQ93" s="2"/>
      <c r="AR93" s="15"/>
    </row>
    <row r="94" spans="1:44" ht="11.25" customHeight="1">
      <c r="A94" s="120"/>
      <c r="B94" s="120"/>
      <c r="C94" s="120"/>
      <c r="D94" s="120"/>
      <c r="E94" s="2"/>
      <c r="F94" s="2"/>
      <c r="G94" s="120"/>
      <c r="H94" s="120"/>
      <c r="I94" s="120"/>
      <c r="J94" s="58"/>
      <c r="K94" s="121"/>
      <c r="L94" s="2"/>
      <c r="M94" s="120"/>
      <c r="N94" s="120"/>
      <c r="O94" s="120"/>
      <c r="P94" s="120"/>
      <c r="Q94" s="2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122"/>
      <c r="AJ94" s="122"/>
      <c r="AK94" s="2"/>
      <c r="AL94" s="2"/>
      <c r="AM94" s="2"/>
      <c r="AN94" s="2"/>
      <c r="AO94" s="2"/>
      <c r="AP94" s="2"/>
      <c r="AQ94" s="2"/>
      <c r="AR94" s="15"/>
    </row>
    <row r="95" spans="1:44" ht="11.25" customHeight="1">
      <c r="A95" s="120"/>
      <c r="B95" s="120"/>
      <c r="C95" s="120"/>
      <c r="D95" s="120"/>
      <c r="E95" s="2"/>
      <c r="F95" s="2"/>
      <c r="G95" s="120"/>
      <c r="H95" s="120"/>
      <c r="I95" s="120"/>
      <c r="J95" s="58"/>
      <c r="K95" s="121"/>
      <c r="L95" s="2"/>
      <c r="M95" s="120"/>
      <c r="N95" s="120"/>
      <c r="O95" s="120"/>
      <c r="P95" s="120"/>
      <c r="Q95" s="2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122"/>
      <c r="AJ95" s="122"/>
      <c r="AK95" s="2"/>
      <c r="AL95" s="2"/>
      <c r="AM95" s="2"/>
      <c r="AN95" s="2"/>
      <c r="AO95" s="2"/>
      <c r="AP95" s="2"/>
      <c r="AQ95" s="2"/>
      <c r="AR95" s="15"/>
    </row>
    <row r="96" spans="1:44" ht="11.25" customHeight="1">
      <c r="A96" s="120"/>
      <c r="B96" s="120"/>
      <c r="C96" s="120"/>
      <c r="D96" s="120"/>
      <c r="E96" s="2"/>
      <c r="F96" s="2"/>
      <c r="G96" s="120"/>
      <c r="H96" s="120"/>
      <c r="I96" s="120"/>
      <c r="J96" s="58"/>
      <c r="K96" s="121"/>
      <c r="L96" s="2"/>
      <c r="M96" s="120"/>
      <c r="N96" s="120"/>
      <c r="O96" s="120"/>
      <c r="P96" s="120"/>
      <c r="Q96" s="2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122"/>
      <c r="AJ96" s="122"/>
      <c r="AK96" s="2"/>
      <c r="AL96" s="2"/>
      <c r="AM96" s="2"/>
      <c r="AN96" s="2"/>
      <c r="AO96" s="2"/>
      <c r="AP96" s="2"/>
      <c r="AQ96" s="2"/>
      <c r="AR96" s="15"/>
    </row>
    <row r="97" spans="1:44" ht="11.25" customHeight="1">
      <c r="A97" s="120"/>
      <c r="B97" s="120"/>
      <c r="C97" s="120"/>
      <c r="D97" s="120"/>
      <c r="E97" s="2"/>
      <c r="F97" s="2"/>
      <c r="G97" s="120"/>
      <c r="H97" s="120"/>
      <c r="I97" s="120"/>
      <c r="J97" s="58"/>
      <c r="K97" s="121"/>
      <c r="L97" s="2"/>
      <c r="M97" s="120"/>
      <c r="N97" s="120"/>
      <c r="O97" s="120"/>
      <c r="P97" s="120"/>
      <c r="Q97" s="2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122"/>
      <c r="AJ97" s="122"/>
      <c r="AK97" s="2"/>
      <c r="AL97" s="2"/>
      <c r="AM97" s="2"/>
      <c r="AN97" s="2"/>
      <c r="AO97" s="2"/>
      <c r="AP97" s="2"/>
      <c r="AQ97" s="2"/>
      <c r="AR97" s="15"/>
    </row>
    <row r="98" spans="1:44" ht="11.25" customHeight="1">
      <c r="A98" s="120"/>
      <c r="B98" s="120"/>
      <c r="C98" s="120"/>
      <c r="D98" s="120"/>
      <c r="E98" s="2"/>
      <c r="F98" s="2"/>
      <c r="G98" s="120"/>
      <c r="H98" s="120"/>
      <c r="I98" s="120"/>
      <c r="J98" s="58"/>
      <c r="K98" s="121"/>
      <c r="L98" s="2"/>
      <c r="M98" s="120"/>
      <c r="N98" s="120"/>
      <c r="O98" s="120"/>
      <c r="P98" s="120"/>
      <c r="Q98" s="2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122"/>
      <c r="AJ98" s="122"/>
      <c r="AK98" s="2"/>
      <c r="AL98" s="2"/>
      <c r="AM98" s="2"/>
      <c r="AN98" s="2"/>
      <c r="AO98" s="2"/>
      <c r="AP98" s="2"/>
      <c r="AQ98" s="2"/>
      <c r="AR98" s="15"/>
    </row>
    <row r="99" spans="1:44" ht="11.25" customHeight="1">
      <c r="A99" s="120"/>
      <c r="B99" s="120"/>
      <c r="C99" s="120"/>
      <c r="D99" s="120"/>
      <c r="E99" s="2"/>
      <c r="F99" s="2"/>
      <c r="G99" s="120"/>
      <c r="H99" s="120"/>
      <c r="I99" s="120"/>
      <c r="J99" s="58"/>
      <c r="K99" s="121"/>
      <c r="L99" s="2"/>
      <c r="M99" s="120"/>
      <c r="N99" s="120"/>
      <c r="O99" s="120"/>
      <c r="P99" s="120"/>
      <c r="Q99" s="2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122"/>
      <c r="AJ99" s="122"/>
      <c r="AK99" s="2"/>
      <c r="AL99" s="2"/>
      <c r="AM99" s="2"/>
      <c r="AN99" s="2"/>
      <c r="AO99" s="2"/>
      <c r="AP99" s="2"/>
      <c r="AQ99" s="2"/>
      <c r="AR99" s="15"/>
    </row>
    <row r="100" spans="1:44" ht="11.25" customHeight="1">
      <c r="A100" s="120"/>
      <c r="B100" s="120"/>
      <c r="C100" s="120"/>
      <c r="D100" s="120"/>
      <c r="E100" s="2"/>
      <c r="F100" s="2"/>
      <c r="G100" s="120"/>
      <c r="H100" s="120"/>
      <c r="I100" s="120"/>
      <c r="J100" s="58"/>
      <c r="K100" s="121"/>
      <c r="L100" s="2"/>
      <c r="M100" s="120"/>
      <c r="N100" s="120"/>
      <c r="O100" s="120"/>
      <c r="P100" s="120"/>
      <c r="Q100" s="2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122"/>
      <c r="AJ100" s="122"/>
      <c r="AK100" s="2"/>
      <c r="AL100" s="2"/>
      <c r="AM100" s="2"/>
      <c r="AN100" s="2"/>
      <c r="AO100" s="2"/>
      <c r="AP100" s="2"/>
      <c r="AQ100" s="2"/>
      <c r="AR100" s="15"/>
    </row>
    <row r="101" spans="1:44" ht="11.25" customHeight="1">
      <c r="A101" s="120"/>
      <c r="B101" s="120"/>
      <c r="C101" s="120"/>
      <c r="D101" s="120"/>
      <c r="E101" s="2"/>
      <c r="F101" s="2"/>
      <c r="G101" s="120"/>
      <c r="H101" s="120"/>
      <c r="I101" s="120"/>
      <c r="J101" s="58"/>
      <c r="K101" s="121"/>
      <c r="L101" s="2"/>
      <c r="M101" s="120"/>
      <c r="N101" s="120"/>
      <c r="O101" s="120"/>
      <c r="P101" s="120"/>
      <c r="Q101" s="2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122"/>
      <c r="AJ101" s="122"/>
      <c r="AK101" s="2"/>
      <c r="AL101" s="2"/>
      <c r="AM101" s="2"/>
      <c r="AN101" s="2"/>
      <c r="AO101" s="2"/>
      <c r="AP101" s="2"/>
      <c r="AQ101" s="2"/>
      <c r="AR101" s="15"/>
    </row>
    <row r="102" spans="1:44" ht="11.25" customHeight="1">
      <c r="A102" s="120"/>
      <c r="B102" s="120"/>
      <c r="C102" s="120"/>
      <c r="D102" s="120"/>
      <c r="E102" s="2"/>
      <c r="F102" s="2"/>
      <c r="G102" s="120"/>
      <c r="H102" s="120"/>
      <c r="I102" s="120"/>
      <c r="J102" s="58"/>
      <c r="K102" s="121"/>
      <c r="L102" s="2"/>
      <c r="M102" s="120"/>
      <c r="N102" s="120"/>
      <c r="O102" s="120"/>
      <c r="P102" s="120"/>
      <c r="Q102" s="2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122"/>
      <c r="AJ102" s="122"/>
      <c r="AK102" s="2"/>
      <c r="AL102" s="2"/>
      <c r="AM102" s="2"/>
      <c r="AN102" s="2"/>
      <c r="AO102" s="2"/>
      <c r="AP102" s="2"/>
      <c r="AQ102" s="2"/>
      <c r="AR102" s="15"/>
    </row>
    <row r="103" spans="1:44" ht="11.25" customHeight="1">
      <c r="A103" s="120"/>
      <c r="B103" s="120"/>
      <c r="C103" s="120"/>
      <c r="D103" s="120"/>
      <c r="E103" s="2"/>
      <c r="F103" s="2"/>
      <c r="G103" s="120"/>
      <c r="H103" s="120"/>
      <c r="I103" s="120"/>
      <c r="J103" s="58"/>
      <c r="K103" s="121"/>
      <c r="L103" s="2"/>
      <c r="M103" s="120"/>
      <c r="N103" s="120"/>
      <c r="O103" s="120"/>
      <c r="P103" s="120"/>
      <c r="Q103" s="2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122"/>
      <c r="AJ103" s="122"/>
      <c r="AK103" s="2"/>
      <c r="AL103" s="2"/>
      <c r="AM103" s="2"/>
      <c r="AN103" s="2"/>
      <c r="AO103" s="2"/>
      <c r="AP103" s="2"/>
      <c r="AQ103" s="2"/>
      <c r="AR103" s="15"/>
    </row>
    <row r="104" spans="1:44" ht="11.25" customHeight="1">
      <c r="A104" s="120"/>
      <c r="B104" s="120"/>
      <c r="C104" s="120"/>
      <c r="D104" s="120"/>
      <c r="E104" s="2"/>
      <c r="F104" s="2"/>
      <c r="G104" s="120"/>
      <c r="H104" s="120"/>
      <c r="I104" s="120"/>
      <c r="J104" s="58"/>
      <c r="K104" s="121"/>
      <c r="L104" s="2"/>
      <c r="M104" s="120"/>
      <c r="N104" s="120"/>
      <c r="O104" s="120"/>
      <c r="P104" s="120"/>
      <c r="Q104" s="2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122"/>
      <c r="AJ104" s="122"/>
      <c r="AK104" s="2"/>
      <c r="AL104" s="2"/>
      <c r="AM104" s="2"/>
      <c r="AN104" s="2"/>
      <c r="AO104" s="2"/>
      <c r="AP104" s="2"/>
      <c r="AQ104" s="2"/>
      <c r="AR104" s="15"/>
    </row>
    <row r="105" spans="1:44" ht="11.25" customHeight="1">
      <c r="A105" s="120"/>
      <c r="B105" s="120"/>
      <c r="C105" s="120"/>
      <c r="D105" s="120"/>
      <c r="E105" s="2"/>
      <c r="F105" s="2"/>
      <c r="G105" s="120"/>
      <c r="H105" s="120"/>
      <c r="I105" s="120"/>
      <c r="J105" s="58"/>
      <c r="K105" s="121"/>
      <c r="L105" s="2"/>
      <c r="M105" s="120"/>
      <c r="N105" s="120"/>
      <c r="O105" s="120"/>
      <c r="P105" s="120"/>
      <c r="Q105" s="2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122"/>
      <c r="AJ105" s="122"/>
      <c r="AK105" s="2"/>
      <c r="AL105" s="2"/>
      <c r="AM105" s="2"/>
      <c r="AN105" s="2"/>
      <c r="AO105" s="2"/>
      <c r="AP105" s="2"/>
      <c r="AQ105" s="2"/>
      <c r="AR105" s="15"/>
    </row>
    <row r="106" spans="1:44" ht="11.25" customHeight="1">
      <c r="A106" s="120"/>
      <c r="B106" s="120"/>
      <c r="C106" s="120"/>
      <c r="D106" s="120"/>
      <c r="E106" s="2"/>
      <c r="F106" s="2"/>
      <c r="G106" s="120"/>
      <c r="H106" s="120"/>
      <c r="I106" s="120"/>
      <c r="J106" s="58"/>
      <c r="K106" s="121"/>
      <c r="L106" s="2"/>
      <c r="M106" s="120"/>
      <c r="N106" s="120"/>
      <c r="O106" s="120"/>
      <c r="P106" s="120"/>
      <c r="Q106" s="2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122"/>
      <c r="AJ106" s="122"/>
      <c r="AK106" s="2"/>
      <c r="AL106" s="2"/>
      <c r="AM106" s="2"/>
      <c r="AN106" s="2"/>
      <c r="AO106" s="2"/>
      <c r="AP106" s="2"/>
      <c r="AQ106" s="2"/>
      <c r="AR106" s="15"/>
    </row>
    <row r="107" spans="1:44" ht="11.25" customHeight="1">
      <c r="A107" s="120"/>
      <c r="B107" s="120"/>
      <c r="C107" s="120"/>
      <c r="D107" s="120"/>
      <c r="E107" s="2"/>
      <c r="F107" s="2"/>
      <c r="G107" s="120"/>
      <c r="H107" s="120"/>
      <c r="I107" s="120"/>
      <c r="J107" s="58"/>
      <c r="K107" s="121"/>
      <c r="L107" s="2"/>
      <c r="M107" s="120"/>
      <c r="N107" s="120"/>
      <c r="O107" s="120"/>
      <c r="P107" s="120"/>
      <c r="Q107" s="2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122"/>
      <c r="AJ107" s="122"/>
      <c r="AK107" s="2"/>
      <c r="AL107" s="2"/>
      <c r="AM107" s="2"/>
      <c r="AN107" s="2"/>
      <c r="AO107" s="2"/>
      <c r="AP107" s="2"/>
      <c r="AQ107" s="2"/>
      <c r="AR107" s="15"/>
    </row>
    <row r="108" spans="1:44" ht="11.25" customHeight="1">
      <c r="A108" s="120"/>
      <c r="B108" s="120"/>
      <c r="C108" s="120"/>
      <c r="D108" s="120"/>
      <c r="E108" s="2"/>
      <c r="F108" s="2"/>
      <c r="G108" s="120"/>
      <c r="H108" s="120"/>
      <c r="I108" s="120"/>
      <c r="J108" s="58"/>
      <c r="K108" s="121"/>
      <c r="L108" s="2"/>
      <c r="M108" s="120"/>
      <c r="N108" s="120"/>
      <c r="O108" s="120"/>
      <c r="P108" s="120"/>
      <c r="Q108" s="2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122"/>
      <c r="AJ108" s="122"/>
      <c r="AK108" s="2"/>
      <c r="AL108" s="2"/>
      <c r="AM108" s="2"/>
      <c r="AN108" s="2"/>
      <c r="AO108" s="2"/>
      <c r="AP108" s="2"/>
      <c r="AQ108" s="2"/>
      <c r="AR108" s="15"/>
    </row>
    <row r="109" spans="1:44" ht="11.25" customHeight="1">
      <c r="A109" s="120"/>
      <c r="B109" s="120"/>
      <c r="C109" s="120"/>
      <c r="D109" s="120"/>
      <c r="E109" s="2"/>
      <c r="F109" s="2"/>
      <c r="G109" s="120"/>
      <c r="H109" s="120"/>
      <c r="I109" s="120"/>
      <c r="J109" s="58"/>
      <c r="K109" s="121"/>
      <c r="L109" s="2"/>
      <c r="M109" s="120"/>
      <c r="N109" s="120"/>
      <c r="O109" s="120"/>
      <c r="P109" s="120"/>
      <c r="Q109" s="2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122"/>
      <c r="AJ109" s="122"/>
      <c r="AK109" s="2"/>
      <c r="AL109" s="2"/>
      <c r="AM109" s="2"/>
      <c r="AN109" s="2"/>
      <c r="AO109" s="2"/>
      <c r="AP109" s="2"/>
      <c r="AQ109" s="2"/>
      <c r="AR109" s="15"/>
    </row>
    <row r="110" spans="1:44" ht="11.25" customHeight="1">
      <c r="A110" s="120"/>
      <c r="B110" s="120"/>
      <c r="C110" s="120"/>
      <c r="D110" s="120"/>
      <c r="E110" s="2"/>
      <c r="F110" s="2"/>
      <c r="G110" s="120"/>
      <c r="H110" s="120"/>
      <c r="I110" s="120"/>
      <c r="J110" s="58"/>
      <c r="K110" s="121"/>
      <c r="L110" s="2"/>
      <c r="M110" s="120"/>
      <c r="N110" s="120"/>
      <c r="O110" s="120"/>
      <c r="P110" s="120"/>
      <c r="Q110" s="2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122"/>
      <c r="AJ110" s="122"/>
      <c r="AK110" s="2"/>
      <c r="AL110" s="2"/>
      <c r="AM110" s="2"/>
      <c r="AN110" s="2"/>
      <c r="AO110" s="2"/>
      <c r="AP110" s="2"/>
      <c r="AQ110" s="2"/>
      <c r="AR110" s="15"/>
    </row>
    <row r="111" spans="1:44" ht="11.25" customHeight="1">
      <c r="A111" s="120"/>
      <c r="B111" s="120"/>
      <c r="C111" s="120"/>
      <c r="D111" s="120"/>
      <c r="E111" s="2"/>
      <c r="F111" s="2"/>
      <c r="G111" s="120"/>
      <c r="H111" s="120"/>
      <c r="I111" s="120"/>
      <c r="J111" s="58"/>
      <c r="K111" s="121"/>
      <c r="L111" s="2"/>
      <c r="M111" s="120"/>
      <c r="N111" s="120"/>
      <c r="O111" s="120"/>
      <c r="P111" s="120"/>
      <c r="Q111" s="2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122"/>
      <c r="AJ111" s="122"/>
      <c r="AK111" s="2"/>
      <c r="AL111" s="2"/>
      <c r="AM111" s="2"/>
      <c r="AN111" s="2"/>
      <c r="AO111" s="2"/>
      <c r="AP111" s="2"/>
      <c r="AQ111" s="2"/>
      <c r="AR111" s="15"/>
    </row>
    <row r="112" spans="1:44" ht="11.25" customHeight="1">
      <c r="A112" s="120"/>
      <c r="B112" s="120"/>
      <c r="C112" s="120"/>
      <c r="D112" s="120"/>
      <c r="E112" s="2"/>
      <c r="F112" s="2"/>
      <c r="G112" s="120"/>
      <c r="H112" s="120"/>
      <c r="I112" s="120"/>
      <c r="J112" s="58"/>
      <c r="K112" s="121"/>
      <c r="L112" s="2"/>
      <c r="M112" s="120"/>
      <c r="N112" s="120"/>
      <c r="O112" s="120"/>
      <c r="P112" s="120"/>
      <c r="Q112" s="2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122"/>
      <c r="AJ112" s="122"/>
      <c r="AK112" s="2"/>
      <c r="AL112" s="2"/>
      <c r="AM112" s="2"/>
      <c r="AN112" s="2"/>
      <c r="AO112" s="2"/>
      <c r="AP112" s="2"/>
      <c r="AQ112" s="2"/>
      <c r="AR112" s="15"/>
    </row>
    <row r="113" spans="1:44" ht="11.25" customHeight="1">
      <c r="A113" s="120"/>
      <c r="B113" s="120"/>
      <c r="C113" s="120"/>
      <c r="D113" s="120"/>
      <c r="E113" s="2"/>
      <c r="F113" s="2"/>
      <c r="G113" s="120"/>
      <c r="H113" s="120"/>
      <c r="I113" s="120"/>
      <c r="J113" s="58"/>
      <c r="K113" s="121"/>
      <c r="L113" s="2"/>
      <c r="M113" s="120"/>
      <c r="N113" s="120"/>
      <c r="O113" s="120"/>
      <c r="P113" s="120"/>
      <c r="Q113" s="2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122"/>
      <c r="AJ113" s="122"/>
      <c r="AK113" s="2"/>
      <c r="AL113" s="2"/>
      <c r="AM113" s="2"/>
      <c r="AN113" s="2"/>
      <c r="AO113" s="2"/>
      <c r="AP113" s="2"/>
      <c r="AQ113" s="2"/>
      <c r="AR113" s="15"/>
    </row>
    <row r="114" spans="1:44" ht="11.25" customHeight="1">
      <c r="A114" s="120"/>
      <c r="B114" s="120"/>
      <c r="C114" s="120"/>
      <c r="D114" s="120"/>
      <c r="E114" s="2"/>
      <c r="F114" s="2"/>
      <c r="G114" s="120"/>
      <c r="H114" s="120"/>
      <c r="I114" s="120"/>
      <c r="J114" s="58"/>
      <c r="K114" s="121"/>
      <c r="L114" s="2"/>
      <c r="M114" s="120"/>
      <c r="N114" s="120"/>
      <c r="O114" s="120"/>
      <c r="P114" s="120"/>
      <c r="Q114" s="2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122"/>
      <c r="AJ114" s="122"/>
      <c r="AK114" s="2"/>
      <c r="AL114" s="2"/>
      <c r="AM114" s="2"/>
      <c r="AN114" s="2"/>
      <c r="AO114" s="2"/>
      <c r="AP114" s="2"/>
      <c r="AQ114" s="2"/>
      <c r="AR114" s="15"/>
    </row>
    <row r="115" spans="1:44" ht="11.25" customHeight="1">
      <c r="A115" s="120"/>
      <c r="B115" s="120"/>
      <c r="C115" s="120"/>
      <c r="D115" s="120"/>
      <c r="E115" s="2"/>
      <c r="F115" s="2"/>
      <c r="G115" s="120"/>
      <c r="H115" s="120"/>
      <c r="I115" s="120"/>
      <c r="J115" s="58"/>
      <c r="K115" s="121"/>
      <c r="L115" s="2"/>
      <c r="M115" s="120"/>
      <c r="N115" s="120"/>
      <c r="O115" s="120"/>
      <c r="P115" s="120"/>
      <c r="Q115" s="2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122"/>
      <c r="AJ115" s="122"/>
      <c r="AK115" s="2"/>
      <c r="AL115" s="2"/>
      <c r="AM115" s="2"/>
      <c r="AN115" s="2"/>
      <c r="AO115" s="2"/>
      <c r="AP115" s="2"/>
      <c r="AQ115" s="2"/>
      <c r="AR115" s="15"/>
    </row>
    <row r="116" spans="1:44" ht="11.25" customHeight="1">
      <c r="A116" s="120"/>
      <c r="B116" s="120"/>
      <c r="C116" s="120"/>
      <c r="D116" s="120"/>
      <c r="E116" s="2"/>
      <c r="F116" s="2"/>
      <c r="G116" s="120"/>
      <c r="H116" s="120"/>
      <c r="I116" s="120"/>
      <c r="J116" s="58"/>
      <c r="K116" s="121"/>
      <c r="L116" s="2"/>
      <c r="M116" s="120"/>
      <c r="N116" s="120"/>
      <c r="O116" s="120"/>
      <c r="P116" s="120"/>
      <c r="Q116" s="2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122"/>
      <c r="AJ116" s="122"/>
      <c r="AK116" s="2"/>
      <c r="AL116" s="2"/>
      <c r="AM116" s="2"/>
      <c r="AN116" s="2"/>
      <c r="AO116" s="2"/>
      <c r="AP116" s="2"/>
      <c r="AQ116" s="2"/>
      <c r="AR116" s="15"/>
    </row>
    <row r="117" spans="1:44" ht="11.25" customHeight="1">
      <c r="A117" s="120"/>
      <c r="B117" s="120"/>
      <c r="C117" s="120"/>
      <c r="D117" s="120"/>
      <c r="E117" s="2"/>
      <c r="F117" s="2"/>
      <c r="G117" s="120"/>
      <c r="H117" s="120"/>
      <c r="I117" s="120"/>
      <c r="J117" s="58"/>
      <c r="K117" s="121"/>
      <c r="L117" s="2"/>
      <c r="M117" s="120"/>
      <c r="N117" s="120"/>
      <c r="O117" s="120"/>
      <c r="P117" s="120"/>
      <c r="Q117" s="2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122"/>
      <c r="AJ117" s="122"/>
      <c r="AK117" s="2"/>
      <c r="AL117" s="2"/>
      <c r="AM117" s="2"/>
      <c r="AN117" s="2"/>
      <c r="AO117" s="2"/>
      <c r="AP117" s="2"/>
      <c r="AQ117" s="2"/>
      <c r="AR117" s="15"/>
    </row>
    <row r="118" spans="1:44" ht="11.25" customHeight="1">
      <c r="A118" s="120"/>
      <c r="B118" s="120"/>
      <c r="C118" s="120"/>
      <c r="D118" s="120"/>
      <c r="E118" s="2"/>
      <c r="F118" s="2"/>
      <c r="G118" s="120"/>
      <c r="H118" s="120"/>
      <c r="I118" s="120"/>
      <c r="J118" s="58"/>
      <c r="K118" s="121"/>
      <c r="L118" s="2"/>
      <c r="M118" s="120"/>
      <c r="N118" s="120"/>
      <c r="O118" s="120"/>
      <c r="P118" s="120"/>
      <c r="Q118" s="2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122"/>
      <c r="AJ118" s="122"/>
      <c r="AK118" s="2"/>
      <c r="AL118" s="2"/>
      <c r="AM118" s="2"/>
      <c r="AN118" s="2"/>
      <c r="AO118" s="2"/>
      <c r="AP118" s="2"/>
      <c r="AQ118" s="2"/>
      <c r="AR118" s="15"/>
    </row>
    <row r="119" spans="1:44" ht="11.25" customHeight="1">
      <c r="A119" s="120"/>
      <c r="B119" s="120"/>
      <c r="C119" s="120"/>
      <c r="D119" s="120"/>
      <c r="E119" s="2"/>
      <c r="F119" s="2"/>
      <c r="G119" s="120"/>
      <c r="H119" s="120"/>
      <c r="I119" s="120"/>
      <c r="J119" s="58"/>
      <c r="K119" s="121"/>
      <c r="L119" s="2"/>
      <c r="M119" s="120"/>
      <c r="N119" s="120"/>
      <c r="O119" s="120"/>
      <c r="P119" s="120"/>
      <c r="Q119" s="2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122"/>
      <c r="AJ119" s="122"/>
      <c r="AK119" s="2"/>
      <c r="AL119" s="2"/>
      <c r="AM119" s="2"/>
      <c r="AN119" s="2"/>
      <c r="AO119" s="2"/>
      <c r="AP119" s="2"/>
      <c r="AQ119" s="2"/>
      <c r="AR119" s="15"/>
    </row>
    <row r="120" spans="1:44" ht="11.25" customHeight="1">
      <c r="A120" s="120"/>
      <c r="B120" s="120"/>
      <c r="C120" s="120"/>
      <c r="D120" s="120"/>
      <c r="E120" s="2"/>
      <c r="F120" s="2"/>
      <c r="G120" s="120"/>
      <c r="H120" s="120"/>
      <c r="I120" s="120"/>
      <c r="J120" s="58"/>
      <c r="K120" s="121"/>
      <c r="L120" s="2"/>
      <c r="M120" s="120"/>
      <c r="N120" s="120"/>
      <c r="O120" s="120"/>
      <c r="P120" s="120"/>
      <c r="Q120" s="2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122"/>
      <c r="AJ120" s="122"/>
      <c r="AK120" s="2"/>
      <c r="AL120" s="2"/>
      <c r="AM120" s="2"/>
      <c r="AN120" s="2"/>
      <c r="AO120" s="2"/>
      <c r="AP120" s="2"/>
      <c r="AQ120" s="2"/>
      <c r="AR120" s="15"/>
    </row>
    <row r="121" spans="1:44" ht="11.25" customHeight="1">
      <c r="A121" s="120"/>
      <c r="B121" s="120"/>
      <c r="C121" s="120"/>
      <c r="D121" s="120"/>
      <c r="E121" s="2"/>
      <c r="F121" s="2"/>
      <c r="G121" s="120"/>
      <c r="H121" s="120"/>
      <c r="I121" s="120"/>
      <c r="J121" s="58"/>
      <c r="K121" s="121"/>
      <c r="L121" s="2"/>
      <c r="M121" s="120"/>
      <c r="N121" s="120"/>
      <c r="O121" s="120"/>
      <c r="P121" s="120"/>
      <c r="Q121" s="2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122"/>
      <c r="AJ121" s="122"/>
      <c r="AK121" s="2"/>
      <c r="AL121" s="2"/>
      <c r="AM121" s="2"/>
      <c r="AN121" s="2"/>
      <c r="AO121" s="2"/>
      <c r="AP121" s="2"/>
      <c r="AQ121" s="2"/>
      <c r="AR121" s="15"/>
    </row>
    <row r="122" spans="1:44" ht="11.25" customHeight="1">
      <c r="A122" s="120"/>
      <c r="B122" s="120"/>
      <c r="C122" s="120"/>
      <c r="D122" s="120"/>
      <c r="E122" s="2"/>
      <c r="F122" s="2"/>
      <c r="G122" s="120"/>
      <c r="H122" s="120"/>
      <c r="I122" s="120"/>
      <c r="J122" s="58"/>
      <c r="K122" s="121"/>
      <c r="L122" s="2"/>
      <c r="M122" s="120"/>
      <c r="N122" s="120"/>
      <c r="O122" s="120"/>
      <c r="P122" s="120"/>
      <c r="Q122" s="2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122"/>
      <c r="AJ122" s="122"/>
      <c r="AK122" s="2"/>
      <c r="AL122" s="2"/>
      <c r="AM122" s="2"/>
      <c r="AN122" s="2"/>
      <c r="AO122" s="2"/>
      <c r="AP122" s="2"/>
      <c r="AQ122" s="2"/>
      <c r="AR122" s="15"/>
    </row>
    <row r="123" spans="1:44" ht="11.25" customHeight="1">
      <c r="A123" s="120"/>
      <c r="B123" s="120"/>
      <c r="C123" s="120"/>
      <c r="D123" s="120"/>
      <c r="E123" s="2"/>
      <c r="F123" s="2"/>
      <c r="G123" s="120"/>
      <c r="H123" s="120"/>
      <c r="I123" s="120"/>
      <c r="J123" s="58"/>
      <c r="K123" s="121"/>
      <c r="L123" s="2"/>
      <c r="M123" s="120"/>
      <c r="N123" s="120"/>
      <c r="O123" s="120"/>
      <c r="P123" s="120"/>
      <c r="Q123" s="2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122"/>
      <c r="AJ123" s="122"/>
      <c r="AK123" s="2"/>
      <c r="AL123" s="2"/>
      <c r="AM123" s="2"/>
      <c r="AN123" s="2"/>
      <c r="AO123" s="2"/>
      <c r="AP123" s="2"/>
      <c r="AQ123" s="2"/>
      <c r="AR123" s="15"/>
    </row>
    <row r="124" spans="1:44" ht="11.25" customHeight="1">
      <c r="A124" s="120"/>
      <c r="B124" s="120"/>
      <c r="C124" s="120"/>
      <c r="D124" s="120"/>
      <c r="E124" s="2"/>
      <c r="F124" s="2"/>
      <c r="G124" s="120"/>
      <c r="H124" s="120"/>
      <c r="I124" s="120"/>
      <c r="J124" s="58"/>
      <c r="K124" s="121"/>
      <c r="L124" s="2"/>
      <c r="M124" s="120"/>
      <c r="N124" s="120"/>
      <c r="O124" s="120"/>
      <c r="P124" s="120"/>
      <c r="Q124" s="2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122"/>
      <c r="AJ124" s="122"/>
      <c r="AK124" s="2"/>
      <c r="AL124" s="2"/>
      <c r="AM124" s="2"/>
      <c r="AN124" s="2"/>
      <c r="AO124" s="2"/>
      <c r="AP124" s="2"/>
      <c r="AQ124" s="2"/>
      <c r="AR124" s="15"/>
    </row>
    <row r="125" spans="1:44" ht="11.25" customHeight="1">
      <c r="A125" s="120"/>
      <c r="B125" s="120"/>
      <c r="C125" s="120"/>
      <c r="D125" s="120"/>
      <c r="E125" s="2"/>
      <c r="F125" s="2"/>
      <c r="G125" s="120"/>
      <c r="H125" s="120"/>
      <c r="I125" s="120"/>
      <c r="J125" s="58"/>
      <c r="K125" s="121"/>
      <c r="L125" s="2"/>
      <c r="M125" s="120"/>
      <c r="N125" s="120"/>
      <c r="O125" s="120"/>
      <c r="P125" s="120"/>
      <c r="Q125" s="2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122"/>
      <c r="AJ125" s="122"/>
      <c r="AK125" s="2"/>
      <c r="AL125" s="2"/>
      <c r="AM125" s="2"/>
      <c r="AN125" s="2"/>
      <c r="AO125" s="2"/>
      <c r="AP125" s="2"/>
      <c r="AQ125" s="2"/>
      <c r="AR125" s="15"/>
    </row>
    <row r="126" spans="1:44" ht="11.25" customHeight="1">
      <c r="A126" s="120"/>
      <c r="B126" s="120"/>
      <c r="C126" s="120"/>
      <c r="D126" s="120"/>
      <c r="E126" s="2"/>
      <c r="F126" s="2"/>
      <c r="G126" s="120"/>
      <c r="H126" s="120"/>
      <c r="I126" s="120"/>
      <c r="J126" s="58"/>
      <c r="K126" s="121"/>
      <c r="L126" s="2"/>
      <c r="M126" s="120"/>
      <c r="N126" s="120"/>
      <c r="O126" s="120"/>
      <c r="P126" s="120"/>
      <c r="Q126" s="2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122"/>
      <c r="AJ126" s="122"/>
      <c r="AK126" s="2"/>
      <c r="AL126" s="2"/>
      <c r="AM126" s="2"/>
      <c r="AN126" s="2"/>
      <c r="AO126" s="2"/>
      <c r="AP126" s="2"/>
      <c r="AQ126" s="2"/>
      <c r="AR126" s="15"/>
    </row>
    <row r="127" spans="1:44" ht="11.25" customHeight="1">
      <c r="A127" s="120"/>
      <c r="B127" s="120"/>
      <c r="C127" s="120"/>
      <c r="D127" s="120"/>
      <c r="E127" s="2"/>
      <c r="F127" s="2"/>
      <c r="G127" s="120"/>
      <c r="H127" s="120"/>
      <c r="I127" s="120"/>
      <c r="J127" s="58"/>
      <c r="K127" s="121"/>
      <c r="L127" s="2"/>
      <c r="M127" s="120"/>
      <c r="N127" s="120"/>
      <c r="O127" s="120"/>
      <c r="P127" s="120"/>
      <c r="Q127" s="2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122"/>
      <c r="AJ127" s="122"/>
      <c r="AK127" s="2"/>
      <c r="AL127" s="2"/>
      <c r="AM127" s="2"/>
      <c r="AN127" s="2"/>
      <c r="AO127" s="2"/>
      <c r="AP127" s="2"/>
      <c r="AQ127" s="2"/>
      <c r="AR127" s="15"/>
    </row>
    <row r="128" spans="1:44" ht="11.25" customHeight="1">
      <c r="A128" s="120"/>
      <c r="B128" s="120"/>
      <c r="C128" s="120"/>
      <c r="D128" s="120"/>
      <c r="E128" s="2"/>
      <c r="F128" s="2"/>
      <c r="G128" s="120"/>
      <c r="H128" s="120"/>
      <c r="I128" s="120"/>
      <c r="J128" s="58"/>
      <c r="K128" s="121"/>
      <c r="L128" s="2"/>
      <c r="M128" s="120"/>
      <c r="N128" s="120"/>
      <c r="O128" s="120"/>
      <c r="P128" s="120"/>
      <c r="Q128" s="2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122"/>
      <c r="AJ128" s="122"/>
      <c r="AK128" s="2"/>
      <c r="AL128" s="2"/>
      <c r="AM128" s="2"/>
      <c r="AN128" s="2"/>
      <c r="AO128" s="2"/>
      <c r="AP128" s="2"/>
      <c r="AQ128" s="2"/>
      <c r="AR128" s="15"/>
    </row>
    <row r="129" spans="1:44" ht="11.25" customHeight="1">
      <c r="A129" s="120"/>
      <c r="B129" s="120"/>
      <c r="C129" s="120"/>
      <c r="D129" s="120"/>
      <c r="E129" s="2"/>
      <c r="F129" s="2"/>
      <c r="G129" s="120"/>
      <c r="H129" s="120"/>
      <c r="I129" s="120"/>
      <c r="J129" s="58"/>
      <c r="K129" s="121"/>
      <c r="L129" s="2"/>
      <c r="M129" s="120"/>
      <c r="N129" s="120"/>
      <c r="O129" s="120"/>
      <c r="P129" s="120"/>
      <c r="Q129" s="2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122"/>
      <c r="AJ129" s="122"/>
      <c r="AK129" s="2"/>
      <c r="AL129" s="2"/>
      <c r="AM129" s="2"/>
      <c r="AN129" s="2"/>
      <c r="AO129" s="2"/>
      <c r="AP129" s="2"/>
      <c r="AQ129" s="2"/>
      <c r="AR129" s="15"/>
    </row>
    <row r="130" spans="1:44" ht="11.25" customHeight="1">
      <c r="A130" s="120"/>
      <c r="B130" s="120"/>
      <c r="C130" s="120"/>
      <c r="D130" s="120"/>
      <c r="E130" s="2"/>
      <c r="F130" s="2"/>
      <c r="G130" s="120"/>
      <c r="H130" s="120"/>
      <c r="I130" s="120"/>
      <c r="J130" s="58"/>
      <c r="K130" s="121"/>
      <c r="L130" s="2"/>
      <c r="M130" s="120"/>
      <c r="N130" s="120"/>
      <c r="O130" s="120"/>
      <c r="P130" s="120"/>
      <c r="Q130" s="2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122"/>
      <c r="AJ130" s="122"/>
      <c r="AK130" s="2"/>
      <c r="AL130" s="2"/>
      <c r="AM130" s="2"/>
      <c r="AN130" s="2"/>
      <c r="AO130" s="2"/>
      <c r="AP130" s="2"/>
      <c r="AQ130" s="2"/>
      <c r="AR130" s="15"/>
    </row>
    <row r="131" spans="1:44" ht="11.25" customHeight="1">
      <c r="A131" s="120"/>
      <c r="B131" s="120"/>
      <c r="C131" s="120"/>
      <c r="D131" s="120"/>
      <c r="E131" s="2"/>
      <c r="F131" s="2"/>
      <c r="G131" s="120"/>
      <c r="H131" s="120"/>
      <c r="I131" s="120"/>
      <c r="J131" s="58"/>
      <c r="K131" s="121"/>
      <c r="L131" s="2"/>
      <c r="M131" s="120"/>
      <c r="N131" s="120"/>
      <c r="O131" s="120"/>
      <c r="P131" s="120"/>
      <c r="Q131" s="2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122"/>
      <c r="AJ131" s="122"/>
      <c r="AK131" s="2"/>
      <c r="AL131" s="2"/>
      <c r="AM131" s="2"/>
      <c r="AN131" s="2"/>
      <c r="AO131" s="2"/>
      <c r="AP131" s="2"/>
      <c r="AQ131" s="2"/>
      <c r="AR131" s="15"/>
    </row>
    <row r="132" spans="1:44" ht="11.25" customHeight="1">
      <c r="A132" s="120"/>
      <c r="B132" s="120"/>
      <c r="C132" s="120"/>
      <c r="D132" s="120"/>
      <c r="E132" s="2"/>
      <c r="F132" s="2"/>
      <c r="G132" s="120"/>
      <c r="H132" s="120"/>
      <c r="I132" s="120"/>
      <c r="J132" s="58"/>
      <c r="K132" s="121"/>
      <c r="L132" s="2"/>
      <c r="M132" s="120"/>
      <c r="N132" s="120"/>
      <c r="O132" s="120"/>
      <c r="P132" s="120"/>
      <c r="Q132" s="2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122"/>
      <c r="AJ132" s="122"/>
      <c r="AK132" s="2"/>
      <c r="AL132" s="2"/>
      <c r="AM132" s="2"/>
      <c r="AN132" s="2"/>
      <c r="AO132" s="2"/>
      <c r="AP132" s="2"/>
      <c r="AQ132" s="2"/>
      <c r="AR132" s="15"/>
    </row>
    <row r="133" spans="1:44" ht="11.25" customHeight="1">
      <c r="A133" s="120"/>
      <c r="B133" s="120"/>
      <c r="C133" s="120"/>
      <c r="D133" s="120"/>
      <c r="E133" s="2"/>
      <c r="F133" s="2"/>
      <c r="G133" s="120"/>
      <c r="H133" s="120"/>
      <c r="I133" s="120"/>
      <c r="J133" s="58"/>
      <c r="K133" s="121"/>
      <c r="L133" s="2"/>
      <c r="M133" s="120"/>
      <c r="N133" s="120"/>
      <c r="O133" s="120"/>
      <c r="P133" s="120"/>
      <c r="Q133" s="2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122"/>
      <c r="AJ133" s="122"/>
      <c r="AK133" s="2"/>
      <c r="AL133" s="2"/>
      <c r="AM133" s="2"/>
      <c r="AN133" s="2"/>
      <c r="AO133" s="2"/>
      <c r="AP133" s="2"/>
      <c r="AQ133" s="2"/>
      <c r="AR133" s="15"/>
    </row>
    <row r="134" spans="1:44" ht="11.25" customHeight="1">
      <c r="A134" s="120"/>
      <c r="B134" s="120"/>
      <c r="C134" s="120"/>
      <c r="D134" s="120"/>
      <c r="E134" s="2"/>
      <c r="F134" s="2"/>
      <c r="G134" s="120"/>
      <c r="H134" s="120"/>
      <c r="I134" s="120"/>
      <c r="J134" s="58"/>
      <c r="K134" s="121"/>
      <c r="L134" s="2"/>
      <c r="M134" s="120"/>
      <c r="N134" s="120"/>
      <c r="O134" s="120"/>
      <c r="P134" s="120"/>
      <c r="Q134" s="2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122"/>
      <c r="AJ134" s="122"/>
      <c r="AK134" s="2"/>
      <c r="AL134" s="2"/>
      <c r="AM134" s="2"/>
      <c r="AN134" s="2"/>
      <c r="AO134" s="2"/>
      <c r="AP134" s="2"/>
      <c r="AQ134" s="2"/>
      <c r="AR134" s="15"/>
    </row>
    <row r="135" spans="1:44" ht="11.25" customHeight="1">
      <c r="A135" s="120"/>
      <c r="B135" s="120"/>
      <c r="C135" s="120"/>
      <c r="D135" s="120"/>
      <c r="E135" s="2"/>
      <c r="F135" s="2"/>
      <c r="G135" s="120"/>
      <c r="H135" s="120"/>
      <c r="I135" s="120"/>
      <c r="J135" s="58"/>
      <c r="K135" s="121"/>
      <c r="L135" s="2"/>
      <c r="M135" s="120"/>
      <c r="N135" s="120"/>
      <c r="O135" s="120"/>
      <c r="P135" s="120"/>
      <c r="Q135" s="2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122"/>
      <c r="AJ135" s="122"/>
      <c r="AK135" s="2"/>
      <c r="AL135" s="2"/>
      <c r="AM135" s="2"/>
      <c r="AN135" s="2"/>
      <c r="AO135" s="2"/>
      <c r="AP135" s="2"/>
      <c r="AQ135" s="2"/>
      <c r="AR135" s="15"/>
    </row>
    <row r="136" spans="1:44" ht="11.25" customHeight="1">
      <c r="A136" s="120"/>
      <c r="B136" s="120"/>
      <c r="C136" s="120"/>
      <c r="D136" s="120"/>
      <c r="E136" s="2"/>
      <c r="F136" s="2"/>
      <c r="G136" s="120"/>
      <c r="H136" s="120"/>
      <c r="I136" s="120"/>
      <c r="J136" s="58"/>
      <c r="K136" s="121"/>
      <c r="L136" s="2"/>
      <c r="M136" s="120"/>
      <c r="N136" s="120"/>
      <c r="O136" s="120"/>
      <c r="P136" s="120"/>
      <c r="Q136" s="2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122"/>
      <c r="AJ136" s="122"/>
      <c r="AK136" s="2"/>
      <c r="AL136" s="2"/>
      <c r="AM136" s="2"/>
      <c r="AN136" s="2"/>
      <c r="AO136" s="2"/>
      <c r="AP136" s="2"/>
      <c r="AQ136" s="2"/>
      <c r="AR136" s="15"/>
    </row>
    <row r="137" spans="1:44" ht="11.25" customHeight="1">
      <c r="A137" s="120"/>
      <c r="B137" s="120"/>
      <c r="C137" s="120"/>
      <c r="D137" s="120"/>
      <c r="E137" s="2"/>
      <c r="F137" s="2"/>
      <c r="G137" s="120"/>
      <c r="H137" s="120"/>
      <c r="I137" s="120"/>
      <c r="J137" s="58"/>
      <c r="K137" s="121"/>
      <c r="L137" s="2"/>
      <c r="M137" s="120"/>
      <c r="N137" s="120"/>
      <c r="O137" s="120"/>
      <c r="P137" s="120"/>
      <c r="Q137" s="2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122"/>
      <c r="AJ137" s="122"/>
      <c r="AK137" s="2"/>
      <c r="AL137" s="2"/>
      <c r="AM137" s="2"/>
      <c r="AN137" s="2"/>
      <c r="AO137" s="2"/>
      <c r="AP137" s="2"/>
      <c r="AQ137" s="2"/>
      <c r="AR137" s="15"/>
    </row>
    <row r="138" spans="1:44" ht="11.25" customHeight="1">
      <c r="A138" s="120"/>
      <c r="B138" s="120"/>
      <c r="C138" s="120"/>
      <c r="D138" s="120"/>
      <c r="E138" s="2"/>
      <c r="F138" s="2"/>
      <c r="G138" s="120"/>
      <c r="H138" s="120"/>
      <c r="I138" s="120"/>
      <c r="J138" s="58"/>
      <c r="K138" s="121"/>
      <c r="L138" s="2"/>
      <c r="M138" s="120"/>
      <c r="N138" s="120"/>
      <c r="O138" s="120"/>
      <c r="P138" s="120"/>
      <c r="Q138" s="2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122"/>
      <c r="AJ138" s="122"/>
      <c r="AK138" s="2"/>
      <c r="AL138" s="2"/>
      <c r="AM138" s="2"/>
      <c r="AN138" s="2"/>
      <c r="AO138" s="2"/>
      <c r="AP138" s="2"/>
      <c r="AQ138" s="2"/>
      <c r="AR138" s="15"/>
    </row>
    <row r="139" spans="1:44" ht="11.25" customHeight="1">
      <c r="A139" s="120"/>
      <c r="B139" s="120"/>
      <c r="C139" s="120"/>
      <c r="D139" s="120"/>
      <c r="E139" s="2"/>
      <c r="F139" s="2"/>
      <c r="G139" s="120"/>
      <c r="H139" s="120"/>
      <c r="I139" s="120"/>
      <c r="J139" s="58"/>
      <c r="K139" s="121"/>
      <c r="L139" s="2"/>
      <c r="M139" s="120"/>
      <c r="N139" s="120"/>
      <c r="O139" s="120"/>
      <c r="P139" s="120"/>
      <c r="Q139" s="2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122"/>
      <c r="AJ139" s="122"/>
      <c r="AK139" s="2"/>
      <c r="AL139" s="2"/>
      <c r="AM139" s="2"/>
      <c r="AN139" s="2"/>
      <c r="AO139" s="2"/>
      <c r="AP139" s="2"/>
      <c r="AQ139" s="2"/>
      <c r="AR139" s="15"/>
    </row>
    <row r="140" spans="1:44" ht="11.25" customHeight="1">
      <c r="A140" s="120"/>
      <c r="B140" s="120"/>
      <c r="C140" s="120"/>
      <c r="D140" s="120"/>
      <c r="E140" s="2"/>
      <c r="F140" s="2"/>
      <c r="G140" s="120"/>
      <c r="H140" s="120"/>
      <c r="I140" s="120"/>
      <c r="J140" s="58"/>
      <c r="K140" s="121"/>
      <c r="L140" s="2"/>
      <c r="M140" s="120"/>
      <c r="N140" s="120"/>
      <c r="O140" s="120"/>
      <c r="P140" s="120"/>
      <c r="Q140" s="2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122"/>
      <c r="AJ140" s="122"/>
      <c r="AK140" s="2"/>
      <c r="AL140" s="2"/>
      <c r="AM140" s="2"/>
      <c r="AN140" s="2"/>
      <c r="AO140" s="2"/>
      <c r="AP140" s="2"/>
      <c r="AQ140" s="2"/>
      <c r="AR140" s="15"/>
    </row>
    <row r="141" spans="1:44" ht="11.25" customHeight="1">
      <c r="A141" s="120"/>
      <c r="B141" s="120"/>
      <c r="C141" s="120"/>
      <c r="D141" s="120"/>
      <c r="E141" s="2"/>
      <c r="F141" s="2"/>
      <c r="G141" s="120"/>
      <c r="H141" s="120"/>
      <c r="I141" s="120"/>
      <c r="J141" s="58"/>
      <c r="K141" s="121"/>
      <c r="L141" s="2"/>
      <c r="M141" s="120"/>
      <c r="N141" s="120"/>
      <c r="O141" s="120"/>
      <c r="P141" s="120"/>
      <c r="Q141" s="2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122"/>
      <c r="AJ141" s="122"/>
      <c r="AK141" s="2"/>
      <c r="AL141" s="2"/>
      <c r="AM141" s="2"/>
      <c r="AN141" s="2"/>
      <c r="AO141" s="2"/>
      <c r="AP141" s="2"/>
      <c r="AQ141" s="2"/>
      <c r="AR141" s="15"/>
    </row>
    <row r="142" spans="1:44" ht="11.25" customHeight="1">
      <c r="A142" s="120"/>
      <c r="B142" s="120"/>
      <c r="C142" s="120"/>
      <c r="D142" s="120"/>
      <c r="E142" s="2"/>
      <c r="F142" s="2"/>
      <c r="G142" s="120"/>
      <c r="H142" s="120"/>
      <c r="I142" s="120"/>
      <c r="J142" s="58"/>
      <c r="K142" s="121"/>
      <c r="L142" s="2"/>
      <c r="M142" s="120"/>
      <c r="N142" s="120"/>
      <c r="O142" s="120"/>
      <c r="P142" s="120"/>
      <c r="Q142" s="2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122"/>
      <c r="AJ142" s="122"/>
      <c r="AK142" s="2"/>
      <c r="AL142" s="2"/>
      <c r="AM142" s="2"/>
      <c r="AN142" s="2"/>
      <c r="AO142" s="2"/>
      <c r="AP142" s="2"/>
      <c r="AQ142" s="2"/>
      <c r="AR142" s="15"/>
    </row>
    <row r="143" spans="1:44" ht="11.25" customHeight="1">
      <c r="A143" s="120"/>
      <c r="B143" s="120"/>
      <c r="C143" s="120"/>
      <c r="D143" s="120"/>
      <c r="E143" s="2"/>
      <c r="F143" s="2"/>
      <c r="G143" s="120"/>
      <c r="H143" s="120"/>
      <c r="I143" s="120"/>
      <c r="J143" s="58"/>
      <c r="K143" s="121"/>
      <c r="L143" s="2"/>
      <c r="M143" s="120"/>
      <c r="N143" s="120"/>
      <c r="O143" s="120"/>
      <c r="P143" s="120"/>
      <c r="Q143" s="2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122"/>
      <c r="AJ143" s="122"/>
      <c r="AK143" s="2"/>
      <c r="AL143" s="2"/>
      <c r="AM143" s="2"/>
      <c r="AN143" s="2"/>
      <c r="AO143" s="2"/>
      <c r="AP143" s="2"/>
      <c r="AQ143" s="2"/>
      <c r="AR143" s="15"/>
    </row>
    <row r="144" spans="1:44" ht="11.25" customHeight="1">
      <c r="A144" s="120"/>
      <c r="B144" s="120"/>
      <c r="C144" s="120"/>
      <c r="D144" s="120"/>
      <c r="E144" s="2"/>
      <c r="F144" s="2"/>
      <c r="G144" s="120"/>
      <c r="H144" s="120"/>
      <c r="I144" s="120"/>
      <c r="J144" s="58"/>
      <c r="K144" s="121"/>
      <c r="L144" s="2"/>
      <c r="M144" s="120"/>
      <c r="N144" s="120"/>
      <c r="O144" s="120"/>
      <c r="P144" s="120"/>
      <c r="Q144" s="2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122"/>
      <c r="AJ144" s="122"/>
      <c r="AK144" s="2"/>
      <c r="AL144" s="2"/>
      <c r="AM144" s="2"/>
      <c r="AN144" s="2"/>
      <c r="AO144" s="2"/>
      <c r="AP144" s="2"/>
      <c r="AQ144" s="2"/>
      <c r="AR144" s="15"/>
    </row>
    <row r="145" spans="1:44" ht="11.25" customHeight="1">
      <c r="A145" s="120"/>
      <c r="B145" s="120"/>
      <c r="C145" s="120"/>
      <c r="D145" s="120"/>
      <c r="E145" s="2"/>
      <c r="F145" s="2"/>
      <c r="G145" s="120"/>
      <c r="H145" s="120"/>
      <c r="I145" s="120"/>
      <c r="J145" s="58"/>
      <c r="K145" s="121"/>
      <c r="L145" s="2"/>
      <c r="M145" s="120"/>
      <c r="N145" s="120"/>
      <c r="O145" s="120"/>
      <c r="P145" s="120"/>
      <c r="Q145" s="2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122"/>
      <c r="AJ145" s="122"/>
      <c r="AK145" s="2"/>
      <c r="AL145" s="2"/>
      <c r="AM145" s="2"/>
      <c r="AN145" s="2"/>
      <c r="AO145" s="2"/>
      <c r="AP145" s="2"/>
      <c r="AQ145" s="2"/>
      <c r="AR145" s="15"/>
    </row>
    <row r="146" spans="1:44" ht="11.25" customHeight="1">
      <c r="A146" s="120"/>
      <c r="B146" s="120"/>
      <c r="C146" s="120"/>
      <c r="D146" s="120"/>
      <c r="E146" s="2"/>
      <c r="F146" s="2"/>
      <c r="G146" s="120"/>
      <c r="H146" s="120"/>
      <c r="I146" s="120"/>
      <c r="J146" s="58"/>
      <c r="K146" s="121"/>
      <c r="L146" s="2"/>
      <c r="M146" s="120"/>
      <c r="N146" s="120"/>
      <c r="O146" s="120"/>
      <c r="P146" s="120"/>
      <c r="Q146" s="2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122"/>
      <c r="AJ146" s="122"/>
      <c r="AK146" s="2"/>
      <c r="AL146" s="2"/>
      <c r="AM146" s="2"/>
      <c r="AN146" s="2"/>
      <c r="AO146" s="2"/>
      <c r="AP146" s="2"/>
      <c r="AQ146" s="2"/>
      <c r="AR146" s="15"/>
    </row>
    <row r="147" spans="1:44" ht="11.25" customHeight="1">
      <c r="A147" s="120"/>
      <c r="B147" s="120"/>
      <c r="C147" s="120"/>
      <c r="D147" s="120"/>
      <c r="E147" s="2"/>
      <c r="F147" s="2"/>
      <c r="G147" s="120"/>
      <c r="H147" s="120"/>
      <c r="I147" s="120"/>
      <c r="J147" s="58"/>
      <c r="K147" s="121"/>
      <c r="L147" s="2"/>
      <c r="M147" s="120"/>
      <c r="N147" s="120"/>
      <c r="O147" s="120"/>
      <c r="P147" s="120"/>
      <c r="Q147" s="2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122"/>
      <c r="AJ147" s="122"/>
      <c r="AK147" s="2"/>
      <c r="AL147" s="2"/>
      <c r="AM147" s="2"/>
      <c r="AN147" s="2"/>
      <c r="AO147" s="2"/>
      <c r="AP147" s="2"/>
      <c r="AQ147" s="2"/>
      <c r="AR147" s="15"/>
    </row>
    <row r="148" spans="1:44" ht="11.25" customHeight="1">
      <c r="A148" s="120"/>
      <c r="B148" s="120"/>
      <c r="C148" s="120"/>
      <c r="D148" s="120"/>
      <c r="E148" s="2"/>
      <c r="F148" s="2"/>
      <c r="G148" s="120"/>
      <c r="H148" s="120"/>
      <c r="I148" s="120"/>
      <c r="J148" s="58"/>
      <c r="K148" s="121"/>
      <c r="L148" s="2"/>
      <c r="M148" s="120"/>
      <c r="N148" s="120"/>
      <c r="O148" s="120"/>
      <c r="P148" s="120"/>
      <c r="Q148" s="2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122"/>
      <c r="AJ148" s="122"/>
      <c r="AK148" s="2"/>
      <c r="AL148" s="2"/>
      <c r="AM148" s="2"/>
      <c r="AN148" s="2"/>
      <c r="AO148" s="2"/>
      <c r="AP148" s="2"/>
      <c r="AQ148" s="2"/>
      <c r="AR148" s="15"/>
    </row>
    <row r="149" spans="1:44" ht="11.25" customHeight="1">
      <c r="A149" s="120"/>
      <c r="B149" s="120"/>
      <c r="C149" s="120"/>
      <c r="D149" s="120"/>
      <c r="E149" s="2"/>
      <c r="F149" s="2"/>
      <c r="G149" s="120"/>
      <c r="H149" s="120"/>
      <c r="I149" s="120"/>
      <c r="J149" s="58"/>
      <c r="K149" s="121"/>
      <c r="L149" s="2"/>
      <c r="M149" s="120"/>
      <c r="N149" s="120"/>
      <c r="O149" s="120"/>
      <c r="P149" s="120"/>
      <c r="Q149" s="2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122"/>
      <c r="AJ149" s="122"/>
      <c r="AK149" s="2"/>
      <c r="AL149" s="2"/>
      <c r="AM149" s="2"/>
      <c r="AN149" s="2"/>
      <c r="AO149" s="2"/>
      <c r="AP149" s="2"/>
      <c r="AQ149" s="2"/>
      <c r="AR149" s="15"/>
    </row>
    <row r="150" spans="1:44" ht="11.25" customHeight="1">
      <c r="A150" s="120"/>
      <c r="B150" s="120"/>
      <c r="C150" s="120"/>
      <c r="D150" s="120"/>
      <c r="E150" s="2"/>
      <c r="F150" s="2"/>
      <c r="G150" s="120"/>
      <c r="H150" s="120"/>
      <c r="I150" s="120"/>
      <c r="J150" s="58"/>
      <c r="K150" s="121"/>
      <c r="L150" s="2"/>
      <c r="M150" s="120"/>
      <c r="N150" s="120"/>
      <c r="O150" s="120"/>
      <c r="P150" s="120"/>
      <c r="Q150" s="2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122"/>
      <c r="AJ150" s="122"/>
      <c r="AK150" s="2"/>
      <c r="AL150" s="2"/>
      <c r="AM150" s="2"/>
      <c r="AN150" s="2"/>
      <c r="AO150" s="2"/>
      <c r="AP150" s="2"/>
      <c r="AQ150" s="2"/>
      <c r="AR150" s="15"/>
    </row>
    <row r="151" spans="1:44" ht="11.25" customHeight="1">
      <c r="A151" s="120"/>
      <c r="B151" s="120"/>
      <c r="C151" s="120"/>
      <c r="D151" s="120"/>
      <c r="E151" s="2"/>
      <c r="F151" s="2"/>
      <c r="G151" s="120"/>
      <c r="H151" s="120"/>
      <c r="I151" s="120"/>
      <c r="J151" s="58"/>
      <c r="K151" s="121"/>
      <c r="L151" s="2"/>
      <c r="M151" s="120"/>
      <c r="N151" s="120"/>
      <c r="O151" s="120"/>
      <c r="P151" s="120"/>
      <c r="Q151" s="2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122"/>
      <c r="AJ151" s="122"/>
      <c r="AK151" s="2"/>
      <c r="AL151" s="2"/>
      <c r="AM151" s="2"/>
      <c r="AN151" s="2"/>
      <c r="AO151" s="2"/>
      <c r="AP151" s="2"/>
      <c r="AQ151" s="2"/>
      <c r="AR151" s="15"/>
    </row>
    <row r="152" spans="1:44" ht="11.25" customHeight="1">
      <c r="A152" s="120"/>
      <c r="B152" s="120"/>
      <c r="C152" s="120"/>
      <c r="D152" s="120"/>
      <c r="E152" s="2"/>
      <c r="F152" s="2"/>
      <c r="G152" s="120"/>
      <c r="H152" s="120"/>
      <c r="I152" s="120"/>
      <c r="J152" s="58"/>
      <c r="K152" s="121"/>
      <c r="L152" s="2"/>
      <c r="M152" s="120"/>
      <c r="N152" s="120"/>
      <c r="O152" s="120"/>
      <c r="P152" s="120"/>
      <c r="Q152" s="2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122"/>
      <c r="AJ152" s="122"/>
      <c r="AK152" s="2"/>
      <c r="AL152" s="2"/>
      <c r="AM152" s="2"/>
      <c r="AN152" s="2"/>
      <c r="AO152" s="2"/>
      <c r="AP152" s="2"/>
      <c r="AQ152" s="2"/>
      <c r="AR152" s="15"/>
    </row>
    <row r="153" spans="1:44" ht="11.25" customHeight="1">
      <c r="A153" s="120"/>
      <c r="B153" s="120"/>
      <c r="C153" s="120"/>
      <c r="D153" s="120"/>
      <c r="E153" s="2"/>
      <c r="F153" s="2"/>
      <c r="G153" s="120"/>
      <c r="H153" s="120"/>
      <c r="I153" s="120"/>
      <c r="J153" s="58"/>
      <c r="K153" s="121"/>
      <c r="L153" s="2"/>
      <c r="M153" s="120"/>
      <c r="N153" s="120"/>
      <c r="O153" s="120"/>
      <c r="P153" s="120"/>
      <c r="Q153" s="2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122"/>
      <c r="AJ153" s="122"/>
      <c r="AK153" s="2"/>
      <c r="AL153" s="2"/>
      <c r="AM153" s="2"/>
      <c r="AN153" s="2"/>
      <c r="AO153" s="2"/>
      <c r="AP153" s="2"/>
      <c r="AQ153" s="2"/>
      <c r="AR153" s="15"/>
    </row>
    <row r="154" spans="1:44" ht="11.25" customHeight="1">
      <c r="A154" s="120"/>
      <c r="B154" s="120"/>
      <c r="C154" s="120"/>
      <c r="D154" s="120"/>
      <c r="E154" s="2"/>
      <c r="F154" s="2"/>
      <c r="G154" s="120"/>
      <c r="H154" s="120"/>
      <c r="I154" s="120"/>
      <c r="J154" s="58"/>
      <c r="K154" s="121"/>
      <c r="L154" s="2"/>
      <c r="M154" s="120"/>
      <c r="N154" s="120"/>
      <c r="O154" s="120"/>
      <c r="P154" s="120"/>
      <c r="Q154" s="2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122"/>
      <c r="AJ154" s="122"/>
      <c r="AK154" s="2"/>
      <c r="AL154" s="2"/>
      <c r="AM154" s="2"/>
      <c r="AN154" s="2"/>
      <c r="AO154" s="2"/>
      <c r="AP154" s="2"/>
      <c r="AQ154" s="2"/>
      <c r="AR154" s="15"/>
    </row>
    <row r="155" spans="1:44" ht="11.25" customHeight="1">
      <c r="A155" s="120"/>
      <c r="B155" s="120"/>
      <c r="C155" s="120"/>
      <c r="D155" s="120"/>
      <c r="E155" s="2"/>
      <c r="F155" s="2"/>
      <c r="G155" s="120"/>
      <c r="H155" s="120"/>
      <c r="I155" s="120"/>
      <c r="J155" s="58"/>
      <c r="K155" s="121"/>
      <c r="L155" s="2"/>
      <c r="M155" s="120"/>
      <c r="N155" s="120"/>
      <c r="O155" s="120"/>
      <c r="P155" s="120"/>
      <c r="Q155" s="2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122"/>
      <c r="AJ155" s="122"/>
      <c r="AK155" s="2"/>
      <c r="AL155" s="2"/>
      <c r="AM155" s="2"/>
      <c r="AN155" s="2"/>
      <c r="AO155" s="2"/>
      <c r="AP155" s="2"/>
      <c r="AQ155" s="2"/>
      <c r="AR155" s="15"/>
    </row>
    <row r="156" spans="1:44" ht="11.25" customHeight="1">
      <c r="A156" s="120"/>
      <c r="B156" s="120"/>
      <c r="C156" s="120"/>
      <c r="D156" s="120"/>
      <c r="E156" s="2"/>
      <c r="F156" s="2"/>
      <c r="G156" s="120"/>
      <c r="H156" s="120"/>
      <c r="I156" s="120"/>
      <c r="J156" s="58"/>
      <c r="K156" s="121"/>
      <c r="L156" s="2"/>
      <c r="M156" s="120"/>
      <c r="N156" s="120"/>
      <c r="O156" s="120"/>
      <c r="P156" s="120"/>
      <c r="Q156" s="2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122"/>
      <c r="AJ156" s="122"/>
      <c r="AK156" s="2"/>
      <c r="AL156" s="2"/>
      <c r="AM156" s="2"/>
      <c r="AN156" s="2"/>
      <c r="AO156" s="2"/>
      <c r="AP156" s="2"/>
      <c r="AQ156" s="2"/>
      <c r="AR156" s="15"/>
    </row>
    <row r="157" spans="1:44" ht="11.25" customHeight="1">
      <c r="A157" s="120"/>
      <c r="B157" s="120"/>
      <c r="C157" s="120"/>
      <c r="D157" s="120"/>
      <c r="E157" s="2"/>
      <c r="F157" s="2"/>
      <c r="G157" s="120"/>
      <c r="H157" s="120"/>
      <c r="I157" s="120"/>
      <c r="J157" s="58"/>
      <c r="K157" s="121"/>
      <c r="L157" s="2"/>
      <c r="M157" s="120"/>
      <c r="N157" s="120"/>
      <c r="O157" s="120"/>
      <c r="P157" s="120"/>
      <c r="Q157" s="2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122"/>
      <c r="AJ157" s="122"/>
      <c r="AK157" s="2"/>
      <c r="AL157" s="2"/>
      <c r="AM157" s="2"/>
      <c r="AN157" s="2"/>
      <c r="AO157" s="2"/>
      <c r="AP157" s="2"/>
      <c r="AQ157" s="2"/>
      <c r="AR157" s="15"/>
    </row>
    <row r="158" spans="1:44" ht="11.25" customHeight="1">
      <c r="A158" s="120"/>
      <c r="B158" s="120"/>
      <c r="C158" s="120"/>
      <c r="D158" s="120"/>
      <c r="E158" s="2"/>
      <c r="F158" s="2"/>
      <c r="G158" s="120"/>
      <c r="H158" s="120"/>
      <c r="I158" s="120"/>
      <c r="J158" s="58"/>
      <c r="K158" s="121"/>
      <c r="L158" s="2"/>
      <c r="M158" s="120"/>
      <c r="N158" s="120"/>
      <c r="O158" s="120"/>
      <c r="P158" s="120"/>
      <c r="Q158" s="2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122"/>
      <c r="AJ158" s="122"/>
      <c r="AK158" s="2"/>
      <c r="AL158" s="2"/>
      <c r="AM158" s="2"/>
      <c r="AN158" s="2"/>
      <c r="AO158" s="2"/>
      <c r="AP158" s="2"/>
      <c r="AQ158" s="2"/>
      <c r="AR158" s="15"/>
    </row>
    <row r="159" spans="1:44" ht="11.25" customHeight="1">
      <c r="A159" s="120"/>
      <c r="B159" s="120"/>
      <c r="C159" s="120"/>
      <c r="D159" s="120"/>
      <c r="E159" s="2"/>
      <c r="F159" s="2"/>
      <c r="G159" s="120"/>
      <c r="H159" s="120"/>
      <c r="I159" s="120"/>
      <c r="J159" s="58"/>
      <c r="K159" s="121"/>
      <c r="L159" s="2"/>
      <c r="M159" s="120"/>
      <c r="N159" s="120"/>
      <c r="O159" s="120"/>
      <c r="P159" s="120"/>
      <c r="Q159" s="2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122"/>
      <c r="AJ159" s="122"/>
      <c r="AK159" s="2"/>
      <c r="AL159" s="2"/>
      <c r="AM159" s="2"/>
      <c r="AN159" s="2"/>
      <c r="AO159" s="2"/>
      <c r="AP159" s="2"/>
      <c r="AQ159" s="2"/>
      <c r="AR159" s="15"/>
    </row>
    <row r="160" spans="1:44" ht="11.25" customHeight="1">
      <c r="A160" s="120"/>
      <c r="B160" s="120"/>
      <c r="C160" s="120"/>
      <c r="D160" s="120"/>
      <c r="E160" s="2"/>
      <c r="F160" s="2"/>
      <c r="G160" s="120"/>
      <c r="H160" s="120"/>
      <c r="I160" s="120"/>
      <c r="J160" s="58"/>
      <c r="K160" s="121"/>
      <c r="L160" s="2"/>
      <c r="M160" s="120"/>
      <c r="N160" s="120"/>
      <c r="O160" s="120"/>
      <c r="P160" s="120"/>
      <c r="Q160" s="2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122"/>
      <c r="AJ160" s="122"/>
      <c r="AK160" s="2"/>
      <c r="AL160" s="2"/>
      <c r="AM160" s="2"/>
      <c r="AN160" s="2"/>
      <c r="AO160" s="2"/>
      <c r="AP160" s="2"/>
      <c r="AQ160" s="2"/>
      <c r="AR160" s="15"/>
    </row>
    <row r="161" spans="1:44" ht="11.25" customHeight="1">
      <c r="A161" s="120"/>
      <c r="B161" s="120"/>
      <c r="C161" s="120"/>
      <c r="D161" s="120"/>
      <c r="E161" s="2"/>
      <c r="F161" s="2"/>
      <c r="G161" s="120"/>
      <c r="H161" s="120"/>
      <c r="I161" s="120"/>
      <c r="J161" s="58"/>
      <c r="K161" s="121"/>
      <c r="L161" s="2"/>
      <c r="M161" s="120"/>
      <c r="N161" s="120"/>
      <c r="O161" s="120"/>
      <c r="P161" s="120"/>
      <c r="Q161" s="2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122"/>
      <c r="AJ161" s="122"/>
      <c r="AK161" s="2"/>
      <c r="AL161" s="2"/>
      <c r="AM161" s="2"/>
      <c r="AN161" s="2"/>
      <c r="AO161" s="2"/>
      <c r="AP161" s="2"/>
      <c r="AQ161" s="2"/>
      <c r="AR161" s="15"/>
    </row>
    <row r="162" spans="1:44" ht="11.25" customHeight="1">
      <c r="A162" s="120"/>
      <c r="B162" s="120"/>
      <c r="C162" s="120"/>
      <c r="D162" s="120"/>
      <c r="E162" s="2"/>
      <c r="F162" s="2"/>
      <c r="G162" s="120"/>
      <c r="H162" s="120"/>
      <c r="I162" s="120"/>
      <c r="J162" s="58"/>
      <c r="K162" s="121"/>
      <c r="L162" s="2"/>
      <c r="M162" s="120"/>
      <c r="N162" s="120"/>
      <c r="O162" s="120"/>
      <c r="P162" s="120"/>
      <c r="Q162" s="2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122"/>
      <c r="AJ162" s="122"/>
      <c r="AK162" s="2"/>
      <c r="AL162" s="2"/>
      <c r="AM162" s="2"/>
      <c r="AN162" s="2"/>
      <c r="AO162" s="2"/>
      <c r="AP162" s="2"/>
      <c r="AQ162" s="2"/>
      <c r="AR162" s="15"/>
    </row>
    <row r="163" spans="1:44" ht="11.25" customHeight="1">
      <c r="A163" s="120"/>
      <c r="B163" s="120"/>
      <c r="C163" s="120"/>
      <c r="D163" s="120"/>
      <c r="E163" s="2"/>
      <c r="F163" s="2"/>
      <c r="G163" s="120"/>
      <c r="H163" s="120"/>
      <c r="I163" s="120"/>
      <c r="J163" s="58"/>
      <c r="K163" s="121"/>
      <c r="L163" s="2"/>
      <c r="M163" s="120"/>
      <c r="N163" s="120"/>
      <c r="O163" s="120"/>
      <c r="P163" s="120"/>
      <c r="Q163" s="2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122"/>
      <c r="AJ163" s="122"/>
      <c r="AK163" s="2"/>
      <c r="AL163" s="2"/>
      <c r="AM163" s="2"/>
      <c r="AN163" s="2"/>
      <c r="AO163" s="2"/>
      <c r="AP163" s="2"/>
      <c r="AQ163" s="2"/>
      <c r="AR163" s="15"/>
    </row>
    <row r="164" spans="1:44" ht="11.25" customHeight="1">
      <c r="A164" s="120"/>
      <c r="B164" s="120"/>
      <c r="C164" s="120"/>
      <c r="D164" s="120"/>
      <c r="E164" s="2"/>
      <c r="F164" s="2"/>
      <c r="G164" s="120"/>
      <c r="H164" s="120"/>
      <c r="I164" s="120"/>
      <c r="J164" s="58"/>
      <c r="K164" s="121"/>
      <c r="L164" s="2"/>
      <c r="M164" s="120"/>
      <c r="N164" s="120"/>
      <c r="O164" s="120"/>
      <c r="P164" s="120"/>
      <c r="Q164" s="2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122"/>
      <c r="AJ164" s="122"/>
      <c r="AK164" s="2"/>
      <c r="AL164" s="2"/>
      <c r="AM164" s="2"/>
      <c r="AN164" s="2"/>
      <c r="AO164" s="2"/>
      <c r="AP164" s="2"/>
      <c r="AQ164" s="2"/>
      <c r="AR164" s="15"/>
    </row>
    <row r="165" spans="1:44" ht="11.25" customHeight="1">
      <c r="A165" s="120"/>
      <c r="B165" s="120"/>
      <c r="C165" s="120"/>
      <c r="D165" s="120"/>
      <c r="E165" s="2"/>
      <c r="F165" s="2"/>
      <c r="G165" s="120"/>
      <c r="H165" s="120"/>
      <c r="I165" s="120"/>
      <c r="J165" s="58"/>
      <c r="K165" s="121"/>
      <c r="L165" s="2"/>
      <c r="M165" s="120"/>
      <c r="N165" s="120"/>
      <c r="O165" s="120"/>
      <c r="P165" s="120"/>
      <c r="Q165" s="2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122"/>
      <c r="AJ165" s="122"/>
      <c r="AK165" s="2"/>
      <c r="AL165" s="2"/>
      <c r="AM165" s="2"/>
      <c r="AN165" s="2"/>
      <c r="AO165" s="2"/>
      <c r="AP165" s="2"/>
      <c r="AQ165" s="2"/>
      <c r="AR165" s="15"/>
    </row>
    <row r="166" spans="1:44" ht="11.25" customHeight="1">
      <c r="A166" s="120"/>
      <c r="B166" s="120"/>
      <c r="C166" s="120"/>
      <c r="D166" s="120"/>
      <c r="E166" s="2"/>
      <c r="F166" s="2"/>
      <c r="G166" s="120"/>
      <c r="H166" s="120"/>
      <c r="I166" s="120"/>
      <c r="J166" s="58"/>
      <c r="K166" s="121"/>
      <c r="L166" s="2"/>
      <c r="M166" s="120"/>
      <c r="N166" s="120"/>
      <c r="O166" s="120"/>
      <c r="P166" s="120"/>
      <c r="Q166" s="2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122"/>
      <c r="AJ166" s="122"/>
      <c r="AK166" s="2"/>
      <c r="AL166" s="2"/>
      <c r="AM166" s="2"/>
      <c r="AN166" s="2"/>
      <c r="AO166" s="2"/>
      <c r="AP166" s="2"/>
      <c r="AQ166" s="2"/>
      <c r="AR166" s="15"/>
    </row>
    <row r="167" spans="1:44" ht="11.25" customHeight="1">
      <c r="A167" s="120"/>
      <c r="B167" s="120"/>
      <c r="C167" s="120"/>
      <c r="D167" s="120"/>
      <c r="E167" s="2"/>
      <c r="F167" s="2"/>
      <c r="G167" s="120"/>
      <c r="H167" s="120"/>
      <c r="I167" s="120"/>
      <c r="J167" s="58"/>
      <c r="K167" s="121"/>
      <c r="L167" s="2"/>
      <c r="M167" s="120"/>
      <c r="N167" s="120"/>
      <c r="O167" s="120"/>
      <c r="P167" s="120"/>
      <c r="Q167" s="2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122"/>
      <c r="AJ167" s="122"/>
      <c r="AK167" s="2"/>
      <c r="AL167" s="2"/>
      <c r="AM167" s="2"/>
      <c r="AN167" s="2"/>
      <c r="AO167" s="2"/>
      <c r="AP167" s="2"/>
      <c r="AQ167" s="2"/>
      <c r="AR167" s="15"/>
    </row>
    <row r="168" spans="1:44" ht="11.25" customHeight="1">
      <c r="A168" s="120"/>
      <c r="B168" s="120"/>
      <c r="C168" s="120"/>
      <c r="D168" s="120"/>
      <c r="E168" s="2"/>
      <c r="F168" s="2"/>
      <c r="G168" s="120"/>
      <c r="H168" s="120"/>
      <c r="I168" s="120"/>
      <c r="J168" s="58"/>
      <c r="K168" s="121"/>
      <c r="L168" s="2"/>
      <c r="M168" s="120"/>
      <c r="N168" s="120"/>
      <c r="O168" s="120"/>
      <c r="P168" s="120"/>
      <c r="Q168" s="2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122"/>
      <c r="AJ168" s="122"/>
      <c r="AK168" s="2"/>
      <c r="AL168" s="2"/>
      <c r="AM168" s="2"/>
      <c r="AN168" s="2"/>
      <c r="AO168" s="2"/>
      <c r="AP168" s="2"/>
      <c r="AQ168" s="2"/>
      <c r="AR168" s="15"/>
    </row>
    <row r="169" spans="1:44" ht="11.25" customHeight="1">
      <c r="A169" s="120"/>
      <c r="B169" s="120"/>
      <c r="C169" s="120"/>
      <c r="D169" s="120"/>
      <c r="E169" s="2"/>
      <c r="F169" s="2"/>
      <c r="G169" s="120"/>
      <c r="H169" s="120"/>
      <c r="I169" s="120"/>
      <c r="J169" s="58"/>
      <c r="K169" s="121"/>
      <c r="L169" s="2"/>
      <c r="M169" s="120"/>
      <c r="N169" s="120"/>
      <c r="O169" s="120"/>
      <c r="P169" s="120"/>
      <c r="Q169" s="2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122"/>
      <c r="AJ169" s="122"/>
      <c r="AK169" s="2"/>
      <c r="AL169" s="2"/>
      <c r="AM169" s="2"/>
      <c r="AN169" s="2"/>
      <c r="AO169" s="2"/>
      <c r="AP169" s="2"/>
      <c r="AQ169" s="2"/>
      <c r="AR169" s="15"/>
    </row>
    <row r="170" spans="1:44" ht="11.25" customHeight="1">
      <c r="A170" s="120"/>
      <c r="B170" s="120"/>
      <c r="C170" s="120"/>
      <c r="D170" s="120"/>
      <c r="E170" s="2"/>
      <c r="F170" s="2"/>
      <c r="G170" s="120"/>
      <c r="H170" s="120"/>
      <c r="I170" s="120"/>
      <c r="J170" s="58"/>
      <c r="K170" s="121"/>
      <c r="L170" s="2"/>
      <c r="M170" s="120"/>
      <c r="N170" s="120"/>
      <c r="O170" s="120"/>
      <c r="P170" s="120"/>
      <c r="Q170" s="2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122"/>
      <c r="AJ170" s="122"/>
      <c r="AK170" s="2"/>
      <c r="AL170" s="2"/>
      <c r="AM170" s="2"/>
      <c r="AN170" s="2"/>
      <c r="AO170" s="2"/>
      <c r="AP170" s="2"/>
      <c r="AQ170" s="2"/>
      <c r="AR170" s="15"/>
    </row>
    <row r="171" spans="1:44" ht="11.25" customHeight="1">
      <c r="A171" s="120"/>
      <c r="B171" s="120"/>
      <c r="C171" s="120"/>
      <c r="D171" s="120"/>
      <c r="E171" s="2"/>
      <c r="F171" s="2"/>
      <c r="G171" s="120"/>
      <c r="H171" s="120"/>
      <c r="I171" s="120"/>
      <c r="J171" s="58"/>
      <c r="K171" s="121"/>
      <c r="L171" s="2"/>
      <c r="M171" s="120"/>
      <c r="N171" s="120"/>
      <c r="O171" s="120"/>
      <c r="P171" s="120"/>
      <c r="Q171" s="2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122"/>
      <c r="AJ171" s="122"/>
      <c r="AK171" s="2"/>
      <c r="AL171" s="2"/>
      <c r="AM171" s="2"/>
      <c r="AN171" s="2"/>
      <c r="AO171" s="2"/>
      <c r="AP171" s="2"/>
      <c r="AQ171" s="2"/>
      <c r="AR171" s="15"/>
    </row>
    <row r="172" spans="1:44" ht="11.25" customHeight="1">
      <c r="A172" s="120"/>
      <c r="B172" s="120"/>
      <c r="C172" s="120"/>
      <c r="D172" s="120"/>
      <c r="E172" s="2"/>
      <c r="F172" s="2"/>
      <c r="G172" s="120"/>
      <c r="H172" s="120"/>
      <c r="I172" s="120"/>
      <c r="J172" s="58"/>
      <c r="K172" s="121"/>
      <c r="L172" s="2"/>
      <c r="M172" s="120"/>
      <c r="N172" s="120"/>
      <c r="O172" s="120"/>
      <c r="P172" s="120"/>
      <c r="Q172" s="2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122"/>
      <c r="AJ172" s="122"/>
      <c r="AK172" s="2"/>
      <c r="AL172" s="2"/>
      <c r="AM172" s="2"/>
      <c r="AN172" s="2"/>
      <c r="AO172" s="2"/>
      <c r="AP172" s="2"/>
      <c r="AQ172" s="2"/>
      <c r="AR172" s="15"/>
    </row>
    <row r="173" spans="1:44" ht="11.25" customHeight="1">
      <c r="A173" s="120"/>
      <c r="B173" s="120"/>
      <c r="C173" s="120"/>
      <c r="D173" s="120"/>
      <c r="E173" s="2"/>
      <c r="F173" s="2"/>
      <c r="G173" s="120"/>
      <c r="H173" s="120"/>
      <c r="I173" s="120"/>
      <c r="J173" s="58"/>
      <c r="K173" s="121"/>
      <c r="L173" s="2"/>
      <c r="M173" s="120"/>
      <c r="N173" s="120"/>
      <c r="O173" s="120"/>
      <c r="P173" s="120"/>
      <c r="Q173" s="2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122"/>
      <c r="AJ173" s="122"/>
      <c r="AK173" s="2"/>
      <c r="AL173" s="2"/>
      <c r="AM173" s="2"/>
      <c r="AN173" s="2"/>
      <c r="AO173" s="2"/>
      <c r="AP173" s="2"/>
      <c r="AQ173" s="2"/>
      <c r="AR173" s="15"/>
    </row>
    <row r="174" spans="1:44" ht="11.25" customHeight="1">
      <c r="A174" s="120"/>
      <c r="B174" s="120"/>
      <c r="C174" s="120"/>
      <c r="D174" s="120"/>
      <c r="E174" s="2"/>
      <c r="F174" s="2"/>
      <c r="G174" s="120"/>
      <c r="H174" s="120"/>
      <c r="I174" s="120"/>
      <c r="J174" s="58"/>
      <c r="K174" s="121"/>
      <c r="L174" s="2"/>
      <c r="M174" s="120"/>
      <c r="N174" s="120"/>
      <c r="O174" s="120"/>
      <c r="P174" s="120"/>
      <c r="Q174" s="2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122"/>
      <c r="AJ174" s="122"/>
      <c r="AK174" s="2"/>
      <c r="AL174" s="2"/>
      <c r="AM174" s="2"/>
      <c r="AN174" s="2"/>
      <c r="AO174" s="2"/>
      <c r="AP174" s="2"/>
      <c r="AQ174" s="2"/>
      <c r="AR174" s="15"/>
    </row>
    <row r="175" spans="1:44" ht="11.25" customHeight="1">
      <c r="A175" s="120"/>
      <c r="B175" s="120"/>
      <c r="C175" s="120"/>
      <c r="D175" s="120"/>
      <c r="E175" s="2"/>
      <c r="F175" s="2"/>
      <c r="G175" s="120"/>
      <c r="H175" s="120"/>
      <c r="I175" s="120"/>
      <c r="J175" s="58"/>
      <c r="K175" s="121"/>
      <c r="L175" s="2"/>
      <c r="M175" s="120"/>
      <c r="N175" s="120"/>
      <c r="O175" s="120"/>
      <c r="P175" s="120"/>
      <c r="Q175" s="2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122"/>
      <c r="AJ175" s="122"/>
      <c r="AK175" s="2"/>
      <c r="AL175" s="2"/>
      <c r="AM175" s="2"/>
      <c r="AN175" s="2"/>
      <c r="AO175" s="2"/>
      <c r="AP175" s="2"/>
      <c r="AQ175" s="2"/>
      <c r="AR175" s="15"/>
    </row>
    <row r="176" spans="1:44" ht="11.25" customHeight="1">
      <c r="A176" s="120"/>
      <c r="B176" s="120"/>
      <c r="C176" s="120"/>
      <c r="D176" s="120"/>
      <c r="E176" s="2"/>
      <c r="F176" s="2"/>
      <c r="G176" s="120"/>
      <c r="H176" s="120"/>
      <c r="I176" s="120"/>
      <c r="J176" s="58"/>
      <c r="K176" s="121"/>
      <c r="L176" s="2"/>
      <c r="M176" s="120"/>
      <c r="N176" s="120"/>
      <c r="O176" s="120"/>
      <c r="P176" s="120"/>
      <c r="Q176" s="2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122"/>
      <c r="AJ176" s="122"/>
      <c r="AK176" s="2"/>
      <c r="AL176" s="2"/>
      <c r="AM176" s="2"/>
      <c r="AN176" s="2"/>
      <c r="AO176" s="2"/>
      <c r="AP176" s="2"/>
      <c r="AQ176" s="2"/>
      <c r="AR176" s="15"/>
    </row>
    <row r="177" spans="1:44" ht="11.25" customHeight="1">
      <c r="A177" s="120"/>
      <c r="B177" s="120"/>
      <c r="C177" s="120"/>
      <c r="D177" s="120"/>
      <c r="E177" s="2"/>
      <c r="F177" s="2"/>
      <c r="G177" s="120"/>
      <c r="H177" s="120"/>
      <c r="I177" s="120"/>
      <c r="J177" s="58"/>
      <c r="K177" s="121"/>
      <c r="L177" s="2"/>
      <c r="M177" s="120"/>
      <c r="N177" s="120"/>
      <c r="O177" s="120"/>
      <c r="P177" s="120"/>
      <c r="Q177" s="2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122"/>
      <c r="AJ177" s="122"/>
      <c r="AK177" s="2"/>
      <c r="AL177" s="2"/>
      <c r="AM177" s="2"/>
      <c r="AN177" s="2"/>
      <c r="AO177" s="2"/>
      <c r="AP177" s="2"/>
      <c r="AQ177" s="2"/>
      <c r="AR177" s="15"/>
    </row>
    <row r="178" spans="1:44" ht="11.25" customHeight="1">
      <c r="A178" s="120"/>
      <c r="B178" s="120"/>
      <c r="C178" s="120"/>
      <c r="D178" s="120"/>
      <c r="E178" s="2"/>
      <c r="F178" s="2"/>
      <c r="G178" s="120"/>
      <c r="H178" s="120"/>
      <c r="I178" s="120"/>
      <c r="J178" s="58"/>
      <c r="K178" s="121"/>
      <c r="L178" s="2"/>
      <c r="M178" s="120"/>
      <c r="N178" s="120"/>
      <c r="O178" s="120"/>
      <c r="P178" s="120"/>
      <c r="Q178" s="2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122"/>
      <c r="AJ178" s="122"/>
      <c r="AK178" s="2"/>
      <c r="AL178" s="2"/>
      <c r="AM178" s="2"/>
      <c r="AN178" s="2"/>
      <c r="AO178" s="2"/>
      <c r="AP178" s="2"/>
      <c r="AQ178" s="2"/>
      <c r="AR178" s="15"/>
    </row>
    <row r="179" spans="1:44" ht="11.25" customHeight="1">
      <c r="A179" s="120"/>
      <c r="B179" s="120"/>
      <c r="C179" s="120"/>
      <c r="D179" s="120"/>
      <c r="E179" s="2"/>
      <c r="F179" s="2"/>
      <c r="G179" s="120"/>
      <c r="H179" s="120"/>
      <c r="I179" s="120"/>
      <c r="J179" s="58"/>
      <c r="K179" s="121"/>
      <c r="L179" s="2"/>
      <c r="M179" s="120"/>
      <c r="N179" s="120"/>
      <c r="O179" s="120"/>
      <c r="P179" s="120"/>
      <c r="Q179" s="2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122"/>
      <c r="AJ179" s="122"/>
      <c r="AK179" s="2"/>
      <c r="AL179" s="2"/>
      <c r="AM179" s="2"/>
      <c r="AN179" s="2"/>
      <c r="AO179" s="2"/>
      <c r="AP179" s="2"/>
      <c r="AQ179" s="2"/>
      <c r="AR179" s="15"/>
    </row>
    <row r="180" spans="1:44" ht="11.25" customHeight="1">
      <c r="A180" s="120"/>
      <c r="B180" s="120"/>
      <c r="C180" s="120"/>
      <c r="D180" s="120"/>
      <c r="E180" s="2"/>
      <c r="F180" s="2"/>
      <c r="G180" s="120"/>
      <c r="H180" s="120"/>
      <c r="I180" s="120"/>
      <c r="J180" s="58"/>
      <c r="K180" s="121"/>
      <c r="L180" s="2"/>
      <c r="M180" s="120"/>
      <c r="N180" s="120"/>
      <c r="O180" s="120"/>
      <c r="P180" s="120"/>
      <c r="Q180" s="2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122"/>
      <c r="AJ180" s="122"/>
      <c r="AK180" s="2"/>
      <c r="AL180" s="2"/>
      <c r="AM180" s="2"/>
      <c r="AN180" s="2"/>
      <c r="AO180" s="2"/>
      <c r="AP180" s="2"/>
      <c r="AQ180" s="2"/>
      <c r="AR180" s="15"/>
    </row>
    <row r="181" spans="1:44" ht="11.25" customHeight="1">
      <c r="A181" s="120"/>
      <c r="B181" s="120"/>
      <c r="C181" s="120"/>
      <c r="D181" s="120"/>
      <c r="E181" s="2"/>
      <c r="F181" s="2"/>
      <c r="G181" s="120"/>
      <c r="H181" s="120"/>
      <c r="I181" s="120"/>
      <c r="J181" s="58"/>
      <c r="K181" s="121"/>
      <c r="L181" s="2"/>
      <c r="M181" s="120"/>
      <c r="N181" s="120"/>
      <c r="O181" s="120"/>
      <c r="P181" s="120"/>
      <c r="Q181" s="2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122"/>
      <c r="AJ181" s="122"/>
      <c r="AK181" s="2"/>
      <c r="AL181" s="2"/>
      <c r="AM181" s="2"/>
      <c r="AN181" s="2"/>
      <c r="AO181" s="2"/>
      <c r="AP181" s="2"/>
      <c r="AQ181" s="2"/>
      <c r="AR181" s="15"/>
    </row>
    <row r="182" spans="1:44" ht="11.25" customHeight="1">
      <c r="A182" s="120"/>
      <c r="B182" s="120"/>
      <c r="C182" s="120"/>
      <c r="D182" s="120"/>
      <c r="E182" s="2"/>
      <c r="F182" s="2"/>
      <c r="G182" s="120"/>
      <c r="H182" s="120"/>
      <c r="I182" s="120"/>
      <c r="J182" s="58"/>
      <c r="K182" s="121"/>
      <c r="L182" s="2"/>
      <c r="M182" s="120"/>
      <c r="N182" s="120"/>
      <c r="O182" s="120"/>
      <c r="P182" s="120"/>
      <c r="Q182" s="2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122"/>
      <c r="AJ182" s="122"/>
      <c r="AK182" s="2"/>
      <c r="AL182" s="2"/>
      <c r="AM182" s="2"/>
      <c r="AN182" s="2"/>
      <c r="AO182" s="2"/>
      <c r="AP182" s="2"/>
      <c r="AQ182" s="2"/>
      <c r="AR182" s="15"/>
    </row>
    <row r="183" spans="1:44" ht="11.25" customHeight="1">
      <c r="A183" s="120"/>
      <c r="B183" s="120"/>
      <c r="C183" s="120"/>
      <c r="D183" s="120"/>
      <c r="E183" s="2"/>
      <c r="F183" s="2"/>
      <c r="G183" s="120"/>
      <c r="H183" s="120"/>
      <c r="I183" s="120"/>
      <c r="J183" s="58"/>
      <c r="K183" s="121"/>
      <c r="L183" s="2"/>
      <c r="M183" s="120"/>
      <c r="N183" s="120"/>
      <c r="O183" s="120"/>
      <c r="P183" s="120"/>
      <c r="Q183" s="2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122"/>
      <c r="AJ183" s="122"/>
      <c r="AK183" s="2"/>
      <c r="AL183" s="2"/>
      <c r="AM183" s="2"/>
      <c r="AN183" s="2"/>
      <c r="AO183" s="2"/>
      <c r="AP183" s="2"/>
      <c r="AQ183" s="2"/>
      <c r="AR183" s="15"/>
    </row>
    <row r="184" spans="1:44" ht="11.25" customHeight="1">
      <c r="A184" s="120"/>
      <c r="B184" s="120"/>
      <c r="C184" s="120"/>
      <c r="D184" s="120"/>
      <c r="E184" s="2"/>
      <c r="F184" s="2"/>
      <c r="G184" s="120"/>
      <c r="H184" s="120"/>
      <c r="I184" s="120"/>
      <c r="J184" s="58"/>
      <c r="K184" s="121"/>
      <c r="L184" s="2"/>
      <c r="M184" s="120"/>
      <c r="N184" s="120"/>
      <c r="O184" s="120"/>
      <c r="P184" s="120"/>
      <c r="Q184" s="2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122"/>
      <c r="AJ184" s="122"/>
      <c r="AK184" s="2"/>
      <c r="AL184" s="2"/>
      <c r="AM184" s="2"/>
      <c r="AN184" s="2"/>
      <c r="AO184" s="2"/>
      <c r="AP184" s="2"/>
      <c r="AQ184" s="2"/>
      <c r="AR184" s="15"/>
    </row>
    <row r="185" spans="1:44" ht="11.25" customHeight="1">
      <c r="A185" s="120"/>
      <c r="B185" s="120"/>
      <c r="C185" s="120"/>
      <c r="D185" s="120"/>
      <c r="E185" s="2"/>
      <c r="F185" s="2"/>
      <c r="G185" s="120"/>
      <c r="H185" s="120"/>
      <c r="I185" s="120"/>
      <c r="J185" s="58"/>
      <c r="K185" s="121"/>
      <c r="L185" s="2"/>
      <c r="M185" s="120"/>
      <c r="N185" s="120"/>
      <c r="O185" s="120"/>
      <c r="P185" s="120"/>
      <c r="Q185" s="2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122"/>
      <c r="AJ185" s="122"/>
      <c r="AK185" s="2"/>
      <c r="AL185" s="2"/>
      <c r="AM185" s="2"/>
      <c r="AN185" s="2"/>
      <c r="AO185" s="2"/>
      <c r="AP185" s="2"/>
      <c r="AQ185" s="2"/>
      <c r="AR185" s="15"/>
    </row>
    <row r="186" spans="1:44" ht="11.25" customHeight="1">
      <c r="A186" s="120"/>
      <c r="B186" s="120"/>
      <c r="C186" s="120"/>
      <c r="D186" s="120"/>
      <c r="E186" s="2"/>
      <c r="F186" s="2"/>
      <c r="G186" s="120"/>
      <c r="H186" s="120"/>
      <c r="I186" s="120"/>
      <c r="J186" s="58"/>
      <c r="K186" s="121"/>
      <c r="L186" s="2"/>
      <c r="M186" s="120"/>
      <c r="N186" s="120"/>
      <c r="O186" s="120"/>
      <c r="P186" s="120"/>
      <c r="Q186" s="2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122"/>
      <c r="AJ186" s="122"/>
      <c r="AK186" s="2"/>
      <c r="AL186" s="2"/>
      <c r="AM186" s="2"/>
      <c r="AN186" s="2"/>
      <c r="AO186" s="2"/>
      <c r="AP186" s="2"/>
      <c r="AQ186" s="2"/>
      <c r="AR186" s="15"/>
    </row>
    <row r="187" spans="1:44" ht="11.25" customHeight="1">
      <c r="A187" s="120"/>
      <c r="B187" s="120"/>
      <c r="C187" s="120"/>
      <c r="D187" s="120"/>
      <c r="E187" s="2"/>
      <c r="F187" s="2"/>
      <c r="G187" s="120"/>
      <c r="H187" s="120"/>
      <c r="I187" s="120"/>
      <c r="J187" s="58"/>
      <c r="K187" s="121"/>
      <c r="L187" s="2"/>
      <c r="M187" s="120"/>
      <c r="N187" s="120"/>
      <c r="O187" s="120"/>
      <c r="P187" s="120"/>
      <c r="Q187" s="2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122"/>
      <c r="AJ187" s="122"/>
      <c r="AK187" s="2"/>
      <c r="AL187" s="2"/>
      <c r="AM187" s="2"/>
      <c r="AN187" s="2"/>
      <c r="AO187" s="2"/>
      <c r="AP187" s="2"/>
      <c r="AQ187" s="2"/>
      <c r="AR187" s="15"/>
    </row>
    <row r="188" spans="1:44" ht="11.25" customHeight="1">
      <c r="A188" s="120"/>
      <c r="B188" s="120"/>
      <c r="C188" s="120"/>
      <c r="D188" s="120"/>
      <c r="E188" s="2"/>
      <c r="F188" s="2"/>
      <c r="G188" s="120"/>
      <c r="H188" s="120"/>
      <c r="I188" s="120"/>
      <c r="J188" s="58"/>
      <c r="K188" s="121"/>
      <c r="L188" s="2"/>
      <c r="M188" s="120"/>
      <c r="N188" s="120"/>
      <c r="O188" s="120"/>
      <c r="P188" s="120"/>
      <c r="Q188" s="2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122"/>
      <c r="AJ188" s="122"/>
      <c r="AK188" s="2"/>
      <c r="AL188" s="2"/>
      <c r="AM188" s="2"/>
      <c r="AN188" s="2"/>
      <c r="AO188" s="2"/>
      <c r="AP188" s="2"/>
      <c r="AQ188" s="2"/>
      <c r="AR188" s="15"/>
    </row>
    <row r="189" spans="1:44" ht="11.25" customHeight="1">
      <c r="A189" s="120"/>
      <c r="B189" s="120"/>
      <c r="C189" s="120"/>
      <c r="D189" s="120"/>
      <c r="E189" s="2"/>
      <c r="F189" s="2"/>
      <c r="G189" s="120"/>
      <c r="H189" s="120"/>
      <c r="I189" s="120"/>
      <c r="J189" s="58"/>
      <c r="K189" s="121"/>
      <c r="L189" s="2"/>
      <c r="M189" s="120"/>
      <c r="N189" s="120"/>
      <c r="O189" s="120"/>
      <c r="P189" s="120"/>
      <c r="Q189" s="2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122"/>
      <c r="AJ189" s="122"/>
      <c r="AK189" s="2"/>
      <c r="AL189" s="2"/>
      <c r="AM189" s="2"/>
      <c r="AN189" s="2"/>
      <c r="AO189" s="2"/>
      <c r="AP189" s="2"/>
      <c r="AQ189" s="2"/>
      <c r="AR189" s="15"/>
    </row>
    <row r="190" spans="1:44" ht="11.25" customHeight="1">
      <c r="A190" s="120"/>
      <c r="B190" s="120"/>
      <c r="C190" s="120"/>
      <c r="D190" s="120"/>
      <c r="E190" s="2"/>
      <c r="F190" s="2"/>
      <c r="G190" s="120"/>
      <c r="H190" s="120"/>
      <c r="I190" s="120"/>
      <c r="J190" s="58"/>
      <c r="K190" s="121"/>
      <c r="L190" s="2"/>
      <c r="M190" s="120"/>
      <c r="N190" s="120"/>
      <c r="O190" s="120"/>
      <c r="P190" s="120"/>
      <c r="Q190" s="2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122"/>
      <c r="AJ190" s="122"/>
      <c r="AK190" s="2"/>
      <c r="AL190" s="2"/>
      <c r="AM190" s="2"/>
      <c r="AN190" s="2"/>
      <c r="AO190" s="2"/>
      <c r="AP190" s="2"/>
      <c r="AQ190" s="2"/>
      <c r="AR190" s="15"/>
    </row>
    <row r="191" spans="1:44" ht="11.25" customHeight="1">
      <c r="A191" s="120"/>
      <c r="B191" s="120"/>
      <c r="C191" s="120"/>
      <c r="D191" s="120"/>
      <c r="E191" s="2"/>
      <c r="F191" s="2"/>
      <c r="G191" s="120"/>
      <c r="H191" s="120"/>
      <c r="I191" s="120"/>
      <c r="J191" s="58"/>
      <c r="K191" s="121"/>
      <c r="L191" s="2"/>
      <c r="M191" s="120"/>
      <c r="N191" s="120"/>
      <c r="O191" s="120"/>
      <c r="P191" s="120"/>
      <c r="Q191" s="2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122"/>
      <c r="AJ191" s="122"/>
      <c r="AK191" s="2"/>
      <c r="AL191" s="2"/>
      <c r="AM191" s="2"/>
      <c r="AN191" s="2"/>
      <c r="AO191" s="2"/>
      <c r="AP191" s="2"/>
      <c r="AQ191" s="2"/>
      <c r="AR191" s="15"/>
    </row>
    <row r="192" spans="1:44" ht="11.25" customHeight="1">
      <c r="A192" s="120"/>
      <c r="B192" s="120"/>
      <c r="C192" s="120"/>
      <c r="D192" s="120"/>
      <c r="E192" s="2"/>
      <c r="F192" s="2"/>
      <c r="G192" s="120"/>
      <c r="H192" s="120"/>
      <c r="I192" s="120"/>
      <c r="J192" s="58"/>
      <c r="K192" s="121"/>
      <c r="L192" s="2"/>
      <c r="M192" s="120"/>
      <c r="N192" s="120"/>
      <c r="O192" s="120"/>
      <c r="P192" s="120"/>
      <c r="Q192" s="2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122"/>
      <c r="AJ192" s="122"/>
      <c r="AK192" s="2"/>
      <c r="AL192" s="2"/>
      <c r="AM192" s="2"/>
      <c r="AN192" s="2"/>
      <c r="AO192" s="2"/>
      <c r="AP192" s="2"/>
      <c r="AQ192" s="2"/>
      <c r="AR192" s="15"/>
    </row>
    <row r="193" spans="1:44" ht="11.25" customHeight="1">
      <c r="A193" s="120"/>
      <c r="B193" s="120"/>
      <c r="C193" s="120"/>
      <c r="D193" s="120"/>
      <c r="E193" s="2"/>
      <c r="F193" s="2"/>
      <c r="G193" s="120"/>
      <c r="H193" s="120"/>
      <c r="I193" s="120"/>
      <c r="J193" s="58"/>
      <c r="K193" s="121"/>
      <c r="L193" s="2"/>
      <c r="M193" s="120"/>
      <c r="N193" s="120"/>
      <c r="O193" s="120"/>
      <c r="P193" s="120"/>
      <c r="Q193" s="2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122"/>
      <c r="AJ193" s="122"/>
      <c r="AK193" s="2"/>
      <c r="AL193" s="2"/>
      <c r="AM193" s="2"/>
      <c r="AN193" s="2"/>
      <c r="AO193" s="2"/>
      <c r="AP193" s="2"/>
      <c r="AQ193" s="2"/>
      <c r="AR193" s="15"/>
    </row>
    <row r="194" spans="1:44" ht="11.25" customHeight="1">
      <c r="A194" s="120"/>
      <c r="B194" s="120"/>
      <c r="C194" s="120"/>
      <c r="D194" s="120"/>
      <c r="E194" s="2"/>
      <c r="F194" s="2"/>
      <c r="G194" s="120"/>
      <c r="H194" s="120"/>
      <c r="I194" s="120"/>
      <c r="J194" s="58"/>
      <c r="K194" s="121"/>
      <c r="L194" s="2"/>
      <c r="M194" s="120"/>
      <c r="N194" s="120"/>
      <c r="O194" s="120"/>
      <c r="P194" s="120"/>
      <c r="Q194" s="2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122"/>
      <c r="AJ194" s="122"/>
      <c r="AK194" s="2"/>
      <c r="AL194" s="2"/>
      <c r="AM194" s="2"/>
      <c r="AN194" s="2"/>
      <c r="AO194" s="2"/>
      <c r="AP194" s="2"/>
      <c r="AQ194" s="2"/>
      <c r="AR194" s="15"/>
    </row>
    <row r="195" spans="1:44" ht="11.25" customHeight="1">
      <c r="A195" s="120"/>
      <c r="B195" s="120"/>
      <c r="C195" s="120"/>
      <c r="D195" s="120"/>
      <c r="E195" s="2"/>
      <c r="F195" s="2"/>
      <c r="G195" s="120"/>
      <c r="H195" s="120"/>
      <c r="I195" s="120"/>
      <c r="J195" s="58"/>
      <c r="K195" s="121"/>
      <c r="L195" s="2"/>
      <c r="M195" s="120"/>
      <c r="N195" s="120"/>
      <c r="O195" s="120"/>
      <c r="P195" s="120"/>
      <c r="Q195" s="2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122"/>
      <c r="AJ195" s="122"/>
      <c r="AK195" s="2"/>
      <c r="AL195" s="2"/>
      <c r="AM195" s="2"/>
      <c r="AN195" s="2"/>
      <c r="AO195" s="2"/>
      <c r="AP195" s="2"/>
      <c r="AQ195" s="2"/>
      <c r="AR195" s="15"/>
    </row>
    <row r="196" spans="1:44" ht="11.25" customHeight="1">
      <c r="A196" s="120"/>
      <c r="B196" s="120"/>
      <c r="C196" s="120"/>
      <c r="D196" s="120"/>
      <c r="E196" s="2"/>
      <c r="F196" s="2"/>
      <c r="G196" s="120"/>
      <c r="H196" s="120"/>
      <c r="I196" s="120"/>
      <c r="J196" s="58"/>
      <c r="K196" s="121"/>
      <c r="L196" s="2"/>
      <c r="M196" s="120"/>
      <c r="N196" s="120"/>
      <c r="O196" s="120"/>
      <c r="P196" s="120"/>
      <c r="Q196" s="2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122"/>
      <c r="AJ196" s="122"/>
      <c r="AK196" s="2"/>
      <c r="AL196" s="2"/>
      <c r="AM196" s="2"/>
      <c r="AN196" s="2"/>
      <c r="AO196" s="2"/>
      <c r="AP196" s="2"/>
      <c r="AQ196" s="2"/>
      <c r="AR196" s="15"/>
    </row>
    <row r="197" spans="1:44" ht="11.25" customHeight="1">
      <c r="A197" s="120"/>
      <c r="B197" s="120"/>
      <c r="C197" s="120"/>
      <c r="D197" s="120"/>
      <c r="E197" s="2"/>
      <c r="F197" s="2"/>
      <c r="G197" s="120"/>
      <c r="H197" s="120"/>
      <c r="I197" s="120"/>
      <c r="J197" s="58"/>
      <c r="K197" s="121"/>
      <c r="L197" s="2"/>
      <c r="M197" s="120"/>
      <c r="N197" s="120"/>
      <c r="O197" s="120"/>
      <c r="P197" s="120"/>
      <c r="Q197" s="2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122"/>
      <c r="AJ197" s="122"/>
      <c r="AK197" s="2"/>
      <c r="AL197" s="2"/>
      <c r="AM197" s="2"/>
      <c r="AN197" s="2"/>
      <c r="AO197" s="2"/>
      <c r="AP197" s="2"/>
      <c r="AQ197" s="2"/>
      <c r="AR197" s="15"/>
    </row>
    <row r="198" spans="1:44" ht="11.25" customHeight="1">
      <c r="A198" s="120"/>
      <c r="B198" s="120"/>
      <c r="C198" s="120"/>
      <c r="D198" s="120"/>
      <c r="E198" s="2"/>
      <c r="F198" s="2"/>
      <c r="G198" s="120"/>
      <c r="H198" s="120"/>
      <c r="I198" s="120"/>
      <c r="J198" s="58"/>
      <c r="K198" s="121"/>
      <c r="L198" s="2"/>
      <c r="M198" s="120"/>
      <c r="N198" s="120"/>
      <c r="O198" s="120"/>
      <c r="P198" s="120"/>
      <c r="Q198" s="2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122"/>
      <c r="AJ198" s="122"/>
      <c r="AK198" s="2"/>
      <c r="AL198" s="2"/>
      <c r="AM198" s="2"/>
      <c r="AN198" s="2"/>
      <c r="AO198" s="2"/>
      <c r="AP198" s="2"/>
      <c r="AQ198" s="2"/>
      <c r="AR198" s="15"/>
    </row>
    <row r="199" spans="1:44" ht="11.25" customHeight="1">
      <c r="A199" s="120"/>
      <c r="B199" s="120"/>
      <c r="C199" s="120"/>
      <c r="D199" s="120"/>
      <c r="E199" s="2"/>
      <c r="F199" s="2"/>
      <c r="G199" s="120"/>
      <c r="H199" s="120"/>
      <c r="I199" s="120"/>
      <c r="J199" s="58"/>
      <c r="K199" s="121"/>
      <c r="L199" s="2"/>
      <c r="M199" s="120"/>
      <c r="N199" s="120"/>
      <c r="O199" s="120"/>
      <c r="P199" s="120"/>
      <c r="Q199" s="2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122"/>
      <c r="AJ199" s="122"/>
      <c r="AK199" s="2"/>
      <c r="AL199" s="2"/>
      <c r="AM199" s="2"/>
      <c r="AN199" s="2"/>
      <c r="AO199" s="2"/>
      <c r="AP199" s="2"/>
      <c r="AQ199" s="2"/>
      <c r="AR199" s="15"/>
    </row>
    <row r="200" spans="1:44" ht="11.25" customHeight="1">
      <c r="A200" s="120"/>
      <c r="B200" s="120"/>
      <c r="C200" s="120"/>
      <c r="D200" s="120"/>
      <c r="E200" s="2"/>
      <c r="F200" s="2"/>
      <c r="G200" s="120"/>
      <c r="H200" s="120"/>
      <c r="I200" s="120"/>
      <c r="J200" s="58"/>
      <c r="K200" s="121"/>
      <c r="L200" s="2"/>
      <c r="M200" s="120"/>
      <c r="N200" s="120"/>
      <c r="O200" s="120"/>
      <c r="P200" s="120"/>
      <c r="Q200" s="2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122"/>
      <c r="AJ200" s="122"/>
      <c r="AK200" s="2"/>
      <c r="AL200" s="2"/>
      <c r="AM200" s="2"/>
      <c r="AN200" s="2"/>
      <c r="AO200" s="2"/>
      <c r="AP200" s="2"/>
      <c r="AQ200" s="2"/>
      <c r="AR200" s="15"/>
    </row>
    <row r="201" spans="1:44" ht="11.25" customHeight="1">
      <c r="A201" s="120"/>
      <c r="B201" s="120"/>
      <c r="C201" s="120"/>
      <c r="D201" s="120"/>
      <c r="E201" s="2"/>
      <c r="F201" s="2"/>
      <c r="G201" s="120"/>
      <c r="H201" s="120"/>
      <c r="I201" s="120"/>
      <c r="J201" s="58"/>
      <c r="K201" s="121"/>
      <c r="L201" s="2"/>
      <c r="M201" s="120"/>
      <c r="N201" s="120"/>
      <c r="O201" s="120"/>
      <c r="P201" s="120"/>
      <c r="Q201" s="2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122"/>
      <c r="AJ201" s="122"/>
      <c r="AK201" s="2"/>
      <c r="AL201" s="2"/>
      <c r="AM201" s="2"/>
      <c r="AN201" s="2"/>
      <c r="AO201" s="2"/>
      <c r="AP201" s="2"/>
      <c r="AQ201" s="2"/>
      <c r="AR201" s="15"/>
    </row>
    <row r="202" spans="1:44" ht="11.25" customHeight="1">
      <c r="A202" s="120"/>
      <c r="B202" s="120"/>
      <c r="C202" s="120"/>
      <c r="D202" s="120"/>
      <c r="E202" s="2"/>
      <c r="F202" s="2"/>
      <c r="G202" s="120"/>
      <c r="H202" s="120"/>
      <c r="I202" s="120"/>
      <c r="J202" s="58"/>
      <c r="K202" s="121"/>
      <c r="L202" s="2"/>
      <c r="M202" s="120"/>
      <c r="N202" s="120"/>
      <c r="O202" s="120"/>
      <c r="P202" s="120"/>
      <c r="Q202" s="2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122"/>
      <c r="AJ202" s="122"/>
      <c r="AK202" s="2"/>
      <c r="AL202" s="2"/>
      <c r="AM202" s="2"/>
      <c r="AN202" s="2"/>
      <c r="AO202" s="2"/>
      <c r="AP202" s="2"/>
      <c r="AQ202" s="2"/>
      <c r="AR202" s="15"/>
    </row>
    <row r="203" spans="1:44" ht="11.25" customHeight="1">
      <c r="A203" s="120"/>
      <c r="B203" s="120"/>
      <c r="C203" s="120"/>
      <c r="D203" s="120"/>
      <c r="E203" s="2"/>
      <c r="F203" s="2"/>
      <c r="G203" s="120"/>
      <c r="H203" s="120"/>
      <c r="I203" s="120"/>
      <c r="J203" s="58"/>
      <c r="K203" s="121"/>
      <c r="L203" s="2"/>
      <c r="M203" s="120"/>
      <c r="N203" s="120"/>
      <c r="O203" s="120"/>
      <c r="P203" s="120"/>
      <c r="Q203" s="2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122"/>
      <c r="AJ203" s="122"/>
      <c r="AK203" s="2"/>
      <c r="AL203" s="2"/>
      <c r="AM203" s="2"/>
      <c r="AN203" s="2"/>
      <c r="AO203" s="2"/>
      <c r="AP203" s="2"/>
      <c r="AQ203" s="2"/>
      <c r="AR203" s="15"/>
    </row>
    <row r="204" spans="1:44" ht="11.25" customHeight="1">
      <c r="A204" s="120"/>
      <c r="B204" s="120"/>
      <c r="C204" s="120"/>
      <c r="D204" s="120"/>
      <c r="E204" s="2"/>
      <c r="F204" s="2"/>
      <c r="G204" s="120"/>
      <c r="H204" s="120"/>
      <c r="I204" s="120"/>
      <c r="J204" s="58"/>
      <c r="K204" s="121"/>
      <c r="L204" s="2"/>
      <c r="M204" s="120"/>
      <c r="N204" s="120"/>
      <c r="O204" s="120"/>
      <c r="P204" s="120"/>
      <c r="Q204" s="2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122"/>
      <c r="AJ204" s="122"/>
      <c r="AK204" s="2"/>
      <c r="AL204" s="2"/>
      <c r="AM204" s="2"/>
      <c r="AN204" s="2"/>
      <c r="AO204" s="2"/>
      <c r="AP204" s="2"/>
      <c r="AQ204" s="2"/>
      <c r="AR204" s="15"/>
    </row>
    <row r="205" spans="1:44" ht="11.25" customHeight="1">
      <c r="A205" s="120"/>
      <c r="B205" s="120"/>
      <c r="C205" s="120"/>
      <c r="D205" s="120"/>
      <c r="E205" s="2"/>
      <c r="F205" s="2"/>
      <c r="G205" s="120"/>
      <c r="H205" s="120"/>
      <c r="I205" s="120"/>
      <c r="J205" s="58"/>
      <c r="K205" s="121"/>
      <c r="L205" s="2"/>
      <c r="M205" s="120"/>
      <c r="N205" s="120"/>
      <c r="O205" s="120"/>
      <c r="P205" s="120"/>
      <c r="Q205" s="2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122"/>
      <c r="AJ205" s="122"/>
      <c r="AK205" s="2"/>
      <c r="AL205" s="2"/>
      <c r="AM205" s="2"/>
      <c r="AN205" s="2"/>
      <c r="AO205" s="2"/>
      <c r="AP205" s="2"/>
      <c r="AQ205" s="2"/>
      <c r="AR205" s="15"/>
    </row>
    <row r="206" spans="1:44" ht="11.25" customHeight="1">
      <c r="A206" s="120"/>
      <c r="B206" s="120"/>
      <c r="C206" s="120"/>
      <c r="D206" s="120"/>
      <c r="E206" s="2"/>
      <c r="F206" s="2"/>
      <c r="G206" s="120"/>
      <c r="H206" s="120"/>
      <c r="I206" s="120"/>
      <c r="J206" s="58"/>
      <c r="K206" s="121"/>
      <c r="L206" s="2"/>
      <c r="M206" s="120"/>
      <c r="N206" s="120"/>
      <c r="O206" s="120"/>
      <c r="P206" s="120"/>
      <c r="Q206" s="2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122"/>
      <c r="AJ206" s="122"/>
      <c r="AK206" s="2"/>
      <c r="AL206" s="2"/>
      <c r="AM206" s="2"/>
      <c r="AN206" s="2"/>
      <c r="AO206" s="2"/>
      <c r="AP206" s="2"/>
      <c r="AQ206" s="2"/>
      <c r="AR206" s="15"/>
    </row>
    <row r="207" spans="1:44" ht="11.25" customHeight="1">
      <c r="A207" s="120"/>
      <c r="B207" s="120"/>
      <c r="C207" s="120"/>
      <c r="D207" s="120"/>
      <c r="E207" s="2"/>
      <c r="F207" s="2"/>
      <c r="G207" s="120"/>
      <c r="H207" s="120"/>
      <c r="I207" s="120"/>
      <c r="J207" s="58"/>
      <c r="K207" s="121"/>
      <c r="L207" s="2"/>
      <c r="M207" s="120"/>
      <c r="N207" s="120"/>
      <c r="O207" s="120"/>
      <c r="P207" s="120"/>
      <c r="Q207" s="2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122"/>
      <c r="AJ207" s="122"/>
      <c r="AK207" s="2"/>
      <c r="AL207" s="2"/>
      <c r="AM207" s="2"/>
      <c r="AN207" s="2"/>
      <c r="AO207" s="2"/>
      <c r="AP207" s="2"/>
      <c r="AQ207" s="2"/>
      <c r="AR207" s="15"/>
    </row>
    <row r="208" spans="1:44" ht="11.25" customHeight="1">
      <c r="A208" s="120"/>
      <c r="B208" s="120"/>
      <c r="C208" s="120"/>
      <c r="D208" s="120"/>
      <c r="E208" s="2"/>
      <c r="F208" s="2"/>
      <c r="G208" s="120"/>
      <c r="H208" s="120"/>
      <c r="I208" s="120"/>
      <c r="J208" s="58"/>
      <c r="K208" s="121"/>
      <c r="L208" s="2"/>
      <c r="M208" s="120"/>
      <c r="N208" s="120"/>
      <c r="O208" s="120"/>
      <c r="P208" s="120"/>
      <c r="Q208" s="2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122"/>
      <c r="AJ208" s="122"/>
      <c r="AK208" s="2"/>
      <c r="AL208" s="2"/>
      <c r="AM208" s="2"/>
      <c r="AN208" s="2"/>
      <c r="AO208" s="2"/>
      <c r="AP208" s="2"/>
      <c r="AQ208" s="2"/>
      <c r="AR208" s="15"/>
    </row>
    <row r="209" spans="1:44" ht="11.25" customHeight="1">
      <c r="A209" s="120"/>
      <c r="B209" s="120"/>
      <c r="C209" s="120"/>
      <c r="D209" s="120"/>
      <c r="E209" s="2"/>
      <c r="F209" s="2"/>
      <c r="G209" s="120"/>
      <c r="H209" s="120"/>
      <c r="I209" s="120"/>
      <c r="J209" s="58"/>
      <c r="K209" s="121"/>
      <c r="L209" s="2"/>
      <c r="M209" s="120"/>
      <c r="N209" s="120"/>
      <c r="O209" s="120"/>
      <c r="P209" s="120"/>
      <c r="Q209" s="2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122"/>
      <c r="AJ209" s="122"/>
      <c r="AK209" s="2"/>
      <c r="AL209" s="2"/>
      <c r="AM209" s="2"/>
      <c r="AN209" s="2"/>
      <c r="AO209" s="2"/>
      <c r="AP209" s="2"/>
      <c r="AQ209" s="2"/>
      <c r="AR209" s="15"/>
    </row>
    <row r="210" spans="1:44" ht="11.25" customHeight="1">
      <c r="A210" s="120"/>
      <c r="B210" s="120"/>
      <c r="C210" s="120"/>
      <c r="D210" s="120"/>
      <c r="E210" s="2"/>
      <c r="F210" s="2"/>
      <c r="G210" s="120"/>
      <c r="H210" s="120"/>
      <c r="I210" s="120"/>
      <c r="J210" s="58"/>
      <c r="K210" s="121"/>
      <c r="L210" s="2"/>
      <c r="M210" s="120"/>
      <c r="N210" s="120"/>
      <c r="O210" s="120"/>
      <c r="P210" s="120"/>
      <c r="Q210" s="2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122"/>
      <c r="AJ210" s="122"/>
      <c r="AK210" s="2"/>
      <c r="AL210" s="2"/>
      <c r="AM210" s="2"/>
      <c r="AN210" s="2"/>
      <c r="AO210" s="2"/>
      <c r="AP210" s="2"/>
      <c r="AQ210" s="2"/>
      <c r="AR210" s="15"/>
    </row>
    <row r="211" spans="1:44" ht="11.25" customHeight="1">
      <c r="A211" s="120"/>
      <c r="B211" s="120"/>
      <c r="C211" s="120"/>
      <c r="D211" s="120"/>
      <c r="E211" s="2"/>
      <c r="F211" s="2"/>
      <c r="G211" s="120"/>
      <c r="H211" s="120"/>
      <c r="I211" s="120"/>
      <c r="J211" s="58"/>
      <c r="K211" s="121"/>
      <c r="L211" s="2"/>
      <c r="M211" s="120"/>
      <c r="N211" s="120"/>
      <c r="O211" s="120"/>
      <c r="P211" s="120"/>
      <c r="Q211" s="2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122"/>
      <c r="AJ211" s="122"/>
      <c r="AK211" s="2"/>
      <c r="AL211" s="2"/>
      <c r="AM211" s="2"/>
      <c r="AN211" s="2"/>
      <c r="AO211" s="2"/>
      <c r="AP211" s="2"/>
      <c r="AQ211" s="2"/>
      <c r="AR211" s="15"/>
    </row>
    <row r="212" spans="1:44" ht="11.25" customHeight="1">
      <c r="A212" s="120"/>
      <c r="B212" s="120"/>
      <c r="C212" s="120"/>
      <c r="D212" s="120"/>
      <c r="E212" s="2"/>
      <c r="F212" s="2"/>
      <c r="G212" s="120"/>
      <c r="H212" s="120"/>
      <c r="I212" s="120"/>
      <c r="J212" s="58"/>
      <c r="K212" s="121"/>
      <c r="L212" s="2"/>
      <c r="M212" s="120"/>
      <c r="N212" s="120"/>
      <c r="O212" s="120"/>
      <c r="P212" s="120"/>
      <c r="Q212" s="2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122"/>
      <c r="AJ212" s="122"/>
      <c r="AK212" s="2"/>
      <c r="AL212" s="2"/>
      <c r="AM212" s="2"/>
      <c r="AN212" s="2"/>
      <c r="AO212" s="2"/>
      <c r="AP212" s="2"/>
      <c r="AQ212" s="2"/>
      <c r="AR212" s="15"/>
    </row>
    <row r="213" spans="1:44" ht="11.25" customHeight="1">
      <c r="A213" s="120"/>
      <c r="B213" s="120"/>
      <c r="C213" s="120"/>
      <c r="D213" s="120"/>
      <c r="E213" s="2"/>
      <c r="F213" s="2"/>
      <c r="G213" s="120"/>
      <c r="H213" s="120"/>
      <c r="I213" s="120"/>
      <c r="J213" s="58"/>
      <c r="K213" s="121"/>
      <c r="L213" s="2"/>
      <c r="M213" s="120"/>
      <c r="N213" s="120"/>
      <c r="O213" s="120"/>
      <c r="P213" s="120"/>
      <c r="Q213" s="2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122"/>
      <c r="AJ213" s="122"/>
      <c r="AK213" s="2"/>
      <c r="AL213" s="2"/>
      <c r="AM213" s="2"/>
      <c r="AN213" s="2"/>
      <c r="AO213" s="2"/>
      <c r="AP213" s="2"/>
      <c r="AQ213" s="2"/>
      <c r="AR213" s="15"/>
    </row>
    <row r="214" spans="1:44" ht="11.25" customHeight="1">
      <c r="A214" s="120"/>
      <c r="B214" s="120"/>
      <c r="C214" s="120"/>
      <c r="D214" s="120"/>
      <c r="E214" s="2"/>
      <c r="F214" s="2"/>
      <c r="G214" s="120"/>
      <c r="H214" s="120"/>
      <c r="I214" s="120"/>
      <c r="J214" s="58"/>
      <c r="K214" s="121"/>
      <c r="L214" s="2"/>
      <c r="M214" s="120"/>
      <c r="N214" s="120"/>
      <c r="O214" s="120"/>
      <c r="P214" s="120"/>
      <c r="Q214" s="2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122"/>
      <c r="AJ214" s="122"/>
      <c r="AK214" s="2"/>
      <c r="AL214" s="2"/>
      <c r="AM214" s="2"/>
      <c r="AN214" s="2"/>
      <c r="AO214" s="2"/>
      <c r="AP214" s="2"/>
      <c r="AQ214" s="2"/>
      <c r="AR214" s="15"/>
    </row>
    <row r="215" spans="1:44" ht="11.25" customHeight="1">
      <c r="A215" s="120"/>
      <c r="B215" s="120"/>
      <c r="C215" s="120"/>
      <c r="D215" s="120"/>
      <c r="E215" s="2"/>
      <c r="F215" s="2"/>
      <c r="G215" s="120"/>
      <c r="H215" s="120"/>
      <c r="I215" s="120"/>
      <c r="J215" s="58"/>
      <c r="K215" s="121"/>
      <c r="L215" s="2"/>
      <c r="M215" s="120"/>
      <c r="N215" s="120"/>
      <c r="O215" s="120"/>
      <c r="P215" s="120"/>
      <c r="Q215" s="2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122"/>
      <c r="AJ215" s="122"/>
      <c r="AK215" s="2"/>
      <c r="AL215" s="2"/>
      <c r="AM215" s="2"/>
      <c r="AN215" s="2"/>
      <c r="AO215" s="2"/>
      <c r="AP215" s="2"/>
      <c r="AQ215" s="2"/>
      <c r="AR215" s="15"/>
    </row>
    <row r="216" spans="1:44" ht="11.25" customHeight="1">
      <c r="A216" s="120"/>
      <c r="B216" s="120"/>
      <c r="C216" s="120"/>
      <c r="D216" s="120"/>
      <c r="E216" s="2"/>
      <c r="F216" s="2"/>
      <c r="G216" s="120"/>
      <c r="H216" s="120"/>
      <c r="I216" s="120"/>
      <c r="J216" s="58"/>
      <c r="K216" s="121"/>
      <c r="L216" s="2"/>
      <c r="M216" s="120"/>
      <c r="N216" s="120"/>
      <c r="O216" s="120"/>
      <c r="P216" s="120"/>
      <c r="Q216" s="2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122"/>
      <c r="AJ216" s="122"/>
      <c r="AK216" s="2"/>
      <c r="AL216" s="2"/>
      <c r="AM216" s="2"/>
      <c r="AN216" s="2"/>
      <c r="AO216" s="2"/>
      <c r="AP216" s="2"/>
      <c r="AQ216" s="2"/>
      <c r="AR216" s="15"/>
    </row>
    <row r="217" spans="1:44" ht="11.25" customHeight="1">
      <c r="A217" s="120"/>
      <c r="B217" s="120"/>
      <c r="C217" s="120"/>
      <c r="D217" s="120"/>
      <c r="E217" s="2"/>
      <c r="F217" s="2"/>
      <c r="G217" s="120"/>
      <c r="H217" s="120"/>
      <c r="I217" s="120"/>
      <c r="J217" s="58"/>
      <c r="K217" s="121"/>
      <c r="L217" s="2"/>
      <c r="M217" s="120"/>
      <c r="N217" s="120"/>
      <c r="O217" s="120"/>
      <c r="P217" s="120"/>
      <c r="Q217" s="2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122"/>
      <c r="AJ217" s="122"/>
      <c r="AK217" s="2"/>
      <c r="AL217" s="2"/>
      <c r="AM217" s="2"/>
      <c r="AN217" s="2"/>
      <c r="AO217" s="2"/>
      <c r="AP217" s="2"/>
      <c r="AQ217" s="2"/>
      <c r="AR217" s="15"/>
    </row>
    <row r="218" spans="1:44" ht="11.25" customHeight="1">
      <c r="A218" s="120"/>
      <c r="B218" s="120"/>
      <c r="C218" s="120"/>
      <c r="D218" s="120"/>
      <c r="E218" s="2"/>
      <c r="F218" s="2"/>
      <c r="G218" s="120"/>
      <c r="H218" s="120"/>
      <c r="I218" s="120"/>
      <c r="J218" s="58"/>
      <c r="K218" s="121"/>
      <c r="L218" s="2"/>
      <c r="M218" s="120"/>
      <c r="N218" s="120"/>
      <c r="O218" s="120"/>
      <c r="P218" s="120"/>
      <c r="Q218" s="2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122"/>
      <c r="AJ218" s="122"/>
      <c r="AK218" s="2"/>
      <c r="AL218" s="2"/>
      <c r="AM218" s="2"/>
      <c r="AN218" s="2"/>
      <c r="AO218" s="2"/>
      <c r="AP218" s="2"/>
      <c r="AQ218" s="2"/>
      <c r="AR218" s="15"/>
    </row>
    <row r="219" spans="1:44" ht="11.25" customHeight="1">
      <c r="A219" s="120"/>
      <c r="B219" s="120"/>
      <c r="C219" s="120"/>
      <c r="D219" s="120"/>
      <c r="E219" s="2"/>
      <c r="F219" s="2"/>
      <c r="G219" s="120"/>
      <c r="H219" s="120"/>
      <c r="I219" s="120"/>
      <c r="J219" s="58"/>
      <c r="K219" s="121"/>
      <c r="L219" s="2"/>
      <c r="M219" s="120"/>
      <c r="N219" s="120"/>
      <c r="O219" s="120"/>
      <c r="P219" s="120"/>
      <c r="Q219" s="2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122"/>
      <c r="AJ219" s="122"/>
      <c r="AK219" s="2"/>
      <c r="AL219" s="2"/>
      <c r="AM219" s="2"/>
      <c r="AN219" s="2"/>
      <c r="AO219" s="2"/>
      <c r="AP219" s="2"/>
      <c r="AQ219" s="2"/>
      <c r="AR219" s="15"/>
    </row>
    <row r="220" spans="1:44" ht="11.25" customHeight="1">
      <c r="A220" s="120"/>
      <c r="B220" s="120"/>
      <c r="C220" s="120"/>
      <c r="D220" s="120"/>
      <c r="E220" s="2"/>
      <c r="F220" s="2"/>
      <c r="G220" s="120"/>
      <c r="H220" s="120"/>
      <c r="I220" s="120"/>
      <c r="J220" s="58"/>
      <c r="K220" s="121"/>
      <c r="L220" s="2"/>
      <c r="M220" s="120"/>
      <c r="N220" s="120"/>
      <c r="O220" s="120"/>
      <c r="P220" s="120"/>
      <c r="Q220" s="2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122"/>
      <c r="AJ220" s="122"/>
      <c r="AK220" s="2"/>
      <c r="AL220" s="2"/>
      <c r="AM220" s="2"/>
      <c r="AN220" s="2"/>
      <c r="AO220" s="2"/>
      <c r="AP220" s="2"/>
      <c r="AQ220" s="2"/>
      <c r="AR220" s="15"/>
    </row>
    <row r="221" spans="1:44" ht="11.25" customHeight="1">
      <c r="A221" s="120"/>
      <c r="B221" s="120"/>
      <c r="C221" s="120"/>
      <c r="D221" s="120"/>
      <c r="E221" s="2"/>
      <c r="F221" s="2"/>
      <c r="G221" s="120"/>
      <c r="H221" s="120"/>
      <c r="I221" s="120"/>
      <c r="J221" s="58"/>
      <c r="K221" s="121"/>
      <c r="L221" s="2"/>
      <c r="M221" s="120"/>
      <c r="N221" s="120"/>
      <c r="O221" s="120"/>
      <c r="P221" s="120"/>
      <c r="Q221" s="2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122"/>
      <c r="AJ221" s="122"/>
      <c r="AK221" s="2"/>
      <c r="AL221" s="2"/>
      <c r="AM221" s="2"/>
      <c r="AN221" s="2"/>
      <c r="AO221" s="2"/>
      <c r="AP221" s="2"/>
      <c r="AQ221" s="2"/>
      <c r="AR221" s="15"/>
    </row>
    <row r="222" spans="1:44" ht="11.25" customHeight="1">
      <c r="A222" s="120"/>
      <c r="B222" s="120"/>
      <c r="C222" s="120"/>
      <c r="D222" s="120"/>
      <c r="E222" s="2"/>
      <c r="F222" s="2"/>
      <c r="G222" s="120"/>
      <c r="H222" s="120"/>
      <c r="I222" s="120"/>
      <c r="J222" s="58"/>
      <c r="K222" s="121"/>
      <c r="L222" s="2"/>
      <c r="M222" s="120"/>
      <c r="N222" s="120"/>
      <c r="O222" s="120"/>
      <c r="P222" s="120"/>
      <c r="Q222" s="2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122"/>
      <c r="AJ222" s="122"/>
      <c r="AK222" s="2"/>
      <c r="AL222" s="2"/>
      <c r="AM222" s="2"/>
      <c r="AN222" s="2"/>
      <c r="AO222" s="2"/>
      <c r="AP222" s="2"/>
      <c r="AQ222" s="2"/>
      <c r="AR222" s="15"/>
    </row>
    <row r="223" spans="1:44" ht="11.25" customHeight="1">
      <c r="A223" s="120"/>
      <c r="B223" s="120"/>
      <c r="C223" s="120"/>
      <c r="D223" s="120"/>
      <c r="E223" s="2"/>
      <c r="F223" s="2"/>
      <c r="G223" s="120"/>
      <c r="H223" s="120"/>
      <c r="I223" s="120"/>
      <c r="J223" s="58"/>
      <c r="K223" s="121"/>
      <c r="L223" s="2"/>
      <c r="M223" s="120"/>
      <c r="N223" s="120"/>
      <c r="O223" s="120"/>
      <c r="P223" s="120"/>
      <c r="Q223" s="2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122"/>
      <c r="AJ223" s="122"/>
      <c r="AK223" s="2"/>
      <c r="AL223" s="2"/>
      <c r="AM223" s="2"/>
      <c r="AN223" s="2"/>
      <c r="AO223" s="2"/>
      <c r="AP223" s="2"/>
      <c r="AQ223" s="2"/>
      <c r="AR223" s="15"/>
    </row>
    <row r="224" spans="1:44" ht="11.25" customHeight="1">
      <c r="A224" s="120"/>
      <c r="B224" s="120"/>
      <c r="C224" s="120"/>
      <c r="D224" s="120"/>
      <c r="E224" s="2"/>
      <c r="F224" s="2"/>
      <c r="G224" s="120"/>
      <c r="H224" s="120"/>
      <c r="I224" s="120"/>
      <c r="J224" s="58"/>
      <c r="K224" s="121"/>
      <c r="L224" s="2"/>
      <c r="M224" s="120"/>
      <c r="N224" s="120"/>
      <c r="O224" s="120"/>
      <c r="P224" s="120"/>
      <c r="Q224" s="2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122"/>
      <c r="AJ224" s="122"/>
      <c r="AK224" s="2"/>
      <c r="AL224" s="2"/>
      <c r="AM224" s="2"/>
      <c r="AN224" s="2"/>
      <c r="AO224" s="2"/>
      <c r="AP224" s="2"/>
      <c r="AQ224" s="2"/>
      <c r="AR224" s="15"/>
    </row>
    <row r="225" spans="1:44" ht="11.25" customHeight="1">
      <c r="A225" s="120"/>
      <c r="B225" s="120"/>
      <c r="C225" s="120"/>
      <c r="D225" s="120"/>
      <c r="E225" s="2"/>
      <c r="F225" s="2"/>
      <c r="G225" s="120"/>
      <c r="H225" s="120"/>
      <c r="I225" s="120"/>
      <c r="J225" s="58"/>
      <c r="K225" s="121"/>
      <c r="L225" s="2"/>
      <c r="M225" s="120"/>
      <c r="N225" s="120"/>
      <c r="O225" s="120"/>
      <c r="P225" s="120"/>
      <c r="Q225" s="2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122"/>
      <c r="AJ225" s="122"/>
      <c r="AK225" s="2"/>
      <c r="AL225" s="2"/>
      <c r="AM225" s="2"/>
      <c r="AN225" s="2"/>
      <c r="AO225" s="2"/>
      <c r="AP225" s="2"/>
      <c r="AQ225" s="2"/>
      <c r="AR225" s="15"/>
    </row>
    <row r="226" spans="1:44" ht="11.25" customHeight="1">
      <c r="A226" s="120"/>
      <c r="B226" s="120"/>
      <c r="C226" s="120"/>
      <c r="D226" s="120"/>
      <c r="E226" s="2"/>
      <c r="F226" s="2"/>
      <c r="G226" s="120"/>
      <c r="H226" s="120"/>
      <c r="I226" s="120"/>
      <c r="J226" s="58"/>
      <c r="K226" s="121"/>
      <c r="L226" s="2"/>
      <c r="M226" s="120"/>
      <c r="N226" s="120"/>
      <c r="O226" s="120"/>
      <c r="P226" s="120"/>
      <c r="Q226" s="2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122"/>
      <c r="AJ226" s="122"/>
      <c r="AK226" s="2"/>
      <c r="AL226" s="2"/>
      <c r="AM226" s="2"/>
      <c r="AN226" s="2"/>
      <c r="AO226" s="2"/>
      <c r="AP226" s="2"/>
      <c r="AQ226" s="2"/>
      <c r="AR226" s="15"/>
    </row>
    <row r="227" spans="1:44" ht="11.25" customHeight="1">
      <c r="A227" s="120"/>
      <c r="B227" s="120"/>
      <c r="C227" s="120"/>
      <c r="D227" s="120"/>
      <c r="E227" s="2"/>
      <c r="F227" s="2"/>
      <c r="G227" s="120"/>
      <c r="H227" s="120"/>
      <c r="I227" s="120"/>
      <c r="J227" s="58"/>
      <c r="K227" s="121"/>
      <c r="L227" s="2"/>
      <c r="M227" s="120"/>
      <c r="N227" s="120"/>
      <c r="O227" s="120"/>
      <c r="P227" s="120"/>
      <c r="Q227" s="2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122"/>
      <c r="AJ227" s="122"/>
      <c r="AK227" s="2"/>
      <c r="AL227" s="2"/>
      <c r="AM227" s="2"/>
      <c r="AN227" s="2"/>
      <c r="AO227" s="2"/>
      <c r="AP227" s="2"/>
      <c r="AQ227" s="2"/>
      <c r="AR227" s="15"/>
    </row>
    <row r="228" spans="1:44" ht="11.25" customHeight="1">
      <c r="A228" s="120"/>
      <c r="B228" s="120"/>
      <c r="C228" s="120"/>
      <c r="D228" s="120"/>
      <c r="E228" s="2"/>
      <c r="F228" s="2"/>
      <c r="G228" s="120"/>
      <c r="H228" s="120"/>
      <c r="I228" s="120"/>
      <c r="J228" s="58"/>
      <c r="K228" s="121"/>
      <c r="L228" s="2"/>
      <c r="M228" s="120"/>
      <c r="N228" s="120"/>
      <c r="O228" s="120"/>
      <c r="P228" s="120"/>
      <c r="Q228" s="2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122"/>
      <c r="AJ228" s="122"/>
      <c r="AK228" s="2"/>
      <c r="AL228" s="2"/>
      <c r="AM228" s="2"/>
      <c r="AN228" s="2"/>
      <c r="AO228" s="2"/>
      <c r="AP228" s="2"/>
      <c r="AQ228" s="2"/>
      <c r="AR228" s="15"/>
    </row>
    <row r="229" spans="1:44" ht="11.25" customHeight="1">
      <c r="A229" s="120"/>
      <c r="B229" s="120"/>
      <c r="C229" s="120"/>
      <c r="D229" s="120"/>
      <c r="E229" s="2"/>
      <c r="F229" s="2"/>
      <c r="G229" s="120"/>
      <c r="H229" s="120"/>
      <c r="I229" s="120"/>
      <c r="J229" s="58"/>
      <c r="K229" s="121"/>
      <c r="L229" s="2"/>
      <c r="M229" s="120"/>
      <c r="N229" s="120"/>
      <c r="O229" s="120"/>
      <c r="P229" s="120"/>
      <c r="Q229" s="2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122"/>
      <c r="AJ229" s="122"/>
      <c r="AK229" s="2"/>
      <c r="AL229" s="2"/>
      <c r="AM229" s="2"/>
      <c r="AN229" s="2"/>
      <c r="AO229" s="2"/>
      <c r="AP229" s="2"/>
      <c r="AQ229" s="2"/>
      <c r="AR229" s="15"/>
    </row>
    <row r="230" spans="1:44" ht="11.25" customHeight="1">
      <c r="A230" s="120"/>
      <c r="B230" s="120"/>
      <c r="C230" s="120"/>
      <c r="D230" s="120"/>
      <c r="E230" s="2"/>
      <c r="F230" s="2"/>
      <c r="G230" s="120"/>
      <c r="H230" s="120"/>
      <c r="I230" s="120"/>
      <c r="J230" s="58"/>
      <c r="K230" s="121"/>
      <c r="L230" s="2"/>
      <c r="M230" s="120"/>
      <c r="N230" s="120"/>
      <c r="O230" s="120"/>
      <c r="P230" s="120"/>
      <c r="Q230" s="2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122"/>
      <c r="AJ230" s="122"/>
      <c r="AK230" s="2"/>
      <c r="AL230" s="2"/>
      <c r="AM230" s="2"/>
      <c r="AN230" s="2"/>
      <c r="AO230" s="2"/>
      <c r="AP230" s="2"/>
      <c r="AQ230" s="2"/>
      <c r="AR230" s="15"/>
    </row>
    <row r="231" spans="1:44" ht="11.25" customHeight="1">
      <c r="A231" s="120"/>
      <c r="B231" s="120"/>
      <c r="C231" s="120"/>
      <c r="D231" s="120"/>
      <c r="E231" s="2"/>
      <c r="F231" s="2"/>
      <c r="G231" s="120"/>
      <c r="H231" s="120"/>
      <c r="I231" s="120"/>
      <c r="J231" s="58"/>
      <c r="K231" s="121"/>
      <c r="L231" s="2"/>
      <c r="M231" s="120"/>
      <c r="N231" s="120"/>
      <c r="O231" s="120"/>
      <c r="P231" s="120"/>
      <c r="Q231" s="2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122"/>
      <c r="AJ231" s="122"/>
      <c r="AK231" s="2"/>
      <c r="AL231" s="2"/>
      <c r="AM231" s="2"/>
      <c r="AN231" s="2"/>
      <c r="AO231" s="2"/>
      <c r="AP231" s="2"/>
      <c r="AQ231" s="2"/>
      <c r="AR231" s="15"/>
    </row>
    <row r="232" spans="1:44" ht="11.25" customHeight="1">
      <c r="A232" s="120"/>
      <c r="B232" s="120"/>
      <c r="C232" s="120"/>
      <c r="D232" s="120"/>
      <c r="E232" s="2"/>
      <c r="F232" s="2"/>
      <c r="G232" s="120"/>
      <c r="H232" s="120"/>
      <c r="I232" s="120"/>
      <c r="J232" s="58"/>
      <c r="K232" s="121"/>
      <c r="L232" s="2"/>
      <c r="M232" s="120"/>
      <c r="N232" s="120"/>
      <c r="O232" s="120"/>
      <c r="P232" s="120"/>
      <c r="Q232" s="2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122"/>
      <c r="AJ232" s="122"/>
      <c r="AK232" s="2"/>
      <c r="AL232" s="2"/>
      <c r="AM232" s="2"/>
      <c r="AN232" s="2"/>
      <c r="AO232" s="2"/>
      <c r="AP232" s="2"/>
      <c r="AQ232" s="2"/>
      <c r="AR232" s="15"/>
    </row>
    <row r="233" spans="1:44" ht="11.25" customHeight="1">
      <c r="A233" s="120"/>
      <c r="B233" s="120"/>
      <c r="C233" s="120"/>
      <c r="D233" s="120"/>
      <c r="E233" s="2"/>
      <c r="F233" s="2"/>
      <c r="G233" s="120"/>
      <c r="H233" s="120"/>
      <c r="I233" s="120"/>
      <c r="J233" s="58"/>
      <c r="K233" s="121"/>
      <c r="L233" s="2"/>
      <c r="M233" s="120"/>
      <c r="N233" s="120"/>
      <c r="O233" s="120"/>
      <c r="P233" s="120"/>
      <c r="Q233" s="2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122"/>
      <c r="AJ233" s="122"/>
      <c r="AK233" s="2"/>
      <c r="AL233" s="2"/>
      <c r="AM233" s="2"/>
      <c r="AN233" s="2"/>
      <c r="AO233" s="2"/>
      <c r="AP233" s="2"/>
      <c r="AQ233" s="2"/>
      <c r="AR233" s="15"/>
    </row>
    <row r="234" spans="1:44" ht="11.25" customHeight="1">
      <c r="A234" s="120"/>
      <c r="B234" s="120"/>
      <c r="C234" s="120"/>
      <c r="D234" s="120"/>
      <c r="E234" s="2"/>
      <c r="F234" s="2"/>
      <c r="G234" s="120"/>
      <c r="H234" s="120"/>
      <c r="I234" s="120"/>
      <c r="J234" s="58"/>
      <c r="K234" s="121"/>
      <c r="L234" s="2"/>
      <c r="M234" s="120"/>
      <c r="N234" s="120"/>
      <c r="O234" s="120"/>
      <c r="P234" s="120"/>
      <c r="Q234" s="2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122"/>
      <c r="AJ234" s="122"/>
      <c r="AK234" s="2"/>
      <c r="AL234" s="2"/>
      <c r="AM234" s="2"/>
      <c r="AN234" s="2"/>
      <c r="AO234" s="2"/>
      <c r="AP234" s="2"/>
      <c r="AQ234" s="2"/>
      <c r="AR234" s="15"/>
    </row>
    <row r="235" spans="1:44" ht="11.25" customHeight="1">
      <c r="A235" s="120"/>
      <c r="B235" s="120"/>
      <c r="C235" s="120"/>
      <c r="D235" s="120"/>
      <c r="E235" s="2"/>
      <c r="F235" s="2"/>
      <c r="G235" s="120"/>
      <c r="H235" s="120"/>
      <c r="I235" s="120"/>
      <c r="J235" s="58"/>
      <c r="K235" s="121"/>
      <c r="L235" s="2"/>
      <c r="M235" s="120"/>
      <c r="N235" s="120"/>
      <c r="O235" s="120"/>
      <c r="P235" s="120"/>
      <c r="Q235" s="2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122"/>
      <c r="AJ235" s="122"/>
      <c r="AK235" s="2"/>
      <c r="AL235" s="2"/>
      <c r="AM235" s="2"/>
      <c r="AN235" s="2"/>
      <c r="AO235" s="2"/>
      <c r="AP235" s="2"/>
      <c r="AQ235" s="2"/>
      <c r="AR235" s="15"/>
    </row>
    <row r="236" spans="1:44" ht="11.25" customHeight="1">
      <c r="A236" s="120"/>
      <c r="B236" s="120"/>
      <c r="C236" s="120"/>
      <c r="D236" s="120"/>
      <c r="E236" s="2"/>
      <c r="F236" s="2"/>
      <c r="G236" s="120"/>
      <c r="H236" s="120"/>
      <c r="I236" s="120"/>
      <c r="J236" s="58"/>
      <c r="K236" s="121"/>
      <c r="L236" s="2"/>
      <c r="M236" s="120"/>
      <c r="N236" s="120"/>
      <c r="O236" s="120"/>
      <c r="P236" s="120"/>
      <c r="Q236" s="2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122"/>
      <c r="AJ236" s="122"/>
      <c r="AK236" s="2"/>
      <c r="AL236" s="2"/>
      <c r="AM236" s="2"/>
      <c r="AN236" s="2"/>
      <c r="AO236" s="2"/>
      <c r="AP236" s="2"/>
      <c r="AQ236" s="2"/>
      <c r="AR236" s="15"/>
    </row>
    <row r="237" spans="1:44" ht="11.25" customHeight="1">
      <c r="A237" s="120"/>
      <c r="B237" s="120"/>
      <c r="C237" s="120"/>
      <c r="D237" s="120"/>
      <c r="E237" s="2"/>
      <c r="F237" s="2"/>
      <c r="G237" s="120"/>
      <c r="H237" s="120"/>
      <c r="I237" s="120"/>
      <c r="J237" s="58"/>
      <c r="K237" s="121"/>
      <c r="L237" s="2"/>
      <c r="M237" s="120"/>
      <c r="N237" s="120"/>
      <c r="O237" s="120"/>
      <c r="P237" s="120"/>
      <c r="Q237" s="2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122"/>
      <c r="AJ237" s="122"/>
      <c r="AK237" s="2"/>
      <c r="AL237" s="2"/>
      <c r="AM237" s="2"/>
      <c r="AN237" s="2"/>
      <c r="AO237" s="2"/>
      <c r="AP237" s="2"/>
      <c r="AQ237" s="2"/>
      <c r="AR237" s="15"/>
    </row>
    <row r="238" spans="1:44" ht="11.25" customHeight="1">
      <c r="A238" s="120"/>
      <c r="B238" s="120"/>
      <c r="C238" s="120"/>
      <c r="D238" s="120"/>
      <c r="E238" s="2"/>
      <c r="F238" s="2"/>
      <c r="G238" s="120"/>
      <c r="H238" s="120"/>
      <c r="I238" s="120"/>
      <c r="J238" s="58"/>
      <c r="K238" s="121"/>
      <c r="L238" s="2"/>
      <c r="M238" s="120"/>
      <c r="N238" s="120"/>
      <c r="O238" s="120"/>
      <c r="P238" s="120"/>
      <c r="Q238" s="2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122"/>
      <c r="AJ238" s="122"/>
      <c r="AK238" s="2"/>
      <c r="AL238" s="2"/>
      <c r="AM238" s="2"/>
      <c r="AN238" s="2"/>
      <c r="AO238" s="2"/>
      <c r="AP238" s="2"/>
      <c r="AQ238" s="2"/>
      <c r="AR238" s="15"/>
    </row>
    <row r="239" spans="1:44" ht="11.25" customHeight="1">
      <c r="A239" s="120"/>
      <c r="B239" s="120"/>
      <c r="C239" s="120"/>
      <c r="D239" s="120"/>
      <c r="E239" s="2"/>
      <c r="F239" s="2"/>
      <c r="G239" s="120"/>
      <c r="H239" s="120"/>
      <c r="I239" s="120"/>
      <c r="J239" s="58"/>
      <c r="K239" s="121"/>
      <c r="L239" s="2"/>
      <c r="M239" s="120"/>
      <c r="N239" s="120"/>
      <c r="O239" s="120"/>
      <c r="P239" s="120"/>
      <c r="Q239" s="2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122"/>
      <c r="AJ239" s="122"/>
      <c r="AK239" s="2"/>
      <c r="AL239" s="2"/>
      <c r="AM239" s="2"/>
      <c r="AN239" s="2"/>
      <c r="AO239" s="2"/>
      <c r="AP239" s="2"/>
      <c r="AQ239" s="2"/>
      <c r="AR239" s="15"/>
    </row>
    <row r="240" spans="1:44" ht="11.25" customHeight="1">
      <c r="A240" s="120"/>
      <c r="B240" s="120"/>
      <c r="C240" s="120"/>
      <c r="D240" s="120"/>
      <c r="E240" s="2"/>
      <c r="F240" s="2"/>
      <c r="G240" s="120"/>
      <c r="H240" s="120"/>
      <c r="I240" s="120"/>
      <c r="J240" s="58"/>
      <c r="K240" s="121"/>
      <c r="L240" s="2"/>
      <c r="M240" s="120"/>
      <c r="N240" s="120"/>
      <c r="O240" s="120"/>
      <c r="P240" s="120"/>
      <c r="Q240" s="2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122"/>
      <c r="AJ240" s="122"/>
      <c r="AK240" s="2"/>
      <c r="AL240" s="2"/>
      <c r="AM240" s="2"/>
      <c r="AN240" s="2"/>
      <c r="AO240" s="2"/>
      <c r="AP240" s="2"/>
      <c r="AQ240" s="2"/>
      <c r="AR240" s="15"/>
    </row>
    <row r="241" spans="1:44" ht="11.25" customHeight="1">
      <c r="A241" s="120"/>
      <c r="B241" s="120"/>
      <c r="C241" s="120"/>
      <c r="D241" s="120"/>
      <c r="E241" s="2"/>
      <c r="F241" s="2"/>
      <c r="G241" s="120"/>
      <c r="H241" s="120"/>
      <c r="I241" s="120"/>
      <c r="J241" s="58"/>
      <c r="K241" s="121"/>
      <c r="L241" s="2"/>
      <c r="M241" s="120"/>
      <c r="N241" s="120"/>
      <c r="O241" s="120"/>
      <c r="P241" s="120"/>
      <c r="Q241" s="2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122"/>
      <c r="AJ241" s="122"/>
      <c r="AK241" s="2"/>
      <c r="AL241" s="2"/>
      <c r="AM241" s="2"/>
      <c r="AN241" s="2"/>
      <c r="AO241" s="2"/>
      <c r="AP241" s="2"/>
      <c r="AQ241" s="2"/>
      <c r="AR241" s="15"/>
    </row>
    <row r="242" spans="1:44" ht="11.25" customHeight="1">
      <c r="A242" s="120"/>
      <c r="B242" s="120"/>
      <c r="C242" s="120"/>
      <c r="D242" s="120"/>
      <c r="E242" s="2"/>
      <c r="F242" s="2"/>
      <c r="G242" s="120"/>
      <c r="H242" s="120"/>
      <c r="I242" s="120"/>
      <c r="J242" s="58"/>
      <c r="K242" s="121"/>
      <c r="L242" s="2"/>
      <c r="M242" s="120"/>
      <c r="N242" s="120"/>
      <c r="O242" s="120"/>
      <c r="P242" s="120"/>
      <c r="Q242" s="2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122"/>
      <c r="AJ242" s="122"/>
      <c r="AK242" s="2"/>
      <c r="AL242" s="2"/>
      <c r="AM242" s="2"/>
      <c r="AN242" s="2"/>
      <c r="AO242" s="2"/>
      <c r="AP242" s="2"/>
      <c r="AQ242" s="2"/>
      <c r="AR242" s="15"/>
    </row>
    <row r="243" spans="1:44" ht="11.25" customHeight="1">
      <c r="A243" s="120"/>
      <c r="B243" s="120"/>
      <c r="C243" s="120"/>
      <c r="D243" s="120"/>
      <c r="E243" s="2"/>
      <c r="F243" s="2"/>
      <c r="G243" s="120"/>
      <c r="H243" s="120"/>
      <c r="I243" s="120"/>
      <c r="J243" s="58"/>
      <c r="K243" s="121"/>
      <c r="L243" s="2"/>
      <c r="M243" s="120"/>
      <c r="N243" s="120"/>
      <c r="O243" s="120"/>
      <c r="P243" s="120"/>
      <c r="Q243" s="2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122"/>
      <c r="AJ243" s="122"/>
      <c r="AK243" s="2"/>
      <c r="AL243" s="2"/>
      <c r="AM243" s="2"/>
      <c r="AN243" s="2"/>
      <c r="AO243" s="2"/>
      <c r="AP243" s="2"/>
      <c r="AQ243" s="2"/>
      <c r="AR243" s="15"/>
    </row>
    <row r="244" spans="1:44" ht="11.25" customHeight="1">
      <c r="A244" s="120"/>
      <c r="B244" s="120"/>
      <c r="C244" s="120"/>
      <c r="D244" s="120"/>
      <c r="E244" s="2"/>
      <c r="F244" s="2"/>
      <c r="G244" s="120"/>
      <c r="H244" s="120"/>
      <c r="I244" s="120"/>
      <c r="J244" s="58"/>
      <c r="K244" s="121"/>
      <c r="L244" s="2"/>
      <c r="M244" s="120"/>
      <c r="N244" s="120"/>
      <c r="O244" s="120"/>
      <c r="P244" s="120"/>
      <c r="Q244" s="2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122"/>
      <c r="AJ244" s="122"/>
      <c r="AK244" s="2"/>
      <c r="AL244" s="2"/>
      <c r="AM244" s="2"/>
      <c r="AN244" s="2"/>
      <c r="AO244" s="2"/>
      <c r="AP244" s="2"/>
      <c r="AQ244" s="2"/>
      <c r="AR244" s="15"/>
    </row>
    <row r="245" spans="1:44" ht="11.25" customHeight="1">
      <c r="A245" s="120"/>
      <c r="B245" s="120"/>
      <c r="C245" s="120"/>
      <c r="D245" s="120"/>
      <c r="E245" s="2"/>
      <c r="F245" s="2"/>
      <c r="G245" s="120"/>
      <c r="H245" s="120"/>
      <c r="I245" s="120"/>
      <c r="J245" s="58"/>
      <c r="K245" s="121"/>
      <c r="L245" s="2"/>
      <c r="M245" s="120"/>
      <c r="N245" s="120"/>
      <c r="O245" s="120"/>
      <c r="P245" s="120"/>
      <c r="Q245" s="2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122"/>
      <c r="AJ245" s="122"/>
      <c r="AK245" s="2"/>
      <c r="AL245" s="2"/>
      <c r="AM245" s="2"/>
      <c r="AN245" s="2"/>
      <c r="AO245" s="2"/>
      <c r="AP245" s="2"/>
      <c r="AQ245" s="2"/>
      <c r="AR245" s="15"/>
    </row>
    <row r="246" spans="1:44" ht="11.25" customHeight="1">
      <c r="A246" s="120"/>
      <c r="B246" s="120"/>
      <c r="C246" s="120"/>
      <c r="D246" s="120"/>
      <c r="E246" s="2"/>
      <c r="F246" s="2"/>
      <c r="G246" s="120"/>
      <c r="H246" s="120"/>
      <c r="I246" s="120"/>
      <c r="J246" s="58"/>
      <c r="K246" s="121"/>
      <c r="L246" s="2"/>
      <c r="M246" s="120"/>
      <c r="N246" s="120"/>
      <c r="O246" s="120"/>
      <c r="P246" s="120"/>
      <c r="Q246" s="2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122"/>
      <c r="AJ246" s="122"/>
      <c r="AK246" s="2"/>
      <c r="AL246" s="2"/>
      <c r="AM246" s="2"/>
      <c r="AN246" s="2"/>
      <c r="AO246" s="2"/>
      <c r="AP246" s="2"/>
      <c r="AQ246" s="2"/>
      <c r="AR246" s="15"/>
    </row>
    <row r="247" spans="1:44" ht="11.25" customHeight="1">
      <c r="A247" s="120"/>
      <c r="B247" s="120"/>
      <c r="C247" s="120"/>
      <c r="D247" s="120"/>
      <c r="E247" s="2"/>
      <c r="F247" s="2"/>
      <c r="G247" s="120"/>
      <c r="H247" s="120"/>
      <c r="I247" s="120"/>
      <c r="J247" s="58"/>
      <c r="K247" s="121"/>
      <c r="L247" s="2"/>
      <c r="M247" s="120"/>
      <c r="N247" s="120"/>
      <c r="O247" s="120"/>
      <c r="P247" s="120"/>
      <c r="Q247" s="2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122"/>
      <c r="AJ247" s="122"/>
      <c r="AK247" s="2"/>
      <c r="AL247" s="2"/>
      <c r="AM247" s="2"/>
      <c r="AN247" s="2"/>
      <c r="AO247" s="2"/>
      <c r="AP247" s="2"/>
      <c r="AQ247" s="2"/>
      <c r="AR247" s="15"/>
    </row>
    <row r="248" spans="1:44" ht="11.25" customHeight="1">
      <c r="A248" s="120"/>
      <c r="B248" s="120"/>
      <c r="C248" s="120"/>
      <c r="D248" s="120"/>
      <c r="E248" s="2"/>
      <c r="F248" s="2"/>
      <c r="G248" s="120"/>
      <c r="H248" s="120"/>
      <c r="I248" s="120"/>
      <c r="J248" s="58"/>
      <c r="K248" s="121"/>
      <c r="L248" s="2"/>
      <c r="M248" s="120"/>
      <c r="N248" s="120"/>
      <c r="O248" s="120"/>
      <c r="P248" s="120"/>
      <c r="Q248" s="2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122"/>
      <c r="AJ248" s="122"/>
      <c r="AK248" s="2"/>
      <c r="AL248" s="2"/>
      <c r="AM248" s="2"/>
      <c r="AN248" s="2"/>
      <c r="AO248" s="2"/>
      <c r="AP248" s="2"/>
      <c r="AQ248" s="2"/>
      <c r="AR248" s="15"/>
    </row>
    <row r="249" spans="1:44" ht="11.25" customHeight="1">
      <c r="A249" s="120"/>
      <c r="B249" s="120"/>
      <c r="C249" s="120"/>
      <c r="D249" s="120"/>
      <c r="E249" s="2"/>
      <c r="F249" s="2"/>
      <c r="G249" s="120"/>
      <c r="H249" s="120"/>
      <c r="I249" s="120"/>
      <c r="J249" s="58"/>
      <c r="K249" s="121"/>
      <c r="L249" s="2"/>
      <c r="M249" s="120"/>
      <c r="N249" s="120"/>
      <c r="O249" s="120"/>
      <c r="P249" s="120"/>
      <c r="Q249" s="2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122"/>
      <c r="AJ249" s="122"/>
      <c r="AK249" s="2"/>
      <c r="AL249" s="2"/>
      <c r="AM249" s="2"/>
      <c r="AN249" s="2"/>
      <c r="AO249" s="2"/>
      <c r="AP249" s="2"/>
      <c r="AQ249" s="2"/>
      <c r="AR249" s="15"/>
    </row>
    <row r="250" spans="1:44" ht="11.25" customHeight="1">
      <c r="A250" s="120"/>
      <c r="B250" s="120"/>
      <c r="C250" s="120"/>
      <c r="D250" s="120"/>
      <c r="E250" s="2"/>
      <c r="F250" s="2"/>
      <c r="G250" s="120"/>
      <c r="H250" s="120"/>
      <c r="I250" s="120"/>
      <c r="J250" s="58"/>
      <c r="K250" s="121"/>
      <c r="L250" s="2"/>
      <c r="M250" s="120"/>
      <c r="N250" s="120"/>
      <c r="O250" s="120"/>
      <c r="P250" s="120"/>
      <c r="Q250" s="2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122"/>
      <c r="AJ250" s="122"/>
      <c r="AK250" s="2"/>
      <c r="AL250" s="2"/>
      <c r="AM250" s="2"/>
      <c r="AN250" s="2"/>
      <c r="AO250" s="2"/>
      <c r="AP250" s="2"/>
      <c r="AQ250" s="2"/>
      <c r="AR250" s="15"/>
    </row>
    <row r="251" spans="1:44" ht="11.25" customHeight="1">
      <c r="A251" s="120"/>
      <c r="B251" s="120"/>
      <c r="C251" s="120"/>
      <c r="D251" s="120"/>
      <c r="E251" s="2"/>
      <c r="F251" s="2"/>
      <c r="G251" s="120"/>
      <c r="H251" s="120"/>
      <c r="I251" s="120"/>
      <c r="J251" s="58"/>
      <c r="K251" s="121"/>
      <c r="L251" s="2"/>
      <c r="M251" s="120"/>
      <c r="N251" s="120"/>
      <c r="O251" s="120"/>
      <c r="P251" s="120"/>
      <c r="Q251" s="2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122"/>
      <c r="AJ251" s="122"/>
      <c r="AK251" s="2"/>
      <c r="AL251" s="2"/>
      <c r="AM251" s="2"/>
      <c r="AN251" s="2"/>
      <c r="AO251" s="2"/>
      <c r="AP251" s="2"/>
      <c r="AQ251" s="2"/>
      <c r="AR251" s="15"/>
    </row>
    <row r="252" spans="1:44" ht="11.25" customHeight="1">
      <c r="A252" s="120"/>
      <c r="B252" s="120"/>
      <c r="C252" s="120"/>
      <c r="D252" s="120"/>
      <c r="E252" s="2"/>
      <c r="F252" s="2"/>
      <c r="G252" s="120"/>
      <c r="H252" s="120"/>
      <c r="I252" s="120"/>
      <c r="J252" s="58"/>
      <c r="K252" s="121"/>
      <c r="L252" s="2"/>
      <c r="M252" s="120"/>
      <c r="N252" s="120"/>
      <c r="O252" s="120"/>
      <c r="P252" s="120"/>
      <c r="Q252" s="2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122"/>
      <c r="AJ252" s="122"/>
      <c r="AK252" s="2"/>
      <c r="AL252" s="2"/>
      <c r="AM252" s="2"/>
      <c r="AN252" s="2"/>
      <c r="AO252" s="2"/>
      <c r="AP252" s="2"/>
      <c r="AQ252" s="2"/>
      <c r="AR252" s="15"/>
    </row>
    <row r="253" spans="1:44" ht="11.25" customHeight="1">
      <c r="A253" s="120"/>
      <c r="B253" s="120"/>
      <c r="C253" s="120"/>
      <c r="D253" s="120"/>
      <c r="E253" s="2"/>
      <c r="F253" s="2"/>
      <c r="G253" s="120"/>
      <c r="H253" s="120"/>
      <c r="I253" s="120"/>
      <c r="J253" s="58"/>
      <c r="K253" s="121"/>
      <c r="L253" s="2"/>
      <c r="M253" s="120"/>
      <c r="N253" s="120"/>
      <c r="O253" s="120"/>
      <c r="P253" s="120"/>
      <c r="Q253" s="2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122"/>
      <c r="AJ253" s="122"/>
      <c r="AK253" s="2"/>
      <c r="AL253" s="2"/>
      <c r="AM253" s="2"/>
      <c r="AN253" s="2"/>
      <c r="AO253" s="2"/>
      <c r="AP253" s="2"/>
      <c r="AQ253" s="2"/>
      <c r="AR253" s="15"/>
    </row>
    <row r="254" spans="1:44" ht="11.25" customHeight="1">
      <c r="A254" s="120"/>
      <c r="B254" s="120"/>
      <c r="C254" s="120"/>
      <c r="D254" s="120"/>
      <c r="E254" s="2"/>
      <c r="F254" s="2"/>
      <c r="G254" s="120"/>
      <c r="H254" s="120"/>
      <c r="I254" s="120"/>
      <c r="J254" s="58"/>
      <c r="K254" s="121"/>
      <c r="L254" s="2"/>
      <c r="M254" s="120"/>
      <c r="N254" s="120"/>
      <c r="O254" s="120"/>
      <c r="P254" s="120"/>
      <c r="Q254" s="2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122"/>
      <c r="AJ254" s="122"/>
      <c r="AK254" s="2"/>
      <c r="AL254" s="2"/>
      <c r="AM254" s="2"/>
      <c r="AN254" s="2"/>
      <c r="AO254" s="2"/>
      <c r="AP254" s="2"/>
      <c r="AQ254" s="2"/>
      <c r="AR254" s="15"/>
    </row>
    <row r="255" spans="1:44" ht="11.25" customHeight="1">
      <c r="A255" s="120"/>
      <c r="B255" s="120"/>
      <c r="C255" s="120"/>
      <c r="D255" s="120"/>
      <c r="E255" s="2"/>
      <c r="F255" s="2"/>
      <c r="G255" s="120"/>
      <c r="H255" s="120"/>
      <c r="I255" s="120"/>
      <c r="J255" s="58"/>
      <c r="K255" s="121"/>
      <c r="L255" s="2"/>
      <c r="M255" s="120"/>
      <c r="N255" s="120"/>
      <c r="O255" s="120"/>
      <c r="P255" s="120"/>
      <c r="Q255" s="2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122"/>
      <c r="AJ255" s="122"/>
      <c r="AK255" s="2"/>
      <c r="AL255" s="2"/>
      <c r="AM255" s="2"/>
      <c r="AN255" s="2"/>
      <c r="AO255" s="2"/>
      <c r="AP255" s="2"/>
      <c r="AQ255" s="2"/>
      <c r="AR255" s="15"/>
    </row>
    <row r="256" spans="1:44" ht="11.25" customHeight="1">
      <c r="A256" s="120"/>
      <c r="B256" s="120"/>
      <c r="C256" s="120"/>
      <c r="D256" s="120"/>
      <c r="E256" s="2"/>
      <c r="F256" s="2"/>
      <c r="G256" s="120"/>
      <c r="H256" s="120"/>
      <c r="I256" s="120"/>
      <c r="J256" s="58"/>
      <c r="K256" s="121"/>
      <c r="L256" s="2"/>
      <c r="M256" s="120"/>
      <c r="N256" s="120"/>
      <c r="O256" s="120"/>
      <c r="P256" s="120"/>
      <c r="Q256" s="2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122"/>
      <c r="AJ256" s="122"/>
      <c r="AK256" s="2"/>
      <c r="AL256" s="2"/>
      <c r="AM256" s="2"/>
      <c r="AN256" s="2"/>
      <c r="AO256" s="2"/>
      <c r="AP256" s="2"/>
      <c r="AQ256" s="2"/>
      <c r="AR256" s="15"/>
    </row>
    <row r="257" spans="1:44" ht="11.25" customHeight="1">
      <c r="A257" s="120"/>
      <c r="B257" s="120"/>
      <c r="C257" s="120"/>
      <c r="D257" s="120"/>
      <c r="E257" s="2"/>
      <c r="F257" s="2"/>
      <c r="G257" s="120"/>
      <c r="H257" s="120"/>
      <c r="I257" s="120"/>
      <c r="J257" s="58"/>
      <c r="K257" s="121"/>
      <c r="L257" s="2"/>
      <c r="M257" s="120"/>
      <c r="N257" s="120"/>
      <c r="O257" s="120"/>
      <c r="P257" s="120"/>
      <c r="Q257" s="2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122"/>
      <c r="AJ257" s="122"/>
      <c r="AK257" s="2"/>
      <c r="AL257" s="2"/>
      <c r="AM257" s="2"/>
      <c r="AN257" s="2"/>
      <c r="AO257" s="2"/>
      <c r="AP257" s="2"/>
      <c r="AQ257" s="2"/>
      <c r="AR257" s="15"/>
    </row>
    <row r="258" spans="1:44" ht="11.25" customHeight="1">
      <c r="A258" s="120"/>
      <c r="B258" s="120"/>
      <c r="C258" s="120"/>
      <c r="D258" s="120"/>
      <c r="E258" s="2"/>
      <c r="F258" s="2"/>
      <c r="G258" s="120"/>
      <c r="H258" s="120"/>
      <c r="I258" s="120"/>
      <c r="J258" s="58"/>
      <c r="K258" s="121"/>
      <c r="L258" s="2"/>
      <c r="M258" s="120"/>
      <c r="N258" s="120"/>
      <c r="O258" s="120"/>
      <c r="P258" s="120"/>
      <c r="Q258" s="2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122"/>
      <c r="AJ258" s="122"/>
      <c r="AK258" s="2"/>
      <c r="AL258" s="2"/>
      <c r="AM258" s="2"/>
      <c r="AN258" s="2"/>
      <c r="AO258" s="2"/>
      <c r="AP258" s="2"/>
      <c r="AQ258" s="2"/>
      <c r="AR258" s="15"/>
    </row>
    <row r="259" spans="1:44" ht="11.25" customHeight="1">
      <c r="A259" s="120"/>
      <c r="B259" s="120"/>
      <c r="C259" s="120"/>
      <c r="D259" s="120"/>
      <c r="E259" s="2"/>
      <c r="F259" s="2"/>
      <c r="G259" s="120"/>
      <c r="H259" s="120"/>
      <c r="I259" s="120"/>
      <c r="J259" s="58"/>
      <c r="K259" s="121"/>
      <c r="L259" s="2"/>
      <c r="M259" s="120"/>
      <c r="N259" s="120"/>
      <c r="O259" s="120"/>
      <c r="P259" s="120"/>
      <c r="Q259" s="2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122"/>
      <c r="AJ259" s="122"/>
      <c r="AK259" s="2"/>
      <c r="AL259" s="2"/>
      <c r="AM259" s="2"/>
      <c r="AN259" s="2"/>
      <c r="AO259" s="2"/>
      <c r="AP259" s="2"/>
      <c r="AQ259" s="2"/>
      <c r="AR259" s="15"/>
    </row>
    <row r="260" spans="1:44" ht="11.25" customHeight="1">
      <c r="A260" s="120"/>
      <c r="B260" s="120"/>
      <c r="C260" s="120"/>
      <c r="D260" s="120"/>
      <c r="E260" s="2"/>
      <c r="F260" s="2"/>
      <c r="G260" s="120"/>
      <c r="H260" s="120"/>
      <c r="I260" s="120"/>
      <c r="J260" s="58"/>
      <c r="K260" s="121"/>
      <c r="L260" s="2"/>
      <c r="M260" s="120"/>
      <c r="N260" s="120"/>
      <c r="O260" s="120"/>
      <c r="P260" s="120"/>
      <c r="Q260" s="2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122"/>
      <c r="AJ260" s="122"/>
      <c r="AK260" s="2"/>
      <c r="AL260" s="2"/>
      <c r="AM260" s="2"/>
      <c r="AN260" s="2"/>
      <c r="AO260" s="2"/>
      <c r="AP260" s="2"/>
      <c r="AQ260" s="2"/>
      <c r="AR260" s="15"/>
    </row>
    <row r="261" spans="1:44" ht="11.25" customHeight="1">
      <c r="A261" s="120"/>
      <c r="B261" s="120"/>
      <c r="C261" s="120"/>
      <c r="D261" s="120"/>
      <c r="E261" s="2"/>
      <c r="F261" s="2"/>
      <c r="G261" s="120"/>
      <c r="H261" s="120"/>
      <c r="I261" s="120"/>
      <c r="J261" s="58"/>
      <c r="K261" s="121"/>
      <c r="L261" s="2"/>
      <c r="M261" s="120"/>
      <c r="N261" s="120"/>
      <c r="O261" s="120"/>
      <c r="P261" s="120"/>
      <c r="Q261" s="2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122"/>
      <c r="AJ261" s="122"/>
      <c r="AK261" s="2"/>
      <c r="AL261" s="2"/>
      <c r="AM261" s="2"/>
      <c r="AN261" s="2"/>
      <c r="AO261" s="2"/>
      <c r="AP261" s="2"/>
      <c r="AQ261" s="2"/>
      <c r="AR261" s="15"/>
    </row>
    <row r="262" spans="1:44" ht="11.25" customHeight="1">
      <c r="A262" s="120"/>
      <c r="B262" s="120"/>
      <c r="C262" s="120"/>
      <c r="D262" s="120"/>
      <c r="E262" s="2"/>
      <c r="F262" s="2"/>
      <c r="G262" s="120"/>
      <c r="H262" s="120"/>
      <c r="I262" s="120"/>
      <c r="J262" s="58"/>
      <c r="K262" s="121"/>
      <c r="L262" s="2"/>
      <c r="M262" s="120"/>
      <c r="N262" s="120"/>
      <c r="O262" s="120"/>
      <c r="P262" s="120"/>
      <c r="Q262" s="2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122"/>
      <c r="AJ262" s="122"/>
      <c r="AK262" s="2"/>
      <c r="AL262" s="2"/>
      <c r="AM262" s="2"/>
      <c r="AN262" s="2"/>
      <c r="AO262" s="2"/>
      <c r="AP262" s="2"/>
      <c r="AQ262" s="2"/>
      <c r="AR262" s="15"/>
    </row>
    <row r="263" spans="1:44" ht="11.25" customHeight="1">
      <c r="A263" s="120"/>
      <c r="B263" s="120"/>
      <c r="C263" s="120"/>
      <c r="D263" s="120"/>
      <c r="E263" s="2"/>
      <c r="F263" s="2"/>
      <c r="G263" s="120"/>
      <c r="H263" s="120"/>
      <c r="I263" s="120"/>
      <c r="J263" s="58"/>
      <c r="K263" s="121"/>
      <c r="L263" s="2"/>
      <c r="M263" s="120"/>
      <c r="N263" s="120"/>
      <c r="O263" s="120"/>
      <c r="P263" s="120"/>
      <c r="Q263" s="2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122"/>
      <c r="AJ263" s="122"/>
      <c r="AK263" s="2"/>
      <c r="AL263" s="2"/>
      <c r="AM263" s="2"/>
      <c r="AN263" s="2"/>
      <c r="AO263" s="2"/>
      <c r="AP263" s="2"/>
      <c r="AQ263" s="2"/>
      <c r="AR263" s="15"/>
    </row>
    <row r="264" spans="1:44" ht="11.25" customHeight="1">
      <c r="A264" s="120"/>
      <c r="B264" s="120"/>
      <c r="C264" s="120"/>
      <c r="D264" s="120"/>
      <c r="E264" s="2"/>
      <c r="F264" s="2"/>
      <c r="G264" s="120"/>
      <c r="H264" s="120"/>
      <c r="I264" s="120"/>
      <c r="J264" s="58"/>
      <c r="K264" s="121"/>
      <c r="L264" s="2"/>
      <c r="M264" s="120"/>
      <c r="N264" s="120"/>
      <c r="O264" s="120"/>
      <c r="P264" s="120"/>
      <c r="Q264" s="2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122"/>
      <c r="AJ264" s="122"/>
      <c r="AK264" s="2"/>
      <c r="AL264" s="2"/>
      <c r="AM264" s="2"/>
      <c r="AN264" s="2"/>
      <c r="AO264" s="2"/>
      <c r="AP264" s="2"/>
      <c r="AQ264" s="2"/>
      <c r="AR264" s="15"/>
    </row>
    <row r="265" spans="1:44" ht="11.25" customHeight="1">
      <c r="A265" s="120"/>
      <c r="B265" s="120"/>
      <c r="C265" s="120"/>
      <c r="D265" s="120"/>
      <c r="E265" s="2"/>
      <c r="F265" s="2"/>
      <c r="G265" s="120"/>
      <c r="H265" s="120"/>
      <c r="I265" s="120"/>
      <c r="J265" s="58"/>
      <c r="K265" s="121"/>
      <c r="L265" s="2"/>
      <c r="M265" s="120"/>
      <c r="N265" s="120"/>
      <c r="O265" s="120"/>
      <c r="P265" s="120"/>
      <c r="Q265" s="2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122"/>
      <c r="AJ265" s="122"/>
      <c r="AK265" s="2"/>
      <c r="AL265" s="2"/>
      <c r="AM265" s="2"/>
      <c r="AN265" s="2"/>
      <c r="AO265" s="2"/>
      <c r="AP265" s="2"/>
      <c r="AQ265" s="2"/>
      <c r="AR265" s="15"/>
    </row>
    <row r="266" spans="1:44" ht="11.25" customHeight="1">
      <c r="A266" s="120"/>
      <c r="B266" s="120"/>
      <c r="C266" s="120"/>
      <c r="D266" s="120"/>
      <c r="E266" s="2"/>
      <c r="F266" s="2"/>
      <c r="G266" s="120"/>
      <c r="H266" s="120"/>
      <c r="I266" s="120"/>
      <c r="J266" s="58"/>
      <c r="K266" s="121"/>
      <c r="L266" s="2"/>
      <c r="M266" s="120"/>
      <c r="N266" s="120"/>
      <c r="O266" s="120"/>
      <c r="P266" s="120"/>
      <c r="Q266" s="2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122"/>
      <c r="AJ266" s="122"/>
      <c r="AK266" s="2"/>
      <c r="AL266" s="2"/>
      <c r="AM266" s="2"/>
      <c r="AN266" s="2"/>
      <c r="AO266" s="2"/>
      <c r="AP266" s="2"/>
      <c r="AQ266" s="2"/>
      <c r="AR266" s="15"/>
    </row>
    <row r="267" spans="1:44" ht="11.25" customHeight="1">
      <c r="A267" s="120"/>
      <c r="B267" s="120"/>
      <c r="C267" s="120"/>
      <c r="D267" s="120"/>
      <c r="E267" s="2"/>
      <c r="F267" s="2"/>
      <c r="G267" s="120"/>
      <c r="H267" s="120"/>
      <c r="I267" s="120"/>
      <c r="J267" s="58"/>
      <c r="K267" s="121"/>
      <c r="L267" s="2"/>
      <c r="M267" s="120"/>
      <c r="N267" s="120"/>
      <c r="O267" s="120"/>
      <c r="P267" s="120"/>
      <c r="Q267" s="2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122"/>
      <c r="AJ267" s="122"/>
      <c r="AK267" s="2"/>
      <c r="AL267" s="2"/>
      <c r="AM267" s="2"/>
      <c r="AN267" s="2"/>
      <c r="AO267" s="2"/>
      <c r="AP267" s="2"/>
      <c r="AQ267" s="2"/>
      <c r="AR267" s="15"/>
    </row>
    <row r="268" spans="1:44" ht="11.25" customHeight="1">
      <c r="A268" s="120"/>
      <c r="B268" s="120"/>
      <c r="C268" s="120"/>
      <c r="D268" s="120"/>
      <c r="E268" s="2"/>
      <c r="F268" s="2"/>
      <c r="G268" s="120"/>
      <c r="H268" s="120"/>
      <c r="I268" s="120"/>
      <c r="J268" s="58"/>
      <c r="K268" s="121"/>
      <c r="L268" s="2"/>
      <c r="M268" s="120"/>
      <c r="N268" s="120"/>
      <c r="O268" s="120"/>
      <c r="P268" s="120"/>
      <c r="Q268" s="2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122"/>
      <c r="AJ268" s="122"/>
      <c r="AK268" s="2"/>
      <c r="AL268" s="2"/>
      <c r="AM268" s="2"/>
      <c r="AN268" s="2"/>
      <c r="AO268" s="2"/>
      <c r="AP268" s="2"/>
      <c r="AQ268" s="2"/>
      <c r="AR268" s="15"/>
    </row>
    <row r="269" spans="1:44" ht="11.25" customHeight="1">
      <c r="A269" s="120"/>
      <c r="B269" s="120"/>
      <c r="C269" s="120"/>
      <c r="D269" s="120"/>
      <c r="E269" s="2"/>
      <c r="F269" s="2"/>
      <c r="G269" s="120"/>
      <c r="H269" s="120"/>
      <c r="I269" s="120"/>
      <c r="J269" s="58"/>
      <c r="K269" s="121"/>
      <c r="L269" s="2"/>
      <c r="M269" s="120"/>
      <c r="N269" s="120"/>
      <c r="O269" s="120"/>
      <c r="P269" s="120"/>
      <c r="Q269" s="2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122"/>
      <c r="AJ269" s="122"/>
      <c r="AK269" s="2"/>
      <c r="AL269" s="2"/>
      <c r="AM269" s="2"/>
      <c r="AN269" s="2"/>
      <c r="AO269" s="2"/>
      <c r="AP269" s="2"/>
      <c r="AQ269" s="2"/>
      <c r="AR269" s="15"/>
    </row>
    <row r="270" spans="1:44" ht="11.25" customHeight="1">
      <c r="A270" s="120"/>
      <c r="B270" s="120"/>
      <c r="C270" s="120"/>
      <c r="D270" s="120"/>
      <c r="E270" s="2"/>
      <c r="F270" s="2"/>
      <c r="G270" s="120"/>
      <c r="H270" s="120"/>
      <c r="I270" s="120"/>
      <c r="J270" s="58"/>
      <c r="K270" s="121"/>
      <c r="L270" s="2"/>
      <c r="M270" s="120"/>
      <c r="N270" s="120"/>
      <c r="O270" s="120"/>
      <c r="P270" s="120"/>
      <c r="Q270" s="2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122"/>
      <c r="AJ270" s="122"/>
      <c r="AK270" s="2"/>
      <c r="AL270" s="2"/>
      <c r="AM270" s="2"/>
      <c r="AN270" s="2"/>
      <c r="AO270" s="2"/>
      <c r="AP270" s="2"/>
      <c r="AQ270" s="2"/>
      <c r="AR270" s="15"/>
    </row>
    <row r="271" spans="1:44" ht="11.25" customHeight="1">
      <c r="A271" s="120"/>
      <c r="B271" s="120"/>
      <c r="C271" s="120"/>
      <c r="D271" s="120"/>
      <c r="E271" s="2"/>
      <c r="F271" s="2"/>
      <c r="G271" s="120"/>
      <c r="H271" s="120"/>
      <c r="I271" s="120"/>
      <c r="J271" s="58"/>
      <c r="K271" s="121"/>
      <c r="L271" s="2"/>
      <c r="M271" s="120"/>
      <c r="N271" s="120"/>
      <c r="O271" s="120"/>
      <c r="P271" s="120"/>
      <c r="Q271" s="2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122"/>
      <c r="AJ271" s="122"/>
      <c r="AK271" s="2"/>
      <c r="AL271" s="2"/>
      <c r="AM271" s="2"/>
      <c r="AN271" s="2"/>
      <c r="AO271" s="2"/>
      <c r="AP271" s="2"/>
      <c r="AQ271" s="2"/>
      <c r="AR271" s="15"/>
    </row>
    <row r="272" spans="1:44" ht="11.25" customHeight="1">
      <c r="A272" s="120"/>
      <c r="B272" s="120"/>
      <c r="C272" s="120"/>
      <c r="D272" s="120"/>
      <c r="E272" s="2"/>
      <c r="F272" s="2"/>
      <c r="G272" s="120"/>
      <c r="H272" s="120"/>
      <c r="I272" s="120"/>
      <c r="J272" s="58"/>
      <c r="K272" s="121"/>
      <c r="L272" s="2"/>
      <c r="M272" s="120"/>
      <c r="N272" s="120"/>
      <c r="O272" s="120"/>
      <c r="P272" s="120"/>
      <c r="Q272" s="2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122"/>
      <c r="AJ272" s="122"/>
      <c r="AK272" s="2"/>
      <c r="AL272" s="2"/>
      <c r="AM272" s="2"/>
      <c r="AN272" s="2"/>
      <c r="AO272" s="2"/>
      <c r="AP272" s="2"/>
      <c r="AQ272" s="2"/>
      <c r="AR272" s="15"/>
    </row>
    <row r="273" spans="1:44" ht="11.25" customHeight="1">
      <c r="A273" s="120"/>
      <c r="B273" s="120"/>
      <c r="C273" s="120"/>
      <c r="D273" s="120"/>
      <c r="E273" s="2"/>
      <c r="F273" s="2"/>
      <c r="G273" s="120"/>
      <c r="H273" s="120"/>
      <c r="I273" s="120"/>
      <c r="J273" s="58"/>
      <c r="K273" s="121"/>
      <c r="L273" s="2"/>
      <c r="M273" s="120"/>
      <c r="N273" s="120"/>
      <c r="O273" s="120"/>
      <c r="P273" s="120"/>
      <c r="Q273" s="2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122"/>
      <c r="AJ273" s="122"/>
      <c r="AK273" s="2"/>
      <c r="AL273" s="2"/>
      <c r="AM273" s="2"/>
      <c r="AN273" s="2"/>
      <c r="AO273" s="2"/>
      <c r="AP273" s="2"/>
      <c r="AQ273" s="2"/>
      <c r="AR273" s="15"/>
    </row>
    <row r="274" spans="1:44" ht="11.25" customHeight="1">
      <c r="A274" s="120"/>
      <c r="B274" s="120"/>
      <c r="C274" s="120"/>
      <c r="D274" s="120"/>
      <c r="E274" s="2"/>
      <c r="F274" s="2"/>
      <c r="G274" s="120"/>
      <c r="H274" s="120"/>
      <c r="I274" s="120"/>
      <c r="J274" s="58"/>
      <c r="K274" s="121"/>
      <c r="L274" s="2"/>
      <c r="M274" s="120"/>
      <c r="N274" s="120"/>
      <c r="O274" s="120"/>
      <c r="P274" s="120"/>
      <c r="Q274" s="2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122"/>
      <c r="AJ274" s="122"/>
      <c r="AK274" s="2"/>
      <c r="AL274" s="2"/>
      <c r="AM274" s="2"/>
      <c r="AN274" s="2"/>
      <c r="AO274" s="2"/>
      <c r="AP274" s="2"/>
      <c r="AQ274" s="2"/>
      <c r="AR274" s="15"/>
    </row>
    <row r="275" spans="1:44" ht="11.25" customHeight="1">
      <c r="A275" s="120"/>
      <c r="B275" s="120"/>
      <c r="C275" s="120"/>
      <c r="D275" s="120"/>
      <c r="E275" s="2"/>
      <c r="F275" s="2"/>
      <c r="G275" s="120"/>
      <c r="H275" s="120"/>
      <c r="I275" s="120"/>
      <c r="J275" s="58"/>
      <c r="K275" s="121"/>
      <c r="L275" s="2"/>
      <c r="M275" s="120"/>
      <c r="N275" s="120"/>
      <c r="O275" s="120"/>
      <c r="P275" s="120"/>
      <c r="Q275" s="2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122"/>
      <c r="AJ275" s="122"/>
      <c r="AK275" s="2"/>
      <c r="AL275" s="2"/>
      <c r="AM275" s="2"/>
      <c r="AN275" s="2"/>
      <c r="AO275" s="2"/>
      <c r="AP275" s="2"/>
      <c r="AQ275" s="2"/>
      <c r="AR275" s="15"/>
    </row>
    <row r="276" spans="1:44" ht="11.25" customHeight="1">
      <c r="A276" s="120"/>
      <c r="B276" s="120"/>
      <c r="C276" s="120"/>
      <c r="D276" s="120"/>
      <c r="E276" s="2"/>
      <c r="F276" s="2"/>
      <c r="G276" s="120"/>
      <c r="H276" s="120"/>
      <c r="I276" s="120"/>
      <c r="J276" s="58"/>
      <c r="K276" s="121"/>
      <c r="L276" s="2"/>
      <c r="M276" s="120"/>
      <c r="N276" s="120"/>
      <c r="O276" s="120"/>
      <c r="P276" s="120"/>
      <c r="Q276" s="2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122"/>
      <c r="AJ276" s="122"/>
      <c r="AK276" s="2"/>
      <c r="AL276" s="2"/>
      <c r="AM276" s="2"/>
      <c r="AN276" s="2"/>
      <c r="AO276" s="2"/>
      <c r="AP276" s="2"/>
      <c r="AQ276" s="2"/>
      <c r="AR276" s="15"/>
    </row>
    <row r="277" spans="1:44" ht="11.25" customHeight="1">
      <c r="A277" s="120"/>
      <c r="B277" s="120"/>
      <c r="C277" s="120"/>
      <c r="D277" s="120"/>
      <c r="E277" s="2"/>
      <c r="F277" s="2"/>
      <c r="G277" s="120"/>
      <c r="H277" s="120"/>
      <c r="I277" s="120"/>
      <c r="J277" s="58"/>
      <c r="K277" s="121"/>
      <c r="L277" s="2"/>
      <c r="M277" s="120"/>
      <c r="N277" s="120"/>
      <c r="O277" s="120"/>
      <c r="P277" s="120"/>
      <c r="Q277" s="2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122"/>
      <c r="AJ277" s="122"/>
      <c r="AK277" s="2"/>
      <c r="AL277" s="2"/>
      <c r="AM277" s="2"/>
      <c r="AN277" s="2"/>
      <c r="AO277" s="2"/>
      <c r="AP277" s="2"/>
      <c r="AQ277" s="2"/>
      <c r="AR277" s="15"/>
    </row>
    <row r="278" spans="1:44" ht="11.25" customHeight="1">
      <c r="A278" s="120"/>
      <c r="B278" s="120"/>
      <c r="C278" s="120"/>
      <c r="D278" s="120"/>
      <c r="E278" s="2"/>
      <c r="F278" s="2"/>
      <c r="G278" s="120"/>
      <c r="H278" s="120"/>
      <c r="I278" s="120"/>
      <c r="J278" s="58"/>
      <c r="K278" s="121"/>
      <c r="L278" s="2"/>
      <c r="M278" s="120"/>
      <c r="N278" s="120"/>
      <c r="O278" s="120"/>
      <c r="P278" s="120"/>
      <c r="Q278" s="2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122"/>
      <c r="AJ278" s="122"/>
      <c r="AK278" s="2"/>
      <c r="AL278" s="2"/>
      <c r="AM278" s="2"/>
      <c r="AN278" s="2"/>
      <c r="AO278" s="2"/>
      <c r="AP278" s="2"/>
      <c r="AQ278" s="2"/>
      <c r="AR278" s="15"/>
    </row>
    <row r="279" spans="1:44" ht="11.25" customHeight="1">
      <c r="A279" s="120"/>
      <c r="B279" s="120"/>
      <c r="C279" s="120"/>
      <c r="D279" s="120"/>
      <c r="E279" s="2"/>
      <c r="F279" s="2"/>
      <c r="G279" s="120"/>
      <c r="H279" s="120"/>
      <c r="I279" s="120"/>
      <c r="J279" s="58"/>
      <c r="K279" s="121"/>
      <c r="L279" s="2"/>
      <c r="M279" s="120"/>
      <c r="N279" s="120"/>
      <c r="O279" s="120"/>
      <c r="P279" s="120"/>
      <c r="Q279" s="2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122"/>
      <c r="AJ279" s="122"/>
      <c r="AK279" s="2"/>
      <c r="AL279" s="2"/>
      <c r="AM279" s="2"/>
      <c r="AN279" s="2"/>
      <c r="AO279" s="2"/>
      <c r="AP279" s="2"/>
      <c r="AQ279" s="2"/>
      <c r="AR279" s="15"/>
    </row>
    <row r="280" spans="1:44" ht="11.25" customHeight="1">
      <c r="A280" s="120"/>
      <c r="B280" s="120"/>
      <c r="C280" s="120"/>
      <c r="D280" s="120"/>
      <c r="E280" s="2"/>
      <c r="F280" s="2"/>
      <c r="G280" s="120"/>
      <c r="H280" s="120"/>
      <c r="I280" s="120"/>
      <c r="J280" s="58"/>
      <c r="K280" s="121"/>
      <c r="L280" s="2"/>
      <c r="M280" s="120"/>
      <c r="N280" s="120"/>
      <c r="O280" s="120"/>
      <c r="P280" s="120"/>
      <c r="Q280" s="2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122"/>
      <c r="AJ280" s="122"/>
      <c r="AK280" s="2"/>
      <c r="AL280" s="2"/>
      <c r="AM280" s="2"/>
      <c r="AN280" s="2"/>
      <c r="AO280" s="2"/>
      <c r="AP280" s="2"/>
      <c r="AQ280" s="2"/>
      <c r="AR280" s="15"/>
    </row>
    <row r="281" spans="1:44" ht="11.25" customHeight="1">
      <c r="A281" s="120"/>
      <c r="B281" s="120"/>
      <c r="C281" s="120"/>
      <c r="D281" s="120"/>
      <c r="E281" s="2"/>
      <c r="F281" s="2"/>
      <c r="G281" s="120"/>
      <c r="H281" s="120"/>
      <c r="I281" s="120"/>
      <c r="J281" s="58"/>
      <c r="K281" s="121"/>
      <c r="L281" s="2"/>
      <c r="M281" s="120"/>
      <c r="N281" s="120"/>
      <c r="O281" s="120"/>
      <c r="P281" s="120"/>
      <c r="Q281" s="2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122"/>
      <c r="AJ281" s="122"/>
      <c r="AK281" s="2"/>
      <c r="AL281" s="2"/>
      <c r="AM281" s="2"/>
      <c r="AN281" s="2"/>
      <c r="AO281" s="2"/>
      <c r="AP281" s="2"/>
      <c r="AQ281" s="2"/>
      <c r="AR281" s="15"/>
    </row>
    <row r="282" spans="1:44" ht="11.25" customHeight="1">
      <c r="A282" s="120"/>
      <c r="B282" s="120"/>
      <c r="C282" s="120"/>
      <c r="D282" s="120"/>
      <c r="E282" s="2"/>
      <c r="F282" s="2"/>
      <c r="G282" s="120"/>
      <c r="H282" s="120"/>
      <c r="I282" s="120"/>
      <c r="J282" s="58"/>
      <c r="K282" s="121"/>
      <c r="L282" s="2"/>
      <c r="M282" s="120"/>
      <c r="N282" s="120"/>
      <c r="O282" s="120"/>
      <c r="P282" s="120"/>
      <c r="Q282" s="2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122"/>
      <c r="AJ282" s="122"/>
      <c r="AK282" s="2"/>
      <c r="AL282" s="2"/>
      <c r="AM282" s="2"/>
      <c r="AN282" s="2"/>
      <c r="AO282" s="2"/>
      <c r="AP282" s="2"/>
      <c r="AQ282" s="2"/>
      <c r="AR282" s="15"/>
    </row>
    <row r="283" spans="1:44" ht="11.25" customHeight="1">
      <c r="A283" s="120"/>
      <c r="B283" s="120"/>
      <c r="C283" s="120"/>
      <c r="D283" s="120"/>
      <c r="E283" s="2"/>
      <c r="F283" s="2"/>
      <c r="G283" s="120"/>
      <c r="H283" s="120"/>
      <c r="I283" s="120"/>
      <c r="J283" s="58"/>
      <c r="K283" s="121"/>
      <c r="L283" s="2"/>
      <c r="M283" s="120"/>
      <c r="N283" s="120"/>
      <c r="O283" s="120"/>
      <c r="P283" s="120"/>
      <c r="Q283" s="2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122"/>
      <c r="AJ283" s="122"/>
      <c r="AK283" s="2"/>
      <c r="AL283" s="2"/>
      <c r="AM283" s="2"/>
      <c r="AN283" s="2"/>
      <c r="AO283" s="2"/>
      <c r="AP283" s="2"/>
      <c r="AQ283" s="2"/>
      <c r="AR283" s="15"/>
    </row>
    <row r="284" spans="1:44" ht="11.25" customHeight="1">
      <c r="A284" s="120"/>
      <c r="B284" s="120"/>
      <c r="C284" s="120"/>
      <c r="D284" s="120"/>
      <c r="E284" s="2"/>
      <c r="F284" s="2"/>
      <c r="G284" s="120"/>
      <c r="H284" s="120"/>
      <c r="I284" s="120"/>
      <c r="J284" s="58"/>
      <c r="K284" s="121"/>
      <c r="L284" s="2"/>
      <c r="M284" s="120"/>
      <c r="N284" s="120"/>
      <c r="O284" s="120"/>
      <c r="P284" s="120"/>
      <c r="Q284" s="2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122"/>
      <c r="AJ284" s="122"/>
      <c r="AK284" s="2"/>
      <c r="AL284" s="2"/>
      <c r="AM284" s="2"/>
      <c r="AN284" s="2"/>
      <c r="AO284" s="2"/>
      <c r="AP284" s="2"/>
      <c r="AQ284" s="2"/>
      <c r="AR284" s="15"/>
    </row>
    <row r="285" spans="1:44" ht="11.25" customHeight="1">
      <c r="A285" s="120"/>
      <c r="B285" s="120"/>
      <c r="C285" s="120"/>
      <c r="D285" s="120"/>
      <c r="E285" s="2"/>
      <c r="F285" s="2"/>
      <c r="G285" s="120"/>
      <c r="H285" s="120"/>
      <c r="I285" s="120"/>
      <c r="J285" s="58"/>
      <c r="K285" s="121"/>
      <c r="L285" s="2"/>
      <c r="M285" s="120"/>
      <c r="N285" s="120"/>
      <c r="O285" s="120"/>
      <c r="P285" s="120"/>
      <c r="Q285" s="2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122"/>
      <c r="AJ285" s="122"/>
      <c r="AK285" s="2"/>
      <c r="AL285" s="2"/>
      <c r="AM285" s="2"/>
      <c r="AN285" s="2"/>
      <c r="AO285" s="2"/>
      <c r="AP285" s="2"/>
      <c r="AQ285" s="2"/>
      <c r="AR285" s="15"/>
    </row>
    <row r="286" spans="1:44" ht="11.25" customHeight="1">
      <c r="A286" s="120"/>
      <c r="B286" s="120"/>
      <c r="C286" s="120"/>
      <c r="D286" s="120"/>
      <c r="E286" s="2"/>
      <c r="F286" s="2"/>
      <c r="G286" s="120"/>
      <c r="H286" s="120"/>
      <c r="I286" s="120"/>
      <c r="J286" s="58"/>
      <c r="K286" s="121"/>
      <c r="L286" s="2"/>
      <c r="M286" s="120"/>
      <c r="N286" s="120"/>
      <c r="O286" s="120"/>
      <c r="P286" s="120"/>
      <c r="Q286" s="2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122"/>
      <c r="AJ286" s="122"/>
      <c r="AK286" s="2"/>
      <c r="AL286" s="2"/>
      <c r="AM286" s="2"/>
      <c r="AN286" s="2"/>
      <c r="AO286" s="2"/>
      <c r="AP286" s="2"/>
      <c r="AQ286" s="2"/>
      <c r="AR286" s="15"/>
    </row>
    <row r="287" spans="1:44" ht="11.25" customHeight="1">
      <c r="A287" s="120"/>
      <c r="B287" s="120"/>
      <c r="C287" s="120"/>
      <c r="D287" s="120"/>
      <c r="E287" s="2"/>
      <c r="F287" s="2"/>
      <c r="G287" s="120"/>
      <c r="H287" s="120"/>
      <c r="I287" s="120"/>
      <c r="J287" s="58"/>
      <c r="K287" s="121"/>
      <c r="L287" s="2"/>
      <c r="M287" s="120"/>
      <c r="N287" s="120"/>
      <c r="O287" s="120"/>
      <c r="P287" s="120"/>
      <c r="Q287" s="2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122"/>
      <c r="AJ287" s="122"/>
      <c r="AK287" s="2"/>
      <c r="AL287" s="2"/>
      <c r="AM287" s="2"/>
      <c r="AN287" s="2"/>
      <c r="AO287" s="2"/>
      <c r="AP287" s="2"/>
      <c r="AQ287" s="2"/>
      <c r="AR287" s="15"/>
    </row>
    <row r="288" spans="1:44" ht="11.25" customHeight="1">
      <c r="A288" s="120"/>
      <c r="B288" s="120"/>
      <c r="C288" s="120"/>
      <c r="D288" s="120"/>
      <c r="E288" s="2"/>
      <c r="F288" s="2"/>
      <c r="G288" s="120"/>
      <c r="H288" s="120"/>
      <c r="I288" s="120"/>
      <c r="J288" s="58"/>
      <c r="K288" s="121"/>
      <c r="L288" s="2"/>
      <c r="M288" s="120"/>
      <c r="N288" s="120"/>
      <c r="O288" s="120"/>
      <c r="P288" s="120"/>
      <c r="Q288" s="2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122"/>
      <c r="AJ288" s="122"/>
      <c r="AK288" s="2"/>
      <c r="AL288" s="2"/>
      <c r="AM288" s="2"/>
      <c r="AN288" s="2"/>
      <c r="AO288" s="2"/>
      <c r="AP288" s="2"/>
      <c r="AQ288" s="2"/>
      <c r="AR288" s="15"/>
    </row>
    <row r="289" spans="1:44" ht="11.25" customHeight="1">
      <c r="A289" s="120"/>
      <c r="B289" s="120"/>
      <c r="C289" s="120"/>
      <c r="D289" s="120"/>
      <c r="E289" s="2"/>
      <c r="F289" s="2"/>
      <c r="G289" s="120"/>
      <c r="H289" s="120"/>
      <c r="I289" s="120"/>
      <c r="J289" s="58"/>
      <c r="K289" s="121"/>
      <c r="L289" s="2"/>
      <c r="M289" s="120"/>
      <c r="N289" s="120"/>
      <c r="O289" s="120"/>
      <c r="P289" s="120"/>
      <c r="Q289" s="2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122"/>
      <c r="AJ289" s="122"/>
      <c r="AK289" s="2"/>
      <c r="AL289" s="2"/>
      <c r="AM289" s="2"/>
      <c r="AN289" s="2"/>
      <c r="AO289" s="2"/>
      <c r="AP289" s="2"/>
      <c r="AQ289" s="2"/>
      <c r="AR289" s="15"/>
    </row>
    <row r="290" spans="1:44" ht="11.25" customHeight="1">
      <c r="A290" s="120"/>
      <c r="B290" s="120"/>
      <c r="C290" s="120"/>
      <c r="D290" s="120"/>
      <c r="E290" s="2"/>
      <c r="F290" s="2"/>
      <c r="G290" s="120"/>
      <c r="H290" s="120"/>
      <c r="I290" s="120"/>
      <c r="J290" s="58"/>
      <c r="K290" s="121"/>
      <c r="L290" s="2"/>
      <c r="M290" s="120"/>
      <c r="N290" s="120"/>
      <c r="O290" s="120"/>
      <c r="P290" s="120"/>
      <c r="Q290" s="2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122"/>
      <c r="AJ290" s="122"/>
      <c r="AK290" s="2"/>
      <c r="AL290" s="2"/>
      <c r="AM290" s="2"/>
      <c r="AN290" s="2"/>
      <c r="AO290" s="2"/>
      <c r="AP290" s="2"/>
      <c r="AQ290" s="2"/>
      <c r="AR290" s="15"/>
    </row>
    <row r="291" spans="1:44" ht="11.25" customHeight="1">
      <c r="A291" s="120"/>
      <c r="B291" s="120"/>
      <c r="C291" s="120"/>
      <c r="D291" s="120"/>
      <c r="E291" s="2"/>
      <c r="F291" s="2"/>
      <c r="G291" s="120"/>
      <c r="H291" s="120"/>
      <c r="I291" s="120"/>
      <c r="J291" s="58"/>
      <c r="K291" s="121"/>
      <c r="L291" s="2"/>
      <c r="M291" s="120"/>
      <c r="N291" s="120"/>
      <c r="O291" s="120"/>
      <c r="P291" s="120"/>
      <c r="Q291" s="2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122"/>
      <c r="AJ291" s="122"/>
      <c r="AK291" s="2"/>
      <c r="AL291" s="2"/>
      <c r="AM291" s="2"/>
      <c r="AN291" s="2"/>
      <c r="AO291" s="2"/>
      <c r="AP291" s="2"/>
      <c r="AQ291" s="2"/>
      <c r="AR291" s="15"/>
    </row>
    <row r="292" spans="1:44" ht="11.25" customHeight="1">
      <c r="A292" s="120"/>
      <c r="B292" s="120"/>
      <c r="C292" s="120"/>
      <c r="D292" s="120"/>
      <c r="E292" s="2"/>
      <c r="F292" s="2"/>
      <c r="G292" s="120"/>
      <c r="H292" s="120"/>
      <c r="I292" s="120"/>
      <c r="J292" s="58"/>
      <c r="K292" s="121"/>
      <c r="L292" s="2"/>
      <c r="M292" s="120"/>
      <c r="N292" s="120"/>
      <c r="O292" s="120"/>
      <c r="P292" s="120"/>
      <c r="Q292" s="2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122"/>
      <c r="AJ292" s="122"/>
      <c r="AK292" s="2"/>
      <c r="AL292" s="2"/>
      <c r="AM292" s="2"/>
      <c r="AN292" s="2"/>
      <c r="AO292" s="2"/>
      <c r="AP292" s="2"/>
      <c r="AQ292" s="2"/>
      <c r="AR292" s="15"/>
    </row>
    <row r="293" spans="1:44" ht="11.25" customHeight="1">
      <c r="A293" s="120"/>
      <c r="B293" s="120"/>
      <c r="C293" s="120"/>
      <c r="D293" s="120"/>
      <c r="E293" s="2"/>
      <c r="F293" s="2"/>
      <c r="G293" s="120"/>
      <c r="H293" s="120"/>
      <c r="I293" s="120"/>
      <c r="J293" s="58"/>
      <c r="K293" s="121"/>
      <c r="L293" s="2"/>
      <c r="M293" s="120"/>
      <c r="N293" s="120"/>
      <c r="O293" s="120"/>
      <c r="P293" s="120"/>
      <c r="Q293" s="2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122"/>
      <c r="AJ293" s="122"/>
      <c r="AK293" s="2"/>
      <c r="AL293" s="2"/>
      <c r="AM293" s="2"/>
      <c r="AN293" s="2"/>
      <c r="AO293" s="2"/>
      <c r="AP293" s="2"/>
      <c r="AQ293" s="2"/>
      <c r="AR293" s="15"/>
    </row>
    <row r="294" spans="1:44" ht="11.25" customHeight="1">
      <c r="A294" s="120"/>
      <c r="B294" s="120"/>
      <c r="C294" s="120"/>
      <c r="D294" s="120"/>
      <c r="E294" s="2"/>
      <c r="F294" s="2"/>
      <c r="G294" s="120"/>
      <c r="H294" s="120"/>
      <c r="I294" s="120"/>
      <c r="J294" s="58"/>
      <c r="K294" s="121"/>
      <c r="L294" s="2"/>
      <c r="M294" s="120"/>
      <c r="N294" s="120"/>
      <c r="O294" s="120"/>
      <c r="P294" s="120"/>
      <c r="Q294" s="2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122"/>
      <c r="AJ294" s="122"/>
      <c r="AK294" s="2"/>
      <c r="AL294" s="2"/>
      <c r="AM294" s="2"/>
      <c r="AN294" s="2"/>
      <c r="AO294" s="2"/>
      <c r="AP294" s="2"/>
      <c r="AQ294" s="2"/>
      <c r="AR294" s="15"/>
    </row>
    <row r="295" spans="1:44" ht="11.25" customHeight="1">
      <c r="A295" s="120"/>
      <c r="B295" s="120"/>
      <c r="C295" s="120"/>
      <c r="D295" s="120"/>
      <c r="E295" s="2"/>
      <c r="F295" s="2"/>
      <c r="G295" s="120"/>
      <c r="H295" s="120"/>
      <c r="I295" s="120"/>
      <c r="J295" s="58"/>
      <c r="K295" s="121"/>
      <c r="L295" s="2"/>
      <c r="M295" s="120"/>
      <c r="N295" s="120"/>
      <c r="O295" s="120"/>
      <c r="P295" s="120"/>
      <c r="Q295" s="2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122"/>
      <c r="AJ295" s="122"/>
      <c r="AK295" s="2"/>
      <c r="AL295" s="2"/>
      <c r="AM295" s="2"/>
      <c r="AN295" s="2"/>
      <c r="AO295" s="2"/>
      <c r="AP295" s="2"/>
      <c r="AQ295" s="2"/>
      <c r="AR295" s="15"/>
    </row>
    <row r="296" spans="1:44" ht="11.25" customHeight="1">
      <c r="A296" s="120"/>
      <c r="B296" s="120"/>
      <c r="C296" s="120"/>
      <c r="D296" s="120"/>
      <c r="E296" s="2"/>
      <c r="F296" s="2"/>
      <c r="G296" s="120"/>
      <c r="H296" s="120"/>
      <c r="I296" s="120"/>
      <c r="J296" s="58"/>
      <c r="K296" s="121"/>
      <c r="L296" s="2"/>
      <c r="M296" s="120"/>
      <c r="N296" s="120"/>
      <c r="O296" s="120"/>
      <c r="P296" s="120"/>
      <c r="Q296" s="2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122"/>
      <c r="AJ296" s="122"/>
      <c r="AK296" s="2"/>
      <c r="AL296" s="2"/>
      <c r="AM296" s="2"/>
      <c r="AN296" s="2"/>
      <c r="AO296" s="2"/>
      <c r="AP296" s="2"/>
      <c r="AQ296" s="2"/>
      <c r="AR296" s="15"/>
    </row>
    <row r="297" spans="1:44" ht="11.25" customHeight="1">
      <c r="A297" s="120"/>
      <c r="B297" s="120"/>
      <c r="C297" s="120"/>
      <c r="D297" s="120"/>
      <c r="E297" s="2"/>
      <c r="F297" s="2"/>
      <c r="G297" s="120"/>
      <c r="H297" s="120"/>
      <c r="I297" s="120"/>
      <c r="J297" s="58"/>
      <c r="K297" s="121"/>
      <c r="L297" s="2"/>
      <c r="M297" s="120"/>
      <c r="N297" s="120"/>
      <c r="O297" s="120"/>
      <c r="P297" s="120"/>
      <c r="Q297" s="2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122"/>
      <c r="AJ297" s="122"/>
      <c r="AK297" s="2"/>
      <c r="AL297" s="2"/>
      <c r="AM297" s="2"/>
      <c r="AN297" s="2"/>
      <c r="AO297" s="2"/>
      <c r="AP297" s="2"/>
      <c r="AQ297" s="2"/>
      <c r="AR297" s="15"/>
    </row>
    <row r="298" spans="1:44" ht="11.25" customHeight="1">
      <c r="A298" s="120"/>
      <c r="B298" s="120"/>
      <c r="C298" s="120"/>
      <c r="D298" s="120"/>
      <c r="E298" s="2"/>
      <c r="F298" s="2"/>
      <c r="G298" s="120"/>
      <c r="H298" s="120"/>
      <c r="I298" s="120"/>
      <c r="J298" s="58"/>
      <c r="K298" s="121"/>
      <c r="L298" s="2"/>
      <c r="M298" s="120"/>
      <c r="N298" s="120"/>
      <c r="O298" s="120"/>
      <c r="P298" s="120"/>
      <c r="Q298" s="2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122"/>
      <c r="AJ298" s="122"/>
      <c r="AK298" s="2"/>
      <c r="AL298" s="2"/>
      <c r="AM298" s="2"/>
      <c r="AN298" s="2"/>
      <c r="AO298" s="2"/>
      <c r="AP298" s="2"/>
      <c r="AQ298" s="2"/>
      <c r="AR298" s="15"/>
    </row>
    <row r="299" spans="1:44" ht="11.25" customHeight="1">
      <c r="A299" s="120"/>
      <c r="B299" s="120"/>
      <c r="C299" s="120"/>
      <c r="D299" s="120"/>
      <c r="E299" s="2"/>
      <c r="F299" s="2"/>
      <c r="G299" s="120"/>
      <c r="H299" s="120"/>
      <c r="I299" s="120"/>
      <c r="J299" s="58"/>
      <c r="K299" s="121"/>
      <c r="L299" s="2"/>
      <c r="M299" s="120"/>
      <c r="N299" s="120"/>
      <c r="O299" s="120"/>
      <c r="P299" s="120"/>
      <c r="Q299" s="2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122"/>
      <c r="AJ299" s="122"/>
      <c r="AK299" s="2"/>
      <c r="AL299" s="2"/>
      <c r="AM299" s="2"/>
      <c r="AN299" s="2"/>
      <c r="AO299" s="2"/>
      <c r="AP299" s="2"/>
      <c r="AQ299" s="2"/>
      <c r="AR299" s="15"/>
    </row>
    <row r="300" spans="1:44" ht="11.25" customHeight="1">
      <c r="A300" s="120"/>
      <c r="B300" s="120"/>
      <c r="C300" s="120"/>
      <c r="D300" s="120"/>
      <c r="E300" s="2"/>
      <c r="F300" s="2"/>
      <c r="G300" s="120"/>
      <c r="H300" s="120"/>
      <c r="I300" s="120"/>
      <c r="J300" s="58"/>
      <c r="K300" s="121"/>
      <c r="L300" s="2"/>
      <c r="M300" s="120"/>
      <c r="N300" s="120"/>
      <c r="O300" s="120"/>
      <c r="P300" s="120"/>
      <c r="Q300" s="2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122"/>
      <c r="AJ300" s="122"/>
      <c r="AK300" s="2"/>
      <c r="AL300" s="2"/>
      <c r="AM300" s="2"/>
      <c r="AN300" s="2"/>
      <c r="AO300" s="2"/>
      <c r="AP300" s="2"/>
      <c r="AQ300" s="2"/>
      <c r="AR300" s="15"/>
    </row>
    <row r="301" spans="1:44" ht="11.25" customHeight="1">
      <c r="A301" s="120"/>
      <c r="B301" s="120"/>
      <c r="C301" s="120"/>
      <c r="D301" s="120"/>
      <c r="E301" s="2"/>
      <c r="F301" s="2"/>
      <c r="G301" s="120"/>
      <c r="H301" s="120"/>
      <c r="I301" s="120"/>
      <c r="J301" s="58"/>
      <c r="K301" s="121"/>
      <c r="L301" s="2"/>
      <c r="M301" s="120"/>
      <c r="N301" s="120"/>
      <c r="O301" s="120"/>
      <c r="P301" s="120"/>
      <c r="Q301" s="2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122"/>
      <c r="AJ301" s="122"/>
      <c r="AK301" s="2"/>
      <c r="AL301" s="2"/>
      <c r="AM301" s="2"/>
      <c r="AN301" s="2"/>
      <c r="AO301" s="2"/>
      <c r="AP301" s="2"/>
      <c r="AQ301" s="2"/>
      <c r="AR301" s="15"/>
    </row>
    <row r="302" spans="1:44" ht="11.25" customHeight="1">
      <c r="A302" s="120"/>
      <c r="B302" s="120"/>
      <c r="C302" s="120"/>
      <c r="D302" s="120"/>
      <c r="E302" s="2"/>
      <c r="F302" s="2"/>
      <c r="G302" s="120"/>
      <c r="H302" s="120"/>
      <c r="I302" s="120"/>
      <c r="J302" s="58"/>
      <c r="K302" s="121"/>
      <c r="L302" s="2"/>
      <c r="M302" s="120"/>
      <c r="N302" s="120"/>
      <c r="O302" s="120"/>
      <c r="P302" s="120"/>
      <c r="Q302" s="2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122"/>
      <c r="AJ302" s="122"/>
      <c r="AK302" s="2"/>
      <c r="AL302" s="2"/>
      <c r="AM302" s="2"/>
      <c r="AN302" s="2"/>
      <c r="AO302" s="2"/>
      <c r="AP302" s="2"/>
      <c r="AQ302" s="2"/>
      <c r="AR302" s="15"/>
    </row>
    <row r="303" spans="1:44" ht="11.25" customHeight="1">
      <c r="A303" s="120"/>
      <c r="B303" s="120"/>
      <c r="C303" s="120"/>
      <c r="D303" s="120"/>
      <c r="E303" s="2"/>
      <c r="F303" s="2"/>
      <c r="G303" s="120"/>
      <c r="H303" s="120"/>
      <c r="I303" s="120"/>
      <c r="J303" s="58"/>
      <c r="K303" s="121"/>
      <c r="L303" s="2"/>
      <c r="M303" s="120"/>
      <c r="N303" s="120"/>
      <c r="O303" s="120"/>
      <c r="P303" s="120"/>
      <c r="Q303" s="2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122"/>
      <c r="AJ303" s="122"/>
      <c r="AK303" s="2"/>
      <c r="AL303" s="2"/>
      <c r="AM303" s="2"/>
      <c r="AN303" s="2"/>
      <c r="AO303" s="2"/>
      <c r="AP303" s="2"/>
      <c r="AQ303" s="2"/>
      <c r="AR303" s="15"/>
    </row>
    <row r="304" spans="1:44" ht="11.25" customHeight="1">
      <c r="A304" s="120"/>
      <c r="B304" s="120"/>
      <c r="C304" s="120"/>
      <c r="D304" s="120"/>
      <c r="E304" s="2"/>
      <c r="F304" s="2"/>
      <c r="G304" s="120"/>
      <c r="H304" s="120"/>
      <c r="I304" s="120"/>
      <c r="J304" s="58"/>
      <c r="K304" s="121"/>
      <c r="L304" s="2"/>
      <c r="M304" s="120"/>
      <c r="N304" s="120"/>
      <c r="O304" s="120"/>
      <c r="P304" s="120"/>
      <c r="Q304" s="2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122"/>
      <c r="AJ304" s="122"/>
      <c r="AK304" s="2"/>
      <c r="AL304" s="2"/>
      <c r="AM304" s="2"/>
      <c r="AN304" s="2"/>
      <c r="AO304" s="2"/>
      <c r="AP304" s="2"/>
      <c r="AQ304" s="2"/>
      <c r="AR304" s="15"/>
    </row>
    <row r="305" spans="1:44" ht="11.25" customHeight="1">
      <c r="A305" s="120"/>
      <c r="B305" s="120"/>
      <c r="C305" s="120"/>
      <c r="D305" s="120"/>
      <c r="E305" s="2"/>
      <c r="F305" s="2"/>
      <c r="G305" s="120"/>
      <c r="H305" s="120"/>
      <c r="I305" s="120"/>
      <c r="J305" s="58"/>
      <c r="K305" s="121"/>
      <c r="L305" s="2"/>
      <c r="M305" s="120"/>
      <c r="N305" s="120"/>
      <c r="O305" s="120"/>
      <c r="P305" s="120"/>
      <c r="Q305" s="2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122"/>
      <c r="AJ305" s="122"/>
      <c r="AK305" s="2"/>
      <c r="AL305" s="2"/>
      <c r="AM305" s="2"/>
      <c r="AN305" s="2"/>
      <c r="AO305" s="2"/>
      <c r="AP305" s="2"/>
      <c r="AQ305" s="2"/>
      <c r="AR305" s="15"/>
    </row>
    <row r="306" spans="1:44" ht="11.25" customHeight="1">
      <c r="A306" s="120"/>
      <c r="B306" s="120"/>
      <c r="C306" s="120"/>
      <c r="D306" s="120"/>
      <c r="E306" s="2"/>
      <c r="F306" s="2"/>
      <c r="G306" s="120"/>
      <c r="H306" s="120"/>
      <c r="I306" s="120"/>
      <c r="J306" s="58"/>
      <c r="K306" s="121"/>
      <c r="L306" s="2"/>
      <c r="M306" s="120"/>
      <c r="N306" s="120"/>
      <c r="O306" s="120"/>
      <c r="P306" s="120"/>
      <c r="Q306" s="2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122"/>
      <c r="AJ306" s="122"/>
      <c r="AK306" s="2"/>
      <c r="AL306" s="2"/>
      <c r="AM306" s="2"/>
      <c r="AN306" s="2"/>
      <c r="AO306" s="2"/>
      <c r="AP306" s="2"/>
      <c r="AQ306" s="2"/>
      <c r="AR306" s="15"/>
    </row>
    <row r="307" spans="1:44" ht="11.25" customHeight="1">
      <c r="A307" s="120"/>
      <c r="B307" s="120"/>
      <c r="C307" s="120"/>
      <c r="D307" s="120"/>
      <c r="E307" s="2"/>
      <c r="F307" s="2"/>
      <c r="G307" s="120"/>
      <c r="H307" s="120"/>
      <c r="I307" s="120"/>
      <c r="J307" s="58"/>
      <c r="K307" s="121"/>
      <c r="L307" s="2"/>
      <c r="M307" s="120"/>
      <c r="N307" s="120"/>
      <c r="O307" s="120"/>
      <c r="P307" s="120"/>
      <c r="Q307" s="2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122"/>
      <c r="AJ307" s="122"/>
      <c r="AK307" s="2"/>
      <c r="AL307" s="2"/>
      <c r="AM307" s="2"/>
      <c r="AN307" s="2"/>
      <c r="AO307" s="2"/>
      <c r="AP307" s="2"/>
      <c r="AQ307" s="2"/>
      <c r="AR307" s="15"/>
    </row>
    <row r="308" spans="1:44" ht="11.25" customHeight="1">
      <c r="A308" s="120"/>
      <c r="B308" s="120"/>
      <c r="C308" s="120"/>
      <c r="D308" s="120"/>
      <c r="E308" s="2"/>
      <c r="F308" s="2"/>
      <c r="G308" s="120"/>
      <c r="H308" s="120"/>
      <c r="I308" s="120"/>
      <c r="J308" s="58"/>
      <c r="K308" s="121"/>
      <c r="L308" s="2"/>
      <c r="M308" s="120"/>
      <c r="N308" s="120"/>
      <c r="O308" s="120"/>
      <c r="P308" s="120"/>
      <c r="Q308" s="2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122"/>
      <c r="AJ308" s="122"/>
      <c r="AK308" s="2"/>
      <c r="AL308" s="2"/>
      <c r="AM308" s="2"/>
      <c r="AN308" s="2"/>
      <c r="AO308" s="2"/>
      <c r="AP308" s="2"/>
      <c r="AQ308" s="2"/>
      <c r="AR308" s="15"/>
    </row>
    <row r="309" spans="1:44" ht="11.25" customHeight="1">
      <c r="A309" s="120"/>
      <c r="B309" s="120"/>
      <c r="C309" s="120"/>
      <c r="D309" s="120"/>
      <c r="E309" s="2"/>
      <c r="F309" s="2"/>
      <c r="G309" s="120"/>
      <c r="H309" s="120"/>
      <c r="I309" s="120"/>
      <c r="J309" s="58"/>
      <c r="K309" s="121"/>
      <c r="L309" s="2"/>
      <c r="M309" s="120"/>
      <c r="N309" s="120"/>
      <c r="O309" s="120"/>
      <c r="P309" s="120"/>
      <c r="Q309" s="2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122"/>
      <c r="AJ309" s="122"/>
      <c r="AK309" s="2"/>
      <c r="AL309" s="2"/>
      <c r="AM309" s="2"/>
      <c r="AN309" s="2"/>
      <c r="AO309" s="2"/>
      <c r="AP309" s="2"/>
      <c r="AQ309" s="2"/>
      <c r="AR309" s="15"/>
    </row>
    <row r="310" spans="1:44" ht="11.25" customHeight="1">
      <c r="A310" s="120"/>
      <c r="B310" s="120"/>
      <c r="C310" s="120"/>
      <c r="D310" s="120"/>
      <c r="E310" s="2"/>
      <c r="F310" s="2"/>
      <c r="G310" s="120"/>
      <c r="H310" s="120"/>
      <c r="I310" s="120"/>
      <c r="J310" s="58"/>
      <c r="K310" s="121"/>
      <c r="L310" s="2"/>
      <c r="M310" s="120"/>
      <c r="N310" s="120"/>
      <c r="O310" s="120"/>
      <c r="P310" s="120"/>
      <c r="Q310" s="2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122"/>
      <c r="AJ310" s="122"/>
      <c r="AK310" s="2"/>
      <c r="AL310" s="2"/>
      <c r="AM310" s="2"/>
      <c r="AN310" s="2"/>
      <c r="AO310" s="2"/>
      <c r="AP310" s="2"/>
      <c r="AQ310" s="2"/>
      <c r="AR310" s="15"/>
    </row>
    <row r="311" spans="1:44" ht="11.25" customHeight="1">
      <c r="A311" s="120"/>
      <c r="B311" s="120"/>
      <c r="C311" s="120"/>
      <c r="D311" s="120"/>
      <c r="E311" s="2"/>
      <c r="F311" s="2"/>
      <c r="G311" s="120"/>
      <c r="H311" s="120"/>
      <c r="I311" s="120"/>
      <c r="J311" s="58"/>
      <c r="K311" s="121"/>
      <c r="L311" s="2"/>
      <c r="M311" s="120"/>
      <c r="N311" s="120"/>
      <c r="O311" s="120"/>
      <c r="P311" s="120"/>
      <c r="Q311" s="2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122"/>
      <c r="AJ311" s="122"/>
      <c r="AK311" s="2"/>
      <c r="AL311" s="2"/>
      <c r="AM311" s="2"/>
      <c r="AN311" s="2"/>
      <c r="AO311" s="2"/>
      <c r="AP311" s="2"/>
      <c r="AQ311" s="2"/>
      <c r="AR311" s="15"/>
    </row>
    <row r="312" spans="1:44" ht="11.25" customHeight="1">
      <c r="A312" s="120"/>
      <c r="B312" s="120"/>
      <c r="C312" s="120"/>
      <c r="D312" s="120"/>
      <c r="E312" s="2"/>
      <c r="F312" s="2"/>
      <c r="G312" s="120"/>
      <c r="H312" s="120"/>
      <c r="I312" s="120"/>
      <c r="J312" s="58"/>
      <c r="K312" s="121"/>
      <c r="L312" s="2"/>
      <c r="M312" s="120"/>
      <c r="N312" s="120"/>
      <c r="O312" s="120"/>
      <c r="P312" s="120"/>
      <c r="Q312" s="2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122"/>
      <c r="AJ312" s="122"/>
      <c r="AK312" s="2"/>
      <c r="AL312" s="2"/>
      <c r="AM312" s="2"/>
      <c r="AN312" s="2"/>
      <c r="AO312" s="2"/>
      <c r="AP312" s="2"/>
      <c r="AQ312" s="2"/>
      <c r="AR312" s="15"/>
    </row>
    <row r="313" spans="1:44" ht="11.25" customHeight="1">
      <c r="A313" s="120"/>
      <c r="B313" s="120"/>
      <c r="C313" s="120"/>
      <c r="D313" s="120"/>
      <c r="E313" s="2"/>
      <c r="F313" s="2"/>
      <c r="G313" s="120"/>
      <c r="H313" s="120"/>
      <c r="I313" s="120"/>
      <c r="J313" s="58"/>
      <c r="K313" s="121"/>
      <c r="L313" s="2"/>
      <c r="M313" s="120"/>
      <c r="N313" s="120"/>
      <c r="O313" s="120"/>
      <c r="P313" s="120"/>
      <c r="Q313" s="2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122"/>
      <c r="AJ313" s="122"/>
      <c r="AK313" s="2"/>
      <c r="AL313" s="2"/>
      <c r="AM313" s="2"/>
      <c r="AN313" s="2"/>
      <c r="AO313" s="2"/>
      <c r="AP313" s="2"/>
      <c r="AQ313" s="2"/>
      <c r="AR313" s="15"/>
    </row>
    <row r="314" spans="1:44" ht="11.25" customHeight="1">
      <c r="A314" s="120"/>
      <c r="B314" s="120"/>
      <c r="C314" s="120"/>
      <c r="D314" s="120"/>
      <c r="E314" s="2"/>
      <c r="F314" s="2"/>
      <c r="G314" s="120"/>
      <c r="H314" s="120"/>
      <c r="I314" s="120"/>
      <c r="J314" s="58"/>
      <c r="K314" s="121"/>
      <c r="L314" s="2"/>
      <c r="M314" s="120"/>
      <c r="N314" s="120"/>
      <c r="O314" s="120"/>
      <c r="P314" s="120"/>
      <c r="Q314" s="2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122"/>
      <c r="AJ314" s="122"/>
      <c r="AK314" s="2"/>
      <c r="AL314" s="2"/>
      <c r="AM314" s="2"/>
      <c r="AN314" s="2"/>
      <c r="AO314" s="2"/>
      <c r="AP314" s="2"/>
      <c r="AQ314" s="2"/>
      <c r="AR314" s="15"/>
    </row>
    <row r="315" spans="1:44" ht="11.25" customHeight="1">
      <c r="A315" s="120"/>
      <c r="B315" s="120"/>
      <c r="C315" s="120"/>
      <c r="D315" s="120"/>
      <c r="E315" s="2"/>
      <c r="F315" s="2"/>
      <c r="G315" s="120"/>
      <c r="H315" s="120"/>
      <c r="I315" s="120"/>
      <c r="J315" s="58"/>
      <c r="K315" s="121"/>
      <c r="L315" s="2"/>
      <c r="M315" s="120"/>
      <c r="N315" s="120"/>
      <c r="O315" s="120"/>
      <c r="P315" s="120"/>
      <c r="Q315" s="2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122"/>
      <c r="AJ315" s="122"/>
      <c r="AK315" s="2"/>
      <c r="AL315" s="2"/>
      <c r="AM315" s="2"/>
      <c r="AN315" s="2"/>
      <c r="AO315" s="2"/>
      <c r="AP315" s="2"/>
      <c r="AQ315" s="2"/>
      <c r="AR315" s="15"/>
    </row>
    <row r="316" spans="1:44" ht="11.25" customHeight="1">
      <c r="A316" s="120"/>
      <c r="B316" s="120"/>
      <c r="C316" s="120"/>
      <c r="D316" s="120"/>
      <c r="E316" s="2"/>
      <c r="F316" s="2"/>
      <c r="G316" s="120"/>
      <c r="H316" s="120"/>
      <c r="I316" s="120"/>
      <c r="J316" s="58"/>
      <c r="K316" s="121"/>
      <c r="L316" s="2"/>
      <c r="M316" s="120"/>
      <c r="N316" s="120"/>
      <c r="O316" s="120"/>
      <c r="P316" s="120"/>
      <c r="Q316" s="2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122"/>
      <c r="AJ316" s="122"/>
      <c r="AK316" s="2"/>
      <c r="AL316" s="2"/>
      <c r="AM316" s="2"/>
      <c r="AN316" s="2"/>
      <c r="AO316" s="2"/>
      <c r="AP316" s="2"/>
      <c r="AQ316" s="2"/>
      <c r="AR316" s="15"/>
    </row>
    <row r="317" spans="1:44" ht="11.25" customHeight="1">
      <c r="A317" s="120"/>
      <c r="B317" s="120"/>
      <c r="C317" s="120"/>
      <c r="D317" s="120"/>
      <c r="E317" s="2"/>
      <c r="F317" s="2"/>
      <c r="G317" s="120"/>
      <c r="H317" s="120"/>
      <c r="I317" s="120"/>
      <c r="J317" s="58"/>
      <c r="K317" s="121"/>
      <c r="L317" s="2"/>
      <c r="M317" s="120"/>
      <c r="N317" s="120"/>
      <c r="O317" s="120"/>
      <c r="P317" s="120"/>
      <c r="Q317" s="2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122"/>
      <c r="AJ317" s="122"/>
      <c r="AK317" s="2"/>
      <c r="AL317" s="2"/>
      <c r="AM317" s="2"/>
      <c r="AN317" s="2"/>
      <c r="AO317" s="2"/>
      <c r="AP317" s="2"/>
      <c r="AQ317" s="2"/>
      <c r="AR317" s="15"/>
    </row>
    <row r="318" spans="1:44" ht="11.25" customHeight="1">
      <c r="A318" s="120"/>
      <c r="B318" s="120"/>
      <c r="C318" s="120"/>
      <c r="D318" s="120"/>
      <c r="E318" s="2"/>
      <c r="F318" s="2"/>
      <c r="G318" s="120"/>
      <c r="H318" s="120"/>
      <c r="I318" s="120"/>
      <c r="J318" s="58"/>
      <c r="K318" s="121"/>
      <c r="L318" s="2"/>
      <c r="M318" s="120"/>
      <c r="N318" s="120"/>
      <c r="O318" s="120"/>
      <c r="P318" s="120"/>
      <c r="Q318" s="2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122"/>
      <c r="AJ318" s="122"/>
      <c r="AK318" s="2"/>
      <c r="AL318" s="2"/>
      <c r="AM318" s="2"/>
      <c r="AN318" s="2"/>
      <c r="AO318" s="2"/>
      <c r="AP318" s="2"/>
      <c r="AQ318" s="2"/>
      <c r="AR318" s="15"/>
    </row>
    <row r="319" spans="1:44" ht="11.25" customHeight="1">
      <c r="A319" s="120"/>
      <c r="B319" s="120"/>
      <c r="C319" s="120"/>
      <c r="D319" s="120"/>
      <c r="E319" s="2"/>
      <c r="F319" s="2"/>
      <c r="G319" s="120"/>
      <c r="H319" s="120"/>
      <c r="I319" s="120"/>
      <c r="J319" s="58"/>
      <c r="K319" s="121"/>
      <c r="L319" s="2"/>
      <c r="M319" s="120"/>
      <c r="N319" s="120"/>
      <c r="O319" s="120"/>
      <c r="P319" s="120"/>
      <c r="Q319" s="2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122"/>
      <c r="AJ319" s="122"/>
      <c r="AK319" s="2"/>
      <c r="AL319" s="2"/>
      <c r="AM319" s="2"/>
      <c r="AN319" s="2"/>
      <c r="AO319" s="2"/>
      <c r="AP319" s="2"/>
      <c r="AQ319" s="2"/>
      <c r="AR319" s="15"/>
    </row>
    <row r="320" spans="1:44" ht="11.25" customHeight="1">
      <c r="A320" s="120"/>
      <c r="B320" s="120"/>
      <c r="C320" s="120"/>
      <c r="D320" s="120"/>
      <c r="E320" s="2"/>
      <c r="F320" s="2"/>
      <c r="G320" s="120"/>
      <c r="H320" s="120"/>
      <c r="I320" s="120"/>
      <c r="J320" s="58"/>
      <c r="K320" s="121"/>
      <c r="L320" s="2"/>
      <c r="M320" s="120"/>
      <c r="N320" s="120"/>
      <c r="O320" s="120"/>
      <c r="P320" s="120"/>
      <c r="Q320" s="2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122"/>
      <c r="AJ320" s="122"/>
      <c r="AK320" s="2"/>
      <c r="AL320" s="2"/>
      <c r="AM320" s="2"/>
      <c r="AN320" s="2"/>
      <c r="AO320" s="2"/>
      <c r="AP320" s="2"/>
      <c r="AQ320" s="2"/>
      <c r="AR320" s="15"/>
    </row>
    <row r="321" spans="1:44" ht="11.25" customHeight="1">
      <c r="A321" s="120"/>
      <c r="B321" s="120"/>
      <c r="C321" s="120"/>
      <c r="D321" s="120"/>
      <c r="E321" s="2"/>
      <c r="F321" s="2"/>
      <c r="G321" s="120"/>
      <c r="H321" s="120"/>
      <c r="I321" s="120"/>
      <c r="J321" s="58"/>
      <c r="K321" s="121"/>
      <c r="L321" s="2"/>
      <c r="M321" s="120"/>
      <c r="N321" s="120"/>
      <c r="O321" s="120"/>
      <c r="P321" s="120"/>
      <c r="Q321" s="2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122"/>
      <c r="AJ321" s="122"/>
      <c r="AK321" s="2"/>
      <c r="AL321" s="2"/>
      <c r="AM321" s="2"/>
      <c r="AN321" s="2"/>
      <c r="AO321" s="2"/>
      <c r="AP321" s="2"/>
      <c r="AQ321" s="2"/>
      <c r="AR321" s="15"/>
    </row>
    <row r="322" spans="1:44" ht="11.25" customHeight="1">
      <c r="A322" s="120"/>
      <c r="B322" s="120"/>
      <c r="C322" s="120"/>
      <c r="D322" s="120"/>
      <c r="E322" s="2"/>
      <c r="F322" s="2"/>
      <c r="G322" s="120"/>
      <c r="H322" s="120"/>
      <c r="I322" s="120"/>
      <c r="J322" s="58"/>
      <c r="K322" s="121"/>
      <c r="L322" s="2"/>
      <c r="M322" s="120"/>
      <c r="N322" s="120"/>
      <c r="O322" s="120"/>
      <c r="P322" s="120"/>
      <c r="Q322" s="2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122"/>
      <c r="AJ322" s="122"/>
      <c r="AK322" s="2"/>
      <c r="AL322" s="2"/>
      <c r="AM322" s="2"/>
      <c r="AN322" s="2"/>
      <c r="AO322" s="2"/>
      <c r="AP322" s="2"/>
      <c r="AQ322" s="2"/>
      <c r="AR322" s="15"/>
    </row>
    <row r="323" spans="1:44" ht="11.25" customHeight="1">
      <c r="A323" s="120"/>
      <c r="B323" s="120"/>
      <c r="C323" s="120"/>
      <c r="D323" s="120"/>
      <c r="E323" s="2"/>
      <c r="F323" s="2"/>
      <c r="G323" s="120"/>
      <c r="H323" s="120"/>
      <c r="I323" s="120"/>
      <c r="J323" s="58"/>
      <c r="K323" s="121"/>
      <c r="L323" s="2"/>
      <c r="M323" s="120"/>
      <c r="N323" s="120"/>
      <c r="O323" s="120"/>
      <c r="P323" s="120"/>
      <c r="Q323" s="2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122"/>
      <c r="AJ323" s="122"/>
      <c r="AK323" s="2"/>
      <c r="AL323" s="2"/>
      <c r="AM323" s="2"/>
      <c r="AN323" s="2"/>
      <c r="AO323" s="2"/>
      <c r="AP323" s="2"/>
      <c r="AQ323" s="2"/>
      <c r="AR323" s="15"/>
    </row>
    <row r="324" spans="1:44" ht="11.25" customHeight="1">
      <c r="A324" s="120"/>
      <c r="B324" s="120"/>
      <c r="C324" s="120"/>
      <c r="D324" s="120"/>
      <c r="E324" s="2"/>
      <c r="F324" s="2"/>
      <c r="G324" s="120"/>
      <c r="H324" s="120"/>
      <c r="I324" s="120"/>
      <c r="J324" s="58"/>
      <c r="K324" s="121"/>
      <c r="L324" s="2"/>
      <c r="M324" s="120"/>
      <c r="N324" s="120"/>
      <c r="O324" s="120"/>
      <c r="P324" s="120"/>
      <c r="Q324" s="2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122"/>
      <c r="AJ324" s="122"/>
      <c r="AK324" s="2"/>
      <c r="AL324" s="2"/>
      <c r="AM324" s="2"/>
      <c r="AN324" s="2"/>
      <c r="AO324" s="2"/>
      <c r="AP324" s="2"/>
      <c r="AQ324" s="2"/>
      <c r="AR324" s="15"/>
    </row>
    <row r="325" spans="1:44" ht="11.25" customHeight="1">
      <c r="A325" s="120"/>
      <c r="B325" s="120"/>
      <c r="C325" s="120"/>
      <c r="D325" s="120"/>
      <c r="E325" s="2"/>
      <c r="F325" s="2"/>
      <c r="G325" s="120"/>
      <c r="H325" s="120"/>
      <c r="I325" s="120"/>
      <c r="J325" s="58"/>
      <c r="K325" s="121"/>
      <c r="L325" s="2"/>
      <c r="M325" s="120"/>
      <c r="N325" s="120"/>
      <c r="O325" s="120"/>
      <c r="P325" s="120"/>
      <c r="Q325" s="2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122"/>
      <c r="AJ325" s="122"/>
      <c r="AK325" s="2"/>
      <c r="AL325" s="2"/>
      <c r="AM325" s="2"/>
      <c r="AN325" s="2"/>
      <c r="AO325" s="2"/>
      <c r="AP325" s="2"/>
      <c r="AQ325" s="2"/>
      <c r="AR325" s="15"/>
    </row>
    <row r="326" spans="1:44" ht="11.25" customHeight="1">
      <c r="A326" s="120"/>
      <c r="B326" s="120"/>
      <c r="C326" s="120"/>
      <c r="D326" s="120"/>
      <c r="E326" s="2"/>
      <c r="F326" s="2"/>
      <c r="G326" s="120"/>
      <c r="H326" s="120"/>
      <c r="I326" s="120"/>
      <c r="J326" s="58"/>
      <c r="K326" s="121"/>
      <c r="L326" s="2"/>
      <c r="M326" s="120"/>
      <c r="N326" s="120"/>
      <c r="O326" s="120"/>
      <c r="P326" s="120"/>
      <c r="Q326" s="2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122"/>
      <c r="AJ326" s="122"/>
      <c r="AK326" s="2"/>
      <c r="AL326" s="2"/>
      <c r="AM326" s="2"/>
      <c r="AN326" s="2"/>
      <c r="AO326" s="2"/>
      <c r="AP326" s="2"/>
      <c r="AQ326" s="2"/>
      <c r="AR326" s="15"/>
    </row>
    <row r="327" spans="1:44" ht="11.25" customHeight="1">
      <c r="A327" s="120"/>
      <c r="B327" s="120"/>
      <c r="C327" s="120"/>
      <c r="D327" s="120"/>
      <c r="E327" s="2"/>
      <c r="F327" s="2"/>
      <c r="G327" s="120"/>
      <c r="H327" s="120"/>
      <c r="I327" s="120"/>
      <c r="J327" s="58"/>
      <c r="K327" s="121"/>
      <c r="L327" s="2"/>
      <c r="M327" s="120"/>
      <c r="N327" s="120"/>
      <c r="O327" s="120"/>
      <c r="P327" s="120"/>
      <c r="Q327" s="2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122"/>
      <c r="AJ327" s="122"/>
      <c r="AK327" s="2"/>
      <c r="AL327" s="2"/>
      <c r="AM327" s="2"/>
      <c r="AN327" s="2"/>
      <c r="AO327" s="2"/>
      <c r="AP327" s="2"/>
      <c r="AQ327" s="2"/>
      <c r="AR327" s="15"/>
    </row>
    <row r="328" spans="1:44" ht="11.25" customHeight="1">
      <c r="A328" s="120"/>
      <c r="B328" s="120"/>
      <c r="C328" s="120"/>
      <c r="D328" s="120"/>
      <c r="E328" s="2"/>
      <c r="F328" s="2"/>
      <c r="G328" s="120"/>
      <c r="H328" s="120"/>
      <c r="I328" s="120"/>
      <c r="J328" s="58"/>
      <c r="K328" s="121"/>
      <c r="L328" s="2"/>
      <c r="M328" s="120"/>
      <c r="N328" s="120"/>
      <c r="O328" s="120"/>
      <c r="P328" s="120"/>
      <c r="Q328" s="2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122"/>
      <c r="AJ328" s="122"/>
      <c r="AK328" s="2"/>
      <c r="AL328" s="2"/>
      <c r="AM328" s="2"/>
      <c r="AN328" s="2"/>
      <c r="AO328" s="2"/>
      <c r="AP328" s="2"/>
      <c r="AQ328" s="2"/>
      <c r="AR328" s="15"/>
    </row>
    <row r="329" spans="1:44" ht="11.25" customHeight="1">
      <c r="A329" s="120"/>
      <c r="B329" s="120"/>
      <c r="C329" s="120"/>
      <c r="D329" s="120"/>
      <c r="E329" s="2"/>
      <c r="F329" s="2"/>
      <c r="G329" s="120"/>
      <c r="H329" s="120"/>
      <c r="I329" s="120"/>
      <c r="J329" s="58"/>
      <c r="K329" s="121"/>
      <c r="L329" s="2"/>
      <c r="M329" s="120"/>
      <c r="N329" s="120"/>
      <c r="O329" s="120"/>
      <c r="P329" s="120"/>
      <c r="Q329" s="2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122"/>
      <c r="AJ329" s="122"/>
      <c r="AK329" s="2"/>
      <c r="AL329" s="2"/>
      <c r="AM329" s="2"/>
      <c r="AN329" s="2"/>
      <c r="AO329" s="2"/>
      <c r="AP329" s="2"/>
      <c r="AQ329" s="2"/>
      <c r="AR329" s="15"/>
    </row>
    <row r="330" spans="1:44" ht="11.25" customHeight="1">
      <c r="A330" s="120"/>
      <c r="B330" s="120"/>
      <c r="C330" s="120"/>
      <c r="D330" s="120"/>
      <c r="E330" s="2"/>
      <c r="F330" s="2"/>
      <c r="G330" s="120"/>
      <c r="H330" s="120"/>
      <c r="I330" s="120"/>
      <c r="J330" s="58"/>
      <c r="K330" s="121"/>
      <c r="L330" s="2"/>
      <c r="M330" s="120"/>
      <c r="N330" s="120"/>
      <c r="O330" s="120"/>
      <c r="P330" s="120"/>
      <c r="Q330" s="2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122"/>
      <c r="AJ330" s="122"/>
      <c r="AK330" s="2"/>
      <c r="AL330" s="2"/>
      <c r="AM330" s="2"/>
      <c r="AN330" s="2"/>
      <c r="AO330" s="2"/>
      <c r="AP330" s="2"/>
      <c r="AQ330" s="2"/>
      <c r="AR330" s="15"/>
    </row>
    <row r="331" spans="1:44" ht="11.25" customHeight="1">
      <c r="A331" s="120"/>
      <c r="B331" s="120"/>
      <c r="C331" s="120"/>
      <c r="D331" s="120"/>
      <c r="E331" s="2"/>
      <c r="F331" s="2"/>
      <c r="G331" s="120"/>
      <c r="H331" s="120"/>
      <c r="I331" s="120"/>
      <c r="J331" s="58"/>
      <c r="K331" s="121"/>
      <c r="L331" s="2"/>
      <c r="M331" s="120"/>
      <c r="N331" s="120"/>
      <c r="O331" s="120"/>
      <c r="P331" s="120"/>
      <c r="Q331" s="2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122"/>
      <c r="AJ331" s="122"/>
      <c r="AK331" s="2"/>
      <c r="AL331" s="2"/>
      <c r="AM331" s="2"/>
      <c r="AN331" s="2"/>
      <c r="AO331" s="2"/>
      <c r="AP331" s="2"/>
      <c r="AQ331" s="2"/>
      <c r="AR331" s="15"/>
    </row>
    <row r="332" spans="1:44" ht="11.25" customHeight="1">
      <c r="A332" s="120"/>
      <c r="B332" s="120"/>
      <c r="C332" s="120"/>
      <c r="D332" s="120"/>
      <c r="E332" s="2"/>
      <c r="F332" s="2"/>
      <c r="G332" s="120"/>
      <c r="H332" s="120"/>
      <c r="I332" s="120"/>
      <c r="J332" s="58"/>
      <c r="K332" s="121"/>
      <c r="L332" s="2"/>
      <c r="M332" s="120"/>
      <c r="N332" s="120"/>
      <c r="O332" s="120"/>
      <c r="P332" s="120"/>
      <c r="Q332" s="2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122"/>
      <c r="AJ332" s="122"/>
      <c r="AK332" s="2"/>
      <c r="AL332" s="2"/>
      <c r="AM332" s="2"/>
      <c r="AN332" s="2"/>
      <c r="AO332" s="2"/>
      <c r="AP332" s="2"/>
      <c r="AQ332" s="2"/>
      <c r="AR332" s="15"/>
    </row>
    <row r="333" spans="1:44" ht="11.25" customHeight="1">
      <c r="A333" s="120"/>
      <c r="B333" s="120"/>
      <c r="C333" s="120"/>
      <c r="D333" s="120"/>
      <c r="E333" s="2"/>
      <c r="F333" s="2"/>
      <c r="G333" s="120"/>
      <c r="H333" s="120"/>
      <c r="I333" s="120"/>
      <c r="J333" s="58"/>
      <c r="K333" s="121"/>
      <c r="L333" s="2"/>
      <c r="M333" s="120"/>
      <c r="N333" s="120"/>
      <c r="O333" s="120"/>
      <c r="P333" s="120"/>
      <c r="Q333" s="2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122"/>
      <c r="AJ333" s="122"/>
      <c r="AK333" s="2"/>
      <c r="AL333" s="2"/>
      <c r="AM333" s="2"/>
      <c r="AN333" s="2"/>
      <c r="AO333" s="2"/>
      <c r="AP333" s="2"/>
      <c r="AQ333" s="2"/>
      <c r="AR333" s="15"/>
    </row>
    <row r="334" spans="1:44" ht="11.25" customHeight="1">
      <c r="A334" s="120"/>
      <c r="B334" s="120"/>
      <c r="C334" s="120"/>
      <c r="D334" s="120"/>
      <c r="E334" s="2"/>
      <c r="F334" s="2"/>
      <c r="G334" s="120"/>
      <c r="H334" s="120"/>
      <c r="I334" s="120"/>
      <c r="J334" s="58"/>
      <c r="K334" s="121"/>
      <c r="L334" s="2"/>
      <c r="M334" s="120"/>
      <c r="N334" s="120"/>
      <c r="O334" s="120"/>
      <c r="P334" s="120"/>
      <c r="Q334" s="2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122"/>
      <c r="AJ334" s="122"/>
      <c r="AK334" s="2"/>
      <c r="AL334" s="2"/>
      <c r="AM334" s="2"/>
      <c r="AN334" s="2"/>
      <c r="AO334" s="2"/>
      <c r="AP334" s="2"/>
      <c r="AQ334" s="2"/>
      <c r="AR334" s="15"/>
    </row>
    <row r="335" spans="1:44" ht="11.25" customHeight="1">
      <c r="A335" s="120"/>
      <c r="B335" s="120"/>
      <c r="C335" s="120"/>
      <c r="D335" s="120"/>
      <c r="E335" s="2"/>
      <c r="F335" s="2"/>
      <c r="G335" s="120"/>
      <c r="H335" s="120"/>
      <c r="I335" s="120"/>
      <c r="J335" s="58"/>
      <c r="K335" s="121"/>
      <c r="L335" s="2"/>
      <c r="M335" s="120"/>
      <c r="N335" s="120"/>
      <c r="O335" s="120"/>
      <c r="P335" s="120"/>
      <c r="Q335" s="2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122"/>
      <c r="AJ335" s="122"/>
      <c r="AK335" s="2"/>
      <c r="AL335" s="2"/>
      <c r="AM335" s="2"/>
      <c r="AN335" s="2"/>
      <c r="AO335" s="2"/>
      <c r="AP335" s="2"/>
      <c r="AQ335" s="2"/>
      <c r="AR335" s="15"/>
    </row>
    <row r="336" spans="1:44" ht="11.25" customHeight="1">
      <c r="A336" s="120"/>
      <c r="B336" s="120"/>
      <c r="C336" s="120"/>
      <c r="D336" s="120"/>
      <c r="E336" s="2"/>
      <c r="F336" s="2"/>
      <c r="G336" s="120"/>
      <c r="H336" s="120"/>
      <c r="I336" s="120"/>
      <c r="J336" s="58"/>
      <c r="K336" s="121"/>
      <c r="L336" s="2"/>
      <c r="M336" s="120"/>
      <c r="N336" s="120"/>
      <c r="O336" s="120"/>
      <c r="P336" s="120"/>
      <c r="Q336" s="2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122"/>
      <c r="AJ336" s="122"/>
      <c r="AK336" s="2"/>
      <c r="AL336" s="2"/>
      <c r="AM336" s="2"/>
      <c r="AN336" s="2"/>
      <c r="AO336" s="2"/>
      <c r="AP336" s="2"/>
      <c r="AQ336" s="2"/>
      <c r="AR336" s="15"/>
    </row>
    <row r="337" spans="1:44" ht="11.25" customHeight="1">
      <c r="A337" s="120"/>
      <c r="B337" s="120"/>
      <c r="C337" s="120"/>
      <c r="D337" s="120"/>
      <c r="E337" s="2"/>
      <c r="F337" s="2"/>
      <c r="G337" s="120"/>
      <c r="H337" s="120"/>
      <c r="I337" s="120"/>
      <c r="J337" s="58"/>
      <c r="K337" s="121"/>
      <c r="L337" s="2"/>
      <c r="M337" s="120"/>
      <c r="N337" s="120"/>
      <c r="O337" s="120"/>
      <c r="P337" s="120"/>
      <c r="Q337" s="2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122"/>
      <c r="AJ337" s="122"/>
      <c r="AK337" s="2"/>
      <c r="AL337" s="2"/>
      <c r="AM337" s="2"/>
      <c r="AN337" s="2"/>
      <c r="AO337" s="2"/>
      <c r="AP337" s="2"/>
      <c r="AQ337" s="2"/>
      <c r="AR337" s="15"/>
    </row>
    <row r="338" spans="1:44" ht="11.25" customHeight="1">
      <c r="A338" s="120"/>
      <c r="B338" s="120"/>
      <c r="C338" s="120"/>
      <c r="D338" s="120"/>
      <c r="E338" s="2"/>
      <c r="F338" s="2"/>
      <c r="G338" s="120"/>
      <c r="H338" s="120"/>
      <c r="I338" s="120"/>
      <c r="J338" s="58"/>
      <c r="K338" s="121"/>
      <c r="L338" s="2"/>
      <c r="M338" s="120"/>
      <c r="N338" s="120"/>
      <c r="O338" s="120"/>
      <c r="P338" s="120"/>
      <c r="Q338" s="2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122"/>
      <c r="AJ338" s="122"/>
      <c r="AK338" s="2"/>
      <c r="AL338" s="2"/>
      <c r="AM338" s="2"/>
      <c r="AN338" s="2"/>
      <c r="AO338" s="2"/>
      <c r="AP338" s="2"/>
      <c r="AQ338" s="2"/>
      <c r="AR338" s="15"/>
    </row>
    <row r="339" spans="1:44" ht="11.25" customHeight="1">
      <c r="A339" s="120"/>
      <c r="B339" s="120"/>
      <c r="C339" s="120"/>
      <c r="D339" s="120"/>
      <c r="E339" s="2"/>
      <c r="F339" s="2"/>
      <c r="G339" s="120"/>
      <c r="H339" s="120"/>
      <c r="I339" s="120"/>
      <c r="J339" s="58"/>
      <c r="K339" s="121"/>
      <c r="L339" s="2"/>
      <c r="M339" s="120"/>
      <c r="N339" s="120"/>
      <c r="O339" s="120"/>
      <c r="P339" s="120"/>
      <c r="Q339" s="2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122"/>
      <c r="AJ339" s="122"/>
      <c r="AK339" s="2"/>
      <c r="AL339" s="2"/>
      <c r="AM339" s="2"/>
      <c r="AN339" s="2"/>
      <c r="AO339" s="2"/>
      <c r="AP339" s="2"/>
      <c r="AQ339" s="2"/>
      <c r="AR339" s="15"/>
    </row>
    <row r="340" spans="1:44" ht="11.25" customHeight="1">
      <c r="A340" s="120"/>
      <c r="B340" s="120"/>
      <c r="C340" s="120"/>
      <c r="D340" s="120"/>
      <c r="E340" s="2"/>
      <c r="F340" s="2"/>
      <c r="G340" s="120"/>
      <c r="H340" s="120"/>
      <c r="I340" s="120"/>
      <c r="J340" s="58"/>
      <c r="K340" s="121"/>
      <c r="L340" s="2"/>
      <c r="M340" s="120"/>
      <c r="N340" s="120"/>
      <c r="O340" s="120"/>
      <c r="P340" s="120"/>
      <c r="Q340" s="2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122"/>
      <c r="AJ340" s="122"/>
      <c r="AK340" s="2"/>
      <c r="AL340" s="2"/>
      <c r="AM340" s="2"/>
      <c r="AN340" s="2"/>
      <c r="AO340" s="2"/>
      <c r="AP340" s="2"/>
      <c r="AQ340" s="2"/>
      <c r="AR340" s="15"/>
    </row>
    <row r="341" spans="1:44" ht="11.25" customHeight="1">
      <c r="A341" s="120"/>
      <c r="B341" s="120"/>
      <c r="C341" s="120"/>
      <c r="D341" s="120"/>
      <c r="E341" s="2"/>
      <c r="F341" s="2"/>
      <c r="G341" s="120"/>
      <c r="H341" s="120"/>
      <c r="I341" s="120"/>
      <c r="J341" s="58"/>
      <c r="K341" s="121"/>
      <c r="L341" s="2"/>
      <c r="M341" s="120"/>
      <c r="N341" s="120"/>
      <c r="O341" s="120"/>
      <c r="P341" s="120"/>
      <c r="Q341" s="2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122"/>
      <c r="AJ341" s="122"/>
      <c r="AK341" s="2"/>
      <c r="AL341" s="2"/>
      <c r="AM341" s="2"/>
      <c r="AN341" s="2"/>
      <c r="AO341" s="2"/>
      <c r="AP341" s="2"/>
      <c r="AQ341" s="2"/>
      <c r="AR341" s="15"/>
    </row>
    <row r="342" spans="1:44" ht="11.25" customHeight="1">
      <c r="A342" s="120"/>
      <c r="B342" s="120"/>
      <c r="C342" s="120"/>
      <c r="D342" s="120"/>
      <c r="E342" s="2"/>
      <c r="F342" s="2"/>
      <c r="G342" s="120"/>
      <c r="H342" s="120"/>
      <c r="I342" s="120"/>
      <c r="J342" s="58"/>
      <c r="K342" s="121"/>
      <c r="L342" s="2"/>
      <c r="M342" s="120"/>
      <c r="N342" s="120"/>
      <c r="O342" s="120"/>
      <c r="P342" s="120"/>
      <c r="Q342" s="2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122"/>
      <c r="AJ342" s="122"/>
      <c r="AK342" s="2"/>
      <c r="AL342" s="2"/>
      <c r="AM342" s="2"/>
      <c r="AN342" s="2"/>
      <c r="AO342" s="2"/>
      <c r="AP342" s="2"/>
      <c r="AQ342" s="2"/>
      <c r="AR342" s="15"/>
    </row>
    <row r="343" spans="1:44" ht="11.25" customHeight="1">
      <c r="A343" s="120"/>
      <c r="B343" s="120"/>
      <c r="C343" s="120"/>
      <c r="D343" s="120"/>
      <c r="E343" s="2"/>
      <c r="F343" s="2"/>
      <c r="G343" s="120"/>
      <c r="H343" s="120"/>
      <c r="I343" s="120"/>
      <c r="J343" s="58"/>
      <c r="K343" s="121"/>
      <c r="L343" s="2"/>
      <c r="M343" s="120"/>
      <c r="N343" s="120"/>
      <c r="O343" s="120"/>
      <c r="P343" s="120"/>
      <c r="Q343" s="2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122"/>
      <c r="AJ343" s="122"/>
      <c r="AK343" s="2"/>
      <c r="AL343" s="2"/>
      <c r="AM343" s="2"/>
      <c r="AN343" s="2"/>
      <c r="AO343" s="2"/>
      <c r="AP343" s="2"/>
      <c r="AQ343" s="2"/>
      <c r="AR343" s="15"/>
    </row>
    <row r="344" spans="1:44" ht="11.25" customHeight="1">
      <c r="A344" s="120"/>
      <c r="B344" s="120"/>
      <c r="C344" s="120"/>
      <c r="D344" s="120"/>
      <c r="E344" s="2"/>
      <c r="F344" s="2"/>
      <c r="G344" s="120"/>
      <c r="H344" s="120"/>
      <c r="I344" s="120"/>
      <c r="J344" s="58"/>
      <c r="K344" s="121"/>
      <c r="L344" s="2"/>
      <c r="M344" s="120"/>
      <c r="N344" s="120"/>
      <c r="O344" s="120"/>
      <c r="P344" s="120"/>
      <c r="Q344" s="2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122"/>
      <c r="AJ344" s="122"/>
      <c r="AK344" s="2"/>
      <c r="AL344" s="2"/>
      <c r="AM344" s="2"/>
      <c r="AN344" s="2"/>
      <c r="AO344" s="2"/>
      <c r="AP344" s="2"/>
      <c r="AQ344" s="2"/>
      <c r="AR344" s="15"/>
    </row>
    <row r="345" spans="1:44" ht="11.25" customHeight="1">
      <c r="A345" s="120"/>
      <c r="B345" s="120"/>
      <c r="C345" s="120"/>
      <c r="D345" s="120"/>
      <c r="E345" s="2"/>
      <c r="F345" s="2"/>
      <c r="G345" s="120"/>
      <c r="H345" s="120"/>
      <c r="I345" s="120"/>
      <c r="J345" s="58"/>
      <c r="K345" s="121"/>
      <c r="L345" s="2"/>
      <c r="M345" s="120"/>
      <c r="N345" s="120"/>
      <c r="O345" s="120"/>
      <c r="P345" s="120"/>
      <c r="Q345" s="2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122"/>
      <c r="AJ345" s="122"/>
      <c r="AK345" s="2"/>
      <c r="AL345" s="2"/>
      <c r="AM345" s="2"/>
      <c r="AN345" s="2"/>
      <c r="AO345" s="2"/>
      <c r="AP345" s="2"/>
      <c r="AQ345" s="2"/>
      <c r="AR345" s="15"/>
    </row>
    <row r="346" spans="1:44" ht="11.25" customHeight="1">
      <c r="A346" s="120"/>
      <c r="B346" s="120"/>
      <c r="C346" s="120"/>
      <c r="D346" s="120"/>
      <c r="E346" s="2"/>
      <c r="F346" s="2"/>
      <c r="G346" s="120"/>
      <c r="H346" s="120"/>
      <c r="I346" s="120"/>
      <c r="J346" s="58"/>
      <c r="K346" s="121"/>
      <c r="L346" s="2"/>
      <c r="M346" s="120"/>
      <c r="N346" s="120"/>
      <c r="O346" s="120"/>
      <c r="P346" s="120"/>
      <c r="Q346" s="2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122"/>
      <c r="AJ346" s="122"/>
      <c r="AK346" s="2"/>
      <c r="AL346" s="2"/>
      <c r="AM346" s="2"/>
      <c r="AN346" s="2"/>
      <c r="AO346" s="2"/>
      <c r="AP346" s="2"/>
      <c r="AQ346" s="2"/>
      <c r="AR346" s="15"/>
    </row>
    <row r="347" spans="1:44" ht="11.25" customHeight="1">
      <c r="A347" s="120"/>
      <c r="B347" s="120"/>
      <c r="C347" s="120"/>
      <c r="D347" s="120"/>
      <c r="E347" s="2"/>
      <c r="F347" s="2"/>
      <c r="G347" s="120"/>
      <c r="H347" s="120"/>
      <c r="I347" s="120"/>
      <c r="J347" s="58"/>
      <c r="K347" s="121"/>
      <c r="L347" s="2"/>
      <c r="M347" s="120"/>
      <c r="N347" s="120"/>
      <c r="O347" s="120"/>
      <c r="P347" s="120"/>
      <c r="Q347" s="2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122"/>
      <c r="AJ347" s="122"/>
      <c r="AK347" s="2"/>
      <c r="AL347" s="2"/>
      <c r="AM347" s="2"/>
      <c r="AN347" s="2"/>
      <c r="AO347" s="2"/>
      <c r="AP347" s="2"/>
      <c r="AQ347" s="2"/>
      <c r="AR347" s="15"/>
    </row>
    <row r="348" spans="1:44" ht="11.25" customHeight="1">
      <c r="A348" s="120"/>
      <c r="B348" s="120"/>
      <c r="C348" s="120"/>
      <c r="D348" s="120"/>
      <c r="E348" s="2"/>
      <c r="F348" s="2"/>
      <c r="G348" s="120"/>
      <c r="H348" s="120"/>
      <c r="I348" s="120"/>
      <c r="J348" s="58"/>
      <c r="K348" s="121"/>
      <c r="L348" s="2"/>
      <c r="M348" s="120"/>
      <c r="N348" s="120"/>
      <c r="O348" s="120"/>
      <c r="P348" s="120"/>
      <c r="Q348" s="2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122"/>
      <c r="AJ348" s="122"/>
      <c r="AK348" s="2"/>
      <c r="AL348" s="2"/>
      <c r="AM348" s="2"/>
      <c r="AN348" s="2"/>
      <c r="AO348" s="2"/>
      <c r="AP348" s="2"/>
      <c r="AQ348" s="2"/>
      <c r="AR348" s="15"/>
    </row>
    <row r="349" spans="1:44" ht="11.25" customHeight="1">
      <c r="A349" s="120"/>
      <c r="B349" s="120"/>
      <c r="C349" s="120"/>
      <c r="D349" s="120"/>
      <c r="E349" s="2"/>
      <c r="F349" s="2"/>
      <c r="G349" s="120"/>
      <c r="H349" s="120"/>
      <c r="I349" s="120"/>
      <c r="J349" s="58"/>
      <c r="K349" s="121"/>
      <c r="L349" s="2"/>
      <c r="M349" s="120"/>
      <c r="N349" s="120"/>
      <c r="O349" s="120"/>
      <c r="P349" s="120"/>
      <c r="Q349" s="2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122"/>
      <c r="AJ349" s="122"/>
      <c r="AK349" s="2"/>
      <c r="AL349" s="2"/>
      <c r="AM349" s="2"/>
      <c r="AN349" s="2"/>
      <c r="AO349" s="2"/>
      <c r="AP349" s="2"/>
      <c r="AQ349" s="2"/>
      <c r="AR349" s="15"/>
    </row>
    <row r="350" spans="1:44" ht="11.25" customHeight="1">
      <c r="A350" s="120"/>
      <c r="B350" s="120"/>
      <c r="C350" s="120"/>
      <c r="D350" s="120"/>
      <c r="E350" s="2"/>
      <c r="F350" s="2"/>
      <c r="G350" s="120"/>
      <c r="H350" s="120"/>
      <c r="I350" s="120"/>
      <c r="J350" s="58"/>
      <c r="K350" s="121"/>
      <c r="L350" s="2"/>
      <c r="M350" s="120"/>
      <c r="N350" s="120"/>
      <c r="O350" s="120"/>
      <c r="P350" s="120"/>
      <c r="Q350" s="2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122"/>
      <c r="AJ350" s="122"/>
      <c r="AK350" s="2"/>
      <c r="AL350" s="2"/>
      <c r="AM350" s="2"/>
      <c r="AN350" s="2"/>
      <c r="AO350" s="2"/>
      <c r="AP350" s="2"/>
      <c r="AQ350" s="2"/>
      <c r="AR350" s="15"/>
    </row>
    <row r="351" spans="1:44" ht="11.25" customHeight="1">
      <c r="A351" s="120"/>
      <c r="B351" s="120"/>
      <c r="C351" s="120"/>
      <c r="D351" s="120"/>
      <c r="E351" s="2"/>
      <c r="F351" s="2"/>
      <c r="G351" s="120"/>
      <c r="H351" s="120"/>
      <c r="I351" s="120"/>
      <c r="J351" s="58"/>
      <c r="K351" s="121"/>
      <c r="L351" s="2"/>
      <c r="M351" s="120"/>
      <c r="N351" s="120"/>
      <c r="O351" s="120"/>
      <c r="P351" s="120"/>
      <c r="Q351" s="2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122"/>
      <c r="AJ351" s="122"/>
      <c r="AK351" s="2"/>
      <c r="AL351" s="2"/>
      <c r="AM351" s="2"/>
      <c r="AN351" s="2"/>
      <c r="AO351" s="2"/>
      <c r="AP351" s="2"/>
      <c r="AQ351" s="2"/>
      <c r="AR351" s="15"/>
    </row>
    <row r="352" spans="1:44" ht="11.25" customHeight="1">
      <c r="A352" s="120"/>
      <c r="B352" s="120"/>
      <c r="C352" s="120"/>
      <c r="D352" s="120"/>
      <c r="E352" s="2"/>
      <c r="F352" s="2"/>
      <c r="G352" s="120"/>
      <c r="H352" s="120"/>
      <c r="I352" s="120"/>
      <c r="J352" s="58"/>
      <c r="K352" s="121"/>
      <c r="L352" s="2"/>
      <c r="M352" s="120"/>
      <c r="N352" s="120"/>
      <c r="O352" s="120"/>
      <c r="P352" s="120"/>
      <c r="Q352" s="2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122"/>
      <c r="AJ352" s="122"/>
      <c r="AK352" s="2"/>
      <c r="AL352" s="2"/>
      <c r="AM352" s="2"/>
      <c r="AN352" s="2"/>
      <c r="AO352" s="2"/>
      <c r="AP352" s="2"/>
      <c r="AQ352" s="2"/>
      <c r="AR352" s="15"/>
    </row>
    <row r="353" spans="1:44" ht="11.25" customHeight="1">
      <c r="A353" s="120"/>
      <c r="B353" s="120"/>
      <c r="C353" s="120"/>
      <c r="D353" s="120"/>
      <c r="E353" s="2"/>
      <c r="F353" s="2"/>
      <c r="G353" s="120"/>
      <c r="H353" s="120"/>
      <c r="I353" s="120"/>
      <c r="J353" s="58"/>
      <c r="K353" s="121"/>
      <c r="L353" s="2"/>
      <c r="M353" s="120"/>
      <c r="N353" s="120"/>
      <c r="O353" s="120"/>
      <c r="P353" s="120"/>
      <c r="Q353" s="2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122"/>
      <c r="AJ353" s="122"/>
      <c r="AK353" s="2"/>
      <c r="AL353" s="2"/>
      <c r="AM353" s="2"/>
      <c r="AN353" s="2"/>
      <c r="AO353" s="2"/>
      <c r="AP353" s="2"/>
      <c r="AQ353" s="2"/>
      <c r="AR353" s="15"/>
    </row>
    <row r="354" spans="1:44" ht="11.25" customHeight="1">
      <c r="A354" s="120"/>
      <c r="B354" s="120"/>
      <c r="C354" s="120"/>
      <c r="D354" s="120"/>
      <c r="E354" s="2"/>
      <c r="F354" s="2"/>
      <c r="G354" s="120"/>
      <c r="H354" s="120"/>
      <c r="I354" s="120"/>
      <c r="J354" s="58"/>
      <c r="K354" s="121"/>
      <c r="L354" s="2"/>
      <c r="M354" s="120"/>
      <c r="N354" s="120"/>
      <c r="O354" s="120"/>
      <c r="P354" s="120"/>
      <c r="Q354" s="2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122"/>
      <c r="AJ354" s="122"/>
      <c r="AK354" s="2"/>
      <c r="AL354" s="2"/>
      <c r="AM354" s="2"/>
      <c r="AN354" s="2"/>
      <c r="AO354" s="2"/>
      <c r="AP354" s="2"/>
      <c r="AQ354" s="2"/>
      <c r="AR354" s="15"/>
    </row>
    <row r="355" spans="1:44" ht="11.25" customHeight="1">
      <c r="A355" s="120"/>
      <c r="B355" s="120"/>
      <c r="C355" s="120"/>
      <c r="D355" s="120"/>
      <c r="E355" s="2"/>
      <c r="F355" s="2"/>
      <c r="G355" s="120"/>
      <c r="H355" s="120"/>
      <c r="I355" s="120"/>
      <c r="J355" s="58"/>
      <c r="K355" s="121"/>
      <c r="L355" s="2"/>
      <c r="M355" s="120"/>
      <c r="N355" s="120"/>
      <c r="O355" s="120"/>
      <c r="P355" s="120"/>
      <c r="Q355" s="2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122"/>
      <c r="AJ355" s="122"/>
      <c r="AK355" s="2"/>
      <c r="AL355" s="2"/>
      <c r="AM355" s="2"/>
      <c r="AN355" s="2"/>
      <c r="AO355" s="2"/>
      <c r="AP355" s="2"/>
      <c r="AQ355" s="2"/>
      <c r="AR355" s="15"/>
    </row>
    <row r="356" spans="1:44" ht="11.25" customHeight="1">
      <c r="A356" s="120"/>
      <c r="B356" s="120"/>
      <c r="C356" s="120"/>
      <c r="D356" s="120"/>
      <c r="E356" s="2"/>
      <c r="F356" s="2"/>
      <c r="G356" s="120"/>
      <c r="H356" s="120"/>
      <c r="I356" s="120"/>
      <c r="J356" s="58"/>
      <c r="K356" s="121"/>
      <c r="L356" s="2"/>
      <c r="M356" s="120"/>
      <c r="N356" s="120"/>
      <c r="O356" s="120"/>
      <c r="P356" s="120"/>
      <c r="Q356" s="2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122"/>
      <c r="AJ356" s="122"/>
      <c r="AK356" s="2"/>
      <c r="AL356" s="2"/>
      <c r="AM356" s="2"/>
      <c r="AN356" s="2"/>
      <c r="AO356" s="2"/>
      <c r="AP356" s="2"/>
      <c r="AQ356" s="2"/>
      <c r="AR356" s="15"/>
    </row>
    <row r="357" spans="1:44" ht="11.25" customHeight="1">
      <c r="A357" s="120"/>
      <c r="B357" s="120"/>
      <c r="C357" s="120"/>
      <c r="D357" s="120"/>
      <c r="E357" s="2"/>
      <c r="F357" s="2"/>
      <c r="G357" s="120"/>
      <c r="H357" s="120"/>
      <c r="I357" s="120"/>
      <c r="J357" s="58"/>
      <c r="K357" s="121"/>
      <c r="L357" s="2"/>
      <c r="M357" s="120"/>
      <c r="N357" s="120"/>
      <c r="O357" s="120"/>
      <c r="P357" s="120"/>
      <c r="Q357" s="2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122"/>
      <c r="AJ357" s="122"/>
      <c r="AK357" s="2"/>
      <c r="AL357" s="2"/>
      <c r="AM357" s="2"/>
      <c r="AN357" s="2"/>
      <c r="AO357" s="2"/>
      <c r="AP357" s="2"/>
      <c r="AQ357" s="2"/>
      <c r="AR357" s="15"/>
    </row>
    <row r="358" spans="1:44" ht="11.25" customHeight="1">
      <c r="A358" s="120"/>
      <c r="B358" s="120"/>
      <c r="C358" s="120"/>
      <c r="D358" s="120"/>
      <c r="E358" s="2"/>
      <c r="F358" s="2"/>
      <c r="G358" s="120"/>
      <c r="H358" s="120"/>
      <c r="I358" s="120"/>
      <c r="J358" s="58"/>
      <c r="K358" s="121"/>
      <c r="L358" s="2"/>
      <c r="M358" s="120"/>
      <c r="N358" s="120"/>
      <c r="O358" s="120"/>
      <c r="P358" s="120"/>
      <c r="Q358" s="2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122"/>
      <c r="AJ358" s="122"/>
      <c r="AK358" s="2"/>
      <c r="AL358" s="2"/>
      <c r="AM358" s="2"/>
      <c r="AN358" s="2"/>
      <c r="AO358" s="2"/>
      <c r="AP358" s="2"/>
      <c r="AQ358" s="2"/>
      <c r="AR358" s="15"/>
    </row>
    <row r="359" spans="1:44" ht="11.25" customHeight="1">
      <c r="A359" s="120"/>
      <c r="B359" s="120"/>
      <c r="C359" s="120"/>
      <c r="D359" s="120"/>
      <c r="E359" s="2"/>
      <c r="F359" s="2"/>
      <c r="G359" s="120"/>
      <c r="H359" s="120"/>
      <c r="I359" s="120"/>
      <c r="J359" s="58"/>
      <c r="K359" s="121"/>
      <c r="L359" s="2"/>
      <c r="M359" s="120"/>
      <c r="N359" s="120"/>
      <c r="O359" s="120"/>
      <c r="P359" s="120"/>
      <c r="Q359" s="2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122"/>
      <c r="AJ359" s="122"/>
      <c r="AK359" s="2"/>
      <c r="AL359" s="2"/>
      <c r="AM359" s="2"/>
      <c r="AN359" s="2"/>
      <c r="AO359" s="2"/>
      <c r="AP359" s="2"/>
      <c r="AQ359" s="2"/>
      <c r="AR359" s="15"/>
    </row>
    <row r="360" spans="1:44" ht="11.25" customHeight="1">
      <c r="A360" s="120"/>
      <c r="B360" s="120"/>
      <c r="C360" s="120"/>
      <c r="D360" s="120"/>
      <c r="E360" s="2"/>
      <c r="F360" s="2"/>
      <c r="G360" s="120"/>
      <c r="H360" s="120"/>
      <c r="I360" s="120"/>
      <c r="J360" s="58"/>
      <c r="K360" s="121"/>
      <c r="L360" s="2"/>
      <c r="M360" s="120"/>
      <c r="N360" s="120"/>
      <c r="O360" s="120"/>
      <c r="P360" s="120"/>
      <c r="Q360" s="2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122"/>
      <c r="AJ360" s="122"/>
      <c r="AK360" s="2"/>
      <c r="AL360" s="2"/>
      <c r="AM360" s="2"/>
      <c r="AN360" s="2"/>
      <c r="AO360" s="2"/>
      <c r="AP360" s="2"/>
      <c r="AQ360" s="2"/>
      <c r="AR360" s="15"/>
    </row>
    <row r="361" spans="1:44" ht="11.25" customHeight="1">
      <c r="A361" s="120"/>
      <c r="B361" s="120"/>
      <c r="C361" s="120"/>
      <c r="D361" s="120"/>
      <c r="E361" s="2"/>
      <c r="F361" s="2"/>
      <c r="G361" s="120"/>
      <c r="H361" s="120"/>
      <c r="I361" s="120"/>
      <c r="J361" s="58"/>
      <c r="K361" s="121"/>
      <c r="L361" s="2"/>
      <c r="M361" s="120"/>
      <c r="N361" s="120"/>
      <c r="O361" s="120"/>
      <c r="P361" s="120"/>
      <c r="Q361" s="2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122"/>
      <c r="AJ361" s="122"/>
      <c r="AK361" s="2"/>
      <c r="AL361" s="2"/>
      <c r="AM361" s="2"/>
      <c r="AN361" s="2"/>
      <c r="AO361" s="2"/>
      <c r="AP361" s="2"/>
      <c r="AQ361" s="2"/>
      <c r="AR361" s="15"/>
    </row>
    <row r="362" spans="1:44" ht="11.25" customHeight="1">
      <c r="A362" s="120"/>
      <c r="B362" s="120"/>
      <c r="C362" s="120"/>
      <c r="D362" s="120"/>
      <c r="E362" s="2"/>
      <c r="F362" s="2"/>
      <c r="G362" s="120"/>
      <c r="H362" s="120"/>
      <c r="I362" s="120"/>
      <c r="J362" s="58"/>
      <c r="K362" s="121"/>
      <c r="L362" s="2"/>
      <c r="M362" s="120"/>
      <c r="N362" s="120"/>
      <c r="O362" s="120"/>
      <c r="P362" s="120"/>
      <c r="Q362" s="2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122"/>
      <c r="AJ362" s="122"/>
      <c r="AK362" s="2"/>
      <c r="AL362" s="2"/>
      <c r="AM362" s="2"/>
      <c r="AN362" s="2"/>
      <c r="AO362" s="2"/>
      <c r="AP362" s="2"/>
      <c r="AQ362" s="2"/>
      <c r="AR362" s="15"/>
    </row>
    <row r="363" spans="1:44" ht="11.25" customHeight="1">
      <c r="A363" s="120"/>
      <c r="B363" s="120"/>
      <c r="C363" s="120"/>
      <c r="D363" s="120"/>
      <c r="E363" s="2"/>
      <c r="F363" s="2"/>
      <c r="G363" s="120"/>
      <c r="H363" s="120"/>
      <c r="I363" s="120"/>
      <c r="J363" s="58"/>
      <c r="K363" s="121"/>
      <c r="L363" s="2"/>
      <c r="M363" s="120"/>
      <c r="N363" s="120"/>
      <c r="O363" s="120"/>
      <c r="P363" s="120"/>
      <c r="Q363" s="2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122"/>
      <c r="AJ363" s="122"/>
      <c r="AK363" s="2"/>
      <c r="AL363" s="2"/>
      <c r="AM363" s="2"/>
      <c r="AN363" s="2"/>
      <c r="AO363" s="2"/>
      <c r="AP363" s="2"/>
      <c r="AQ363" s="2"/>
      <c r="AR363" s="15"/>
    </row>
    <row r="364" spans="1:44" ht="11.25" customHeight="1">
      <c r="A364" s="120"/>
      <c r="B364" s="120"/>
      <c r="C364" s="120"/>
      <c r="D364" s="120"/>
      <c r="E364" s="2"/>
      <c r="F364" s="2"/>
      <c r="G364" s="120"/>
      <c r="H364" s="120"/>
      <c r="I364" s="120"/>
      <c r="J364" s="58"/>
      <c r="K364" s="121"/>
      <c r="L364" s="2"/>
      <c r="M364" s="120"/>
      <c r="N364" s="120"/>
      <c r="O364" s="120"/>
      <c r="P364" s="120"/>
      <c r="Q364" s="2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122"/>
      <c r="AJ364" s="122"/>
      <c r="AK364" s="2"/>
      <c r="AL364" s="2"/>
      <c r="AM364" s="2"/>
      <c r="AN364" s="2"/>
      <c r="AO364" s="2"/>
      <c r="AP364" s="2"/>
      <c r="AQ364" s="2"/>
      <c r="AR364" s="15"/>
    </row>
    <row r="365" spans="1:44" ht="11.25" customHeight="1">
      <c r="A365" s="120"/>
      <c r="B365" s="120"/>
      <c r="C365" s="120"/>
      <c r="D365" s="120"/>
      <c r="E365" s="2"/>
      <c r="F365" s="2"/>
      <c r="G365" s="120"/>
      <c r="H365" s="120"/>
      <c r="I365" s="120"/>
      <c r="J365" s="58"/>
      <c r="K365" s="121"/>
      <c r="L365" s="2"/>
      <c r="M365" s="120"/>
      <c r="N365" s="120"/>
      <c r="O365" s="120"/>
      <c r="P365" s="120"/>
      <c r="Q365" s="2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122"/>
      <c r="AJ365" s="122"/>
      <c r="AK365" s="2"/>
      <c r="AL365" s="2"/>
      <c r="AM365" s="2"/>
      <c r="AN365" s="2"/>
      <c r="AO365" s="2"/>
      <c r="AP365" s="2"/>
      <c r="AQ365" s="2"/>
      <c r="AR365" s="15"/>
    </row>
    <row r="366" spans="1:44" ht="11.25" customHeight="1">
      <c r="A366" s="120"/>
      <c r="B366" s="120"/>
      <c r="C366" s="120"/>
      <c r="D366" s="120"/>
      <c r="E366" s="2"/>
      <c r="F366" s="2"/>
      <c r="G366" s="120"/>
      <c r="H366" s="120"/>
      <c r="I366" s="120"/>
      <c r="J366" s="58"/>
      <c r="K366" s="121"/>
      <c r="L366" s="2"/>
      <c r="M366" s="120"/>
      <c r="N366" s="120"/>
      <c r="O366" s="120"/>
      <c r="P366" s="120"/>
      <c r="Q366" s="2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122"/>
      <c r="AJ366" s="122"/>
      <c r="AK366" s="2"/>
      <c r="AL366" s="2"/>
      <c r="AM366" s="2"/>
      <c r="AN366" s="2"/>
      <c r="AO366" s="2"/>
      <c r="AP366" s="2"/>
      <c r="AQ366" s="2"/>
      <c r="AR366" s="15"/>
    </row>
    <row r="367" spans="1:44" ht="11.25" customHeight="1">
      <c r="A367" s="120"/>
      <c r="B367" s="120"/>
      <c r="C367" s="120"/>
      <c r="D367" s="120"/>
      <c r="E367" s="2"/>
      <c r="F367" s="2"/>
      <c r="G367" s="120"/>
      <c r="H367" s="120"/>
      <c r="I367" s="120"/>
      <c r="J367" s="58"/>
      <c r="K367" s="121"/>
      <c r="L367" s="2"/>
      <c r="M367" s="120"/>
      <c r="N367" s="120"/>
      <c r="O367" s="120"/>
      <c r="P367" s="120"/>
      <c r="Q367" s="2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122"/>
      <c r="AJ367" s="122"/>
      <c r="AK367" s="2"/>
      <c r="AL367" s="2"/>
      <c r="AM367" s="2"/>
      <c r="AN367" s="2"/>
      <c r="AO367" s="2"/>
      <c r="AP367" s="2"/>
      <c r="AQ367" s="2"/>
      <c r="AR367" s="15"/>
    </row>
    <row r="368" spans="1:44" ht="11.25" customHeight="1">
      <c r="A368" s="120"/>
      <c r="B368" s="120"/>
      <c r="C368" s="120"/>
      <c r="D368" s="120"/>
      <c r="E368" s="2"/>
      <c r="F368" s="2"/>
      <c r="G368" s="120"/>
      <c r="H368" s="120"/>
      <c r="I368" s="120"/>
      <c r="J368" s="58"/>
      <c r="K368" s="121"/>
      <c r="L368" s="2"/>
      <c r="M368" s="120"/>
      <c r="N368" s="120"/>
      <c r="O368" s="120"/>
      <c r="P368" s="120"/>
      <c r="Q368" s="2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122"/>
      <c r="AJ368" s="122"/>
      <c r="AK368" s="2"/>
      <c r="AL368" s="2"/>
      <c r="AM368" s="2"/>
      <c r="AN368" s="2"/>
      <c r="AO368" s="2"/>
      <c r="AP368" s="2"/>
      <c r="AQ368" s="2"/>
      <c r="AR368" s="15"/>
    </row>
    <row r="369" spans="1:44" ht="11.25" customHeight="1">
      <c r="A369" s="120"/>
      <c r="B369" s="120"/>
      <c r="C369" s="120"/>
      <c r="D369" s="120"/>
      <c r="E369" s="2"/>
      <c r="F369" s="2"/>
      <c r="G369" s="120"/>
      <c r="H369" s="120"/>
      <c r="I369" s="120"/>
      <c r="J369" s="58"/>
      <c r="K369" s="121"/>
      <c r="L369" s="2"/>
      <c r="M369" s="120"/>
      <c r="N369" s="120"/>
      <c r="O369" s="120"/>
      <c r="P369" s="120"/>
      <c r="Q369" s="2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122"/>
      <c r="AJ369" s="122"/>
      <c r="AK369" s="2"/>
      <c r="AL369" s="2"/>
      <c r="AM369" s="2"/>
      <c r="AN369" s="2"/>
      <c r="AO369" s="2"/>
      <c r="AP369" s="2"/>
      <c r="AQ369" s="2"/>
      <c r="AR369" s="15"/>
    </row>
    <row r="370" spans="1:44" ht="11.25" customHeight="1">
      <c r="A370" s="120"/>
      <c r="B370" s="120"/>
      <c r="C370" s="120"/>
      <c r="D370" s="120"/>
      <c r="E370" s="2"/>
      <c r="F370" s="2"/>
      <c r="G370" s="120"/>
      <c r="H370" s="120"/>
      <c r="I370" s="120"/>
      <c r="J370" s="58"/>
      <c r="K370" s="121"/>
      <c r="L370" s="2"/>
      <c r="M370" s="120"/>
      <c r="N370" s="120"/>
      <c r="O370" s="120"/>
      <c r="P370" s="120"/>
      <c r="Q370" s="2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122"/>
      <c r="AJ370" s="122"/>
      <c r="AK370" s="2"/>
      <c r="AL370" s="2"/>
      <c r="AM370" s="2"/>
      <c r="AN370" s="2"/>
      <c r="AO370" s="2"/>
      <c r="AP370" s="2"/>
      <c r="AQ370" s="2"/>
      <c r="AR370" s="15"/>
    </row>
    <row r="371" spans="1:44" ht="11.25" customHeight="1">
      <c r="A371" s="120"/>
      <c r="B371" s="120"/>
      <c r="C371" s="120"/>
      <c r="D371" s="120"/>
      <c r="E371" s="2"/>
      <c r="F371" s="2"/>
      <c r="G371" s="120"/>
      <c r="H371" s="120"/>
      <c r="I371" s="120"/>
      <c r="J371" s="58"/>
      <c r="K371" s="121"/>
      <c r="L371" s="2"/>
      <c r="M371" s="120"/>
      <c r="N371" s="120"/>
      <c r="O371" s="120"/>
      <c r="P371" s="120"/>
      <c r="Q371" s="2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122"/>
      <c r="AJ371" s="122"/>
      <c r="AK371" s="2"/>
      <c r="AL371" s="2"/>
      <c r="AM371" s="2"/>
      <c r="AN371" s="2"/>
      <c r="AO371" s="2"/>
      <c r="AP371" s="2"/>
      <c r="AQ371" s="2"/>
      <c r="AR371" s="15"/>
    </row>
    <row r="372" spans="1:44" ht="11.25" customHeight="1">
      <c r="A372" s="120"/>
      <c r="B372" s="120"/>
      <c r="C372" s="120"/>
      <c r="D372" s="120"/>
      <c r="E372" s="2"/>
      <c r="F372" s="2"/>
      <c r="G372" s="120"/>
      <c r="H372" s="120"/>
      <c r="I372" s="120"/>
      <c r="J372" s="58"/>
      <c r="K372" s="121"/>
      <c r="L372" s="2"/>
      <c r="M372" s="120"/>
      <c r="N372" s="120"/>
      <c r="O372" s="120"/>
      <c r="P372" s="120"/>
      <c r="Q372" s="2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122"/>
      <c r="AJ372" s="122"/>
      <c r="AK372" s="2"/>
      <c r="AL372" s="2"/>
      <c r="AM372" s="2"/>
      <c r="AN372" s="2"/>
      <c r="AO372" s="2"/>
      <c r="AP372" s="2"/>
      <c r="AQ372" s="2"/>
      <c r="AR372" s="15"/>
    </row>
    <row r="373" spans="1:44" ht="11.25" customHeight="1">
      <c r="A373" s="120"/>
      <c r="B373" s="120"/>
      <c r="C373" s="120"/>
      <c r="D373" s="120"/>
      <c r="E373" s="2"/>
      <c r="F373" s="2"/>
      <c r="G373" s="120"/>
      <c r="H373" s="120"/>
      <c r="I373" s="120"/>
      <c r="J373" s="58"/>
      <c r="K373" s="121"/>
      <c r="L373" s="2"/>
      <c r="M373" s="120"/>
      <c r="N373" s="120"/>
      <c r="O373" s="120"/>
      <c r="P373" s="120"/>
      <c r="Q373" s="2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122"/>
      <c r="AJ373" s="122"/>
      <c r="AK373" s="2"/>
      <c r="AL373" s="2"/>
      <c r="AM373" s="2"/>
      <c r="AN373" s="2"/>
      <c r="AO373" s="2"/>
      <c r="AP373" s="2"/>
      <c r="AQ373" s="2"/>
      <c r="AR373" s="15"/>
    </row>
    <row r="374" spans="1:44" ht="11.25" customHeight="1">
      <c r="A374" s="120"/>
      <c r="B374" s="120"/>
      <c r="C374" s="120"/>
      <c r="D374" s="120"/>
      <c r="E374" s="2"/>
      <c r="F374" s="2"/>
      <c r="G374" s="120"/>
      <c r="H374" s="120"/>
      <c r="I374" s="120"/>
      <c r="J374" s="58"/>
      <c r="K374" s="121"/>
      <c r="L374" s="2"/>
      <c r="M374" s="120"/>
      <c r="N374" s="120"/>
      <c r="O374" s="120"/>
      <c r="P374" s="120"/>
      <c r="Q374" s="2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122"/>
      <c r="AJ374" s="122"/>
      <c r="AK374" s="2"/>
      <c r="AL374" s="2"/>
      <c r="AM374" s="2"/>
      <c r="AN374" s="2"/>
      <c r="AO374" s="2"/>
      <c r="AP374" s="2"/>
      <c r="AQ374" s="2"/>
      <c r="AR374" s="15"/>
    </row>
    <row r="375" spans="1:44" ht="11.25" customHeight="1">
      <c r="A375" s="120"/>
      <c r="B375" s="120"/>
      <c r="C375" s="120"/>
      <c r="D375" s="120"/>
      <c r="E375" s="2"/>
      <c r="F375" s="2"/>
      <c r="G375" s="120"/>
      <c r="H375" s="120"/>
      <c r="I375" s="120"/>
      <c r="J375" s="58"/>
      <c r="K375" s="121"/>
      <c r="L375" s="2"/>
      <c r="M375" s="120"/>
      <c r="N375" s="120"/>
      <c r="O375" s="120"/>
      <c r="P375" s="120"/>
      <c r="Q375" s="2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122"/>
      <c r="AJ375" s="122"/>
      <c r="AK375" s="2"/>
      <c r="AL375" s="2"/>
      <c r="AM375" s="2"/>
      <c r="AN375" s="2"/>
      <c r="AO375" s="2"/>
      <c r="AP375" s="2"/>
      <c r="AQ375" s="2"/>
      <c r="AR375" s="15"/>
    </row>
    <row r="376" spans="1:44" ht="11.25" customHeight="1">
      <c r="A376" s="120"/>
      <c r="B376" s="120"/>
      <c r="C376" s="120"/>
      <c r="D376" s="120"/>
      <c r="E376" s="2"/>
      <c r="F376" s="2"/>
      <c r="G376" s="120"/>
      <c r="H376" s="120"/>
      <c r="I376" s="120"/>
      <c r="J376" s="58"/>
      <c r="K376" s="121"/>
      <c r="L376" s="2"/>
      <c r="M376" s="120"/>
      <c r="N376" s="120"/>
      <c r="O376" s="120"/>
      <c r="P376" s="120"/>
      <c r="Q376" s="2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122"/>
      <c r="AJ376" s="122"/>
      <c r="AK376" s="2"/>
      <c r="AL376" s="2"/>
      <c r="AM376" s="2"/>
      <c r="AN376" s="2"/>
      <c r="AO376" s="2"/>
      <c r="AP376" s="2"/>
      <c r="AQ376" s="2"/>
      <c r="AR376" s="15"/>
    </row>
    <row r="377" spans="1:44" ht="11.25" customHeight="1">
      <c r="A377" s="120"/>
      <c r="B377" s="120"/>
      <c r="C377" s="120"/>
      <c r="D377" s="120"/>
      <c r="E377" s="2"/>
      <c r="F377" s="2"/>
      <c r="G377" s="120"/>
      <c r="H377" s="120"/>
      <c r="I377" s="120"/>
      <c r="J377" s="58"/>
      <c r="K377" s="121"/>
      <c r="L377" s="2"/>
      <c r="M377" s="120"/>
      <c r="N377" s="120"/>
      <c r="O377" s="120"/>
      <c r="P377" s="120"/>
      <c r="Q377" s="2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122"/>
      <c r="AJ377" s="122"/>
      <c r="AK377" s="2"/>
      <c r="AL377" s="2"/>
      <c r="AM377" s="2"/>
      <c r="AN377" s="2"/>
      <c r="AO377" s="2"/>
      <c r="AP377" s="2"/>
      <c r="AQ377" s="2"/>
      <c r="AR377" s="15"/>
    </row>
    <row r="378" spans="1:44" ht="11.25" customHeight="1">
      <c r="A378" s="120"/>
      <c r="B378" s="120"/>
      <c r="C378" s="120"/>
      <c r="D378" s="120"/>
      <c r="E378" s="2"/>
      <c r="F378" s="2"/>
      <c r="G378" s="120"/>
      <c r="H378" s="120"/>
      <c r="I378" s="120"/>
      <c r="J378" s="58"/>
      <c r="K378" s="121"/>
      <c r="L378" s="2"/>
      <c r="M378" s="120"/>
      <c r="N378" s="120"/>
      <c r="O378" s="120"/>
      <c r="P378" s="120"/>
      <c r="Q378" s="2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122"/>
      <c r="AJ378" s="122"/>
      <c r="AK378" s="2"/>
      <c r="AL378" s="2"/>
      <c r="AM378" s="2"/>
      <c r="AN378" s="2"/>
      <c r="AO378" s="2"/>
      <c r="AP378" s="2"/>
      <c r="AQ378" s="2"/>
      <c r="AR378" s="15"/>
    </row>
    <row r="379" spans="1:44" ht="11.25" customHeight="1">
      <c r="A379" s="120"/>
      <c r="B379" s="120"/>
      <c r="C379" s="120"/>
      <c r="D379" s="120"/>
      <c r="E379" s="2"/>
      <c r="F379" s="2"/>
      <c r="G379" s="120"/>
      <c r="H379" s="120"/>
      <c r="I379" s="120"/>
      <c r="J379" s="58"/>
      <c r="K379" s="121"/>
      <c r="L379" s="2"/>
      <c r="M379" s="120"/>
      <c r="N379" s="120"/>
      <c r="O379" s="120"/>
      <c r="P379" s="120"/>
      <c r="Q379" s="2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122"/>
      <c r="AJ379" s="122"/>
      <c r="AK379" s="2"/>
      <c r="AL379" s="2"/>
      <c r="AM379" s="2"/>
      <c r="AN379" s="2"/>
      <c r="AO379" s="2"/>
      <c r="AP379" s="2"/>
      <c r="AQ379" s="2"/>
      <c r="AR379" s="15"/>
    </row>
    <row r="380" spans="1:44" ht="11.25" customHeight="1">
      <c r="A380" s="120"/>
      <c r="B380" s="120"/>
      <c r="C380" s="120"/>
      <c r="D380" s="120"/>
      <c r="E380" s="2"/>
      <c r="F380" s="2"/>
      <c r="G380" s="120"/>
      <c r="H380" s="120"/>
      <c r="I380" s="120"/>
      <c r="J380" s="58"/>
      <c r="K380" s="121"/>
      <c r="L380" s="2"/>
      <c r="M380" s="120"/>
      <c r="N380" s="120"/>
      <c r="O380" s="120"/>
      <c r="P380" s="120"/>
      <c r="Q380" s="2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122"/>
      <c r="AJ380" s="122"/>
      <c r="AK380" s="2"/>
      <c r="AL380" s="2"/>
      <c r="AM380" s="2"/>
      <c r="AN380" s="2"/>
      <c r="AO380" s="2"/>
      <c r="AP380" s="2"/>
      <c r="AQ380" s="2"/>
      <c r="AR380" s="15"/>
    </row>
    <row r="381" spans="1:44" ht="11.25" customHeight="1">
      <c r="A381" s="120"/>
      <c r="B381" s="120"/>
      <c r="C381" s="120"/>
      <c r="D381" s="120"/>
      <c r="E381" s="2"/>
      <c r="F381" s="2"/>
      <c r="G381" s="120"/>
      <c r="H381" s="120"/>
      <c r="I381" s="120"/>
      <c r="J381" s="58"/>
      <c r="K381" s="121"/>
      <c r="L381" s="2"/>
      <c r="M381" s="120"/>
      <c r="N381" s="120"/>
      <c r="O381" s="120"/>
      <c r="P381" s="120"/>
      <c r="Q381" s="2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122"/>
      <c r="AJ381" s="122"/>
      <c r="AK381" s="2"/>
      <c r="AL381" s="2"/>
      <c r="AM381" s="2"/>
      <c r="AN381" s="2"/>
      <c r="AO381" s="2"/>
      <c r="AP381" s="2"/>
      <c r="AQ381" s="2"/>
      <c r="AR381" s="15"/>
    </row>
    <row r="382" spans="1:44" ht="11.25" customHeight="1">
      <c r="A382" s="120"/>
      <c r="B382" s="120"/>
      <c r="C382" s="120"/>
      <c r="D382" s="120"/>
      <c r="E382" s="2"/>
      <c r="F382" s="2"/>
      <c r="G382" s="120"/>
      <c r="H382" s="120"/>
      <c r="I382" s="120"/>
      <c r="J382" s="58"/>
      <c r="K382" s="121"/>
      <c r="L382" s="2"/>
      <c r="M382" s="120"/>
      <c r="N382" s="120"/>
      <c r="O382" s="120"/>
      <c r="P382" s="120"/>
      <c r="Q382" s="2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122"/>
      <c r="AJ382" s="122"/>
      <c r="AK382" s="2"/>
      <c r="AL382" s="2"/>
      <c r="AM382" s="2"/>
      <c r="AN382" s="2"/>
      <c r="AO382" s="2"/>
      <c r="AP382" s="2"/>
      <c r="AQ382" s="2"/>
      <c r="AR382" s="15"/>
    </row>
    <row r="383" spans="1:44" ht="11.25" customHeight="1">
      <c r="A383" s="120"/>
      <c r="B383" s="120"/>
      <c r="C383" s="120"/>
      <c r="D383" s="120"/>
      <c r="E383" s="2"/>
      <c r="F383" s="2"/>
      <c r="G383" s="120"/>
      <c r="H383" s="120"/>
      <c r="I383" s="120"/>
      <c r="J383" s="58"/>
      <c r="K383" s="121"/>
      <c r="L383" s="2"/>
      <c r="M383" s="120"/>
      <c r="N383" s="120"/>
      <c r="O383" s="120"/>
      <c r="P383" s="120"/>
      <c r="Q383" s="2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122"/>
      <c r="AJ383" s="122"/>
      <c r="AK383" s="2"/>
      <c r="AL383" s="2"/>
      <c r="AM383" s="2"/>
      <c r="AN383" s="2"/>
      <c r="AO383" s="2"/>
      <c r="AP383" s="2"/>
      <c r="AQ383" s="2"/>
      <c r="AR383" s="15"/>
    </row>
    <row r="384" spans="1:44" ht="11.25" customHeight="1">
      <c r="A384" s="120"/>
      <c r="B384" s="120"/>
      <c r="C384" s="120"/>
      <c r="D384" s="120"/>
      <c r="E384" s="2"/>
      <c r="F384" s="2"/>
      <c r="G384" s="120"/>
      <c r="H384" s="120"/>
      <c r="I384" s="120"/>
      <c r="J384" s="58"/>
      <c r="K384" s="121"/>
      <c r="L384" s="2"/>
      <c r="M384" s="120"/>
      <c r="N384" s="120"/>
      <c r="O384" s="120"/>
      <c r="P384" s="120"/>
      <c r="Q384" s="2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122"/>
      <c r="AJ384" s="122"/>
      <c r="AK384" s="2"/>
      <c r="AL384" s="2"/>
      <c r="AM384" s="2"/>
      <c r="AN384" s="2"/>
      <c r="AO384" s="2"/>
      <c r="AP384" s="2"/>
      <c r="AQ384" s="2"/>
      <c r="AR384" s="15"/>
    </row>
    <row r="385" spans="1:44" ht="11.25" customHeight="1">
      <c r="A385" s="120"/>
      <c r="B385" s="120"/>
      <c r="C385" s="120"/>
      <c r="D385" s="120"/>
      <c r="E385" s="2"/>
      <c r="F385" s="2"/>
      <c r="G385" s="120"/>
      <c r="H385" s="120"/>
      <c r="I385" s="120"/>
      <c r="J385" s="58"/>
      <c r="K385" s="121"/>
      <c r="L385" s="2"/>
      <c r="M385" s="120"/>
      <c r="N385" s="120"/>
      <c r="O385" s="120"/>
      <c r="P385" s="120"/>
      <c r="Q385" s="2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122"/>
      <c r="AJ385" s="122"/>
      <c r="AK385" s="2"/>
      <c r="AL385" s="2"/>
      <c r="AM385" s="2"/>
      <c r="AN385" s="2"/>
      <c r="AO385" s="2"/>
      <c r="AP385" s="2"/>
      <c r="AQ385" s="2"/>
      <c r="AR385" s="15"/>
    </row>
    <row r="386" spans="1:44" ht="11.25" customHeight="1">
      <c r="A386" s="120"/>
      <c r="B386" s="120"/>
      <c r="C386" s="120"/>
      <c r="D386" s="120"/>
      <c r="E386" s="2"/>
      <c r="F386" s="2"/>
      <c r="G386" s="120"/>
      <c r="H386" s="120"/>
      <c r="I386" s="120"/>
      <c r="J386" s="58"/>
      <c r="K386" s="121"/>
      <c r="L386" s="2"/>
      <c r="M386" s="120"/>
      <c r="N386" s="120"/>
      <c r="O386" s="120"/>
      <c r="P386" s="120"/>
      <c r="Q386" s="2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122"/>
      <c r="AJ386" s="122"/>
      <c r="AK386" s="2"/>
      <c r="AL386" s="2"/>
      <c r="AM386" s="2"/>
      <c r="AN386" s="2"/>
      <c r="AO386" s="2"/>
      <c r="AP386" s="2"/>
      <c r="AQ386" s="2"/>
      <c r="AR386" s="15"/>
    </row>
    <row r="387" spans="1:44" ht="11.25" customHeight="1">
      <c r="A387" s="120"/>
      <c r="B387" s="120"/>
      <c r="C387" s="120"/>
      <c r="D387" s="120"/>
      <c r="E387" s="2"/>
      <c r="F387" s="2"/>
      <c r="G387" s="120"/>
      <c r="H387" s="120"/>
      <c r="I387" s="120"/>
      <c r="J387" s="58"/>
      <c r="K387" s="121"/>
      <c r="L387" s="2"/>
      <c r="M387" s="120"/>
      <c r="N387" s="120"/>
      <c r="O387" s="120"/>
      <c r="P387" s="120"/>
      <c r="Q387" s="2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122"/>
      <c r="AJ387" s="122"/>
      <c r="AK387" s="2"/>
      <c r="AL387" s="2"/>
      <c r="AM387" s="2"/>
      <c r="AN387" s="2"/>
      <c r="AO387" s="2"/>
      <c r="AP387" s="2"/>
      <c r="AQ387" s="2"/>
      <c r="AR387" s="15"/>
    </row>
    <row r="388" spans="1:44" ht="11.25" customHeight="1">
      <c r="A388" s="120"/>
      <c r="B388" s="120"/>
      <c r="C388" s="120"/>
      <c r="D388" s="120"/>
      <c r="E388" s="2"/>
      <c r="F388" s="2"/>
      <c r="G388" s="120"/>
      <c r="H388" s="120"/>
      <c r="I388" s="120"/>
      <c r="J388" s="58"/>
      <c r="K388" s="121"/>
      <c r="L388" s="2"/>
      <c r="M388" s="120"/>
      <c r="N388" s="120"/>
      <c r="O388" s="120"/>
      <c r="P388" s="120"/>
      <c r="Q388" s="2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122"/>
      <c r="AJ388" s="122"/>
      <c r="AK388" s="2"/>
      <c r="AL388" s="2"/>
      <c r="AM388" s="2"/>
      <c r="AN388" s="2"/>
      <c r="AO388" s="2"/>
      <c r="AP388" s="2"/>
      <c r="AQ388" s="2"/>
      <c r="AR388" s="15"/>
    </row>
    <row r="389" spans="1:44" ht="11.25" customHeight="1">
      <c r="A389" s="120"/>
      <c r="B389" s="120"/>
      <c r="C389" s="120"/>
      <c r="D389" s="120"/>
      <c r="E389" s="2"/>
      <c r="F389" s="2"/>
      <c r="G389" s="120"/>
      <c r="H389" s="120"/>
      <c r="I389" s="120"/>
      <c r="J389" s="58"/>
      <c r="K389" s="121"/>
      <c r="L389" s="2"/>
      <c r="M389" s="120"/>
      <c r="N389" s="120"/>
      <c r="O389" s="120"/>
      <c r="P389" s="120"/>
      <c r="Q389" s="2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122"/>
      <c r="AJ389" s="122"/>
      <c r="AK389" s="2"/>
      <c r="AL389" s="2"/>
      <c r="AM389" s="2"/>
      <c r="AN389" s="2"/>
      <c r="AO389" s="2"/>
      <c r="AP389" s="2"/>
      <c r="AQ389" s="2"/>
      <c r="AR389" s="15"/>
    </row>
    <row r="390" spans="1:44" ht="11.25" customHeight="1">
      <c r="A390" s="120"/>
      <c r="B390" s="120"/>
      <c r="C390" s="120"/>
      <c r="D390" s="120"/>
      <c r="E390" s="2"/>
      <c r="F390" s="2"/>
      <c r="G390" s="120"/>
      <c r="H390" s="120"/>
      <c r="I390" s="120"/>
      <c r="J390" s="58"/>
      <c r="K390" s="121"/>
      <c r="L390" s="2"/>
      <c r="M390" s="120"/>
      <c r="N390" s="120"/>
      <c r="O390" s="120"/>
      <c r="P390" s="120"/>
      <c r="Q390" s="2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122"/>
      <c r="AJ390" s="122"/>
      <c r="AK390" s="2"/>
      <c r="AL390" s="2"/>
      <c r="AM390" s="2"/>
      <c r="AN390" s="2"/>
      <c r="AO390" s="2"/>
      <c r="AP390" s="2"/>
      <c r="AQ390" s="2"/>
      <c r="AR390" s="15"/>
    </row>
    <row r="391" spans="1:44" ht="11.25" customHeight="1">
      <c r="A391" s="120"/>
      <c r="B391" s="120"/>
      <c r="C391" s="120"/>
      <c r="D391" s="120"/>
      <c r="E391" s="2"/>
      <c r="F391" s="2"/>
      <c r="G391" s="120"/>
      <c r="H391" s="120"/>
      <c r="I391" s="120"/>
      <c r="J391" s="58"/>
      <c r="K391" s="121"/>
      <c r="L391" s="2"/>
      <c r="M391" s="120"/>
      <c r="N391" s="120"/>
      <c r="O391" s="120"/>
      <c r="P391" s="120"/>
      <c r="Q391" s="2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122"/>
      <c r="AJ391" s="122"/>
      <c r="AK391" s="2"/>
      <c r="AL391" s="2"/>
      <c r="AM391" s="2"/>
      <c r="AN391" s="2"/>
      <c r="AO391" s="2"/>
      <c r="AP391" s="2"/>
      <c r="AQ391" s="2"/>
      <c r="AR391" s="15"/>
    </row>
    <row r="392" spans="1:44" ht="11.25" customHeight="1">
      <c r="A392" s="120"/>
      <c r="B392" s="120"/>
      <c r="C392" s="120"/>
      <c r="D392" s="120"/>
      <c r="E392" s="2"/>
      <c r="F392" s="2"/>
      <c r="G392" s="120"/>
      <c r="H392" s="120"/>
      <c r="I392" s="120"/>
      <c r="J392" s="58"/>
      <c r="K392" s="121"/>
      <c r="L392" s="2"/>
      <c r="M392" s="120"/>
      <c r="N392" s="120"/>
      <c r="O392" s="120"/>
      <c r="P392" s="120"/>
      <c r="Q392" s="2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122"/>
      <c r="AJ392" s="122"/>
      <c r="AK392" s="2"/>
      <c r="AL392" s="2"/>
      <c r="AM392" s="2"/>
      <c r="AN392" s="2"/>
      <c r="AO392" s="2"/>
      <c r="AP392" s="2"/>
      <c r="AQ392" s="2"/>
      <c r="AR392" s="15"/>
    </row>
    <row r="393" spans="1:44" ht="11.25" customHeight="1">
      <c r="A393" s="120"/>
      <c r="B393" s="120"/>
      <c r="C393" s="120"/>
      <c r="D393" s="120"/>
      <c r="E393" s="2"/>
      <c r="F393" s="2"/>
      <c r="G393" s="120"/>
      <c r="H393" s="120"/>
      <c r="I393" s="120"/>
      <c r="J393" s="58"/>
      <c r="K393" s="121"/>
      <c r="L393" s="2"/>
      <c r="M393" s="120"/>
      <c r="N393" s="120"/>
      <c r="O393" s="120"/>
      <c r="P393" s="120"/>
      <c r="Q393" s="2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122"/>
      <c r="AJ393" s="122"/>
      <c r="AK393" s="2"/>
      <c r="AL393" s="2"/>
      <c r="AM393" s="2"/>
      <c r="AN393" s="2"/>
      <c r="AO393" s="2"/>
      <c r="AP393" s="2"/>
      <c r="AQ393" s="2"/>
      <c r="AR393" s="15"/>
    </row>
    <row r="394" spans="1:44" ht="11.25" customHeight="1">
      <c r="A394" s="120"/>
      <c r="B394" s="120"/>
      <c r="C394" s="120"/>
      <c r="D394" s="120"/>
      <c r="E394" s="2"/>
      <c r="F394" s="2"/>
      <c r="G394" s="120"/>
      <c r="H394" s="120"/>
      <c r="I394" s="120"/>
      <c r="J394" s="58"/>
      <c r="K394" s="121"/>
      <c r="L394" s="2"/>
      <c r="M394" s="120"/>
      <c r="N394" s="120"/>
      <c r="O394" s="120"/>
      <c r="P394" s="120"/>
      <c r="Q394" s="2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122"/>
      <c r="AJ394" s="122"/>
      <c r="AK394" s="2"/>
      <c r="AL394" s="2"/>
      <c r="AM394" s="2"/>
      <c r="AN394" s="2"/>
      <c r="AO394" s="2"/>
      <c r="AP394" s="2"/>
      <c r="AQ394" s="2"/>
      <c r="AR394" s="15"/>
    </row>
    <row r="395" spans="1:44" ht="11.25" customHeight="1">
      <c r="A395" s="120"/>
      <c r="B395" s="120"/>
      <c r="C395" s="120"/>
      <c r="D395" s="120"/>
      <c r="E395" s="2"/>
      <c r="F395" s="2"/>
      <c r="G395" s="120"/>
      <c r="H395" s="120"/>
      <c r="I395" s="120"/>
      <c r="J395" s="58"/>
      <c r="K395" s="121"/>
      <c r="L395" s="2"/>
      <c r="M395" s="120"/>
      <c r="N395" s="120"/>
      <c r="O395" s="120"/>
      <c r="P395" s="120"/>
      <c r="Q395" s="2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122"/>
      <c r="AJ395" s="122"/>
      <c r="AK395" s="2"/>
      <c r="AL395" s="2"/>
      <c r="AM395" s="2"/>
      <c r="AN395" s="2"/>
      <c r="AO395" s="2"/>
      <c r="AP395" s="2"/>
      <c r="AQ395" s="2"/>
      <c r="AR395" s="15"/>
    </row>
    <row r="396" spans="1:44" ht="11.25" customHeight="1">
      <c r="A396" s="120"/>
      <c r="B396" s="120"/>
      <c r="C396" s="120"/>
      <c r="D396" s="120"/>
      <c r="E396" s="2"/>
      <c r="F396" s="2"/>
      <c r="G396" s="120"/>
      <c r="H396" s="120"/>
      <c r="I396" s="120"/>
      <c r="J396" s="58"/>
      <c r="K396" s="121"/>
      <c r="L396" s="2"/>
      <c r="M396" s="120"/>
      <c r="N396" s="120"/>
      <c r="O396" s="120"/>
      <c r="P396" s="120"/>
      <c r="Q396" s="2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122"/>
      <c r="AJ396" s="122"/>
      <c r="AK396" s="2"/>
      <c r="AL396" s="2"/>
      <c r="AM396" s="2"/>
      <c r="AN396" s="2"/>
      <c r="AO396" s="2"/>
      <c r="AP396" s="2"/>
      <c r="AQ396" s="2"/>
      <c r="AR396" s="15"/>
    </row>
    <row r="397" spans="1:44" ht="11.25" customHeight="1">
      <c r="A397" s="120"/>
      <c r="B397" s="120"/>
      <c r="C397" s="120"/>
      <c r="D397" s="120"/>
      <c r="E397" s="2"/>
      <c r="F397" s="2"/>
      <c r="G397" s="120"/>
      <c r="H397" s="120"/>
      <c r="I397" s="120"/>
      <c r="J397" s="58"/>
      <c r="K397" s="121"/>
      <c r="L397" s="2"/>
      <c r="M397" s="120"/>
      <c r="N397" s="120"/>
      <c r="O397" s="120"/>
      <c r="P397" s="120"/>
      <c r="Q397" s="2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122"/>
      <c r="AJ397" s="122"/>
      <c r="AK397" s="2"/>
      <c r="AL397" s="2"/>
      <c r="AM397" s="2"/>
      <c r="AN397" s="2"/>
      <c r="AO397" s="2"/>
      <c r="AP397" s="2"/>
      <c r="AQ397" s="2"/>
      <c r="AR397" s="15"/>
    </row>
    <row r="398" spans="1:44" ht="11.25" customHeight="1">
      <c r="A398" s="120"/>
      <c r="B398" s="120"/>
      <c r="C398" s="120"/>
      <c r="D398" s="120"/>
      <c r="E398" s="2"/>
      <c r="F398" s="2"/>
      <c r="G398" s="120"/>
      <c r="H398" s="120"/>
      <c r="I398" s="120"/>
      <c r="J398" s="58"/>
      <c r="K398" s="121"/>
      <c r="L398" s="2"/>
      <c r="M398" s="120"/>
      <c r="N398" s="120"/>
      <c r="O398" s="120"/>
      <c r="P398" s="120"/>
      <c r="Q398" s="2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122"/>
      <c r="AJ398" s="122"/>
      <c r="AK398" s="2"/>
      <c r="AL398" s="2"/>
      <c r="AM398" s="2"/>
      <c r="AN398" s="2"/>
      <c r="AO398" s="2"/>
      <c r="AP398" s="2"/>
      <c r="AQ398" s="2"/>
      <c r="AR398" s="15"/>
    </row>
    <row r="399" spans="1:44" ht="11.25" customHeight="1">
      <c r="A399" s="120"/>
      <c r="B399" s="120"/>
      <c r="C399" s="120"/>
      <c r="D399" s="120"/>
      <c r="E399" s="2"/>
      <c r="F399" s="2"/>
      <c r="G399" s="120"/>
      <c r="H399" s="120"/>
      <c r="I399" s="120"/>
      <c r="J399" s="58"/>
      <c r="K399" s="121"/>
      <c r="L399" s="2"/>
      <c r="M399" s="120"/>
      <c r="N399" s="120"/>
      <c r="O399" s="120"/>
      <c r="P399" s="120"/>
      <c r="Q399" s="2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122"/>
      <c r="AJ399" s="122"/>
      <c r="AK399" s="2"/>
      <c r="AL399" s="2"/>
      <c r="AM399" s="2"/>
      <c r="AN399" s="2"/>
      <c r="AO399" s="2"/>
      <c r="AP399" s="2"/>
      <c r="AQ399" s="2"/>
      <c r="AR399" s="15"/>
    </row>
    <row r="400" spans="1:44" ht="11.25" customHeight="1">
      <c r="A400" s="120"/>
      <c r="B400" s="120"/>
      <c r="C400" s="120"/>
      <c r="D400" s="120"/>
      <c r="E400" s="2"/>
      <c r="F400" s="2"/>
      <c r="G400" s="120"/>
      <c r="H400" s="120"/>
      <c r="I400" s="120"/>
      <c r="J400" s="58"/>
      <c r="K400" s="121"/>
      <c r="L400" s="2"/>
      <c r="M400" s="120"/>
      <c r="N400" s="120"/>
      <c r="O400" s="120"/>
      <c r="P400" s="120"/>
      <c r="Q400" s="2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122"/>
      <c r="AJ400" s="122"/>
      <c r="AK400" s="2"/>
      <c r="AL400" s="2"/>
      <c r="AM400" s="2"/>
      <c r="AN400" s="2"/>
      <c r="AO400" s="2"/>
      <c r="AP400" s="2"/>
      <c r="AQ400" s="2"/>
      <c r="AR400" s="15"/>
    </row>
    <row r="401" spans="1:44" ht="11.25" customHeight="1">
      <c r="A401" s="120"/>
      <c r="B401" s="120"/>
      <c r="C401" s="120"/>
      <c r="D401" s="120"/>
      <c r="E401" s="2"/>
      <c r="F401" s="2"/>
      <c r="G401" s="120"/>
      <c r="H401" s="120"/>
      <c r="I401" s="120"/>
      <c r="J401" s="58"/>
      <c r="K401" s="121"/>
      <c r="L401" s="2"/>
      <c r="M401" s="120"/>
      <c r="N401" s="120"/>
      <c r="O401" s="120"/>
      <c r="P401" s="120"/>
      <c r="Q401" s="2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122"/>
      <c r="AJ401" s="122"/>
      <c r="AK401" s="2"/>
      <c r="AL401" s="2"/>
      <c r="AM401" s="2"/>
      <c r="AN401" s="2"/>
      <c r="AO401" s="2"/>
      <c r="AP401" s="2"/>
      <c r="AQ401" s="2"/>
      <c r="AR401" s="15"/>
    </row>
    <row r="402" spans="1:44" ht="11.25" customHeight="1">
      <c r="A402" s="120"/>
      <c r="B402" s="120"/>
      <c r="C402" s="120"/>
      <c r="D402" s="120"/>
      <c r="E402" s="2"/>
      <c r="F402" s="2"/>
      <c r="G402" s="120"/>
      <c r="H402" s="120"/>
      <c r="I402" s="120"/>
      <c r="J402" s="58"/>
      <c r="K402" s="121"/>
      <c r="L402" s="2"/>
      <c r="M402" s="120"/>
      <c r="N402" s="120"/>
      <c r="O402" s="120"/>
      <c r="P402" s="120"/>
      <c r="Q402" s="2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122"/>
      <c r="AJ402" s="122"/>
      <c r="AK402" s="2"/>
      <c r="AL402" s="2"/>
      <c r="AM402" s="2"/>
      <c r="AN402" s="2"/>
      <c r="AO402" s="2"/>
      <c r="AP402" s="2"/>
      <c r="AQ402" s="2"/>
      <c r="AR402" s="15"/>
    </row>
    <row r="403" spans="1:44" ht="11.25" customHeight="1">
      <c r="A403" s="120"/>
      <c r="B403" s="120"/>
      <c r="C403" s="120"/>
      <c r="D403" s="120"/>
      <c r="E403" s="2"/>
      <c r="F403" s="2"/>
      <c r="G403" s="120"/>
      <c r="H403" s="120"/>
      <c r="I403" s="120"/>
      <c r="J403" s="58"/>
      <c r="K403" s="121"/>
      <c r="L403" s="2"/>
      <c r="M403" s="120"/>
      <c r="N403" s="120"/>
      <c r="O403" s="120"/>
      <c r="P403" s="120"/>
      <c r="Q403" s="2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122"/>
      <c r="AJ403" s="122"/>
      <c r="AK403" s="2"/>
      <c r="AL403" s="2"/>
      <c r="AM403" s="2"/>
      <c r="AN403" s="2"/>
      <c r="AO403" s="2"/>
      <c r="AP403" s="2"/>
      <c r="AQ403" s="2"/>
      <c r="AR403" s="15"/>
    </row>
    <row r="404" spans="1:44" ht="11.25" customHeight="1">
      <c r="A404" s="120"/>
      <c r="B404" s="120"/>
      <c r="C404" s="120"/>
      <c r="D404" s="120"/>
      <c r="E404" s="2"/>
      <c r="F404" s="2"/>
      <c r="G404" s="120"/>
      <c r="H404" s="120"/>
      <c r="I404" s="120"/>
      <c r="J404" s="58"/>
      <c r="K404" s="121"/>
      <c r="L404" s="2"/>
      <c r="M404" s="120"/>
      <c r="N404" s="120"/>
      <c r="O404" s="120"/>
      <c r="P404" s="120"/>
      <c r="Q404" s="2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122"/>
      <c r="AJ404" s="122"/>
      <c r="AK404" s="2"/>
      <c r="AL404" s="2"/>
      <c r="AM404" s="2"/>
      <c r="AN404" s="2"/>
      <c r="AO404" s="2"/>
      <c r="AP404" s="2"/>
      <c r="AQ404" s="2"/>
      <c r="AR404" s="15"/>
    </row>
    <row r="405" spans="1:44" ht="11.25" customHeight="1">
      <c r="A405" s="120"/>
      <c r="B405" s="120"/>
      <c r="C405" s="120"/>
      <c r="D405" s="120"/>
      <c r="E405" s="2"/>
      <c r="F405" s="2"/>
      <c r="G405" s="120"/>
      <c r="H405" s="120"/>
      <c r="I405" s="120"/>
      <c r="J405" s="58"/>
      <c r="K405" s="121"/>
      <c r="L405" s="2"/>
      <c r="M405" s="120"/>
      <c r="N405" s="120"/>
      <c r="O405" s="120"/>
      <c r="P405" s="120"/>
      <c r="Q405" s="2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122"/>
      <c r="AJ405" s="122"/>
      <c r="AK405" s="2"/>
      <c r="AL405" s="2"/>
      <c r="AM405" s="2"/>
      <c r="AN405" s="2"/>
      <c r="AO405" s="2"/>
      <c r="AP405" s="2"/>
      <c r="AQ405" s="2"/>
      <c r="AR405" s="15"/>
    </row>
    <row r="406" spans="1:44" ht="11.25" customHeight="1">
      <c r="A406" s="120"/>
      <c r="B406" s="120"/>
      <c r="C406" s="120"/>
      <c r="D406" s="120"/>
      <c r="E406" s="2"/>
      <c r="F406" s="2"/>
      <c r="G406" s="120"/>
      <c r="H406" s="120"/>
      <c r="I406" s="120"/>
      <c r="J406" s="58"/>
      <c r="K406" s="121"/>
      <c r="L406" s="2"/>
      <c r="M406" s="120"/>
      <c r="N406" s="120"/>
      <c r="O406" s="120"/>
      <c r="P406" s="120"/>
      <c r="Q406" s="2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122"/>
      <c r="AJ406" s="122"/>
      <c r="AK406" s="2"/>
      <c r="AL406" s="2"/>
      <c r="AM406" s="2"/>
      <c r="AN406" s="2"/>
      <c r="AO406" s="2"/>
      <c r="AP406" s="2"/>
      <c r="AQ406" s="2"/>
      <c r="AR406" s="15"/>
    </row>
    <row r="407" spans="1:44" ht="11.25" customHeight="1">
      <c r="A407" s="120"/>
      <c r="B407" s="120"/>
      <c r="C407" s="120"/>
      <c r="D407" s="120"/>
      <c r="E407" s="2"/>
      <c r="F407" s="2"/>
      <c r="G407" s="120"/>
      <c r="H407" s="120"/>
      <c r="I407" s="120"/>
      <c r="J407" s="58"/>
      <c r="K407" s="121"/>
      <c r="L407" s="2"/>
      <c r="M407" s="120"/>
      <c r="N407" s="120"/>
      <c r="O407" s="120"/>
      <c r="P407" s="120"/>
      <c r="Q407" s="2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122"/>
      <c r="AJ407" s="122"/>
      <c r="AK407" s="2"/>
      <c r="AL407" s="2"/>
      <c r="AM407" s="2"/>
      <c r="AN407" s="2"/>
      <c r="AO407" s="2"/>
      <c r="AP407" s="2"/>
      <c r="AQ407" s="2"/>
      <c r="AR407" s="15"/>
    </row>
    <row r="408" spans="1:44" ht="11.25" customHeight="1">
      <c r="A408" s="120"/>
      <c r="B408" s="120"/>
      <c r="C408" s="120"/>
      <c r="D408" s="120"/>
      <c r="E408" s="2"/>
      <c r="F408" s="2"/>
      <c r="G408" s="120"/>
      <c r="H408" s="120"/>
      <c r="I408" s="120"/>
      <c r="J408" s="58"/>
      <c r="K408" s="121"/>
      <c r="L408" s="2"/>
      <c r="M408" s="120"/>
      <c r="N408" s="120"/>
      <c r="O408" s="120"/>
      <c r="P408" s="120"/>
      <c r="Q408" s="2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122"/>
      <c r="AJ408" s="122"/>
      <c r="AK408" s="2"/>
      <c r="AL408" s="2"/>
      <c r="AM408" s="2"/>
      <c r="AN408" s="2"/>
      <c r="AO408" s="2"/>
      <c r="AP408" s="2"/>
      <c r="AQ408" s="2"/>
      <c r="AR408" s="15"/>
    </row>
    <row r="409" spans="1:44" ht="11.25" customHeight="1">
      <c r="A409" s="120"/>
      <c r="B409" s="120"/>
      <c r="C409" s="120"/>
      <c r="D409" s="120"/>
      <c r="E409" s="2"/>
      <c r="F409" s="2"/>
      <c r="G409" s="120"/>
      <c r="H409" s="120"/>
      <c r="I409" s="120"/>
      <c r="J409" s="58"/>
      <c r="K409" s="121"/>
      <c r="L409" s="2"/>
      <c r="M409" s="120"/>
      <c r="N409" s="120"/>
      <c r="O409" s="120"/>
      <c r="P409" s="120"/>
      <c r="Q409" s="2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122"/>
      <c r="AJ409" s="122"/>
      <c r="AK409" s="2"/>
      <c r="AL409" s="2"/>
      <c r="AM409" s="2"/>
      <c r="AN409" s="2"/>
      <c r="AO409" s="2"/>
      <c r="AP409" s="2"/>
      <c r="AQ409" s="2"/>
      <c r="AR409" s="15"/>
    </row>
    <row r="410" spans="1:44" ht="11.25" customHeight="1">
      <c r="A410" s="120"/>
      <c r="B410" s="120"/>
      <c r="C410" s="120"/>
      <c r="D410" s="120"/>
      <c r="E410" s="2"/>
      <c r="F410" s="2"/>
      <c r="G410" s="120"/>
      <c r="H410" s="120"/>
      <c r="I410" s="120"/>
      <c r="J410" s="58"/>
      <c r="K410" s="121"/>
      <c r="L410" s="2"/>
      <c r="M410" s="120"/>
      <c r="N410" s="120"/>
      <c r="O410" s="120"/>
      <c r="P410" s="120"/>
      <c r="Q410" s="2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122"/>
      <c r="AJ410" s="122"/>
      <c r="AK410" s="2"/>
      <c r="AL410" s="2"/>
      <c r="AM410" s="2"/>
      <c r="AN410" s="2"/>
      <c r="AO410" s="2"/>
      <c r="AP410" s="2"/>
      <c r="AQ410" s="2"/>
      <c r="AR410" s="15"/>
    </row>
    <row r="411" spans="1:44" ht="11.25" customHeight="1">
      <c r="A411" s="120"/>
      <c r="B411" s="120"/>
      <c r="C411" s="120"/>
      <c r="D411" s="120"/>
      <c r="E411" s="2"/>
      <c r="F411" s="2"/>
      <c r="G411" s="120"/>
      <c r="H411" s="120"/>
      <c r="I411" s="120"/>
      <c r="J411" s="58"/>
      <c r="K411" s="121"/>
      <c r="L411" s="2"/>
      <c r="M411" s="120"/>
      <c r="N411" s="120"/>
      <c r="O411" s="120"/>
      <c r="P411" s="120"/>
      <c r="Q411" s="2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122"/>
      <c r="AJ411" s="122"/>
      <c r="AK411" s="2"/>
      <c r="AL411" s="2"/>
      <c r="AM411" s="2"/>
      <c r="AN411" s="2"/>
      <c r="AO411" s="2"/>
      <c r="AP411" s="2"/>
      <c r="AQ411" s="2"/>
      <c r="AR411" s="15"/>
    </row>
    <row r="412" spans="1:44" ht="11.25" customHeight="1">
      <c r="A412" s="120"/>
      <c r="B412" s="120"/>
      <c r="C412" s="120"/>
      <c r="D412" s="120"/>
      <c r="E412" s="2"/>
      <c r="F412" s="2"/>
      <c r="G412" s="120"/>
      <c r="H412" s="120"/>
      <c r="I412" s="120"/>
      <c r="J412" s="58"/>
      <c r="K412" s="121"/>
      <c r="L412" s="2"/>
      <c r="M412" s="120"/>
      <c r="N412" s="120"/>
      <c r="O412" s="120"/>
      <c r="P412" s="120"/>
      <c r="Q412" s="2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122"/>
      <c r="AJ412" s="122"/>
      <c r="AK412" s="2"/>
      <c r="AL412" s="2"/>
      <c r="AM412" s="2"/>
      <c r="AN412" s="2"/>
      <c r="AO412" s="2"/>
      <c r="AP412" s="2"/>
      <c r="AQ412" s="2"/>
      <c r="AR412" s="15"/>
    </row>
    <row r="413" spans="1:44" ht="11.25" customHeight="1">
      <c r="A413" s="120"/>
      <c r="B413" s="120"/>
      <c r="C413" s="120"/>
      <c r="D413" s="120"/>
      <c r="E413" s="2"/>
      <c r="F413" s="2"/>
      <c r="G413" s="120"/>
      <c r="H413" s="120"/>
      <c r="I413" s="120"/>
      <c r="J413" s="58"/>
      <c r="K413" s="121"/>
      <c r="L413" s="2"/>
      <c r="M413" s="120"/>
      <c r="N413" s="120"/>
      <c r="O413" s="120"/>
      <c r="P413" s="120"/>
      <c r="Q413" s="2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122"/>
      <c r="AJ413" s="122"/>
      <c r="AK413" s="2"/>
      <c r="AL413" s="2"/>
      <c r="AM413" s="2"/>
      <c r="AN413" s="2"/>
      <c r="AO413" s="2"/>
      <c r="AP413" s="2"/>
      <c r="AQ413" s="2"/>
      <c r="AR413" s="15"/>
    </row>
    <row r="414" spans="1:44" ht="11.25" customHeight="1">
      <c r="A414" s="120"/>
      <c r="B414" s="120"/>
      <c r="C414" s="120"/>
      <c r="D414" s="120"/>
      <c r="E414" s="2"/>
      <c r="F414" s="2"/>
      <c r="G414" s="120"/>
      <c r="H414" s="120"/>
      <c r="I414" s="120"/>
      <c r="J414" s="58"/>
      <c r="K414" s="121"/>
      <c r="L414" s="2"/>
      <c r="M414" s="120"/>
      <c r="N414" s="120"/>
      <c r="O414" s="120"/>
      <c r="P414" s="120"/>
      <c r="Q414" s="2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122"/>
      <c r="AJ414" s="122"/>
      <c r="AK414" s="2"/>
      <c r="AL414" s="2"/>
      <c r="AM414" s="2"/>
      <c r="AN414" s="2"/>
      <c r="AO414" s="2"/>
      <c r="AP414" s="2"/>
      <c r="AQ414" s="2"/>
      <c r="AR414" s="15"/>
    </row>
    <row r="415" spans="1:44" ht="11.25" customHeight="1">
      <c r="A415" s="120"/>
      <c r="B415" s="120"/>
      <c r="C415" s="120"/>
      <c r="D415" s="120"/>
      <c r="E415" s="2"/>
      <c r="F415" s="2"/>
      <c r="G415" s="120"/>
      <c r="H415" s="120"/>
      <c r="I415" s="120"/>
      <c r="J415" s="58"/>
      <c r="K415" s="121"/>
      <c r="L415" s="2"/>
      <c r="M415" s="120"/>
      <c r="N415" s="120"/>
      <c r="O415" s="120"/>
      <c r="P415" s="120"/>
      <c r="Q415" s="2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122"/>
      <c r="AJ415" s="122"/>
      <c r="AK415" s="2"/>
      <c r="AL415" s="2"/>
      <c r="AM415" s="2"/>
      <c r="AN415" s="2"/>
      <c r="AO415" s="2"/>
      <c r="AP415" s="2"/>
      <c r="AQ415" s="2"/>
      <c r="AR415" s="15"/>
    </row>
    <row r="416" spans="1:44" ht="11.25" customHeight="1">
      <c r="A416" s="120"/>
      <c r="B416" s="120"/>
      <c r="C416" s="120"/>
      <c r="D416" s="120"/>
      <c r="E416" s="2"/>
      <c r="F416" s="2"/>
      <c r="G416" s="120"/>
      <c r="H416" s="120"/>
      <c r="I416" s="120"/>
      <c r="J416" s="58"/>
      <c r="K416" s="121"/>
      <c r="L416" s="2"/>
      <c r="M416" s="120"/>
      <c r="N416" s="120"/>
      <c r="O416" s="120"/>
      <c r="P416" s="120"/>
      <c r="Q416" s="2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122"/>
      <c r="AJ416" s="122"/>
      <c r="AK416" s="2"/>
      <c r="AL416" s="2"/>
      <c r="AM416" s="2"/>
      <c r="AN416" s="2"/>
      <c r="AO416" s="2"/>
      <c r="AP416" s="2"/>
      <c r="AQ416" s="2"/>
      <c r="AR416" s="15"/>
    </row>
    <row r="417" spans="1:44" ht="11.25" customHeight="1">
      <c r="A417" s="120"/>
      <c r="B417" s="120"/>
      <c r="C417" s="120"/>
      <c r="D417" s="120"/>
      <c r="E417" s="2"/>
      <c r="F417" s="2"/>
      <c r="G417" s="120"/>
      <c r="H417" s="120"/>
      <c r="I417" s="120"/>
      <c r="J417" s="58"/>
      <c r="K417" s="121"/>
      <c r="L417" s="2"/>
      <c r="M417" s="120"/>
      <c r="N417" s="120"/>
      <c r="O417" s="120"/>
      <c r="P417" s="120"/>
      <c r="Q417" s="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122"/>
      <c r="AJ417" s="122"/>
      <c r="AK417" s="2"/>
      <c r="AL417" s="2"/>
      <c r="AM417" s="2"/>
      <c r="AN417" s="2"/>
      <c r="AO417" s="2"/>
      <c r="AP417" s="2"/>
      <c r="AQ417" s="2"/>
      <c r="AR417" s="15"/>
    </row>
    <row r="418" spans="1:44" ht="11.25" customHeight="1">
      <c r="A418" s="120"/>
      <c r="B418" s="120"/>
      <c r="C418" s="120"/>
      <c r="D418" s="120"/>
      <c r="E418" s="2"/>
      <c r="F418" s="2"/>
      <c r="G418" s="120"/>
      <c r="H418" s="120"/>
      <c r="I418" s="120"/>
      <c r="J418" s="58"/>
      <c r="K418" s="121"/>
      <c r="L418" s="2"/>
      <c r="M418" s="120"/>
      <c r="N418" s="120"/>
      <c r="O418" s="120"/>
      <c r="P418" s="120"/>
      <c r="Q418" s="2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122"/>
      <c r="AJ418" s="122"/>
      <c r="AK418" s="2"/>
      <c r="AL418" s="2"/>
      <c r="AM418" s="2"/>
      <c r="AN418" s="2"/>
      <c r="AO418" s="2"/>
      <c r="AP418" s="2"/>
      <c r="AQ418" s="2"/>
      <c r="AR418" s="15"/>
    </row>
    <row r="419" spans="1:44" ht="11.25" customHeight="1">
      <c r="A419" s="120"/>
      <c r="B419" s="120"/>
      <c r="C419" s="120"/>
      <c r="D419" s="120"/>
      <c r="E419" s="2"/>
      <c r="F419" s="2"/>
      <c r="G419" s="120"/>
      <c r="H419" s="120"/>
      <c r="I419" s="120"/>
      <c r="J419" s="58"/>
      <c r="K419" s="121"/>
      <c r="L419" s="2"/>
      <c r="M419" s="120"/>
      <c r="N419" s="120"/>
      <c r="O419" s="120"/>
      <c r="P419" s="120"/>
      <c r="Q419" s="2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122"/>
      <c r="AJ419" s="122"/>
      <c r="AK419" s="2"/>
      <c r="AL419" s="2"/>
      <c r="AM419" s="2"/>
      <c r="AN419" s="2"/>
      <c r="AO419" s="2"/>
      <c r="AP419" s="2"/>
      <c r="AQ419" s="2"/>
      <c r="AR419" s="15"/>
    </row>
    <row r="420" spans="1:44" ht="11.25" customHeight="1">
      <c r="A420" s="120"/>
      <c r="B420" s="120"/>
      <c r="C420" s="120"/>
      <c r="D420" s="120"/>
      <c r="E420" s="2"/>
      <c r="F420" s="2"/>
      <c r="G420" s="120"/>
      <c r="H420" s="120"/>
      <c r="I420" s="120"/>
      <c r="J420" s="58"/>
      <c r="K420" s="121"/>
      <c r="L420" s="2"/>
      <c r="M420" s="120"/>
      <c r="N420" s="120"/>
      <c r="O420" s="120"/>
      <c r="P420" s="120"/>
      <c r="Q420" s="2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122"/>
      <c r="AJ420" s="122"/>
      <c r="AK420" s="2"/>
      <c r="AL420" s="2"/>
      <c r="AM420" s="2"/>
      <c r="AN420" s="2"/>
      <c r="AO420" s="2"/>
      <c r="AP420" s="2"/>
      <c r="AQ420" s="2"/>
      <c r="AR420" s="15"/>
    </row>
    <row r="421" spans="1:44" ht="11.25" customHeight="1">
      <c r="A421" s="120"/>
      <c r="B421" s="120"/>
      <c r="C421" s="120"/>
      <c r="D421" s="120"/>
      <c r="E421" s="2"/>
      <c r="F421" s="2"/>
      <c r="G421" s="120"/>
      <c r="H421" s="120"/>
      <c r="I421" s="120"/>
      <c r="J421" s="58"/>
      <c r="K421" s="121"/>
      <c r="L421" s="2"/>
      <c r="M421" s="120"/>
      <c r="N421" s="120"/>
      <c r="O421" s="120"/>
      <c r="P421" s="120"/>
      <c r="Q421" s="2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122"/>
      <c r="AJ421" s="122"/>
      <c r="AK421" s="2"/>
      <c r="AL421" s="2"/>
      <c r="AM421" s="2"/>
      <c r="AN421" s="2"/>
      <c r="AO421" s="2"/>
      <c r="AP421" s="2"/>
      <c r="AQ421" s="2"/>
      <c r="AR421" s="15"/>
    </row>
    <row r="422" spans="1:44" ht="11.25" customHeight="1">
      <c r="A422" s="120"/>
      <c r="B422" s="120"/>
      <c r="C422" s="120"/>
      <c r="D422" s="120"/>
      <c r="E422" s="2"/>
      <c r="F422" s="2"/>
      <c r="G422" s="120"/>
      <c r="H422" s="120"/>
      <c r="I422" s="120"/>
      <c r="J422" s="58"/>
      <c r="K422" s="121"/>
      <c r="L422" s="2"/>
      <c r="M422" s="120"/>
      <c r="N422" s="120"/>
      <c r="O422" s="120"/>
      <c r="P422" s="120"/>
      <c r="Q422" s="2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122"/>
      <c r="AJ422" s="122"/>
      <c r="AK422" s="2"/>
      <c r="AL422" s="2"/>
      <c r="AM422" s="2"/>
      <c r="AN422" s="2"/>
      <c r="AO422" s="2"/>
      <c r="AP422" s="2"/>
      <c r="AQ422" s="2"/>
      <c r="AR422" s="15"/>
    </row>
    <row r="423" spans="1:44" ht="11.25" customHeight="1">
      <c r="A423" s="120"/>
      <c r="B423" s="120"/>
      <c r="C423" s="120"/>
      <c r="D423" s="120"/>
      <c r="E423" s="2"/>
      <c r="F423" s="2"/>
      <c r="G423" s="120"/>
      <c r="H423" s="120"/>
      <c r="I423" s="120"/>
      <c r="J423" s="58"/>
      <c r="K423" s="121"/>
      <c r="L423" s="2"/>
      <c r="M423" s="120"/>
      <c r="N423" s="120"/>
      <c r="O423" s="120"/>
      <c r="P423" s="120"/>
      <c r="Q423" s="2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122"/>
      <c r="AJ423" s="122"/>
      <c r="AK423" s="2"/>
      <c r="AL423" s="2"/>
      <c r="AM423" s="2"/>
      <c r="AN423" s="2"/>
      <c r="AO423" s="2"/>
      <c r="AP423" s="2"/>
      <c r="AQ423" s="2"/>
      <c r="AR423" s="15"/>
    </row>
    <row r="424" spans="1:44" ht="11.25" customHeight="1">
      <c r="A424" s="120"/>
      <c r="B424" s="120"/>
      <c r="C424" s="120"/>
      <c r="D424" s="120"/>
      <c r="E424" s="2"/>
      <c r="F424" s="2"/>
      <c r="G424" s="120"/>
      <c r="H424" s="120"/>
      <c r="I424" s="120"/>
      <c r="J424" s="58"/>
      <c r="K424" s="121"/>
      <c r="L424" s="2"/>
      <c r="M424" s="120"/>
      <c r="N424" s="120"/>
      <c r="O424" s="120"/>
      <c r="P424" s="120"/>
      <c r="Q424" s="2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122"/>
      <c r="AJ424" s="122"/>
      <c r="AK424" s="2"/>
      <c r="AL424" s="2"/>
      <c r="AM424" s="2"/>
      <c r="AN424" s="2"/>
      <c r="AO424" s="2"/>
      <c r="AP424" s="2"/>
      <c r="AQ424" s="2"/>
      <c r="AR424" s="15"/>
    </row>
    <row r="425" spans="1:44" ht="11.25" customHeight="1">
      <c r="A425" s="120"/>
      <c r="B425" s="120"/>
      <c r="C425" s="120"/>
      <c r="D425" s="120"/>
      <c r="E425" s="2"/>
      <c r="F425" s="2"/>
      <c r="G425" s="120"/>
      <c r="H425" s="120"/>
      <c r="I425" s="120"/>
      <c r="J425" s="58"/>
      <c r="K425" s="121"/>
      <c r="L425" s="2"/>
      <c r="M425" s="120"/>
      <c r="N425" s="120"/>
      <c r="O425" s="120"/>
      <c r="P425" s="120"/>
      <c r="Q425" s="2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122"/>
      <c r="AJ425" s="122"/>
      <c r="AK425" s="2"/>
      <c r="AL425" s="2"/>
      <c r="AM425" s="2"/>
      <c r="AN425" s="2"/>
      <c r="AO425" s="2"/>
      <c r="AP425" s="2"/>
      <c r="AQ425" s="2"/>
      <c r="AR425" s="15"/>
    </row>
    <row r="426" spans="1:44" ht="11.25" customHeight="1">
      <c r="A426" s="120"/>
      <c r="B426" s="120"/>
      <c r="C426" s="120"/>
      <c r="D426" s="120"/>
      <c r="E426" s="2"/>
      <c r="F426" s="2"/>
      <c r="G426" s="120"/>
      <c r="H426" s="120"/>
      <c r="I426" s="120"/>
      <c r="J426" s="58"/>
      <c r="K426" s="121"/>
      <c r="L426" s="2"/>
      <c r="M426" s="120"/>
      <c r="N426" s="120"/>
      <c r="O426" s="120"/>
      <c r="P426" s="120"/>
      <c r="Q426" s="2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122"/>
      <c r="AJ426" s="122"/>
      <c r="AK426" s="2"/>
      <c r="AL426" s="2"/>
      <c r="AM426" s="2"/>
      <c r="AN426" s="2"/>
      <c r="AO426" s="2"/>
      <c r="AP426" s="2"/>
      <c r="AQ426" s="2"/>
      <c r="AR426" s="15"/>
    </row>
    <row r="427" spans="1:44" ht="11.25" customHeight="1">
      <c r="A427" s="120"/>
      <c r="B427" s="120"/>
      <c r="C427" s="120"/>
      <c r="D427" s="120"/>
      <c r="E427" s="2"/>
      <c r="F427" s="2"/>
      <c r="G427" s="120"/>
      <c r="H427" s="120"/>
      <c r="I427" s="120"/>
      <c r="J427" s="58"/>
      <c r="K427" s="121"/>
      <c r="L427" s="2"/>
      <c r="M427" s="120"/>
      <c r="N427" s="120"/>
      <c r="O427" s="120"/>
      <c r="P427" s="120"/>
      <c r="Q427" s="2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122"/>
      <c r="AJ427" s="122"/>
      <c r="AK427" s="2"/>
      <c r="AL427" s="2"/>
      <c r="AM427" s="2"/>
      <c r="AN427" s="2"/>
      <c r="AO427" s="2"/>
      <c r="AP427" s="2"/>
      <c r="AQ427" s="2"/>
      <c r="AR427" s="15"/>
    </row>
    <row r="428" spans="1:44" ht="11.25" customHeight="1">
      <c r="A428" s="120"/>
      <c r="B428" s="120"/>
      <c r="C428" s="120"/>
      <c r="D428" s="120"/>
      <c r="E428" s="2"/>
      <c r="F428" s="2"/>
      <c r="G428" s="120"/>
      <c r="H428" s="120"/>
      <c r="I428" s="120"/>
      <c r="J428" s="58"/>
      <c r="K428" s="121"/>
      <c r="L428" s="2"/>
      <c r="M428" s="120"/>
      <c r="N428" s="120"/>
      <c r="O428" s="120"/>
      <c r="P428" s="120"/>
      <c r="Q428" s="2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122"/>
      <c r="AJ428" s="122"/>
      <c r="AK428" s="2"/>
      <c r="AL428" s="2"/>
      <c r="AM428" s="2"/>
      <c r="AN428" s="2"/>
      <c r="AO428" s="2"/>
      <c r="AP428" s="2"/>
      <c r="AQ428" s="2"/>
      <c r="AR428" s="15"/>
    </row>
    <row r="429" spans="1:44" ht="11.25" customHeight="1">
      <c r="A429" s="120"/>
      <c r="B429" s="120"/>
      <c r="C429" s="120"/>
      <c r="D429" s="120"/>
      <c r="E429" s="2"/>
      <c r="F429" s="2"/>
      <c r="G429" s="120"/>
      <c r="H429" s="120"/>
      <c r="I429" s="120"/>
      <c r="J429" s="58"/>
      <c r="K429" s="121"/>
      <c r="L429" s="2"/>
      <c r="M429" s="120"/>
      <c r="N429" s="120"/>
      <c r="O429" s="120"/>
      <c r="P429" s="120"/>
      <c r="Q429" s="2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122"/>
      <c r="AJ429" s="122"/>
      <c r="AK429" s="2"/>
      <c r="AL429" s="2"/>
      <c r="AM429" s="2"/>
      <c r="AN429" s="2"/>
      <c r="AO429" s="2"/>
      <c r="AP429" s="2"/>
      <c r="AQ429" s="2"/>
      <c r="AR429" s="15"/>
    </row>
    <row r="430" spans="1:44" ht="11.25" customHeight="1">
      <c r="A430" s="120"/>
      <c r="B430" s="120"/>
      <c r="C430" s="120"/>
      <c r="D430" s="120"/>
      <c r="E430" s="2"/>
      <c r="F430" s="2"/>
      <c r="G430" s="120"/>
      <c r="H430" s="120"/>
      <c r="I430" s="120"/>
      <c r="J430" s="58"/>
      <c r="K430" s="121"/>
      <c r="L430" s="2"/>
      <c r="M430" s="120"/>
      <c r="N430" s="120"/>
      <c r="O430" s="120"/>
      <c r="P430" s="120"/>
      <c r="Q430" s="2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122"/>
      <c r="AJ430" s="122"/>
      <c r="AK430" s="2"/>
      <c r="AL430" s="2"/>
      <c r="AM430" s="2"/>
      <c r="AN430" s="2"/>
      <c r="AO430" s="2"/>
      <c r="AP430" s="2"/>
      <c r="AQ430" s="2"/>
      <c r="AR430" s="15"/>
    </row>
    <row r="431" spans="1:44" ht="11.25" customHeight="1">
      <c r="A431" s="120"/>
      <c r="B431" s="120"/>
      <c r="C431" s="120"/>
      <c r="D431" s="120"/>
      <c r="E431" s="2"/>
      <c r="F431" s="2"/>
      <c r="G431" s="120"/>
      <c r="H431" s="120"/>
      <c r="I431" s="120"/>
      <c r="J431" s="58"/>
      <c r="K431" s="121"/>
      <c r="L431" s="2"/>
      <c r="M431" s="120"/>
      <c r="N431" s="120"/>
      <c r="O431" s="120"/>
      <c r="P431" s="120"/>
      <c r="Q431" s="2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122"/>
      <c r="AJ431" s="122"/>
      <c r="AK431" s="2"/>
      <c r="AL431" s="2"/>
      <c r="AM431" s="2"/>
      <c r="AN431" s="2"/>
      <c r="AO431" s="2"/>
      <c r="AP431" s="2"/>
      <c r="AQ431" s="2"/>
      <c r="AR431" s="15"/>
    </row>
    <row r="432" spans="1:44" ht="11.25" customHeight="1">
      <c r="A432" s="120"/>
      <c r="B432" s="120"/>
      <c r="C432" s="120"/>
      <c r="D432" s="120"/>
      <c r="E432" s="2"/>
      <c r="F432" s="2"/>
      <c r="G432" s="120"/>
      <c r="H432" s="120"/>
      <c r="I432" s="120"/>
      <c r="J432" s="58"/>
      <c r="K432" s="121"/>
      <c r="L432" s="2"/>
      <c r="M432" s="120"/>
      <c r="N432" s="120"/>
      <c r="O432" s="120"/>
      <c r="P432" s="120"/>
      <c r="Q432" s="2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122"/>
      <c r="AJ432" s="122"/>
      <c r="AK432" s="2"/>
      <c r="AL432" s="2"/>
      <c r="AM432" s="2"/>
      <c r="AN432" s="2"/>
      <c r="AO432" s="2"/>
      <c r="AP432" s="2"/>
      <c r="AQ432" s="2"/>
      <c r="AR432" s="15"/>
    </row>
    <row r="433" spans="1:44" ht="11.25" customHeight="1">
      <c r="A433" s="120"/>
      <c r="B433" s="120"/>
      <c r="C433" s="120"/>
      <c r="D433" s="120"/>
      <c r="E433" s="2"/>
      <c r="F433" s="2"/>
      <c r="G433" s="120"/>
      <c r="H433" s="120"/>
      <c r="I433" s="120"/>
      <c r="J433" s="58"/>
      <c r="K433" s="121"/>
      <c r="L433" s="2"/>
      <c r="M433" s="120"/>
      <c r="N433" s="120"/>
      <c r="O433" s="120"/>
      <c r="P433" s="120"/>
      <c r="Q433" s="2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122"/>
      <c r="AJ433" s="122"/>
      <c r="AK433" s="2"/>
      <c r="AL433" s="2"/>
      <c r="AM433" s="2"/>
      <c r="AN433" s="2"/>
      <c r="AO433" s="2"/>
      <c r="AP433" s="2"/>
      <c r="AQ433" s="2"/>
      <c r="AR433" s="15"/>
    </row>
    <row r="434" spans="1:44" ht="11.25" customHeight="1">
      <c r="A434" s="120"/>
      <c r="B434" s="120"/>
      <c r="C434" s="120"/>
      <c r="D434" s="120"/>
      <c r="E434" s="2"/>
      <c r="F434" s="2"/>
      <c r="G434" s="120"/>
      <c r="H434" s="120"/>
      <c r="I434" s="120"/>
      <c r="J434" s="58"/>
      <c r="K434" s="121"/>
      <c r="L434" s="2"/>
      <c r="M434" s="120"/>
      <c r="N434" s="120"/>
      <c r="O434" s="120"/>
      <c r="P434" s="120"/>
      <c r="Q434" s="2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122"/>
      <c r="AJ434" s="122"/>
      <c r="AK434" s="2"/>
      <c r="AL434" s="2"/>
      <c r="AM434" s="2"/>
      <c r="AN434" s="2"/>
      <c r="AO434" s="2"/>
      <c r="AP434" s="2"/>
      <c r="AQ434" s="2"/>
      <c r="AR434" s="15"/>
    </row>
    <row r="435" spans="1:44" ht="11.25" customHeight="1">
      <c r="A435" s="120"/>
      <c r="B435" s="120"/>
      <c r="C435" s="120"/>
      <c r="D435" s="120"/>
      <c r="E435" s="2"/>
      <c r="F435" s="2"/>
      <c r="G435" s="120"/>
      <c r="H435" s="120"/>
      <c r="I435" s="120"/>
      <c r="J435" s="58"/>
      <c r="K435" s="121"/>
      <c r="L435" s="2"/>
      <c r="M435" s="120"/>
      <c r="N435" s="120"/>
      <c r="O435" s="120"/>
      <c r="P435" s="120"/>
      <c r="Q435" s="2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122"/>
      <c r="AJ435" s="122"/>
      <c r="AK435" s="2"/>
      <c r="AL435" s="2"/>
      <c r="AM435" s="2"/>
      <c r="AN435" s="2"/>
      <c r="AO435" s="2"/>
      <c r="AP435" s="2"/>
      <c r="AQ435" s="2"/>
      <c r="AR435" s="15"/>
    </row>
    <row r="436" spans="1:44" ht="11.25" customHeight="1">
      <c r="A436" s="120"/>
      <c r="B436" s="120"/>
      <c r="C436" s="120"/>
      <c r="D436" s="120"/>
      <c r="E436" s="2"/>
      <c r="F436" s="2"/>
      <c r="G436" s="120"/>
      <c r="H436" s="120"/>
      <c r="I436" s="120"/>
      <c r="J436" s="58"/>
      <c r="K436" s="121"/>
      <c r="L436" s="2"/>
      <c r="M436" s="120"/>
      <c r="N436" s="120"/>
      <c r="O436" s="120"/>
      <c r="P436" s="120"/>
      <c r="Q436" s="2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122"/>
      <c r="AJ436" s="122"/>
      <c r="AK436" s="2"/>
      <c r="AL436" s="2"/>
      <c r="AM436" s="2"/>
      <c r="AN436" s="2"/>
      <c r="AO436" s="2"/>
      <c r="AP436" s="2"/>
      <c r="AQ436" s="2"/>
      <c r="AR436" s="15"/>
    </row>
    <row r="437" spans="1:44" ht="11.25" customHeight="1">
      <c r="A437" s="120"/>
      <c r="B437" s="120"/>
      <c r="C437" s="120"/>
      <c r="D437" s="120"/>
      <c r="E437" s="2"/>
      <c r="F437" s="2"/>
      <c r="G437" s="120"/>
      <c r="H437" s="120"/>
      <c r="I437" s="120"/>
      <c r="J437" s="58"/>
      <c r="K437" s="121"/>
      <c r="L437" s="2"/>
      <c r="M437" s="120"/>
      <c r="N437" s="120"/>
      <c r="O437" s="120"/>
      <c r="P437" s="120"/>
      <c r="Q437" s="2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122"/>
      <c r="AJ437" s="122"/>
      <c r="AK437" s="2"/>
      <c r="AL437" s="2"/>
      <c r="AM437" s="2"/>
      <c r="AN437" s="2"/>
      <c r="AO437" s="2"/>
      <c r="AP437" s="2"/>
      <c r="AQ437" s="2"/>
      <c r="AR437" s="15"/>
    </row>
    <row r="438" spans="1:44" ht="11.25" customHeight="1">
      <c r="A438" s="120"/>
      <c r="B438" s="120"/>
      <c r="C438" s="120"/>
      <c r="D438" s="120"/>
      <c r="E438" s="2"/>
      <c r="F438" s="2"/>
      <c r="G438" s="120"/>
      <c r="H438" s="120"/>
      <c r="I438" s="120"/>
      <c r="J438" s="58"/>
      <c r="K438" s="121"/>
      <c r="L438" s="2"/>
      <c r="M438" s="120"/>
      <c r="N438" s="120"/>
      <c r="O438" s="120"/>
      <c r="P438" s="120"/>
      <c r="Q438" s="2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122"/>
      <c r="AJ438" s="122"/>
      <c r="AK438" s="2"/>
      <c r="AL438" s="2"/>
      <c r="AM438" s="2"/>
      <c r="AN438" s="2"/>
      <c r="AO438" s="2"/>
      <c r="AP438" s="2"/>
      <c r="AQ438" s="2"/>
      <c r="AR438" s="15"/>
    </row>
    <row r="439" spans="1:44" ht="11.25" customHeight="1">
      <c r="A439" s="120"/>
      <c r="B439" s="120"/>
      <c r="C439" s="120"/>
      <c r="D439" s="120"/>
      <c r="E439" s="2"/>
      <c r="F439" s="2"/>
      <c r="G439" s="120"/>
      <c r="H439" s="120"/>
      <c r="I439" s="120"/>
      <c r="J439" s="58"/>
      <c r="K439" s="121"/>
      <c r="L439" s="2"/>
      <c r="M439" s="120"/>
      <c r="N439" s="120"/>
      <c r="O439" s="120"/>
      <c r="P439" s="120"/>
      <c r="Q439" s="2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122"/>
      <c r="AJ439" s="122"/>
      <c r="AK439" s="2"/>
      <c r="AL439" s="2"/>
      <c r="AM439" s="2"/>
      <c r="AN439" s="2"/>
      <c r="AO439" s="2"/>
      <c r="AP439" s="2"/>
      <c r="AQ439" s="2"/>
      <c r="AR439" s="15"/>
    </row>
    <row r="440" spans="1:44" ht="11.25" customHeight="1">
      <c r="A440" s="120"/>
      <c r="B440" s="120"/>
      <c r="C440" s="120"/>
      <c r="D440" s="120"/>
      <c r="E440" s="2"/>
      <c r="F440" s="2"/>
      <c r="G440" s="120"/>
      <c r="H440" s="120"/>
      <c r="I440" s="120"/>
      <c r="J440" s="58"/>
      <c r="K440" s="121"/>
      <c r="L440" s="2"/>
      <c r="M440" s="120"/>
      <c r="N440" s="120"/>
      <c r="O440" s="120"/>
      <c r="P440" s="120"/>
      <c r="Q440" s="2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122"/>
      <c r="AJ440" s="122"/>
      <c r="AK440" s="2"/>
      <c r="AL440" s="2"/>
      <c r="AM440" s="2"/>
      <c r="AN440" s="2"/>
      <c r="AO440" s="2"/>
      <c r="AP440" s="2"/>
      <c r="AQ440" s="2"/>
      <c r="AR440" s="15"/>
    </row>
    <row r="441" spans="1:44" ht="11.25" customHeight="1">
      <c r="A441" s="120"/>
      <c r="B441" s="120"/>
      <c r="C441" s="120"/>
      <c r="D441" s="120"/>
      <c r="E441" s="2"/>
      <c r="F441" s="2"/>
      <c r="G441" s="120"/>
      <c r="H441" s="120"/>
      <c r="I441" s="120"/>
      <c r="J441" s="58"/>
      <c r="K441" s="121"/>
      <c r="L441" s="2"/>
      <c r="M441" s="120"/>
      <c r="N441" s="120"/>
      <c r="O441" s="120"/>
      <c r="P441" s="120"/>
      <c r="Q441" s="2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122"/>
      <c r="AJ441" s="122"/>
      <c r="AK441" s="2"/>
      <c r="AL441" s="2"/>
      <c r="AM441" s="2"/>
      <c r="AN441" s="2"/>
      <c r="AO441" s="2"/>
      <c r="AP441" s="2"/>
      <c r="AQ441" s="2"/>
      <c r="AR441" s="15"/>
    </row>
    <row r="442" spans="1:44" ht="11.25" customHeight="1">
      <c r="A442" s="120"/>
      <c r="B442" s="120"/>
      <c r="C442" s="120"/>
      <c r="D442" s="120"/>
      <c r="E442" s="2"/>
      <c r="F442" s="2"/>
      <c r="G442" s="120"/>
      <c r="H442" s="120"/>
      <c r="I442" s="120"/>
      <c r="J442" s="58"/>
      <c r="K442" s="121"/>
      <c r="L442" s="2"/>
      <c r="M442" s="120"/>
      <c r="N442" s="120"/>
      <c r="O442" s="120"/>
      <c r="P442" s="120"/>
      <c r="Q442" s="2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122"/>
      <c r="AJ442" s="122"/>
      <c r="AK442" s="2"/>
      <c r="AL442" s="2"/>
      <c r="AM442" s="2"/>
      <c r="AN442" s="2"/>
      <c r="AO442" s="2"/>
      <c r="AP442" s="2"/>
      <c r="AQ442" s="2"/>
      <c r="AR442" s="15"/>
    </row>
    <row r="443" spans="1:44" ht="11.25" customHeight="1">
      <c r="A443" s="120"/>
      <c r="B443" s="120"/>
      <c r="C443" s="120"/>
      <c r="D443" s="120"/>
      <c r="E443" s="2"/>
      <c r="F443" s="2"/>
      <c r="G443" s="120"/>
      <c r="H443" s="120"/>
      <c r="I443" s="120"/>
      <c r="J443" s="58"/>
      <c r="K443" s="121"/>
      <c r="L443" s="2"/>
      <c r="M443" s="120"/>
      <c r="N443" s="120"/>
      <c r="O443" s="120"/>
      <c r="P443" s="120"/>
      <c r="Q443" s="2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122"/>
      <c r="AJ443" s="122"/>
      <c r="AK443" s="2"/>
      <c r="AL443" s="2"/>
      <c r="AM443" s="2"/>
      <c r="AN443" s="2"/>
      <c r="AO443" s="2"/>
      <c r="AP443" s="2"/>
      <c r="AQ443" s="2"/>
      <c r="AR443" s="15"/>
    </row>
    <row r="444" spans="1:44" ht="11.25" customHeight="1">
      <c r="A444" s="120"/>
      <c r="B444" s="120"/>
      <c r="C444" s="120"/>
      <c r="D444" s="120"/>
      <c r="E444" s="2"/>
      <c r="F444" s="2"/>
      <c r="G444" s="120"/>
      <c r="H444" s="120"/>
      <c r="I444" s="120"/>
      <c r="J444" s="58"/>
      <c r="K444" s="121"/>
      <c r="L444" s="2"/>
      <c r="M444" s="120"/>
      <c r="N444" s="120"/>
      <c r="O444" s="120"/>
      <c r="P444" s="120"/>
      <c r="Q444" s="2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122"/>
      <c r="AJ444" s="122"/>
      <c r="AK444" s="2"/>
      <c r="AL444" s="2"/>
      <c r="AM444" s="2"/>
      <c r="AN444" s="2"/>
      <c r="AO444" s="2"/>
      <c r="AP444" s="2"/>
      <c r="AQ444" s="2"/>
      <c r="AR444" s="15"/>
    </row>
    <row r="445" spans="1:44" ht="11.25" customHeight="1">
      <c r="A445" s="120"/>
      <c r="B445" s="120"/>
      <c r="C445" s="120"/>
      <c r="D445" s="120"/>
      <c r="E445" s="2"/>
      <c r="F445" s="2"/>
      <c r="G445" s="120"/>
      <c r="H445" s="120"/>
      <c r="I445" s="120"/>
      <c r="J445" s="58"/>
      <c r="K445" s="121"/>
      <c r="L445" s="2"/>
      <c r="M445" s="120"/>
      <c r="N445" s="120"/>
      <c r="O445" s="120"/>
      <c r="P445" s="120"/>
      <c r="Q445" s="2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122"/>
      <c r="AJ445" s="122"/>
      <c r="AK445" s="2"/>
      <c r="AL445" s="2"/>
      <c r="AM445" s="2"/>
      <c r="AN445" s="2"/>
      <c r="AO445" s="2"/>
      <c r="AP445" s="2"/>
      <c r="AQ445" s="2"/>
      <c r="AR445" s="15"/>
    </row>
    <row r="446" spans="1:44" ht="11.25" customHeight="1">
      <c r="A446" s="120"/>
      <c r="B446" s="120"/>
      <c r="C446" s="120"/>
      <c r="D446" s="120"/>
      <c r="E446" s="2"/>
      <c r="F446" s="2"/>
      <c r="G446" s="120"/>
      <c r="H446" s="120"/>
      <c r="I446" s="120"/>
      <c r="J446" s="58"/>
      <c r="K446" s="121"/>
      <c r="L446" s="2"/>
      <c r="M446" s="120"/>
      <c r="N446" s="120"/>
      <c r="O446" s="120"/>
      <c r="P446" s="120"/>
      <c r="Q446" s="2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122"/>
      <c r="AJ446" s="122"/>
      <c r="AK446" s="2"/>
      <c r="AL446" s="2"/>
      <c r="AM446" s="2"/>
      <c r="AN446" s="2"/>
      <c r="AO446" s="2"/>
      <c r="AP446" s="2"/>
      <c r="AQ446" s="2"/>
      <c r="AR446" s="15"/>
    </row>
    <row r="447" spans="1:44" ht="11.25" customHeight="1">
      <c r="A447" s="120"/>
      <c r="B447" s="120"/>
      <c r="C447" s="120"/>
      <c r="D447" s="120"/>
      <c r="E447" s="2"/>
      <c r="F447" s="2"/>
      <c r="G447" s="120"/>
      <c r="H447" s="120"/>
      <c r="I447" s="120"/>
      <c r="J447" s="58"/>
      <c r="K447" s="121"/>
      <c r="L447" s="2"/>
      <c r="M447" s="120"/>
      <c r="N447" s="120"/>
      <c r="O447" s="120"/>
      <c r="P447" s="120"/>
      <c r="Q447" s="2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122"/>
      <c r="AJ447" s="122"/>
      <c r="AK447" s="2"/>
      <c r="AL447" s="2"/>
      <c r="AM447" s="2"/>
      <c r="AN447" s="2"/>
      <c r="AO447" s="2"/>
      <c r="AP447" s="2"/>
      <c r="AQ447" s="2"/>
      <c r="AR447" s="15"/>
    </row>
    <row r="448" spans="1:44" ht="11.25" customHeight="1">
      <c r="A448" s="120"/>
      <c r="B448" s="120"/>
      <c r="C448" s="120"/>
      <c r="D448" s="120"/>
      <c r="E448" s="2"/>
      <c r="F448" s="2"/>
      <c r="G448" s="120"/>
      <c r="H448" s="120"/>
      <c r="I448" s="120"/>
      <c r="J448" s="58"/>
      <c r="K448" s="121"/>
      <c r="L448" s="2"/>
      <c r="M448" s="120"/>
      <c r="N448" s="120"/>
      <c r="O448" s="120"/>
      <c r="P448" s="120"/>
      <c r="Q448" s="2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122"/>
      <c r="AJ448" s="122"/>
      <c r="AK448" s="2"/>
      <c r="AL448" s="2"/>
      <c r="AM448" s="2"/>
      <c r="AN448" s="2"/>
      <c r="AO448" s="2"/>
      <c r="AP448" s="2"/>
      <c r="AQ448" s="2"/>
      <c r="AR448" s="15"/>
    </row>
    <row r="449" spans="1:44" ht="11.25" customHeight="1">
      <c r="A449" s="120"/>
      <c r="B449" s="120"/>
      <c r="C449" s="120"/>
      <c r="D449" s="120"/>
      <c r="E449" s="2"/>
      <c r="F449" s="2"/>
      <c r="G449" s="120"/>
      <c r="H449" s="120"/>
      <c r="I449" s="120"/>
      <c r="J449" s="58"/>
      <c r="K449" s="121"/>
      <c r="L449" s="2"/>
      <c r="M449" s="120"/>
      <c r="N449" s="120"/>
      <c r="O449" s="120"/>
      <c r="P449" s="120"/>
      <c r="Q449" s="2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122"/>
      <c r="AJ449" s="122"/>
      <c r="AK449" s="2"/>
      <c r="AL449" s="2"/>
      <c r="AM449" s="2"/>
      <c r="AN449" s="2"/>
      <c r="AO449" s="2"/>
      <c r="AP449" s="2"/>
      <c r="AQ449" s="2"/>
      <c r="AR449" s="15"/>
    </row>
    <row r="450" spans="1:44" ht="11.25" customHeight="1">
      <c r="A450" s="120"/>
      <c r="B450" s="120"/>
      <c r="C450" s="120"/>
      <c r="D450" s="120"/>
      <c r="E450" s="2"/>
      <c r="F450" s="2"/>
      <c r="G450" s="120"/>
      <c r="H450" s="120"/>
      <c r="I450" s="120"/>
      <c r="J450" s="58"/>
      <c r="K450" s="121"/>
      <c r="L450" s="2"/>
      <c r="M450" s="120"/>
      <c r="N450" s="120"/>
      <c r="O450" s="120"/>
      <c r="P450" s="120"/>
      <c r="Q450" s="2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122"/>
      <c r="AJ450" s="122"/>
      <c r="AK450" s="2"/>
      <c r="AL450" s="2"/>
      <c r="AM450" s="2"/>
      <c r="AN450" s="2"/>
      <c r="AO450" s="2"/>
      <c r="AP450" s="2"/>
      <c r="AQ450" s="2"/>
      <c r="AR450" s="15"/>
    </row>
    <row r="451" spans="1:44" ht="11.25" customHeight="1">
      <c r="A451" s="120"/>
      <c r="B451" s="120"/>
      <c r="C451" s="120"/>
      <c r="D451" s="120"/>
      <c r="E451" s="2"/>
      <c r="F451" s="2"/>
      <c r="G451" s="120"/>
      <c r="H451" s="120"/>
      <c r="I451" s="120"/>
      <c r="J451" s="58"/>
      <c r="K451" s="121"/>
      <c r="L451" s="2"/>
      <c r="M451" s="120"/>
      <c r="N451" s="120"/>
      <c r="O451" s="120"/>
      <c r="P451" s="120"/>
      <c r="Q451" s="2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122"/>
      <c r="AJ451" s="122"/>
      <c r="AK451" s="2"/>
      <c r="AL451" s="2"/>
      <c r="AM451" s="2"/>
      <c r="AN451" s="2"/>
      <c r="AO451" s="2"/>
      <c r="AP451" s="2"/>
      <c r="AQ451" s="2"/>
      <c r="AR451" s="15"/>
    </row>
    <row r="452" spans="1:44" ht="11.25" customHeight="1">
      <c r="A452" s="120"/>
      <c r="B452" s="120"/>
      <c r="C452" s="120"/>
      <c r="D452" s="120"/>
      <c r="E452" s="2"/>
      <c r="F452" s="2"/>
      <c r="G452" s="120"/>
      <c r="H452" s="120"/>
      <c r="I452" s="120"/>
      <c r="J452" s="58"/>
      <c r="K452" s="121"/>
      <c r="L452" s="2"/>
      <c r="M452" s="120"/>
      <c r="N452" s="120"/>
      <c r="O452" s="120"/>
      <c r="P452" s="120"/>
      <c r="Q452" s="2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122"/>
      <c r="AJ452" s="122"/>
      <c r="AK452" s="2"/>
      <c r="AL452" s="2"/>
      <c r="AM452" s="2"/>
      <c r="AN452" s="2"/>
      <c r="AO452" s="2"/>
      <c r="AP452" s="2"/>
      <c r="AQ452" s="2"/>
      <c r="AR452" s="15"/>
    </row>
    <row r="453" spans="1:44" ht="11.25" customHeight="1">
      <c r="A453" s="120"/>
      <c r="B453" s="120"/>
      <c r="C453" s="120"/>
      <c r="D453" s="120"/>
      <c r="E453" s="2"/>
      <c r="F453" s="2"/>
      <c r="G453" s="120"/>
      <c r="H453" s="120"/>
      <c r="I453" s="120"/>
      <c r="J453" s="58"/>
      <c r="K453" s="121"/>
      <c r="L453" s="2"/>
      <c r="M453" s="120"/>
      <c r="N453" s="120"/>
      <c r="O453" s="120"/>
      <c r="P453" s="120"/>
      <c r="Q453" s="2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122"/>
      <c r="AJ453" s="122"/>
      <c r="AK453" s="2"/>
      <c r="AL453" s="2"/>
      <c r="AM453" s="2"/>
      <c r="AN453" s="2"/>
      <c r="AO453" s="2"/>
      <c r="AP453" s="2"/>
      <c r="AQ453" s="2"/>
      <c r="AR453" s="15"/>
    </row>
    <row r="454" spans="1:44" ht="11.25" customHeight="1">
      <c r="A454" s="120"/>
      <c r="B454" s="120"/>
      <c r="C454" s="120"/>
      <c r="D454" s="120"/>
      <c r="E454" s="2"/>
      <c r="F454" s="2"/>
      <c r="G454" s="120"/>
      <c r="H454" s="120"/>
      <c r="I454" s="120"/>
      <c r="J454" s="58"/>
      <c r="K454" s="121"/>
      <c r="L454" s="2"/>
      <c r="M454" s="120"/>
      <c r="N454" s="120"/>
      <c r="O454" s="120"/>
      <c r="P454" s="120"/>
      <c r="Q454" s="2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122"/>
      <c r="AJ454" s="122"/>
      <c r="AK454" s="2"/>
      <c r="AL454" s="2"/>
      <c r="AM454" s="2"/>
      <c r="AN454" s="2"/>
      <c r="AO454" s="2"/>
      <c r="AP454" s="2"/>
      <c r="AQ454" s="2"/>
      <c r="AR454" s="15"/>
    </row>
    <row r="455" spans="1:44" ht="11.25" customHeight="1">
      <c r="A455" s="120"/>
      <c r="B455" s="120"/>
      <c r="C455" s="120"/>
      <c r="D455" s="120"/>
      <c r="E455" s="2"/>
      <c r="F455" s="2"/>
      <c r="G455" s="120"/>
      <c r="H455" s="120"/>
      <c r="I455" s="120"/>
      <c r="J455" s="58"/>
      <c r="K455" s="121"/>
      <c r="L455" s="2"/>
      <c r="M455" s="120"/>
      <c r="N455" s="120"/>
      <c r="O455" s="120"/>
      <c r="P455" s="120"/>
      <c r="Q455" s="2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122"/>
      <c r="AJ455" s="122"/>
      <c r="AK455" s="2"/>
      <c r="AL455" s="2"/>
      <c r="AM455" s="2"/>
      <c r="AN455" s="2"/>
      <c r="AO455" s="2"/>
      <c r="AP455" s="2"/>
      <c r="AQ455" s="2"/>
      <c r="AR455" s="15"/>
    </row>
    <row r="456" spans="1:44" ht="11.25" customHeight="1">
      <c r="A456" s="120"/>
      <c r="B456" s="120"/>
      <c r="C456" s="120"/>
      <c r="D456" s="120"/>
      <c r="E456" s="2"/>
      <c r="F456" s="2"/>
      <c r="G456" s="120"/>
      <c r="H456" s="120"/>
      <c r="I456" s="120"/>
      <c r="J456" s="58"/>
      <c r="K456" s="121"/>
      <c r="L456" s="2"/>
      <c r="M456" s="120"/>
      <c r="N456" s="120"/>
      <c r="O456" s="120"/>
      <c r="P456" s="120"/>
      <c r="Q456" s="2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122"/>
      <c r="AJ456" s="122"/>
      <c r="AK456" s="2"/>
      <c r="AL456" s="2"/>
      <c r="AM456" s="2"/>
      <c r="AN456" s="2"/>
      <c r="AO456" s="2"/>
      <c r="AP456" s="2"/>
      <c r="AQ456" s="2"/>
      <c r="AR456" s="15"/>
    </row>
    <row r="457" spans="1:44" ht="11.25" customHeight="1">
      <c r="A457" s="120"/>
      <c r="B457" s="120"/>
      <c r="C457" s="120"/>
      <c r="D457" s="120"/>
      <c r="E457" s="2"/>
      <c r="F457" s="2"/>
      <c r="G457" s="120"/>
      <c r="H457" s="120"/>
      <c r="I457" s="120"/>
      <c r="J457" s="58"/>
      <c r="K457" s="121"/>
      <c r="L457" s="2"/>
      <c r="M457" s="120"/>
      <c r="N457" s="120"/>
      <c r="O457" s="120"/>
      <c r="P457" s="120"/>
      <c r="Q457" s="2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122"/>
      <c r="AJ457" s="122"/>
      <c r="AK457" s="2"/>
      <c r="AL457" s="2"/>
      <c r="AM457" s="2"/>
      <c r="AN457" s="2"/>
      <c r="AO457" s="2"/>
      <c r="AP457" s="2"/>
      <c r="AQ457" s="2"/>
      <c r="AR457" s="15"/>
    </row>
    <row r="458" spans="1:44" ht="11.25" customHeight="1">
      <c r="A458" s="120"/>
      <c r="B458" s="120"/>
      <c r="C458" s="120"/>
      <c r="D458" s="120"/>
      <c r="E458" s="2"/>
      <c r="F458" s="2"/>
      <c r="G458" s="120"/>
      <c r="H458" s="120"/>
      <c r="I458" s="120"/>
      <c r="J458" s="58"/>
      <c r="K458" s="121"/>
      <c r="L458" s="2"/>
      <c r="M458" s="120"/>
      <c r="N458" s="120"/>
      <c r="O458" s="120"/>
      <c r="P458" s="120"/>
      <c r="Q458" s="2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122"/>
      <c r="AJ458" s="122"/>
      <c r="AK458" s="2"/>
      <c r="AL458" s="2"/>
      <c r="AM458" s="2"/>
      <c r="AN458" s="2"/>
      <c r="AO458" s="2"/>
      <c r="AP458" s="2"/>
      <c r="AQ458" s="2"/>
      <c r="AR458" s="15"/>
    </row>
    <row r="459" spans="1:44" ht="11.25" customHeight="1">
      <c r="A459" s="120"/>
      <c r="B459" s="120"/>
      <c r="C459" s="120"/>
      <c r="D459" s="120"/>
      <c r="E459" s="2"/>
      <c r="F459" s="2"/>
      <c r="G459" s="120"/>
      <c r="H459" s="120"/>
      <c r="I459" s="120"/>
      <c r="J459" s="58"/>
      <c r="K459" s="121"/>
      <c r="L459" s="2"/>
      <c r="M459" s="120"/>
      <c r="N459" s="120"/>
      <c r="O459" s="120"/>
      <c r="P459" s="120"/>
      <c r="Q459" s="2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122"/>
      <c r="AJ459" s="122"/>
      <c r="AK459" s="2"/>
      <c r="AL459" s="2"/>
      <c r="AM459" s="2"/>
      <c r="AN459" s="2"/>
      <c r="AO459" s="2"/>
      <c r="AP459" s="2"/>
      <c r="AQ459" s="2"/>
      <c r="AR459" s="15"/>
    </row>
    <row r="460" spans="1:44" ht="11.25" customHeight="1">
      <c r="A460" s="120"/>
      <c r="B460" s="120"/>
      <c r="C460" s="120"/>
      <c r="D460" s="120"/>
      <c r="E460" s="2"/>
      <c r="F460" s="2"/>
      <c r="G460" s="120"/>
      <c r="H460" s="120"/>
      <c r="I460" s="120"/>
      <c r="J460" s="58"/>
      <c r="K460" s="121"/>
      <c r="L460" s="2"/>
      <c r="M460" s="120"/>
      <c r="N460" s="120"/>
      <c r="O460" s="120"/>
      <c r="P460" s="120"/>
      <c r="Q460" s="2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122"/>
      <c r="AJ460" s="122"/>
      <c r="AK460" s="2"/>
      <c r="AL460" s="2"/>
      <c r="AM460" s="2"/>
      <c r="AN460" s="2"/>
      <c r="AO460" s="2"/>
      <c r="AP460" s="2"/>
      <c r="AQ460" s="2"/>
      <c r="AR460" s="15"/>
    </row>
    <row r="461" spans="1:44" ht="11.25" customHeight="1">
      <c r="A461" s="120"/>
      <c r="B461" s="120"/>
      <c r="C461" s="120"/>
      <c r="D461" s="120"/>
      <c r="E461" s="2"/>
      <c r="F461" s="2"/>
      <c r="G461" s="120"/>
      <c r="H461" s="120"/>
      <c r="I461" s="120"/>
      <c r="J461" s="58"/>
      <c r="K461" s="121"/>
      <c r="L461" s="2"/>
      <c r="M461" s="120"/>
      <c r="N461" s="120"/>
      <c r="O461" s="120"/>
      <c r="P461" s="120"/>
      <c r="Q461" s="2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122"/>
      <c r="AJ461" s="122"/>
      <c r="AK461" s="2"/>
      <c r="AL461" s="2"/>
      <c r="AM461" s="2"/>
      <c r="AN461" s="2"/>
      <c r="AO461" s="2"/>
      <c r="AP461" s="2"/>
      <c r="AQ461" s="2"/>
      <c r="AR461" s="15"/>
    </row>
    <row r="462" spans="1:44" ht="11.25" customHeight="1">
      <c r="A462" s="120"/>
      <c r="B462" s="120"/>
      <c r="C462" s="120"/>
      <c r="D462" s="120"/>
      <c r="E462" s="2"/>
      <c r="F462" s="2"/>
      <c r="G462" s="120"/>
      <c r="H462" s="120"/>
      <c r="I462" s="120"/>
      <c r="J462" s="58"/>
      <c r="K462" s="121"/>
      <c r="L462" s="2"/>
      <c r="M462" s="120"/>
      <c r="N462" s="120"/>
      <c r="O462" s="120"/>
      <c r="P462" s="120"/>
      <c r="Q462" s="2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122"/>
      <c r="AJ462" s="122"/>
      <c r="AK462" s="2"/>
      <c r="AL462" s="2"/>
      <c r="AM462" s="2"/>
      <c r="AN462" s="2"/>
      <c r="AO462" s="2"/>
      <c r="AP462" s="2"/>
      <c r="AQ462" s="2"/>
      <c r="AR462" s="15"/>
    </row>
    <row r="463" spans="1:44" ht="11.25" customHeight="1">
      <c r="A463" s="120"/>
      <c r="B463" s="120"/>
      <c r="C463" s="120"/>
      <c r="D463" s="120"/>
      <c r="E463" s="2"/>
      <c r="F463" s="2"/>
      <c r="G463" s="120"/>
      <c r="H463" s="120"/>
      <c r="I463" s="120"/>
      <c r="J463" s="58"/>
      <c r="K463" s="121"/>
      <c r="L463" s="2"/>
      <c r="M463" s="120"/>
      <c r="N463" s="120"/>
      <c r="O463" s="120"/>
      <c r="P463" s="120"/>
      <c r="Q463" s="2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122"/>
      <c r="AJ463" s="122"/>
      <c r="AK463" s="2"/>
      <c r="AL463" s="2"/>
      <c r="AM463" s="2"/>
      <c r="AN463" s="2"/>
      <c r="AO463" s="2"/>
      <c r="AP463" s="2"/>
      <c r="AQ463" s="2"/>
      <c r="AR463" s="15"/>
    </row>
    <row r="464" spans="1:44" ht="11.25" customHeight="1">
      <c r="A464" s="120"/>
      <c r="B464" s="120"/>
      <c r="C464" s="120"/>
      <c r="D464" s="120"/>
      <c r="E464" s="2"/>
      <c r="F464" s="2"/>
      <c r="G464" s="120"/>
      <c r="H464" s="120"/>
      <c r="I464" s="120"/>
      <c r="J464" s="58"/>
      <c r="K464" s="121"/>
      <c r="L464" s="2"/>
      <c r="M464" s="120"/>
      <c r="N464" s="120"/>
      <c r="O464" s="120"/>
      <c r="P464" s="120"/>
      <c r="Q464" s="2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122"/>
      <c r="AJ464" s="122"/>
      <c r="AK464" s="2"/>
      <c r="AL464" s="2"/>
      <c r="AM464" s="2"/>
      <c r="AN464" s="2"/>
      <c r="AO464" s="2"/>
      <c r="AP464" s="2"/>
      <c r="AQ464" s="2"/>
      <c r="AR464" s="15"/>
    </row>
    <row r="465" spans="1:44" ht="11.25" customHeight="1">
      <c r="A465" s="120"/>
      <c r="B465" s="120"/>
      <c r="C465" s="120"/>
      <c r="D465" s="120"/>
      <c r="E465" s="2"/>
      <c r="F465" s="2"/>
      <c r="G465" s="120"/>
      <c r="H465" s="120"/>
      <c r="I465" s="120"/>
      <c r="J465" s="58"/>
      <c r="K465" s="121"/>
      <c r="L465" s="2"/>
      <c r="M465" s="120"/>
      <c r="N465" s="120"/>
      <c r="O465" s="120"/>
      <c r="P465" s="120"/>
      <c r="Q465" s="2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122"/>
      <c r="AJ465" s="122"/>
      <c r="AK465" s="2"/>
      <c r="AL465" s="2"/>
      <c r="AM465" s="2"/>
      <c r="AN465" s="2"/>
      <c r="AO465" s="2"/>
      <c r="AP465" s="2"/>
      <c r="AQ465" s="2"/>
      <c r="AR465" s="15"/>
    </row>
    <row r="466" spans="1:44" ht="11.25" customHeight="1">
      <c r="A466" s="120"/>
      <c r="B466" s="120"/>
      <c r="C466" s="120"/>
      <c r="D466" s="120"/>
      <c r="E466" s="2"/>
      <c r="F466" s="2"/>
      <c r="G466" s="120"/>
      <c r="H466" s="120"/>
      <c r="I466" s="120"/>
      <c r="J466" s="58"/>
      <c r="K466" s="121"/>
      <c r="L466" s="2"/>
      <c r="M466" s="120"/>
      <c r="N466" s="120"/>
      <c r="O466" s="120"/>
      <c r="P466" s="120"/>
      <c r="Q466" s="2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122"/>
      <c r="AJ466" s="122"/>
      <c r="AK466" s="2"/>
      <c r="AL466" s="2"/>
      <c r="AM466" s="2"/>
      <c r="AN466" s="2"/>
      <c r="AO466" s="2"/>
      <c r="AP466" s="2"/>
      <c r="AQ466" s="2"/>
      <c r="AR466" s="15"/>
    </row>
    <row r="467" spans="1:44" ht="11.25" customHeight="1">
      <c r="A467" s="120"/>
      <c r="B467" s="120"/>
      <c r="C467" s="120"/>
      <c r="D467" s="120"/>
      <c r="E467" s="2"/>
      <c r="F467" s="2"/>
      <c r="G467" s="120"/>
      <c r="H467" s="120"/>
      <c r="I467" s="120"/>
      <c r="J467" s="58"/>
      <c r="K467" s="121"/>
      <c r="L467" s="2"/>
      <c r="M467" s="120"/>
      <c r="N467" s="120"/>
      <c r="O467" s="120"/>
      <c r="P467" s="120"/>
      <c r="Q467" s="2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122"/>
      <c r="AJ467" s="122"/>
      <c r="AK467" s="2"/>
      <c r="AL467" s="2"/>
      <c r="AM467" s="2"/>
      <c r="AN467" s="2"/>
      <c r="AO467" s="2"/>
      <c r="AP467" s="2"/>
      <c r="AQ467" s="2"/>
      <c r="AR467" s="15"/>
    </row>
    <row r="468" spans="1:44" ht="11.25" customHeight="1">
      <c r="A468" s="120"/>
      <c r="B468" s="120"/>
      <c r="C468" s="120"/>
      <c r="D468" s="120"/>
      <c r="E468" s="2"/>
      <c r="F468" s="2"/>
      <c r="G468" s="120"/>
      <c r="H468" s="120"/>
      <c r="I468" s="120"/>
      <c r="J468" s="58"/>
      <c r="K468" s="121"/>
      <c r="L468" s="2"/>
      <c r="M468" s="120"/>
      <c r="N468" s="120"/>
      <c r="O468" s="120"/>
      <c r="P468" s="120"/>
      <c r="Q468" s="2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122"/>
      <c r="AJ468" s="122"/>
      <c r="AK468" s="2"/>
      <c r="AL468" s="2"/>
      <c r="AM468" s="2"/>
      <c r="AN468" s="2"/>
      <c r="AO468" s="2"/>
      <c r="AP468" s="2"/>
      <c r="AQ468" s="2"/>
      <c r="AR468" s="15"/>
    </row>
    <row r="469" spans="1:44" ht="11.25" customHeight="1">
      <c r="A469" s="120"/>
      <c r="B469" s="120"/>
      <c r="C469" s="120"/>
      <c r="D469" s="120"/>
      <c r="E469" s="2"/>
      <c r="F469" s="2"/>
      <c r="G469" s="120"/>
      <c r="H469" s="120"/>
      <c r="I469" s="120"/>
      <c r="J469" s="58"/>
      <c r="K469" s="121"/>
      <c r="L469" s="2"/>
      <c r="M469" s="120"/>
      <c r="N469" s="120"/>
      <c r="O469" s="120"/>
      <c r="P469" s="120"/>
      <c r="Q469" s="2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122"/>
      <c r="AJ469" s="122"/>
      <c r="AK469" s="2"/>
      <c r="AL469" s="2"/>
      <c r="AM469" s="2"/>
      <c r="AN469" s="2"/>
      <c r="AO469" s="2"/>
      <c r="AP469" s="2"/>
      <c r="AQ469" s="2"/>
      <c r="AR469" s="15"/>
    </row>
    <row r="470" spans="1:44" ht="11.25" customHeight="1">
      <c r="A470" s="120"/>
      <c r="B470" s="120"/>
      <c r="C470" s="120"/>
      <c r="D470" s="120"/>
      <c r="E470" s="2"/>
      <c r="F470" s="2"/>
      <c r="G470" s="120"/>
      <c r="H470" s="120"/>
      <c r="I470" s="120"/>
      <c r="J470" s="58"/>
      <c r="K470" s="121"/>
      <c r="L470" s="2"/>
      <c r="M470" s="120"/>
      <c r="N470" s="120"/>
      <c r="O470" s="120"/>
      <c r="P470" s="120"/>
      <c r="Q470" s="2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122"/>
      <c r="AJ470" s="122"/>
      <c r="AK470" s="2"/>
      <c r="AL470" s="2"/>
      <c r="AM470" s="2"/>
      <c r="AN470" s="2"/>
      <c r="AO470" s="2"/>
      <c r="AP470" s="2"/>
      <c r="AQ470" s="2"/>
      <c r="AR470" s="15"/>
    </row>
    <row r="471" spans="1:44" ht="11.25" customHeight="1">
      <c r="A471" s="120"/>
      <c r="B471" s="120"/>
      <c r="C471" s="120"/>
      <c r="D471" s="120"/>
      <c r="E471" s="2"/>
      <c r="F471" s="2"/>
      <c r="G471" s="120"/>
      <c r="H471" s="120"/>
      <c r="I471" s="120"/>
      <c r="J471" s="58"/>
      <c r="K471" s="121"/>
      <c r="L471" s="2"/>
      <c r="M471" s="120"/>
      <c r="N471" s="120"/>
      <c r="O471" s="120"/>
      <c r="P471" s="120"/>
      <c r="Q471" s="2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122"/>
      <c r="AJ471" s="122"/>
      <c r="AK471" s="2"/>
      <c r="AL471" s="2"/>
      <c r="AM471" s="2"/>
      <c r="AN471" s="2"/>
      <c r="AO471" s="2"/>
      <c r="AP471" s="2"/>
      <c r="AQ471" s="2"/>
      <c r="AR471" s="15"/>
    </row>
    <row r="472" spans="1:44" ht="11.25" customHeight="1">
      <c r="A472" s="120"/>
      <c r="B472" s="120"/>
      <c r="C472" s="120"/>
      <c r="D472" s="120"/>
      <c r="E472" s="2"/>
      <c r="F472" s="2"/>
      <c r="G472" s="120"/>
      <c r="H472" s="120"/>
      <c r="I472" s="120"/>
      <c r="J472" s="58"/>
      <c r="K472" s="121"/>
      <c r="L472" s="2"/>
      <c r="M472" s="120"/>
      <c r="N472" s="120"/>
      <c r="O472" s="120"/>
      <c r="P472" s="120"/>
      <c r="Q472" s="2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122"/>
      <c r="AJ472" s="122"/>
      <c r="AK472" s="2"/>
      <c r="AL472" s="2"/>
      <c r="AM472" s="2"/>
      <c r="AN472" s="2"/>
      <c r="AO472" s="2"/>
      <c r="AP472" s="2"/>
      <c r="AQ472" s="2"/>
      <c r="AR472" s="15"/>
    </row>
    <row r="473" spans="1:44" ht="11.25" customHeight="1">
      <c r="A473" s="120"/>
      <c r="B473" s="120"/>
      <c r="C473" s="120"/>
      <c r="D473" s="120"/>
      <c r="E473" s="2"/>
      <c r="F473" s="2"/>
      <c r="G473" s="120"/>
      <c r="H473" s="120"/>
      <c r="I473" s="120"/>
      <c r="J473" s="58"/>
      <c r="K473" s="121"/>
      <c r="L473" s="2"/>
      <c r="M473" s="120"/>
      <c r="N473" s="120"/>
      <c r="O473" s="120"/>
      <c r="P473" s="120"/>
      <c r="Q473" s="2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122"/>
      <c r="AJ473" s="122"/>
      <c r="AK473" s="2"/>
      <c r="AL473" s="2"/>
      <c r="AM473" s="2"/>
      <c r="AN473" s="2"/>
      <c r="AO473" s="2"/>
      <c r="AP473" s="2"/>
      <c r="AQ473" s="2"/>
      <c r="AR473" s="15"/>
    </row>
    <row r="474" spans="1:44" ht="11.25" customHeight="1">
      <c r="A474" s="120"/>
      <c r="B474" s="120"/>
      <c r="C474" s="120"/>
      <c r="D474" s="120"/>
      <c r="E474" s="2"/>
      <c r="F474" s="2"/>
      <c r="G474" s="120"/>
      <c r="H474" s="120"/>
      <c r="I474" s="120"/>
      <c r="J474" s="58"/>
      <c r="K474" s="121"/>
      <c r="L474" s="2"/>
      <c r="M474" s="120"/>
      <c r="N474" s="120"/>
      <c r="O474" s="120"/>
      <c r="P474" s="120"/>
      <c r="Q474" s="2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122"/>
      <c r="AJ474" s="122"/>
      <c r="AK474" s="2"/>
      <c r="AL474" s="2"/>
      <c r="AM474" s="2"/>
      <c r="AN474" s="2"/>
      <c r="AO474" s="2"/>
      <c r="AP474" s="2"/>
      <c r="AQ474" s="2"/>
      <c r="AR474" s="15"/>
    </row>
    <row r="475" spans="1:44" ht="11.25" customHeight="1">
      <c r="A475" s="120"/>
      <c r="B475" s="120"/>
      <c r="C475" s="120"/>
      <c r="D475" s="120"/>
      <c r="E475" s="2"/>
      <c r="F475" s="2"/>
      <c r="G475" s="120"/>
      <c r="H475" s="120"/>
      <c r="I475" s="120"/>
      <c r="J475" s="58"/>
      <c r="K475" s="121"/>
      <c r="L475" s="2"/>
      <c r="M475" s="120"/>
      <c r="N475" s="120"/>
      <c r="O475" s="120"/>
      <c r="P475" s="120"/>
      <c r="Q475" s="2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122"/>
      <c r="AJ475" s="122"/>
      <c r="AK475" s="2"/>
      <c r="AL475" s="2"/>
      <c r="AM475" s="2"/>
      <c r="AN475" s="2"/>
      <c r="AO475" s="2"/>
      <c r="AP475" s="2"/>
      <c r="AQ475" s="2"/>
      <c r="AR475" s="15"/>
    </row>
    <row r="476" spans="1:44" ht="11.25" customHeight="1">
      <c r="A476" s="120"/>
      <c r="B476" s="120"/>
      <c r="C476" s="120"/>
      <c r="D476" s="120"/>
      <c r="E476" s="2"/>
      <c r="F476" s="2"/>
      <c r="G476" s="120"/>
      <c r="H476" s="120"/>
      <c r="I476" s="120"/>
      <c r="J476" s="58"/>
      <c r="K476" s="121"/>
      <c r="L476" s="2"/>
      <c r="M476" s="120"/>
      <c r="N476" s="120"/>
      <c r="O476" s="120"/>
      <c r="P476" s="120"/>
      <c r="Q476" s="2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122"/>
      <c r="AJ476" s="122"/>
      <c r="AK476" s="2"/>
      <c r="AL476" s="2"/>
      <c r="AM476" s="2"/>
      <c r="AN476" s="2"/>
      <c r="AO476" s="2"/>
      <c r="AP476" s="2"/>
      <c r="AQ476" s="2"/>
      <c r="AR476" s="15"/>
    </row>
    <row r="477" spans="1:44" ht="11.25" customHeight="1">
      <c r="A477" s="120"/>
      <c r="B477" s="120"/>
      <c r="C477" s="120"/>
      <c r="D477" s="120"/>
      <c r="E477" s="2"/>
      <c r="F477" s="2"/>
      <c r="G477" s="120"/>
      <c r="H477" s="120"/>
      <c r="I477" s="120"/>
      <c r="J477" s="58"/>
      <c r="K477" s="121"/>
      <c r="L477" s="2"/>
      <c r="M477" s="120"/>
      <c r="N477" s="120"/>
      <c r="O477" s="120"/>
      <c r="P477" s="120"/>
      <c r="Q477" s="2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122"/>
      <c r="AJ477" s="122"/>
      <c r="AK477" s="2"/>
      <c r="AL477" s="2"/>
      <c r="AM477" s="2"/>
      <c r="AN477" s="2"/>
      <c r="AO477" s="2"/>
      <c r="AP477" s="2"/>
      <c r="AQ477" s="2"/>
      <c r="AR477" s="15"/>
    </row>
    <row r="478" spans="1:44" ht="11.25" customHeight="1">
      <c r="A478" s="120"/>
      <c r="B478" s="120"/>
      <c r="C478" s="120"/>
      <c r="D478" s="120"/>
      <c r="E478" s="2"/>
      <c r="F478" s="2"/>
      <c r="G478" s="120"/>
      <c r="H478" s="120"/>
      <c r="I478" s="120"/>
      <c r="J478" s="58"/>
      <c r="K478" s="121"/>
      <c r="L478" s="2"/>
      <c r="M478" s="120"/>
      <c r="N478" s="120"/>
      <c r="O478" s="120"/>
      <c r="P478" s="120"/>
      <c r="Q478" s="2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122"/>
      <c r="AJ478" s="122"/>
      <c r="AK478" s="2"/>
      <c r="AL478" s="2"/>
      <c r="AM478" s="2"/>
      <c r="AN478" s="2"/>
      <c r="AO478" s="2"/>
      <c r="AP478" s="2"/>
      <c r="AQ478" s="2"/>
      <c r="AR478" s="15"/>
    </row>
    <row r="479" spans="1:44" ht="11.25" customHeight="1">
      <c r="A479" s="120"/>
      <c r="B479" s="120"/>
      <c r="C479" s="120"/>
      <c r="D479" s="120"/>
      <c r="E479" s="2"/>
      <c r="F479" s="2"/>
      <c r="G479" s="120"/>
      <c r="H479" s="120"/>
      <c r="I479" s="120"/>
      <c r="J479" s="58"/>
      <c r="K479" s="121"/>
      <c r="L479" s="2"/>
      <c r="M479" s="120"/>
      <c r="N479" s="120"/>
      <c r="O479" s="120"/>
      <c r="P479" s="120"/>
      <c r="Q479" s="2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122"/>
      <c r="AJ479" s="122"/>
      <c r="AK479" s="2"/>
      <c r="AL479" s="2"/>
      <c r="AM479" s="2"/>
      <c r="AN479" s="2"/>
      <c r="AO479" s="2"/>
      <c r="AP479" s="2"/>
      <c r="AQ479" s="2"/>
      <c r="AR479" s="15"/>
    </row>
    <row r="480" spans="1:44" ht="11.25" customHeight="1">
      <c r="A480" s="120"/>
      <c r="B480" s="120"/>
      <c r="C480" s="120"/>
      <c r="D480" s="120"/>
      <c r="E480" s="2"/>
      <c r="F480" s="2"/>
      <c r="G480" s="120"/>
      <c r="H480" s="120"/>
      <c r="I480" s="120"/>
      <c r="J480" s="58"/>
      <c r="K480" s="121"/>
      <c r="L480" s="2"/>
      <c r="M480" s="120"/>
      <c r="N480" s="120"/>
      <c r="O480" s="120"/>
      <c r="P480" s="120"/>
      <c r="Q480" s="2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122"/>
      <c r="AJ480" s="122"/>
      <c r="AK480" s="2"/>
      <c r="AL480" s="2"/>
      <c r="AM480" s="2"/>
      <c r="AN480" s="2"/>
      <c r="AO480" s="2"/>
      <c r="AP480" s="2"/>
      <c r="AQ480" s="2"/>
      <c r="AR480" s="15"/>
    </row>
    <row r="481" spans="1:44" ht="11.25" customHeight="1">
      <c r="A481" s="120"/>
      <c r="B481" s="120"/>
      <c r="C481" s="120"/>
      <c r="D481" s="120"/>
      <c r="E481" s="2"/>
      <c r="F481" s="2"/>
      <c r="G481" s="120"/>
      <c r="H481" s="120"/>
      <c r="I481" s="120"/>
      <c r="J481" s="58"/>
      <c r="K481" s="121"/>
      <c r="L481" s="2"/>
      <c r="M481" s="120"/>
      <c r="N481" s="120"/>
      <c r="O481" s="120"/>
      <c r="P481" s="120"/>
      <c r="Q481" s="2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122"/>
      <c r="AJ481" s="122"/>
      <c r="AK481" s="2"/>
      <c r="AL481" s="2"/>
      <c r="AM481" s="2"/>
      <c r="AN481" s="2"/>
      <c r="AO481" s="2"/>
      <c r="AP481" s="2"/>
      <c r="AQ481" s="2"/>
      <c r="AR481" s="15"/>
    </row>
    <row r="482" spans="1:44" ht="11.25" customHeight="1">
      <c r="A482" s="120"/>
      <c r="B482" s="120"/>
      <c r="C482" s="120"/>
      <c r="D482" s="120"/>
      <c r="E482" s="2"/>
      <c r="F482" s="2"/>
      <c r="G482" s="120"/>
      <c r="H482" s="120"/>
      <c r="I482" s="120"/>
      <c r="J482" s="58"/>
      <c r="K482" s="121"/>
      <c r="L482" s="2"/>
      <c r="M482" s="120"/>
      <c r="N482" s="120"/>
      <c r="O482" s="120"/>
      <c r="P482" s="120"/>
      <c r="Q482" s="2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122"/>
      <c r="AJ482" s="122"/>
      <c r="AK482" s="2"/>
      <c r="AL482" s="2"/>
      <c r="AM482" s="2"/>
      <c r="AN482" s="2"/>
      <c r="AO482" s="2"/>
      <c r="AP482" s="2"/>
      <c r="AQ482" s="2"/>
      <c r="AR482" s="15"/>
    </row>
    <row r="483" spans="1:44" ht="11.25" customHeight="1">
      <c r="A483" s="120"/>
      <c r="B483" s="120"/>
      <c r="C483" s="120"/>
      <c r="D483" s="120"/>
      <c r="E483" s="2"/>
      <c r="F483" s="2"/>
      <c r="G483" s="120"/>
      <c r="H483" s="120"/>
      <c r="I483" s="120"/>
      <c r="J483" s="58"/>
      <c r="K483" s="121"/>
      <c r="L483" s="2"/>
      <c r="M483" s="120"/>
      <c r="N483" s="120"/>
      <c r="O483" s="120"/>
      <c r="P483" s="120"/>
      <c r="Q483" s="2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122"/>
      <c r="AJ483" s="122"/>
      <c r="AK483" s="2"/>
      <c r="AL483" s="2"/>
      <c r="AM483" s="2"/>
      <c r="AN483" s="2"/>
      <c r="AO483" s="2"/>
      <c r="AP483" s="2"/>
      <c r="AQ483" s="2"/>
      <c r="AR483" s="15"/>
    </row>
    <row r="484" spans="1:44" ht="11.25" customHeight="1">
      <c r="A484" s="120"/>
      <c r="B484" s="120"/>
      <c r="C484" s="120"/>
      <c r="D484" s="120"/>
      <c r="E484" s="2"/>
      <c r="F484" s="2"/>
      <c r="G484" s="120"/>
      <c r="H484" s="120"/>
      <c r="I484" s="120"/>
      <c r="J484" s="58"/>
      <c r="K484" s="121"/>
      <c r="L484" s="2"/>
      <c r="M484" s="120"/>
      <c r="N484" s="120"/>
      <c r="O484" s="120"/>
      <c r="P484" s="120"/>
      <c r="Q484" s="2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122"/>
      <c r="AJ484" s="122"/>
      <c r="AK484" s="2"/>
      <c r="AL484" s="2"/>
      <c r="AM484" s="2"/>
      <c r="AN484" s="2"/>
      <c r="AO484" s="2"/>
      <c r="AP484" s="2"/>
      <c r="AQ484" s="2"/>
      <c r="AR484" s="15"/>
    </row>
    <row r="485" spans="1:44" ht="11.25" customHeight="1">
      <c r="A485" s="120"/>
      <c r="B485" s="120"/>
      <c r="C485" s="120"/>
      <c r="D485" s="120"/>
      <c r="E485" s="2"/>
      <c r="F485" s="2"/>
      <c r="G485" s="120"/>
      <c r="H485" s="120"/>
      <c r="I485" s="120"/>
      <c r="J485" s="58"/>
      <c r="K485" s="121"/>
      <c r="L485" s="2"/>
      <c r="M485" s="120"/>
      <c r="N485" s="120"/>
      <c r="O485" s="120"/>
      <c r="P485" s="120"/>
      <c r="Q485" s="2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122"/>
      <c r="AJ485" s="122"/>
      <c r="AK485" s="2"/>
      <c r="AL485" s="2"/>
      <c r="AM485" s="2"/>
      <c r="AN485" s="2"/>
      <c r="AO485" s="2"/>
      <c r="AP485" s="2"/>
      <c r="AQ485" s="2"/>
      <c r="AR485" s="15"/>
    </row>
    <row r="486" spans="1:44" ht="11.25" customHeight="1">
      <c r="A486" s="120"/>
      <c r="B486" s="120"/>
      <c r="C486" s="120"/>
      <c r="D486" s="120"/>
      <c r="E486" s="2"/>
      <c r="F486" s="2"/>
      <c r="G486" s="120"/>
      <c r="H486" s="120"/>
      <c r="I486" s="120"/>
      <c r="J486" s="58"/>
      <c r="K486" s="121"/>
      <c r="L486" s="2"/>
      <c r="M486" s="120"/>
      <c r="N486" s="120"/>
      <c r="O486" s="120"/>
      <c r="P486" s="120"/>
      <c r="Q486" s="2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122"/>
      <c r="AJ486" s="122"/>
      <c r="AK486" s="2"/>
      <c r="AL486" s="2"/>
      <c r="AM486" s="2"/>
      <c r="AN486" s="2"/>
      <c r="AO486" s="2"/>
      <c r="AP486" s="2"/>
      <c r="AQ486" s="2"/>
      <c r="AR486" s="15"/>
    </row>
    <row r="487" spans="1:44" ht="11.25" customHeight="1">
      <c r="A487" s="120"/>
      <c r="B487" s="120"/>
      <c r="C487" s="120"/>
      <c r="D487" s="120"/>
      <c r="E487" s="2"/>
      <c r="F487" s="2"/>
      <c r="G487" s="120"/>
      <c r="H487" s="120"/>
      <c r="I487" s="120"/>
      <c r="J487" s="58"/>
      <c r="K487" s="121"/>
      <c r="L487" s="2"/>
      <c r="M487" s="120"/>
      <c r="N487" s="120"/>
      <c r="O487" s="120"/>
      <c r="P487" s="120"/>
      <c r="Q487" s="2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122"/>
      <c r="AJ487" s="122"/>
      <c r="AK487" s="2"/>
      <c r="AL487" s="2"/>
      <c r="AM487" s="2"/>
      <c r="AN487" s="2"/>
      <c r="AO487" s="2"/>
      <c r="AP487" s="2"/>
      <c r="AQ487" s="2"/>
      <c r="AR487" s="15"/>
    </row>
    <row r="488" spans="1:44" ht="11.25" customHeight="1">
      <c r="A488" s="120"/>
      <c r="B488" s="120"/>
      <c r="C488" s="120"/>
      <c r="D488" s="120"/>
      <c r="E488" s="2"/>
      <c r="F488" s="2"/>
      <c r="G488" s="120"/>
      <c r="H488" s="120"/>
      <c r="I488" s="120"/>
      <c r="J488" s="58"/>
      <c r="K488" s="121"/>
      <c r="L488" s="2"/>
      <c r="M488" s="120"/>
      <c r="N488" s="120"/>
      <c r="O488" s="120"/>
      <c r="P488" s="120"/>
      <c r="Q488" s="2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122"/>
      <c r="AJ488" s="122"/>
      <c r="AK488" s="2"/>
      <c r="AL488" s="2"/>
      <c r="AM488" s="2"/>
      <c r="AN488" s="2"/>
      <c r="AO488" s="2"/>
      <c r="AP488" s="2"/>
      <c r="AQ488" s="2"/>
      <c r="AR488" s="15"/>
    </row>
    <row r="489" spans="1:44" ht="11.25" customHeight="1">
      <c r="A489" s="120"/>
      <c r="B489" s="120"/>
      <c r="C489" s="120"/>
      <c r="D489" s="120"/>
      <c r="E489" s="2"/>
      <c r="F489" s="2"/>
      <c r="G489" s="120"/>
      <c r="H489" s="120"/>
      <c r="I489" s="120"/>
      <c r="J489" s="58"/>
      <c r="K489" s="121"/>
      <c r="L489" s="2"/>
      <c r="M489" s="120"/>
      <c r="N489" s="120"/>
      <c r="O489" s="120"/>
      <c r="P489" s="120"/>
      <c r="Q489" s="2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122"/>
      <c r="AJ489" s="122"/>
      <c r="AK489" s="2"/>
      <c r="AL489" s="2"/>
      <c r="AM489" s="2"/>
      <c r="AN489" s="2"/>
      <c r="AO489" s="2"/>
      <c r="AP489" s="2"/>
      <c r="AQ489" s="2"/>
      <c r="AR489" s="15"/>
    </row>
    <row r="490" spans="1:44" ht="11.25" customHeight="1">
      <c r="A490" s="120"/>
      <c r="B490" s="120"/>
      <c r="C490" s="120"/>
      <c r="D490" s="120"/>
      <c r="E490" s="2"/>
      <c r="F490" s="2"/>
      <c r="G490" s="120"/>
      <c r="H490" s="120"/>
      <c r="I490" s="120"/>
      <c r="J490" s="58"/>
      <c r="K490" s="121"/>
      <c r="L490" s="2"/>
      <c r="M490" s="120"/>
      <c r="N490" s="120"/>
      <c r="O490" s="120"/>
      <c r="P490" s="120"/>
      <c r="Q490" s="2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122"/>
      <c r="AJ490" s="122"/>
      <c r="AK490" s="2"/>
      <c r="AL490" s="2"/>
      <c r="AM490" s="2"/>
      <c r="AN490" s="2"/>
      <c r="AO490" s="2"/>
      <c r="AP490" s="2"/>
      <c r="AQ490" s="2"/>
      <c r="AR490" s="15"/>
    </row>
    <row r="491" spans="1:44" ht="11.25" customHeight="1">
      <c r="A491" s="120"/>
      <c r="B491" s="120"/>
      <c r="C491" s="120"/>
      <c r="D491" s="120"/>
      <c r="E491" s="2"/>
      <c r="F491" s="2"/>
      <c r="G491" s="120"/>
      <c r="H491" s="120"/>
      <c r="I491" s="120"/>
      <c r="J491" s="58"/>
      <c r="K491" s="121"/>
      <c r="L491" s="2"/>
      <c r="M491" s="120"/>
      <c r="N491" s="120"/>
      <c r="O491" s="120"/>
      <c r="P491" s="120"/>
      <c r="Q491" s="2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122"/>
      <c r="AJ491" s="122"/>
      <c r="AK491" s="2"/>
      <c r="AL491" s="2"/>
      <c r="AM491" s="2"/>
      <c r="AN491" s="2"/>
      <c r="AO491" s="2"/>
      <c r="AP491" s="2"/>
      <c r="AQ491" s="2"/>
      <c r="AR491" s="15"/>
    </row>
    <row r="492" spans="1:44" ht="11.25" customHeight="1">
      <c r="A492" s="120"/>
      <c r="B492" s="120"/>
      <c r="C492" s="120"/>
      <c r="D492" s="120"/>
      <c r="E492" s="2"/>
      <c r="F492" s="2"/>
      <c r="G492" s="120"/>
      <c r="H492" s="120"/>
      <c r="I492" s="120"/>
      <c r="J492" s="58"/>
      <c r="K492" s="121"/>
      <c r="L492" s="2"/>
      <c r="M492" s="120"/>
      <c r="N492" s="120"/>
      <c r="O492" s="120"/>
      <c r="P492" s="120"/>
      <c r="Q492" s="2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122"/>
      <c r="AJ492" s="122"/>
      <c r="AK492" s="2"/>
      <c r="AL492" s="2"/>
      <c r="AM492" s="2"/>
      <c r="AN492" s="2"/>
      <c r="AO492" s="2"/>
      <c r="AP492" s="2"/>
      <c r="AQ492" s="2"/>
      <c r="AR492" s="15"/>
    </row>
    <row r="493" spans="1:44" ht="11.25" customHeight="1">
      <c r="A493" s="120"/>
      <c r="B493" s="120"/>
      <c r="C493" s="120"/>
      <c r="D493" s="120"/>
      <c r="E493" s="2"/>
      <c r="F493" s="2"/>
      <c r="G493" s="120"/>
      <c r="H493" s="120"/>
      <c r="I493" s="120"/>
      <c r="J493" s="58"/>
      <c r="K493" s="121"/>
      <c r="L493" s="2"/>
      <c r="M493" s="120"/>
      <c r="N493" s="120"/>
      <c r="O493" s="120"/>
      <c r="P493" s="120"/>
      <c r="Q493" s="2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122"/>
      <c r="AJ493" s="122"/>
      <c r="AK493" s="2"/>
      <c r="AL493" s="2"/>
      <c r="AM493" s="2"/>
      <c r="AN493" s="2"/>
      <c r="AO493" s="2"/>
      <c r="AP493" s="2"/>
      <c r="AQ493" s="2"/>
      <c r="AR493" s="15"/>
    </row>
    <row r="494" spans="1:44" ht="11.25" customHeight="1">
      <c r="A494" s="120"/>
      <c r="B494" s="120"/>
      <c r="C494" s="120"/>
      <c r="D494" s="120"/>
      <c r="E494" s="2"/>
      <c r="F494" s="2"/>
      <c r="G494" s="120"/>
      <c r="H494" s="120"/>
      <c r="I494" s="120"/>
      <c r="J494" s="58"/>
      <c r="K494" s="121"/>
      <c r="L494" s="2"/>
      <c r="M494" s="120"/>
      <c r="N494" s="120"/>
      <c r="O494" s="120"/>
      <c r="P494" s="120"/>
      <c r="Q494" s="2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122"/>
      <c r="AJ494" s="122"/>
      <c r="AK494" s="2"/>
      <c r="AL494" s="2"/>
      <c r="AM494" s="2"/>
      <c r="AN494" s="2"/>
      <c r="AO494" s="2"/>
      <c r="AP494" s="2"/>
      <c r="AQ494" s="2"/>
      <c r="AR494" s="15"/>
    </row>
    <row r="495" spans="1:44" ht="11.25" customHeight="1">
      <c r="A495" s="120"/>
      <c r="B495" s="120"/>
      <c r="C495" s="120"/>
      <c r="D495" s="120"/>
      <c r="E495" s="2"/>
      <c r="F495" s="2"/>
      <c r="G495" s="120"/>
      <c r="H495" s="120"/>
      <c r="I495" s="120"/>
      <c r="J495" s="58"/>
      <c r="K495" s="121"/>
      <c r="L495" s="2"/>
      <c r="M495" s="120"/>
      <c r="N495" s="120"/>
      <c r="O495" s="120"/>
      <c r="P495" s="120"/>
      <c r="Q495" s="2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122"/>
      <c r="AJ495" s="122"/>
      <c r="AK495" s="2"/>
      <c r="AL495" s="2"/>
      <c r="AM495" s="2"/>
      <c r="AN495" s="2"/>
      <c r="AO495" s="2"/>
      <c r="AP495" s="2"/>
      <c r="AQ495" s="2"/>
      <c r="AR495" s="15"/>
    </row>
    <row r="496" spans="1:44" ht="11.25" customHeight="1">
      <c r="A496" s="120"/>
      <c r="B496" s="120"/>
      <c r="C496" s="120"/>
      <c r="D496" s="120"/>
      <c r="E496" s="2"/>
      <c r="F496" s="2"/>
      <c r="G496" s="120"/>
      <c r="H496" s="120"/>
      <c r="I496" s="120"/>
      <c r="J496" s="58"/>
      <c r="K496" s="121"/>
      <c r="L496" s="2"/>
      <c r="M496" s="120"/>
      <c r="N496" s="120"/>
      <c r="O496" s="120"/>
      <c r="P496" s="120"/>
      <c r="Q496" s="2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122"/>
      <c r="AJ496" s="122"/>
      <c r="AK496" s="2"/>
      <c r="AL496" s="2"/>
      <c r="AM496" s="2"/>
      <c r="AN496" s="2"/>
      <c r="AO496" s="2"/>
      <c r="AP496" s="2"/>
      <c r="AQ496" s="2"/>
      <c r="AR496" s="15"/>
    </row>
    <row r="497" spans="1:44" ht="11.25" customHeight="1">
      <c r="A497" s="120"/>
      <c r="B497" s="120"/>
      <c r="C497" s="120"/>
      <c r="D497" s="120"/>
      <c r="E497" s="2"/>
      <c r="F497" s="2"/>
      <c r="G497" s="120"/>
      <c r="H497" s="120"/>
      <c r="I497" s="120"/>
      <c r="J497" s="58"/>
      <c r="K497" s="121"/>
      <c r="L497" s="2"/>
      <c r="M497" s="120"/>
      <c r="N497" s="120"/>
      <c r="O497" s="120"/>
      <c r="P497" s="120"/>
      <c r="Q497" s="2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122"/>
      <c r="AJ497" s="122"/>
      <c r="AK497" s="2"/>
      <c r="AL497" s="2"/>
      <c r="AM497" s="2"/>
      <c r="AN497" s="2"/>
      <c r="AO497" s="2"/>
      <c r="AP497" s="2"/>
      <c r="AQ497" s="2"/>
      <c r="AR497" s="15"/>
    </row>
    <row r="498" spans="1:44" ht="11.25" customHeight="1">
      <c r="A498" s="120"/>
      <c r="B498" s="120"/>
      <c r="C498" s="120"/>
      <c r="D498" s="120"/>
      <c r="E498" s="2"/>
      <c r="F498" s="2"/>
      <c r="G498" s="120"/>
      <c r="H498" s="120"/>
      <c r="I498" s="120"/>
      <c r="J498" s="58"/>
      <c r="K498" s="121"/>
      <c r="L498" s="2"/>
      <c r="M498" s="120"/>
      <c r="N498" s="120"/>
      <c r="O498" s="120"/>
      <c r="P498" s="120"/>
      <c r="Q498" s="2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122"/>
      <c r="AJ498" s="122"/>
      <c r="AK498" s="2"/>
      <c r="AL498" s="2"/>
      <c r="AM498" s="2"/>
      <c r="AN498" s="2"/>
      <c r="AO498" s="2"/>
      <c r="AP498" s="2"/>
      <c r="AQ498" s="2"/>
      <c r="AR498" s="15"/>
    </row>
    <row r="499" spans="1:44" ht="11.25" customHeight="1">
      <c r="A499" s="120"/>
      <c r="B499" s="120"/>
      <c r="C499" s="120"/>
      <c r="D499" s="120"/>
      <c r="E499" s="2"/>
      <c r="F499" s="2"/>
      <c r="G499" s="120"/>
      <c r="H499" s="120"/>
      <c r="I499" s="120"/>
      <c r="J499" s="58"/>
      <c r="K499" s="121"/>
      <c r="L499" s="2"/>
      <c r="M499" s="120"/>
      <c r="N499" s="120"/>
      <c r="O499" s="120"/>
      <c r="P499" s="120"/>
      <c r="Q499" s="2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122"/>
      <c r="AJ499" s="122"/>
      <c r="AK499" s="2"/>
      <c r="AL499" s="2"/>
      <c r="AM499" s="2"/>
      <c r="AN499" s="2"/>
      <c r="AO499" s="2"/>
      <c r="AP499" s="2"/>
      <c r="AQ499" s="2"/>
      <c r="AR499" s="15"/>
    </row>
    <row r="500" spans="1:44" ht="11.25" customHeight="1">
      <c r="A500" s="120"/>
      <c r="B500" s="120"/>
      <c r="C500" s="120"/>
      <c r="D500" s="120"/>
      <c r="E500" s="2"/>
      <c r="F500" s="2"/>
      <c r="G500" s="120"/>
      <c r="H500" s="120"/>
      <c r="I500" s="120"/>
      <c r="J500" s="58"/>
      <c r="K500" s="121"/>
      <c r="L500" s="2"/>
      <c r="M500" s="120"/>
      <c r="N500" s="120"/>
      <c r="O500" s="120"/>
      <c r="P500" s="120"/>
      <c r="Q500" s="2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122"/>
      <c r="AJ500" s="122"/>
      <c r="AK500" s="2"/>
      <c r="AL500" s="2"/>
      <c r="AM500" s="2"/>
      <c r="AN500" s="2"/>
      <c r="AO500" s="2"/>
      <c r="AP500" s="2"/>
      <c r="AQ500" s="2"/>
      <c r="AR500" s="15"/>
    </row>
    <row r="501" spans="1:44" ht="11.25" customHeight="1">
      <c r="A501" s="120"/>
      <c r="B501" s="120"/>
      <c r="C501" s="120"/>
      <c r="D501" s="120"/>
      <c r="E501" s="2"/>
      <c r="F501" s="2"/>
      <c r="G501" s="120"/>
      <c r="H501" s="120"/>
      <c r="I501" s="120"/>
      <c r="J501" s="58"/>
      <c r="K501" s="121"/>
      <c r="L501" s="2"/>
      <c r="M501" s="120"/>
      <c r="N501" s="120"/>
      <c r="O501" s="120"/>
      <c r="P501" s="120"/>
      <c r="Q501" s="2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122"/>
      <c r="AJ501" s="122"/>
      <c r="AK501" s="2"/>
      <c r="AL501" s="2"/>
      <c r="AM501" s="2"/>
      <c r="AN501" s="2"/>
      <c r="AO501" s="2"/>
      <c r="AP501" s="2"/>
      <c r="AQ501" s="2"/>
      <c r="AR501" s="15"/>
    </row>
    <row r="502" spans="1:44" ht="11.25" customHeight="1">
      <c r="A502" s="120"/>
      <c r="B502" s="120"/>
      <c r="C502" s="120"/>
      <c r="D502" s="120"/>
      <c r="E502" s="2"/>
      <c r="F502" s="2"/>
      <c r="G502" s="120"/>
      <c r="H502" s="120"/>
      <c r="I502" s="120"/>
      <c r="J502" s="58"/>
      <c r="K502" s="121"/>
      <c r="L502" s="2"/>
      <c r="M502" s="120"/>
      <c r="N502" s="120"/>
      <c r="O502" s="120"/>
      <c r="P502" s="120"/>
      <c r="Q502" s="2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122"/>
      <c r="AJ502" s="122"/>
      <c r="AK502" s="2"/>
      <c r="AL502" s="2"/>
      <c r="AM502" s="2"/>
      <c r="AN502" s="2"/>
      <c r="AO502" s="2"/>
      <c r="AP502" s="2"/>
      <c r="AQ502" s="2"/>
      <c r="AR502" s="15"/>
    </row>
    <row r="503" spans="1:44" ht="11.25" customHeight="1">
      <c r="A503" s="120"/>
      <c r="B503" s="120"/>
      <c r="C503" s="120"/>
      <c r="D503" s="120"/>
      <c r="E503" s="2"/>
      <c r="F503" s="2"/>
      <c r="G503" s="120"/>
      <c r="H503" s="120"/>
      <c r="I503" s="120"/>
      <c r="J503" s="58"/>
      <c r="K503" s="121"/>
      <c r="L503" s="2"/>
      <c r="M503" s="120"/>
      <c r="N503" s="120"/>
      <c r="O503" s="120"/>
      <c r="P503" s="120"/>
      <c r="Q503" s="2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122"/>
      <c r="AJ503" s="122"/>
      <c r="AK503" s="2"/>
      <c r="AL503" s="2"/>
      <c r="AM503" s="2"/>
      <c r="AN503" s="2"/>
      <c r="AO503" s="2"/>
      <c r="AP503" s="2"/>
      <c r="AQ503" s="2"/>
      <c r="AR503" s="15"/>
    </row>
    <row r="504" spans="1:44" ht="11.25" customHeight="1">
      <c r="A504" s="120"/>
      <c r="B504" s="120"/>
      <c r="C504" s="120"/>
      <c r="D504" s="120"/>
      <c r="E504" s="2"/>
      <c r="F504" s="2"/>
      <c r="G504" s="120"/>
      <c r="H504" s="120"/>
      <c r="I504" s="120"/>
      <c r="J504" s="58"/>
      <c r="K504" s="121"/>
      <c r="L504" s="2"/>
      <c r="M504" s="120"/>
      <c r="N504" s="120"/>
      <c r="O504" s="120"/>
      <c r="P504" s="120"/>
      <c r="Q504" s="2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122"/>
      <c r="AJ504" s="122"/>
      <c r="AK504" s="2"/>
      <c r="AL504" s="2"/>
      <c r="AM504" s="2"/>
      <c r="AN504" s="2"/>
      <c r="AO504" s="2"/>
      <c r="AP504" s="2"/>
      <c r="AQ504" s="2"/>
      <c r="AR504" s="15"/>
    </row>
    <row r="505" spans="1:44" ht="11.25" customHeight="1">
      <c r="A505" s="120"/>
      <c r="B505" s="120"/>
      <c r="C505" s="120"/>
      <c r="D505" s="120"/>
      <c r="E505" s="2"/>
      <c r="F505" s="2"/>
      <c r="G505" s="120"/>
      <c r="H505" s="120"/>
      <c r="I505" s="120"/>
      <c r="J505" s="58"/>
      <c r="K505" s="121"/>
      <c r="L505" s="2"/>
      <c r="M505" s="120"/>
      <c r="N505" s="120"/>
      <c r="O505" s="120"/>
      <c r="P505" s="120"/>
      <c r="Q505" s="2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122"/>
      <c r="AJ505" s="122"/>
      <c r="AK505" s="2"/>
      <c r="AL505" s="2"/>
      <c r="AM505" s="2"/>
      <c r="AN505" s="2"/>
      <c r="AO505" s="2"/>
      <c r="AP505" s="2"/>
      <c r="AQ505" s="2"/>
      <c r="AR505" s="15"/>
    </row>
    <row r="506" spans="1:44" ht="11.25" customHeight="1">
      <c r="A506" s="120"/>
      <c r="B506" s="120"/>
      <c r="C506" s="120"/>
      <c r="D506" s="120"/>
      <c r="E506" s="2"/>
      <c r="F506" s="2"/>
      <c r="G506" s="120"/>
      <c r="H506" s="120"/>
      <c r="I506" s="120"/>
      <c r="J506" s="58"/>
      <c r="K506" s="121"/>
      <c r="L506" s="2"/>
      <c r="M506" s="120"/>
      <c r="N506" s="120"/>
      <c r="O506" s="120"/>
      <c r="P506" s="120"/>
      <c r="Q506" s="2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122"/>
      <c r="AJ506" s="122"/>
      <c r="AK506" s="2"/>
      <c r="AL506" s="2"/>
      <c r="AM506" s="2"/>
      <c r="AN506" s="2"/>
      <c r="AO506" s="2"/>
      <c r="AP506" s="2"/>
      <c r="AQ506" s="2"/>
      <c r="AR506" s="15"/>
    </row>
    <row r="507" spans="1:44" ht="11.25" customHeight="1">
      <c r="A507" s="120"/>
      <c r="B507" s="120"/>
      <c r="C507" s="120"/>
      <c r="D507" s="120"/>
      <c r="E507" s="2"/>
      <c r="F507" s="2"/>
      <c r="G507" s="120"/>
      <c r="H507" s="120"/>
      <c r="I507" s="120"/>
      <c r="J507" s="58"/>
      <c r="K507" s="121"/>
      <c r="L507" s="2"/>
      <c r="M507" s="120"/>
      <c r="N507" s="120"/>
      <c r="O507" s="120"/>
      <c r="P507" s="120"/>
      <c r="Q507" s="2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122"/>
      <c r="AJ507" s="122"/>
      <c r="AK507" s="2"/>
      <c r="AL507" s="2"/>
      <c r="AM507" s="2"/>
      <c r="AN507" s="2"/>
      <c r="AO507" s="2"/>
      <c r="AP507" s="2"/>
      <c r="AQ507" s="2"/>
      <c r="AR507" s="15"/>
    </row>
    <row r="508" spans="1:44" ht="11.25" customHeight="1">
      <c r="A508" s="120"/>
      <c r="B508" s="120"/>
      <c r="C508" s="120"/>
      <c r="D508" s="120"/>
      <c r="E508" s="2"/>
      <c r="F508" s="2"/>
      <c r="G508" s="120"/>
      <c r="H508" s="120"/>
      <c r="I508" s="120"/>
      <c r="J508" s="58"/>
      <c r="K508" s="121"/>
      <c r="L508" s="2"/>
      <c r="M508" s="120"/>
      <c r="N508" s="120"/>
      <c r="O508" s="120"/>
      <c r="P508" s="120"/>
      <c r="Q508" s="2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122"/>
      <c r="AJ508" s="122"/>
      <c r="AK508" s="2"/>
      <c r="AL508" s="2"/>
      <c r="AM508" s="2"/>
      <c r="AN508" s="2"/>
      <c r="AO508" s="2"/>
      <c r="AP508" s="2"/>
      <c r="AQ508" s="2"/>
      <c r="AR508" s="15"/>
    </row>
    <row r="509" spans="1:44" ht="11.25" customHeight="1">
      <c r="A509" s="120"/>
      <c r="B509" s="120"/>
      <c r="C509" s="120"/>
      <c r="D509" s="120"/>
      <c r="E509" s="2"/>
      <c r="F509" s="2"/>
      <c r="G509" s="120"/>
      <c r="H509" s="120"/>
      <c r="I509" s="120"/>
      <c r="J509" s="58"/>
      <c r="K509" s="121"/>
      <c r="L509" s="2"/>
      <c r="M509" s="120"/>
      <c r="N509" s="120"/>
      <c r="O509" s="120"/>
      <c r="P509" s="120"/>
      <c r="Q509" s="2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122"/>
      <c r="AJ509" s="122"/>
      <c r="AK509" s="2"/>
      <c r="AL509" s="2"/>
      <c r="AM509" s="2"/>
      <c r="AN509" s="2"/>
      <c r="AO509" s="2"/>
      <c r="AP509" s="2"/>
      <c r="AQ509" s="2"/>
      <c r="AR509" s="15"/>
    </row>
    <row r="510" spans="1:44" ht="11.25" customHeight="1">
      <c r="A510" s="120"/>
      <c r="B510" s="120"/>
      <c r="C510" s="120"/>
      <c r="D510" s="120"/>
      <c r="E510" s="2"/>
      <c r="F510" s="2"/>
      <c r="G510" s="120"/>
      <c r="H510" s="120"/>
      <c r="I510" s="120"/>
      <c r="J510" s="58"/>
      <c r="K510" s="121"/>
      <c r="L510" s="2"/>
      <c r="M510" s="120"/>
      <c r="N510" s="120"/>
      <c r="O510" s="120"/>
      <c r="P510" s="120"/>
      <c r="Q510" s="2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122"/>
      <c r="AJ510" s="122"/>
      <c r="AK510" s="2"/>
      <c r="AL510" s="2"/>
      <c r="AM510" s="2"/>
      <c r="AN510" s="2"/>
      <c r="AO510" s="2"/>
      <c r="AP510" s="2"/>
      <c r="AQ510" s="2"/>
      <c r="AR510" s="15"/>
    </row>
    <row r="511" spans="1:44" ht="11.25" customHeight="1">
      <c r="A511" s="120"/>
      <c r="B511" s="120"/>
      <c r="C511" s="120"/>
      <c r="D511" s="120"/>
      <c r="E511" s="2"/>
      <c r="F511" s="2"/>
      <c r="G511" s="120"/>
      <c r="H511" s="120"/>
      <c r="I511" s="120"/>
      <c r="J511" s="58"/>
      <c r="K511" s="121"/>
      <c r="L511" s="2"/>
      <c r="M511" s="120"/>
      <c r="N511" s="120"/>
      <c r="O511" s="120"/>
      <c r="P511" s="120"/>
      <c r="Q511" s="2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122"/>
      <c r="AJ511" s="122"/>
      <c r="AK511" s="2"/>
      <c r="AL511" s="2"/>
      <c r="AM511" s="2"/>
      <c r="AN511" s="2"/>
      <c r="AO511" s="2"/>
      <c r="AP511" s="2"/>
      <c r="AQ511" s="2"/>
      <c r="AR511" s="15"/>
    </row>
    <row r="512" spans="1:44" ht="11.25" customHeight="1">
      <c r="A512" s="120"/>
      <c r="B512" s="120"/>
      <c r="C512" s="120"/>
      <c r="D512" s="120"/>
      <c r="E512" s="2"/>
      <c r="F512" s="2"/>
      <c r="G512" s="120"/>
      <c r="H512" s="120"/>
      <c r="I512" s="120"/>
      <c r="J512" s="58"/>
      <c r="K512" s="121"/>
      <c r="L512" s="2"/>
      <c r="M512" s="120"/>
      <c r="N512" s="120"/>
      <c r="O512" s="120"/>
      <c r="P512" s="120"/>
      <c r="Q512" s="2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122"/>
      <c r="AJ512" s="122"/>
      <c r="AK512" s="2"/>
      <c r="AL512" s="2"/>
      <c r="AM512" s="2"/>
      <c r="AN512" s="2"/>
      <c r="AO512" s="2"/>
      <c r="AP512" s="2"/>
      <c r="AQ512" s="2"/>
      <c r="AR512" s="15"/>
    </row>
    <row r="513" spans="1:44" ht="11.25" customHeight="1">
      <c r="A513" s="120"/>
      <c r="B513" s="120"/>
      <c r="C513" s="120"/>
      <c r="D513" s="120"/>
      <c r="E513" s="2"/>
      <c r="F513" s="2"/>
      <c r="G513" s="120"/>
      <c r="H513" s="120"/>
      <c r="I513" s="120"/>
      <c r="J513" s="58"/>
      <c r="K513" s="121"/>
      <c r="L513" s="2"/>
      <c r="M513" s="120"/>
      <c r="N513" s="120"/>
      <c r="O513" s="120"/>
      <c r="P513" s="120"/>
      <c r="Q513" s="2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122"/>
      <c r="AJ513" s="122"/>
      <c r="AK513" s="2"/>
      <c r="AL513" s="2"/>
      <c r="AM513" s="2"/>
      <c r="AN513" s="2"/>
      <c r="AO513" s="2"/>
      <c r="AP513" s="2"/>
      <c r="AQ513" s="2"/>
      <c r="AR513" s="15"/>
    </row>
    <row r="514" spans="1:44" ht="11.25" customHeight="1">
      <c r="A514" s="120"/>
      <c r="B514" s="120"/>
      <c r="C514" s="120"/>
      <c r="D514" s="120"/>
      <c r="E514" s="2"/>
      <c r="F514" s="2"/>
      <c r="G514" s="120"/>
      <c r="H514" s="120"/>
      <c r="I514" s="120"/>
      <c r="J514" s="58"/>
      <c r="K514" s="121"/>
      <c r="L514" s="2"/>
      <c r="M514" s="120"/>
      <c r="N514" s="120"/>
      <c r="O514" s="120"/>
      <c r="P514" s="120"/>
      <c r="Q514" s="2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122"/>
      <c r="AJ514" s="122"/>
      <c r="AK514" s="2"/>
      <c r="AL514" s="2"/>
      <c r="AM514" s="2"/>
      <c r="AN514" s="2"/>
      <c r="AO514" s="2"/>
      <c r="AP514" s="2"/>
      <c r="AQ514" s="2"/>
      <c r="AR514" s="15"/>
    </row>
    <row r="515" spans="1:44" ht="11.25" customHeight="1">
      <c r="A515" s="120"/>
      <c r="B515" s="120"/>
      <c r="C515" s="120"/>
      <c r="D515" s="120"/>
      <c r="E515" s="2"/>
      <c r="F515" s="2"/>
      <c r="G515" s="120"/>
      <c r="H515" s="120"/>
      <c r="I515" s="120"/>
      <c r="J515" s="58"/>
      <c r="K515" s="121"/>
      <c r="L515" s="2"/>
      <c r="M515" s="120"/>
      <c r="N515" s="120"/>
      <c r="O515" s="120"/>
      <c r="P515" s="120"/>
      <c r="Q515" s="2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122"/>
      <c r="AJ515" s="122"/>
      <c r="AK515" s="2"/>
      <c r="AL515" s="2"/>
      <c r="AM515" s="2"/>
      <c r="AN515" s="2"/>
      <c r="AO515" s="2"/>
      <c r="AP515" s="2"/>
      <c r="AQ515" s="2"/>
      <c r="AR515" s="15"/>
    </row>
    <row r="516" spans="1:44" ht="11.25" customHeight="1">
      <c r="A516" s="120"/>
      <c r="B516" s="120"/>
      <c r="C516" s="120"/>
      <c r="D516" s="120"/>
      <c r="E516" s="2"/>
      <c r="F516" s="2"/>
      <c r="G516" s="120"/>
      <c r="H516" s="120"/>
      <c r="I516" s="120"/>
      <c r="J516" s="58"/>
      <c r="K516" s="121"/>
      <c r="L516" s="2"/>
      <c r="M516" s="120"/>
      <c r="N516" s="120"/>
      <c r="O516" s="120"/>
      <c r="P516" s="120"/>
      <c r="Q516" s="2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122"/>
      <c r="AJ516" s="122"/>
      <c r="AK516" s="2"/>
      <c r="AL516" s="2"/>
      <c r="AM516" s="2"/>
      <c r="AN516" s="2"/>
      <c r="AO516" s="2"/>
      <c r="AP516" s="2"/>
      <c r="AQ516" s="2"/>
      <c r="AR516" s="15"/>
    </row>
    <row r="517" spans="1:44" ht="11.25" customHeight="1">
      <c r="A517" s="120"/>
      <c r="B517" s="120"/>
      <c r="C517" s="120"/>
      <c r="D517" s="120"/>
      <c r="E517" s="2"/>
      <c r="F517" s="2"/>
      <c r="G517" s="120"/>
      <c r="H517" s="120"/>
      <c r="I517" s="120"/>
      <c r="J517" s="58"/>
      <c r="K517" s="121"/>
      <c r="L517" s="2"/>
      <c r="M517" s="120"/>
      <c r="N517" s="120"/>
      <c r="O517" s="120"/>
      <c r="P517" s="120"/>
      <c r="Q517" s="2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122"/>
      <c r="AJ517" s="122"/>
      <c r="AK517" s="2"/>
      <c r="AL517" s="2"/>
      <c r="AM517" s="2"/>
      <c r="AN517" s="2"/>
      <c r="AO517" s="2"/>
      <c r="AP517" s="2"/>
      <c r="AQ517" s="2"/>
      <c r="AR517" s="15"/>
    </row>
    <row r="518" spans="1:44" ht="11.25" customHeight="1">
      <c r="A518" s="120"/>
      <c r="B518" s="120"/>
      <c r="C518" s="120"/>
      <c r="D518" s="120"/>
      <c r="E518" s="2"/>
      <c r="F518" s="2"/>
      <c r="G518" s="120"/>
      <c r="H518" s="120"/>
      <c r="I518" s="120"/>
      <c r="J518" s="58"/>
      <c r="K518" s="121"/>
      <c r="L518" s="2"/>
      <c r="M518" s="120"/>
      <c r="N518" s="120"/>
      <c r="O518" s="120"/>
      <c r="P518" s="120"/>
      <c r="Q518" s="2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122"/>
      <c r="AJ518" s="122"/>
      <c r="AK518" s="2"/>
      <c r="AL518" s="2"/>
      <c r="AM518" s="2"/>
      <c r="AN518" s="2"/>
      <c r="AO518" s="2"/>
      <c r="AP518" s="2"/>
      <c r="AQ518" s="2"/>
      <c r="AR518" s="15"/>
    </row>
    <row r="519" spans="1:44" ht="11.25" customHeight="1">
      <c r="A519" s="120"/>
      <c r="B519" s="120"/>
      <c r="C519" s="120"/>
      <c r="D519" s="120"/>
      <c r="E519" s="2"/>
      <c r="F519" s="2"/>
      <c r="G519" s="120"/>
      <c r="H519" s="120"/>
      <c r="I519" s="120"/>
      <c r="J519" s="58"/>
      <c r="K519" s="121"/>
      <c r="L519" s="2"/>
      <c r="M519" s="120"/>
      <c r="N519" s="120"/>
      <c r="O519" s="120"/>
      <c r="P519" s="120"/>
      <c r="Q519" s="2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122"/>
      <c r="AJ519" s="122"/>
      <c r="AK519" s="2"/>
      <c r="AL519" s="2"/>
      <c r="AM519" s="2"/>
      <c r="AN519" s="2"/>
      <c r="AO519" s="2"/>
      <c r="AP519" s="2"/>
      <c r="AQ519" s="2"/>
      <c r="AR519" s="15"/>
    </row>
    <row r="520" spans="1:44" ht="11.25" customHeight="1">
      <c r="A520" s="120"/>
      <c r="B520" s="120"/>
      <c r="C520" s="120"/>
      <c r="D520" s="120"/>
      <c r="E520" s="2"/>
      <c r="F520" s="2"/>
      <c r="G520" s="120"/>
      <c r="H520" s="120"/>
      <c r="I520" s="120"/>
      <c r="J520" s="58"/>
      <c r="K520" s="121"/>
      <c r="L520" s="2"/>
      <c r="M520" s="120"/>
      <c r="N520" s="120"/>
      <c r="O520" s="120"/>
      <c r="P520" s="120"/>
      <c r="Q520" s="2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122"/>
      <c r="AJ520" s="122"/>
      <c r="AK520" s="2"/>
      <c r="AL520" s="2"/>
      <c r="AM520" s="2"/>
      <c r="AN520" s="2"/>
      <c r="AO520" s="2"/>
      <c r="AP520" s="2"/>
      <c r="AQ520" s="2"/>
      <c r="AR520" s="15"/>
    </row>
    <row r="521" spans="1:44" ht="11.25" customHeight="1">
      <c r="A521" s="120"/>
      <c r="B521" s="120"/>
      <c r="C521" s="120"/>
      <c r="D521" s="120"/>
      <c r="E521" s="2"/>
      <c r="F521" s="2"/>
      <c r="G521" s="120"/>
      <c r="H521" s="120"/>
      <c r="I521" s="120"/>
      <c r="J521" s="58"/>
      <c r="K521" s="121"/>
      <c r="L521" s="2"/>
      <c r="M521" s="120"/>
      <c r="N521" s="120"/>
      <c r="O521" s="120"/>
      <c r="P521" s="120"/>
      <c r="Q521" s="2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122"/>
      <c r="AJ521" s="122"/>
      <c r="AK521" s="2"/>
      <c r="AL521" s="2"/>
      <c r="AM521" s="2"/>
      <c r="AN521" s="2"/>
      <c r="AO521" s="2"/>
      <c r="AP521" s="2"/>
      <c r="AQ521" s="2"/>
      <c r="AR521" s="15"/>
    </row>
    <row r="522" spans="1:44" ht="11.25" customHeight="1">
      <c r="A522" s="120"/>
      <c r="B522" s="120"/>
      <c r="C522" s="120"/>
      <c r="D522" s="120"/>
      <c r="E522" s="2"/>
      <c r="F522" s="2"/>
      <c r="G522" s="120"/>
      <c r="H522" s="120"/>
      <c r="I522" s="120"/>
      <c r="J522" s="58"/>
      <c r="K522" s="121"/>
      <c r="L522" s="2"/>
      <c r="M522" s="120"/>
      <c r="N522" s="120"/>
      <c r="O522" s="120"/>
      <c r="P522" s="120"/>
      <c r="Q522" s="2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122"/>
      <c r="AJ522" s="122"/>
      <c r="AK522" s="2"/>
      <c r="AL522" s="2"/>
      <c r="AM522" s="2"/>
      <c r="AN522" s="2"/>
      <c r="AO522" s="2"/>
      <c r="AP522" s="2"/>
      <c r="AQ522" s="2"/>
      <c r="AR522" s="15"/>
    </row>
    <row r="523" spans="1:44" ht="11.25" customHeight="1">
      <c r="A523" s="120"/>
      <c r="B523" s="120"/>
      <c r="C523" s="120"/>
      <c r="D523" s="120"/>
      <c r="E523" s="2"/>
      <c r="F523" s="2"/>
      <c r="G523" s="120"/>
      <c r="H523" s="120"/>
      <c r="I523" s="120"/>
      <c r="J523" s="58"/>
      <c r="K523" s="121"/>
      <c r="L523" s="2"/>
      <c r="M523" s="120"/>
      <c r="N523" s="120"/>
      <c r="O523" s="120"/>
      <c r="P523" s="120"/>
      <c r="Q523" s="2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122"/>
      <c r="AJ523" s="122"/>
      <c r="AK523" s="2"/>
      <c r="AL523" s="2"/>
      <c r="AM523" s="2"/>
      <c r="AN523" s="2"/>
      <c r="AO523" s="2"/>
      <c r="AP523" s="2"/>
      <c r="AQ523" s="2"/>
      <c r="AR523" s="15"/>
    </row>
    <row r="524" spans="1:44" ht="11.25" customHeight="1">
      <c r="A524" s="120"/>
      <c r="B524" s="120"/>
      <c r="C524" s="120"/>
      <c r="D524" s="120"/>
      <c r="E524" s="2"/>
      <c r="F524" s="2"/>
      <c r="G524" s="120"/>
      <c r="H524" s="120"/>
      <c r="I524" s="120"/>
      <c r="J524" s="58"/>
      <c r="K524" s="121"/>
      <c r="L524" s="2"/>
      <c r="M524" s="120"/>
      <c r="N524" s="120"/>
      <c r="O524" s="120"/>
      <c r="P524" s="120"/>
      <c r="Q524" s="2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122"/>
      <c r="AJ524" s="122"/>
      <c r="AK524" s="2"/>
      <c r="AL524" s="2"/>
      <c r="AM524" s="2"/>
      <c r="AN524" s="2"/>
      <c r="AO524" s="2"/>
      <c r="AP524" s="2"/>
      <c r="AQ524" s="2"/>
      <c r="AR524" s="15"/>
    </row>
    <row r="525" spans="1:44" ht="11.25" customHeight="1">
      <c r="A525" s="120"/>
      <c r="B525" s="120"/>
      <c r="C525" s="120"/>
      <c r="D525" s="120"/>
      <c r="E525" s="2"/>
      <c r="F525" s="2"/>
      <c r="G525" s="120"/>
      <c r="H525" s="120"/>
      <c r="I525" s="120"/>
      <c r="J525" s="58"/>
      <c r="K525" s="121"/>
      <c r="L525" s="2"/>
      <c r="M525" s="120"/>
      <c r="N525" s="120"/>
      <c r="O525" s="120"/>
      <c r="P525" s="120"/>
      <c r="Q525" s="2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122"/>
      <c r="AJ525" s="122"/>
      <c r="AK525" s="2"/>
      <c r="AL525" s="2"/>
      <c r="AM525" s="2"/>
      <c r="AN525" s="2"/>
      <c r="AO525" s="2"/>
      <c r="AP525" s="2"/>
      <c r="AQ525" s="2"/>
      <c r="AR525" s="15"/>
    </row>
    <row r="526" spans="1:44" ht="11.25" customHeight="1">
      <c r="A526" s="120"/>
      <c r="B526" s="120"/>
      <c r="C526" s="120"/>
      <c r="D526" s="120"/>
      <c r="E526" s="2"/>
      <c r="F526" s="2"/>
      <c r="G526" s="120"/>
      <c r="H526" s="120"/>
      <c r="I526" s="120"/>
      <c r="J526" s="58"/>
      <c r="K526" s="121"/>
      <c r="L526" s="2"/>
      <c r="M526" s="120"/>
      <c r="N526" s="120"/>
      <c r="O526" s="120"/>
      <c r="P526" s="120"/>
      <c r="Q526" s="2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122"/>
      <c r="AJ526" s="122"/>
      <c r="AK526" s="2"/>
      <c r="AL526" s="2"/>
      <c r="AM526" s="2"/>
      <c r="AN526" s="2"/>
      <c r="AO526" s="2"/>
      <c r="AP526" s="2"/>
      <c r="AQ526" s="2"/>
      <c r="AR526" s="15"/>
    </row>
    <row r="527" spans="1:44" ht="11.25" customHeight="1">
      <c r="A527" s="120"/>
      <c r="B527" s="120"/>
      <c r="C527" s="120"/>
      <c r="D527" s="120"/>
      <c r="E527" s="2"/>
      <c r="F527" s="2"/>
      <c r="G527" s="120"/>
      <c r="H527" s="120"/>
      <c r="I527" s="120"/>
      <c r="J527" s="58"/>
      <c r="K527" s="121"/>
      <c r="L527" s="2"/>
      <c r="M527" s="120"/>
      <c r="N527" s="120"/>
      <c r="O527" s="120"/>
      <c r="P527" s="120"/>
      <c r="Q527" s="2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122"/>
      <c r="AJ527" s="122"/>
      <c r="AK527" s="2"/>
      <c r="AL527" s="2"/>
      <c r="AM527" s="2"/>
      <c r="AN527" s="2"/>
      <c r="AO527" s="2"/>
      <c r="AP527" s="2"/>
      <c r="AQ527" s="2"/>
      <c r="AR527" s="15"/>
    </row>
    <row r="528" spans="1:44" ht="11.25" customHeight="1">
      <c r="A528" s="120"/>
      <c r="B528" s="120"/>
      <c r="C528" s="120"/>
      <c r="D528" s="120"/>
      <c r="E528" s="2"/>
      <c r="F528" s="2"/>
      <c r="G528" s="120"/>
      <c r="H528" s="120"/>
      <c r="I528" s="120"/>
      <c r="J528" s="58"/>
      <c r="K528" s="121"/>
      <c r="L528" s="2"/>
      <c r="M528" s="120"/>
      <c r="N528" s="120"/>
      <c r="O528" s="120"/>
      <c r="P528" s="120"/>
      <c r="Q528" s="2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122"/>
      <c r="AJ528" s="122"/>
      <c r="AK528" s="2"/>
      <c r="AL528" s="2"/>
      <c r="AM528" s="2"/>
      <c r="AN528" s="2"/>
      <c r="AO528" s="2"/>
      <c r="AP528" s="2"/>
      <c r="AQ528" s="2"/>
      <c r="AR528" s="15"/>
    </row>
    <row r="529" spans="1:44" ht="11.25" customHeight="1">
      <c r="A529" s="120"/>
      <c r="B529" s="120"/>
      <c r="C529" s="120"/>
      <c r="D529" s="120"/>
      <c r="E529" s="2"/>
      <c r="F529" s="2"/>
      <c r="G529" s="120"/>
      <c r="H529" s="120"/>
      <c r="I529" s="120"/>
      <c r="J529" s="58"/>
      <c r="K529" s="121"/>
      <c r="L529" s="2"/>
      <c r="M529" s="120"/>
      <c r="N529" s="120"/>
      <c r="O529" s="120"/>
      <c r="P529" s="120"/>
      <c r="Q529" s="2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122"/>
      <c r="AJ529" s="122"/>
      <c r="AK529" s="2"/>
      <c r="AL529" s="2"/>
      <c r="AM529" s="2"/>
      <c r="AN529" s="2"/>
      <c r="AO529" s="2"/>
      <c r="AP529" s="2"/>
      <c r="AQ529" s="2"/>
      <c r="AR529" s="15"/>
    </row>
    <row r="530" spans="1:44" ht="11.25" customHeight="1">
      <c r="A530" s="120"/>
      <c r="B530" s="120"/>
      <c r="C530" s="120"/>
      <c r="D530" s="120"/>
      <c r="E530" s="2"/>
      <c r="F530" s="2"/>
      <c r="G530" s="120"/>
      <c r="H530" s="120"/>
      <c r="I530" s="120"/>
      <c r="J530" s="58"/>
      <c r="K530" s="121"/>
      <c r="L530" s="2"/>
      <c r="M530" s="120"/>
      <c r="N530" s="120"/>
      <c r="O530" s="120"/>
      <c r="P530" s="120"/>
      <c r="Q530" s="2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122"/>
      <c r="AJ530" s="122"/>
      <c r="AK530" s="2"/>
      <c r="AL530" s="2"/>
      <c r="AM530" s="2"/>
      <c r="AN530" s="2"/>
      <c r="AO530" s="2"/>
      <c r="AP530" s="2"/>
      <c r="AQ530" s="2"/>
      <c r="AR530" s="15"/>
    </row>
    <row r="531" spans="1:44" ht="11.25" customHeight="1">
      <c r="A531" s="120"/>
      <c r="B531" s="120"/>
      <c r="C531" s="120"/>
      <c r="D531" s="120"/>
      <c r="E531" s="2"/>
      <c r="F531" s="2"/>
      <c r="G531" s="120"/>
      <c r="H531" s="120"/>
      <c r="I531" s="120"/>
      <c r="J531" s="58"/>
      <c r="K531" s="121"/>
      <c r="L531" s="2"/>
      <c r="M531" s="120"/>
      <c r="N531" s="120"/>
      <c r="O531" s="120"/>
      <c r="P531" s="120"/>
      <c r="Q531" s="2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122"/>
      <c r="AJ531" s="122"/>
      <c r="AK531" s="2"/>
      <c r="AL531" s="2"/>
      <c r="AM531" s="2"/>
      <c r="AN531" s="2"/>
      <c r="AO531" s="2"/>
      <c r="AP531" s="2"/>
      <c r="AQ531" s="2"/>
      <c r="AR531" s="15"/>
    </row>
    <row r="532" spans="1:44" ht="11.25" customHeight="1">
      <c r="A532" s="120"/>
      <c r="B532" s="120"/>
      <c r="C532" s="120"/>
      <c r="D532" s="120"/>
      <c r="E532" s="2"/>
      <c r="F532" s="2"/>
      <c r="G532" s="120"/>
      <c r="H532" s="120"/>
      <c r="I532" s="120"/>
      <c r="J532" s="58"/>
      <c r="K532" s="121"/>
      <c r="L532" s="2"/>
      <c r="M532" s="120"/>
      <c r="N532" s="120"/>
      <c r="O532" s="120"/>
      <c r="P532" s="120"/>
      <c r="Q532" s="2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122"/>
      <c r="AJ532" s="122"/>
      <c r="AK532" s="2"/>
      <c r="AL532" s="2"/>
      <c r="AM532" s="2"/>
      <c r="AN532" s="2"/>
      <c r="AO532" s="2"/>
      <c r="AP532" s="2"/>
      <c r="AQ532" s="2"/>
      <c r="AR532" s="15"/>
    </row>
    <row r="533" spans="1:44" ht="11.25" customHeight="1">
      <c r="A533" s="120"/>
      <c r="B533" s="120"/>
      <c r="C533" s="120"/>
      <c r="D533" s="120"/>
      <c r="E533" s="2"/>
      <c r="F533" s="2"/>
      <c r="G533" s="120"/>
      <c r="H533" s="120"/>
      <c r="I533" s="120"/>
      <c r="J533" s="58"/>
      <c r="K533" s="121"/>
      <c r="L533" s="2"/>
      <c r="M533" s="120"/>
      <c r="N533" s="120"/>
      <c r="O533" s="120"/>
      <c r="P533" s="120"/>
      <c r="Q533" s="2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122"/>
      <c r="AJ533" s="122"/>
      <c r="AK533" s="2"/>
      <c r="AL533" s="2"/>
      <c r="AM533" s="2"/>
      <c r="AN533" s="2"/>
      <c r="AO533" s="2"/>
      <c r="AP533" s="2"/>
      <c r="AQ533" s="2"/>
      <c r="AR533" s="15"/>
    </row>
    <row r="534" spans="1:44" ht="11.25" customHeight="1">
      <c r="A534" s="120"/>
      <c r="B534" s="120"/>
      <c r="C534" s="120"/>
      <c r="D534" s="120"/>
      <c r="E534" s="2"/>
      <c r="F534" s="2"/>
      <c r="G534" s="120"/>
      <c r="H534" s="120"/>
      <c r="I534" s="120"/>
      <c r="J534" s="58"/>
      <c r="K534" s="121"/>
      <c r="L534" s="2"/>
      <c r="M534" s="120"/>
      <c r="N534" s="120"/>
      <c r="O534" s="120"/>
      <c r="P534" s="120"/>
      <c r="Q534" s="2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122"/>
      <c r="AJ534" s="122"/>
      <c r="AK534" s="2"/>
      <c r="AL534" s="2"/>
      <c r="AM534" s="2"/>
      <c r="AN534" s="2"/>
      <c r="AO534" s="2"/>
      <c r="AP534" s="2"/>
      <c r="AQ534" s="2"/>
      <c r="AR534" s="15"/>
    </row>
    <row r="535" spans="1:44" ht="11.25" customHeight="1">
      <c r="A535" s="120"/>
      <c r="B535" s="120"/>
      <c r="C535" s="120"/>
      <c r="D535" s="120"/>
      <c r="E535" s="2"/>
      <c r="F535" s="2"/>
      <c r="G535" s="120"/>
      <c r="H535" s="120"/>
      <c r="I535" s="120"/>
      <c r="J535" s="58"/>
      <c r="K535" s="121"/>
      <c r="L535" s="2"/>
      <c r="M535" s="120"/>
      <c r="N535" s="120"/>
      <c r="O535" s="120"/>
      <c r="P535" s="120"/>
      <c r="Q535" s="2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122"/>
      <c r="AJ535" s="122"/>
      <c r="AK535" s="2"/>
      <c r="AL535" s="2"/>
      <c r="AM535" s="2"/>
      <c r="AN535" s="2"/>
      <c r="AO535" s="2"/>
      <c r="AP535" s="2"/>
      <c r="AQ535" s="2"/>
      <c r="AR535" s="15"/>
    </row>
    <row r="536" spans="1:44" ht="11.25" customHeight="1">
      <c r="A536" s="120"/>
      <c r="B536" s="120"/>
      <c r="C536" s="120"/>
      <c r="D536" s="120"/>
      <c r="E536" s="2"/>
      <c r="F536" s="2"/>
      <c r="G536" s="120"/>
      <c r="H536" s="120"/>
      <c r="I536" s="120"/>
      <c r="J536" s="58"/>
      <c r="K536" s="121"/>
      <c r="L536" s="2"/>
      <c r="M536" s="120"/>
      <c r="N536" s="120"/>
      <c r="O536" s="120"/>
      <c r="P536" s="120"/>
      <c r="Q536" s="2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122"/>
      <c r="AJ536" s="122"/>
      <c r="AK536" s="2"/>
      <c r="AL536" s="2"/>
      <c r="AM536" s="2"/>
      <c r="AN536" s="2"/>
      <c r="AO536" s="2"/>
      <c r="AP536" s="2"/>
      <c r="AQ536" s="2"/>
      <c r="AR536" s="15"/>
    </row>
    <row r="537" spans="1:44" ht="11.25" customHeight="1">
      <c r="A537" s="120"/>
      <c r="B537" s="120"/>
      <c r="C537" s="120"/>
      <c r="D537" s="120"/>
      <c r="E537" s="2"/>
      <c r="F537" s="2"/>
      <c r="G537" s="120"/>
      <c r="H537" s="120"/>
      <c r="I537" s="120"/>
      <c r="J537" s="58"/>
      <c r="K537" s="121"/>
      <c r="L537" s="2"/>
      <c r="M537" s="120"/>
      <c r="N537" s="120"/>
      <c r="O537" s="120"/>
      <c r="P537" s="120"/>
      <c r="Q537" s="2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122"/>
      <c r="AJ537" s="122"/>
      <c r="AK537" s="2"/>
      <c r="AL537" s="2"/>
      <c r="AM537" s="2"/>
      <c r="AN537" s="2"/>
      <c r="AO537" s="2"/>
      <c r="AP537" s="2"/>
      <c r="AQ537" s="2"/>
      <c r="AR537" s="15"/>
    </row>
    <row r="538" spans="1:44" ht="11.25" customHeight="1">
      <c r="A538" s="120"/>
      <c r="B538" s="120"/>
      <c r="C538" s="120"/>
      <c r="D538" s="120"/>
      <c r="E538" s="2"/>
      <c r="F538" s="2"/>
      <c r="G538" s="120"/>
      <c r="H538" s="120"/>
      <c r="I538" s="120"/>
      <c r="J538" s="58"/>
      <c r="K538" s="121"/>
      <c r="L538" s="2"/>
      <c r="M538" s="120"/>
      <c r="N538" s="120"/>
      <c r="O538" s="120"/>
      <c r="P538" s="120"/>
      <c r="Q538" s="2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122"/>
      <c r="AJ538" s="122"/>
      <c r="AK538" s="2"/>
      <c r="AL538" s="2"/>
      <c r="AM538" s="2"/>
      <c r="AN538" s="2"/>
      <c r="AO538" s="2"/>
      <c r="AP538" s="2"/>
      <c r="AQ538" s="2"/>
      <c r="AR538" s="15"/>
    </row>
    <row r="539" spans="1:44" ht="11.25" customHeight="1">
      <c r="A539" s="120"/>
      <c r="B539" s="120"/>
      <c r="C539" s="120"/>
      <c r="D539" s="120"/>
      <c r="E539" s="2"/>
      <c r="F539" s="2"/>
      <c r="G539" s="120"/>
      <c r="H539" s="120"/>
      <c r="I539" s="120"/>
      <c r="J539" s="58"/>
      <c r="K539" s="121"/>
      <c r="L539" s="2"/>
      <c r="M539" s="120"/>
      <c r="N539" s="120"/>
      <c r="O539" s="120"/>
      <c r="P539" s="120"/>
      <c r="Q539" s="2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122"/>
      <c r="AJ539" s="122"/>
      <c r="AK539" s="2"/>
      <c r="AL539" s="2"/>
      <c r="AM539" s="2"/>
      <c r="AN539" s="2"/>
      <c r="AO539" s="2"/>
      <c r="AP539" s="2"/>
      <c r="AQ539" s="2"/>
      <c r="AR539" s="15"/>
    </row>
    <row r="540" spans="1:44" ht="11.25" customHeight="1">
      <c r="A540" s="120"/>
      <c r="B540" s="120"/>
      <c r="C540" s="120"/>
      <c r="D540" s="120"/>
      <c r="E540" s="2"/>
      <c r="F540" s="2"/>
      <c r="G540" s="120"/>
      <c r="H540" s="120"/>
      <c r="I540" s="120"/>
      <c r="J540" s="58"/>
      <c r="K540" s="121"/>
      <c r="L540" s="2"/>
      <c r="M540" s="120"/>
      <c r="N540" s="120"/>
      <c r="O540" s="120"/>
      <c r="P540" s="120"/>
      <c r="Q540" s="2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122"/>
      <c r="AJ540" s="122"/>
      <c r="AK540" s="2"/>
      <c r="AL540" s="2"/>
      <c r="AM540" s="2"/>
      <c r="AN540" s="2"/>
      <c r="AO540" s="2"/>
      <c r="AP540" s="2"/>
      <c r="AQ540" s="2"/>
      <c r="AR540" s="15"/>
    </row>
    <row r="541" spans="1:44" ht="11.25" customHeight="1">
      <c r="A541" s="120"/>
      <c r="B541" s="120"/>
      <c r="C541" s="120"/>
      <c r="D541" s="120"/>
      <c r="E541" s="2"/>
      <c r="F541" s="2"/>
      <c r="G541" s="120"/>
      <c r="H541" s="120"/>
      <c r="I541" s="120"/>
      <c r="J541" s="58"/>
      <c r="K541" s="121"/>
      <c r="L541" s="2"/>
      <c r="M541" s="120"/>
      <c r="N541" s="120"/>
      <c r="O541" s="120"/>
      <c r="P541" s="120"/>
      <c r="Q541" s="2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122"/>
      <c r="AJ541" s="122"/>
      <c r="AK541" s="2"/>
      <c r="AL541" s="2"/>
      <c r="AM541" s="2"/>
      <c r="AN541" s="2"/>
      <c r="AO541" s="2"/>
      <c r="AP541" s="2"/>
      <c r="AQ541" s="2"/>
      <c r="AR541" s="15"/>
    </row>
    <row r="542" spans="1:44" ht="11.25" customHeight="1">
      <c r="A542" s="120"/>
      <c r="B542" s="120"/>
      <c r="C542" s="120"/>
      <c r="D542" s="120"/>
      <c r="E542" s="2"/>
      <c r="F542" s="2"/>
      <c r="G542" s="120"/>
      <c r="H542" s="120"/>
      <c r="I542" s="120"/>
      <c r="J542" s="58"/>
      <c r="K542" s="121"/>
      <c r="L542" s="2"/>
      <c r="M542" s="120"/>
      <c r="N542" s="120"/>
      <c r="O542" s="120"/>
      <c r="P542" s="120"/>
      <c r="Q542" s="2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122"/>
      <c r="AJ542" s="122"/>
      <c r="AK542" s="2"/>
      <c r="AL542" s="2"/>
      <c r="AM542" s="2"/>
      <c r="AN542" s="2"/>
      <c r="AO542" s="2"/>
      <c r="AP542" s="2"/>
      <c r="AQ542" s="2"/>
      <c r="AR542" s="15"/>
    </row>
    <row r="543" spans="1:44" ht="11.25" customHeight="1">
      <c r="A543" s="120"/>
      <c r="B543" s="120"/>
      <c r="C543" s="120"/>
      <c r="D543" s="120"/>
      <c r="E543" s="2"/>
      <c r="F543" s="2"/>
      <c r="G543" s="120"/>
      <c r="H543" s="120"/>
      <c r="I543" s="120"/>
      <c r="J543" s="58"/>
      <c r="K543" s="121"/>
      <c r="L543" s="2"/>
      <c r="M543" s="120"/>
      <c r="N543" s="120"/>
      <c r="O543" s="120"/>
      <c r="P543" s="120"/>
      <c r="Q543" s="2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122"/>
      <c r="AJ543" s="122"/>
      <c r="AK543" s="2"/>
      <c r="AL543" s="2"/>
      <c r="AM543" s="2"/>
      <c r="AN543" s="2"/>
      <c r="AO543" s="2"/>
      <c r="AP543" s="2"/>
      <c r="AQ543" s="2"/>
      <c r="AR543" s="15"/>
    </row>
    <row r="544" spans="1:44" ht="11.25" customHeight="1">
      <c r="A544" s="120"/>
      <c r="B544" s="120"/>
      <c r="C544" s="120"/>
      <c r="D544" s="120"/>
      <c r="E544" s="2"/>
      <c r="F544" s="2"/>
      <c r="G544" s="120"/>
      <c r="H544" s="120"/>
      <c r="I544" s="120"/>
      <c r="J544" s="58"/>
      <c r="K544" s="121"/>
      <c r="L544" s="2"/>
      <c r="M544" s="120"/>
      <c r="N544" s="120"/>
      <c r="O544" s="120"/>
      <c r="P544" s="120"/>
      <c r="Q544" s="2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122"/>
      <c r="AJ544" s="122"/>
      <c r="AK544" s="2"/>
      <c r="AL544" s="2"/>
      <c r="AM544" s="2"/>
      <c r="AN544" s="2"/>
      <c r="AO544" s="2"/>
      <c r="AP544" s="2"/>
      <c r="AQ544" s="2"/>
      <c r="AR544" s="15"/>
    </row>
    <row r="545" spans="1:44" ht="11.25" customHeight="1">
      <c r="A545" s="120"/>
      <c r="B545" s="120"/>
      <c r="C545" s="120"/>
      <c r="D545" s="120"/>
      <c r="E545" s="2"/>
      <c r="F545" s="2"/>
      <c r="G545" s="120"/>
      <c r="H545" s="120"/>
      <c r="I545" s="120"/>
      <c r="J545" s="58"/>
      <c r="K545" s="121"/>
      <c r="L545" s="2"/>
      <c r="M545" s="120"/>
      <c r="N545" s="120"/>
      <c r="O545" s="120"/>
      <c r="P545" s="120"/>
      <c r="Q545" s="2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122"/>
      <c r="AJ545" s="122"/>
      <c r="AK545" s="2"/>
      <c r="AL545" s="2"/>
      <c r="AM545" s="2"/>
      <c r="AN545" s="2"/>
      <c r="AO545" s="2"/>
      <c r="AP545" s="2"/>
      <c r="AQ545" s="2"/>
      <c r="AR545" s="15"/>
    </row>
    <row r="546" spans="1:44" ht="11.25" customHeight="1">
      <c r="A546" s="120"/>
      <c r="B546" s="120"/>
      <c r="C546" s="120"/>
      <c r="D546" s="120"/>
      <c r="E546" s="2"/>
      <c r="F546" s="2"/>
      <c r="G546" s="120"/>
      <c r="H546" s="120"/>
      <c r="I546" s="120"/>
      <c r="J546" s="58"/>
      <c r="K546" s="121"/>
      <c r="L546" s="2"/>
      <c r="M546" s="120"/>
      <c r="N546" s="120"/>
      <c r="O546" s="120"/>
      <c r="P546" s="120"/>
      <c r="Q546" s="2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122"/>
      <c r="AJ546" s="122"/>
      <c r="AK546" s="2"/>
      <c r="AL546" s="2"/>
      <c r="AM546" s="2"/>
      <c r="AN546" s="2"/>
      <c r="AO546" s="2"/>
      <c r="AP546" s="2"/>
      <c r="AQ546" s="2"/>
      <c r="AR546" s="15"/>
    </row>
    <row r="547" spans="1:44" ht="11.25" customHeight="1">
      <c r="A547" s="120"/>
      <c r="B547" s="120"/>
      <c r="C547" s="120"/>
      <c r="D547" s="120"/>
      <c r="E547" s="2"/>
      <c r="F547" s="2"/>
      <c r="G547" s="120"/>
      <c r="H547" s="120"/>
      <c r="I547" s="120"/>
      <c r="J547" s="58"/>
      <c r="K547" s="121"/>
      <c r="L547" s="2"/>
      <c r="M547" s="120"/>
      <c r="N547" s="120"/>
      <c r="O547" s="120"/>
      <c r="P547" s="120"/>
      <c r="Q547" s="2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122"/>
      <c r="AJ547" s="122"/>
      <c r="AK547" s="2"/>
      <c r="AL547" s="2"/>
      <c r="AM547" s="2"/>
      <c r="AN547" s="2"/>
      <c r="AO547" s="2"/>
      <c r="AP547" s="2"/>
      <c r="AQ547" s="2"/>
      <c r="AR547" s="15"/>
    </row>
    <row r="548" spans="1:44" ht="11.25" customHeight="1">
      <c r="A548" s="120"/>
      <c r="B548" s="120"/>
      <c r="C548" s="120"/>
      <c r="D548" s="120"/>
      <c r="E548" s="2"/>
      <c r="F548" s="2"/>
      <c r="G548" s="120"/>
      <c r="H548" s="120"/>
      <c r="I548" s="120"/>
      <c r="J548" s="58"/>
      <c r="K548" s="121"/>
      <c r="L548" s="2"/>
      <c r="M548" s="120"/>
      <c r="N548" s="120"/>
      <c r="O548" s="120"/>
      <c r="P548" s="120"/>
      <c r="Q548" s="2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122"/>
      <c r="AJ548" s="122"/>
      <c r="AK548" s="2"/>
      <c r="AL548" s="2"/>
      <c r="AM548" s="2"/>
      <c r="AN548" s="2"/>
      <c r="AO548" s="2"/>
      <c r="AP548" s="2"/>
      <c r="AQ548" s="2"/>
      <c r="AR548" s="15"/>
    </row>
    <row r="549" spans="1:44" ht="11.25" customHeight="1">
      <c r="A549" s="120"/>
      <c r="B549" s="120"/>
      <c r="C549" s="120"/>
      <c r="D549" s="120"/>
      <c r="E549" s="2"/>
      <c r="F549" s="2"/>
      <c r="G549" s="120"/>
      <c r="H549" s="120"/>
      <c r="I549" s="120"/>
      <c r="J549" s="58"/>
      <c r="K549" s="121"/>
      <c r="L549" s="2"/>
      <c r="M549" s="120"/>
      <c r="N549" s="120"/>
      <c r="O549" s="120"/>
      <c r="P549" s="120"/>
      <c r="Q549" s="2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122"/>
      <c r="AJ549" s="122"/>
      <c r="AK549" s="2"/>
      <c r="AL549" s="2"/>
      <c r="AM549" s="2"/>
      <c r="AN549" s="2"/>
      <c r="AO549" s="2"/>
      <c r="AP549" s="2"/>
      <c r="AQ549" s="2"/>
      <c r="AR549" s="15"/>
    </row>
    <row r="550" spans="1:44" ht="11.25" customHeight="1">
      <c r="A550" s="120"/>
      <c r="B550" s="120"/>
      <c r="C550" s="120"/>
      <c r="D550" s="120"/>
      <c r="E550" s="2"/>
      <c r="F550" s="2"/>
      <c r="G550" s="120"/>
      <c r="H550" s="120"/>
      <c r="I550" s="120"/>
      <c r="J550" s="58"/>
      <c r="K550" s="121"/>
      <c r="L550" s="2"/>
      <c r="M550" s="120"/>
      <c r="N550" s="120"/>
      <c r="O550" s="120"/>
      <c r="P550" s="120"/>
      <c r="Q550" s="2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122"/>
      <c r="AJ550" s="122"/>
      <c r="AK550" s="2"/>
      <c r="AL550" s="2"/>
      <c r="AM550" s="2"/>
      <c r="AN550" s="2"/>
      <c r="AO550" s="2"/>
      <c r="AP550" s="2"/>
      <c r="AQ550" s="2"/>
      <c r="AR550" s="15"/>
    </row>
    <row r="551" spans="1:44" ht="11.25" customHeight="1">
      <c r="A551" s="120"/>
      <c r="B551" s="120"/>
      <c r="C551" s="120"/>
      <c r="D551" s="120"/>
      <c r="E551" s="2"/>
      <c r="F551" s="2"/>
      <c r="G551" s="120"/>
      <c r="H551" s="120"/>
      <c r="I551" s="120"/>
      <c r="J551" s="58"/>
      <c r="K551" s="121"/>
      <c r="L551" s="2"/>
      <c r="M551" s="120"/>
      <c r="N551" s="120"/>
      <c r="O551" s="120"/>
      <c r="P551" s="120"/>
      <c r="Q551" s="2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122"/>
      <c r="AJ551" s="122"/>
      <c r="AK551" s="2"/>
      <c r="AL551" s="2"/>
      <c r="AM551" s="2"/>
      <c r="AN551" s="2"/>
      <c r="AO551" s="2"/>
      <c r="AP551" s="2"/>
      <c r="AQ551" s="2"/>
      <c r="AR551" s="15"/>
    </row>
    <row r="552" spans="1:44" ht="11.25" customHeight="1">
      <c r="A552" s="120"/>
      <c r="B552" s="120"/>
      <c r="C552" s="120"/>
      <c r="D552" s="120"/>
      <c r="E552" s="2"/>
      <c r="F552" s="2"/>
      <c r="G552" s="120"/>
      <c r="H552" s="120"/>
      <c r="I552" s="120"/>
      <c r="J552" s="58"/>
      <c r="K552" s="121"/>
      <c r="L552" s="2"/>
      <c r="M552" s="120"/>
      <c r="N552" s="120"/>
      <c r="O552" s="120"/>
      <c r="P552" s="120"/>
      <c r="Q552" s="2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122"/>
      <c r="AJ552" s="122"/>
      <c r="AK552" s="2"/>
      <c r="AL552" s="2"/>
      <c r="AM552" s="2"/>
      <c r="AN552" s="2"/>
      <c r="AO552" s="2"/>
      <c r="AP552" s="2"/>
      <c r="AQ552" s="2"/>
      <c r="AR552" s="15"/>
    </row>
    <row r="553" spans="1:44" ht="11.25" customHeight="1">
      <c r="A553" s="120"/>
      <c r="B553" s="120"/>
      <c r="C553" s="120"/>
      <c r="D553" s="120"/>
      <c r="E553" s="2"/>
      <c r="F553" s="2"/>
      <c r="G553" s="120"/>
      <c r="H553" s="120"/>
      <c r="I553" s="120"/>
      <c r="J553" s="58"/>
      <c r="K553" s="121"/>
      <c r="L553" s="2"/>
      <c r="M553" s="120"/>
      <c r="N553" s="120"/>
      <c r="O553" s="120"/>
      <c r="P553" s="120"/>
      <c r="Q553" s="2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122"/>
      <c r="AJ553" s="122"/>
      <c r="AK553" s="2"/>
      <c r="AL553" s="2"/>
      <c r="AM553" s="2"/>
      <c r="AN553" s="2"/>
      <c r="AO553" s="2"/>
      <c r="AP553" s="2"/>
      <c r="AQ553" s="2"/>
      <c r="AR553" s="15"/>
    </row>
    <row r="554" spans="1:44" ht="11.25" customHeight="1">
      <c r="A554" s="120"/>
      <c r="B554" s="120"/>
      <c r="C554" s="120"/>
      <c r="D554" s="120"/>
      <c r="E554" s="2"/>
      <c r="F554" s="2"/>
      <c r="G554" s="120"/>
      <c r="H554" s="120"/>
      <c r="I554" s="120"/>
      <c r="J554" s="58"/>
      <c r="K554" s="121"/>
      <c r="L554" s="2"/>
      <c r="M554" s="120"/>
      <c r="N554" s="120"/>
      <c r="O554" s="120"/>
      <c r="P554" s="120"/>
      <c r="Q554" s="2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122"/>
      <c r="AJ554" s="122"/>
      <c r="AK554" s="2"/>
      <c r="AL554" s="2"/>
      <c r="AM554" s="2"/>
      <c r="AN554" s="2"/>
      <c r="AO554" s="2"/>
      <c r="AP554" s="2"/>
      <c r="AQ554" s="2"/>
      <c r="AR554" s="15"/>
    </row>
    <row r="555" spans="1:44" ht="11.25" customHeight="1">
      <c r="A555" s="120"/>
      <c r="B555" s="120"/>
      <c r="C555" s="120"/>
      <c r="D555" s="120"/>
      <c r="E555" s="2"/>
      <c r="F555" s="2"/>
      <c r="G555" s="120"/>
      <c r="H555" s="120"/>
      <c r="I555" s="120"/>
      <c r="J555" s="58"/>
      <c r="K555" s="121"/>
      <c r="L555" s="2"/>
      <c r="M555" s="120"/>
      <c r="N555" s="120"/>
      <c r="O555" s="120"/>
      <c r="P555" s="120"/>
      <c r="Q555" s="2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122"/>
      <c r="AJ555" s="122"/>
      <c r="AK555" s="2"/>
      <c r="AL555" s="2"/>
      <c r="AM555" s="2"/>
      <c r="AN555" s="2"/>
      <c r="AO555" s="2"/>
      <c r="AP555" s="2"/>
      <c r="AQ555" s="2"/>
      <c r="AR555" s="15"/>
    </row>
    <row r="556" spans="1:44" ht="11.25" customHeight="1">
      <c r="A556" s="120"/>
      <c r="B556" s="120"/>
      <c r="C556" s="120"/>
      <c r="D556" s="120"/>
      <c r="E556" s="2"/>
      <c r="F556" s="2"/>
      <c r="G556" s="120"/>
      <c r="H556" s="120"/>
      <c r="I556" s="120"/>
      <c r="J556" s="58"/>
      <c r="K556" s="121"/>
      <c r="L556" s="2"/>
      <c r="M556" s="120"/>
      <c r="N556" s="120"/>
      <c r="O556" s="120"/>
      <c r="P556" s="120"/>
      <c r="Q556" s="2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122"/>
      <c r="AJ556" s="122"/>
      <c r="AK556" s="2"/>
      <c r="AL556" s="2"/>
      <c r="AM556" s="2"/>
      <c r="AN556" s="2"/>
      <c r="AO556" s="2"/>
      <c r="AP556" s="2"/>
      <c r="AQ556" s="2"/>
      <c r="AR556" s="15"/>
    </row>
    <row r="557" spans="1:44" ht="11.25" customHeight="1">
      <c r="A557" s="120"/>
      <c r="B557" s="120"/>
      <c r="C557" s="120"/>
      <c r="D557" s="120"/>
      <c r="E557" s="2"/>
      <c r="F557" s="2"/>
      <c r="G557" s="120"/>
      <c r="H557" s="120"/>
      <c r="I557" s="120"/>
      <c r="J557" s="58"/>
      <c r="K557" s="121"/>
      <c r="L557" s="2"/>
      <c r="M557" s="120"/>
      <c r="N557" s="120"/>
      <c r="O557" s="120"/>
      <c r="P557" s="120"/>
      <c r="Q557" s="2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122"/>
      <c r="AJ557" s="122"/>
      <c r="AK557" s="2"/>
      <c r="AL557" s="2"/>
      <c r="AM557" s="2"/>
      <c r="AN557" s="2"/>
      <c r="AO557" s="2"/>
      <c r="AP557" s="2"/>
      <c r="AQ557" s="2"/>
      <c r="AR557" s="15"/>
    </row>
    <row r="558" spans="1:44" ht="11.25" customHeight="1">
      <c r="A558" s="120"/>
      <c r="B558" s="120"/>
      <c r="C558" s="120"/>
      <c r="D558" s="120"/>
      <c r="E558" s="2"/>
      <c r="F558" s="2"/>
      <c r="G558" s="120"/>
      <c r="H558" s="120"/>
      <c r="I558" s="120"/>
      <c r="J558" s="58"/>
      <c r="K558" s="121"/>
      <c r="L558" s="2"/>
      <c r="M558" s="120"/>
      <c r="N558" s="120"/>
      <c r="O558" s="120"/>
      <c r="P558" s="120"/>
      <c r="Q558" s="2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122"/>
      <c r="AJ558" s="122"/>
      <c r="AK558" s="2"/>
      <c r="AL558" s="2"/>
      <c r="AM558" s="2"/>
      <c r="AN558" s="2"/>
      <c r="AO558" s="2"/>
      <c r="AP558" s="2"/>
      <c r="AQ558" s="2"/>
      <c r="AR558" s="15"/>
    </row>
    <row r="559" spans="1:44" ht="11.25" customHeight="1">
      <c r="A559" s="120"/>
      <c r="B559" s="120"/>
      <c r="C559" s="120"/>
      <c r="D559" s="120"/>
      <c r="E559" s="2"/>
      <c r="F559" s="2"/>
      <c r="G559" s="120"/>
      <c r="H559" s="120"/>
      <c r="I559" s="120"/>
      <c r="J559" s="58"/>
      <c r="K559" s="121"/>
      <c r="L559" s="2"/>
      <c r="M559" s="120"/>
      <c r="N559" s="120"/>
      <c r="O559" s="120"/>
      <c r="P559" s="120"/>
      <c r="Q559" s="2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122"/>
      <c r="AJ559" s="122"/>
      <c r="AK559" s="2"/>
      <c r="AL559" s="2"/>
      <c r="AM559" s="2"/>
      <c r="AN559" s="2"/>
      <c r="AO559" s="2"/>
      <c r="AP559" s="2"/>
      <c r="AQ559" s="2"/>
      <c r="AR559" s="15"/>
    </row>
    <row r="560" spans="1:44" ht="11.25" customHeight="1">
      <c r="A560" s="120"/>
      <c r="B560" s="120"/>
      <c r="C560" s="120"/>
      <c r="D560" s="120"/>
      <c r="E560" s="2"/>
      <c r="F560" s="2"/>
      <c r="G560" s="120"/>
      <c r="H560" s="120"/>
      <c r="I560" s="120"/>
      <c r="J560" s="58"/>
      <c r="K560" s="121"/>
      <c r="L560" s="2"/>
      <c r="M560" s="120"/>
      <c r="N560" s="120"/>
      <c r="O560" s="120"/>
      <c r="P560" s="120"/>
      <c r="Q560" s="2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122"/>
      <c r="AJ560" s="122"/>
      <c r="AK560" s="2"/>
      <c r="AL560" s="2"/>
      <c r="AM560" s="2"/>
      <c r="AN560" s="2"/>
      <c r="AO560" s="2"/>
      <c r="AP560" s="2"/>
      <c r="AQ560" s="2"/>
      <c r="AR560" s="15"/>
    </row>
    <row r="561" spans="1:44" ht="11.25" customHeight="1">
      <c r="A561" s="120"/>
      <c r="B561" s="120"/>
      <c r="C561" s="120"/>
      <c r="D561" s="120"/>
      <c r="E561" s="2"/>
      <c r="F561" s="2"/>
      <c r="G561" s="120"/>
      <c r="H561" s="120"/>
      <c r="I561" s="120"/>
      <c r="J561" s="58"/>
      <c r="K561" s="121"/>
      <c r="L561" s="2"/>
      <c r="M561" s="120"/>
      <c r="N561" s="120"/>
      <c r="O561" s="120"/>
      <c r="P561" s="120"/>
      <c r="Q561" s="2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122"/>
      <c r="AJ561" s="122"/>
      <c r="AK561" s="2"/>
      <c r="AL561" s="2"/>
      <c r="AM561" s="2"/>
      <c r="AN561" s="2"/>
      <c r="AO561" s="2"/>
      <c r="AP561" s="2"/>
      <c r="AQ561" s="2"/>
      <c r="AR561" s="15"/>
    </row>
    <row r="562" spans="1:44" ht="11.25" customHeight="1">
      <c r="A562" s="120"/>
      <c r="B562" s="120"/>
      <c r="C562" s="120"/>
      <c r="D562" s="120"/>
      <c r="E562" s="2"/>
      <c r="F562" s="2"/>
      <c r="G562" s="120"/>
      <c r="H562" s="120"/>
      <c r="I562" s="120"/>
      <c r="J562" s="58"/>
      <c r="K562" s="121"/>
      <c r="L562" s="2"/>
      <c r="M562" s="120"/>
      <c r="N562" s="120"/>
      <c r="O562" s="120"/>
      <c r="P562" s="120"/>
      <c r="Q562" s="2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122"/>
      <c r="AJ562" s="122"/>
      <c r="AK562" s="2"/>
      <c r="AL562" s="2"/>
      <c r="AM562" s="2"/>
      <c r="AN562" s="2"/>
      <c r="AO562" s="2"/>
      <c r="AP562" s="2"/>
      <c r="AQ562" s="2"/>
      <c r="AR562" s="15"/>
    </row>
    <row r="563" spans="1:44" ht="11.25" customHeight="1">
      <c r="A563" s="120"/>
      <c r="B563" s="120"/>
      <c r="C563" s="120"/>
      <c r="D563" s="120"/>
      <c r="E563" s="2"/>
      <c r="F563" s="2"/>
      <c r="G563" s="120"/>
      <c r="H563" s="120"/>
      <c r="I563" s="120"/>
      <c r="J563" s="58"/>
      <c r="K563" s="121"/>
      <c r="L563" s="2"/>
      <c r="M563" s="120"/>
      <c r="N563" s="120"/>
      <c r="O563" s="120"/>
      <c r="P563" s="120"/>
      <c r="Q563" s="2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122"/>
      <c r="AJ563" s="122"/>
      <c r="AK563" s="2"/>
      <c r="AL563" s="2"/>
      <c r="AM563" s="2"/>
      <c r="AN563" s="2"/>
      <c r="AO563" s="2"/>
      <c r="AP563" s="2"/>
      <c r="AQ563" s="2"/>
      <c r="AR563" s="15"/>
    </row>
    <row r="564" spans="1:44" ht="11.25" customHeight="1">
      <c r="A564" s="120"/>
      <c r="B564" s="120"/>
      <c r="C564" s="120"/>
      <c r="D564" s="120"/>
      <c r="E564" s="2"/>
      <c r="F564" s="2"/>
      <c r="G564" s="120"/>
      <c r="H564" s="120"/>
      <c r="I564" s="120"/>
      <c r="J564" s="58"/>
      <c r="K564" s="121"/>
      <c r="L564" s="2"/>
      <c r="M564" s="120"/>
      <c r="N564" s="120"/>
      <c r="O564" s="120"/>
      <c r="P564" s="120"/>
      <c r="Q564" s="2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122"/>
      <c r="AJ564" s="122"/>
      <c r="AK564" s="2"/>
      <c r="AL564" s="2"/>
      <c r="AM564" s="2"/>
      <c r="AN564" s="2"/>
      <c r="AO564" s="2"/>
      <c r="AP564" s="2"/>
      <c r="AQ564" s="2"/>
      <c r="AR564" s="15"/>
    </row>
    <row r="565" spans="1:44" ht="11.25" customHeight="1">
      <c r="A565" s="120"/>
      <c r="B565" s="120"/>
      <c r="C565" s="120"/>
      <c r="D565" s="120"/>
      <c r="E565" s="2"/>
      <c r="F565" s="2"/>
      <c r="G565" s="120"/>
      <c r="H565" s="120"/>
      <c r="I565" s="120"/>
      <c r="J565" s="58"/>
      <c r="K565" s="121"/>
      <c r="L565" s="2"/>
      <c r="M565" s="120"/>
      <c r="N565" s="120"/>
      <c r="O565" s="120"/>
      <c r="P565" s="120"/>
      <c r="Q565" s="2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122"/>
      <c r="AJ565" s="122"/>
      <c r="AK565" s="2"/>
      <c r="AL565" s="2"/>
      <c r="AM565" s="2"/>
      <c r="AN565" s="2"/>
      <c r="AO565" s="2"/>
      <c r="AP565" s="2"/>
      <c r="AQ565" s="2"/>
      <c r="AR565" s="15"/>
    </row>
    <row r="566" spans="1:44" ht="11.25" customHeight="1">
      <c r="A566" s="120"/>
      <c r="B566" s="120"/>
      <c r="C566" s="120"/>
      <c r="D566" s="120"/>
      <c r="E566" s="2"/>
      <c r="F566" s="2"/>
      <c r="G566" s="120"/>
      <c r="H566" s="120"/>
      <c r="I566" s="120"/>
      <c r="J566" s="58"/>
      <c r="K566" s="121"/>
      <c r="L566" s="2"/>
      <c r="M566" s="120"/>
      <c r="N566" s="120"/>
      <c r="O566" s="120"/>
      <c r="P566" s="120"/>
      <c r="Q566" s="2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122"/>
      <c r="AJ566" s="122"/>
      <c r="AK566" s="2"/>
      <c r="AL566" s="2"/>
      <c r="AM566" s="2"/>
      <c r="AN566" s="2"/>
      <c r="AO566" s="2"/>
      <c r="AP566" s="2"/>
      <c r="AQ566" s="2"/>
      <c r="AR566" s="15"/>
    </row>
    <row r="567" spans="1:44" ht="11.25" customHeight="1">
      <c r="A567" s="120"/>
      <c r="B567" s="120"/>
      <c r="C567" s="120"/>
      <c r="D567" s="120"/>
      <c r="E567" s="2"/>
      <c r="F567" s="2"/>
      <c r="G567" s="120"/>
      <c r="H567" s="120"/>
      <c r="I567" s="120"/>
      <c r="J567" s="58"/>
      <c r="K567" s="121"/>
      <c r="L567" s="2"/>
      <c r="M567" s="120"/>
      <c r="N567" s="120"/>
      <c r="O567" s="120"/>
      <c r="P567" s="120"/>
      <c r="Q567" s="2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122"/>
      <c r="AJ567" s="122"/>
      <c r="AK567" s="2"/>
      <c r="AL567" s="2"/>
      <c r="AM567" s="2"/>
      <c r="AN567" s="2"/>
      <c r="AO567" s="2"/>
      <c r="AP567" s="2"/>
      <c r="AQ567" s="2"/>
      <c r="AR567" s="15"/>
    </row>
    <row r="568" spans="1:44" ht="11.25" customHeight="1">
      <c r="A568" s="120"/>
      <c r="B568" s="120"/>
      <c r="C568" s="120"/>
      <c r="D568" s="120"/>
      <c r="E568" s="2"/>
      <c r="F568" s="2"/>
      <c r="G568" s="120"/>
      <c r="H568" s="120"/>
      <c r="I568" s="120"/>
      <c r="J568" s="58"/>
      <c r="K568" s="121"/>
      <c r="L568" s="2"/>
      <c r="M568" s="120"/>
      <c r="N568" s="120"/>
      <c r="O568" s="120"/>
      <c r="P568" s="120"/>
      <c r="Q568" s="2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122"/>
      <c r="AJ568" s="122"/>
      <c r="AK568" s="2"/>
      <c r="AL568" s="2"/>
      <c r="AM568" s="2"/>
      <c r="AN568" s="2"/>
      <c r="AO568" s="2"/>
      <c r="AP568" s="2"/>
      <c r="AQ568" s="2"/>
      <c r="AR568" s="15"/>
    </row>
    <row r="569" spans="1:44" ht="11.25" customHeight="1">
      <c r="A569" s="120"/>
      <c r="B569" s="120"/>
      <c r="C569" s="120"/>
      <c r="D569" s="120"/>
      <c r="E569" s="2"/>
      <c r="F569" s="2"/>
      <c r="G569" s="120"/>
      <c r="H569" s="120"/>
      <c r="I569" s="120"/>
      <c r="J569" s="58"/>
      <c r="K569" s="121"/>
      <c r="L569" s="2"/>
      <c r="M569" s="120"/>
      <c r="N569" s="120"/>
      <c r="O569" s="120"/>
      <c r="P569" s="120"/>
      <c r="Q569" s="2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122"/>
      <c r="AJ569" s="122"/>
      <c r="AK569" s="2"/>
      <c r="AL569" s="2"/>
      <c r="AM569" s="2"/>
      <c r="AN569" s="2"/>
      <c r="AO569" s="2"/>
      <c r="AP569" s="2"/>
      <c r="AQ569" s="2"/>
      <c r="AR569" s="15"/>
    </row>
    <row r="570" spans="1:44" ht="11.25" customHeight="1">
      <c r="A570" s="120"/>
      <c r="B570" s="120"/>
      <c r="C570" s="120"/>
      <c r="D570" s="120"/>
      <c r="E570" s="2"/>
      <c r="F570" s="2"/>
      <c r="G570" s="120"/>
      <c r="H570" s="120"/>
      <c r="I570" s="120"/>
      <c r="J570" s="58"/>
      <c r="K570" s="121"/>
      <c r="L570" s="2"/>
      <c r="M570" s="120"/>
      <c r="N570" s="120"/>
      <c r="O570" s="120"/>
      <c r="P570" s="120"/>
      <c r="Q570" s="2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122"/>
      <c r="AJ570" s="122"/>
      <c r="AK570" s="2"/>
      <c r="AL570" s="2"/>
      <c r="AM570" s="2"/>
      <c r="AN570" s="2"/>
      <c r="AO570" s="2"/>
      <c r="AP570" s="2"/>
      <c r="AQ570" s="2"/>
      <c r="AR570" s="15"/>
    </row>
    <row r="571" spans="1:44" ht="11.25" customHeight="1">
      <c r="A571" s="120"/>
      <c r="B571" s="120"/>
      <c r="C571" s="120"/>
      <c r="D571" s="120"/>
      <c r="E571" s="2"/>
      <c r="F571" s="2"/>
      <c r="G571" s="120"/>
      <c r="H571" s="120"/>
      <c r="I571" s="120"/>
      <c r="J571" s="58"/>
      <c r="K571" s="121"/>
      <c r="L571" s="2"/>
      <c r="M571" s="120"/>
      <c r="N571" s="120"/>
      <c r="O571" s="120"/>
      <c r="P571" s="120"/>
      <c r="Q571" s="2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122"/>
      <c r="AJ571" s="122"/>
      <c r="AK571" s="2"/>
      <c r="AL571" s="2"/>
      <c r="AM571" s="2"/>
      <c r="AN571" s="2"/>
      <c r="AO571" s="2"/>
      <c r="AP571" s="2"/>
      <c r="AQ571" s="2"/>
      <c r="AR571" s="15"/>
    </row>
    <row r="572" spans="1:44" ht="11.25" customHeight="1">
      <c r="A572" s="120"/>
      <c r="B572" s="120"/>
      <c r="C572" s="120"/>
      <c r="D572" s="120"/>
      <c r="E572" s="2"/>
      <c r="F572" s="2"/>
      <c r="G572" s="120"/>
      <c r="H572" s="120"/>
      <c r="I572" s="120"/>
      <c r="J572" s="58"/>
      <c r="K572" s="121"/>
      <c r="L572" s="2"/>
      <c r="M572" s="120"/>
      <c r="N572" s="120"/>
      <c r="O572" s="120"/>
      <c r="P572" s="120"/>
      <c r="Q572" s="2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122"/>
      <c r="AJ572" s="122"/>
      <c r="AK572" s="2"/>
      <c r="AL572" s="2"/>
      <c r="AM572" s="2"/>
      <c r="AN572" s="2"/>
      <c r="AO572" s="2"/>
      <c r="AP572" s="2"/>
      <c r="AQ572" s="2"/>
      <c r="AR572" s="15"/>
    </row>
    <row r="573" spans="1:44" ht="11.25" customHeight="1">
      <c r="A573" s="120"/>
      <c r="B573" s="120"/>
      <c r="C573" s="120"/>
      <c r="D573" s="120"/>
      <c r="E573" s="2"/>
      <c r="F573" s="2"/>
      <c r="G573" s="120"/>
      <c r="H573" s="120"/>
      <c r="I573" s="120"/>
      <c r="J573" s="58"/>
      <c r="K573" s="121"/>
      <c r="L573" s="2"/>
      <c r="M573" s="120"/>
      <c r="N573" s="120"/>
      <c r="O573" s="120"/>
      <c r="P573" s="120"/>
      <c r="Q573" s="2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122"/>
      <c r="AJ573" s="122"/>
      <c r="AK573" s="2"/>
      <c r="AL573" s="2"/>
      <c r="AM573" s="2"/>
      <c r="AN573" s="2"/>
      <c r="AO573" s="2"/>
      <c r="AP573" s="2"/>
      <c r="AQ573" s="2"/>
      <c r="AR573" s="15"/>
    </row>
    <row r="574" spans="1:44" ht="11.25" customHeight="1">
      <c r="A574" s="120"/>
      <c r="B574" s="120"/>
      <c r="C574" s="120"/>
      <c r="D574" s="120"/>
      <c r="E574" s="2"/>
      <c r="F574" s="2"/>
      <c r="G574" s="120"/>
      <c r="H574" s="120"/>
      <c r="I574" s="120"/>
      <c r="J574" s="58"/>
      <c r="K574" s="121"/>
      <c r="L574" s="2"/>
      <c r="M574" s="120"/>
      <c r="N574" s="120"/>
      <c r="O574" s="120"/>
      <c r="P574" s="120"/>
      <c r="Q574" s="2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122"/>
      <c r="AJ574" s="122"/>
      <c r="AK574" s="2"/>
      <c r="AL574" s="2"/>
      <c r="AM574" s="2"/>
      <c r="AN574" s="2"/>
      <c r="AO574" s="2"/>
      <c r="AP574" s="2"/>
      <c r="AQ574" s="2"/>
      <c r="AR574" s="15"/>
    </row>
    <row r="575" spans="1:44" ht="11.25" customHeight="1">
      <c r="A575" s="120"/>
      <c r="B575" s="120"/>
      <c r="C575" s="120"/>
      <c r="D575" s="120"/>
      <c r="E575" s="2"/>
      <c r="F575" s="2"/>
      <c r="G575" s="120"/>
      <c r="H575" s="120"/>
      <c r="I575" s="120"/>
      <c r="J575" s="58"/>
      <c r="K575" s="121"/>
      <c r="L575" s="2"/>
      <c r="M575" s="120"/>
      <c r="N575" s="120"/>
      <c r="O575" s="120"/>
      <c r="P575" s="120"/>
      <c r="Q575" s="2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122"/>
      <c r="AJ575" s="122"/>
      <c r="AK575" s="2"/>
      <c r="AL575" s="2"/>
      <c r="AM575" s="2"/>
      <c r="AN575" s="2"/>
      <c r="AO575" s="2"/>
      <c r="AP575" s="2"/>
      <c r="AQ575" s="2"/>
      <c r="AR575" s="15"/>
    </row>
    <row r="576" spans="1:44" ht="11.25" customHeight="1">
      <c r="A576" s="120"/>
      <c r="B576" s="120"/>
      <c r="C576" s="120"/>
      <c r="D576" s="120"/>
      <c r="E576" s="2"/>
      <c r="F576" s="2"/>
      <c r="G576" s="120"/>
      <c r="H576" s="120"/>
      <c r="I576" s="120"/>
      <c r="J576" s="58"/>
      <c r="K576" s="121"/>
      <c r="L576" s="2"/>
      <c r="M576" s="120"/>
      <c r="N576" s="120"/>
      <c r="O576" s="120"/>
      <c r="P576" s="120"/>
      <c r="Q576" s="2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122"/>
      <c r="AJ576" s="122"/>
      <c r="AK576" s="2"/>
      <c r="AL576" s="2"/>
      <c r="AM576" s="2"/>
      <c r="AN576" s="2"/>
      <c r="AO576" s="2"/>
      <c r="AP576" s="2"/>
      <c r="AQ576" s="2"/>
      <c r="AR576" s="15"/>
    </row>
    <row r="577" spans="1:44" ht="11.25" customHeight="1">
      <c r="A577" s="120"/>
      <c r="B577" s="120"/>
      <c r="C577" s="120"/>
      <c r="D577" s="120"/>
      <c r="E577" s="2"/>
      <c r="F577" s="2"/>
      <c r="G577" s="120"/>
      <c r="H577" s="120"/>
      <c r="I577" s="120"/>
      <c r="J577" s="58"/>
      <c r="K577" s="121"/>
      <c r="L577" s="2"/>
      <c r="M577" s="120"/>
      <c r="N577" s="120"/>
      <c r="O577" s="120"/>
      <c r="P577" s="120"/>
      <c r="Q577" s="2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122"/>
      <c r="AJ577" s="122"/>
      <c r="AK577" s="2"/>
      <c r="AL577" s="2"/>
      <c r="AM577" s="2"/>
      <c r="AN577" s="2"/>
      <c r="AO577" s="2"/>
      <c r="AP577" s="2"/>
      <c r="AQ577" s="2"/>
      <c r="AR577" s="15"/>
    </row>
    <row r="578" spans="1:44" ht="11.25" customHeight="1">
      <c r="A578" s="120"/>
      <c r="B578" s="120"/>
      <c r="C578" s="120"/>
      <c r="D578" s="120"/>
      <c r="E578" s="2"/>
      <c r="F578" s="2"/>
      <c r="G578" s="120"/>
      <c r="H578" s="120"/>
      <c r="I578" s="120"/>
      <c r="J578" s="58"/>
      <c r="K578" s="121"/>
      <c r="L578" s="2"/>
      <c r="M578" s="120"/>
      <c r="N578" s="120"/>
      <c r="O578" s="120"/>
      <c r="P578" s="120"/>
      <c r="Q578" s="2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122"/>
      <c r="AJ578" s="122"/>
      <c r="AK578" s="2"/>
      <c r="AL578" s="2"/>
      <c r="AM578" s="2"/>
      <c r="AN578" s="2"/>
      <c r="AO578" s="2"/>
      <c r="AP578" s="2"/>
      <c r="AQ578" s="2"/>
      <c r="AR578" s="15"/>
    </row>
    <row r="579" spans="1:44" ht="11.25" customHeight="1">
      <c r="A579" s="120"/>
      <c r="B579" s="120"/>
      <c r="C579" s="120"/>
      <c r="D579" s="120"/>
      <c r="E579" s="2"/>
      <c r="F579" s="2"/>
      <c r="G579" s="120"/>
      <c r="H579" s="120"/>
      <c r="I579" s="120"/>
      <c r="J579" s="58"/>
      <c r="K579" s="121"/>
      <c r="L579" s="2"/>
      <c r="M579" s="120"/>
      <c r="N579" s="120"/>
      <c r="O579" s="120"/>
      <c r="P579" s="120"/>
      <c r="Q579" s="2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122"/>
      <c r="AJ579" s="122"/>
      <c r="AK579" s="2"/>
      <c r="AL579" s="2"/>
      <c r="AM579" s="2"/>
      <c r="AN579" s="2"/>
      <c r="AO579" s="2"/>
      <c r="AP579" s="2"/>
      <c r="AQ579" s="2"/>
      <c r="AR579" s="15"/>
    </row>
    <row r="580" spans="1:44" ht="11.25" customHeight="1">
      <c r="A580" s="120"/>
      <c r="B580" s="120"/>
      <c r="C580" s="120"/>
      <c r="D580" s="120"/>
      <c r="E580" s="2"/>
      <c r="F580" s="2"/>
      <c r="G580" s="120"/>
      <c r="H580" s="120"/>
      <c r="I580" s="120"/>
      <c r="J580" s="58"/>
      <c r="K580" s="121"/>
      <c r="L580" s="2"/>
      <c r="M580" s="120"/>
      <c r="N580" s="120"/>
      <c r="O580" s="120"/>
      <c r="P580" s="120"/>
      <c r="Q580" s="2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122"/>
      <c r="AJ580" s="122"/>
      <c r="AK580" s="2"/>
      <c r="AL580" s="2"/>
      <c r="AM580" s="2"/>
      <c r="AN580" s="2"/>
      <c r="AO580" s="2"/>
      <c r="AP580" s="2"/>
      <c r="AQ580" s="2"/>
      <c r="AR580" s="15"/>
    </row>
    <row r="581" spans="1:44" ht="11.25" customHeight="1">
      <c r="A581" s="120"/>
      <c r="B581" s="120"/>
      <c r="C581" s="120"/>
      <c r="D581" s="120"/>
      <c r="E581" s="2"/>
      <c r="F581" s="2"/>
      <c r="G581" s="120"/>
      <c r="H581" s="120"/>
      <c r="I581" s="120"/>
      <c r="J581" s="58"/>
      <c r="K581" s="121"/>
      <c r="L581" s="2"/>
      <c r="M581" s="120"/>
      <c r="N581" s="120"/>
      <c r="O581" s="120"/>
      <c r="P581" s="120"/>
      <c r="Q581" s="2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122"/>
      <c r="AJ581" s="122"/>
      <c r="AK581" s="2"/>
      <c r="AL581" s="2"/>
      <c r="AM581" s="2"/>
      <c r="AN581" s="2"/>
      <c r="AO581" s="2"/>
      <c r="AP581" s="2"/>
      <c r="AQ581" s="2"/>
      <c r="AR581" s="15"/>
    </row>
    <row r="582" spans="1:44" ht="11.25" customHeight="1">
      <c r="A582" s="120"/>
      <c r="B582" s="120"/>
      <c r="C582" s="120"/>
      <c r="D582" s="120"/>
      <c r="E582" s="2"/>
      <c r="F582" s="2"/>
      <c r="G582" s="120"/>
      <c r="H582" s="120"/>
      <c r="I582" s="120"/>
      <c r="J582" s="58"/>
      <c r="K582" s="121"/>
      <c r="L582" s="2"/>
      <c r="M582" s="120"/>
      <c r="N582" s="120"/>
      <c r="O582" s="120"/>
      <c r="P582" s="120"/>
      <c r="Q582" s="2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122"/>
      <c r="AJ582" s="122"/>
      <c r="AK582" s="2"/>
      <c r="AL582" s="2"/>
      <c r="AM582" s="2"/>
      <c r="AN582" s="2"/>
      <c r="AO582" s="2"/>
      <c r="AP582" s="2"/>
      <c r="AQ582" s="2"/>
      <c r="AR582" s="15"/>
    </row>
    <row r="583" spans="1:44" ht="11.25" customHeight="1">
      <c r="A583" s="120"/>
      <c r="B583" s="120"/>
      <c r="C583" s="120"/>
      <c r="D583" s="120"/>
      <c r="E583" s="2"/>
      <c r="F583" s="2"/>
      <c r="G583" s="120"/>
      <c r="H583" s="120"/>
      <c r="I583" s="120"/>
      <c r="J583" s="58"/>
      <c r="K583" s="121"/>
      <c r="L583" s="2"/>
      <c r="M583" s="120"/>
      <c r="N583" s="120"/>
      <c r="O583" s="120"/>
      <c r="P583" s="120"/>
      <c r="Q583" s="2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122"/>
      <c r="AJ583" s="122"/>
      <c r="AK583" s="2"/>
      <c r="AL583" s="2"/>
      <c r="AM583" s="2"/>
      <c r="AN583" s="2"/>
      <c r="AO583" s="2"/>
      <c r="AP583" s="2"/>
      <c r="AQ583" s="2"/>
      <c r="AR583" s="15"/>
    </row>
    <row r="584" spans="1:44" ht="11.25" customHeight="1">
      <c r="A584" s="120"/>
      <c r="B584" s="120"/>
      <c r="C584" s="120"/>
      <c r="D584" s="120"/>
      <c r="E584" s="2"/>
      <c r="F584" s="2"/>
      <c r="G584" s="120"/>
      <c r="H584" s="120"/>
      <c r="I584" s="120"/>
      <c r="J584" s="58"/>
      <c r="K584" s="121"/>
      <c r="L584" s="2"/>
      <c r="M584" s="120"/>
      <c r="N584" s="120"/>
      <c r="O584" s="120"/>
      <c r="P584" s="120"/>
      <c r="Q584" s="2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122"/>
      <c r="AJ584" s="122"/>
      <c r="AK584" s="2"/>
      <c r="AL584" s="2"/>
      <c r="AM584" s="2"/>
      <c r="AN584" s="2"/>
      <c r="AO584" s="2"/>
      <c r="AP584" s="2"/>
      <c r="AQ584" s="2"/>
      <c r="AR584" s="15"/>
    </row>
    <row r="585" spans="1:44" ht="11.25" customHeight="1">
      <c r="A585" s="120"/>
      <c r="B585" s="120"/>
      <c r="C585" s="120"/>
      <c r="D585" s="120"/>
      <c r="E585" s="2"/>
      <c r="F585" s="2"/>
      <c r="G585" s="120"/>
      <c r="H585" s="120"/>
      <c r="I585" s="120"/>
      <c r="J585" s="58"/>
      <c r="K585" s="121"/>
      <c r="L585" s="2"/>
      <c r="M585" s="120"/>
      <c r="N585" s="120"/>
      <c r="O585" s="120"/>
      <c r="P585" s="120"/>
      <c r="Q585" s="2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122"/>
      <c r="AJ585" s="122"/>
      <c r="AK585" s="2"/>
      <c r="AL585" s="2"/>
      <c r="AM585" s="2"/>
      <c r="AN585" s="2"/>
      <c r="AO585" s="2"/>
      <c r="AP585" s="2"/>
      <c r="AQ585" s="2"/>
      <c r="AR585" s="15"/>
    </row>
    <row r="586" spans="1:44" ht="11.25" customHeight="1">
      <c r="A586" s="120"/>
      <c r="B586" s="120"/>
      <c r="C586" s="120"/>
      <c r="D586" s="120"/>
      <c r="E586" s="2"/>
      <c r="F586" s="2"/>
      <c r="G586" s="120"/>
      <c r="H586" s="120"/>
      <c r="I586" s="120"/>
      <c r="J586" s="58"/>
      <c r="K586" s="121"/>
      <c r="L586" s="2"/>
      <c r="M586" s="120"/>
      <c r="N586" s="120"/>
      <c r="O586" s="120"/>
      <c r="P586" s="120"/>
      <c r="Q586" s="2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122"/>
      <c r="AJ586" s="122"/>
      <c r="AK586" s="2"/>
      <c r="AL586" s="2"/>
      <c r="AM586" s="2"/>
      <c r="AN586" s="2"/>
      <c r="AO586" s="2"/>
      <c r="AP586" s="2"/>
      <c r="AQ586" s="2"/>
      <c r="AR586" s="15"/>
    </row>
    <row r="587" spans="1:44" ht="11.25" customHeight="1">
      <c r="A587" s="120"/>
      <c r="B587" s="120"/>
      <c r="C587" s="120"/>
      <c r="D587" s="120"/>
      <c r="E587" s="2"/>
      <c r="F587" s="2"/>
      <c r="G587" s="120"/>
      <c r="H587" s="120"/>
      <c r="I587" s="120"/>
      <c r="J587" s="58"/>
      <c r="K587" s="121"/>
      <c r="L587" s="2"/>
      <c r="M587" s="120"/>
      <c r="N587" s="120"/>
      <c r="O587" s="120"/>
      <c r="P587" s="120"/>
      <c r="Q587" s="2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122"/>
      <c r="AJ587" s="122"/>
      <c r="AK587" s="2"/>
      <c r="AL587" s="2"/>
      <c r="AM587" s="2"/>
      <c r="AN587" s="2"/>
      <c r="AO587" s="2"/>
      <c r="AP587" s="2"/>
      <c r="AQ587" s="2"/>
      <c r="AR587" s="15"/>
    </row>
    <row r="588" spans="1:44" ht="11.25" customHeight="1">
      <c r="A588" s="120"/>
      <c r="B588" s="120"/>
      <c r="C588" s="120"/>
      <c r="D588" s="120"/>
      <c r="E588" s="2"/>
      <c r="F588" s="2"/>
      <c r="G588" s="120"/>
      <c r="H588" s="120"/>
      <c r="I588" s="120"/>
      <c r="J588" s="58"/>
      <c r="K588" s="121"/>
      <c r="L588" s="2"/>
      <c r="M588" s="120"/>
      <c r="N588" s="120"/>
      <c r="O588" s="120"/>
      <c r="P588" s="120"/>
      <c r="Q588" s="2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122"/>
      <c r="AJ588" s="122"/>
      <c r="AK588" s="2"/>
      <c r="AL588" s="2"/>
      <c r="AM588" s="2"/>
      <c r="AN588" s="2"/>
      <c r="AO588" s="2"/>
      <c r="AP588" s="2"/>
      <c r="AQ588" s="2"/>
      <c r="AR588" s="15"/>
    </row>
    <row r="589" spans="1:44" ht="11.25" customHeight="1">
      <c r="A589" s="120"/>
      <c r="B589" s="120"/>
      <c r="C589" s="120"/>
      <c r="D589" s="120"/>
      <c r="E589" s="2"/>
      <c r="F589" s="2"/>
      <c r="G589" s="120"/>
      <c r="H589" s="120"/>
      <c r="I589" s="120"/>
      <c r="J589" s="58"/>
      <c r="K589" s="121"/>
      <c r="L589" s="2"/>
      <c r="M589" s="120"/>
      <c r="N589" s="120"/>
      <c r="O589" s="120"/>
      <c r="P589" s="120"/>
      <c r="Q589" s="2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122"/>
      <c r="AJ589" s="122"/>
      <c r="AK589" s="2"/>
      <c r="AL589" s="2"/>
      <c r="AM589" s="2"/>
      <c r="AN589" s="2"/>
      <c r="AO589" s="2"/>
      <c r="AP589" s="2"/>
      <c r="AQ589" s="2"/>
      <c r="AR589" s="15"/>
    </row>
    <row r="590" spans="1:44" ht="11.25" customHeight="1">
      <c r="A590" s="120"/>
      <c r="B590" s="120"/>
      <c r="C590" s="120"/>
      <c r="D590" s="120"/>
      <c r="E590" s="2"/>
      <c r="F590" s="2"/>
      <c r="G590" s="120"/>
      <c r="H590" s="120"/>
      <c r="I590" s="120"/>
      <c r="J590" s="58"/>
      <c r="K590" s="121"/>
      <c r="L590" s="2"/>
      <c r="M590" s="120"/>
      <c r="N590" s="120"/>
      <c r="O590" s="120"/>
      <c r="P590" s="120"/>
      <c r="Q590" s="2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122"/>
      <c r="AJ590" s="122"/>
      <c r="AK590" s="2"/>
      <c r="AL590" s="2"/>
      <c r="AM590" s="2"/>
      <c r="AN590" s="2"/>
      <c r="AO590" s="2"/>
      <c r="AP590" s="2"/>
      <c r="AQ590" s="2"/>
      <c r="AR590" s="15"/>
    </row>
    <row r="591" spans="1:44" ht="11.25" customHeight="1">
      <c r="A591" s="120"/>
      <c r="B591" s="120"/>
      <c r="C591" s="120"/>
      <c r="D591" s="120"/>
      <c r="E591" s="2"/>
      <c r="F591" s="2"/>
      <c r="G591" s="120"/>
      <c r="H591" s="120"/>
      <c r="I591" s="120"/>
      <c r="J591" s="58"/>
      <c r="K591" s="121"/>
      <c r="L591" s="2"/>
      <c r="M591" s="120"/>
      <c r="N591" s="120"/>
      <c r="O591" s="120"/>
      <c r="P591" s="120"/>
      <c r="Q591" s="2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122"/>
      <c r="AJ591" s="122"/>
      <c r="AK591" s="2"/>
      <c r="AL591" s="2"/>
      <c r="AM591" s="2"/>
      <c r="AN591" s="2"/>
      <c r="AO591" s="2"/>
      <c r="AP591" s="2"/>
      <c r="AQ591" s="2"/>
      <c r="AR591" s="15"/>
    </row>
    <row r="592" spans="1:44" ht="11.25" customHeight="1">
      <c r="A592" s="120"/>
      <c r="B592" s="120"/>
      <c r="C592" s="120"/>
      <c r="D592" s="120"/>
      <c r="E592" s="2"/>
      <c r="F592" s="2"/>
      <c r="G592" s="120"/>
      <c r="H592" s="120"/>
      <c r="I592" s="120"/>
      <c r="J592" s="58"/>
      <c r="K592" s="121"/>
      <c r="L592" s="2"/>
      <c r="M592" s="120"/>
      <c r="N592" s="120"/>
      <c r="O592" s="120"/>
      <c r="P592" s="120"/>
      <c r="Q592" s="2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122"/>
      <c r="AJ592" s="122"/>
      <c r="AK592" s="2"/>
      <c r="AL592" s="2"/>
      <c r="AM592" s="2"/>
      <c r="AN592" s="2"/>
      <c r="AO592" s="2"/>
      <c r="AP592" s="2"/>
      <c r="AQ592" s="2"/>
      <c r="AR592" s="15"/>
    </row>
    <row r="593" spans="1:44" ht="11.25" customHeight="1">
      <c r="A593" s="120"/>
      <c r="B593" s="120"/>
      <c r="C593" s="120"/>
      <c r="D593" s="120"/>
      <c r="E593" s="2"/>
      <c r="F593" s="2"/>
      <c r="G593" s="120"/>
      <c r="H593" s="120"/>
      <c r="I593" s="120"/>
      <c r="J593" s="58"/>
      <c r="K593" s="121"/>
      <c r="L593" s="2"/>
      <c r="M593" s="120"/>
      <c r="N593" s="120"/>
      <c r="O593" s="120"/>
      <c r="P593" s="120"/>
      <c r="Q593" s="2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122"/>
      <c r="AJ593" s="122"/>
      <c r="AK593" s="2"/>
      <c r="AL593" s="2"/>
      <c r="AM593" s="2"/>
      <c r="AN593" s="2"/>
      <c r="AO593" s="2"/>
      <c r="AP593" s="2"/>
      <c r="AQ593" s="2"/>
      <c r="AR593" s="15"/>
    </row>
    <row r="594" spans="1:44" ht="11.25" customHeight="1">
      <c r="A594" s="120"/>
      <c r="B594" s="120"/>
      <c r="C594" s="120"/>
      <c r="D594" s="120"/>
      <c r="E594" s="2"/>
      <c r="F594" s="2"/>
      <c r="G594" s="120"/>
      <c r="H594" s="120"/>
      <c r="I594" s="120"/>
      <c r="J594" s="58"/>
      <c r="K594" s="121"/>
      <c r="L594" s="2"/>
      <c r="M594" s="120"/>
      <c r="N594" s="120"/>
      <c r="O594" s="120"/>
      <c r="P594" s="120"/>
      <c r="Q594" s="2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122"/>
      <c r="AJ594" s="122"/>
      <c r="AK594" s="2"/>
      <c r="AL594" s="2"/>
      <c r="AM594" s="2"/>
      <c r="AN594" s="2"/>
      <c r="AO594" s="2"/>
      <c r="AP594" s="2"/>
      <c r="AQ594" s="2"/>
      <c r="AR594" s="15"/>
    </row>
    <row r="595" spans="1:44" ht="11.25" customHeight="1">
      <c r="A595" s="120"/>
      <c r="B595" s="120"/>
      <c r="C595" s="120"/>
      <c r="D595" s="120"/>
      <c r="E595" s="2"/>
      <c r="F595" s="2"/>
      <c r="G595" s="120"/>
      <c r="H595" s="120"/>
      <c r="I595" s="120"/>
      <c r="J595" s="58"/>
      <c r="K595" s="121"/>
      <c r="L595" s="2"/>
      <c r="M595" s="120"/>
      <c r="N595" s="120"/>
      <c r="O595" s="120"/>
      <c r="P595" s="120"/>
      <c r="Q595" s="2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122"/>
      <c r="AJ595" s="122"/>
      <c r="AK595" s="2"/>
      <c r="AL595" s="2"/>
      <c r="AM595" s="2"/>
      <c r="AN595" s="2"/>
      <c r="AO595" s="2"/>
      <c r="AP595" s="2"/>
      <c r="AQ595" s="2"/>
      <c r="AR595" s="15"/>
    </row>
    <row r="596" spans="1:44" ht="11.25" customHeight="1">
      <c r="A596" s="120"/>
      <c r="B596" s="120"/>
      <c r="C596" s="120"/>
      <c r="D596" s="120"/>
      <c r="E596" s="2"/>
      <c r="F596" s="2"/>
      <c r="G596" s="120"/>
      <c r="H596" s="120"/>
      <c r="I596" s="120"/>
      <c r="J596" s="58"/>
      <c r="K596" s="121"/>
      <c r="L596" s="2"/>
      <c r="M596" s="120"/>
      <c r="N596" s="120"/>
      <c r="O596" s="120"/>
      <c r="P596" s="120"/>
      <c r="Q596" s="2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122"/>
      <c r="AJ596" s="122"/>
      <c r="AK596" s="2"/>
      <c r="AL596" s="2"/>
      <c r="AM596" s="2"/>
      <c r="AN596" s="2"/>
      <c r="AO596" s="2"/>
      <c r="AP596" s="2"/>
      <c r="AQ596" s="2"/>
      <c r="AR596" s="15"/>
    </row>
    <row r="597" spans="1:44" ht="11.25" customHeight="1">
      <c r="A597" s="120"/>
      <c r="B597" s="120"/>
      <c r="C597" s="120"/>
      <c r="D597" s="120"/>
      <c r="E597" s="2"/>
      <c r="F597" s="2"/>
      <c r="G597" s="120"/>
      <c r="H597" s="120"/>
      <c r="I597" s="120"/>
      <c r="J597" s="58"/>
      <c r="K597" s="121"/>
      <c r="L597" s="2"/>
      <c r="M597" s="120"/>
      <c r="N597" s="120"/>
      <c r="O597" s="120"/>
      <c r="P597" s="120"/>
      <c r="Q597" s="2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122"/>
      <c r="AJ597" s="122"/>
      <c r="AK597" s="2"/>
      <c r="AL597" s="2"/>
      <c r="AM597" s="2"/>
      <c r="AN597" s="2"/>
      <c r="AO597" s="2"/>
      <c r="AP597" s="2"/>
      <c r="AQ597" s="2"/>
      <c r="AR597" s="15"/>
    </row>
    <row r="598" spans="1:44" ht="11.25" customHeight="1">
      <c r="A598" s="120"/>
      <c r="B598" s="120"/>
      <c r="C598" s="120"/>
      <c r="D598" s="120"/>
      <c r="E598" s="2"/>
      <c r="F598" s="2"/>
      <c r="G598" s="120"/>
      <c r="H598" s="120"/>
      <c r="I598" s="120"/>
      <c r="J598" s="58"/>
      <c r="K598" s="121"/>
      <c r="L598" s="2"/>
      <c r="M598" s="120"/>
      <c r="N598" s="120"/>
      <c r="O598" s="120"/>
      <c r="P598" s="120"/>
      <c r="Q598" s="2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122"/>
      <c r="AJ598" s="122"/>
      <c r="AK598" s="2"/>
      <c r="AL598" s="2"/>
      <c r="AM598" s="2"/>
      <c r="AN598" s="2"/>
      <c r="AO598" s="2"/>
      <c r="AP598" s="2"/>
      <c r="AQ598" s="2"/>
      <c r="AR598" s="15"/>
    </row>
    <row r="599" spans="1:44" ht="11.25" customHeight="1">
      <c r="A599" s="120"/>
      <c r="B599" s="120"/>
      <c r="C599" s="120"/>
      <c r="D599" s="120"/>
      <c r="E599" s="2"/>
      <c r="F599" s="2"/>
      <c r="G599" s="120"/>
      <c r="H599" s="120"/>
      <c r="I599" s="120"/>
      <c r="J599" s="58"/>
      <c r="K599" s="121"/>
      <c r="L599" s="2"/>
      <c r="M599" s="120"/>
      <c r="N599" s="120"/>
      <c r="O599" s="120"/>
      <c r="P599" s="120"/>
      <c r="Q599" s="2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122"/>
      <c r="AJ599" s="122"/>
      <c r="AK599" s="2"/>
      <c r="AL599" s="2"/>
      <c r="AM599" s="2"/>
      <c r="AN599" s="2"/>
      <c r="AO599" s="2"/>
      <c r="AP599" s="2"/>
      <c r="AQ599" s="2"/>
      <c r="AR599" s="15"/>
    </row>
    <row r="600" spans="1:44" ht="11.25" customHeight="1">
      <c r="A600" s="120"/>
      <c r="B600" s="120"/>
      <c r="C600" s="120"/>
      <c r="D600" s="120"/>
      <c r="E600" s="2"/>
      <c r="F600" s="2"/>
      <c r="G600" s="120"/>
      <c r="H600" s="120"/>
      <c r="I600" s="120"/>
      <c r="J600" s="58"/>
      <c r="K600" s="121"/>
      <c r="L600" s="2"/>
      <c r="M600" s="120"/>
      <c r="N600" s="120"/>
      <c r="O600" s="120"/>
      <c r="P600" s="120"/>
      <c r="Q600" s="2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122"/>
      <c r="AJ600" s="122"/>
      <c r="AK600" s="2"/>
      <c r="AL600" s="2"/>
      <c r="AM600" s="2"/>
      <c r="AN600" s="2"/>
      <c r="AO600" s="2"/>
      <c r="AP600" s="2"/>
      <c r="AQ600" s="2"/>
      <c r="AR600" s="15"/>
    </row>
    <row r="601" spans="1:44" ht="11.25" customHeight="1">
      <c r="A601" s="120"/>
      <c r="B601" s="120"/>
      <c r="C601" s="120"/>
      <c r="D601" s="120"/>
      <c r="E601" s="2"/>
      <c r="F601" s="2"/>
      <c r="G601" s="120"/>
      <c r="H601" s="120"/>
      <c r="I601" s="120"/>
      <c r="J601" s="58"/>
      <c r="K601" s="121"/>
      <c r="L601" s="2"/>
      <c r="M601" s="120"/>
      <c r="N601" s="120"/>
      <c r="O601" s="120"/>
      <c r="P601" s="120"/>
      <c r="Q601" s="2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122"/>
      <c r="AJ601" s="122"/>
      <c r="AK601" s="2"/>
      <c r="AL601" s="2"/>
      <c r="AM601" s="2"/>
      <c r="AN601" s="2"/>
      <c r="AO601" s="2"/>
      <c r="AP601" s="2"/>
      <c r="AQ601" s="2"/>
      <c r="AR601" s="15"/>
    </row>
    <row r="602" spans="1:44" ht="11.25" customHeight="1">
      <c r="A602" s="120"/>
      <c r="B602" s="120"/>
      <c r="C602" s="120"/>
      <c r="D602" s="120"/>
      <c r="E602" s="2"/>
      <c r="F602" s="2"/>
      <c r="G602" s="120"/>
      <c r="H602" s="120"/>
      <c r="I602" s="120"/>
      <c r="J602" s="58"/>
      <c r="K602" s="121"/>
      <c r="L602" s="2"/>
      <c r="M602" s="120"/>
      <c r="N602" s="120"/>
      <c r="O602" s="120"/>
      <c r="P602" s="120"/>
      <c r="Q602" s="2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122"/>
      <c r="AJ602" s="122"/>
      <c r="AK602" s="2"/>
      <c r="AL602" s="2"/>
      <c r="AM602" s="2"/>
      <c r="AN602" s="2"/>
      <c r="AO602" s="2"/>
      <c r="AP602" s="2"/>
      <c r="AQ602" s="2"/>
      <c r="AR602" s="15"/>
    </row>
    <row r="603" spans="1:44" ht="11.25" customHeight="1">
      <c r="A603" s="120"/>
      <c r="B603" s="120"/>
      <c r="C603" s="120"/>
      <c r="D603" s="120"/>
      <c r="E603" s="2"/>
      <c r="F603" s="2"/>
      <c r="G603" s="120"/>
      <c r="H603" s="120"/>
      <c r="I603" s="120"/>
      <c r="J603" s="58"/>
      <c r="K603" s="121"/>
      <c r="L603" s="2"/>
      <c r="M603" s="120"/>
      <c r="N603" s="120"/>
      <c r="O603" s="120"/>
      <c r="P603" s="120"/>
      <c r="Q603" s="2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122"/>
      <c r="AJ603" s="122"/>
      <c r="AK603" s="2"/>
      <c r="AL603" s="2"/>
      <c r="AM603" s="2"/>
      <c r="AN603" s="2"/>
      <c r="AO603" s="2"/>
      <c r="AP603" s="2"/>
      <c r="AQ603" s="2"/>
      <c r="AR603" s="15"/>
    </row>
    <row r="604" spans="1:44" ht="11.25" customHeight="1">
      <c r="A604" s="120"/>
      <c r="B604" s="120"/>
      <c r="C604" s="120"/>
      <c r="D604" s="120"/>
      <c r="E604" s="2"/>
      <c r="F604" s="2"/>
      <c r="G604" s="120"/>
      <c r="H604" s="120"/>
      <c r="I604" s="120"/>
      <c r="J604" s="58"/>
      <c r="K604" s="121"/>
      <c r="L604" s="2"/>
      <c r="M604" s="120"/>
      <c r="N604" s="120"/>
      <c r="O604" s="120"/>
      <c r="P604" s="120"/>
      <c r="Q604" s="2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122"/>
      <c r="AJ604" s="122"/>
      <c r="AK604" s="2"/>
      <c r="AL604" s="2"/>
      <c r="AM604" s="2"/>
      <c r="AN604" s="2"/>
      <c r="AO604" s="2"/>
      <c r="AP604" s="2"/>
      <c r="AQ604" s="2"/>
      <c r="AR604" s="15"/>
    </row>
    <row r="605" spans="1:44" ht="11.25" customHeight="1">
      <c r="A605" s="120"/>
      <c r="B605" s="120"/>
      <c r="C605" s="120"/>
      <c r="D605" s="120"/>
      <c r="E605" s="2"/>
      <c r="F605" s="2"/>
      <c r="G605" s="120"/>
      <c r="H605" s="120"/>
      <c r="I605" s="120"/>
      <c r="J605" s="58"/>
      <c r="K605" s="121"/>
      <c r="L605" s="2"/>
      <c r="M605" s="120"/>
      <c r="N605" s="120"/>
      <c r="O605" s="120"/>
      <c r="P605" s="120"/>
      <c r="Q605" s="2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122"/>
      <c r="AJ605" s="122"/>
      <c r="AK605" s="2"/>
      <c r="AL605" s="2"/>
      <c r="AM605" s="2"/>
      <c r="AN605" s="2"/>
      <c r="AO605" s="2"/>
      <c r="AP605" s="2"/>
      <c r="AQ605" s="2"/>
      <c r="AR605" s="15"/>
    </row>
    <row r="606" spans="1:44" ht="11.25" customHeight="1">
      <c r="A606" s="120"/>
      <c r="B606" s="120"/>
      <c r="C606" s="120"/>
      <c r="D606" s="120"/>
      <c r="E606" s="2"/>
      <c r="F606" s="2"/>
      <c r="G606" s="120"/>
      <c r="H606" s="120"/>
      <c r="I606" s="120"/>
      <c r="J606" s="58"/>
      <c r="K606" s="121"/>
      <c r="L606" s="2"/>
      <c r="M606" s="120"/>
      <c r="N606" s="120"/>
      <c r="O606" s="120"/>
      <c r="P606" s="120"/>
      <c r="Q606" s="2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122"/>
      <c r="AJ606" s="122"/>
      <c r="AK606" s="2"/>
      <c r="AL606" s="2"/>
      <c r="AM606" s="2"/>
      <c r="AN606" s="2"/>
      <c r="AO606" s="2"/>
      <c r="AP606" s="2"/>
      <c r="AQ606" s="2"/>
      <c r="AR606" s="15"/>
    </row>
    <row r="607" spans="1:44" ht="11.25" customHeight="1">
      <c r="A607" s="120"/>
      <c r="B607" s="120"/>
      <c r="C607" s="120"/>
      <c r="D607" s="120"/>
      <c r="E607" s="2"/>
      <c r="F607" s="2"/>
      <c r="G607" s="120"/>
      <c r="H607" s="120"/>
      <c r="I607" s="120"/>
      <c r="J607" s="58"/>
      <c r="K607" s="121"/>
      <c r="L607" s="2"/>
      <c r="M607" s="120"/>
      <c r="N607" s="120"/>
      <c r="O607" s="120"/>
      <c r="P607" s="120"/>
      <c r="Q607" s="2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122"/>
      <c r="AJ607" s="122"/>
      <c r="AK607" s="2"/>
      <c r="AL607" s="2"/>
      <c r="AM607" s="2"/>
      <c r="AN607" s="2"/>
      <c r="AO607" s="2"/>
      <c r="AP607" s="2"/>
      <c r="AQ607" s="2"/>
      <c r="AR607" s="15"/>
    </row>
    <row r="608" spans="1:44" ht="11.25" customHeight="1">
      <c r="A608" s="120"/>
      <c r="B608" s="120"/>
      <c r="C608" s="120"/>
      <c r="D608" s="120"/>
      <c r="E608" s="2"/>
      <c r="F608" s="2"/>
      <c r="G608" s="120"/>
      <c r="H608" s="120"/>
      <c r="I608" s="120"/>
      <c r="J608" s="58"/>
      <c r="K608" s="121"/>
      <c r="L608" s="2"/>
      <c r="M608" s="120"/>
      <c r="N608" s="120"/>
      <c r="O608" s="120"/>
      <c r="P608" s="120"/>
      <c r="Q608" s="2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122"/>
      <c r="AJ608" s="122"/>
      <c r="AK608" s="2"/>
      <c r="AL608" s="2"/>
      <c r="AM608" s="2"/>
      <c r="AN608" s="2"/>
      <c r="AO608" s="2"/>
      <c r="AP608" s="2"/>
      <c r="AQ608" s="2"/>
      <c r="AR608" s="15"/>
    </row>
    <row r="609" spans="1:44" ht="11.25" customHeight="1">
      <c r="A609" s="120"/>
      <c r="B609" s="120"/>
      <c r="C609" s="120"/>
      <c r="D609" s="120"/>
      <c r="E609" s="2"/>
      <c r="F609" s="2"/>
      <c r="G609" s="120"/>
      <c r="H609" s="120"/>
      <c r="I609" s="120"/>
      <c r="J609" s="58"/>
      <c r="K609" s="121"/>
      <c r="L609" s="2"/>
      <c r="M609" s="120"/>
      <c r="N609" s="120"/>
      <c r="O609" s="120"/>
      <c r="P609" s="120"/>
      <c r="Q609" s="2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122"/>
      <c r="AJ609" s="122"/>
      <c r="AK609" s="2"/>
      <c r="AL609" s="2"/>
      <c r="AM609" s="2"/>
      <c r="AN609" s="2"/>
      <c r="AO609" s="2"/>
      <c r="AP609" s="2"/>
      <c r="AQ609" s="2"/>
      <c r="AR609" s="15"/>
    </row>
    <row r="610" spans="1:44" ht="11.25" customHeight="1">
      <c r="A610" s="120"/>
      <c r="B610" s="120"/>
      <c r="C610" s="120"/>
      <c r="D610" s="120"/>
      <c r="E610" s="2"/>
      <c r="F610" s="2"/>
      <c r="G610" s="120"/>
      <c r="H610" s="120"/>
      <c r="I610" s="120"/>
      <c r="J610" s="58"/>
      <c r="K610" s="121"/>
      <c r="L610" s="2"/>
      <c r="M610" s="120"/>
      <c r="N610" s="120"/>
      <c r="O610" s="120"/>
      <c r="P610" s="120"/>
      <c r="Q610" s="2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122"/>
      <c r="AJ610" s="122"/>
      <c r="AK610" s="2"/>
      <c r="AL610" s="2"/>
      <c r="AM610" s="2"/>
      <c r="AN610" s="2"/>
      <c r="AO610" s="2"/>
      <c r="AP610" s="2"/>
      <c r="AQ610" s="2"/>
      <c r="AR610" s="15"/>
    </row>
    <row r="611" spans="1:44" ht="11.25" customHeight="1">
      <c r="A611" s="120"/>
      <c r="B611" s="120"/>
      <c r="C611" s="120"/>
      <c r="D611" s="120"/>
      <c r="E611" s="2"/>
      <c r="F611" s="2"/>
      <c r="G611" s="120"/>
      <c r="H611" s="120"/>
      <c r="I611" s="120"/>
      <c r="J611" s="58"/>
      <c r="K611" s="121"/>
      <c r="L611" s="2"/>
      <c r="M611" s="120"/>
      <c r="N611" s="120"/>
      <c r="O611" s="120"/>
      <c r="P611" s="120"/>
      <c r="Q611" s="2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122"/>
      <c r="AJ611" s="122"/>
      <c r="AK611" s="2"/>
      <c r="AL611" s="2"/>
      <c r="AM611" s="2"/>
      <c r="AN611" s="2"/>
      <c r="AO611" s="2"/>
      <c r="AP611" s="2"/>
      <c r="AQ611" s="2"/>
      <c r="AR611" s="15"/>
    </row>
    <row r="612" spans="1:44" ht="11.25" customHeight="1">
      <c r="A612" s="120"/>
      <c r="B612" s="120"/>
      <c r="C612" s="120"/>
      <c r="D612" s="120"/>
      <c r="E612" s="2"/>
      <c r="F612" s="2"/>
      <c r="G612" s="120"/>
      <c r="H612" s="120"/>
      <c r="I612" s="120"/>
      <c r="J612" s="58"/>
      <c r="K612" s="121"/>
      <c r="L612" s="2"/>
      <c r="M612" s="120"/>
      <c r="N612" s="120"/>
      <c r="O612" s="120"/>
      <c r="P612" s="120"/>
      <c r="Q612" s="2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122"/>
      <c r="AJ612" s="122"/>
      <c r="AK612" s="2"/>
      <c r="AL612" s="2"/>
      <c r="AM612" s="2"/>
      <c r="AN612" s="2"/>
      <c r="AO612" s="2"/>
      <c r="AP612" s="2"/>
      <c r="AQ612" s="2"/>
      <c r="AR612" s="15"/>
    </row>
    <row r="613" spans="1:44" ht="11.25" customHeight="1">
      <c r="A613" s="120"/>
      <c r="B613" s="120"/>
      <c r="C613" s="120"/>
      <c r="D613" s="120"/>
      <c r="E613" s="2"/>
      <c r="F613" s="2"/>
      <c r="G613" s="120"/>
      <c r="H613" s="120"/>
      <c r="I613" s="120"/>
      <c r="J613" s="58"/>
      <c r="K613" s="121"/>
      <c r="L613" s="2"/>
      <c r="M613" s="120"/>
      <c r="N613" s="120"/>
      <c r="O613" s="120"/>
      <c r="P613" s="120"/>
      <c r="Q613" s="2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122"/>
      <c r="AJ613" s="122"/>
      <c r="AK613" s="2"/>
      <c r="AL613" s="2"/>
      <c r="AM613" s="2"/>
      <c r="AN613" s="2"/>
      <c r="AO613" s="2"/>
      <c r="AP613" s="2"/>
      <c r="AQ613" s="2"/>
      <c r="AR613" s="15"/>
    </row>
    <row r="614" spans="1:44" ht="11.25" customHeight="1">
      <c r="A614" s="120"/>
      <c r="B614" s="120"/>
      <c r="C614" s="120"/>
      <c r="D614" s="120"/>
      <c r="E614" s="2"/>
      <c r="F614" s="2"/>
      <c r="G614" s="120"/>
      <c r="H614" s="120"/>
      <c r="I614" s="120"/>
      <c r="J614" s="58"/>
      <c r="K614" s="121"/>
      <c r="L614" s="2"/>
      <c r="M614" s="120"/>
      <c r="N614" s="120"/>
      <c r="O614" s="120"/>
      <c r="P614" s="120"/>
      <c r="Q614" s="2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122"/>
      <c r="AJ614" s="122"/>
      <c r="AK614" s="2"/>
      <c r="AL614" s="2"/>
      <c r="AM614" s="2"/>
      <c r="AN614" s="2"/>
      <c r="AO614" s="2"/>
      <c r="AP614" s="2"/>
      <c r="AQ614" s="2"/>
      <c r="AR614" s="15"/>
    </row>
    <row r="615" spans="1:44" ht="11.25" customHeight="1">
      <c r="A615" s="120"/>
      <c r="B615" s="120"/>
      <c r="C615" s="120"/>
      <c r="D615" s="120"/>
      <c r="E615" s="2"/>
      <c r="F615" s="2"/>
      <c r="G615" s="120"/>
      <c r="H615" s="120"/>
      <c r="I615" s="120"/>
      <c r="J615" s="58"/>
      <c r="K615" s="121"/>
      <c r="L615" s="2"/>
      <c r="M615" s="120"/>
      <c r="N615" s="120"/>
      <c r="O615" s="120"/>
      <c r="P615" s="120"/>
      <c r="Q615" s="2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122"/>
      <c r="AJ615" s="122"/>
      <c r="AK615" s="2"/>
      <c r="AL615" s="2"/>
      <c r="AM615" s="2"/>
      <c r="AN615" s="2"/>
      <c r="AO615" s="2"/>
      <c r="AP615" s="2"/>
      <c r="AQ615" s="2"/>
      <c r="AR615" s="15"/>
    </row>
    <row r="616" spans="1:44" ht="11.25" customHeight="1">
      <c r="A616" s="120"/>
      <c r="B616" s="120"/>
      <c r="C616" s="120"/>
      <c r="D616" s="120"/>
      <c r="E616" s="2"/>
      <c r="F616" s="2"/>
      <c r="G616" s="120"/>
      <c r="H616" s="120"/>
      <c r="I616" s="120"/>
      <c r="J616" s="58"/>
      <c r="K616" s="121"/>
      <c r="L616" s="2"/>
      <c r="M616" s="120"/>
      <c r="N616" s="120"/>
      <c r="O616" s="120"/>
      <c r="P616" s="120"/>
      <c r="Q616" s="2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122"/>
      <c r="AJ616" s="122"/>
      <c r="AK616" s="2"/>
      <c r="AL616" s="2"/>
      <c r="AM616" s="2"/>
      <c r="AN616" s="2"/>
      <c r="AO616" s="2"/>
      <c r="AP616" s="2"/>
      <c r="AQ616" s="2"/>
      <c r="AR616" s="15"/>
    </row>
    <row r="617" spans="1:44" ht="11.25" customHeight="1">
      <c r="A617" s="120"/>
      <c r="B617" s="120"/>
      <c r="C617" s="120"/>
      <c r="D617" s="120"/>
      <c r="E617" s="2"/>
      <c r="F617" s="2"/>
      <c r="G617" s="120"/>
      <c r="H617" s="120"/>
      <c r="I617" s="120"/>
      <c r="J617" s="58"/>
      <c r="K617" s="121"/>
      <c r="L617" s="2"/>
      <c r="M617" s="120"/>
      <c r="N617" s="120"/>
      <c r="O617" s="120"/>
      <c r="P617" s="120"/>
      <c r="Q617" s="2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122"/>
      <c r="AJ617" s="122"/>
      <c r="AK617" s="2"/>
      <c r="AL617" s="2"/>
      <c r="AM617" s="2"/>
      <c r="AN617" s="2"/>
      <c r="AO617" s="2"/>
      <c r="AP617" s="2"/>
      <c r="AQ617" s="2"/>
      <c r="AR617" s="15"/>
    </row>
    <row r="618" spans="1:44" ht="11.25" customHeight="1">
      <c r="A618" s="120"/>
      <c r="B618" s="120"/>
      <c r="C618" s="120"/>
      <c r="D618" s="120"/>
      <c r="E618" s="2"/>
      <c r="F618" s="2"/>
      <c r="G618" s="120"/>
      <c r="H618" s="120"/>
      <c r="I618" s="120"/>
      <c r="J618" s="58"/>
      <c r="K618" s="121"/>
      <c r="L618" s="2"/>
      <c r="M618" s="120"/>
      <c r="N618" s="120"/>
      <c r="O618" s="120"/>
      <c r="P618" s="120"/>
      <c r="Q618" s="2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122"/>
      <c r="AJ618" s="122"/>
      <c r="AK618" s="2"/>
      <c r="AL618" s="2"/>
      <c r="AM618" s="2"/>
      <c r="AN618" s="2"/>
      <c r="AO618" s="2"/>
      <c r="AP618" s="2"/>
      <c r="AQ618" s="2"/>
      <c r="AR618" s="15"/>
    </row>
    <row r="619" spans="1:44" ht="11.25" customHeight="1">
      <c r="A619" s="120"/>
      <c r="B619" s="120"/>
      <c r="C619" s="120"/>
      <c r="D619" s="120"/>
      <c r="E619" s="2"/>
      <c r="F619" s="2"/>
      <c r="G619" s="120"/>
      <c r="H619" s="120"/>
      <c r="I619" s="120"/>
      <c r="J619" s="58"/>
      <c r="K619" s="121"/>
      <c r="L619" s="2"/>
      <c r="M619" s="120"/>
      <c r="N619" s="120"/>
      <c r="O619" s="120"/>
      <c r="P619" s="120"/>
      <c r="Q619" s="2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122"/>
      <c r="AJ619" s="122"/>
      <c r="AK619" s="2"/>
      <c r="AL619" s="2"/>
      <c r="AM619" s="2"/>
      <c r="AN619" s="2"/>
      <c r="AO619" s="2"/>
      <c r="AP619" s="2"/>
      <c r="AQ619" s="2"/>
      <c r="AR619" s="15"/>
    </row>
    <row r="620" spans="1:44" ht="11.25" customHeight="1">
      <c r="A620" s="120"/>
      <c r="B620" s="120"/>
      <c r="C620" s="120"/>
      <c r="D620" s="120"/>
      <c r="E620" s="2"/>
      <c r="F620" s="2"/>
      <c r="G620" s="120"/>
      <c r="H620" s="120"/>
      <c r="I620" s="120"/>
      <c r="J620" s="58"/>
      <c r="K620" s="121"/>
      <c r="L620" s="2"/>
      <c r="M620" s="120"/>
      <c r="N620" s="120"/>
      <c r="O620" s="120"/>
      <c r="P620" s="120"/>
      <c r="Q620" s="2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122"/>
      <c r="AJ620" s="122"/>
      <c r="AK620" s="2"/>
      <c r="AL620" s="2"/>
      <c r="AM620" s="2"/>
      <c r="AN620" s="2"/>
      <c r="AO620" s="2"/>
      <c r="AP620" s="2"/>
      <c r="AQ620" s="2"/>
      <c r="AR620" s="15"/>
    </row>
    <row r="621" spans="1:44" ht="11.25" customHeight="1">
      <c r="A621" s="120"/>
      <c r="B621" s="120"/>
      <c r="C621" s="120"/>
      <c r="D621" s="120"/>
      <c r="E621" s="2"/>
      <c r="F621" s="2"/>
      <c r="G621" s="120"/>
      <c r="H621" s="120"/>
      <c r="I621" s="120"/>
      <c r="J621" s="58"/>
      <c r="K621" s="121"/>
      <c r="L621" s="2"/>
      <c r="M621" s="120"/>
      <c r="N621" s="120"/>
      <c r="O621" s="120"/>
      <c r="P621" s="120"/>
      <c r="Q621" s="2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122"/>
      <c r="AJ621" s="122"/>
      <c r="AK621" s="2"/>
      <c r="AL621" s="2"/>
      <c r="AM621" s="2"/>
      <c r="AN621" s="2"/>
      <c r="AO621" s="2"/>
      <c r="AP621" s="2"/>
      <c r="AQ621" s="2"/>
      <c r="AR621" s="15"/>
    </row>
    <row r="622" spans="1:44" ht="11.25" customHeight="1">
      <c r="A622" s="120"/>
      <c r="B622" s="120"/>
      <c r="C622" s="120"/>
      <c r="D622" s="120"/>
      <c r="E622" s="2"/>
      <c r="F622" s="2"/>
      <c r="G622" s="120"/>
      <c r="H622" s="120"/>
      <c r="I622" s="120"/>
      <c r="J622" s="58"/>
      <c r="K622" s="121"/>
      <c r="L622" s="2"/>
      <c r="M622" s="120"/>
      <c r="N622" s="120"/>
      <c r="O622" s="120"/>
      <c r="P622" s="120"/>
      <c r="Q622" s="2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122"/>
      <c r="AJ622" s="122"/>
      <c r="AK622" s="2"/>
      <c r="AL622" s="2"/>
      <c r="AM622" s="2"/>
      <c r="AN622" s="2"/>
      <c r="AO622" s="2"/>
      <c r="AP622" s="2"/>
      <c r="AQ622" s="2"/>
      <c r="AR622" s="15"/>
    </row>
    <row r="623" spans="1:44" ht="11.25" customHeight="1">
      <c r="A623" s="120"/>
      <c r="B623" s="120"/>
      <c r="C623" s="120"/>
      <c r="D623" s="120"/>
      <c r="E623" s="2"/>
      <c r="F623" s="2"/>
      <c r="G623" s="120"/>
      <c r="H623" s="120"/>
      <c r="I623" s="120"/>
      <c r="J623" s="58"/>
      <c r="K623" s="121"/>
      <c r="L623" s="2"/>
      <c r="M623" s="120"/>
      <c r="N623" s="120"/>
      <c r="O623" s="120"/>
      <c r="P623" s="120"/>
      <c r="Q623" s="2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122"/>
      <c r="AJ623" s="122"/>
      <c r="AK623" s="2"/>
      <c r="AL623" s="2"/>
      <c r="AM623" s="2"/>
      <c r="AN623" s="2"/>
      <c r="AO623" s="2"/>
      <c r="AP623" s="2"/>
      <c r="AQ623" s="2"/>
      <c r="AR623" s="15"/>
    </row>
    <row r="624" spans="1:44" ht="11.25" customHeight="1">
      <c r="A624" s="120"/>
      <c r="B624" s="120"/>
      <c r="C624" s="120"/>
      <c r="D624" s="120"/>
      <c r="E624" s="2"/>
      <c r="F624" s="2"/>
      <c r="G624" s="120"/>
      <c r="H624" s="120"/>
      <c r="I624" s="120"/>
      <c r="J624" s="58"/>
      <c r="K624" s="121"/>
      <c r="L624" s="2"/>
      <c r="M624" s="120"/>
      <c r="N624" s="120"/>
      <c r="O624" s="120"/>
      <c r="P624" s="120"/>
      <c r="Q624" s="2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122"/>
      <c r="AJ624" s="122"/>
      <c r="AK624" s="2"/>
      <c r="AL624" s="2"/>
      <c r="AM624" s="2"/>
      <c r="AN624" s="2"/>
      <c r="AO624" s="2"/>
      <c r="AP624" s="2"/>
      <c r="AQ624" s="2"/>
      <c r="AR624" s="15"/>
    </row>
    <row r="625" spans="1:44" ht="11.25" customHeight="1">
      <c r="A625" s="120"/>
      <c r="B625" s="120"/>
      <c r="C625" s="120"/>
      <c r="D625" s="120"/>
      <c r="E625" s="2"/>
      <c r="F625" s="2"/>
      <c r="G625" s="120"/>
      <c r="H625" s="120"/>
      <c r="I625" s="120"/>
      <c r="J625" s="58"/>
      <c r="K625" s="121"/>
      <c r="L625" s="2"/>
      <c r="M625" s="120"/>
      <c r="N625" s="120"/>
      <c r="O625" s="120"/>
      <c r="P625" s="120"/>
      <c r="Q625" s="2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122"/>
      <c r="AJ625" s="122"/>
      <c r="AK625" s="2"/>
      <c r="AL625" s="2"/>
      <c r="AM625" s="2"/>
      <c r="AN625" s="2"/>
      <c r="AO625" s="2"/>
      <c r="AP625" s="2"/>
      <c r="AQ625" s="2"/>
      <c r="AR625" s="15"/>
    </row>
    <row r="626" spans="1:44" ht="11.25" customHeight="1">
      <c r="A626" s="120"/>
      <c r="B626" s="120"/>
      <c r="C626" s="120"/>
      <c r="D626" s="120"/>
      <c r="E626" s="2"/>
      <c r="F626" s="2"/>
      <c r="G626" s="120"/>
      <c r="H626" s="120"/>
      <c r="I626" s="120"/>
      <c r="J626" s="58"/>
      <c r="K626" s="121"/>
      <c r="L626" s="2"/>
      <c r="M626" s="120"/>
      <c r="N626" s="120"/>
      <c r="O626" s="120"/>
      <c r="P626" s="120"/>
      <c r="Q626" s="2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122"/>
      <c r="AJ626" s="122"/>
      <c r="AK626" s="2"/>
      <c r="AL626" s="2"/>
      <c r="AM626" s="2"/>
      <c r="AN626" s="2"/>
      <c r="AO626" s="2"/>
      <c r="AP626" s="2"/>
      <c r="AQ626" s="2"/>
      <c r="AR626" s="15"/>
    </row>
    <row r="627" spans="1:44" ht="11.25" customHeight="1">
      <c r="A627" s="120"/>
      <c r="B627" s="120"/>
      <c r="C627" s="120"/>
      <c r="D627" s="120"/>
      <c r="E627" s="2"/>
      <c r="F627" s="2"/>
      <c r="G627" s="120"/>
      <c r="H627" s="120"/>
      <c r="I627" s="120"/>
      <c r="J627" s="58"/>
      <c r="K627" s="121"/>
      <c r="L627" s="2"/>
      <c r="M627" s="120"/>
      <c r="N627" s="120"/>
      <c r="O627" s="120"/>
      <c r="P627" s="120"/>
      <c r="Q627" s="2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122"/>
      <c r="AJ627" s="122"/>
      <c r="AK627" s="2"/>
      <c r="AL627" s="2"/>
      <c r="AM627" s="2"/>
      <c r="AN627" s="2"/>
      <c r="AO627" s="2"/>
      <c r="AP627" s="2"/>
      <c r="AQ627" s="2"/>
      <c r="AR627" s="15"/>
    </row>
    <row r="628" spans="1:44" ht="11.25" customHeight="1">
      <c r="A628" s="120"/>
      <c r="B628" s="120"/>
      <c r="C628" s="120"/>
      <c r="D628" s="120"/>
      <c r="E628" s="2"/>
      <c r="F628" s="2"/>
      <c r="G628" s="120"/>
      <c r="H628" s="120"/>
      <c r="I628" s="120"/>
      <c r="J628" s="58"/>
      <c r="K628" s="121"/>
      <c r="L628" s="2"/>
      <c r="M628" s="120"/>
      <c r="N628" s="120"/>
      <c r="O628" s="120"/>
      <c r="P628" s="120"/>
      <c r="Q628" s="2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122"/>
      <c r="AJ628" s="122"/>
      <c r="AK628" s="2"/>
      <c r="AL628" s="2"/>
      <c r="AM628" s="2"/>
      <c r="AN628" s="2"/>
      <c r="AO628" s="2"/>
      <c r="AP628" s="2"/>
      <c r="AQ628" s="2"/>
      <c r="AR628" s="15"/>
    </row>
    <row r="629" spans="1:44" ht="11.25" customHeight="1">
      <c r="A629" s="120"/>
      <c r="B629" s="120"/>
      <c r="C629" s="120"/>
      <c r="D629" s="120"/>
      <c r="E629" s="2"/>
      <c r="F629" s="2"/>
      <c r="G629" s="120"/>
      <c r="H629" s="120"/>
      <c r="I629" s="120"/>
      <c r="J629" s="58"/>
      <c r="K629" s="121"/>
      <c r="L629" s="2"/>
      <c r="M629" s="120"/>
      <c r="N629" s="120"/>
      <c r="O629" s="120"/>
      <c r="P629" s="120"/>
      <c r="Q629" s="2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122"/>
      <c r="AJ629" s="122"/>
      <c r="AK629" s="2"/>
      <c r="AL629" s="2"/>
      <c r="AM629" s="2"/>
      <c r="AN629" s="2"/>
      <c r="AO629" s="2"/>
      <c r="AP629" s="2"/>
      <c r="AQ629" s="2"/>
      <c r="AR629" s="15"/>
    </row>
    <row r="630" spans="1:44" ht="11.25" customHeight="1">
      <c r="A630" s="120"/>
      <c r="B630" s="120"/>
      <c r="C630" s="120"/>
      <c r="D630" s="120"/>
      <c r="E630" s="2"/>
      <c r="F630" s="2"/>
      <c r="G630" s="120"/>
      <c r="H630" s="120"/>
      <c r="I630" s="120"/>
      <c r="J630" s="58"/>
      <c r="K630" s="121"/>
      <c r="L630" s="2"/>
      <c r="M630" s="120"/>
      <c r="N630" s="120"/>
      <c r="O630" s="120"/>
      <c r="P630" s="120"/>
      <c r="Q630" s="2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122"/>
      <c r="AJ630" s="122"/>
      <c r="AK630" s="2"/>
      <c r="AL630" s="2"/>
      <c r="AM630" s="2"/>
      <c r="AN630" s="2"/>
      <c r="AO630" s="2"/>
      <c r="AP630" s="2"/>
      <c r="AQ630" s="2"/>
      <c r="AR630" s="15"/>
    </row>
    <row r="631" spans="1:44" ht="11.25" customHeight="1">
      <c r="A631" s="120"/>
      <c r="B631" s="120"/>
      <c r="C631" s="120"/>
      <c r="D631" s="120"/>
      <c r="E631" s="2"/>
      <c r="F631" s="2"/>
      <c r="G631" s="120"/>
      <c r="H631" s="120"/>
      <c r="I631" s="120"/>
      <c r="J631" s="58"/>
      <c r="K631" s="121"/>
      <c r="L631" s="2"/>
      <c r="M631" s="120"/>
      <c r="N631" s="120"/>
      <c r="O631" s="120"/>
      <c r="P631" s="120"/>
      <c r="Q631" s="2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122"/>
      <c r="AJ631" s="122"/>
      <c r="AK631" s="2"/>
      <c r="AL631" s="2"/>
      <c r="AM631" s="2"/>
      <c r="AN631" s="2"/>
      <c r="AO631" s="2"/>
      <c r="AP631" s="2"/>
      <c r="AQ631" s="2"/>
      <c r="AR631" s="15"/>
    </row>
    <row r="632" spans="1:44" ht="11.25" customHeight="1">
      <c r="A632" s="120"/>
      <c r="B632" s="120"/>
      <c r="C632" s="120"/>
      <c r="D632" s="120"/>
      <c r="E632" s="2"/>
      <c r="F632" s="2"/>
      <c r="G632" s="120"/>
      <c r="H632" s="120"/>
      <c r="I632" s="120"/>
      <c r="J632" s="58"/>
      <c r="K632" s="121"/>
      <c r="L632" s="2"/>
      <c r="M632" s="120"/>
      <c r="N632" s="120"/>
      <c r="O632" s="120"/>
      <c r="P632" s="120"/>
      <c r="Q632" s="2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122"/>
      <c r="AJ632" s="122"/>
      <c r="AK632" s="2"/>
      <c r="AL632" s="2"/>
      <c r="AM632" s="2"/>
      <c r="AN632" s="2"/>
      <c r="AO632" s="2"/>
      <c r="AP632" s="2"/>
      <c r="AQ632" s="2"/>
      <c r="AR632" s="15"/>
    </row>
    <row r="633" spans="1:44" ht="11.25" customHeight="1">
      <c r="A633" s="120"/>
      <c r="B633" s="120"/>
      <c r="C633" s="120"/>
      <c r="D633" s="120"/>
      <c r="E633" s="2"/>
      <c r="F633" s="2"/>
      <c r="G633" s="120"/>
      <c r="H633" s="120"/>
      <c r="I633" s="120"/>
      <c r="J633" s="58"/>
      <c r="K633" s="121"/>
      <c r="L633" s="2"/>
      <c r="M633" s="120"/>
      <c r="N633" s="120"/>
      <c r="O633" s="120"/>
      <c r="P633" s="120"/>
      <c r="Q633" s="2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122"/>
      <c r="AJ633" s="122"/>
      <c r="AK633" s="2"/>
      <c r="AL633" s="2"/>
      <c r="AM633" s="2"/>
      <c r="AN633" s="2"/>
      <c r="AO633" s="2"/>
      <c r="AP633" s="2"/>
      <c r="AQ633" s="2"/>
      <c r="AR633" s="15"/>
    </row>
    <row r="634" spans="1:44" ht="11.25" customHeight="1">
      <c r="A634" s="120"/>
      <c r="B634" s="120"/>
      <c r="C634" s="120"/>
      <c r="D634" s="120"/>
      <c r="E634" s="2"/>
      <c r="F634" s="2"/>
      <c r="G634" s="120"/>
      <c r="H634" s="120"/>
      <c r="I634" s="120"/>
      <c r="J634" s="58"/>
      <c r="K634" s="121"/>
      <c r="L634" s="2"/>
      <c r="M634" s="120"/>
      <c r="N634" s="120"/>
      <c r="O634" s="120"/>
      <c r="P634" s="120"/>
      <c r="Q634" s="2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122"/>
      <c r="AJ634" s="122"/>
      <c r="AK634" s="2"/>
      <c r="AL634" s="2"/>
      <c r="AM634" s="2"/>
      <c r="AN634" s="2"/>
      <c r="AO634" s="2"/>
      <c r="AP634" s="2"/>
      <c r="AQ634" s="2"/>
      <c r="AR634" s="15"/>
    </row>
    <row r="635" spans="1:44" ht="11.25" customHeight="1">
      <c r="A635" s="120"/>
      <c r="B635" s="120"/>
      <c r="C635" s="120"/>
      <c r="D635" s="120"/>
      <c r="E635" s="2"/>
      <c r="F635" s="2"/>
      <c r="G635" s="120"/>
      <c r="H635" s="120"/>
      <c r="I635" s="120"/>
      <c r="J635" s="58"/>
      <c r="K635" s="121"/>
      <c r="L635" s="2"/>
      <c r="M635" s="120"/>
      <c r="N635" s="120"/>
      <c r="O635" s="120"/>
      <c r="P635" s="120"/>
      <c r="Q635" s="2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122"/>
      <c r="AJ635" s="122"/>
      <c r="AK635" s="2"/>
      <c r="AL635" s="2"/>
      <c r="AM635" s="2"/>
      <c r="AN635" s="2"/>
      <c r="AO635" s="2"/>
      <c r="AP635" s="2"/>
      <c r="AQ635" s="2"/>
      <c r="AR635" s="15"/>
    </row>
    <row r="636" spans="1:44" ht="11.25" customHeight="1">
      <c r="A636" s="120"/>
      <c r="B636" s="120"/>
      <c r="C636" s="120"/>
      <c r="D636" s="120"/>
      <c r="E636" s="2"/>
      <c r="F636" s="2"/>
      <c r="G636" s="120"/>
      <c r="H636" s="120"/>
      <c r="I636" s="120"/>
      <c r="J636" s="58"/>
      <c r="K636" s="121"/>
      <c r="L636" s="2"/>
      <c r="M636" s="120"/>
      <c r="N636" s="120"/>
      <c r="O636" s="120"/>
      <c r="P636" s="120"/>
      <c r="Q636" s="2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122"/>
      <c r="AJ636" s="122"/>
      <c r="AK636" s="2"/>
      <c r="AL636" s="2"/>
      <c r="AM636" s="2"/>
      <c r="AN636" s="2"/>
      <c r="AO636" s="2"/>
      <c r="AP636" s="2"/>
      <c r="AQ636" s="2"/>
      <c r="AR636" s="15"/>
    </row>
    <row r="637" spans="1:44" ht="11.25" customHeight="1">
      <c r="A637" s="120"/>
      <c r="B637" s="120"/>
      <c r="C637" s="120"/>
      <c r="D637" s="120"/>
      <c r="E637" s="2"/>
      <c r="F637" s="2"/>
      <c r="G637" s="120"/>
      <c r="H637" s="120"/>
      <c r="I637" s="120"/>
      <c r="J637" s="58"/>
      <c r="K637" s="121"/>
      <c r="L637" s="2"/>
      <c r="M637" s="120"/>
      <c r="N637" s="120"/>
      <c r="O637" s="120"/>
      <c r="P637" s="120"/>
      <c r="Q637" s="2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122"/>
      <c r="AJ637" s="122"/>
      <c r="AK637" s="2"/>
      <c r="AL637" s="2"/>
      <c r="AM637" s="2"/>
      <c r="AN637" s="2"/>
      <c r="AO637" s="2"/>
      <c r="AP637" s="2"/>
      <c r="AQ637" s="2"/>
      <c r="AR637" s="15"/>
    </row>
    <row r="638" spans="1:44" ht="11.25" customHeight="1">
      <c r="A638" s="120"/>
      <c r="B638" s="120"/>
      <c r="C638" s="120"/>
      <c r="D638" s="120"/>
      <c r="E638" s="2"/>
      <c r="F638" s="2"/>
      <c r="G638" s="120"/>
      <c r="H638" s="120"/>
      <c r="I638" s="120"/>
      <c r="J638" s="58"/>
      <c r="K638" s="121"/>
      <c r="L638" s="2"/>
      <c r="M638" s="120"/>
      <c r="N638" s="120"/>
      <c r="O638" s="120"/>
      <c r="P638" s="120"/>
      <c r="Q638" s="2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122"/>
      <c r="AJ638" s="122"/>
      <c r="AK638" s="2"/>
      <c r="AL638" s="2"/>
      <c r="AM638" s="2"/>
      <c r="AN638" s="2"/>
      <c r="AO638" s="2"/>
      <c r="AP638" s="2"/>
      <c r="AQ638" s="2"/>
      <c r="AR638" s="15"/>
    </row>
    <row r="639" spans="1:44" ht="11.25" customHeight="1">
      <c r="A639" s="120"/>
      <c r="B639" s="120"/>
      <c r="C639" s="120"/>
      <c r="D639" s="120"/>
      <c r="E639" s="2"/>
      <c r="F639" s="2"/>
      <c r="G639" s="120"/>
      <c r="H639" s="120"/>
      <c r="I639" s="120"/>
      <c r="J639" s="58"/>
      <c r="K639" s="121"/>
      <c r="L639" s="2"/>
      <c r="M639" s="120"/>
      <c r="N639" s="120"/>
      <c r="O639" s="120"/>
      <c r="P639" s="120"/>
      <c r="Q639" s="2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122"/>
      <c r="AJ639" s="122"/>
      <c r="AK639" s="2"/>
      <c r="AL639" s="2"/>
      <c r="AM639" s="2"/>
      <c r="AN639" s="2"/>
      <c r="AO639" s="2"/>
      <c r="AP639" s="2"/>
      <c r="AQ639" s="2"/>
      <c r="AR639" s="15"/>
    </row>
    <row r="640" spans="1:44" ht="11.25" customHeight="1">
      <c r="A640" s="120"/>
      <c r="B640" s="120"/>
      <c r="C640" s="120"/>
      <c r="D640" s="120"/>
      <c r="E640" s="2"/>
      <c r="F640" s="2"/>
      <c r="G640" s="120"/>
      <c r="H640" s="120"/>
      <c r="I640" s="120"/>
      <c r="J640" s="58"/>
      <c r="K640" s="121"/>
      <c r="L640" s="2"/>
      <c r="M640" s="120"/>
      <c r="N640" s="120"/>
      <c r="O640" s="120"/>
      <c r="P640" s="120"/>
      <c r="Q640" s="2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122"/>
      <c r="AJ640" s="122"/>
      <c r="AK640" s="2"/>
      <c r="AL640" s="2"/>
      <c r="AM640" s="2"/>
      <c r="AN640" s="2"/>
      <c r="AO640" s="2"/>
      <c r="AP640" s="2"/>
      <c r="AQ640" s="2"/>
      <c r="AR640" s="15"/>
    </row>
    <row r="641" spans="1:44" ht="11.25" customHeight="1">
      <c r="A641" s="120"/>
      <c r="B641" s="120"/>
      <c r="C641" s="120"/>
      <c r="D641" s="120"/>
      <c r="E641" s="2"/>
      <c r="F641" s="2"/>
      <c r="G641" s="120"/>
      <c r="H641" s="120"/>
      <c r="I641" s="120"/>
      <c r="J641" s="58"/>
      <c r="K641" s="121"/>
      <c r="L641" s="2"/>
      <c r="M641" s="120"/>
      <c r="N641" s="120"/>
      <c r="O641" s="120"/>
      <c r="P641" s="120"/>
      <c r="Q641" s="2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122"/>
      <c r="AJ641" s="122"/>
      <c r="AK641" s="2"/>
      <c r="AL641" s="2"/>
      <c r="AM641" s="2"/>
      <c r="AN641" s="2"/>
      <c r="AO641" s="2"/>
      <c r="AP641" s="2"/>
      <c r="AQ641" s="2"/>
      <c r="AR641" s="15"/>
    </row>
    <row r="642" spans="1:44" ht="11.25" customHeight="1">
      <c r="A642" s="120"/>
      <c r="B642" s="120"/>
      <c r="C642" s="120"/>
      <c r="D642" s="120"/>
      <c r="E642" s="2"/>
      <c r="F642" s="2"/>
      <c r="G642" s="120"/>
      <c r="H642" s="120"/>
      <c r="I642" s="120"/>
      <c r="J642" s="58"/>
      <c r="K642" s="121"/>
      <c r="L642" s="2"/>
      <c r="M642" s="120"/>
      <c r="N642" s="120"/>
      <c r="O642" s="120"/>
      <c r="P642" s="120"/>
      <c r="Q642" s="2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122"/>
      <c r="AJ642" s="122"/>
      <c r="AK642" s="2"/>
      <c r="AL642" s="2"/>
      <c r="AM642" s="2"/>
      <c r="AN642" s="2"/>
      <c r="AO642" s="2"/>
      <c r="AP642" s="2"/>
      <c r="AQ642" s="2"/>
      <c r="AR642" s="15"/>
    </row>
    <row r="643" spans="1:44" ht="11.25" customHeight="1">
      <c r="A643" s="120"/>
      <c r="B643" s="120"/>
      <c r="C643" s="120"/>
      <c r="D643" s="120"/>
      <c r="E643" s="2"/>
      <c r="F643" s="2"/>
      <c r="G643" s="120"/>
      <c r="H643" s="120"/>
      <c r="I643" s="120"/>
      <c r="J643" s="58"/>
      <c r="K643" s="121"/>
      <c r="L643" s="2"/>
      <c r="M643" s="120"/>
      <c r="N643" s="120"/>
      <c r="O643" s="120"/>
      <c r="P643" s="120"/>
      <c r="Q643" s="2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122"/>
      <c r="AJ643" s="122"/>
      <c r="AK643" s="2"/>
      <c r="AL643" s="2"/>
      <c r="AM643" s="2"/>
      <c r="AN643" s="2"/>
      <c r="AO643" s="2"/>
      <c r="AP643" s="2"/>
      <c r="AQ643" s="2"/>
      <c r="AR643" s="15"/>
    </row>
    <row r="644" spans="1:44" ht="11.25" customHeight="1">
      <c r="A644" s="120"/>
      <c r="B644" s="120"/>
      <c r="C644" s="120"/>
      <c r="D644" s="120"/>
      <c r="E644" s="2"/>
      <c r="F644" s="2"/>
      <c r="G644" s="120"/>
      <c r="H644" s="120"/>
      <c r="I644" s="120"/>
      <c r="J644" s="58"/>
      <c r="K644" s="121"/>
      <c r="L644" s="2"/>
      <c r="M644" s="120"/>
      <c r="N644" s="120"/>
      <c r="O644" s="120"/>
      <c r="P644" s="120"/>
      <c r="Q644" s="2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122"/>
      <c r="AJ644" s="122"/>
      <c r="AK644" s="2"/>
      <c r="AL644" s="2"/>
      <c r="AM644" s="2"/>
      <c r="AN644" s="2"/>
      <c r="AO644" s="2"/>
      <c r="AP644" s="2"/>
      <c r="AQ644" s="2"/>
      <c r="AR644" s="15"/>
    </row>
    <row r="645" spans="1:44" ht="11.25" customHeight="1">
      <c r="A645" s="120"/>
      <c r="B645" s="120"/>
      <c r="C645" s="120"/>
      <c r="D645" s="120"/>
      <c r="E645" s="2"/>
      <c r="F645" s="2"/>
      <c r="G645" s="120"/>
      <c r="H645" s="120"/>
      <c r="I645" s="120"/>
      <c r="J645" s="58"/>
      <c r="K645" s="121"/>
      <c r="L645" s="2"/>
      <c r="M645" s="120"/>
      <c r="N645" s="120"/>
      <c r="O645" s="120"/>
      <c r="P645" s="120"/>
      <c r="Q645" s="2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122"/>
      <c r="AJ645" s="122"/>
      <c r="AK645" s="2"/>
      <c r="AL645" s="2"/>
      <c r="AM645" s="2"/>
      <c r="AN645" s="2"/>
      <c r="AO645" s="2"/>
      <c r="AP645" s="2"/>
      <c r="AQ645" s="2"/>
      <c r="AR645" s="15"/>
    </row>
    <row r="646" spans="1:44" ht="11.25" customHeight="1">
      <c r="A646" s="120"/>
      <c r="B646" s="120"/>
      <c r="C646" s="120"/>
      <c r="D646" s="120"/>
      <c r="E646" s="2"/>
      <c r="F646" s="2"/>
      <c r="G646" s="120"/>
      <c r="H646" s="120"/>
      <c r="I646" s="120"/>
      <c r="J646" s="58"/>
      <c r="K646" s="121"/>
      <c r="L646" s="2"/>
      <c r="M646" s="120"/>
      <c r="N646" s="120"/>
      <c r="O646" s="120"/>
      <c r="P646" s="120"/>
      <c r="Q646" s="2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122"/>
      <c r="AJ646" s="122"/>
      <c r="AK646" s="2"/>
      <c r="AL646" s="2"/>
      <c r="AM646" s="2"/>
      <c r="AN646" s="2"/>
      <c r="AO646" s="2"/>
      <c r="AP646" s="2"/>
      <c r="AQ646" s="2"/>
      <c r="AR646" s="15"/>
    </row>
    <row r="647" spans="1:44" ht="11.25" customHeight="1">
      <c r="A647" s="120"/>
      <c r="B647" s="120"/>
      <c r="C647" s="120"/>
      <c r="D647" s="120"/>
      <c r="E647" s="2"/>
      <c r="F647" s="2"/>
      <c r="G647" s="120"/>
      <c r="H647" s="120"/>
      <c r="I647" s="120"/>
      <c r="J647" s="58"/>
      <c r="K647" s="121"/>
      <c r="L647" s="2"/>
      <c r="M647" s="120"/>
      <c r="N647" s="120"/>
      <c r="O647" s="120"/>
      <c r="P647" s="120"/>
      <c r="Q647" s="2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122"/>
      <c r="AJ647" s="122"/>
      <c r="AK647" s="2"/>
      <c r="AL647" s="2"/>
      <c r="AM647" s="2"/>
      <c r="AN647" s="2"/>
      <c r="AO647" s="2"/>
      <c r="AP647" s="2"/>
      <c r="AQ647" s="2"/>
      <c r="AR647" s="15"/>
    </row>
    <row r="648" spans="1:44" ht="11.25" customHeight="1">
      <c r="A648" s="120"/>
      <c r="B648" s="120"/>
      <c r="C648" s="120"/>
      <c r="D648" s="120"/>
      <c r="E648" s="2"/>
      <c r="F648" s="2"/>
      <c r="G648" s="120"/>
      <c r="H648" s="120"/>
      <c r="I648" s="120"/>
      <c r="J648" s="58"/>
      <c r="K648" s="121"/>
      <c r="L648" s="2"/>
      <c r="M648" s="120"/>
      <c r="N648" s="120"/>
      <c r="O648" s="120"/>
      <c r="P648" s="120"/>
      <c r="Q648" s="2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122"/>
      <c r="AJ648" s="122"/>
      <c r="AK648" s="2"/>
      <c r="AL648" s="2"/>
      <c r="AM648" s="2"/>
      <c r="AN648" s="2"/>
      <c r="AO648" s="2"/>
      <c r="AP648" s="2"/>
      <c r="AQ648" s="2"/>
      <c r="AR648" s="15"/>
    </row>
    <row r="649" spans="1:44" ht="11.25" customHeight="1">
      <c r="A649" s="120"/>
      <c r="B649" s="120"/>
      <c r="C649" s="120"/>
      <c r="D649" s="120"/>
      <c r="E649" s="2"/>
      <c r="F649" s="2"/>
      <c r="G649" s="120"/>
      <c r="H649" s="120"/>
      <c r="I649" s="120"/>
      <c r="J649" s="58"/>
      <c r="K649" s="121"/>
      <c r="L649" s="2"/>
      <c r="M649" s="120"/>
      <c r="N649" s="120"/>
      <c r="O649" s="120"/>
      <c r="P649" s="120"/>
      <c r="Q649" s="2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122"/>
      <c r="AJ649" s="122"/>
      <c r="AK649" s="2"/>
      <c r="AL649" s="2"/>
      <c r="AM649" s="2"/>
      <c r="AN649" s="2"/>
      <c r="AO649" s="2"/>
      <c r="AP649" s="2"/>
      <c r="AQ649" s="2"/>
      <c r="AR649" s="15"/>
    </row>
    <row r="650" spans="1:44" ht="11.25" customHeight="1">
      <c r="A650" s="120"/>
      <c r="B650" s="120"/>
      <c r="C650" s="120"/>
      <c r="D650" s="120"/>
      <c r="E650" s="2"/>
      <c r="F650" s="2"/>
      <c r="G650" s="120"/>
      <c r="H650" s="120"/>
      <c r="I650" s="120"/>
      <c r="J650" s="58"/>
      <c r="K650" s="121"/>
      <c r="L650" s="2"/>
      <c r="M650" s="120"/>
      <c r="N650" s="120"/>
      <c r="O650" s="120"/>
      <c r="P650" s="120"/>
      <c r="Q650" s="2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122"/>
      <c r="AJ650" s="122"/>
      <c r="AK650" s="2"/>
      <c r="AL650" s="2"/>
      <c r="AM650" s="2"/>
      <c r="AN650" s="2"/>
      <c r="AO650" s="2"/>
      <c r="AP650" s="2"/>
      <c r="AQ650" s="2"/>
      <c r="AR650" s="15"/>
    </row>
    <row r="651" spans="1:44" ht="11.25" customHeight="1">
      <c r="A651" s="120"/>
      <c r="B651" s="120"/>
      <c r="C651" s="120"/>
      <c r="D651" s="120"/>
      <c r="E651" s="2"/>
      <c r="F651" s="2"/>
      <c r="G651" s="120"/>
      <c r="H651" s="120"/>
      <c r="I651" s="120"/>
      <c r="J651" s="58"/>
      <c r="K651" s="121"/>
      <c r="L651" s="2"/>
      <c r="M651" s="120"/>
      <c r="N651" s="120"/>
      <c r="O651" s="120"/>
      <c r="P651" s="120"/>
      <c r="Q651" s="2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122"/>
      <c r="AJ651" s="122"/>
      <c r="AK651" s="2"/>
      <c r="AL651" s="2"/>
      <c r="AM651" s="2"/>
      <c r="AN651" s="2"/>
      <c r="AO651" s="2"/>
      <c r="AP651" s="2"/>
      <c r="AQ651" s="2"/>
      <c r="AR651" s="15"/>
    </row>
    <row r="652" spans="1:44" ht="11.25" customHeight="1">
      <c r="A652" s="120"/>
      <c r="B652" s="120"/>
      <c r="C652" s="120"/>
      <c r="D652" s="120"/>
      <c r="E652" s="2"/>
      <c r="F652" s="2"/>
      <c r="G652" s="120"/>
      <c r="H652" s="120"/>
      <c r="I652" s="120"/>
      <c r="J652" s="58"/>
      <c r="K652" s="121"/>
      <c r="L652" s="2"/>
      <c r="M652" s="120"/>
      <c r="N652" s="120"/>
      <c r="O652" s="120"/>
      <c r="P652" s="120"/>
      <c r="Q652" s="2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122"/>
      <c r="AJ652" s="122"/>
      <c r="AK652" s="2"/>
      <c r="AL652" s="2"/>
      <c r="AM652" s="2"/>
      <c r="AN652" s="2"/>
      <c r="AO652" s="2"/>
      <c r="AP652" s="2"/>
      <c r="AQ652" s="2"/>
      <c r="AR652" s="15"/>
    </row>
    <row r="653" spans="1:44" ht="11.25" customHeight="1">
      <c r="A653" s="120"/>
      <c r="B653" s="120"/>
      <c r="C653" s="120"/>
      <c r="D653" s="120"/>
      <c r="E653" s="2"/>
      <c r="F653" s="2"/>
      <c r="G653" s="120"/>
      <c r="H653" s="120"/>
      <c r="I653" s="120"/>
      <c r="J653" s="58"/>
      <c r="K653" s="121"/>
      <c r="L653" s="2"/>
      <c r="M653" s="120"/>
      <c r="N653" s="120"/>
      <c r="O653" s="120"/>
      <c r="P653" s="120"/>
      <c r="Q653" s="2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122"/>
      <c r="AJ653" s="122"/>
      <c r="AK653" s="2"/>
      <c r="AL653" s="2"/>
      <c r="AM653" s="2"/>
      <c r="AN653" s="2"/>
      <c r="AO653" s="2"/>
      <c r="AP653" s="2"/>
      <c r="AQ653" s="2"/>
      <c r="AR653" s="15"/>
    </row>
    <row r="654" spans="1:44" ht="11.25" customHeight="1">
      <c r="A654" s="120"/>
      <c r="B654" s="120"/>
      <c r="C654" s="120"/>
      <c r="D654" s="120"/>
      <c r="E654" s="2"/>
      <c r="F654" s="2"/>
      <c r="G654" s="120"/>
      <c r="H654" s="120"/>
      <c r="I654" s="120"/>
      <c r="J654" s="58"/>
      <c r="K654" s="121"/>
      <c r="L654" s="2"/>
      <c r="M654" s="120"/>
      <c r="N654" s="120"/>
      <c r="O654" s="120"/>
      <c r="P654" s="120"/>
      <c r="Q654" s="2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122"/>
      <c r="AJ654" s="122"/>
      <c r="AK654" s="2"/>
      <c r="AL654" s="2"/>
      <c r="AM654" s="2"/>
      <c r="AN654" s="2"/>
      <c r="AO654" s="2"/>
      <c r="AP654" s="2"/>
      <c r="AQ654" s="2"/>
      <c r="AR654" s="15"/>
    </row>
    <row r="655" spans="1:44" ht="11.25" customHeight="1">
      <c r="A655" s="120"/>
      <c r="B655" s="120"/>
      <c r="C655" s="120"/>
      <c r="D655" s="120"/>
      <c r="E655" s="2"/>
      <c r="F655" s="2"/>
      <c r="G655" s="120"/>
      <c r="H655" s="120"/>
      <c r="I655" s="120"/>
      <c r="J655" s="58"/>
      <c r="K655" s="121"/>
      <c r="L655" s="2"/>
      <c r="M655" s="120"/>
      <c r="N655" s="120"/>
      <c r="O655" s="120"/>
      <c r="P655" s="120"/>
      <c r="Q655" s="2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122"/>
      <c r="AJ655" s="122"/>
      <c r="AK655" s="2"/>
      <c r="AL655" s="2"/>
      <c r="AM655" s="2"/>
      <c r="AN655" s="2"/>
      <c r="AO655" s="2"/>
      <c r="AP655" s="2"/>
      <c r="AQ655" s="2"/>
      <c r="AR655" s="15"/>
    </row>
    <row r="656" spans="1:44" ht="11.25" customHeight="1">
      <c r="A656" s="120"/>
      <c r="B656" s="120"/>
      <c r="C656" s="120"/>
      <c r="D656" s="120"/>
      <c r="E656" s="2"/>
      <c r="F656" s="2"/>
      <c r="G656" s="120"/>
      <c r="H656" s="120"/>
      <c r="I656" s="120"/>
      <c r="J656" s="58"/>
      <c r="K656" s="121"/>
      <c r="L656" s="2"/>
      <c r="M656" s="120"/>
      <c r="N656" s="120"/>
      <c r="O656" s="120"/>
      <c r="P656" s="120"/>
      <c r="Q656" s="2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122"/>
      <c r="AJ656" s="122"/>
      <c r="AK656" s="2"/>
      <c r="AL656" s="2"/>
      <c r="AM656" s="2"/>
      <c r="AN656" s="2"/>
      <c r="AO656" s="2"/>
      <c r="AP656" s="2"/>
      <c r="AQ656" s="2"/>
      <c r="AR656" s="15"/>
    </row>
    <row r="657" spans="1:44" ht="11.25" customHeight="1">
      <c r="A657" s="120"/>
      <c r="B657" s="120"/>
      <c r="C657" s="120"/>
      <c r="D657" s="120"/>
      <c r="E657" s="2"/>
      <c r="F657" s="2"/>
      <c r="G657" s="120"/>
      <c r="H657" s="120"/>
      <c r="I657" s="120"/>
      <c r="J657" s="58"/>
      <c r="K657" s="121"/>
      <c r="L657" s="2"/>
      <c r="M657" s="120"/>
      <c r="N657" s="120"/>
      <c r="O657" s="120"/>
      <c r="P657" s="120"/>
      <c r="Q657" s="2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122"/>
      <c r="AJ657" s="122"/>
      <c r="AK657" s="2"/>
      <c r="AL657" s="2"/>
      <c r="AM657" s="2"/>
      <c r="AN657" s="2"/>
      <c r="AO657" s="2"/>
      <c r="AP657" s="2"/>
      <c r="AQ657" s="2"/>
      <c r="AR657" s="15"/>
    </row>
    <row r="658" spans="1:44" ht="11.25" customHeight="1">
      <c r="A658" s="120"/>
      <c r="B658" s="120"/>
      <c r="C658" s="120"/>
      <c r="D658" s="120"/>
      <c r="E658" s="2"/>
      <c r="F658" s="2"/>
      <c r="G658" s="120"/>
      <c r="H658" s="120"/>
      <c r="I658" s="120"/>
      <c r="J658" s="58"/>
      <c r="K658" s="121"/>
      <c r="L658" s="2"/>
      <c r="M658" s="120"/>
      <c r="N658" s="120"/>
      <c r="O658" s="120"/>
      <c r="P658" s="120"/>
      <c r="Q658" s="2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122"/>
      <c r="AJ658" s="122"/>
      <c r="AK658" s="2"/>
      <c r="AL658" s="2"/>
      <c r="AM658" s="2"/>
      <c r="AN658" s="2"/>
      <c r="AO658" s="2"/>
      <c r="AP658" s="2"/>
      <c r="AQ658" s="2"/>
      <c r="AR658" s="15"/>
    </row>
    <row r="659" spans="1:44" ht="11.25" customHeight="1">
      <c r="A659" s="120"/>
      <c r="B659" s="120"/>
      <c r="C659" s="120"/>
      <c r="D659" s="120"/>
      <c r="E659" s="2"/>
      <c r="F659" s="2"/>
      <c r="G659" s="120"/>
      <c r="H659" s="120"/>
      <c r="I659" s="120"/>
      <c r="J659" s="58"/>
      <c r="K659" s="121"/>
      <c r="L659" s="2"/>
      <c r="M659" s="120"/>
      <c r="N659" s="120"/>
      <c r="O659" s="120"/>
      <c r="P659" s="120"/>
      <c r="Q659" s="2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122"/>
      <c r="AJ659" s="122"/>
      <c r="AK659" s="2"/>
      <c r="AL659" s="2"/>
      <c r="AM659" s="2"/>
      <c r="AN659" s="2"/>
      <c r="AO659" s="2"/>
      <c r="AP659" s="2"/>
      <c r="AQ659" s="2"/>
      <c r="AR659" s="15"/>
    </row>
    <row r="660" spans="1:44" ht="11.25" customHeight="1">
      <c r="A660" s="120"/>
      <c r="B660" s="120"/>
      <c r="C660" s="120"/>
      <c r="D660" s="120"/>
      <c r="E660" s="2"/>
      <c r="F660" s="2"/>
      <c r="G660" s="120"/>
      <c r="H660" s="120"/>
      <c r="I660" s="120"/>
      <c r="J660" s="58"/>
      <c r="K660" s="121"/>
      <c r="L660" s="2"/>
      <c r="M660" s="120"/>
      <c r="N660" s="120"/>
      <c r="O660" s="120"/>
      <c r="P660" s="120"/>
      <c r="Q660" s="2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122"/>
      <c r="AJ660" s="122"/>
      <c r="AK660" s="2"/>
      <c r="AL660" s="2"/>
      <c r="AM660" s="2"/>
      <c r="AN660" s="2"/>
      <c r="AO660" s="2"/>
      <c r="AP660" s="2"/>
      <c r="AQ660" s="2"/>
      <c r="AR660" s="15"/>
    </row>
    <row r="661" spans="1:44" ht="11.25" customHeight="1">
      <c r="A661" s="120"/>
      <c r="B661" s="120"/>
      <c r="C661" s="120"/>
      <c r="D661" s="120"/>
      <c r="E661" s="2"/>
      <c r="F661" s="2"/>
      <c r="G661" s="120"/>
      <c r="H661" s="120"/>
      <c r="I661" s="120"/>
      <c r="J661" s="58"/>
      <c r="K661" s="121"/>
      <c r="L661" s="2"/>
      <c r="M661" s="120"/>
      <c r="N661" s="120"/>
      <c r="O661" s="120"/>
      <c r="P661" s="120"/>
      <c r="Q661" s="2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122"/>
      <c r="AJ661" s="122"/>
      <c r="AK661" s="2"/>
      <c r="AL661" s="2"/>
      <c r="AM661" s="2"/>
      <c r="AN661" s="2"/>
      <c r="AO661" s="2"/>
      <c r="AP661" s="2"/>
      <c r="AQ661" s="2"/>
      <c r="AR661" s="15"/>
    </row>
    <row r="662" spans="1:44" ht="11.25" customHeight="1">
      <c r="A662" s="120"/>
      <c r="B662" s="120"/>
      <c r="C662" s="120"/>
      <c r="D662" s="120"/>
      <c r="E662" s="2"/>
      <c r="F662" s="2"/>
      <c r="G662" s="120"/>
      <c r="H662" s="120"/>
      <c r="I662" s="120"/>
      <c r="J662" s="58"/>
      <c r="K662" s="121"/>
      <c r="L662" s="2"/>
      <c r="M662" s="120"/>
      <c r="N662" s="120"/>
      <c r="O662" s="120"/>
      <c r="P662" s="120"/>
      <c r="Q662" s="2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122"/>
      <c r="AJ662" s="122"/>
      <c r="AK662" s="2"/>
      <c r="AL662" s="2"/>
      <c r="AM662" s="2"/>
      <c r="AN662" s="2"/>
      <c r="AO662" s="2"/>
      <c r="AP662" s="2"/>
      <c r="AQ662" s="2"/>
      <c r="AR662" s="15"/>
    </row>
    <row r="663" spans="1:44" ht="11.25" customHeight="1">
      <c r="A663" s="120"/>
      <c r="B663" s="120"/>
      <c r="C663" s="120"/>
      <c r="D663" s="120"/>
      <c r="E663" s="2"/>
      <c r="F663" s="2"/>
      <c r="G663" s="120"/>
      <c r="H663" s="120"/>
      <c r="I663" s="120"/>
      <c r="J663" s="58"/>
      <c r="K663" s="121"/>
      <c r="L663" s="2"/>
      <c r="M663" s="120"/>
      <c r="N663" s="120"/>
      <c r="O663" s="120"/>
      <c r="P663" s="120"/>
      <c r="Q663" s="2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122"/>
      <c r="AJ663" s="122"/>
      <c r="AK663" s="2"/>
      <c r="AL663" s="2"/>
      <c r="AM663" s="2"/>
      <c r="AN663" s="2"/>
      <c r="AO663" s="2"/>
      <c r="AP663" s="2"/>
      <c r="AQ663" s="2"/>
      <c r="AR663" s="15"/>
    </row>
    <row r="664" spans="1:44" ht="11.25" customHeight="1">
      <c r="A664" s="120"/>
      <c r="B664" s="120"/>
      <c r="C664" s="120"/>
      <c r="D664" s="120"/>
      <c r="E664" s="2"/>
      <c r="F664" s="2"/>
      <c r="G664" s="120"/>
      <c r="H664" s="120"/>
      <c r="I664" s="120"/>
      <c r="J664" s="58"/>
      <c r="K664" s="121"/>
      <c r="L664" s="2"/>
      <c r="M664" s="120"/>
      <c r="N664" s="120"/>
      <c r="O664" s="120"/>
      <c r="P664" s="120"/>
      <c r="Q664" s="2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122"/>
      <c r="AJ664" s="122"/>
      <c r="AK664" s="2"/>
      <c r="AL664" s="2"/>
      <c r="AM664" s="2"/>
      <c r="AN664" s="2"/>
      <c r="AO664" s="2"/>
      <c r="AP664" s="2"/>
      <c r="AQ664" s="2"/>
      <c r="AR664" s="15"/>
    </row>
    <row r="665" spans="1:44" ht="11.25" customHeight="1">
      <c r="A665" s="120"/>
      <c r="B665" s="120"/>
      <c r="C665" s="120"/>
      <c r="D665" s="120"/>
      <c r="E665" s="2"/>
      <c r="F665" s="2"/>
      <c r="G665" s="120"/>
      <c r="H665" s="120"/>
      <c r="I665" s="120"/>
      <c r="J665" s="58"/>
      <c r="K665" s="121"/>
      <c r="L665" s="2"/>
      <c r="M665" s="120"/>
      <c r="N665" s="120"/>
      <c r="O665" s="120"/>
      <c r="P665" s="120"/>
      <c r="Q665" s="2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122"/>
      <c r="AJ665" s="122"/>
      <c r="AK665" s="2"/>
      <c r="AL665" s="2"/>
      <c r="AM665" s="2"/>
      <c r="AN665" s="2"/>
      <c r="AO665" s="2"/>
      <c r="AP665" s="2"/>
      <c r="AQ665" s="2"/>
      <c r="AR665" s="15"/>
    </row>
    <row r="666" spans="1:44" ht="11.25" customHeight="1">
      <c r="A666" s="120"/>
      <c r="B666" s="120"/>
      <c r="C666" s="120"/>
      <c r="D666" s="120"/>
      <c r="E666" s="2"/>
      <c r="F666" s="2"/>
      <c r="G666" s="120"/>
      <c r="H666" s="120"/>
      <c r="I666" s="120"/>
      <c r="J666" s="58"/>
      <c r="K666" s="121"/>
      <c r="L666" s="2"/>
      <c r="M666" s="120"/>
      <c r="N666" s="120"/>
      <c r="O666" s="120"/>
      <c r="P666" s="120"/>
      <c r="Q666" s="2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122"/>
      <c r="AJ666" s="122"/>
      <c r="AK666" s="2"/>
      <c r="AL666" s="2"/>
      <c r="AM666" s="2"/>
      <c r="AN666" s="2"/>
      <c r="AO666" s="2"/>
      <c r="AP666" s="2"/>
      <c r="AQ666" s="2"/>
      <c r="AR666" s="15"/>
    </row>
    <row r="667" spans="1:44" ht="11.25" customHeight="1">
      <c r="A667" s="120"/>
      <c r="B667" s="120"/>
      <c r="C667" s="120"/>
      <c r="D667" s="120"/>
      <c r="E667" s="2"/>
      <c r="F667" s="2"/>
      <c r="G667" s="120"/>
      <c r="H667" s="120"/>
      <c r="I667" s="120"/>
      <c r="J667" s="58"/>
      <c r="K667" s="121"/>
      <c r="L667" s="2"/>
      <c r="M667" s="120"/>
      <c r="N667" s="120"/>
      <c r="O667" s="120"/>
      <c r="P667" s="120"/>
      <c r="Q667" s="2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122"/>
      <c r="AJ667" s="122"/>
      <c r="AK667" s="2"/>
      <c r="AL667" s="2"/>
      <c r="AM667" s="2"/>
      <c r="AN667" s="2"/>
      <c r="AO667" s="2"/>
      <c r="AP667" s="2"/>
      <c r="AQ667" s="2"/>
      <c r="AR667" s="15"/>
    </row>
    <row r="668" spans="1:44" ht="11.25" customHeight="1">
      <c r="A668" s="120"/>
      <c r="B668" s="120"/>
      <c r="C668" s="120"/>
      <c r="D668" s="120"/>
      <c r="E668" s="2"/>
      <c r="F668" s="2"/>
      <c r="G668" s="120"/>
      <c r="H668" s="120"/>
      <c r="I668" s="120"/>
      <c r="J668" s="58"/>
      <c r="K668" s="121"/>
      <c r="L668" s="2"/>
      <c r="M668" s="120"/>
      <c r="N668" s="120"/>
      <c r="O668" s="120"/>
      <c r="P668" s="120"/>
      <c r="Q668" s="2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122"/>
      <c r="AJ668" s="122"/>
      <c r="AK668" s="2"/>
      <c r="AL668" s="2"/>
      <c r="AM668" s="2"/>
      <c r="AN668" s="2"/>
      <c r="AO668" s="2"/>
      <c r="AP668" s="2"/>
      <c r="AQ668" s="2"/>
      <c r="AR668" s="15"/>
    </row>
    <row r="669" spans="1:44" ht="11.25" customHeight="1">
      <c r="A669" s="120"/>
      <c r="B669" s="120"/>
      <c r="C669" s="120"/>
      <c r="D669" s="120"/>
      <c r="E669" s="2"/>
      <c r="F669" s="2"/>
      <c r="G669" s="120"/>
      <c r="H669" s="120"/>
      <c r="I669" s="120"/>
      <c r="J669" s="58"/>
      <c r="K669" s="121"/>
      <c r="L669" s="2"/>
      <c r="M669" s="120"/>
      <c r="N669" s="120"/>
      <c r="O669" s="120"/>
      <c r="P669" s="120"/>
      <c r="Q669" s="2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122"/>
      <c r="AJ669" s="122"/>
      <c r="AK669" s="2"/>
      <c r="AL669" s="2"/>
      <c r="AM669" s="2"/>
      <c r="AN669" s="2"/>
      <c r="AO669" s="2"/>
      <c r="AP669" s="2"/>
      <c r="AQ669" s="2"/>
      <c r="AR669" s="15"/>
    </row>
    <row r="670" spans="1:44" ht="11.25" customHeight="1">
      <c r="A670" s="120"/>
      <c r="B670" s="120"/>
      <c r="C670" s="120"/>
      <c r="D670" s="120"/>
      <c r="E670" s="2"/>
      <c r="F670" s="2"/>
      <c r="G670" s="120"/>
      <c r="H670" s="120"/>
      <c r="I670" s="120"/>
      <c r="J670" s="58"/>
      <c r="K670" s="121"/>
      <c r="L670" s="2"/>
      <c r="M670" s="120"/>
      <c r="N670" s="120"/>
      <c r="O670" s="120"/>
      <c r="P670" s="120"/>
      <c r="Q670" s="2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122"/>
      <c r="AJ670" s="122"/>
      <c r="AK670" s="2"/>
      <c r="AL670" s="2"/>
      <c r="AM670" s="2"/>
      <c r="AN670" s="2"/>
      <c r="AO670" s="2"/>
      <c r="AP670" s="2"/>
      <c r="AQ670" s="2"/>
      <c r="AR670" s="15"/>
    </row>
    <row r="671" spans="1:44" ht="11.25" customHeight="1">
      <c r="A671" s="120"/>
      <c r="B671" s="120"/>
      <c r="C671" s="120"/>
      <c r="D671" s="120"/>
      <c r="E671" s="2"/>
      <c r="F671" s="2"/>
      <c r="G671" s="120"/>
      <c r="H671" s="120"/>
      <c r="I671" s="120"/>
      <c r="J671" s="58"/>
      <c r="K671" s="121"/>
      <c r="L671" s="2"/>
      <c r="M671" s="120"/>
      <c r="N671" s="120"/>
      <c r="O671" s="120"/>
      <c r="P671" s="120"/>
      <c r="Q671" s="2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122"/>
      <c r="AJ671" s="122"/>
      <c r="AK671" s="2"/>
      <c r="AL671" s="2"/>
      <c r="AM671" s="2"/>
      <c r="AN671" s="2"/>
      <c r="AO671" s="2"/>
      <c r="AP671" s="2"/>
      <c r="AQ671" s="2"/>
      <c r="AR671" s="15"/>
    </row>
    <row r="672" spans="1:44" ht="11.25" customHeight="1">
      <c r="A672" s="120"/>
      <c r="B672" s="120"/>
      <c r="C672" s="120"/>
      <c r="D672" s="120"/>
      <c r="E672" s="2"/>
      <c r="F672" s="2"/>
      <c r="G672" s="120"/>
      <c r="H672" s="120"/>
      <c r="I672" s="120"/>
      <c r="J672" s="58"/>
      <c r="K672" s="121"/>
      <c r="L672" s="2"/>
      <c r="M672" s="120"/>
      <c r="N672" s="120"/>
      <c r="O672" s="120"/>
      <c r="P672" s="120"/>
      <c r="Q672" s="2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122"/>
      <c r="AJ672" s="122"/>
      <c r="AK672" s="2"/>
      <c r="AL672" s="2"/>
      <c r="AM672" s="2"/>
      <c r="AN672" s="2"/>
      <c r="AO672" s="2"/>
      <c r="AP672" s="2"/>
      <c r="AQ672" s="2"/>
      <c r="AR672" s="15"/>
    </row>
    <row r="673" spans="1:44" ht="11.25" customHeight="1">
      <c r="A673" s="120"/>
      <c r="B673" s="120"/>
      <c r="C673" s="120"/>
      <c r="D673" s="120"/>
      <c r="E673" s="2"/>
      <c r="F673" s="2"/>
      <c r="G673" s="120"/>
      <c r="H673" s="120"/>
      <c r="I673" s="120"/>
      <c r="J673" s="58"/>
      <c r="K673" s="121"/>
      <c r="L673" s="2"/>
      <c r="M673" s="120"/>
      <c r="N673" s="120"/>
      <c r="O673" s="120"/>
      <c r="P673" s="120"/>
      <c r="Q673" s="2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122"/>
      <c r="AJ673" s="122"/>
      <c r="AK673" s="2"/>
      <c r="AL673" s="2"/>
      <c r="AM673" s="2"/>
      <c r="AN673" s="2"/>
      <c r="AO673" s="2"/>
      <c r="AP673" s="2"/>
      <c r="AQ673" s="2"/>
      <c r="AR673" s="15"/>
    </row>
    <row r="674" spans="1:44" ht="11.25" customHeight="1">
      <c r="A674" s="120"/>
      <c r="B674" s="120"/>
      <c r="C674" s="120"/>
      <c r="D674" s="120"/>
      <c r="E674" s="2"/>
      <c r="F674" s="2"/>
      <c r="G674" s="120"/>
      <c r="H674" s="120"/>
      <c r="I674" s="120"/>
      <c r="J674" s="58"/>
      <c r="K674" s="121"/>
      <c r="L674" s="2"/>
      <c r="M674" s="120"/>
      <c r="N674" s="120"/>
      <c r="O674" s="120"/>
      <c r="P674" s="120"/>
      <c r="Q674" s="2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122"/>
      <c r="AJ674" s="122"/>
      <c r="AK674" s="2"/>
      <c r="AL674" s="2"/>
      <c r="AM674" s="2"/>
      <c r="AN674" s="2"/>
      <c r="AO674" s="2"/>
      <c r="AP674" s="2"/>
      <c r="AQ674" s="2"/>
      <c r="AR674" s="15"/>
    </row>
    <row r="675" spans="1:44" ht="11.25" customHeight="1">
      <c r="A675" s="120"/>
      <c r="B675" s="120"/>
      <c r="C675" s="120"/>
      <c r="D675" s="120"/>
      <c r="E675" s="2"/>
      <c r="F675" s="2"/>
      <c r="G675" s="120"/>
      <c r="H675" s="120"/>
      <c r="I675" s="120"/>
      <c r="J675" s="58"/>
      <c r="K675" s="121"/>
      <c r="L675" s="2"/>
      <c r="M675" s="120"/>
      <c r="N675" s="120"/>
      <c r="O675" s="120"/>
      <c r="P675" s="120"/>
      <c r="Q675" s="2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122"/>
      <c r="AJ675" s="122"/>
      <c r="AK675" s="2"/>
      <c r="AL675" s="2"/>
      <c r="AM675" s="2"/>
      <c r="AN675" s="2"/>
      <c r="AO675" s="2"/>
      <c r="AP675" s="2"/>
      <c r="AQ675" s="2"/>
      <c r="AR675" s="15"/>
    </row>
    <row r="676" spans="1:44" ht="11.25" customHeight="1">
      <c r="A676" s="120"/>
      <c r="B676" s="120"/>
      <c r="C676" s="120"/>
      <c r="D676" s="120"/>
      <c r="E676" s="2"/>
      <c r="F676" s="2"/>
      <c r="G676" s="120"/>
      <c r="H676" s="120"/>
      <c r="I676" s="120"/>
      <c r="J676" s="58"/>
      <c r="K676" s="121"/>
      <c r="L676" s="2"/>
      <c r="M676" s="120"/>
      <c r="N676" s="120"/>
      <c r="O676" s="120"/>
      <c r="P676" s="120"/>
      <c r="Q676" s="2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122"/>
      <c r="AJ676" s="122"/>
      <c r="AK676" s="2"/>
      <c r="AL676" s="2"/>
      <c r="AM676" s="2"/>
      <c r="AN676" s="2"/>
      <c r="AO676" s="2"/>
      <c r="AP676" s="2"/>
      <c r="AQ676" s="2"/>
      <c r="AR676" s="15"/>
    </row>
    <row r="677" spans="1:44" ht="11.25" customHeight="1">
      <c r="A677" s="120"/>
      <c r="B677" s="120"/>
      <c r="C677" s="120"/>
      <c r="D677" s="120"/>
      <c r="E677" s="2"/>
      <c r="F677" s="2"/>
      <c r="G677" s="120"/>
      <c r="H677" s="120"/>
      <c r="I677" s="120"/>
      <c r="J677" s="58"/>
      <c r="K677" s="121"/>
      <c r="L677" s="2"/>
      <c r="M677" s="120"/>
      <c r="N677" s="120"/>
      <c r="O677" s="120"/>
      <c r="P677" s="120"/>
      <c r="Q677" s="2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122"/>
      <c r="AJ677" s="122"/>
      <c r="AK677" s="2"/>
      <c r="AL677" s="2"/>
      <c r="AM677" s="2"/>
      <c r="AN677" s="2"/>
      <c r="AO677" s="2"/>
      <c r="AP677" s="2"/>
      <c r="AQ677" s="2"/>
      <c r="AR677" s="15"/>
    </row>
    <row r="678" spans="1:44" ht="11.25" customHeight="1">
      <c r="A678" s="120"/>
      <c r="B678" s="120"/>
      <c r="C678" s="120"/>
      <c r="D678" s="120"/>
      <c r="E678" s="2"/>
      <c r="F678" s="2"/>
      <c r="G678" s="120"/>
      <c r="H678" s="120"/>
      <c r="I678" s="120"/>
      <c r="J678" s="58"/>
      <c r="K678" s="121"/>
      <c r="L678" s="2"/>
      <c r="M678" s="120"/>
      <c r="N678" s="120"/>
      <c r="O678" s="120"/>
      <c r="P678" s="120"/>
      <c r="Q678" s="2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122"/>
      <c r="AJ678" s="122"/>
      <c r="AK678" s="2"/>
      <c r="AL678" s="2"/>
      <c r="AM678" s="2"/>
      <c r="AN678" s="2"/>
      <c r="AO678" s="2"/>
      <c r="AP678" s="2"/>
      <c r="AQ678" s="2"/>
      <c r="AR678" s="15"/>
    </row>
    <row r="679" spans="1:44" ht="11.25" customHeight="1">
      <c r="A679" s="120"/>
      <c r="B679" s="120"/>
      <c r="C679" s="120"/>
      <c r="D679" s="120"/>
      <c r="E679" s="2"/>
      <c r="F679" s="2"/>
      <c r="G679" s="120"/>
      <c r="H679" s="120"/>
      <c r="I679" s="120"/>
      <c r="J679" s="58"/>
      <c r="K679" s="121"/>
      <c r="L679" s="2"/>
      <c r="M679" s="120"/>
      <c r="N679" s="120"/>
      <c r="O679" s="120"/>
      <c r="P679" s="120"/>
      <c r="Q679" s="2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122"/>
      <c r="AJ679" s="122"/>
      <c r="AK679" s="2"/>
      <c r="AL679" s="2"/>
      <c r="AM679" s="2"/>
      <c r="AN679" s="2"/>
      <c r="AO679" s="2"/>
      <c r="AP679" s="2"/>
      <c r="AQ679" s="2"/>
      <c r="AR679" s="15"/>
    </row>
    <row r="680" spans="1:44" ht="11.25" customHeight="1">
      <c r="A680" s="120"/>
      <c r="B680" s="120"/>
      <c r="C680" s="120"/>
      <c r="D680" s="120"/>
      <c r="E680" s="2"/>
      <c r="F680" s="2"/>
      <c r="G680" s="120"/>
      <c r="H680" s="120"/>
      <c r="I680" s="120"/>
      <c r="J680" s="58"/>
      <c r="K680" s="121"/>
      <c r="L680" s="2"/>
      <c r="M680" s="120"/>
      <c r="N680" s="120"/>
      <c r="O680" s="120"/>
      <c r="P680" s="120"/>
      <c r="Q680" s="2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122"/>
      <c r="AJ680" s="122"/>
      <c r="AK680" s="2"/>
      <c r="AL680" s="2"/>
      <c r="AM680" s="2"/>
      <c r="AN680" s="2"/>
      <c r="AO680" s="2"/>
      <c r="AP680" s="2"/>
      <c r="AQ680" s="2"/>
      <c r="AR680" s="15"/>
    </row>
    <row r="681" spans="1:44" ht="11.25" customHeight="1">
      <c r="A681" s="120"/>
      <c r="B681" s="120"/>
      <c r="C681" s="120"/>
      <c r="D681" s="120"/>
      <c r="E681" s="2"/>
      <c r="F681" s="2"/>
      <c r="G681" s="120"/>
      <c r="H681" s="120"/>
      <c r="I681" s="120"/>
      <c r="J681" s="58"/>
      <c r="K681" s="121"/>
      <c r="L681" s="2"/>
      <c r="M681" s="120"/>
      <c r="N681" s="120"/>
      <c r="O681" s="120"/>
      <c r="P681" s="120"/>
      <c r="Q681" s="2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122"/>
      <c r="AJ681" s="122"/>
      <c r="AK681" s="2"/>
      <c r="AL681" s="2"/>
      <c r="AM681" s="2"/>
      <c r="AN681" s="2"/>
      <c r="AO681" s="2"/>
      <c r="AP681" s="2"/>
      <c r="AQ681" s="2"/>
      <c r="AR681" s="15"/>
    </row>
    <row r="682" spans="1:44" ht="11.25" customHeight="1">
      <c r="A682" s="120"/>
      <c r="B682" s="120"/>
      <c r="C682" s="120"/>
      <c r="D682" s="120"/>
      <c r="E682" s="2"/>
      <c r="F682" s="2"/>
      <c r="G682" s="120"/>
      <c r="H682" s="120"/>
      <c r="I682" s="120"/>
      <c r="J682" s="58"/>
      <c r="K682" s="121"/>
      <c r="L682" s="2"/>
      <c r="M682" s="120"/>
      <c r="N682" s="120"/>
      <c r="O682" s="120"/>
      <c r="P682" s="120"/>
      <c r="Q682" s="2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122"/>
      <c r="AJ682" s="122"/>
      <c r="AK682" s="2"/>
      <c r="AL682" s="2"/>
      <c r="AM682" s="2"/>
      <c r="AN682" s="2"/>
      <c r="AO682" s="2"/>
      <c r="AP682" s="2"/>
      <c r="AQ682" s="2"/>
      <c r="AR682" s="15"/>
    </row>
    <row r="683" spans="1:44" ht="11.25" customHeight="1">
      <c r="A683" s="120"/>
      <c r="B683" s="120"/>
      <c r="C683" s="120"/>
      <c r="D683" s="120"/>
      <c r="E683" s="2"/>
      <c r="F683" s="2"/>
      <c r="G683" s="120"/>
      <c r="H683" s="120"/>
      <c r="I683" s="120"/>
      <c r="J683" s="58"/>
      <c r="K683" s="121"/>
      <c r="L683" s="2"/>
      <c r="M683" s="120"/>
      <c r="N683" s="120"/>
      <c r="O683" s="120"/>
      <c r="P683" s="120"/>
      <c r="Q683" s="2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122"/>
      <c r="AJ683" s="122"/>
      <c r="AK683" s="2"/>
      <c r="AL683" s="2"/>
      <c r="AM683" s="2"/>
      <c r="AN683" s="2"/>
      <c r="AO683" s="2"/>
      <c r="AP683" s="2"/>
      <c r="AQ683" s="2"/>
      <c r="AR683" s="15"/>
    </row>
    <row r="684" spans="1:44" ht="11.25" customHeight="1">
      <c r="A684" s="120"/>
      <c r="B684" s="120"/>
      <c r="C684" s="120"/>
      <c r="D684" s="120"/>
      <c r="E684" s="2"/>
      <c r="F684" s="2"/>
      <c r="G684" s="120"/>
      <c r="H684" s="120"/>
      <c r="I684" s="120"/>
      <c r="J684" s="58"/>
      <c r="K684" s="121"/>
      <c r="L684" s="2"/>
      <c r="M684" s="120"/>
      <c r="N684" s="120"/>
      <c r="O684" s="120"/>
      <c r="P684" s="120"/>
      <c r="Q684" s="2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122"/>
      <c r="AJ684" s="122"/>
      <c r="AK684" s="2"/>
      <c r="AL684" s="2"/>
      <c r="AM684" s="2"/>
      <c r="AN684" s="2"/>
      <c r="AO684" s="2"/>
      <c r="AP684" s="2"/>
      <c r="AQ684" s="2"/>
      <c r="AR684" s="15"/>
    </row>
    <row r="685" spans="1:44" ht="11.25" customHeight="1">
      <c r="A685" s="120"/>
      <c r="B685" s="120"/>
      <c r="C685" s="120"/>
      <c r="D685" s="120"/>
      <c r="E685" s="2"/>
      <c r="F685" s="2"/>
      <c r="G685" s="120"/>
      <c r="H685" s="120"/>
      <c r="I685" s="120"/>
      <c r="J685" s="58"/>
      <c r="K685" s="121"/>
      <c r="L685" s="2"/>
      <c r="M685" s="120"/>
      <c r="N685" s="120"/>
      <c r="O685" s="120"/>
      <c r="P685" s="120"/>
      <c r="Q685" s="2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122"/>
      <c r="AJ685" s="122"/>
      <c r="AK685" s="2"/>
      <c r="AL685" s="2"/>
      <c r="AM685" s="2"/>
      <c r="AN685" s="2"/>
      <c r="AO685" s="2"/>
      <c r="AP685" s="2"/>
      <c r="AQ685" s="2"/>
      <c r="AR685" s="15"/>
    </row>
    <row r="686" spans="1:44" ht="11.25" customHeight="1">
      <c r="A686" s="120"/>
      <c r="B686" s="120"/>
      <c r="C686" s="120"/>
      <c r="D686" s="120"/>
      <c r="E686" s="2"/>
      <c r="F686" s="2"/>
      <c r="G686" s="120"/>
      <c r="H686" s="120"/>
      <c r="I686" s="120"/>
      <c r="J686" s="58"/>
      <c r="K686" s="121"/>
      <c r="L686" s="2"/>
      <c r="M686" s="120"/>
      <c r="N686" s="120"/>
      <c r="O686" s="120"/>
      <c r="P686" s="120"/>
      <c r="Q686" s="2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122"/>
      <c r="AJ686" s="122"/>
      <c r="AK686" s="2"/>
      <c r="AL686" s="2"/>
      <c r="AM686" s="2"/>
      <c r="AN686" s="2"/>
      <c r="AO686" s="2"/>
      <c r="AP686" s="2"/>
      <c r="AQ686" s="2"/>
      <c r="AR686" s="15"/>
    </row>
    <row r="687" spans="1:44" ht="11.25" customHeight="1">
      <c r="A687" s="120"/>
      <c r="B687" s="120"/>
      <c r="C687" s="120"/>
      <c r="D687" s="120"/>
      <c r="E687" s="2"/>
      <c r="F687" s="2"/>
      <c r="G687" s="120"/>
      <c r="H687" s="120"/>
      <c r="I687" s="120"/>
      <c r="J687" s="58"/>
      <c r="K687" s="121"/>
      <c r="L687" s="2"/>
      <c r="M687" s="120"/>
      <c r="N687" s="120"/>
      <c r="O687" s="120"/>
      <c r="P687" s="120"/>
      <c r="Q687" s="2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122"/>
      <c r="AJ687" s="122"/>
      <c r="AK687" s="2"/>
      <c r="AL687" s="2"/>
      <c r="AM687" s="2"/>
      <c r="AN687" s="2"/>
      <c r="AO687" s="2"/>
      <c r="AP687" s="2"/>
      <c r="AQ687" s="2"/>
      <c r="AR687" s="15"/>
    </row>
    <row r="688" spans="1:44" ht="11.25" customHeight="1">
      <c r="A688" s="120"/>
      <c r="B688" s="120"/>
      <c r="C688" s="120"/>
      <c r="D688" s="120"/>
      <c r="E688" s="2"/>
      <c r="F688" s="2"/>
      <c r="G688" s="120"/>
      <c r="H688" s="120"/>
      <c r="I688" s="120"/>
      <c r="J688" s="58"/>
      <c r="K688" s="121"/>
      <c r="L688" s="2"/>
      <c r="M688" s="120"/>
      <c r="N688" s="120"/>
      <c r="O688" s="120"/>
      <c r="P688" s="120"/>
      <c r="Q688" s="2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122"/>
      <c r="AJ688" s="122"/>
      <c r="AK688" s="2"/>
      <c r="AL688" s="2"/>
      <c r="AM688" s="2"/>
      <c r="AN688" s="2"/>
      <c r="AO688" s="2"/>
      <c r="AP688" s="2"/>
      <c r="AQ688" s="2"/>
      <c r="AR688" s="15"/>
    </row>
    <row r="689" spans="1:44" ht="11.25" customHeight="1">
      <c r="A689" s="120"/>
      <c r="B689" s="120"/>
      <c r="C689" s="120"/>
      <c r="D689" s="120"/>
      <c r="E689" s="2"/>
      <c r="F689" s="2"/>
      <c r="G689" s="120"/>
      <c r="H689" s="120"/>
      <c r="I689" s="120"/>
      <c r="J689" s="58"/>
      <c r="K689" s="121"/>
      <c r="L689" s="2"/>
      <c r="M689" s="120"/>
      <c r="N689" s="120"/>
      <c r="O689" s="120"/>
      <c r="P689" s="120"/>
      <c r="Q689" s="2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122"/>
      <c r="AJ689" s="122"/>
      <c r="AK689" s="2"/>
      <c r="AL689" s="2"/>
      <c r="AM689" s="2"/>
      <c r="AN689" s="2"/>
      <c r="AO689" s="2"/>
      <c r="AP689" s="2"/>
      <c r="AQ689" s="2"/>
      <c r="AR689" s="15"/>
    </row>
    <row r="690" spans="1:44" ht="11.25" customHeight="1">
      <c r="A690" s="120"/>
      <c r="B690" s="120"/>
      <c r="C690" s="120"/>
      <c r="D690" s="120"/>
      <c r="E690" s="2"/>
      <c r="F690" s="2"/>
      <c r="G690" s="120"/>
      <c r="H690" s="120"/>
      <c r="I690" s="120"/>
      <c r="J690" s="58"/>
      <c r="K690" s="121"/>
      <c r="L690" s="2"/>
      <c r="M690" s="120"/>
      <c r="N690" s="120"/>
      <c r="O690" s="120"/>
      <c r="P690" s="120"/>
      <c r="Q690" s="2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122"/>
      <c r="AJ690" s="122"/>
      <c r="AK690" s="2"/>
      <c r="AL690" s="2"/>
      <c r="AM690" s="2"/>
      <c r="AN690" s="2"/>
      <c r="AO690" s="2"/>
      <c r="AP690" s="2"/>
      <c r="AQ690" s="2"/>
      <c r="AR690" s="15"/>
    </row>
    <row r="691" spans="1:44" ht="11.25" customHeight="1">
      <c r="A691" s="120"/>
      <c r="B691" s="120"/>
      <c r="C691" s="120"/>
      <c r="D691" s="120"/>
      <c r="E691" s="2"/>
      <c r="F691" s="2"/>
      <c r="G691" s="120"/>
      <c r="H691" s="120"/>
      <c r="I691" s="120"/>
      <c r="J691" s="58"/>
      <c r="K691" s="121"/>
      <c r="L691" s="2"/>
      <c r="M691" s="120"/>
      <c r="N691" s="120"/>
      <c r="O691" s="120"/>
      <c r="P691" s="120"/>
      <c r="Q691" s="2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122"/>
      <c r="AJ691" s="122"/>
      <c r="AK691" s="2"/>
      <c r="AL691" s="2"/>
      <c r="AM691" s="2"/>
      <c r="AN691" s="2"/>
      <c r="AO691" s="2"/>
      <c r="AP691" s="2"/>
      <c r="AQ691" s="2"/>
      <c r="AR691" s="15"/>
    </row>
    <row r="692" spans="1:44" ht="11.25" customHeight="1">
      <c r="A692" s="120"/>
      <c r="B692" s="120"/>
      <c r="C692" s="120"/>
      <c r="D692" s="120"/>
      <c r="E692" s="2"/>
      <c r="F692" s="2"/>
      <c r="G692" s="120"/>
      <c r="H692" s="120"/>
      <c r="I692" s="120"/>
      <c r="J692" s="58"/>
      <c r="K692" s="121"/>
      <c r="L692" s="2"/>
      <c r="M692" s="120"/>
      <c r="N692" s="120"/>
      <c r="O692" s="120"/>
      <c r="P692" s="120"/>
      <c r="Q692" s="2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122"/>
      <c r="AJ692" s="122"/>
      <c r="AK692" s="2"/>
      <c r="AL692" s="2"/>
      <c r="AM692" s="2"/>
      <c r="AN692" s="2"/>
      <c r="AO692" s="2"/>
      <c r="AP692" s="2"/>
      <c r="AQ692" s="2"/>
      <c r="AR692" s="15"/>
    </row>
    <row r="693" spans="1:44" ht="11.25" customHeight="1">
      <c r="A693" s="120"/>
      <c r="B693" s="120"/>
      <c r="C693" s="120"/>
      <c r="D693" s="120"/>
      <c r="E693" s="2"/>
      <c r="F693" s="2"/>
      <c r="G693" s="120"/>
      <c r="H693" s="120"/>
      <c r="I693" s="120"/>
      <c r="J693" s="58"/>
      <c r="K693" s="121"/>
      <c r="L693" s="2"/>
      <c r="M693" s="120"/>
      <c r="N693" s="120"/>
      <c r="O693" s="120"/>
      <c r="P693" s="120"/>
      <c r="Q693" s="2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122"/>
      <c r="AJ693" s="122"/>
      <c r="AK693" s="2"/>
      <c r="AL693" s="2"/>
      <c r="AM693" s="2"/>
      <c r="AN693" s="2"/>
      <c r="AO693" s="2"/>
      <c r="AP693" s="2"/>
      <c r="AQ693" s="2"/>
      <c r="AR693" s="15"/>
    </row>
    <row r="694" spans="1:44" ht="11.25" customHeight="1">
      <c r="A694" s="120"/>
      <c r="B694" s="120"/>
      <c r="C694" s="120"/>
      <c r="D694" s="120"/>
      <c r="E694" s="2"/>
      <c r="F694" s="2"/>
      <c r="G694" s="120"/>
      <c r="H694" s="120"/>
      <c r="I694" s="120"/>
      <c r="J694" s="58"/>
      <c r="K694" s="121"/>
      <c r="L694" s="2"/>
      <c r="M694" s="120"/>
      <c r="N694" s="120"/>
      <c r="O694" s="120"/>
      <c r="P694" s="120"/>
      <c r="Q694" s="2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122"/>
      <c r="AJ694" s="122"/>
      <c r="AK694" s="2"/>
      <c r="AL694" s="2"/>
      <c r="AM694" s="2"/>
      <c r="AN694" s="2"/>
      <c r="AO694" s="2"/>
      <c r="AP694" s="2"/>
      <c r="AQ694" s="2"/>
      <c r="AR694" s="15"/>
    </row>
    <row r="695" spans="1:44" ht="11.25" customHeight="1">
      <c r="A695" s="120"/>
      <c r="B695" s="120"/>
      <c r="C695" s="120"/>
      <c r="D695" s="120"/>
      <c r="E695" s="2"/>
      <c r="F695" s="2"/>
      <c r="G695" s="120"/>
      <c r="H695" s="120"/>
      <c r="I695" s="120"/>
      <c r="J695" s="58"/>
      <c r="K695" s="121"/>
      <c r="L695" s="2"/>
      <c r="M695" s="120"/>
      <c r="N695" s="120"/>
      <c r="O695" s="120"/>
      <c r="P695" s="120"/>
      <c r="Q695" s="2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122"/>
      <c r="AJ695" s="122"/>
      <c r="AK695" s="2"/>
      <c r="AL695" s="2"/>
      <c r="AM695" s="2"/>
      <c r="AN695" s="2"/>
      <c r="AO695" s="2"/>
      <c r="AP695" s="2"/>
      <c r="AQ695" s="2"/>
      <c r="AR695" s="15"/>
    </row>
    <row r="696" spans="1:44" ht="11.25" customHeight="1">
      <c r="A696" s="120"/>
      <c r="B696" s="120"/>
      <c r="C696" s="120"/>
      <c r="D696" s="120"/>
      <c r="E696" s="2"/>
      <c r="F696" s="2"/>
      <c r="G696" s="120"/>
      <c r="H696" s="120"/>
      <c r="I696" s="120"/>
      <c r="J696" s="58"/>
      <c r="K696" s="121"/>
      <c r="L696" s="2"/>
      <c r="M696" s="120"/>
      <c r="N696" s="120"/>
      <c r="O696" s="120"/>
      <c r="P696" s="120"/>
      <c r="Q696" s="2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122"/>
      <c r="AJ696" s="122"/>
      <c r="AK696" s="2"/>
      <c r="AL696" s="2"/>
      <c r="AM696" s="2"/>
      <c r="AN696" s="2"/>
      <c r="AO696" s="2"/>
      <c r="AP696" s="2"/>
      <c r="AQ696" s="2"/>
      <c r="AR696" s="15"/>
    </row>
    <row r="697" spans="1:44" ht="11.25" customHeight="1">
      <c r="A697" s="120"/>
      <c r="B697" s="120"/>
      <c r="C697" s="120"/>
      <c r="D697" s="120"/>
      <c r="E697" s="2"/>
      <c r="F697" s="2"/>
      <c r="G697" s="120"/>
      <c r="H697" s="120"/>
      <c r="I697" s="120"/>
      <c r="J697" s="58"/>
      <c r="K697" s="121"/>
      <c r="L697" s="2"/>
      <c r="M697" s="120"/>
      <c r="N697" s="120"/>
      <c r="O697" s="120"/>
      <c r="P697" s="120"/>
      <c r="Q697" s="2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122"/>
      <c r="AJ697" s="122"/>
      <c r="AK697" s="2"/>
      <c r="AL697" s="2"/>
      <c r="AM697" s="2"/>
      <c r="AN697" s="2"/>
      <c r="AO697" s="2"/>
      <c r="AP697" s="2"/>
      <c r="AQ697" s="2"/>
      <c r="AR697" s="15"/>
    </row>
    <row r="698" spans="1:44" ht="11.25" customHeight="1">
      <c r="A698" s="120"/>
      <c r="B698" s="120"/>
      <c r="C698" s="120"/>
      <c r="D698" s="120"/>
      <c r="E698" s="2"/>
      <c r="F698" s="2"/>
      <c r="G698" s="120"/>
      <c r="H698" s="120"/>
      <c r="I698" s="120"/>
      <c r="J698" s="58"/>
      <c r="K698" s="121"/>
      <c r="L698" s="2"/>
      <c r="M698" s="120"/>
      <c r="N698" s="120"/>
      <c r="O698" s="120"/>
      <c r="P698" s="120"/>
      <c r="Q698" s="2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122"/>
      <c r="AJ698" s="122"/>
      <c r="AK698" s="2"/>
      <c r="AL698" s="2"/>
      <c r="AM698" s="2"/>
      <c r="AN698" s="2"/>
      <c r="AO698" s="2"/>
      <c r="AP698" s="2"/>
      <c r="AQ698" s="2"/>
      <c r="AR698" s="15"/>
    </row>
    <row r="699" spans="1:44" ht="11.25" customHeight="1">
      <c r="A699" s="120"/>
      <c r="B699" s="120"/>
      <c r="C699" s="120"/>
      <c r="D699" s="120"/>
      <c r="E699" s="2"/>
      <c r="F699" s="2"/>
      <c r="G699" s="120"/>
      <c r="H699" s="120"/>
      <c r="I699" s="120"/>
      <c r="J699" s="58"/>
      <c r="K699" s="121"/>
      <c r="L699" s="2"/>
      <c r="M699" s="120"/>
      <c r="N699" s="120"/>
      <c r="O699" s="120"/>
      <c r="P699" s="120"/>
      <c r="Q699" s="2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122"/>
      <c r="AJ699" s="122"/>
      <c r="AK699" s="2"/>
      <c r="AL699" s="2"/>
      <c r="AM699" s="2"/>
      <c r="AN699" s="2"/>
      <c r="AO699" s="2"/>
      <c r="AP699" s="2"/>
      <c r="AQ699" s="2"/>
      <c r="AR699" s="15"/>
    </row>
    <row r="700" spans="1:44" ht="11.25" customHeight="1">
      <c r="A700" s="120"/>
      <c r="B700" s="120"/>
      <c r="C700" s="120"/>
      <c r="D700" s="120"/>
      <c r="E700" s="2"/>
      <c r="F700" s="2"/>
      <c r="G700" s="120"/>
      <c r="H700" s="120"/>
      <c r="I700" s="120"/>
      <c r="J700" s="58"/>
      <c r="K700" s="121"/>
      <c r="L700" s="2"/>
      <c r="M700" s="120"/>
      <c r="N700" s="120"/>
      <c r="O700" s="120"/>
      <c r="P700" s="120"/>
      <c r="Q700" s="2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122"/>
      <c r="AJ700" s="122"/>
      <c r="AK700" s="2"/>
      <c r="AL700" s="2"/>
      <c r="AM700" s="2"/>
      <c r="AN700" s="2"/>
      <c r="AO700" s="2"/>
      <c r="AP700" s="2"/>
      <c r="AQ700" s="2"/>
      <c r="AR700" s="15"/>
    </row>
    <row r="701" spans="1:44" ht="11.25" customHeight="1">
      <c r="A701" s="120"/>
      <c r="B701" s="120"/>
      <c r="C701" s="120"/>
      <c r="D701" s="120"/>
      <c r="E701" s="2"/>
      <c r="F701" s="2"/>
      <c r="G701" s="120"/>
      <c r="H701" s="120"/>
      <c r="I701" s="120"/>
      <c r="J701" s="58"/>
      <c r="K701" s="121"/>
      <c r="L701" s="2"/>
      <c r="M701" s="120"/>
      <c r="N701" s="120"/>
      <c r="O701" s="120"/>
      <c r="P701" s="120"/>
      <c r="Q701" s="2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122"/>
      <c r="AJ701" s="122"/>
      <c r="AK701" s="2"/>
      <c r="AL701" s="2"/>
      <c r="AM701" s="2"/>
      <c r="AN701" s="2"/>
      <c r="AO701" s="2"/>
      <c r="AP701" s="2"/>
      <c r="AQ701" s="2"/>
      <c r="AR701" s="15"/>
    </row>
    <row r="702" spans="1:44" ht="11.25" customHeight="1">
      <c r="A702" s="120"/>
      <c r="B702" s="120"/>
      <c r="C702" s="120"/>
      <c r="D702" s="120"/>
      <c r="E702" s="2"/>
      <c r="F702" s="2"/>
      <c r="G702" s="120"/>
      <c r="H702" s="120"/>
      <c r="I702" s="120"/>
      <c r="J702" s="58"/>
      <c r="K702" s="121"/>
      <c r="L702" s="2"/>
      <c r="M702" s="120"/>
      <c r="N702" s="120"/>
      <c r="O702" s="120"/>
      <c r="P702" s="120"/>
      <c r="Q702" s="2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122"/>
      <c r="AJ702" s="122"/>
      <c r="AK702" s="2"/>
      <c r="AL702" s="2"/>
      <c r="AM702" s="2"/>
      <c r="AN702" s="2"/>
      <c r="AO702" s="2"/>
      <c r="AP702" s="2"/>
      <c r="AQ702" s="2"/>
      <c r="AR702" s="15"/>
    </row>
    <row r="703" spans="1:44" ht="11.25" customHeight="1">
      <c r="A703" s="120"/>
      <c r="B703" s="120"/>
      <c r="C703" s="120"/>
      <c r="D703" s="120"/>
      <c r="E703" s="2"/>
      <c r="F703" s="2"/>
      <c r="G703" s="120"/>
      <c r="H703" s="120"/>
      <c r="I703" s="120"/>
      <c r="J703" s="58"/>
      <c r="K703" s="121"/>
      <c r="L703" s="2"/>
      <c r="M703" s="120"/>
      <c r="N703" s="120"/>
      <c r="O703" s="120"/>
      <c r="P703" s="120"/>
      <c r="Q703" s="2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122"/>
      <c r="AJ703" s="122"/>
      <c r="AK703" s="2"/>
      <c r="AL703" s="2"/>
      <c r="AM703" s="2"/>
      <c r="AN703" s="2"/>
      <c r="AO703" s="2"/>
      <c r="AP703" s="2"/>
      <c r="AQ703" s="2"/>
      <c r="AR703" s="15"/>
    </row>
    <row r="704" spans="1:44" ht="11.25" customHeight="1">
      <c r="A704" s="120"/>
      <c r="B704" s="120"/>
      <c r="C704" s="120"/>
      <c r="D704" s="120"/>
      <c r="E704" s="2"/>
      <c r="F704" s="2"/>
      <c r="G704" s="120"/>
      <c r="H704" s="120"/>
      <c r="I704" s="120"/>
      <c r="J704" s="58"/>
      <c r="K704" s="121"/>
      <c r="L704" s="2"/>
      <c r="M704" s="120"/>
      <c r="N704" s="120"/>
      <c r="O704" s="120"/>
      <c r="P704" s="120"/>
      <c r="Q704" s="2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122"/>
      <c r="AJ704" s="122"/>
      <c r="AK704" s="2"/>
      <c r="AL704" s="2"/>
      <c r="AM704" s="2"/>
      <c r="AN704" s="2"/>
      <c r="AO704" s="2"/>
      <c r="AP704" s="2"/>
      <c r="AQ704" s="2"/>
      <c r="AR704" s="15"/>
    </row>
    <row r="705" spans="1:44" ht="11.25" customHeight="1">
      <c r="A705" s="120"/>
      <c r="B705" s="120"/>
      <c r="C705" s="120"/>
      <c r="D705" s="120"/>
      <c r="E705" s="2"/>
      <c r="F705" s="2"/>
      <c r="G705" s="120"/>
      <c r="H705" s="120"/>
      <c r="I705" s="120"/>
      <c r="J705" s="58"/>
      <c r="K705" s="121"/>
      <c r="L705" s="2"/>
      <c r="M705" s="120"/>
      <c r="N705" s="120"/>
      <c r="O705" s="120"/>
      <c r="P705" s="120"/>
      <c r="Q705" s="2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122"/>
      <c r="AJ705" s="122"/>
      <c r="AK705" s="2"/>
      <c r="AL705" s="2"/>
      <c r="AM705" s="2"/>
      <c r="AN705" s="2"/>
      <c r="AO705" s="2"/>
      <c r="AP705" s="2"/>
      <c r="AQ705" s="2"/>
      <c r="AR705" s="15"/>
    </row>
    <row r="706" spans="1:44" ht="11.25" customHeight="1">
      <c r="A706" s="120"/>
      <c r="B706" s="120"/>
      <c r="C706" s="120"/>
      <c r="D706" s="120"/>
      <c r="E706" s="2"/>
      <c r="F706" s="2"/>
      <c r="G706" s="120"/>
      <c r="H706" s="120"/>
      <c r="I706" s="120"/>
      <c r="J706" s="58"/>
      <c r="K706" s="121"/>
      <c r="L706" s="2"/>
      <c r="M706" s="120"/>
      <c r="N706" s="120"/>
      <c r="O706" s="120"/>
      <c r="P706" s="120"/>
      <c r="Q706" s="2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122"/>
      <c r="AJ706" s="122"/>
      <c r="AK706" s="2"/>
      <c r="AL706" s="2"/>
      <c r="AM706" s="2"/>
      <c r="AN706" s="2"/>
      <c r="AO706" s="2"/>
      <c r="AP706" s="2"/>
      <c r="AQ706" s="2"/>
      <c r="AR706" s="15"/>
    </row>
    <row r="707" spans="1:44" ht="11.25" customHeight="1">
      <c r="A707" s="120"/>
      <c r="B707" s="120"/>
      <c r="C707" s="120"/>
      <c r="D707" s="120"/>
      <c r="E707" s="2"/>
      <c r="F707" s="2"/>
      <c r="G707" s="120"/>
      <c r="H707" s="120"/>
      <c r="I707" s="120"/>
      <c r="J707" s="58"/>
      <c r="K707" s="121"/>
      <c r="L707" s="2"/>
      <c r="M707" s="120"/>
      <c r="N707" s="120"/>
      <c r="O707" s="120"/>
      <c r="P707" s="120"/>
      <c r="Q707" s="2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122"/>
      <c r="AJ707" s="122"/>
      <c r="AK707" s="2"/>
      <c r="AL707" s="2"/>
      <c r="AM707" s="2"/>
      <c r="AN707" s="2"/>
      <c r="AO707" s="2"/>
      <c r="AP707" s="2"/>
      <c r="AQ707" s="2"/>
      <c r="AR707" s="15"/>
    </row>
    <row r="708" spans="1:44" ht="11.25" customHeight="1">
      <c r="A708" s="120"/>
      <c r="B708" s="120"/>
      <c r="C708" s="120"/>
      <c r="D708" s="120"/>
      <c r="E708" s="2"/>
      <c r="F708" s="2"/>
      <c r="G708" s="120"/>
      <c r="H708" s="120"/>
      <c r="I708" s="120"/>
      <c r="J708" s="58"/>
      <c r="K708" s="121"/>
      <c r="L708" s="2"/>
      <c r="M708" s="120"/>
      <c r="N708" s="120"/>
      <c r="O708" s="120"/>
      <c r="P708" s="120"/>
      <c r="Q708" s="2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122"/>
      <c r="AJ708" s="122"/>
      <c r="AK708" s="2"/>
      <c r="AL708" s="2"/>
      <c r="AM708" s="2"/>
      <c r="AN708" s="2"/>
      <c r="AO708" s="2"/>
      <c r="AP708" s="2"/>
      <c r="AQ708" s="2"/>
      <c r="AR708" s="15"/>
    </row>
    <row r="709" spans="1:44" ht="11.25" customHeight="1">
      <c r="A709" s="120"/>
      <c r="B709" s="120"/>
      <c r="C709" s="120"/>
      <c r="D709" s="120"/>
      <c r="E709" s="2"/>
      <c r="F709" s="2"/>
      <c r="G709" s="120"/>
      <c r="H709" s="120"/>
      <c r="I709" s="120"/>
      <c r="J709" s="58"/>
      <c r="K709" s="121"/>
      <c r="L709" s="2"/>
      <c r="M709" s="120"/>
      <c r="N709" s="120"/>
      <c r="O709" s="120"/>
      <c r="P709" s="120"/>
      <c r="Q709" s="2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122"/>
      <c r="AJ709" s="122"/>
      <c r="AK709" s="2"/>
      <c r="AL709" s="2"/>
      <c r="AM709" s="2"/>
      <c r="AN709" s="2"/>
      <c r="AO709" s="2"/>
      <c r="AP709" s="2"/>
      <c r="AQ709" s="2"/>
      <c r="AR709" s="15"/>
    </row>
    <row r="710" spans="1:44" ht="11.25" customHeight="1">
      <c r="A710" s="120"/>
      <c r="B710" s="120"/>
      <c r="C710" s="120"/>
      <c r="D710" s="120"/>
      <c r="E710" s="2"/>
      <c r="F710" s="2"/>
      <c r="G710" s="120"/>
      <c r="H710" s="120"/>
      <c r="I710" s="120"/>
      <c r="J710" s="58"/>
      <c r="K710" s="121"/>
      <c r="L710" s="2"/>
      <c r="M710" s="120"/>
      <c r="N710" s="120"/>
      <c r="O710" s="120"/>
      <c r="P710" s="120"/>
      <c r="Q710" s="2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122"/>
      <c r="AJ710" s="122"/>
      <c r="AK710" s="2"/>
      <c r="AL710" s="2"/>
      <c r="AM710" s="2"/>
      <c r="AN710" s="2"/>
      <c r="AO710" s="2"/>
      <c r="AP710" s="2"/>
      <c r="AQ710" s="2"/>
      <c r="AR710" s="15"/>
    </row>
    <row r="711" spans="1:44" ht="11.25" customHeight="1">
      <c r="A711" s="120"/>
      <c r="B711" s="120"/>
      <c r="C711" s="120"/>
      <c r="D711" s="120"/>
      <c r="E711" s="2"/>
      <c r="F711" s="2"/>
      <c r="G711" s="120"/>
      <c r="H711" s="120"/>
      <c r="I711" s="120"/>
      <c r="J711" s="58"/>
      <c r="K711" s="121"/>
      <c r="L711" s="2"/>
      <c r="M711" s="120"/>
      <c r="N711" s="120"/>
      <c r="O711" s="120"/>
      <c r="P711" s="120"/>
      <c r="Q711" s="2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122"/>
      <c r="AJ711" s="122"/>
      <c r="AK711" s="2"/>
      <c r="AL711" s="2"/>
      <c r="AM711" s="2"/>
      <c r="AN711" s="2"/>
      <c r="AO711" s="2"/>
      <c r="AP711" s="2"/>
      <c r="AQ711" s="2"/>
      <c r="AR711" s="15"/>
    </row>
    <row r="712" spans="1:44" ht="11.25" customHeight="1">
      <c r="A712" s="120"/>
      <c r="B712" s="120"/>
      <c r="C712" s="120"/>
      <c r="D712" s="120"/>
      <c r="E712" s="2"/>
      <c r="F712" s="2"/>
      <c r="G712" s="120"/>
      <c r="H712" s="120"/>
      <c r="I712" s="120"/>
      <c r="J712" s="58"/>
      <c r="K712" s="121"/>
      <c r="L712" s="2"/>
      <c r="M712" s="120"/>
      <c r="N712" s="120"/>
      <c r="O712" s="120"/>
      <c r="P712" s="120"/>
      <c r="Q712" s="2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122"/>
      <c r="AJ712" s="122"/>
      <c r="AK712" s="2"/>
      <c r="AL712" s="2"/>
      <c r="AM712" s="2"/>
      <c r="AN712" s="2"/>
      <c r="AO712" s="2"/>
      <c r="AP712" s="2"/>
      <c r="AQ712" s="2"/>
      <c r="AR712" s="15"/>
    </row>
    <row r="713" spans="1:44" ht="11.25" customHeight="1">
      <c r="A713" s="120"/>
      <c r="B713" s="120"/>
      <c r="C713" s="120"/>
      <c r="D713" s="120"/>
      <c r="E713" s="2"/>
      <c r="F713" s="2"/>
      <c r="G713" s="120"/>
      <c r="H713" s="120"/>
      <c r="I713" s="120"/>
      <c r="J713" s="58"/>
      <c r="K713" s="121"/>
      <c r="L713" s="2"/>
      <c r="M713" s="120"/>
      <c r="N713" s="120"/>
      <c r="O713" s="120"/>
      <c r="P713" s="120"/>
      <c r="Q713" s="2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122"/>
      <c r="AJ713" s="122"/>
      <c r="AK713" s="2"/>
      <c r="AL713" s="2"/>
      <c r="AM713" s="2"/>
      <c r="AN713" s="2"/>
      <c r="AO713" s="2"/>
      <c r="AP713" s="2"/>
      <c r="AQ713" s="2"/>
      <c r="AR713" s="15"/>
    </row>
    <row r="714" spans="1:44" ht="11.25" customHeight="1">
      <c r="A714" s="120"/>
      <c r="B714" s="120"/>
      <c r="C714" s="120"/>
      <c r="D714" s="120"/>
      <c r="E714" s="2"/>
      <c r="F714" s="2"/>
      <c r="G714" s="120"/>
      <c r="H714" s="120"/>
      <c r="I714" s="120"/>
      <c r="J714" s="58"/>
      <c r="K714" s="121"/>
      <c r="L714" s="2"/>
      <c r="M714" s="120"/>
      <c r="N714" s="120"/>
      <c r="O714" s="120"/>
      <c r="P714" s="120"/>
      <c r="Q714" s="2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122"/>
      <c r="AJ714" s="122"/>
      <c r="AK714" s="2"/>
      <c r="AL714" s="2"/>
      <c r="AM714" s="2"/>
      <c r="AN714" s="2"/>
      <c r="AO714" s="2"/>
      <c r="AP714" s="2"/>
      <c r="AQ714" s="2"/>
      <c r="AR714" s="15"/>
    </row>
    <row r="715" spans="1:44" ht="11.25" customHeight="1">
      <c r="A715" s="120"/>
      <c r="B715" s="120"/>
      <c r="C715" s="120"/>
      <c r="D715" s="120"/>
      <c r="E715" s="2"/>
      <c r="F715" s="2"/>
      <c r="G715" s="120"/>
      <c r="H715" s="120"/>
      <c r="I715" s="120"/>
      <c r="J715" s="58"/>
      <c r="K715" s="121"/>
      <c r="L715" s="2"/>
      <c r="M715" s="120"/>
      <c r="N715" s="120"/>
      <c r="O715" s="120"/>
      <c r="P715" s="120"/>
      <c r="Q715" s="2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122"/>
      <c r="AJ715" s="122"/>
      <c r="AK715" s="2"/>
      <c r="AL715" s="2"/>
      <c r="AM715" s="2"/>
      <c r="AN715" s="2"/>
      <c r="AO715" s="2"/>
      <c r="AP715" s="2"/>
      <c r="AQ715" s="2"/>
      <c r="AR715" s="15"/>
    </row>
    <row r="716" spans="1:44" ht="11.25" customHeight="1">
      <c r="A716" s="120"/>
      <c r="B716" s="120"/>
      <c r="C716" s="120"/>
      <c r="D716" s="120"/>
      <c r="E716" s="2"/>
      <c r="F716" s="2"/>
      <c r="G716" s="120"/>
      <c r="H716" s="120"/>
      <c r="I716" s="120"/>
      <c r="J716" s="58"/>
      <c r="K716" s="121"/>
      <c r="L716" s="2"/>
      <c r="M716" s="120"/>
      <c r="N716" s="120"/>
      <c r="O716" s="120"/>
      <c r="P716" s="120"/>
      <c r="Q716" s="2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122"/>
      <c r="AJ716" s="122"/>
      <c r="AK716" s="2"/>
      <c r="AL716" s="2"/>
      <c r="AM716" s="2"/>
      <c r="AN716" s="2"/>
      <c r="AO716" s="2"/>
      <c r="AP716" s="2"/>
      <c r="AQ716" s="2"/>
      <c r="AR716" s="15"/>
    </row>
    <row r="717" spans="1:44" ht="11.25" customHeight="1">
      <c r="A717" s="120"/>
      <c r="B717" s="120"/>
      <c r="C717" s="120"/>
      <c r="D717" s="120"/>
      <c r="E717" s="2"/>
      <c r="F717" s="2"/>
      <c r="G717" s="120"/>
      <c r="H717" s="120"/>
      <c r="I717" s="120"/>
      <c r="J717" s="58"/>
      <c r="K717" s="121"/>
      <c r="L717" s="2"/>
      <c r="M717" s="120"/>
      <c r="N717" s="120"/>
      <c r="O717" s="120"/>
      <c r="P717" s="120"/>
      <c r="Q717" s="2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122"/>
      <c r="AJ717" s="122"/>
      <c r="AK717" s="2"/>
      <c r="AL717" s="2"/>
      <c r="AM717" s="2"/>
      <c r="AN717" s="2"/>
      <c r="AO717" s="2"/>
      <c r="AP717" s="2"/>
      <c r="AQ717" s="2"/>
      <c r="AR717" s="15"/>
    </row>
    <row r="718" spans="1:44" ht="11.25" customHeight="1">
      <c r="A718" s="120"/>
      <c r="B718" s="120"/>
      <c r="C718" s="120"/>
      <c r="D718" s="120"/>
      <c r="E718" s="2"/>
      <c r="F718" s="2"/>
      <c r="G718" s="120"/>
      <c r="H718" s="120"/>
      <c r="I718" s="120"/>
      <c r="J718" s="58"/>
      <c r="K718" s="121"/>
      <c r="L718" s="2"/>
      <c r="M718" s="120"/>
      <c r="N718" s="120"/>
      <c r="O718" s="120"/>
      <c r="P718" s="120"/>
      <c r="Q718" s="2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122"/>
      <c r="AJ718" s="122"/>
      <c r="AK718" s="2"/>
      <c r="AL718" s="2"/>
      <c r="AM718" s="2"/>
      <c r="AN718" s="2"/>
      <c r="AO718" s="2"/>
      <c r="AP718" s="2"/>
      <c r="AQ718" s="2"/>
      <c r="AR718" s="15"/>
    </row>
    <row r="719" spans="1:44" ht="11.25" customHeight="1">
      <c r="A719" s="120"/>
      <c r="B719" s="120"/>
      <c r="C719" s="120"/>
      <c r="D719" s="120"/>
      <c r="E719" s="2"/>
      <c r="F719" s="2"/>
      <c r="G719" s="120"/>
      <c r="H719" s="120"/>
      <c r="I719" s="120"/>
      <c r="J719" s="58"/>
      <c r="K719" s="121"/>
      <c r="L719" s="2"/>
      <c r="M719" s="120"/>
      <c r="N719" s="120"/>
      <c r="O719" s="120"/>
      <c r="P719" s="120"/>
      <c r="Q719" s="2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122"/>
      <c r="AJ719" s="122"/>
      <c r="AK719" s="2"/>
      <c r="AL719" s="2"/>
      <c r="AM719" s="2"/>
      <c r="AN719" s="2"/>
      <c r="AO719" s="2"/>
      <c r="AP719" s="2"/>
      <c r="AQ719" s="2"/>
      <c r="AR719" s="15"/>
    </row>
    <row r="720" spans="1:44" ht="11.25" customHeight="1">
      <c r="A720" s="120"/>
      <c r="B720" s="120"/>
      <c r="C720" s="120"/>
      <c r="D720" s="120"/>
      <c r="E720" s="2"/>
      <c r="F720" s="2"/>
      <c r="G720" s="120"/>
      <c r="H720" s="120"/>
      <c r="I720" s="120"/>
      <c r="J720" s="58"/>
      <c r="K720" s="121"/>
      <c r="L720" s="2"/>
      <c r="M720" s="120"/>
      <c r="N720" s="120"/>
      <c r="O720" s="120"/>
      <c r="P720" s="120"/>
      <c r="Q720" s="2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122"/>
      <c r="AJ720" s="122"/>
      <c r="AK720" s="2"/>
      <c r="AL720" s="2"/>
      <c r="AM720" s="2"/>
      <c r="AN720" s="2"/>
      <c r="AO720" s="2"/>
      <c r="AP720" s="2"/>
      <c r="AQ720" s="2"/>
      <c r="AR720" s="15"/>
    </row>
    <row r="721" spans="1:44" ht="11.25" customHeight="1">
      <c r="A721" s="120"/>
      <c r="B721" s="120"/>
      <c r="C721" s="120"/>
      <c r="D721" s="120"/>
      <c r="E721" s="2"/>
      <c r="F721" s="2"/>
      <c r="G721" s="120"/>
      <c r="H721" s="120"/>
      <c r="I721" s="120"/>
      <c r="J721" s="58"/>
      <c r="K721" s="121"/>
      <c r="L721" s="2"/>
      <c r="M721" s="120"/>
      <c r="N721" s="120"/>
      <c r="O721" s="120"/>
      <c r="P721" s="120"/>
      <c r="Q721" s="2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122"/>
      <c r="AJ721" s="122"/>
      <c r="AK721" s="2"/>
      <c r="AL721" s="2"/>
      <c r="AM721" s="2"/>
      <c r="AN721" s="2"/>
      <c r="AO721" s="2"/>
      <c r="AP721" s="2"/>
      <c r="AQ721" s="2"/>
      <c r="AR721" s="15"/>
    </row>
    <row r="722" spans="1:44" ht="11.25" customHeight="1">
      <c r="A722" s="120"/>
      <c r="B722" s="120"/>
      <c r="C722" s="120"/>
      <c r="D722" s="120"/>
      <c r="E722" s="2"/>
      <c r="F722" s="2"/>
      <c r="G722" s="120"/>
      <c r="H722" s="120"/>
      <c r="I722" s="120"/>
      <c r="J722" s="58"/>
      <c r="K722" s="121"/>
      <c r="L722" s="2"/>
      <c r="M722" s="120"/>
      <c r="N722" s="120"/>
      <c r="O722" s="120"/>
      <c r="P722" s="120"/>
      <c r="Q722" s="2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122"/>
      <c r="AJ722" s="122"/>
      <c r="AK722" s="2"/>
      <c r="AL722" s="2"/>
      <c r="AM722" s="2"/>
      <c r="AN722" s="2"/>
      <c r="AO722" s="2"/>
      <c r="AP722" s="2"/>
      <c r="AQ722" s="2"/>
      <c r="AR722" s="15"/>
    </row>
    <row r="723" spans="1:44" ht="11.25" customHeight="1">
      <c r="A723" s="120"/>
      <c r="B723" s="120"/>
      <c r="C723" s="120"/>
      <c r="D723" s="120"/>
      <c r="E723" s="2"/>
      <c r="F723" s="2"/>
      <c r="G723" s="120"/>
      <c r="H723" s="120"/>
      <c r="I723" s="120"/>
      <c r="J723" s="58"/>
      <c r="K723" s="121"/>
      <c r="L723" s="2"/>
      <c r="M723" s="120"/>
      <c r="N723" s="120"/>
      <c r="O723" s="120"/>
      <c r="P723" s="120"/>
      <c r="Q723" s="2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122"/>
      <c r="AJ723" s="122"/>
      <c r="AK723" s="2"/>
      <c r="AL723" s="2"/>
      <c r="AM723" s="2"/>
      <c r="AN723" s="2"/>
      <c r="AO723" s="2"/>
      <c r="AP723" s="2"/>
      <c r="AQ723" s="2"/>
      <c r="AR723" s="15"/>
    </row>
    <row r="724" spans="1:44" ht="11.25" customHeight="1">
      <c r="A724" s="120"/>
      <c r="B724" s="120"/>
      <c r="C724" s="120"/>
      <c r="D724" s="120"/>
      <c r="E724" s="2"/>
      <c r="F724" s="2"/>
      <c r="G724" s="120"/>
      <c r="H724" s="120"/>
      <c r="I724" s="120"/>
      <c r="J724" s="58"/>
      <c r="K724" s="121"/>
      <c r="L724" s="2"/>
      <c r="M724" s="120"/>
      <c r="N724" s="120"/>
      <c r="O724" s="120"/>
      <c r="P724" s="120"/>
      <c r="Q724" s="2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122"/>
      <c r="AJ724" s="122"/>
      <c r="AK724" s="2"/>
      <c r="AL724" s="2"/>
      <c r="AM724" s="2"/>
      <c r="AN724" s="2"/>
      <c r="AO724" s="2"/>
      <c r="AP724" s="2"/>
      <c r="AQ724" s="2"/>
      <c r="AR724" s="15"/>
    </row>
    <row r="725" spans="1:44" ht="11.25" customHeight="1">
      <c r="A725" s="120"/>
      <c r="B725" s="120"/>
      <c r="C725" s="120"/>
      <c r="D725" s="120"/>
      <c r="E725" s="2"/>
      <c r="F725" s="2"/>
      <c r="G725" s="120"/>
      <c r="H725" s="120"/>
      <c r="I725" s="120"/>
      <c r="J725" s="58"/>
      <c r="K725" s="121"/>
      <c r="L725" s="2"/>
      <c r="M725" s="120"/>
      <c r="N725" s="120"/>
      <c r="O725" s="120"/>
      <c r="P725" s="120"/>
      <c r="Q725" s="2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122"/>
      <c r="AJ725" s="122"/>
      <c r="AK725" s="2"/>
      <c r="AL725" s="2"/>
      <c r="AM725" s="2"/>
      <c r="AN725" s="2"/>
      <c r="AO725" s="2"/>
      <c r="AP725" s="2"/>
      <c r="AQ725" s="2"/>
      <c r="AR725" s="15"/>
    </row>
    <row r="726" spans="1:44" ht="11.25" customHeight="1">
      <c r="A726" s="120"/>
      <c r="B726" s="120"/>
      <c r="C726" s="120"/>
      <c r="D726" s="120"/>
      <c r="E726" s="2"/>
      <c r="F726" s="2"/>
      <c r="G726" s="120"/>
      <c r="H726" s="120"/>
      <c r="I726" s="120"/>
      <c r="J726" s="58"/>
      <c r="K726" s="121"/>
      <c r="L726" s="2"/>
      <c r="M726" s="120"/>
      <c r="N726" s="120"/>
      <c r="O726" s="120"/>
      <c r="P726" s="120"/>
      <c r="Q726" s="2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122"/>
      <c r="AJ726" s="122"/>
      <c r="AK726" s="2"/>
      <c r="AL726" s="2"/>
      <c r="AM726" s="2"/>
      <c r="AN726" s="2"/>
      <c r="AO726" s="2"/>
      <c r="AP726" s="2"/>
      <c r="AQ726" s="2"/>
      <c r="AR726" s="15"/>
    </row>
    <row r="727" spans="1:44" ht="11.25" customHeight="1">
      <c r="A727" s="120"/>
      <c r="B727" s="120"/>
      <c r="C727" s="120"/>
      <c r="D727" s="120"/>
      <c r="E727" s="2"/>
      <c r="F727" s="2"/>
      <c r="G727" s="120"/>
      <c r="H727" s="120"/>
      <c r="I727" s="120"/>
      <c r="J727" s="58"/>
      <c r="K727" s="121"/>
      <c r="L727" s="2"/>
      <c r="M727" s="120"/>
      <c r="N727" s="120"/>
      <c r="O727" s="120"/>
      <c r="P727" s="120"/>
      <c r="Q727" s="2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122"/>
      <c r="AJ727" s="122"/>
      <c r="AK727" s="2"/>
      <c r="AL727" s="2"/>
      <c r="AM727" s="2"/>
      <c r="AN727" s="2"/>
      <c r="AO727" s="2"/>
      <c r="AP727" s="2"/>
      <c r="AQ727" s="2"/>
      <c r="AR727" s="15"/>
    </row>
    <row r="728" spans="1:44" ht="11.25" customHeight="1">
      <c r="A728" s="120"/>
      <c r="B728" s="120"/>
      <c r="C728" s="120"/>
      <c r="D728" s="120"/>
      <c r="E728" s="2"/>
      <c r="F728" s="2"/>
      <c r="G728" s="120"/>
      <c r="H728" s="120"/>
      <c r="I728" s="120"/>
      <c r="J728" s="58"/>
      <c r="K728" s="121"/>
      <c r="L728" s="2"/>
      <c r="M728" s="120"/>
      <c r="N728" s="120"/>
      <c r="O728" s="120"/>
      <c r="P728" s="120"/>
      <c r="Q728" s="2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122"/>
      <c r="AJ728" s="122"/>
      <c r="AK728" s="2"/>
      <c r="AL728" s="2"/>
      <c r="AM728" s="2"/>
      <c r="AN728" s="2"/>
      <c r="AO728" s="2"/>
      <c r="AP728" s="2"/>
      <c r="AQ728" s="2"/>
      <c r="AR728" s="15"/>
    </row>
    <row r="729" spans="1:44" ht="11.25" customHeight="1">
      <c r="A729" s="120"/>
      <c r="B729" s="120"/>
      <c r="C729" s="120"/>
      <c r="D729" s="120"/>
      <c r="E729" s="2"/>
      <c r="F729" s="2"/>
      <c r="G729" s="120"/>
      <c r="H729" s="120"/>
      <c r="I729" s="120"/>
      <c r="J729" s="58"/>
      <c r="K729" s="121"/>
      <c r="L729" s="2"/>
      <c r="M729" s="120"/>
      <c r="N729" s="120"/>
      <c r="O729" s="120"/>
      <c r="P729" s="120"/>
      <c r="Q729" s="2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122"/>
      <c r="AJ729" s="122"/>
      <c r="AK729" s="2"/>
      <c r="AL729" s="2"/>
      <c r="AM729" s="2"/>
      <c r="AN729" s="2"/>
      <c r="AO729" s="2"/>
      <c r="AP729" s="2"/>
      <c r="AQ729" s="2"/>
      <c r="AR729" s="15"/>
    </row>
    <row r="730" spans="1:44" ht="11.25" customHeight="1">
      <c r="A730" s="120"/>
      <c r="B730" s="120"/>
      <c r="C730" s="120"/>
      <c r="D730" s="120"/>
      <c r="E730" s="2"/>
      <c r="F730" s="2"/>
      <c r="G730" s="120"/>
      <c r="H730" s="120"/>
      <c r="I730" s="120"/>
      <c r="J730" s="58"/>
      <c r="K730" s="121"/>
      <c r="L730" s="2"/>
      <c r="M730" s="120"/>
      <c r="N730" s="120"/>
      <c r="O730" s="120"/>
      <c r="P730" s="120"/>
      <c r="Q730" s="2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122"/>
      <c r="AJ730" s="122"/>
      <c r="AK730" s="2"/>
      <c r="AL730" s="2"/>
      <c r="AM730" s="2"/>
      <c r="AN730" s="2"/>
      <c r="AO730" s="2"/>
      <c r="AP730" s="2"/>
      <c r="AQ730" s="2"/>
      <c r="AR730" s="15"/>
    </row>
    <row r="731" spans="1:44" ht="11.25" customHeight="1">
      <c r="A731" s="120"/>
      <c r="B731" s="120"/>
      <c r="C731" s="120"/>
      <c r="D731" s="120"/>
      <c r="E731" s="2"/>
      <c r="F731" s="2"/>
      <c r="G731" s="120"/>
      <c r="H731" s="120"/>
      <c r="I731" s="120"/>
      <c r="J731" s="58"/>
      <c r="K731" s="121"/>
      <c r="L731" s="2"/>
      <c r="M731" s="120"/>
      <c r="N731" s="120"/>
      <c r="O731" s="120"/>
      <c r="P731" s="120"/>
      <c r="Q731" s="2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122"/>
      <c r="AJ731" s="122"/>
      <c r="AK731" s="2"/>
      <c r="AL731" s="2"/>
      <c r="AM731" s="2"/>
      <c r="AN731" s="2"/>
      <c r="AO731" s="2"/>
      <c r="AP731" s="2"/>
      <c r="AQ731" s="2"/>
      <c r="AR731" s="15"/>
    </row>
    <row r="732" spans="1:44" ht="11.25" customHeight="1">
      <c r="A732" s="120"/>
      <c r="B732" s="120"/>
      <c r="C732" s="120"/>
      <c r="D732" s="120"/>
      <c r="E732" s="2"/>
      <c r="F732" s="2"/>
      <c r="G732" s="120"/>
      <c r="H732" s="120"/>
      <c r="I732" s="120"/>
      <c r="J732" s="58"/>
      <c r="K732" s="121"/>
      <c r="L732" s="2"/>
      <c r="M732" s="120"/>
      <c r="N732" s="120"/>
      <c r="O732" s="120"/>
      <c r="P732" s="120"/>
      <c r="Q732" s="2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122"/>
      <c r="AJ732" s="122"/>
      <c r="AK732" s="2"/>
      <c r="AL732" s="2"/>
      <c r="AM732" s="2"/>
      <c r="AN732" s="2"/>
      <c r="AO732" s="2"/>
      <c r="AP732" s="2"/>
      <c r="AQ732" s="2"/>
      <c r="AR732" s="15"/>
    </row>
    <row r="733" spans="1:44" ht="11.25" customHeight="1">
      <c r="A733" s="120"/>
      <c r="B733" s="120"/>
      <c r="C733" s="120"/>
      <c r="D733" s="120"/>
      <c r="E733" s="2"/>
      <c r="F733" s="2"/>
      <c r="G733" s="120"/>
      <c r="H733" s="120"/>
      <c r="I733" s="120"/>
      <c r="J733" s="58"/>
      <c r="K733" s="121"/>
      <c r="L733" s="2"/>
      <c r="M733" s="120"/>
      <c r="N733" s="120"/>
      <c r="O733" s="120"/>
      <c r="P733" s="120"/>
      <c r="Q733" s="2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122"/>
      <c r="AJ733" s="122"/>
      <c r="AK733" s="2"/>
      <c r="AL733" s="2"/>
      <c r="AM733" s="2"/>
      <c r="AN733" s="2"/>
      <c r="AO733" s="2"/>
      <c r="AP733" s="2"/>
      <c r="AQ733" s="2"/>
      <c r="AR733" s="15"/>
    </row>
    <row r="734" spans="1:44" ht="11.25" customHeight="1">
      <c r="A734" s="120"/>
      <c r="B734" s="120"/>
      <c r="C734" s="120"/>
      <c r="D734" s="120"/>
      <c r="E734" s="2"/>
      <c r="F734" s="2"/>
      <c r="G734" s="120"/>
      <c r="H734" s="120"/>
      <c r="I734" s="120"/>
      <c r="J734" s="58"/>
      <c r="K734" s="121"/>
      <c r="L734" s="2"/>
      <c r="M734" s="120"/>
      <c r="N734" s="120"/>
      <c r="O734" s="120"/>
      <c r="P734" s="120"/>
      <c r="Q734" s="2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122"/>
      <c r="AJ734" s="122"/>
      <c r="AK734" s="2"/>
      <c r="AL734" s="2"/>
      <c r="AM734" s="2"/>
      <c r="AN734" s="2"/>
      <c r="AO734" s="2"/>
      <c r="AP734" s="2"/>
      <c r="AQ734" s="2"/>
      <c r="AR734" s="15"/>
    </row>
    <row r="735" spans="1:44" ht="11.25" customHeight="1">
      <c r="A735" s="120"/>
      <c r="B735" s="120"/>
      <c r="C735" s="120"/>
      <c r="D735" s="120"/>
      <c r="E735" s="2"/>
      <c r="F735" s="2"/>
      <c r="G735" s="120"/>
      <c r="H735" s="120"/>
      <c r="I735" s="120"/>
      <c r="J735" s="58"/>
      <c r="K735" s="121"/>
      <c r="L735" s="2"/>
      <c r="M735" s="120"/>
      <c r="N735" s="120"/>
      <c r="O735" s="120"/>
      <c r="P735" s="120"/>
      <c r="Q735" s="2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122"/>
      <c r="AJ735" s="122"/>
      <c r="AK735" s="2"/>
      <c r="AL735" s="2"/>
      <c r="AM735" s="2"/>
      <c r="AN735" s="2"/>
      <c r="AO735" s="2"/>
      <c r="AP735" s="2"/>
      <c r="AQ735" s="2"/>
      <c r="AR735" s="15"/>
    </row>
    <row r="736" spans="1:44" ht="11.25" customHeight="1">
      <c r="A736" s="120"/>
      <c r="B736" s="120"/>
      <c r="C736" s="120"/>
      <c r="D736" s="120"/>
      <c r="E736" s="2"/>
      <c r="F736" s="2"/>
      <c r="G736" s="120"/>
      <c r="H736" s="120"/>
      <c r="I736" s="120"/>
      <c r="J736" s="58"/>
      <c r="K736" s="121"/>
      <c r="L736" s="2"/>
      <c r="M736" s="120"/>
      <c r="N736" s="120"/>
      <c r="O736" s="120"/>
      <c r="P736" s="120"/>
      <c r="Q736" s="2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122"/>
      <c r="AJ736" s="122"/>
      <c r="AK736" s="2"/>
      <c r="AL736" s="2"/>
      <c r="AM736" s="2"/>
      <c r="AN736" s="2"/>
      <c r="AO736" s="2"/>
      <c r="AP736" s="2"/>
      <c r="AQ736" s="2"/>
      <c r="AR736" s="15"/>
    </row>
    <row r="737" spans="1:44" ht="11.25" customHeight="1">
      <c r="A737" s="120"/>
      <c r="B737" s="120"/>
      <c r="C737" s="120"/>
      <c r="D737" s="120"/>
      <c r="E737" s="2"/>
      <c r="F737" s="2"/>
      <c r="G737" s="120"/>
      <c r="H737" s="120"/>
      <c r="I737" s="120"/>
      <c r="J737" s="58"/>
      <c r="K737" s="121"/>
      <c r="L737" s="2"/>
      <c r="M737" s="120"/>
      <c r="N737" s="120"/>
      <c r="O737" s="120"/>
      <c r="P737" s="120"/>
      <c r="Q737" s="2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122"/>
      <c r="AJ737" s="122"/>
      <c r="AK737" s="2"/>
      <c r="AL737" s="2"/>
      <c r="AM737" s="2"/>
      <c r="AN737" s="2"/>
      <c r="AO737" s="2"/>
      <c r="AP737" s="2"/>
      <c r="AQ737" s="2"/>
      <c r="AR737" s="15"/>
    </row>
    <row r="738" spans="1:44" ht="11.25" customHeight="1">
      <c r="A738" s="120"/>
      <c r="B738" s="120"/>
      <c r="C738" s="120"/>
      <c r="D738" s="120"/>
      <c r="E738" s="2"/>
      <c r="F738" s="2"/>
      <c r="G738" s="120"/>
      <c r="H738" s="120"/>
      <c r="I738" s="120"/>
      <c r="J738" s="58"/>
      <c r="K738" s="121"/>
      <c r="L738" s="2"/>
      <c r="M738" s="120"/>
      <c r="N738" s="120"/>
      <c r="O738" s="120"/>
      <c r="P738" s="120"/>
      <c r="Q738" s="2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122"/>
      <c r="AJ738" s="122"/>
      <c r="AK738" s="2"/>
      <c r="AL738" s="2"/>
      <c r="AM738" s="2"/>
      <c r="AN738" s="2"/>
      <c r="AO738" s="2"/>
      <c r="AP738" s="2"/>
      <c r="AQ738" s="2"/>
      <c r="AR738" s="15"/>
    </row>
    <row r="739" spans="1:44" ht="11.25" customHeight="1">
      <c r="A739" s="120"/>
      <c r="B739" s="120"/>
      <c r="C739" s="120"/>
      <c r="D739" s="120"/>
      <c r="E739" s="2"/>
      <c r="F739" s="2"/>
      <c r="G739" s="120"/>
      <c r="H739" s="120"/>
      <c r="I739" s="120"/>
      <c r="J739" s="58"/>
      <c r="K739" s="121"/>
      <c r="L739" s="2"/>
      <c r="M739" s="120"/>
      <c r="N739" s="120"/>
      <c r="O739" s="120"/>
      <c r="P739" s="120"/>
      <c r="Q739" s="2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122"/>
      <c r="AJ739" s="122"/>
      <c r="AK739" s="2"/>
      <c r="AL739" s="2"/>
      <c r="AM739" s="2"/>
      <c r="AN739" s="2"/>
      <c r="AO739" s="2"/>
      <c r="AP739" s="2"/>
      <c r="AQ739" s="2"/>
      <c r="AR739" s="15"/>
    </row>
    <row r="740" spans="1:44" ht="11.25" customHeight="1">
      <c r="A740" s="120"/>
      <c r="B740" s="120"/>
      <c r="C740" s="120"/>
      <c r="D740" s="120"/>
      <c r="E740" s="2"/>
      <c r="F740" s="2"/>
      <c r="G740" s="120"/>
      <c r="H740" s="120"/>
      <c r="I740" s="120"/>
      <c r="J740" s="58"/>
      <c r="K740" s="121"/>
      <c r="L740" s="2"/>
      <c r="M740" s="120"/>
      <c r="N740" s="120"/>
      <c r="O740" s="120"/>
      <c r="P740" s="120"/>
      <c r="Q740" s="2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122"/>
      <c r="AJ740" s="122"/>
      <c r="AK740" s="2"/>
      <c r="AL740" s="2"/>
      <c r="AM740" s="2"/>
      <c r="AN740" s="2"/>
      <c r="AO740" s="2"/>
      <c r="AP740" s="2"/>
      <c r="AQ740" s="2"/>
      <c r="AR740" s="15"/>
    </row>
    <row r="741" spans="1:44" ht="11.25" customHeight="1">
      <c r="A741" s="120"/>
      <c r="B741" s="120"/>
      <c r="C741" s="120"/>
      <c r="D741" s="120"/>
      <c r="E741" s="2"/>
      <c r="F741" s="2"/>
      <c r="G741" s="120"/>
      <c r="H741" s="120"/>
      <c r="I741" s="120"/>
      <c r="J741" s="58"/>
      <c r="K741" s="121"/>
      <c r="L741" s="2"/>
      <c r="M741" s="120"/>
      <c r="N741" s="120"/>
      <c r="O741" s="120"/>
      <c r="P741" s="120"/>
      <c r="Q741" s="2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122"/>
      <c r="AJ741" s="122"/>
      <c r="AK741" s="2"/>
      <c r="AL741" s="2"/>
      <c r="AM741" s="2"/>
      <c r="AN741" s="2"/>
      <c r="AO741" s="2"/>
      <c r="AP741" s="2"/>
      <c r="AQ741" s="2"/>
      <c r="AR741" s="15"/>
    </row>
    <row r="742" spans="1:44" ht="11.25" customHeight="1">
      <c r="A742" s="120"/>
      <c r="B742" s="120"/>
      <c r="C742" s="120"/>
      <c r="D742" s="120"/>
      <c r="E742" s="2"/>
      <c r="F742" s="2"/>
      <c r="G742" s="120"/>
      <c r="H742" s="120"/>
      <c r="I742" s="120"/>
      <c r="J742" s="58"/>
      <c r="K742" s="121"/>
      <c r="L742" s="2"/>
      <c r="M742" s="120"/>
      <c r="N742" s="120"/>
      <c r="O742" s="120"/>
      <c r="P742" s="120"/>
      <c r="Q742" s="2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122"/>
      <c r="AJ742" s="122"/>
      <c r="AK742" s="2"/>
      <c r="AL742" s="2"/>
      <c r="AM742" s="2"/>
      <c r="AN742" s="2"/>
      <c r="AO742" s="2"/>
      <c r="AP742" s="2"/>
      <c r="AQ742" s="2"/>
      <c r="AR742" s="15"/>
    </row>
    <row r="743" spans="1:44" ht="11.25" customHeight="1">
      <c r="A743" s="120"/>
      <c r="B743" s="120"/>
      <c r="C743" s="120"/>
      <c r="D743" s="120"/>
      <c r="E743" s="2"/>
      <c r="F743" s="2"/>
      <c r="G743" s="120"/>
      <c r="H743" s="120"/>
      <c r="I743" s="120"/>
      <c r="J743" s="58"/>
      <c r="K743" s="121"/>
      <c r="L743" s="2"/>
      <c r="M743" s="120"/>
      <c r="N743" s="120"/>
      <c r="O743" s="120"/>
      <c r="P743" s="120"/>
      <c r="Q743" s="2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122"/>
      <c r="AJ743" s="122"/>
      <c r="AK743" s="2"/>
      <c r="AL743" s="2"/>
      <c r="AM743" s="2"/>
      <c r="AN743" s="2"/>
      <c r="AO743" s="2"/>
      <c r="AP743" s="2"/>
      <c r="AQ743" s="2"/>
      <c r="AR743" s="15"/>
    </row>
    <row r="744" spans="1:44" ht="11.25" customHeight="1">
      <c r="A744" s="120"/>
      <c r="B744" s="120"/>
      <c r="C744" s="120"/>
      <c r="D744" s="120"/>
      <c r="E744" s="2"/>
      <c r="F744" s="2"/>
      <c r="G744" s="120"/>
      <c r="H744" s="120"/>
      <c r="I744" s="120"/>
      <c r="J744" s="58"/>
      <c r="K744" s="121"/>
      <c r="L744" s="2"/>
      <c r="M744" s="120"/>
      <c r="N744" s="120"/>
      <c r="O744" s="120"/>
      <c r="P744" s="120"/>
      <c r="Q744" s="2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122"/>
      <c r="AJ744" s="122"/>
      <c r="AK744" s="2"/>
      <c r="AL744" s="2"/>
      <c r="AM744" s="2"/>
      <c r="AN744" s="2"/>
      <c r="AO744" s="2"/>
      <c r="AP744" s="2"/>
      <c r="AQ744" s="2"/>
      <c r="AR744" s="15"/>
    </row>
    <row r="745" spans="1:44" ht="11.25" customHeight="1">
      <c r="A745" s="120"/>
      <c r="B745" s="120"/>
      <c r="C745" s="120"/>
      <c r="D745" s="120"/>
      <c r="E745" s="2"/>
      <c r="F745" s="2"/>
      <c r="G745" s="120"/>
      <c r="H745" s="120"/>
      <c r="I745" s="120"/>
      <c r="J745" s="58"/>
      <c r="K745" s="121"/>
      <c r="L745" s="2"/>
      <c r="M745" s="120"/>
      <c r="N745" s="120"/>
      <c r="O745" s="120"/>
      <c r="P745" s="120"/>
      <c r="Q745" s="2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122"/>
      <c r="AJ745" s="122"/>
      <c r="AK745" s="2"/>
      <c r="AL745" s="2"/>
      <c r="AM745" s="2"/>
      <c r="AN745" s="2"/>
      <c r="AO745" s="2"/>
      <c r="AP745" s="2"/>
      <c r="AQ745" s="2"/>
      <c r="AR745" s="15"/>
    </row>
    <row r="746" spans="1:44" ht="11.25" customHeight="1">
      <c r="A746" s="120"/>
      <c r="B746" s="120"/>
      <c r="C746" s="120"/>
      <c r="D746" s="120"/>
      <c r="E746" s="2"/>
      <c r="F746" s="2"/>
      <c r="G746" s="120"/>
      <c r="H746" s="120"/>
      <c r="I746" s="120"/>
      <c r="J746" s="58"/>
      <c r="K746" s="121"/>
      <c r="L746" s="2"/>
      <c r="M746" s="120"/>
      <c r="N746" s="120"/>
      <c r="O746" s="120"/>
      <c r="P746" s="120"/>
      <c r="Q746" s="2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122"/>
      <c r="AJ746" s="122"/>
      <c r="AK746" s="2"/>
      <c r="AL746" s="2"/>
      <c r="AM746" s="2"/>
      <c r="AN746" s="2"/>
      <c r="AO746" s="2"/>
      <c r="AP746" s="2"/>
      <c r="AQ746" s="2"/>
      <c r="AR746" s="15"/>
    </row>
    <row r="747" spans="1:44" ht="11.25" customHeight="1">
      <c r="A747" s="120"/>
      <c r="B747" s="120"/>
      <c r="C747" s="120"/>
      <c r="D747" s="120"/>
      <c r="E747" s="2"/>
      <c r="F747" s="2"/>
      <c r="G747" s="120"/>
      <c r="H747" s="120"/>
      <c r="I747" s="120"/>
      <c r="J747" s="58"/>
      <c r="K747" s="121"/>
      <c r="L747" s="2"/>
      <c r="M747" s="120"/>
      <c r="N747" s="120"/>
      <c r="O747" s="120"/>
      <c r="P747" s="120"/>
      <c r="Q747" s="2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122"/>
      <c r="AJ747" s="122"/>
      <c r="AK747" s="2"/>
      <c r="AL747" s="2"/>
      <c r="AM747" s="2"/>
      <c r="AN747" s="2"/>
      <c r="AO747" s="2"/>
      <c r="AP747" s="2"/>
      <c r="AQ747" s="2"/>
      <c r="AR747" s="15"/>
    </row>
    <row r="748" spans="1:44" ht="11.25" customHeight="1">
      <c r="A748" s="120"/>
      <c r="B748" s="120"/>
      <c r="C748" s="120"/>
      <c r="D748" s="120"/>
      <c r="E748" s="2"/>
      <c r="F748" s="2"/>
      <c r="G748" s="120"/>
      <c r="H748" s="120"/>
      <c r="I748" s="120"/>
      <c r="J748" s="58"/>
      <c r="K748" s="121"/>
      <c r="L748" s="2"/>
      <c r="M748" s="120"/>
      <c r="N748" s="120"/>
      <c r="O748" s="120"/>
      <c r="P748" s="120"/>
      <c r="Q748" s="2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122"/>
      <c r="AJ748" s="122"/>
      <c r="AK748" s="2"/>
      <c r="AL748" s="2"/>
      <c r="AM748" s="2"/>
      <c r="AN748" s="2"/>
      <c r="AO748" s="2"/>
      <c r="AP748" s="2"/>
      <c r="AQ748" s="2"/>
      <c r="AR748" s="15"/>
    </row>
    <row r="749" spans="1:44" ht="11.25" customHeight="1">
      <c r="A749" s="120"/>
      <c r="B749" s="120"/>
      <c r="C749" s="120"/>
      <c r="D749" s="120"/>
      <c r="E749" s="2"/>
      <c r="F749" s="2"/>
      <c r="G749" s="120"/>
      <c r="H749" s="120"/>
      <c r="I749" s="120"/>
      <c r="J749" s="58"/>
      <c r="K749" s="121"/>
      <c r="L749" s="2"/>
      <c r="M749" s="120"/>
      <c r="N749" s="120"/>
      <c r="O749" s="120"/>
      <c r="P749" s="120"/>
      <c r="Q749" s="2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122"/>
      <c r="AJ749" s="122"/>
      <c r="AK749" s="2"/>
      <c r="AL749" s="2"/>
      <c r="AM749" s="2"/>
      <c r="AN749" s="2"/>
      <c r="AO749" s="2"/>
      <c r="AP749" s="2"/>
      <c r="AQ749" s="2"/>
      <c r="AR749" s="15"/>
    </row>
    <row r="750" spans="1:44" ht="11.25" customHeight="1">
      <c r="A750" s="120"/>
      <c r="B750" s="120"/>
      <c r="C750" s="120"/>
      <c r="D750" s="120"/>
      <c r="E750" s="2"/>
      <c r="F750" s="2"/>
      <c r="G750" s="120"/>
      <c r="H750" s="120"/>
      <c r="I750" s="120"/>
      <c r="J750" s="58"/>
      <c r="K750" s="121"/>
      <c r="L750" s="2"/>
      <c r="M750" s="120"/>
      <c r="N750" s="120"/>
      <c r="O750" s="120"/>
      <c r="P750" s="120"/>
      <c r="Q750" s="2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122"/>
      <c r="AJ750" s="122"/>
      <c r="AK750" s="2"/>
      <c r="AL750" s="2"/>
      <c r="AM750" s="2"/>
      <c r="AN750" s="2"/>
      <c r="AO750" s="2"/>
      <c r="AP750" s="2"/>
      <c r="AQ750" s="2"/>
      <c r="AR750" s="15"/>
    </row>
    <row r="751" spans="1:44" ht="11.25" customHeight="1">
      <c r="A751" s="120"/>
      <c r="B751" s="120"/>
      <c r="C751" s="120"/>
      <c r="D751" s="120"/>
      <c r="E751" s="2"/>
      <c r="F751" s="2"/>
      <c r="G751" s="120"/>
      <c r="H751" s="120"/>
      <c r="I751" s="120"/>
      <c r="J751" s="58"/>
      <c r="K751" s="121"/>
      <c r="L751" s="2"/>
      <c r="M751" s="120"/>
      <c r="N751" s="120"/>
      <c r="O751" s="120"/>
      <c r="P751" s="120"/>
      <c r="Q751" s="2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122"/>
      <c r="AJ751" s="122"/>
      <c r="AK751" s="2"/>
      <c r="AL751" s="2"/>
      <c r="AM751" s="2"/>
      <c r="AN751" s="2"/>
      <c r="AO751" s="2"/>
      <c r="AP751" s="2"/>
      <c r="AQ751" s="2"/>
      <c r="AR751" s="15"/>
    </row>
    <row r="752" spans="1:44" ht="11.25" customHeight="1">
      <c r="A752" s="120"/>
      <c r="B752" s="120"/>
      <c r="C752" s="120"/>
      <c r="D752" s="120"/>
      <c r="E752" s="2"/>
      <c r="F752" s="2"/>
      <c r="G752" s="120"/>
      <c r="H752" s="120"/>
      <c r="I752" s="120"/>
      <c r="J752" s="58"/>
      <c r="K752" s="121"/>
      <c r="L752" s="2"/>
      <c r="M752" s="120"/>
      <c r="N752" s="120"/>
      <c r="O752" s="120"/>
      <c r="P752" s="120"/>
      <c r="Q752" s="2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122"/>
      <c r="AJ752" s="122"/>
      <c r="AK752" s="2"/>
      <c r="AL752" s="2"/>
      <c r="AM752" s="2"/>
      <c r="AN752" s="2"/>
      <c r="AO752" s="2"/>
      <c r="AP752" s="2"/>
      <c r="AQ752" s="2"/>
      <c r="AR752" s="15"/>
    </row>
    <row r="753" spans="1:44" ht="11.25" customHeight="1">
      <c r="A753" s="120"/>
      <c r="B753" s="120"/>
      <c r="C753" s="120"/>
      <c r="D753" s="120"/>
      <c r="E753" s="2"/>
      <c r="F753" s="2"/>
      <c r="G753" s="120"/>
      <c r="H753" s="120"/>
      <c r="I753" s="120"/>
      <c r="J753" s="58"/>
      <c r="K753" s="121"/>
      <c r="L753" s="2"/>
      <c r="M753" s="120"/>
      <c r="N753" s="120"/>
      <c r="O753" s="120"/>
      <c r="P753" s="120"/>
      <c r="Q753" s="2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122"/>
      <c r="AJ753" s="122"/>
      <c r="AK753" s="2"/>
      <c r="AL753" s="2"/>
      <c r="AM753" s="2"/>
      <c r="AN753" s="2"/>
      <c r="AO753" s="2"/>
      <c r="AP753" s="2"/>
      <c r="AQ753" s="2"/>
      <c r="AR753" s="15"/>
    </row>
    <row r="754" spans="1:44" ht="11.25" customHeight="1">
      <c r="A754" s="120"/>
      <c r="B754" s="120"/>
      <c r="C754" s="120"/>
      <c r="D754" s="120"/>
      <c r="E754" s="2"/>
      <c r="F754" s="2"/>
      <c r="G754" s="120"/>
      <c r="H754" s="120"/>
      <c r="I754" s="120"/>
      <c r="J754" s="58"/>
      <c r="K754" s="121"/>
      <c r="L754" s="2"/>
      <c r="M754" s="120"/>
      <c r="N754" s="120"/>
      <c r="O754" s="120"/>
      <c r="P754" s="120"/>
      <c r="Q754" s="2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122"/>
      <c r="AJ754" s="122"/>
      <c r="AK754" s="2"/>
      <c r="AL754" s="2"/>
      <c r="AM754" s="2"/>
      <c r="AN754" s="2"/>
      <c r="AO754" s="2"/>
      <c r="AP754" s="2"/>
      <c r="AQ754" s="2"/>
      <c r="AR754" s="15"/>
    </row>
    <row r="755" spans="1:44" ht="11.25" customHeight="1">
      <c r="A755" s="120"/>
      <c r="B755" s="120"/>
      <c r="C755" s="120"/>
      <c r="D755" s="120"/>
      <c r="E755" s="2"/>
      <c r="F755" s="2"/>
      <c r="G755" s="120"/>
      <c r="H755" s="120"/>
      <c r="I755" s="120"/>
      <c r="J755" s="58"/>
      <c r="K755" s="121"/>
      <c r="L755" s="2"/>
      <c r="M755" s="120"/>
      <c r="N755" s="120"/>
      <c r="O755" s="120"/>
      <c r="P755" s="120"/>
      <c r="Q755" s="2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122"/>
      <c r="AJ755" s="122"/>
      <c r="AK755" s="2"/>
      <c r="AL755" s="2"/>
      <c r="AM755" s="2"/>
      <c r="AN755" s="2"/>
      <c r="AO755" s="2"/>
      <c r="AP755" s="2"/>
      <c r="AQ755" s="2"/>
      <c r="AR755" s="15"/>
    </row>
    <row r="756" spans="1:44" ht="11.25" customHeight="1">
      <c r="A756" s="120"/>
      <c r="B756" s="120"/>
      <c r="C756" s="120"/>
      <c r="D756" s="120"/>
      <c r="E756" s="2"/>
      <c r="F756" s="2"/>
      <c r="G756" s="120"/>
      <c r="H756" s="120"/>
      <c r="I756" s="120"/>
      <c r="J756" s="58"/>
      <c r="K756" s="121"/>
      <c r="L756" s="2"/>
      <c r="M756" s="120"/>
      <c r="N756" s="120"/>
      <c r="O756" s="120"/>
      <c r="P756" s="120"/>
      <c r="Q756" s="2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122"/>
      <c r="AJ756" s="122"/>
      <c r="AK756" s="2"/>
      <c r="AL756" s="2"/>
      <c r="AM756" s="2"/>
      <c r="AN756" s="2"/>
      <c r="AO756" s="2"/>
      <c r="AP756" s="2"/>
      <c r="AQ756" s="2"/>
      <c r="AR756" s="15"/>
    </row>
    <row r="757" spans="1:44" ht="11.25" customHeight="1">
      <c r="A757" s="120"/>
      <c r="B757" s="120"/>
      <c r="C757" s="120"/>
      <c r="D757" s="120"/>
      <c r="E757" s="2"/>
      <c r="F757" s="2"/>
      <c r="G757" s="120"/>
      <c r="H757" s="120"/>
      <c r="I757" s="120"/>
      <c r="J757" s="58"/>
      <c r="K757" s="121"/>
      <c r="L757" s="2"/>
      <c r="M757" s="120"/>
      <c r="N757" s="120"/>
      <c r="O757" s="120"/>
      <c r="P757" s="120"/>
      <c r="Q757" s="2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122"/>
      <c r="AJ757" s="122"/>
      <c r="AK757" s="2"/>
      <c r="AL757" s="2"/>
      <c r="AM757" s="2"/>
      <c r="AN757" s="2"/>
      <c r="AO757" s="2"/>
      <c r="AP757" s="2"/>
      <c r="AQ757" s="2"/>
      <c r="AR757" s="15"/>
    </row>
    <row r="758" spans="1:44" ht="11.25" customHeight="1">
      <c r="A758" s="120"/>
      <c r="B758" s="120"/>
      <c r="C758" s="120"/>
      <c r="D758" s="120"/>
      <c r="E758" s="2"/>
      <c r="F758" s="2"/>
      <c r="G758" s="120"/>
      <c r="H758" s="120"/>
      <c r="I758" s="120"/>
      <c r="J758" s="58"/>
      <c r="K758" s="121"/>
      <c r="L758" s="2"/>
      <c r="M758" s="120"/>
      <c r="N758" s="120"/>
      <c r="O758" s="120"/>
      <c r="P758" s="120"/>
      <c r="Q758" s="2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122"/>
      <c r="AJ758" s="122"/>
      <c r="AK758" s="2"/>
      <c r="AL758" s="2"/>
      <c r="AM758" s="2"/>
      <c r="AN758" s="2"/>
      <c r="AO758" s="2"/>
      <c r="AP758" s="2"/>
      <c r="AQ758" s="2"/>
      <c r="AR758" s="15"/>
    </row>
    <row r="759" spans="1:44" ht="11.25" customHeight="1">
      <c r="A759" s="120"/>
      <c r="B759" s="120"/>
      <c r="C759" s="120"/>
      <c r="D759" s="120"/>
      <c r="E759" s="2"/>
      <c r="F759" s="2"/>
      <c r="G759" s="120"/>
      <c r="H759" s="120"/>
      <c r="I759" s="120"/>
      <c r="J759" s="58"/>
      <c r="K759" s="121"/>
      <c r="L759" s="2"/>
      <c r="M759" s="120"/>
      <c r="N759" s="120"/>
      <c r="O759" s="120"/>
      <c r="P759" s="120"/>
      <c r="Q759" s="2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122"/>
      <c r="AJ759" s="122"/>
      <c r="AK759" s="2"/>
      <c r="AL759" s="2"/>
      <c r="AM759" s="2"/>
      <c r="AN759" s="2"/>
      <c r="AO759" s="2"/>
      <c r="AP759" s="2"/>
      <c r="AQ759" s="2"/>
      <c r="AR759" s="15"/>
    </row>
    <row r="760" spans="1:44" ht="11.25" customHeight="1">
      <c r="A760" s="120"/>
      <c r="B760" s="120"/>
      <c r="C760" s="120"/>
      <c r="D760" s="120"/>
      <c r="E760" s="2"/>
      <c r="F760" s="2"/>
      <c r="G760" s="120"/>
      <c r="H760" s="120"/>
      <c r="I760" s="120"/>
      <c r="J760" s="58"/>
      <c r="K760" s="121"/>
      <c r="L760" s="2"/>
      <c r="M760" s="120"/>
      <c r="N760" s="120"/>
      <c r="O760" s="120"/>
      <c r="P760" s="120"/>
      <c r="Q760" s="2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122"/>
      <c r="AJ760" s="122"/>
      <c r="AK760" s="2"/>
      <c r="AL760" s="2"/>
      <c r="AM760" s="2"/>
      <c r="AN760" s="2"/>
      <c r="AO760" s="2"/>
      <c r="AP760" s="2"/>
      <c r="AQ760" s="2"/>
      <c r="AR760" s="15"/>
    </row>
    <row r="761" spans="1:44" ht="11.25" customHeight="1">
      <c r="A761" s="120"/>
      <c r="B761" s="120"/>
      <c r="C761" s="120"/>
      <c r="D761" s="120"/>
      <c r="E761" s="2"/>
      <c r="F761" s="2"/>
      <c r="G761" s="120"/>
      <c r="H761" s="120"/>
      <c r="I761" s="120"/>
      <c r="J761" s="58"/>
      <c r="K761" s="121"/>
      <c r="L761" s="2"/>
      <c r="M761" s="120"/>
      <c r="N761" s="120"/>
      <c r="O761" s="120"/>
      <c r="P761" s="120"/>
      <c r="Q761" s="2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122"/>
      <c r="AJ761" s="122"/>
      <c r="AK761" s="2"/>
      <c r="AL761" s="2"/>
      <c r="AM761" s="2"/>
      <c r="AN761" s="2"/>
      <c r="AO761" s="2"/>
      <c r="AP761" s="2"/>
      <c r="AQ761" s="2"/>
      <c r="AR761" s="15"/>
    </row>
    <row r="762" spans="1:44" ht="11.25" customHeight="1">
      <c r="A762" s="120"/>
      <c r="B762" s="120"/>
      <c r="C762" s="120"/>
      <c r="D762" s="120"/>
      <c r="E762" s="2"/>
      <c r="F762" s="2"/>
      <c r="G762" s="120"/>
      <c r="H762" s="120"/>
      <c r="I762" s="120"/>
      <c r="J762" s="58"/>
      <c r="K762" s="121"/>
      <c r="L762" s="2"/>
      <c r="M762" s="120"/>
      <c r="N762" s="120"/>
      <c r="O762" s="120"/>
      <c r="P762" s="120"/>
      <c r="Q762" s="2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122"/>
      <c r="AJ762" s="122"/>
      <c r="AK762" s="2"/>
      <c r="AL762" s="2"/>
      <c r="AM762" s="2"/>
      <c r="AN762" s="2"/>
      <c r="AO762" s="2"/>
      <c r="AP762" s="2"/>
      <c r="AQ762" s="2"/>
      <c r="AR762" s="15"/>
    </row>
    <row r="763" spans="1:44" ht="11.25" customHeight="1">
      <c r="A763" s="120"/>
      <c r="B763" s="120"/>
      <c r="C763" s="120"/>
      <c r="D763" s="120"/>
      <c r="E763" s="2"/>
      <c r="F763" s="2"/>
      <c r="G763" s="120"/>
      <c r="H763" s="120"/>
      <c r="I763" s="120"/>
      <c r="J763" s="58"/>
      <c r="K763" s="121"/>
      <c r="L763" s="2"/>
      <c r="M763" s="120"/>
      <c r="N763" s="120"/>
      <c r="O763" s="120"/>
      <c r="P763" s="120"/>
      <c r="Q763" s="2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122"/>
      <c r="AJ763" s="122"/>
      <c r="AK763" s="2"/>
      <c r="AL763" s="2"/>
      <c r="AM763" s="2"/>
      <c r="AN763" s="2"/>
      <c r="AO763" s="2"/>
      <c r="AP763" s="2"/>
      <c r="AQ763" s="2"/>
      <c r="AR763" s="15"/>
    </row>
    <row r="764" spans="1:44" ht="11.25" customHeight="1">
      <c r="A764" s="120"/>
      <c r="B764" s="120"/>
      <c r="C764" s="120"/>
      <c r="D764" s="120"/>
      <c r="E764" s="2"/>
      <c r="F764" s="2"/>
      <c r="G764" s="120"/>
      <c r="H764" s="120"/>
      <c r="I764" s="120"/>
      <c r="J764" s="58"/>
      <c r="K764" s="121"/>
      <c r="L764" s="2"/>
      <c r="M764" s="120"/>
      <c r="N764" s="120"/>
      <c r="O764" s="120"/>
      <c r="P764" s="120"/>
      <c r="Q764" s="2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122"/>
      <c r="AJ764" s="122"/>
      <c r="AK764" s="2"/>
      <c r="AL764" s="2"/>
      <c r="AM764" s="2"/>
      <c r="AN764" s="2"/>
      <c r="AO764" s="2"/>
      <c r="AP764" s="2"/>
      <c r="AQ764" s="2"/>
      <c r="AR764" s="15"/>
    </row>
    <row r="765" spans="1:44" ht="11.25" customHeight="1">
      <c r="A765" s="120"/>
      <c r="B765" s="120"/>
      <c r="C765" s="120"/>
      <c r="D765" s="120"/>
      <c r="E765" s="2"/>
      <c r="F765" s="2"/>
      <c r="G765" s="120"/>
      <c r="H765" s="120"/>
      <c r="I765" s="120"/>
      <c r="J765" s="58"/>
      <c r="K765" s="121"/>
      <c r="L765" s="2"/>
      <c r="M765" s="120"/>
      <c r="N765" s="120"/>
      <c r="O765" s="120"/>
      <c r="P765" s="120"/>
      <c r="Q765" s="2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122"/>
      <c r="AJ765" s="122"/>
      <c r="AK765" s="2"/>
      <c r="AL765" s="2"/>
      <c r="AM765" s="2"/>
      <c r="AN765" s="2"/>
      <c r="AO765" s="2"/>
      <c r="AP765" s="2"/>
      <c r="AQ765" s="2"/>
      <c r="AR765" s="15"/>
    </row>
    <row r="766" spans="1:44" ht="11.25" customHeight="1">
      <c r="A766" s="120"/>
      <c r="B766" s="120"/>
      <c r="C766" s="120"/>
      <c r="D766" s="120"/>
      <c r="E766" s="2"/>
      <c r="F766" s="2"/>
      <c r="G766" s="120"/>
      <c r="H766" s="120"/>
      <c r="I766" s="120"/>
      <c r="J766" s="58"/>
      <c r="K766" s="121"/>
      <c r="L766" s="2"/>
      <c r="M766" s="120"/>
      <c r="N766" s="120"/>
      <c r="O766" s="120"/>
      <c r="P766" s="120"/>
      <c r="Q766" s="2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122"/>
      <c r="AJ766" s="122"/>
      <c r="AK766" s="2"/>
      <c r="AL766" s="2"/>
      <c r="AM766" s="2"/>
      <c r="AN766" s="2"/>
      <c r="AO766" s="2"/>
      <c r="AP766" s="2"/>
      <c r="AQ766" s="2"/>
      <c r="AR766" s="15"/>
    </row>
    <row r="767" spans="1:44" ht="11.25" customHeight="1">
      <c r="A767" s="120"/>
      <c r="B767" s="120"/>
      <c r="C767" s="120"/>
      <c r="D767" s="120"/>
      <c r="E767" s="2"/>
      <c r="F767" s="2"/>
      <c r="G767" s="120"/>
      <c r="H767" s="120"/>
      <c r="I767" s="120"/>
      <c r="J767" s="58"/>
      <c r="K767" s="121"/>
      <c r="L767" s="2"/>
      <c r="M767" s="120"/>
      <c r="N767" s="120"/>
      <c r="O767" s="120"/>
      <c r="P767" s="120"/>
      <c r="Q767" s="2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122"/>
      <c r="AJ767" s="122"/>
      <c r="AK767" s="2"/>
      <c r="AL767" s="2"/>
      <c r="AM767" s="2"/>
      <c r="AN767" s="2"/>
      <c r="AO767" s="2"/>
      <c r="AP767" s="2"/>
      <c r="AQ767" s="2"/>
      <c r="AR767" s="15"/>
    </row>
    <row r="768" spans="1:44" ht="11.25" customHeight="1">
      <c r="A768" s="120"/>
      <c r="B768" s="120"/>
      <c r="C768" s="120"/>
      <c r="D768" s="120"/>
      <c r="E768" s="2"/>
      <c r="F768" s="2"/>
      <c r="G768" s="120"/>
      <c r="H768" s="120"/>
      <c r="I768" s="120"/>
      <c r="J768" s="58"/>
      <c r="K768" s="121"/>
      <c r="L768" s="2"/>
      <c r="M768" s="120"/>
      <c r="N768" s="120"/>
      <c r="O768" s="120"/>
      <c r="P768" s="120"/>
      <c r="Q768" s="2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122"/>
      <c r="AJ768" s="122"/>
      <c r="AK768" s="2"/>
      <c r="AL768" s="2"/>
      <c r="AM768" s="2"/>
      <c r="AN768" s="2"/>
      <c r="AO768" s="2"/>
      <c r="AP768" s="2"/>
      <c r="AQ768" s="2"/>
      <c r="AR768" s="15"/>
    </row>
    <row r="769" spans="1:44" ht="11.25" customHeight="1">
      <c r="A769" s="120"/>
      <c r="B769" s="120"/>
      <c r="C769" s="120"/>
      <c r="D769" s="120"/>
      <c r="E769" s="2"/>
      <c r="F769" s="2"/>
      <c r="G769" s="120"/>
      <c r="H769" s="120"/>
      <c r="I769" s="120"/>
      <c r="J769" s="58"/>
      <c r="K769" s="121"/>
      <c r="L769" s="2"/>
      <c r="M769" s="120"/>
      <c r="N769" s="120"/>
      <c r="O769" s="120"/>
      <c r="P769" s="120"/>
      <c r="Q769" s="2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122"/>
      <c r="AJ769" s="122"/>
      <c r="AK769" s="2"/>
      <c r="AL769" s="2"/>
      <c r="AM769" s="2"/>
      <c r="AN769" s="2"/>
      <c r="AO769" s="2"/>
      <c r="AP769" s="2"/>
      <c r="AQ769" s="2"/>
      <c r="AR769" s="15"/>
    </row>
    <row r="770" spans="1:44" ht="11.25" customHeight="1">
      <c r="A770" s="120"/>
      <c r="B770" s="120"/>
      <c r="C770" s="120"/>
      <c r="D770" s="120"/>
      <c r="E770" s="2"/>
      <c r="F770" s="2"/>
      <c r="G770" s="120"/>
      <c r="H770" s="120"/>
      <c r="I770" s="120"/>
      <c r="J770" s="58"/>
      <c r="K770" s="121"/>
      <c r="L770" s="2"/>
      <c r="M770" s="120"/>
      <c r="N770" s="120"/>
      <c r="O770" s="120"/>
      <c r="P770" s="120"/>
      <c r="Q770" s="2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122"/>
      <c r="AJ770" s="122"/>
      <c r="AK770" s="2"/>
      <c r="AL770" s="2"/>
      <c r="AM770" s="2"/>
      <c r="AN770" s="2"/>
      <c r="AO770" s="2"/>
      <c r="AP770" s="2"/>
      <c r="AQ770" s="2"/>
      <c r="AR770" s="15"/>
    </row>
    <row r="771" spans="1:44" ht="11.25" customHeight="1">
      <c r="A771" s="120"/>
      <c r="B771" s="120"/>
      <c r="C771" s="120"/>
      <c r="D771" s="120"/>
      <c r="E771" s="2"/>
      <c r="F771" s="2"/>
      <c r="G771" s="120"/>
      <c r="H771" s="120"/>
      <c r="I771" s="120"/>
      <c r="J771" s="58"/>
      <c r="K771" s="121"/>
      <c r="L771" s="2"/>
      <c r="M771" s="120"/>
      <c r="N771" s="120"/>
      <c r="O771" s="120"/>
      <c r="P771" s="120"/>
      <c r="Q771" s="2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122"/>
      <c r="AJ771" s="122"/>
      <c r="AK771" s="2"/>
      <c r="AL771" s="2"/>
      <c r="AM771" s="2"/>
      <c r="AN771" s="2"/>
      <c r="AO771" s="2"/>
      <c r="AP771" s="2"/>
      <c r="AQ771" s="2"/>
      <c r="AR771" s="15"/>
    </row>
    <row r="772" spans="1:44" ht="11.25" customHeight="1">
      <c r="A772" s="120"/>
      <c r="B772" s="120"/>
      <c r="C772" s="120"/>
      <c r="D772" s="120"/>
      <c r="E772" s="2"/>
      <c r="F772" s="2"/>
      <c r="G772" s="120"/>
      <c r="H772" s="120"/>
      <c r="I772" s="120"/>
      <c r="J772" s="58"/>
      <c r="K772" s="121"/>
      <c r="L772" s="2"/>
      <c r="M772" s="120"/>
      <c r="N772" s="120"/>
      <c r="O772" s="120"/>
      <c r="P772" s="120"/>
      <c r="Q772" s="2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122"/>
      <c r="AJ772" s="122"/>
      <c r="AK772" s="2"/>
      <c r="AL772" s="2"/>
      <c r="AM772" s="2"/>
      <c r="AN772" s="2"/>
      <c r="AO772" s="2"/>
      <c r="AP772" s="2"/>
      <c r="AQ772" s="2"/>
      <c r="AR772" s="15"/>
    </row>
    <row r="773" spans="1:44" ht="11.25" customHeight="1">
      <c r="A773" s="120"/>
      <c r="B773" s="120"/>
      <c r="C773" s="120"/>
      <c r="D773" s="120"/>
      <c r="E773" s="2"/>
      <c r="F773" s="2"/>
      <c r="G773" s="120"/>
      <c r="H773" s="120"/>
      <c r="I773" s="120"/>
      <c r="J773" s="58"/>
      <c r="K773" s="121"/>
      <c r="L773" s="2"/>
      <c r="M773" s="120"/>
      <c r="N773" s="120"/>
      <c r="O773" s="120"/>
      <c r="P773" s="120"/>
      <c r="Q773" s="2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122"/>
      <c r="AJ773" s="122"/>
      <c r="AK773" s="2"/>
      <c r="AL773" s="2"/>
      <c r="AM773" s="2"/>
      <c r="AN773" s="2"/>
      <c r="AO773" s="2"/>
      <c r="AP773" s="2"/>
      <c r="AQ773" s="2"/>
      <c r="AR773" s="15"/>
    </row>
    <row r="774" spans="1:44" ht="11.25" customHeight="1">
      <c r="A774" s="120"/>
      <c r="B774" s="120"/>
      <c r="C774" s="120"/>
      <c r="D774" s="120"/>
      <c r="E774" s="2"/>
      <c r="F774" s="2"/>
      <c r="G774" s="120"/>
      <c r="H774" s="120"/>
      <c r="I774" s="120"/>
      <c r="J774" s="58"/>
      <c r="K774" s="121"/>
      <c r="L774" s="2"/>
      <c r="M774" s="120"/>
      <c r="N774" s="120"/>
      <c r="O774" s="120"/>
      <c r="P774" s="120"/>
      <c r="Q774" s="2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122"/>
      <c r="AJ774" s="122"/>
      <c r="AK774" s="2"/>
      <c r="AL774" s="2"/>
      <c r="AM774" s="2"/>
      <c r="AN774" s="2"/>
      <c r="AO774" s="2"/>
      <c r="AP774" s="2"/>
      <c r="AQ774" s="2"/>
      <c r="AR774" s="15"/>
    </row>
    <row r="775" spans="1:44" ht="11.25" customHeight="1">
      <c r="A775" s="120"/>
      <c r="B775" s="120"/>
      <c r="C775" s="120"/>
      <c r="D775" s="120"/>
      <c r="E775" s="2"/>
      <c r="F775" s="2"/>
      <c r="G775" s="120"/>
      <c r="H775" s="120"/>
      <c r="I775" s="120"/>
      <c r="J775" s="58"/>
      <c r="K775" s="121"/>
      <c r="L775" s="2"/>
      <c r="M775" s="120"/>
      <c r="N775" s="120"/>
      <c r="O775" s="120"/>
      <c r="P775" s="120"/>
      <c r="Q775" s="2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122"/>
      <c r="AJ775" s="122"/>
      <c r="AK775" s="2"/>
      <c r="AL775" s="2"/>
      <c r="AM775" s="2"/>
      <c r="AN775" s="2"/>
      <c r="AO775" s="2"/>
      <c r="AP775" s="2"/>
      <c r="AQ775" s="2"/>
      <c r="AR775" s="15"/>
    </row>
    <row r="776" spans="1:44" ht="11.25" customHeight="1">
      <c r="A776" s="120"/>
      <c r="B776" s="120"/>
      <c r="C776" s="120"/>
      <c r="D776" s="120"/>
      <c r="E776" s="2"/>
      <c r="F776" s="2"/>
      <c r="G776" s="120"/>
      <c r="H776" s="120"/>
      <c r="I776" s="120"/>
      <c r="J776" s="58"/>
      <c r="K776" s="121"/>
      <c r="L776" s="2"/>
      <c r="M776" s="120"/>
      <c r="N776" s="120"/>
      <c r="O776" s="120"/>
      <c r="P776" s="120"/>
      <c r="Q776" s="2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122"/>
      <c r="AJ776" s="122"/>
      <c r="AK776" s="2"/>
      <c r="AL776" s="2"/>
      <c r="AM776" s="2"/>
      <c r="AN776" s="2"/>
      <c r="AO776" s="2"/>
      <c r="AP776" s="2"/>
      <c r="AQ776" s="2"/>
      <c r="AR776" s="15"/>
    </row>
    <row r="777" spans="1:44" ht="11.25" customHeight="1">
      <c r="A777" s="120"/>
      <c r="B777" s="120"/>
      <c r="C777" s="120"/>
      <c r="D777" s="120"/>
      <c r="E777" s="2"/>
      <c r="F777" s="2"/>
      <c r="G777" s="120"/>
      <c r="H777" s="120"/>
      <c r="I777" s="120"/>
      <c r="J777" s="58"/>
      <c r="K777" s="121"/>
      <c r="L777" s="2"/>
      <c r="M777" s="120"/>
      <c r="N777" s="120"/>
      <c r="O777" s="120"/>
      <c r="P777" s="120"/>
      <c r="Q777" s="2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122"/>
      <c r="AJ777" s="122"/>
      <c r="AK777" s="2"/>
      <c r="AL777" s="2"/>
      <c r="AM777" s="2"/>
      <c r="AN777" s="2"/>
      <c r="AO777" s="2"/>
      <c r="AP777" s="2"/>
      <c r="AQ777" s="2"/>
      <c r="AR777" s="15"/>
    </row>
    <row r="778" spans="1:44" ht="11.25" customHeight="1">
      <c r="A778" s="120"/>
      <c r="B778" s="120"/>
      <c r="C778" s="120"/>
      <c r="D778" s="120"/>
      <c r="E778" s="2"/>
      <c r="F778" s="2"/>
      <c r="G778" s="120"/>
      <c r="H778" s="120"/>
      <c r="I778" s="120"/>
      <c r="J778" s="58"/>
      <c r="K778" s="121"/>
      <c r="L778" s="2"/>
      <c r="M778" s="120"/>
      <c r="N778" s="120"/>
      <c r="O778" s="120"/>
      <c r="P778" s="120"/>
      <c r="Q778" s="2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122"/>
      <c r="AJ778" s="122"/>
      <c r="AK778" s="2"/>
      <c r="AL778" s="2"/>
      <c r="AM778" s="2"/>
      <c r="AN778" s="2"/>
      <c r="AO778" s="2"/>
      <c r="AP778" s="2"/>
      <c r="AQ778" s="2"/>
      <c r="AR778" s="15"/>
    </row>
    <row r="779" spans="1:44" ht="11.25" customHeight="1">
      <c r="A779" s="120"/>
      <c r="B779" s="120"/>
      <c r="C779" s="120"/>
      <c r="D779" s="120"/>
      <c r="E779" s="2"/>
      <c r="F779" s="2"/>
      <c r="G779" s="120"/>
      <c r="H779" s="120"/>
      <c r="I779" s="120"/>
      <c r="J779" s="58"/>
      <c r="K779" s="121"/>
      <c r="L779" s="2"/>
      <c r="M779" s="120"/>
      <c r="N779" s="120"/>
      <c r="O779" s="120"/>
      <c r="P779" s="120"/>
      <c r="Q779" s="2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122"/>
      <c r="AJ779" s="122"/>
      <c r="AK779" s="2"/>
      <c r="AL779" s="2"/>
      <c r="AM779" s="2"/>
      <c r="AN779" s="2"/>
      <c r="AO779" s="2"/>
      <c r="AP779" s="2"/>
      <c r="AQ779" s="2"/>
      <c r="AR779" s="15"/>
    </row>
    <row r="780" spans="1:44" ht="11.25" customHeight="1">
      <c r="A780" s="120"/>
      <c r="B780" s="120"/>
      <c r="C780" s="120"/>
      <c r="D780" s="120"/>
      <c r="E780" s="2"/>
      <c r="F780" s="2"/>
      <c r="G780" s="120"/>
      <c r="H780" s="120"/>
      <c r="I780" s="120"/>
      <c r="J780" s="58"/>
      <c r="K780" s="121"/>
      <c r="L780" s="2"/>
      <c r="M780" s="120"/>
      <c r="N780" s="120"/>
      <c r="O780" s="120"/>
      <c r="P780" s="120"/>
      <c r="Q780" s="2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122"/>
      <c r="AJ780" s="122"/>
      <c r="AK780" s="2"/>
      <c r="AL780" s="2"/>
      <c r="AM780" s="2"/>
      <c r="AN780" s="2"/>
      <c r="AO780" s="2"/>
      <c r="AP780" s="2"/>
      <c r="AQ780" s="2"/>
      <c r="AR780" s="15"/>
    </row>
    <row r="781" spans="1:44" ht="11.25" customHeight="1">
      <c r="A781" s="120"/>
      <c r="B781" s="120"/>
      <c r="C781" s="120"/>
      <c r="D781" s="120"/>
      <c r="E781" s="2"/>
      <c r="F781" s="2"/>
      <c r="G781" s="120"/>
      <c r="H781" s="120"/>
      <c r="I781" s="120"/>
      <c r="J781" s="58"/>
      <c r="K781" s="121"/>
      <c r="L781" s="2"/>
      <c r="M781" s="120"/>
      <c r="N781" s="120"/>
      <c r="O781" s="120"/>
      <c r="P781" s="120"/>
      <c r="Q781" s="2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122"/>
      <c r="AJ781" s="122"/>
      <c r="AK781" s="2"/>
      <c r="AL781" s="2"/>
      <c r="AM781" s="2"/>
      <c r="AN781" s="2"/>
      <c r="AO781" s="2"/>
      <c r="AP781" s="2"/>
      <c r="AQ781" s="2"/>
      <c r="AR781" s="15"/>
    </row>
    <row r="782" spans="1:44" ht="11.25" customHeight="1">
      <c r="A782" s="120"/>
      <c r="B782" s="120"/>
      <c r="C782" s="120"/>
      <c r="D782" s="120"/>
      <c r="E782" s="2"/>
      <c r="F782" s="2"/>
      <c r="G782" s="120"/>
      <c r="H782" s="120"/>
      <c r="I782" s="120"/>
      <c r="J782" s="58"/>
      <c r="K782" s="121"/>
      <c r="L782" s="2"/>
      <c r="M782" s="120"/>
      <c r="N782" s="120"/>
      <c r="O782" s="120"/>
      <c r="P782" s="120"/>
      <c r="Q782" s="2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122"/>
      <c r="AJ782" s="122"/>
      <c r="AK782" s="2"/>
      <c r="AL782" s="2"/>
      <c r="AM782" s="2"/>
      <c r="AN782" s="2"/>
      <c r="AO782" s="2"/>
      <c r="AP782" s="2"/>
      <c r="AQ782" s="2"/>
      <c r="AR782" s="15"/>
    </row>
    <row r="783" spans="1:44" ht="11.25" customHeight="1">
      <c r="A783" s="120"/>
      <c r="B783" s="120"/>
      <c r="C783" s="120"/>
      <c r="D783" s="120"/>
      <c r="E783" s="2"/>
      <c r="F783" s="2"/>
      <c r="G783" s="120"/>
      <c r="H783" s="120"/>
      <c r="I783" s="120"/>
      <c r="J783" s="58"/>
      <c r="K783" s="121"/>
      <c r="L783" s="2"/>
      <c r="M783" s="120"/>
      <c r="N783" s="120"/>
      <c r="O783" s="120"/>
      <c r="P783" s="120"/>
      <c r="Q783" s="2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122"/>
      <c r="AJ783" s="122"/>
      <c r="AK783" s="2"/>
      <c r="AL783" s="2"/>
      <c r="AM783" s="2"/>
      <c r="AN783" s="2"/>
      <c r="AO783" s="2"/>
      <c r="AP783" s="2"/>
      <c r="AQ783" s="2"/>
      <c r="AR783" s="15"/>
    </row>
    <row r="784" spans="1:44" ht="11.25" customHeight="1">
      <c r="A784" s="120"/>
      <c r="B784" s="120"/>
      <c r="C784" s="120"/>
      <c r="D784" s="120"/>
      <c r="E784" s="2"/>
      <c r="F784" s="2"/>
      <c r="G784" s="120"/>
      <c r="H784" s="120"/>
      <c r="I784" s="120"/>
      <c r="J784" s="58"/>
      <c r="K784" s="121"/>
      <c r="L784" s="2"/>
      <c r="M784" s="120"/>
      <c r="N784" s="120"/>
      <c r="O784" s="120"/>
      <c r="P784" s="120"/>
      <c r="Q784" s="2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122"/>
      <c r="AJ784" s="122"/>
      <c r="AK784" s="2"/>
      <c r="AL784" s="2"/>
      <c r="AM784" s="2"/>
      <c r="AN784" s="2"/>
      <c r="AO784" s="2"/>
      <c r="AP784" s="2"/>
      <c r="AQ784" s="2"/>
      <c r="AR784" s="15"/>
    </row>
    <row r="785" spans="1:44" ht="11.25" customHeight="1">
      <c r="A785" s="120"/>
      <c r="B785" s="120"/>
      <c r="C785" s="120"/>
      <c r="D785" s="120"/>
      <c r="E785" s="2"/>
      <c r="F785" s="2"/>
      <c r="G785" s="120"/>
      <c r="H785" s="120"/>
      <c r="I785" s="120"/>
      <c r="J785" s="58"/>
      <c r="K785" s="121"/>
      <c r="L785" s="2"/>
      <c r="M785" s="120"/>
      <c r="N785" s="120"/>
      <c r="O785" s="120"/>
      <c r="P785" s="120"/>
      <c r="Q785" s="2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122"/>
      <c r="AJ785" s="122"/>
      <c r="AK785" s="2"/>
      <c r="AL785" s="2"/>
      <c r="AM785" s="2"/>
      <c r="AN785" s="2"/>
      <c r="AO785" s="2"/>
      <c r="AP785" s="2"/>
      <c r="AQ785" s="2"/>
      <c r="AR785" s="15"/>
    </row>
    <row r="786" spans="1:44" ht="11.25" customHeight="1">
      <c r="A786" s="120"/>
      <c r="B786" s="120"/>
      <c r="C786" s="120"/>
      <c r="D786" s="120"/>
      <c r="E786" s="2"/>
      <c r="F786" s="2"/>
      <c r="G786" s="120"/>
      <c r="H786" s="120"/>
      <c r="I786" s="120"/>
      <c r="J786" s="58"/>
      <c r="K786" s="121"/>
      <c r="L786" s="2"/>
      <c r="M786" s="120"/>
      <c r="N786" s="120"/>
      <c r="O786" s="120"/>
      <c r="P786" s="120"/>
      <c r="Q786" s="2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122"/>
      <c r="AJ786" s="122"/>
      <c r="AK786" s="2"/>
      <c r="AL786" s="2"/>
      <c r="AM786" s="2"/>
      <c r="AN786" s="2"/>
      <c r="AO786" s="2"/>
      <c r="AP786" s="2"/>
      <c r="AQ786" s="2"/>
      <c r="AR786" s="15"/>
    </row>
    <row r="787" spans="1:44" ht="11.25" customHeight="1">
      <c r="A787" s="120"/>
      <c r="B787" s="120"/>
      <c r="C787" s="120"/>
      <c r="D787" s="120"/>
      <c r="E787" s="2"/>
      <c r="F787" s="2"/>
      <c r="G787" s="120"/>
      <c r="H787" s="120"/>
      <c r="I787" s="120"/>
      <c r="J787" s="58"/>
      <c r="K787" s="121"/>
      <c r="L787" s="2"/>
      <c r="M787" s="120"/>
      <c r="N787" s="120"/>
      <c r="O787" s="120"/>
      <c r="P787" s="120"/>
      <c r="Q787" s="2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122"/>
      <c r="AJ787" s="122"/>
      <c r="AK787" s="2"/>
      <c r="AL787" s="2"/>
      <c r="AM787" s="2"/>
      <c r="AN787" s="2"/>
      <c r="AO787" s="2"/>
      <c r="AP787" s="2"/>
      <c r="AQ787" s="2"/>
      <c r="AR787" s="15"/>
    </row>
    <row r="788" spans="1:44" ht="11.25" customHeight="1">
      <c r="A788" s="120"/>
      <c r="B788" s="120"/>
      <c r="C788" s="120"/>
      <c r="D788" s="120"/>
      <c r="E788" s="2"/>
      <c r="F788" s="2"/>
      <c r="G788" s="120"/>
      <c r="H788" s="120"/>
      <c r="I788" s="120"/>
      <c r="J788" s="58"/>
      <c r="K788" s="121"/>
      <c r="L788" s="2"/>
      <c r="M788" s="120"/>
      <c r="N788" s="120"/>
      <c r="O788" s="120"/>
      <c r="P788" s="120"/>
      <c r="Q788" s="2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122"/>
      <c r="AJ788" s="122"/>
      <c r="AK788" s="2"/>
      <c r="AL788" s="2"/>
      <c r="AM788" s="2"/>
      <c r="AN788" s="2"/>
      <c r="AO788" s="2"/>
      <c r="AP788" s="2"/>
      <c r="AQ788" s="2"/>
      <c r="AR788" s="15"/>
    </row>
    <row r="789" spans="1:44" ht="11.25" customHeight="1">
      <c r="A789" s="120"/>
      <c r="B789" s="120"/>
      <c r="C789" s="120"/>
      <c r="D789" s="120"/>
      <c r="E789" s="2"/>
      <c r="F789" s="2"/>
      <c r="G789" s="120"/>
      <c r="H789" s="120"/>
      <c r="I789" s="120"/>
      <c r="J789" s="58"/>
      <c r="K789" s="121"/>
      <c r="L789" s="2"/>
      <c r="M789" s="120"/>
      <c r="N789" s="120"/>
      <c r="O789" s="120"/>
      <c r="P789" s="120"/>
      <c r="Q789" s="2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122"/>
      <c r="AJ789" s="122"/>
      <c r="AK789" s="2"/>
      <c r="AL789" s="2"/>
      <c r="AM789" s="2"/>
      <c r="AN789" s="2"/>
      <c r="AO789" s="2"/>
      <c r="AP789" s="2"/>
      <c r="AQ789" s="2"/>
      <c r="AR789" s="15"/>
    </row>
    <row r="790" spans="1:44" ht="11.25" customHeight="1">
      <c r="A790" s="120"/>
      <c r="B790" s="120"/>
      <c r="C790" s="120"/>
      <c r="D790" s="120"/>
      <c r="E790" s="2"/>
      <c r="F790" s="2"/>
      <c r="G790" s="120"/>
      <c r="H790" s="120"/>
      <c r="I790" s="120"/>
      <c r="J790" s="58"/>
      <c r="K790" s="121"/>
      <c r="L790" s="2"/>
      <c r="M790" s="120"/>
      <c r="N790" s="120"/>
      <c r="O790" s="120"/>
      <c r="P790" s="120"/>
      <c r="Q790" s="2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122"/>
      <c r="AJ790" s="122"/>
      <c r="AK790" s="2"/>
      <c r="AL790" s="2"/>
      <c r="AM790" s="2"/>
      <c r="AN790" s="2"/>
      <c r="AO790" s="2"/>
      <c r="AP790" s="2"/>
      <c r="AQ790" s="2"/>
      <c r="AR790" s="15"/>
    </row>
    <row r="791" spans="1:44" ht="11.25" customHeight="1">
      <c r="A791" s="120"/>
      <c r="B791" s="120"/>
      <c r="C791" s="120"/>
      <c r="D791" s="120"/>
      <c r="E791" s="2"/>
      <c r="F791" s="2"/>
      <c r="G791" s="120"/>
      <c r="H791" s="120"/>
      <c r="I791" s="120"/>
      <c r="J791" s="58"/>
      <c r="K791" s="121"/>
      <c r="L791" s="2"/>
      <c r="M791" s="120"/>
      <c r="N791" s="120"/>
      <c r="O791" s="120"/>
      <c r="P791" s="120"/>
      <c r="Q791" s="2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122"/>
      <c r="AJ791" s="122"/>
      <c r="AK791" s="2"/>
      <c r="AL791" s="2"/>
      <c r="AM791" s="2"/>
      <c r="AN791" s="2"/>
      <c r="AO791" s="2"/>
      <c r="AP791" s="2"/>
      <c r="AQ791" s="2"/>
      <c r="AR791" s="15"/>
    </row>
    <row r="792" spans="1:44" ht="11.25" customHeight="1">
      <c r="A792" s="120"/>
      <c r="B792" s="120"/>
      <c r="C792" s="120"/>
      <c r="D792" s="120"/>
      <c r="E792" s="2"/>
      <c r="F792" s="2"/>
      <c r="G792" s="120"/>
      <c r="H792" s="120"/>
      <c r="I792" s="120"/>
      <c r="J792" s="58"/>
      <c r="K792" s="121"/>
      <c r="L792" s="2"/>
      <c r="M792" s="120"/>
      <c r="N792" s="120"/>
      <c r="O792" s="120"/>
      <c r="P792" s="120"/>
      <c r="Q792" s="2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122"/>
      <c r="AJ792" s="122"/>
      <c r="AK792" s="2"/>
      <c r="AL792" s="2"/>
      <c r="AM792" s="2"/>
      <c r="AN792" s="2"/>
      <c r="AO792" s="2"/>
      <c r="AP792" s="2"/>
      <c r="AQ792" s="2"/>
      <c r="AR792" s="15"/>
    </row>
    <row r="793" spans="1:44" ht="11.25" customHeight="1">
      <c r="A793" s="120"/>
      <c r="B793" s="120"/>
      <c r="C793" s="120"/>
      <c r="D793" s="120"/>
      <c r="E793" s="2"/>
      <c r="F793" s="2"/>
      <c r="G793" s="120"/>
      <c r="H793" s="120"/>
      <c r="I793" s="120"/>
      <c r="J793" s="58"/>
      <c r="K793" s="121"/>
      <c r="L793" s="2"/>
      <c r="M793" s="120"/>
      <c r="N793" s="120"/>
      <c r="O793" s="120"/>
      <c r="P793" s="120"/>
      <c r="Q793" s="2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122"/>
      <c r="AJ793" s="122"/>
      <c r="AK793" s="2"/>
      <c r="AL793" s="2"/>
      <c r="AM793" s="2"/>
      <c r="AN793" s="2"/>
      <c r="AO793" s="2"/>
      <c r="AP793" s="2"/>
      <c r="AQ793" s="2"/>
      <c r="AR793" s="15"/>
    </row>
    <row r="794" spans="1:44" ht="11.25" customHeight="1">
      <c r="A794" s="120"/>
      <c r="B794" s="120"/>
      <c r="C794" s="120"/>
      <c r="D794" s="120"/>
      <c r="E794" s="2"/>
      <c r="F794" s="2"/>
      <c r="G794" s="120"/>
      <c r="H794" s="120"/>
      <c r="I794" s="120"/>
      <c r="J794" s="58"/>
      <c r="K794" s="121"/>
      <c r="L794" s="2"/>
      <c r="M794" s="120"/>
      <c r="N794" s="120"/>
      <c r="O794" s="120"/>
      <c r="P794" s="120"/>
      <c r="Q794" s="2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122"/>
      <c r="AJ794" s="122"/>
      <c r="AK794" s="2"/>
      <c r="AL794" s="2"/>
      <c r="AM794" s="2"/>
      <c r="AN794" s="2"/>
      <c r="AO794" s="2"/>
      <c r="AP794" s="2"/>
      <c r="AQ794" s="2"/>
      <c r="AR794" s="15"/>
    </row>
    <row r="795" spans="1:44" ht="11.25" customHeight="1">
      <c r="A795" s="120"/>
      <c r="B795" s="120"/>
      <c r="C795" s="120"/>
      <c r="D795" s="120"/>
      <c r="E795" s="2"/>
      <c r="F795" s="2"/>
      <c r="G795" s="120"/>
      <c r="H795" s="120"/>
      <c r="I795" s="120"/>
      <c r="J795" s="58"/>
      <c r="K795" s="121"/>
      <c r="L795" s="2"/>
      <c r="M795" s="120"/>
      <c r="N795" s="120"/>
      <c r="O795" s="120"/>
      <c r="P795" s="120"/>
      <c r="Q795" s="2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122"/>
      <c r="AJ795" s="122"/>
      <c r="AK795" s="2"/>
      <c r="AL795" s="2"/>
      <c r="AM795" s="2"/>
      <c r="AN795" s="2"/>
      <c r="AO795" s="2"/>
      <c r="AP795" s="2"/>
      <c r="AQ795" s="2"/>
      <c r="AR795" s="15"/>
    </row>
    <row r="796" spans="1:44" ht="11.25" customHeight="1">
      <c r="A796" s="120"/>
      <c r="B796" s="120"/>
      <c r="C796" s="120"/>
      <c r="D796" s="120"/>
      <c r="E796" s="2"/>
      <c r="F796" s="2"/>
      <c r="G796" s="120"/>
      <c r="H796" s="120"/>
      <c r="I796" s="120"/>
      <c r="J796" s="58"/>
      <c r="K796" s="121"/>
      <c r="L796" s="2"/>
      <c r="M796" s="120"/>
      <c r="N796" s="120"/>
      <c r="O796" s="120"/>
      <c r="P796" s="120"/>
      <c r="Q796" s="2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122"/>
      <c r="AJ796" s="122"/>
      <c r="AK796" s="2"/>
      <c r="AL796" s="2"/>
      <c r="AM796" s="2"/>
      <c r="AN796" s="2"/>
      <c r="AO796" s="2"/>
      <c r="AP796" s="2"/>
      <c r="AQ796" s="2"/>
      <c r="AR796" s="15"/>
    </row>
    <row r="797" spans="1:44" ht="11.25" customHeight="1">
      <c r="A797" s="120"/>
      <c r="B797" s="120"/>
      <c r="C797" s="120"/>
      <c r="D797" s="120"/>
      <c r="E797" s="2"/>
      <c r="F797" s="2"/>
      <c r="G797" s="120"/>
      <c r="H797" s="120"/>
      <c r="I797" s="120"/>
      <c r="J797" s="58"/>
      <c r="K797" s="121"/>
      <c r="L797" s="2"/>
      <c r="M797" s="120"/>
      <c r="N797" s="120"/>
      <c r="O797" s="120"/>
      <c r="P797" s="120"/>
      <c r="Q797" s="2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122"/>
      <c r="AJ797" s="122"/>
      <c r="AK797" s="2"/>
      <c r="AL797" s="2"/>
      <c r="AM797" s="2"/>
      <c r="AN797" s="2"/>
      <c r="AO797" s="2"/>
      <c r="AP797" s="2"/>
      <c r="AQ797" s="2"/>
      <c r="AR797" s="15"/>
    </row>
    <row r="798" spans="1:44" ht="11.25" customHeight="1">
      <c r="A798" s="120"/>
      <c r="B798" s="120"/>
      <c r="C798" s="120"/>
      <c r="D798" s="120"/>
      <c r="E798" s="2"/>
      <c r="F798" s="2"/>
      <c r="G798" s="120"/>
      <c r="H798" s="120"/>
      <c r="I798" s="120"/>
      <c r="J798" s="58"/>
      <c r="K798" s="121"/>
      <c r="L798" s="2"/>
      <c r="M798" s="120"/>
      <c r="N798" s="120"/>
      <c r="O798" s="120"/>
      <c r="P798" s="120"/>
      <c r="Q798" s="2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122"/>
      <c r="AJ798" s="122"/>
      <c r="AK798" s="2"/>
      <c r="AL798" s="2"/>
      <c r="AM798" s="2"/>
      <c r="AN798" s="2"/>
      <c r="AO798" s="2"/>
      <c r="AP798" s="2"/>
      <c r="AQ798" s="2"/>
      <c r="AR798" s="15"/>
    </row>
    <row r="799" spans="1:44" ht="11.25" customHeight="1">
      <c r="A799" s="120"/>
      <c r="B799" s="120"/>
      <c r="C799" s="120"/>
      <c r="D799" s="120"/>
      <c r="E799" s="2"/>
      <c r="F799" s="2"/>
      <c r="G799" s="120"/>
      <c r="H799" s="120"/>
      <c r="I799" s="120"/>
      <c r="J799" s="58"/>
      <c r="K799" s="121"/>
      <c r="L799" s="2"/>
      <c r="M799" s="120"/>
      <c r="N799" s="120"/>
      <c r="O799" s="120"/>
      <c r="P799" s="120"/>
      <c r="Q799" s="2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122"/>
      <c r="AJ799" s="122"/>
      <c r="AK799" s="2"/>
      <c r="AL799" s="2"/>
      <c r="AM799" s="2"/>
      <c r="AN799" s="2"/>
      <c r="AO799" s="2"/>
      <c r="AP799" s="2"/>
      <c r="AQ799" s="2"/>
      <c r="AR799" s="15"/>
    </row>
    <row r="800" spans="1:44" ht="11.25" customHeight="1">
      <c r="A800" s="120"/>
      <c r="B800" s="120"/>
      <c r="C800" s="120"/>
      <c r="D800" s="120"/>
      <c r="E800" s="2"/>
      <c r="F800" s="2"/>
      <c r="G800" s="120"/>
      <c r="H800" s="120"/>
      <c r="I800" s="120"/>
      <c r="J800" s="58"/>
      <c r="K800" s="121"/>
      <c r="L800" s="2"/>
      <c r="M800" s="120"/>
      <c r="N800" s="120"/>
      <c r="O800" s="120"/>
      <c r="P800" s="120"/>
      <c r="Q800" s="2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122"/>
      <c r="AJ800" s="122"/>
      <c r="AK800" s="2"/>
      <c r="AL800" s="2"/>
      <c r="AM800" s="2"/>
      <c r="AN800" s="2"/>
      <c r="AO800" s="2"/>
      <c r="AP800" s="2"/>
      <c r="AQ800" s="2"/>
      <c r="AR800" s="15"/>
    </row>
    <row r="801" spans="1:44" ht="11.25" customHeight="1">
      <c r="A801" s="120"/>
      <c r="B801" s="120"/>
      <c r="C801" s="120"/>
      <c r="D801" s="120"/>
      <c r="E801" s="2"/>
      <c r="F801" s="2"/>
      <c r="G801" s="120"/>
      <c r="H801" s="120"/>
      <c r="I801" s="120"/>
      <c r="J801" s="58"/>
      <c r="K801" s="121"/>
      <c r="L801" s="2"/>
      <c r="M801" s="120"/>
      <c r="N801" s="120"/>
      <c r="O801" s="120"/>
      <c r="P801" s="120"/>
      <c r="Q801" s="2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122"/>
      <c r="AJ801" s="122"/>
      <c r="AK801" s="2"/>
      <c r="AL801" s="2"/>
      <c r="AM801" s="2"/>
      <c r="AN801" s="2"/>
      <c r="AO801" s="2"/>
      <c r="AP801" s="2"/>
      <c r="AQ801" s="2"/>
      <c r="AR801" s="15"/>
    </row>
    <row r="802" spans="1:44" ht="11.25" customHeight="1">
      <c r="A802" s="120"/>
      <c r="B802" s="120"/>
      <c r="C802" s="120"/>
      <c r="D802" s="120"/>
      <c r="E802" s="2"/>
      <c r="F802" s="2"/>
      <c r="G802" s="120"/>
      <c r="H802" s="120"/>
      <c r="I802" s="120"/>
      <c r="J802" s="58"/>
      <c r="K802" s="121"/>
      <c r="L802" s="2"/>
      <c r="M802" s="120"/>
      <c r="N802" s="120"/>
      <c r="O802" s="120"/>
      <c r="P802" s="120"/>
      <c r="Q802" s="2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122"/>
      <c r="AJ802" s="122"/>
      <c r="AK802" s="2"/>
      <c r="AL802" s="2"/>
      <c r="AM802" s="2"/>
      <c r="AN802" s="2"/>
      <c r="AO802" s="2"/>
      <c r="AP802" s="2"/>
      <c r="AQ802" s="2"/>
      <c r="AR802" s="15"/>
    </row>
    <row r="803" spans="1:44" ht="11.25" customHeight="1">
      <c r="A803" s="120"/>
      <c r="B803" s="120"/>
      <c r="C803" s="120"/>
      <c r="D803" s="120"/>
      <c r="E803" s="2"/>
      <c r="F803" s="2"/>
      <c r="G803" s="120"/>
      <c r="H803" s="120"/>
      <c r="I803" s="120"/>
      <c r="J803" s="58"/>
      <c r="K803" s="121"/>
      <c r="L803" s="2"/>
      <c r="M803" s="120"/>
      <c r="N803" s="120"/>
      <c r="O803" s="120"/>
      <c r="P803" s="120"/>
      <c r="Q803" s="2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122"/>
      <c r="AJ803" s="122"/>
      <c r="AK803" s="2"/>
      <c r="AL803" s="2"/>
      <c r="AM803" s="2"/>
      <c r="AN803" s="2"/>
      <c r="AO803" s="2"/>
      <c r="AP803" s="2"/>
      <c r="AQ803" s="2"/>
      <c r="AR803" s="15"/>
    </row>
    <row r="804" spans="1:44" ht="11.25" customHeight="1">
      <c r="A804" s="120"/>
      <c r="B804" s="120"/>
      <c r="C804" s="120"/>
      <c r="D804" s="120"/>
      <c r="E804" s="2"/>
      <c r="F804" s="2"/>
      <c r="G804" s="120"/>
      <c r="H804" s="120"/>
      <c r="I804" s="120"/>
      <c r="J804" s="58"/>
      <c r="K804" s="121"/>
      <c r="L804" s="2"/>
      <c r="M804" s="120"/>
      <c r="N804" s="120"/>
      <c r="O804" s="120"/>
      <c r="P804" s="120"/>
      <c r="Q804" s="2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122"/>
      <c r="AJ804" s="122"/>
      <c r="AK804" s="2"/>
      <c r="AL804" s="2"/>
      <c r="AM804" s="2"/>
      <c r="AN804" s="2"/>
      <c r="AO804" s="2"/>
      <c r="AP804" s="2"/>
      <c r="AQ804" s="2"/>
      <c r="AR804" s="15"/>
    </row>
    <row r="805" spans="1:44" ht="11.25" customHeight="1">
      <c r="A805" s="120"/>
      <c r="B805" s="120"/>
      <c r="C805" s="120"/>
      <c r="D805" s="120"/>
      <c r="E805" s="2"/>
      <c r="F805" s="2"/>
      <c r="G805" s="120"/>
      <c r="H805" s="120"/>
      <c r="I805" s="120"/>
      <c r="J805" s="58"/>
      <c r="K805" s="121"/>
      <c r="L805" s="2"/>
      <c r="M805" s="120"/>
      <c r="N805" s="120"/>
      <c r="O805" s="120"/>
      <c r="P805" s="120"/>
      <c r="Q805" s="2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122"/>
      <c r="AJ805" s="122"/>
      <c r="AK805" s="2"/>
      <c r="AL805" s="2"/>
      <c r="AM805" s="2"/>
      <c r="AN805" s="2"/>
      <c r="AO805" s="2"/>
      <c r="AP805" s="2"/>
      <c r="AQ805" s="2"/>
      <c r="AR805" s="15"/>
    </row>
    <row r="806" spans="1:44" ht="11.25" customHeight="1">
      <c r="A806" s="120"/>
      <c r="B806" s="120"/>
      <c r="C806" s="120"/>
      <c r="D806" s="120"/>
      <c r="E806" s="2"/>
      <c r="F806" s="2"/>
      <c r="G806" s="120"/>
      <c r="H806" s="120"/>
      <c r="I806" s="120"/>
      <c r="J806" s="58"/>
      <c r="K806" s="121"/>
      <c r="L806" s="2"/>
      <c r="M806" s="120"/>
      <c r="N806" s="120"/>
      <c r="O806" s="120"/>
      <c r="P806" s="120"/>
      <c r="Q806" s="2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122"/>
      <c r="AJ806" s="122"/>
      <c r="AK806" s="2"/>
      <c r="AL806" s="2"/>
      <c r="AM806" s="2"/>
      <c r="AN806" s="2"/>
      <c r="AO806" s="2"/>
      <c r="AP806" s="2"/>
      <c r="AQ806" s="2"/>
      <c r="AR806" s="15"/>
    </row>
    <row r="807" spans="1:44" ht="11.25" customHeight="1">
      <c r="A807" s="120"/>
      <c r="B807" s="120"/>
      <c r="C807" s="120"/>
      <c r="D807" s="120"/>
      <c r="E807" s="2"/>
      <c r="F807" s="2"/>
      <c r="G807" s="120"/>
      <c r="H807" s="120"/>
      <c r="I807" s="120"/>
      <c r="J807" s="58"/>
      <c r="K807" s="121"/>
      <c r="L807" s="2"/>
      <c r="M807" s="120"/>
      <c r="N807" s="120"/>
      <c r="O807" s="120"/>
      <c r="P807" s="120"/>
      <c r="Q807" s="2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122"/>
      <c r="AJ807" s="122"/>
      <c r="AK807" s="2"/>
      <c r="AL807" s="2"/>
      <c r="AM807" s="2"/>
      <c r="AN807" s="2"/>
      <c r="AO807" s="2"/>
      <c r="AP807" s="2"/>
      <c r="AQ807" s="2"/>
      <c r="AR807" s="15"/>
    </row>
    <row r="808" spans="1:44" ht="11.25" customHeight="1">
      <c r="A808" s="120"/>
      <c r="B808" s="120"/>
      <c r="C808" s="120"/>
      <c r="D808" s="120"/>
      <c r="E808" s="2"/>
      <c r="F808" s="2"/>
      <c r="G808" s="120"/>
      <c r="H808" s="120"/>
      <c r="I808" s="120"/>
      <c r="J808" s="58"/>
      <c r="K808" s="121"/>
      <c r="L808" s="2"/>
      <c r="M808" s="120"/>
      <c r="N808" s="120"/>
      <c r="O808" s="120"/>
      <c r="P808" s="120"/>
      <c r="Q808" s="2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122"/>
      <c r="AJ808" s="122"/>
      <c r="AK808" s="2"/>
      <c r="AL808" s="2"/>
      <c r="AM808" s="2"/>
      <c r="AN808" s="2"/>
      <c r="AO808" s="2"/>
      <c r="AP808" s="2"/>
      <c r="AQ808" s="2"/>
      <c r="AR808" s="15"/>
    </row>
    <row r="809" spans="1:44" ht="11.25" customHeight="1">
      <c r="A809" s="120"/>
      <c r="B809" s="120"/>
      <c r="C809" s="120"/>
      <c r="D809" s="120"/>
      <c r="E809" s="2"/>
      <c r="F809" s="2"/>
      <c r="G809" s="120"/>
      <c r="H809" s="120"/>
      <c r="I809" s="120"/>
      <c r="J809" s="58"/>
      <c r="K809" s="121"/>
      <c r="L809" s="2"/>
      <c r="M809" s="120"/>
      <c r="N809" s="120"/>
      <c r="O809" s="120"/>
      <c r="P809" s="120"/>
      <c r="Q809" s="2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122"/>
      <c r="AJ809" s="122"/>
      <c r="AK809" s="2"/>
      <c r="AL809" s="2"/>
      <c r="AM809" s="2"/>
      <c r="AN809" s="2"/>
      <c r="AO809" s="2"/>
      <c r="AP809" s="2"/>
      <c r="AQ809" s="2"/>
      <c r="AR809" s="15"/>
    </row>
    <row r="810" spans="1:44" ht="11.25" customHeight="1">
      <c r="A810" s="120"/>
      <c r="B810" s="120"/>
      <c r="C810" s="120"/>
      <c r="D810" s="120"/>
      <c r="E810" s="2"/>
      <c r="F810" s="2"/>
      <c r="G810" s="120"/>
      <c r="H810" s="120"/>
      <c r="I810" s="120"/>
      <c r="J810" s="58"/>
      <c r="K810" s="121"/>
      <c r="L810" s="2"/>
      <c r="M810" s="120"/>
      <c r="N810" s="120"/>
      <c r="O810" s="120"/>
      <c r="P810" s="120"/>
      <c r="Q810" s="2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122"/>
      <c r="AJ810" s="122"/>
      <c r="AK810" s="2"/>
      <c r="AL810" s="2"/>
      <c r="AM810" s="2"/>
      <c r="AN810" s="2"/>
      <c r="AO810" s="2"/>
      <c r="AP810" s="2"/>
      <c r="AQ810" s="2"/>
      <c r="AR810" s="15"/>
    </row>
    <row r="811" spans="1:44" ht="11.25" customHeight="1">
      <c r="A811" s="120"/>
      <c r="B811" s="120"/>
      <c r="C811" s="120"/>
      <c r="D811" s="120"/>
      <c r="E811" s="2"/>
      <c r="F811" s="2"/>
      <c r="G811" s="120"/>
      <c r="H811" s="120"/>
      <c r="I811" s="120"/>
      <c r="J811" s="58"/>
      <c r="K811" s="121"/>
      <c r="L811" s="2"/>
      <c r="M811" s="120"/>
      <c r="N811" s="120"/>
      <c r="O811" s="120"/>
      <c r="P811" s="120"/>
      <c r="Q811" s="2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122"/>
      <c r="AJ811" s="122"/>
      <c r="AK811" s="2"/>
      <c r="AL811" s="2"/>
      <c r="AM811" s="2"/>
      <c r="AN811" s="2"/>
      <c r="AO811" s="2"/>
      <c r="AP811" s="2"/>
      <c r="AQ811" s="2"/>
      <c r="AR811" s="15"/>
    </row>
    <row r="812" spans="1:44" ht="11.25" customHeight="1">
      <c r="A812" s="120"/>
      <c r="B812" s="120"/>
      <c r="C812" s="120"/>
      <c r="D812" s="120"/>
      <c r="E812" s="2"/>
      <c r="F812" s="2"/>
      <c r="G812" s="120"/>
      <c r="H812" s="120"/>
      <c r="I812" s="120"/>
      <c r="J812" s="58"/>
      <c r="K812" s="121"/>
      <c r="L812" s="2"/>
      <c r="M812" s="120"/>
      <c r="N812" s="120"/>
      <c r="O812" s="120"/>
      <c r="P812" s="120"/>
      <c r="Q812" s="2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122"/>
      <c r="AJ812" s="122"/>
      <c r="AK812" s="2"/>
      <c r="AL812" s="2"/>
      <c r="AM812" s="2"/>
      <c r="AN812" s="2"/>
      <c r="AO812" s="2"/>
      <c r="AP812" s="2"/>
      <c r="AQ812" s="2"/>
      <c r="AR812" s="15"/>
    </row>
    <row r="813" spans="1:44" ht="11.25" customHeight="1">
      <c r="A813" s="120"/>
      <c r="B813" s="120"/>
      <c r="C813" s="120"/>
      <c r="D813" s="120"/>
      <c r="E813" s="2"/>
      <c r="F813" s="2"/>
      <c r="G813" s="120"/>
      <c r="H813" s="120"/>
      <c r="I813" s="120"/>
      <c r="J813" s="58"/>
      <c r="K813" s="121"/>
      <c r="L813" s="2"/>
      <c r="M813" s="120"/>
      <c r="N813" s="120"/>
      <c r="O813" s="120"/>
      <c r="P813" s="120"/>
      <c r="Q813" s="2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122"/>
      <c r="AJ813" s="122"/>
      <c r="AK813" s="2"/>
      <c r="AL813" s="2"/>
      <c r="AM813" s="2"/>
      <c r="AN813" s="2"/>
      <c r="AO813" s="2"/>
      <c r="AP813" s="2"/>
      <c r="AQ813" s="2"/>
      <c r="AR813" s="15"/>
    </row>
    <row r="814" spans="1:44" ht="11.25" customHeight="1">
      <c r="A814" s="120"/>
      <c r="B814" s="120"/>
      <c r="C814" s="120"/>
      <c r="D814" s="120"/>
      <c r="E814" s="2"/>
      <c r="F814" s="2"/>
      <c r="G814" s="120"/>
      <c r="H814" s="120"/>
      <c r="I814" s="120"/>
      <c r="J814" s="58"/>
      <c r="K814" s="121"/>
      <c r="L814" s="2"/>
      <c r="M814" s="120"/>
      <c r="N814" s="120"/>
      <c r="O814" s="120"/>
      <c r="P814" s="120"/>
      <c r="Q814" s="2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122"/>
      <c r="AJ814" s="122"/>
      <c r="AK814" s="2"/>
      <c r="AL814" s="2"/>
      <c r="AM814" s="2"/>
      <c r="AN814" s="2"/>
      <c r="AO814" s="2"/>
      <c r="AP814" s="2"/>
      <c r="AQ814" s="2"/>
      <c r="AR814" s="15"/>
    </row>
    <row r="815" spans="1:44" ht="11.25" customHeight="1">
      <c r="A815" s="120"/>
      <c r="B815" s="120"/>
      <c r="C815" s="120"/>
      <c r="D815" s="120"/>
      <c r="E815" s="2"/>
      <c r="F815" s="2"/>
      <c r="G815" s="120"/>
      <c r="H815" s="120"/>
      <c r="I815" s="120"/>
      <c r="J815" s="58"/>
      <c r="K815" s="121"/>
      <c r="L815" s="2"/>
      <c r="M815" s="120"/>
      <c r="N815" s="120"/>
      <c r="O815" s="120"/>
      <c r="P815" s="120"/>
      <c r="Q815" s="2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122"/>
      <c r="AJ815" s="122"/>
      <c r="AK815" s="2"/>
      <c r="AL815" s="2"/>
      <c r="AM815" s="2"/>
      <c r="AN815" s="2"/>
      <c r="AO815" s="2"/>
      <c r="AP815" s="2"/>
      <c r="AQ815" s="2"/>
      <c r="AR815" s="15"/>
    </row>
    <row r="816" spans="1:44" ht="11.25" customHeight="1">
      <c r="A816" s="120"/>
      <c r="B816" s="120"/>
      <c r="C816" s="120"/>
      <c r="D816" s="120"/>
      <c r="E816" s="2"/>
      <c r="F816" s="2"/>
      <c r="G816" s="120"/>
      <c r="H816" s="120"/>
      <c r="I816" s="120"/>
      <c r="J816" s="58"/>
      <c r="K816" s="121"/>
      <c r="L816" s="2"/>
      <c r="M816" s="120"/>
      <c r="N816" s="120"/>
      <c r="O816" s="120"/>
      <c r="P816" s="120"/>
      <c r="Q816" s="2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122"/>
      <c r="AJ816" s="122"/>
      <c r="AK816" s="2"/>
      <c r="AL816" s="2"/>
      <c r="AM816" s="2"/>
      <c r="AN816" s="2"/>
      <c r="AO816" s="2"/>
      <c r="AP816" s="2"/>
      <c r="AQ816" s="2"/>
      <c r="AR816" s="15"/>
    </row>
    <row r="817" spans="1:44" ht="11.25" customHeight="1">
      <c r="A817" s="120"/>
      <c r="B817" s="120"/>
      <c r="C817" s="120"/>
      <c r="D817" s="120"/>
      <c r="E817" s="2"/>
      <c r="F817" s="2"/>
      <c r="G817" s="120"/>
      <c r="H817" s="120"/>
      <c r="I817" s="120"/>
      <c r="J817" s="58"/>
      <c r="K817" s="121"/>
      <c r="L817" s="2"/>
      <c r="M817" s="120"/>
      <c r="N817" s="120"/>
      <c r="O817" s="120"/>
      <c r="P817" s="120"/>
      <c r="Q817" s="2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122"/>
      <c r="AJ817" s="122"/>
      <c r="AK817" s="2"/>
      <c r="AL817" s="2"/>
      <c r="AM817" s="2"/>
      <c r="AN817" s="2"/>
      <c r="AO817" s="2"/>
      <c r="AP817" s="2"/>
      <c r="AQ817" s="2"/>
      <c r="AR817" s="15"/>
    </row>
    <row r="818" spans="1:44" ht="11.25" customHeight="1">
      <c r="A818" s="120"/>
      <c r="B818" s="120"/>
      <c r="C818" s="120"/>
      <c r="D818" s="120"/>
      <c r="E818" s="2"/>
      <c r="F818" s="2"/>
      <c r="G818" s="120"/>
      <c r="H818" s="120"/>
      <c r="I818" s="120"/>
      <c r="J818" s="58"/>
      <c r="K818" s="121"/>
      <c r="L818" s="2"/>
      <c r="M818" s="120"/>
      <c r="N818" s="120"/>
      <c r="O818" s="120"/>
      <c r="P818" s="120"/>
      <c r="Q818" s="2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122"/>
      <c r="AJ818" s="122"/>
      <c r="AK818" s="2"/>
      <c r="AL818" s="2"/>
      <c r="AM818" s="2"/>
      <c r="AN818" s="2"/>
      <c r="AO818" s="2"/>
      <c r="AP818" s="2"/>
      <c r="AQ818" s="2"/>
      <c r="AR818" s="15"/>
    </row>
    <row r="819" spans="1:44" ht="11.25" customHeight="1">
      <c r="A819" s="120"/>
      <c r="B819" s="120"/>
      <c r="C819" s="120"/>
      <c r="D819" s="120"/>
      <c r="E819" s="2"/>
      <c r="F819" s="2"/>
      <c r="G819" s="120"/>
      <c r="H819" s="120"/>
      <c r="I819" s="120"/>
      <c r="J819" s="58"/>
      <c r="K819" s="121"/>
      <c r="L819" s="2"/>
      <c r="M819" s="120"/>
      <c r="N819" s="120"/>
      <c r="O819" s="120"/>
      <c r="P819" s="120"/>
      <c r="Q819" s="2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122"/>
      <c r="AJ819" s="122"/>
      <c r="AK819" s="2"/>
      <c r="AL819" s="2"/>
      <c r="AM819" s="2"/>
      <c r="AN819" s="2"/>
      <c r="AO819" s="2"/>
      <c r="AP819" s="2"/>
      <c r="AQ819" s="2"/>
      <c r="AR819" s="15"/>
    </row>
    <row r="820" spans="1:44" ht="11.25" customHeight="1">
      <c r="A820" s="120"/>
      <c r="B820" s="120"/>
      <c r="C820" s="120"/>
      <c r="D820" s="120"/>
      <c r="E820" s="2"/>
      <c r="F820" s="2"/>
      <c r="G820" s="120"/>
      <c r="H820" s="120"/>
      <c r="I820" s="120"/>
      <c r="J820" s="58"/>
      <c r="K820" s="121"/>
      <c r="L820" s="2"/>
      <c r="M820" s="120"/>
      <c r="N820" s="120"/>
      <c r="O820" s="120"/>
      <c r="P820" s="120"/>
      <c r="Q820" s="2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122"/>
      <c r="AJ820" s="122"/>
      <c r="AK820" s="2"/>
      <c r="AL820" s="2"/>
      <c r="AM820" s="2"/>
      <c r="AN820" s="2"/>
      <c r="AO820" s="2"/>
      <c r="AP820" s="2"/>
      <c r="AQ820" s="2"/>
      <c r="AR820" s="15"/>
    </row>
    <row r="821" spans="1:44" ht="11.25" customHeight="1">
      <c r="A821" s="120"/>
      <c r="B821" s="120"/>
      <c r="C821" s="120"/>
      <c r="D821" s="120"/>
      <c r="E821" s="2"/>
      <c r="F821" s="2"/>
      <c r="G821" s="120"/>
      <c r="H821" s="120"/>
      <c r="I821" s="120"/>
      <c r="J821" s="58"/>
      <c r="K821" s="121"/>
      <c r="L821" s="2"/>
      <c r="M821" s="120"/>
      <c r="N821" s="120"/>
      <c r="O821" s="120"/>
      <c r="P821" s="120"/>
      <c r="Q821" s="2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122"/>
      <c r="AJ821" s="122"/>
      <c r="AK821" s="2"/>
      <c r="AL821" s="2"/>
      <c r="AM821" s="2"/>
      <c r="AN821" s="2"/>
      <c r="AO821" s="2"/>
      <c r="AP821" s="2"/>
      <c r="AQ821" s="2"/>
      <c r="AR821" s="15"/>
    </row>
    <row r="822" spans="1:44" ht="11.25" customHeight="1">
      <c r="A822" s="120"/>
      <c r="B822" s="120"/>
      <c r="C822" s="120"/>
      <c r="D822" s="120"/>
      <c r="E822" s="2"/>
      <c r="F822" s="2"/>
      <c r="G822" s="120"/>
      <c r="H822" s="120"/>
      <c r="I822" s="120"/>
      <c r="J822" s="58"/>
      <c r="K822" s="121"/>
      <c r="L822" s="2"/>
      <c r="M822" s="120"/>
      <c r="N822" s="120"/>
      <c r="O822" s="120"/>
      <c r="P822" s="120"/>
      <c r="Q822" s="2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122"/>
      <c r="AJ822" s="122"/>
      <c r="AK822" s="2"/>
      <c r="AL822" s="2"/>
      <c r="AM822" s="2"/>
      <c r="AN822" s="2"/>
      <c r="AO822" s="2"/>
      <c r="AP822" s="2"/>
      <c r="AQ822" s="2"/>
      <c r="AR822" s="15"/>
    </row>
    <row r="823" spans="1:44" ht="11.25" customHeight="1">
      <c r="A823" s="120"/>
      <c r="B823" s="120"/>
      <c r="C823" s="120"/>
      <c r="D823" s="120"/>
      <c r="E823" s="2"/>
      <c r="F823" s="2"/>
      <c r="G823" s="120"/>
      <c r="H823" s="120"/>
      <c r="I823" s="120"/>
      <c r="J823" s="58"/>
      <c r="K823" s="121"/>
      <c r="L823" s="2"/>
      <c r="M823" s="120"/>
      <c r="N823" s="120"/>
      <c r="O823" s="120"/>
      <c r="P823" s="120"/>
      <c r="Q823" s="2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122"/>
      <c r="AJ823" s="122"/>
      <c r="AK823" s="2"/>
      <c r="AL823" s="2"/>
      <c r="AM823" s="2"/>
      <c r="AN823" s="2"/>
      <c r="AO823" s="2"/>
      <c r="AP823" s="2"/>
      <c r="AQ823" s="2"/>
      <c r="AR823" s="15"/>
    </row>
    <row r="824" spans="1:44" ht="11.25" customHeight="1">
      <c r="A824" s="120"/>
      <c r="B824" s="120"/>
      <c r="C824" s="120"/>
      <c r="D824" s="120"/>
      <c r="E824" s="2"/>
      <c r="F824" s="2"/>
      <c r="G824" s="120"/>
      <c r="H824" s="120"/>
      <c r="I824" s="120"/>
      <c r="J824" s="58"/>
      <c r="K824" s="121"/>
      <c r="L824" s="2"/>
      <c r="M824" s="120"/>
      <c r="N824" s="120"/>
      <c r="O824" s="120"/>
      <c r="P824" s="120"/>
      <c r="Q824" s="2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122"/>
      <c r="AJ824" s="122"/>
      <c r="AK824" s="2"/>
      <c r="AL824" s="2"/>
      <c r="AM824" s="2"/>
      <c r="AN824" s="2"/>
      <c r="AO824" s="2"/>
      <c r="AP824" s="2"/>
      <c r="AQ824" s="2"/>
      <c r="AR824" s="15"/>
    </row>
    <row r="825" spans="1:44" ht="11.25" customHeight="1">
      <c r="A825" s="120"/>
      <c r="B825" s="120"/>
      <c r="C825" s="120"/>
      <c r="D825" s="120"/>
      <c r="E825" s="2"/>
      <c r="F825" s="2"/>
      <c r="G825" s="120"/>
      <c r="H825" s="120"/>
      <c r="I825" s="120"/>
      <c r="J825" s="58"/>
      <c r="K825" s="121"/>
      <c r="L825" s="2"/>
      <c r="M825" s="120"/>
      <c r="N825" s="120"/>
      <c r="O825" s="120"/>
      <c r="P825" s="120"/>
      <c r="Q825" s="2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122"/>
      <c r="AJ825" s="122"/>
      <c r="AK825" s="2"/>
      <c r="AL825" s="2"/>
      <c r="AM825" s="2"/>
      <c r="AN825" s="2"/>
      <c r="AO825" s="2"/>
      <c r="AP825" s="2"/>
      <c r="AQ825" s="2"/>
      <c r="AR825" s="15"/>
    </row>
    <row r="826" spans="1:44" ht="11.25" customHeight="1">
      <c r="A826" s="120"/>
      <c r="B826" s="120"/>
      <c r="C826" s="120"/>
      <c r="D826" s="120"/>
      <c r="E826" s="2"/>
      <c r="F826" s="2"/>
      <c r="G826" s="120"/>
      <c r="H826" s="120"/>
      <c r="I826" s="120"/>
      <c r="J826" s="58"/>
      <c r="K826" s="121"/>
      <c r="L826" s="2"/>
      <c r="M826" s="120"/>
      <c r="N826" s="120"/>
      <c r="O826" s="120"/>
      <c r="P826" s="120"/>
      <c r="Q826" s="2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122"/>
      <c r="AJ826" s="122"/>
      <c r="AK826" s="2"/>
      <c r="AL826" s="2"/>
      <c r="AM826" s="2"/>
      <c r="AN826" s="2"/>
      <c r="AO826" s="2"/>
      <c r="AP826" s="2"/>
      <c r="AQ826" s="2"/>
      <c r="AR826" s="15"/>
    </row>
    <row r="827" spans="1:44" ht="11.25" customHeight="1">
      <c r="A827" s="120"/>
      <c r="B827" s="120"/>
      <c r="C827" s="120"/>
      <c r="D827" s="120"/>
      <c r="E827" s="2"/>
      <c r="F827" s="2"/>
      <c r="G827" s="120"/>
      <c r="H827" s="120"/>
      <c r="I827" s="120"/>
      <c r="J827" s="58"/>
      <c r="K827" s="121"/>
      <c r="L827" s="2"/>
      <c r="M827" s="120"/>
      <c r="N827" s="120"/>
      <c r="O827" s="120"/>
      <c r="P827" s="120"/>
      <c r="Q827" s="2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122"/>
      <c r="AJ827" s="122"/>
      <c r="AK827" s="2"/>
      <c r="AL827" s="2"/>
      <c r="AM827" s="2"/>
      <c r="AN827" s="2"/>
      <c r="AO827" s="2"/>
      <c r="AP827" s="2"/>
      <c r="AQ827" s="2"/>
      <c r="AR827" s="15"/>
    </row>
    <row r="828" spans="1:44" ht="11.25" customHeight="1">
      <c r="A828" s="120"/>
      <c r="B828" s="120"/>
      <c r="C828" s="120"/>
      <c r="D828" s="120"/>
      <c r="E828" s="2"/>
      <c r="F828" s="2"/>
      <c r="G828" s="120"/>
      <c r="H828" s="120"/>
      <c r="I828" s="120"/>
      <c r="J828" s="58"/>
      <c r="K828" s="121"/>
      <c r="L828" s="2"/>
      <c r="M828" s="120"/>
      <c r="N828" s="120"/>
      <c r="O828" s="120"/>
      <c r="P828" s="120"/>
      <c r="Q828" s="2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122"/>
      <c r="AJ828" s="122"/>
      <c r="AK828" s="2"/>
      <c r="AL828" s="2"/>
      <c r="AM828" s="2"/>
      <c r="AN828" s="2"/>
      <c r="AO828" s="2"/>
      <c r="AP828" s="2"/>
      <c r="AQ828" s="2"/>
      <c r="AR828" s="15"/>
    </row>
    <row r="829" spans="1:44" ht="11.25" customHeight="1">
      <c r="A829" s="120"/>
      <c r="B829" s="120"/>
      <c r="C829" s="120"/>
      <c r="D829" s="120"/>
      <c r="E829" s="2"/>
      <c r="F829" s="2"/>
      <c r="G829" s="120"/>
      <c r="H829" s="120"/>
      <c r="I829" s="120"/>
      <c r="J829" s="58"/>
      <c r="K829" s="121"/>
      <c r="L829" s="2"/>
      <c r="M829" s="120"/>
      <c r="N829" s="120"/>
      <c r="O829" s="120"/>
      <c r="P829" s="120"/>
      <c r="Q829" s="2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122"/>
      <c r="AJ829" s="122"/>
      <c r="AK829" s="2"/>
      <c r="AL829" s="2"/>
      <c r="AM829" s="2"/>
      <c r="AN829" s="2"/>
      <c r="AO829" s="2"/>
      <c r="AP829" s="2"/>
      <c r="AQ829" s="2"/>
      <c r="AR829" s="15"/>
    </row>
    <row r="830" spans="1:44" ht="11.25" customHeight="1">
      <c r="A830" s="120"/>
      <c r="B830" s="120"/>
      <c r="C830" s="120"/>
      <c r="D830" s="120"/>
      <c r="E830" s="2"/>
      <c r="F830" s="2"/>
      <c r="G830" s="120"/>
      <c r="H830" s="120"/>
      <c r="I830" s="120"/>
      <c r="J830" s="58"/>
      <c r="K830" s="121"/>
      <c r="L830" s="2"/>
      <c r="M830" s="120"/>
      <c r="N830" s="120"/>
      <c r="O830" s="120"/>
      <c r="P830" s="120"/>
      <c r="Q830" s="2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122"/>
      <c r="AJ830" s="122"/>
      <c r="AK830" s="2"/>
      <c r="AL830" s="2"/>
      <c r="AM830" s="2"/>
      <c r="AN830" s="2"/>
      <c r="AO830" s="2"/>
      <c r="AP830" s="2"/>
      <c r="AQ830" s="2"/>
      <c r="AR830" s="15"/>
    </row>
    <row r="831" spans="1:44" ht="11.25" customHeight="1">
      <c r="A831" s="120"/>
      <c r="B831" s="120"/>
      <c r="C831" s="120"/>
      <c r="D831" s="120"/>
      <c r="E831" s="2"/>
      <c r="F831" s="2"/>
      <c r="G831" s="120"/>
      <c r="H831" s="120"/>
      <c r="I831" s="120"/>
      <c r="J831" s="58"/>
      <c r="K831" s="121"/>
      <c r="L831" s="2"/>
      <c r="M831" s="120"/>
      <c r="N831" s="120"/>
      <c r="O831" s="120"/>
      <c r="P831" s="120"/>
      <c r="Q831" s="2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122"/>
      <c r="AJ831" s="122"/>
      <c r="AK831" s="2"/>
      <c r="AL831" s="2"/>
      <c r="AM831" s="2"/>
      <c r="AN831" s="2"/>
      <c r="AO831" s="2"/>
      <c r="AP831" s="2"/>
      <c r="AQ831" s="2"/>
      <c r="AR831" s="15"/>
    </row>
    <row r="832" spans="1:44" ht="11.25" customHeight="1">
      <c r="A832" s="120"/>
      <c r="B832" s="120"/>
      <c r="C832" s="120"/>
      <c r="D832" s="120"/>
      <c r="E832" s="2"/>
      <c r="F832" s="2"/>
      <c r="G832" s="120"/>
      <c r="H832" s="120"/>
      <c r="I832" s="120"/>
      <c r="J832" s="58"/>
      <c r="K832" s="121"/>
      <c r="L832" s="2"/>
      <c r="M832" s="120"/>
      <c r="N832" s="120"/>
      <c r="O832" s="120"/>
      <c r="P832" s="120"/>
      <c r="Q832" s="2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122"/>
      <c r="AJ832" s="122"/>
      <c r="AK832" s="2"/>
      <c r="AL832" s="2"/>
      <c r="AM832" s="2"/>
      <c r="AN832" s="2"/>
      <c r="AO832" s="2"/>
      <c r="AP832" s="2"/>
      <c r="AQ832" s="2"/>
      <c r="AR832" s="15"/>
    </row>
    <row r="833" spans="1:44" ht="11.25" customHeight="1">
      <c r="A833" s="120"/>
      <c r="B833" s="120"/>
      <c r="C833" s="120"/>
      <c r="D833" s="120"/>
      <c r="E833" s="2"/>
      <c r="F833" s="2"/>
      <c r="G833" s="120"/>
      <c r="H833" s="120"/>
      <c r="I833" s="120"/>
      <c r="J833" s="58"/>
      <c r="K833" s="121"/>
      <c r="L833" s="2"/>
      <c r="M833" s="120"/>
      <c r="N833" s="120"/>
      <c r="O833" s="120"/>
      <c r="P833" s="120"/>
      <c r="Q833" s="2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122"/>
      <c r="AJ833" s="122"/>
      <c r="AK833" s="2"/>
      <c r="AL833" s="2"/>
      <c r="AM833" s="2"/>
      <c r="AN833" s="2"/>
      <c r="AO833" s="2"/>
      <c r="AP833" s="2"/>
      <c r="AQ833" s="2"/>
      <c r="AR833" s="15"/>
    </row>
    <row r="834" spans="1:44" ht="11.25" customHeight="1">
      <c r="A834" s="120"/>
      <c r="B834" s="120"/>
      <c r="C834" s="120"/>
      <c r="D834" s="120"/>
      <c r="E834" s="2"/>
      <c r="F834" s="2"/>
      <c r="G834" s="120"/>
      <c r="H834" s="120"/>
      <c r="I834" s="120"/>
      <c r="J834" s="58"/>
      <c r="K834" s="121"/>
      <c r="L834" s="2"/>
      <c r="M834" s="120"/>
      <c r="N834" s="120"/>
      <c r="O834" s="120"/>
      <c r="P834" s="120"/>
      <c r="Q834" s="2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122"/>
      <c r="AJ834" s="122"/>
      <c r="AK834" s="2"/>
      <c r="AL834" s="2"/>
      <c r="AM834" s="2"/>
      <c r="AN834" s="2"/>
      <c r="AO834" s="2"/>
      <c r="AP834" s="2"/>
      <c r="AQ834" s="2"/>
      <c r="AR834" s="15"/>
    </row>
    <row r="835" spans="1:44" ht="11.25" customHeight="1">
      <c r="A835" s="120"/>
      <c r="B835" s="120"/>
      <c r="C835" s="120"/>
      <c r="D835" s="120"/>
      <c r="E835" s="2"/>
      <c r="F835" s="2"/>
      <c r="G835" s="120"/>
      <c r="H835" s="120"/>
      <c r="I835" s="120"/>
      <c r="J835" s="58"/>
      <c r="K835" s="121"/>
      <c r="L835" s="2"/>
      <c r="M835" s="120"/>
      <c r="N835" s="120"/>
      <c r="O835" s="120"/>
      <c r="P835" s="120"/>
      <c r="Q835" s="2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122"/>
      <c r="AJ835" s="122"/>
      <c r="AK835" s="2"/>
      <c r="AL835" s="2"/>
      <c r="AM835" s="2"/>
      <c r="AN835" s="2"/>
      <c r="AO835" s="2"/>
      <c r="AP835" s="2"/>
      <c r="AQ835" s="2"/>
      <c r="AR835" s="15"/>
    </row>
    <row r="836" spans="1:44" ht="11.25" customHeight="1">
      <c r="A836" s="120"/>
      <c r="B836" s="120"/>
      <c r="C836" s="120"/>
      <c r="D836" s="120"/>
      <c r="E836" s="2"/>
      <c r="F836" s="2"/>
      <c r="G836" s="120"/>
      <c r="H836" s="120"/>
      <c r="I836" s="120"/>
      <c r="J836" s="58"/>
      <c r="K836" s="121"/>
      <c r="L836" s="2"/>
      <c r="M836" s="120"/>
      <c r="N836" s="120"/>
      <c r="O836" s="120"/>
      <c r="P836" s="120"/>
      <c r="Q836" s="2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122"/>
      <c r="AJ836" s="122"/>
      <c r="AK836" s="2"/>
      <c r="AL836" s="2"/>
      <c r="AM836" s="2"/>
      <c r="AN836" s="2"/>
      <c r="AO836" s="2"/>
      <c r="AP836" s="2"/>
      <c r="AQ836" s="2"/>
      <c r="AR836" s="15"/>
    </row>
    <row r="837" spans="1:44" ht="11.25" customHeight="1">
      <c r="A837" s="120"/>
      <c r="B837" s="120"/>
      <c r="C837" s="120"/>
      <c r="D837" s="120"/>
      <c r="E837" s="2"/>
      <c r="F837" s="2"/>
      <c r="G837" s="120"/>
      <c r="H837" s="120"/>
      <c r="I837" s="120"/>
      <c r="J837" s="58"/>
      <c r="K837" s="121"/>
      <c r="L837" s="2"/>
      <c r="M837" s="120"/>
      <c r="N837" s="120"/>
      <c r="O837" s="120"/>
      <c r="P837" s="120"/>
      <c r="Q837" s="2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122"/>
      <c r="AJ837" s="122"/>
      <c r="AK837" s="2"/>
      <c r="AL837" s="2"/>
      <c r="AM837" s="2"/>
      <c r="AN837" s="2"/>
      <c r="AO837" s="2"/>
      <c r="AP837" s="2"/>
      <c r="AQ837" s="2"/>
      <c r="AR837" s="15"/>
    </row>
    <row r="838" spans="1:44" ht="11.25" customHeight="1">
      <c r="A838" s="120"/>
      <c r="B838" s="120"/>
      <c r="C838" s="120"/>
      <c r="D838" s="120"/>
      <c r="E838" s="2"/>
      <c r="F838" s="2"/>
      <c r="G838" s="120"/>
      <c r="H838" s="120"/>
      <c r="I838" s="120"/>
      <c r="J838" s="58"/>
      <c r="K838" s="121"/>
      <c r="L838" s="2"/>
      <c r="M838" s="120"/>
      <c r="N838" s="120"/>
      <c r="O838" s="120"/>
      <c r="P838" s="120"/>
      <c r="Q838" s="2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122"/>
      <c r="AJ838" s="122"/>
      <c r="AK838" s="2"/>
      <c r="AL838" s="2"/>
      <c r="AM838" s="2"/>
      <c r="AN838" s="2"/>
      <c r="AO838" s="2"/>
      <c r="AP838" s="2"/>
      <c r="AQ838" s="2"/>
      <c r="AR838" s="15"/>
    </row>
    <row r="839" spans="1:44" ht="11.25" customHeight="1">
      <c r="A839" s="120"/>
      <c r="B839" s="120"/>
      <c r="C839" s="120"/>
      <c r="D839" s="120"/>
      <c r="E839" s="2"/>
      <c r="F839" s="2"/>
      <c r="G839" s="120"/>
      <c r="H839" s="120"/>
      <c r="I839" s="120"/>
      <c r="J839" s="58"/>
      <c r="K839" s="121"/>
      <c r="L839" s="2"/>
      <c r="M839" s="120"/>
      <c r="N839" s="120"/>
      <c r="O839" s="120"/>
      <c r="P839" s="120"/>
      <c r="Q839" s="2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122"/>
      <c r="AJ839" s="122"/>
      <c r="AK839" s="2"/>
      <c r="AL839" s="2"/>
      <c r="AM839" s="2"/>
      <c r="AN839" s="2"/>
      <c r="AO839" s="2"/>
      <c r="AP839" s="2"/>
      <c r="AQ839" s="2"/>
      <c r="AR839" s="15"/>
    </row>
    <row r="840" spans="1:44" ht="11.25" customHeight="1">
      <c r="A840" s="120"/>
      <c r="B840" s="120"/>
      <c r="C840" s="120"/>
      <c r="D840" s="120"/>
      <c r="E840" s="2"/>
      <c r="F840" s="2"/>
      <c r="G840" s="120"/>
      <c r="H840" s="120"/>
      <c r="I840" s="120"/>
      <c r="J840" s="58"/>
      <c r="K840" s="121"/>
      <c r="L840" s="2"/>
      <c r="M840" s="120"/>
      <c r="N840" s="120"/>
      <c r="O840" s="120"/>
      <c r="P840" s="120"/>
      <c r="Q840" s="2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122"/>
      <c r="AJ840" s="122"/>
      <c r="AK840" s="2"/>
      <c r="AL840" s="2"/>
      <c r="AM840" s="2"/>
      <c r="AN840" s="2"/>
      <c r="AO840" s="2"/>
      <c r="AP840" s="2"/>
      <c r="AQ840" s="2"/>
      <c r="AR840" s="15"/>
    </row>
    <row r="841" spans="1:44" ht="11.25" customHeight="1">
      <c r="A841" s="120"/>
      <c r="B841" s="120"/>
      <c r="C841" s="120"/>
      <c r="D841" s="120"/>
      <c r="E841" s="2"/>
      <c r="F841" s="2"/>
      <c r="G841" s="120"/>
      <c r="H841" s="120"/>
      <c r="I841" s="120"/>
      <c r="J841" s="58"/>
      <c r="K841" s="121"/>
      <c r="L841" s="2"/>
      <c r="M841" s="120"/>
      <c r="N841" s="120"/>
      <c r="O841" s="120"/>
      <c r="P841" s="120"/>
      <c r="Q841" s="2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122"/>
      <c r="AJ841" s="122"/>
      <c r="AK841" s="2"/>
      <c r="AL841" s="2"/>
      <c r="AM841" s="2"/>
      <c r="AN841" s="2"/>
      <c r="AO841" s="2"/>
      <c r="AP841" s="2"/>
      <c r="AQ841" s="2"/>
      <c r="AR841" s="15"/>
    </row>
    <row r="842" spans="1:44" ht="11.25" customHeight="1">
      <c r="A842" s="120"/>
      <c r="B842" s="120"/>
      <c r="C842" s="120"/>
      <c r="D842" s="120"/>
      <c r="E842" s="2"/>
      <c r="F842" s="2"/>
      <c r="G842" s="120"/>
      <c r="H842" s="120"/>
      <c r="I842" s="120"/>
      <c r="J842" s="58"/>
      <c r="K842" s="121"/>
      <c r="L842" s="2"/>
      <c r="M842" s="120"/>
      <c r="N842" s="120"/>
      <c r="O842" s="120"/>
      <c r="P842" s="120"/>
      <c r="Q842" s="2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122"/>
      <c r="AJ842" s="122"/>
      <c r="AK842" s="2"/>
      <c r="AL842" s="2"/>
      <c r="AM842" s="2"/>
      <c r="AN842" s="2"/>
      <c r="AO842" s="2"/>
      <c r="AP842" s="2"/>
      <c r="AQ842" s="2"/>
      <c r="AR842" s="15"/>
    </row>
    <row r="843" spans="1:44" ht="11.25" customHeight="1">
      <c r="A843" s="120"/>
      <c r="B843" s="120"/>
      <c r="C843" s="120"/>
      <c r="D843" s="120"/>
      <c r="E843" s="2"/>
      <c r="F843" s="2"/>
      <c r="G843" s="120"/>
      <c r="H843" s="120"/>
      <c r="I843" s="120"/>
      <c r="J843" s="58"/>
      <c r="K843" s="121"/>
      <c r="L843" s="2"/>
      <c r="M843" s="120"/>
      <c r="N843" s="120"/>
      <c r="O843" s="120"/>
      <c r="P843" s="120"/>
      <c r="Q843" s="2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122"/>
      <c r="AJ843" s="122"/>
      <c r="AK843" s="2"/>
      <c r="AL843" s="2"/>
      <c r="AM843" s="2"/>
      <c r="AN843" s="2"/>
      <c r="AO843" s="2"/>
      <c r="AP843" s="2"/>
      <c r="AQ843" s="2"/>
      <c r="AR843" s="15"/>
    </row>
    <row r="844" spans="1:44" ht="11.25" customHeight="1">
      <c r="A844" s="120"/>
      <c r="B844" s="120"/>
      <c r="C844" s="120"/>
      <c r="D844" s="120"/>
      <c r="E844" s="2"/>
      <c r="F844" s="2"/>
      <c r="G844" s="120"/>
      <c r="H844" s="120"/>
      <c r="I844" s="120"/>
      <c r="J844" s="58"/>
      <c r="K844" s="121"/>
      <c r="L844" s="2"/>
      <c r="M844" s="120"/>
      <c r="N844" s="120"/>
      <c r="O844" s="120"/>
      <c r="P844" s="120"/>
      <c r="Q844" s="2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122"/>
      <c r="AJ844" s="122"/>
      <c r="AK844" s="2"/>
      <c r="AL844" s="2"/>
      <c r="AM844" s="2"/>
      <c r="AN844" s="2"/>
      <c r="AO844" s="2"/>
      <c r="AP844" s="2"/>
      <c r="AQ844" s="2"/>
      <c r="AR844" s="15"/>
    </row>
    <row r="845" spans="1:44" ht="11.25" customHeight="1">
      <c r="A845" s="120"/>
      <c r="B845" s="120"/>
      <c r="C845" s="120"/>
      <c r="D845" s="120"/>
      <c r="E845" s="2"/>
      <c r="F845" s="2"/>
      <c r="G845" s="120"/>
      <c r="H845" s="120"/>
      <c r="I845" s="120"/>
      <c r="J845" s="58"/>
      <c r="K845" s="121"/>
      <c r="L845" s="2"/>
      <c r="M845" s="120"/>
      <c r="N845" s="120"/>
      <c r="O845" s="120"/>
      <c r="P845" s="120"/>
      <c r="Q845" s="2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122"/>
      <c r="AJ845" s="122"/>
      <c r="AK845" s="2"/>
      <c r="AL845" s="2"/>
      <c r="AM845" s="2"/>
      <c r="AN845" s="2"/>
      <c r="AO845" s="2"/>
      <c r="AP845" s="2"/>
      <c r="AQ845" s="2"/>
      <c r="AR845" s="15"/>
    </row>
    <row r="846" spans="1:44" ht="11.25" customHeight="1">
      <c r="A846" s="120"/>
      <c r="B846" s="120"/>
      <c r="C846" s="120"/>
      <c r="D846" s="120"/>
      <c r="E846" s="2"/>
      <c r="F846" s="2"/>
      <c r="G846" s="120"/>
      <c r="H846" s="120"/>
      <c r="I846" s="120"/>
      <c r="J846" s="58"/>
      <c r="K846" s="121"/>
      <c r="L846" s="2"/>
      <c r="M846" s="120"/>
      <c r="N846" s="120"/>
      <c r="O846" s="120"/>
      <c r="P846" s="120"/>
      <c r="Q846" s="2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122"/>
      <c r="AJ846" s="122"/>
      <c r="AK846" s="2"/>
      <c r="AL846" s="2"/>
      <c r="AM846" s="2"/>
      <c r="AN846" s="2"/>
      <c r="AO846" s="2"/>
      <c r="AP846" s="2"/>
      <c r="AQ846" s="2"/>
      <c r="AR846" s="15"/>
    </row>
    <row r="847" spans="1:44" ht="11.25" customHeight="1">
      <c r="A847" s="120"/>
      <c r="B847" s="120"/>
      <c r="C847" s="120"/>
      <c r="D847" s="120"/>
      <c r="E847" s="2"/>
      <c r="F847" s="2"/>
      <c r="G847" s="120"/>
      <c r="H847" s="120"/>
      <c r="I847" s="120"/>
      <c r="J847" s="58"/>
      <c r="K847" s="121"/>
      <c r="L847" s="2"/>
      <c r="M847" s="120"/>
      <c r="N847" s="120"/>
      <c r="O847" s="120"/>
      <c r="P847" s="120"/>
      <c r="Q847" s="2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122"/>
      <c r="AJ847" s="122"/>
      <c r="AK847" s="2"/>
      <c r="AL847" s="2"/>
      <c r="AM847" s="2"/>
      <c r="AN847" s="2"/>
      <c r="AO847" s="2"/>
      <c r="AP847" s="2"/>
      <c r="AQ847" s="2"/>
      <c r="AR847" s="15"/>
    </row>
    <row r="848" spans="1:44" ht="11.25" customHeight="1">
      <c r="A848" s="120"/>
      <c r="B848" s="120"/>
      <c r="C848" s="120"/>
      <c r="D848" s="120"/>
      <c r="E848" s="2"/>
      <c r="F848" s="2"/>
      <c r="G848" s="120"/>
      <c r="H848" s="120"/>
      <c r="I848" s="120"/>
      <c r="J848" s="58"/>
      <c r="K848" s="121"/>
      <c r="L848" s="2"/>
      <c r="M848" s="120"/>
      <c r="N848" s="120"/>
      <c r="O848" s="120"/>
      <c r="P848" s="120"/>
      <c r="Q848" s="2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122"/>
      <c r="AJ848" s="122"/>
      <c r="AK848" s="2"/>
      <c r="AL848" s="2"/>
      <c r="AM848" s="2"/>
      <c r="AN848" s="2"/>
      <c r="AO848" s="2"/>
      <c r="AP848" s="2"/>
      <c r="AQ848" s="2"/>
      <c r="AR848" s="15"/>
    </row>
    <row r="849" spans="1:44" ht="11.25" customHeight="1">
      <c r="A849" s="120"/>
      <c r="B849" s="120"/>
      <c r="C849" s="120"/>
      <c r="D849" s="120"/>
      <c r="E849" s="2"/>
      <c r="F849" s="2"/>
      <c r="G849" s="120"/>
      <c r="H849" s="120"/>
      <c r="I849" s="120"/>
      <c r="J849" s="58"/>
      <c r="K849" s="121"/>
      <c r="L849" s="2"/>
      <c r="M849" s="120"/>
      <c r="N849" s="120"/>
      <c r="O849" s="120"/>
      <c r="P849" s="120"/>
      <c r="Q849" s="2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122"/>
      <c r="AJ849" s="122"/>
      <c r="AK849" s="2"/>
      <c r="AL849" s="2"/>
      <c r="AM849" s="2"/>
      <c r="AN849" s="2"/>
      <c r="AO849" s="2"/>
      <c r="AP849" s="2"/>
      <c r="AQ849" s="2"/>
      <c r="AR849" s="15"/>
    </row>
    <row r="850" spans="1:44" ht="11.25" customHeight="1">
      <c r="A850" s="120"/>
      <c r="B850" s="120"/>
      <c r="C850" s="120"/>
      <c r="D850" s="120"/>
      <c r="E850" s="2"/>
      <c r="F850" s="2"/>
      <c r="G850" s="120"/>
      <c r="H850" s="120"/>
      <c r="I850" s="120"/>
      <c r="J850" s="58"/>
      <c r="K850" s="121"/>
      <c r="L850" s="2"/>
      <c r="M850" s="120"/>
      <c r="N850" s="120"/>
      <c r="O850" s="120"/>
      <c r="P850" s="120"/>
      <c r="Q850" s="2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122"/>
      <c r="AJ850" s="122"/>
      <c r="AK850" s="2"/>
      <c r="AL850" s="2"/>
      <c r="AM850" s="2"/>
      <c r="AN850" s="2"/>
      <c r="AO850" s="2"/>
      <c r="AP850" s="2"/>
      <c r="AQ850" s="2"/>
      <c r="AR850" s="15"/>
    </row>
    <row r="851" spans="1:44" ht="11.25" customHeight="1">
      <c r="A851" s="120"/>
      <c r="B851" s="120"/>
      <c r="C851" s="120"/>
      <c r="D851" s="120"/>
      <c r="E851" s="2"/>
      <c r="F851" s="2"/>
      <c r="G851" s="120"/>
      <c r="H851" s="120"/>
      <c r="I851" s="120"/>
      <c r="J851" s="58"/>
      <c r="K851" s="121"/>
      <c r="L851" s="2"/>
      <c r="M851" s="120"/>
      <c r="N851" s="120"/>
      <c r="O851" s="120"/>
      <c r="P851" s="120"/>
      <c r="Q851" s="2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122"/>
      <c r="AJ851" s="122"/>
      <c r="AK851" s="2"/>
      <c r="AL851" s="2"/>
      <c r="AM851" s="2"/>
      <c r="AN851" s="2"/>
      <c r="AO851" s="2"/>
      <c r="AP851" s="2"/>
      <c r="AQ851" s="2"/>
      <c r="AR851" s="15"/>
    </row>
    <row r="852" spans="1:44" ht="11.25" customHeight="1">
      <c r="A852" s="120"/>
      <c r="B852" s="120"/>
      <c r="C852" s="120"/>
      <c r="D852" s="120"/>
      <c r="E852" s="2"/>
      <c r="F852" s="2"/>
      <c r="G852" s="120"/>
      <c r="H852" s="120"/>
      <c r="I852" s="120"/>
      <c r="J852" s="58"/>
      <c r="K852" s="121"/>
      <c r="L852" s="2"/>
      <c r="M852" s="120"/>
      <c r="N852" s="120"/>
      <c r="O852" s="120"/>
      <c r="P852" s="120"/>
      <c r="Q852" s="2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122"/>
      <c r="AJ852" s="122"/>
      <c r="AK852" s="2"/>
      <c r="AL852" s="2"/>
      <c r="AM852" s="2"/>
      <c r="AN852" s="2"/>
      <c r="AO852" s="2"/>
      <c r="AP852" s="2"/>
      <c r="AQ852" s="2"/>
      <c r="AR852" s="15"/>
    </row>
    <row r="853" spans="1:44" ht="11.25" customHeight="1">
      <c r="A853" s="120"/>
      <c r="B853" s="120"/>
      <c r="C853" s="120"/>
      <c r="D853" s="120"/>
      <c r="E853" s="2"/>
      <c r="F853" s="2"/>
      <c r="G853" s="120"/>
      <c r="H853" s="120"/>
      <c r="I853" s="120"/>
      <c r="J853" s="58"/>
      <c r="K853" s="121"/>
      <c r="L853" s="2"/>
      <c r="M853" s="120"/>
      <c r="N853" s="120"/>
      <c r="O853" s="120"/>
      <c r="P853" s="120"/>
      <c r="Q853" s="2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122"/>
      <c r="AJ853" s="122"/>
      <c r="AK853" s="2"/>
      <c r="AL853" s="2"/>
      <c r="AM853" s="2"/>
      <c r="AN853" s="2"/>
      <c r="AO853" s="2"/>
      <c r="AP853" s="2"/>
      <c r="AQ853" s="2"/>
      <c r="AR853" s="15"/>
    </row>
    <row r="854" spans="1:44" ht="11.25" customHeight="1">
      <c r="A854" s="120"/>
      <c r="B854" s="120"/>
      <c r="C854" s="120"/>
      <c r="D854" s="120"/>
      <c r="E854" s="2"/>
      <c r="F854" s="2"/>
      <c r="G854" s="120"/>
      <c r="H854" s="120"/>
      <c r="I854" s="120"/>
      <c r="J854" s="58"/>
      <c r="K854" s="121"/>
      <c r="L854" s="2"/>
      <c r="M854" s="120"/>
      <c r="N854" s="120"/>
      <c r="O854" s="120"/>
      <c r="P854" s="120"/>
      <c r="Q854" s="2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122"/>
      <c r="AJ854" s="122"/>
      <c r="AK854" s="2"/>
      <c r="AL854" s="2"/>
      <c r="AM854" s="2"/>
      <c r="AN854" s="2"/>
      <c r="AO854" s="2"/>
      <c r="AP854" s="2"/>
      <c r="AQ854" s="2"/>
      <c r="AR854" s="15"/>
    </row>
    <row r="855" spans="1:44" ht="11.25" customHeight="1">
      <c r="A855" s="120"/>
      <c r="B855" s="120"/>
      <c r="C855" s="120"/>
      <c r="D855" s="120"/>
      <c r="E855" s="2"/>
      <c r="F855" s="2"/>
      <c r="G855" s="120"/>
      <c r="H855" s="120"/>
      <c r="I855" s="120"/>
      <c r="J855" s="58"/>
      <c r="K855" s="121"/>
      <c r="L855" s="2"/>
      <c r="M855" s="120"/>
      <c r="N855" s="120"/>
      <c r="O855" s="120"/>
      <c r="P855" s="120"/>
      <c r="Q855" s="2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122"/>
      <c r="AJ855" s="122"/>
      <c r="AK855" s="2"/>
      <c r="AL855" s="2"/>
      <c r="AM855" s="2"/>
      <c r="AN855" s="2"/>
      <c r="AO855" s="2"/>
      <c r="AP855" s="2"/>
      <c r="AQ855" s="2"/>
      <c r="AR855" s="15"/>
    </row>
    <row r="856" spans="1:44" ht="11.25" customHeight="1">
      <c r="A856" s="120"/>
      <c r="B856" s="120"/>
      <c r="C856" s="120"/>
      <c r="D856" s="120"/>
      <c r="E856" s="2"/>
      <c r="F856" s="2"/>
      <c r="G856" s="120"/>
      <c r="H856" s="120"/>
      <c r="I856" s="120"/>
      <c r="J856" s="58"/>
      <c r="K856" s="121"/>
      <c r="L856" s="2"/>
      <c r="M856" s="120"/>
      <c r="N856" s="120"/>
      <c r="O856" s="120"/>
      <c r="P856" s="120"/>
      <c r="Q856" s="2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122"/>
      <c r="AJ856" s="122"/>
      <c r="AK856" s="2"/>
      <c r="AL856" s="2"/>
      <c r="AM856" s="2"/>
      <c r="AN856" s="2"/>
      <c r="AO856" s="2"/>
      <c r="AP856" s="2"/>
      <c r="AQ856" s="2"/>
      <c r="AR856" s="15"/>
    </row>
    <row r="857" spans="1:44" ht="11.25" customHeight="1">
      <c r="A857" s="120"/>
      <c r="B857" s="120"/>
      <c r="C857" s="120"/>
      <c r="D857" s="120"/>
      <c r="E857" s="2"/>
      <c r="F857" s="2"/>
      <c r="G857" s="120"/>
      <c r="H857" s="120"/>
      <c r="I857" s="120"/>
      <c r="J857" s="58"/>
      <c r="K857" s="121"/>
      <c r="L857" s="2"/>
      <c r="M857" s="120"/>
      <c r="N857" s="120"/>
      <c r="O857" s="120"/>
      <c r="P857" s="120"/>
      <c r="Q857" s="2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122"/>
      <c r="AJ857" s="122"/>
      <c r="AK857" s="2"/>
      <c r="AL857" s="2"/>
      <c r="AM857" s="2"/>
      <c r="AN857" s="2"/>
      <c r="AO857" s="2"/>
      <c r="AP857" s="2"/>
      <c r="AQ857" s="2"/>
      <c r="AR857" s="15"/>
    </row>
    <row r="858" spans="1:44" ht="11.25" customHeight="1">
      <c r="A858" s="120"/>
      <c r="B858" s="120"/>
      <c r="C858" s="120"/>
      <c r="D858" s="120"/>
      <c r="E858" s="2"/>
      <c r="F858" s="2"/>
      <c r="G858" s="120"/>
      <c r="H858" s="120"/>
      <c r="I858" s="120"/>
      <c r="J858" s="58"/>
      <c r="K858" s="121"/>
      <c r="L858" s="2"/>
      <c r="M858" s="120"/>
      <c r="N858" s="120"/>
      <c r="O858" s="120"/>
      <c r="P858" s="120"/>
      <c r="Q858" s="2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122"/>
      <c r="AJ858" s="122"/>
      <c r="AK858" s="2"/>
      <c r="AL858" s="2"/>
      <c r="AM858" s="2"/>
      <c r="AN858" s="2"/>
      <c r="AO858" s="2"/>
      <c r="AP858" s="2"/>
      <c r="AQ858" s="2"/>
      <c r="AR858" s="15"/>
    </row>
    <row r="859" spans="1:44" ht="11.25" customHeight="1">
      <c r="A859" s="120"/>
      <c r="B859" s="120"/>
      <c r="C859" s="120"/>
      <c r="D859" s="120"/>
      <c r="E859" s="2"/>
      <c r="F859" s="2"/>
      <c r="G859" s="120"/>
      <c r="H859" s="120"/>
      <c r="I859" s="120"/>
      <c r="J859" s="58"/>
      <c r="K859" s="121"/>
      <c r="L859" s="2"/>
      <c r="M859" s="120"/>
      <c r="N859" s="120"/>
      <c r="O859" s="120"/>
      <c r="P859" s="120"/>
      <c r="Q859" s="2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122"/>
      <c r="AJ859" s="122"/>
      <c r="AK859" s="2"/>
      <c r="AL859" s="2"/>
      <c r="AM859" s="2"/>
      <c r="AN859" s="2"/>
      <c r="AO859" s="2"/>
      <c r="AP859" s="2"/>
      <c r="AQ859" s="2"/>
      <c r="AR859" s="15"/>
    </row>
    <row r="860" spans="1:44" ht="11.25" customHeight="1">
      <c r="A860" s="120"/>
      <c r="B860" s="120"/>
      <c r="C860" s="120"/>
      <c r="D860" s="120"/>
      <c r="E860" s="2"/>
      <c r="F860" s="2"/>
      <c r="G860" s="120"/>
      <c r="H860" s="120"/>
      <c r="I860" s="120"/>
      <c r="J860" s="58"/>
      <c r="K860" s="121"/>
      <c r="L860" s="2"/>
      <c r="M860" s="120"/>
      <c r="N860" s="120"/>
      <c r="O860" s="120"/>
      <c r="P860" s="120"/>
      <c r="Q860" s="2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122"/>
      <c r="AJ860" s="122"/>
      <c r="AK860" s="2"/>
      <c r="AL860" s="2"/>
      <c r="AM860" s="2"/>
      <c r="AN860" s="2"/>
      <c r="AO860" s="2"/>
      <c r="AP860" s="2"/>
      <c r="AQ860" s="2"/>
      <c r="AR860" s="15"/>
    </row>
    <row r="861" spans="1:44" ht="11.25" customHeight="1">
      <c r="A861" s="120"/>
      <c r="B861" s="120"/>
      <c r="C861" s="120"/>
      <c r="D861" s="120"/>
      <c r="E861" s="2"/>
      <c r="F861" s="2"/>
      <c r="G861" s="120"/>
      <c r="H861" s="120"/>
      <c r="I861" s="120"/>
      <c r="J861" s="58"/>
      <c r="K861" s="121"/>
      <c r="L861" s="2"/>
      <c r="M861" s="120"/>
      <c r="N861" s="120"/>
      <c r="O861" s="120"/>
      <c r="P861" s="120"/>
      <c r="Q861" s="2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122"/>
      <c r="AJ861" s="122"/>
      <c r="AK861" s="2"/>
      <c r="AL861" s="2"/>
      <c r="AM861" s="2"/>
      <c r="AN861" s="2"/>
      <c r="AO861" s="2"/>
      <c r="AP861" s="2"/>
      <c r="AQ861" s="2"/>
      <c r="AR861" s="15"/>
    </row>
    <row r="862" spans="1:44" ht="11.25" customHeight="1">
      <c r="A862" s="120"/>
      <c r="B862" s="120"/>
      <c r="C862" s="120"/>
      <c r="D862" s="120"/>
      <c r="E862" s="2"/>
      <c r="F862" s="2"/>
      <c r="G862" s="120"/>
      <c r="H862" s="120"/>
      <c r="I862" s="120"/>
      <c r="J862" s="58"/>
      <c r="K862" s="121"/>
      <c r="L862" s="2"/>
      <c r="M862" s="120"/>
      <c r="N862" s="120"/>
      <c r="O862" s="120"/>
      <c r="P862" s="120"/>
      <c r="Q862" s="2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122"/>
      <c r="AJ862" s="122"/>
      <c r="AK862" s="2"/>
      <c r="AL862" s="2"/>
      <c r="AM862" s="2"/>
      <c r="AN862" s="2"/>
      <c r="AO862" s="2"/>
      <c r="AP862" s="2"/>
      <c r="AQ862" s="2"/>
      <c r="AR862" s="15"/>
    </row>
    <row r="863" spans="1:44" ht="11.25" customHeight="1">
      <c r="A863" s="120"/>
      <c r="B863" s="120"/>
      <c r="C863" s="120"/>
      <c r="D863" s="120"/>
      <c r="E863" s="2"/>
      <c r="F863" s="2"/>
      <c r="G863" s="120"/>
      <c r="H863" s="120"/>
      <c r="I863" s="120"/>
      <c r="J863" s="58"/>
      <c r="K863" s="121"/>
      <c r="L863" s="2"/>
      <c r="M863" s="120"/>
      <c r="N863" s="120"/>
      <c r="O863" s="120"/>
      <c r="P863" s="120"/>
      <c r="Q863" s="2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122"/>
      <c r="AJ863" s="122"/>
      <c r="AK863" s="2"/>
      <c r="AL863" s="2"/>
      <c r="AM863" s="2"/>
      <c r="AN863" s="2"/>
      <c r="AO863" s="2"/>
      <c r="AP863" s="2"/>
      <c r="AQ863" s="2"/>
      <c r="AR863" s="15"/>
    </row>
    <row r="864" spans="1:44" ht="11.25" customHeight="1">
      <c r="A864" s="120"/>
      <c r="B864" s="120"/>
      <c r="C864" s="120"/>
      <c r="D864" s="120"/>
      <c r="E864" s="2"/>
      <c r="F864" s="2"/>
      <c r="G864" s="120"/>
      <c r="H864" s="120"/>
      <c r="I864" s="120"/>
      <c r="J864" s="58"/>
      <c r="K864" s="121"/>
      <c r="L864" s="2"/>
      <c r="M864" s="120"/>
      <c r="N864" s="120"/>
      <c r="O864" s="120"/>
      <c r="P864" s="120"/>
      <c r="Q864" s="2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122"/>
      <c r="AJ864" s="122"/>
      <c r="AK864" s="2"/>
      <c r="AL864" s="2"/>
      <c r="AM864" s="2"/>
      <c r="AN864" s="2"/>
      <c r="AO864" s="2"/>
      <c r="AP864" s="2"/>
      <c r="AQ864" s="2"/>
      <c r="AR864" s="15"/>
    </row>
    <row r="865" spans="1:44" ht="11.25" customHeight="1">
      <c r="A865" s="120"/>
      <c r="B865" s="120"/>
      <c r="C865" s="120"/>
      <c r="D865" s="120"/>
      <c r="E865" s="2"/>
      <c r="F865" s="2"/>
      <c r="G865" s="120"/>
      <c r="H865" s="120"/>
      <c r="I865" s="120"/>
      <c r="J865" s="58"/>
      <c r="K865" s="121"/>
      <c r="L865" s="2"/>
      <c r="M865" s="120"/>
      <c r="N865" s="120"/>
      <c r="O865" s="120"/>
      <c r="P865" s="120"/>
      <c r="Q865" s="2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122"/>
      <c r="AJ865" s="122"/>
      <c r="AK865" s="2"/>
      <c r="AL865" s="2"/>
      <c r="AM865" s="2"/>
      <c r="AN865" s="2"/>
      <c r="AO865" s="2"/>
      <c r="AP865" s="2"/>
      <c r="AQ865" s="2"/>
      <c r="AR865" s="15"/>
    </row>
    <row r="866" spans="1:44" ht="11.25" customHeight="1">
      <c r="A866" s="120"/>
      <c r="B866" s="120"/>
      <c r="C866" s="120"/>
      <c r="D866" s="120"/>
      <c r="E866" s="2"/>
      <c r="F866" s="2"/>
      <c r="G866" s="120"/>
      <c r="H866" s="120"/>
      <c r="I866" s="120"/>
      <c r="J866" s="58"/>
      <c r="K866" s="121"/>
      <c r="L866" s="2"/>
      <c r="M866" s="120"/>
      <c r="N866" s="120"/>
      <c r="O866" s="120"/>
      <c r="P866" s="120"/>
      <c r="Q866" s="2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122"/>
      <c r="AJ866" s="122"/>
      <c r="AK866" s="2"/>
      <c r="AL866" s="2"/>
      <c r="AM866" s="2"/>
      <c r="AN866" s="2"/>
      <c r="AO866" s="2"/>
      <c r="AP866" s="2"/>
      <c r="AQ866" s="2"/>
      <c r="AR866" s="15"/>
    </row>
    <row r="867" spans="1:44" ht="11.25" customHeight="1">
      <c r="A867" s="120"/>
      <c r="B867" s="120"/>
      <c r="C867" s="120"/>
      <c r="D867" s="120"/>
      <c r="E867" s="2"/>
      <c r="F867" s="2"/>
      <c r="G867" s="120"/>
      <c r="H867" s="120"/>
      <c r="I867" s="120"/>
      <c r="J867" s="58"/>
      <c r="K867" s="121"/>
      <c r="L867" s="2"/>
      <c r="M867" s="120"/>
      <c r="N867" s="120"/>
      <c r="O867" s="120"/>
      <c r="P867" s="120"/>
      <c r="Q867" s="2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122"/>
      <c r="AJ867" s="122"/>
      <c r="AK867" s="2"/>
      <c r="AL867" s="2"/>
      <c r="AM867" s="2"/>
      <c r="AN867" s="2"/>
      <c r="AO867" s="2"/>
      <c r="AP867" s="2"/>
      <c r="AQ867" s="2"/>
      <c r="AR867" s="15"/>
    </row>
    <row r="868" spans="1:44" ht="11.25" customHeight="1">
      <c r="A868" s="120"/>
      <c r="B868" s="120"/>
      <c r="C868" s="120"/>
      <c r="D868" s="120"/>
      <c r="E868" s="2"/>
      <c r="F868" s="2"/>
      <c r="G868" s="120"/>
      <c r="H868" s="120"/>
      <c r="I868" s="120"/>
      <c r="J868" s="58"/>
      <c r="K868" s="121"/>
      <c r="L868" s="2"/>
      <c r="M868" s="120"/>
      <c r="N868" s="120"/>
      <c r="O868" s="120"/>
      <c r="P868" s="120"/>
      <c r="Q868" s="2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122"/>
      <c r="AJ868" s="122"/>
      <c r="AK868" s="2"/>
      <c r="AL868" s="2"/>
      <c r="AM868" s="2"/>
      <c r="AN868" s="2"/>
      <c r="AO868" s="2"/>
      <c r="AP868" s="2"/>
      <c r="AQ868" s="2"/>
      <c r="AR868" s="15"/>
    </row>
    <row r="869" spans="1:44" ht="11.25" customHeight="1">
      <c r="A869" s="120"/>
      <c r="B869" s="120"/>
      <c r="C869" s="120"/>
      <c r="D869" s="120"/>
      <c r="E869" s="2"/>
      <c r="F869" s="2"/>
      <c r="G869" s="120"/>
      <c r="H869" s="120"/>
      <c r="I869" s="120"/>
      <c r="J869" s="58"/>
      <c r="K869" s="121"/>
      <c r="L869" s="2"/>
      <c r="M869" s="120"/>
      <c r="N869" s="120"/>
      <c r="O869" s="120"/>
      <c r="P869" s="120"/>
      <c r="Q869" s="2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122"/>
      <c r="AJ869" s="122"/>
      <c r="AK869" s="2"/>
      <c r="AL869" s="2"/>
      <c r="AM869" s="2"/>
      <c r="AN869" s="2"/>
      <c r="AO869" s="2"/>
      <c r="AP869" s="2"/>
      <c r="AQ869" s="2"/>
      <c r="AR869" s="15"/>
    </row>
    <row r="870" spans="1:44" ht="11.25" customHeight="1">
      <c r="A870" s="120"/>
      <c r="B870" s="120"/>
      <c r="C870" s="120"/>
      <c r="D870" s="120"/>
      <c r="E870" s="2"/>
      <c r="F870" s="2"/>
      <c r="G870" s="120"/>
      <c r="H870" s="120"/>
      <c r="I870" s="120"/>
      <c r="J870" s="58"/>
      <c r="K870" s="121"/>
      <c r="L870" s="2"/>
      <c r="M870" s="120"/>
      <c r="N870" s="120"/>
      <c r="O870" s="120"/>
      <c r="P870" s="120"/>
      <c r="Q870" s="2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122"/>
      <c r="AJ870" s="122"/>
      <c r="AK870" s="2"/>
      <c r="AL870" s="2"/>
      <c r="AM870" s="2"/>
      <c r="AN870" s="2"/>
      <c r="AO870" s="2"/>
      <c r="AP870" s="2"/>
      <c r="AQ870" s="2"/>
      <c r="AR870" s="15"/>
    </row>
    <row r="871" spans="1:44" ht="11.25" customHeight="1">
      <c r="A871" s="120"/>
      <c r="B871" s="120"/>
      <c r="C871" s="120"/>
      <c r="D871" s="120"/>
      <c r="E871" s="2"/>
      <c r="F871" s="2"/>
      <c r="G871" s="120"/>
      <c r="H871" s="120"/>
      <c r="I871" s="120"/>
      <c r="J871" s="58"/>
      <c r="K871" s="121"/>
      <c r="L871" s="2"/>
      <c r="M871" s="120"/>
      <c r="N871" s="120"/>
      <c r="O871" s="120"/>
      <c r="P871" s="120"/>
      <c r="Q871" s="2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122"/>
      <c r="AJ871" s="122"/>
      <c r="AK871" s="2"/>
      <c r="AL871" s="2"/>
      <c r="AM871" s="2"/>
      <c r="AN871" s="2"/>
      <c r="AO871" s="2"/>
      <c r="AP871" s="2"/>
      <c r="AQ871" s="2"/>
      <c r="AR871" s="15"/>
    </row>
    <row r="872" spans="1:44" ht="11.25" customHeight="1">
      <c r="A872" s="120"/>
      <c r="B872" s="120"/>
      <c r="C872" s="120"/>
      <c r="D872" s="120"/>
      <c r="E872" s="2"/>
      <c r="F872" s="2"/>
      <c r="G872" s="120"/>
      <c r="H872" s="120"/>
      <c r="I872" s="120"/>
      <c r="J872" s="58"/>
      <c r="K872" s="121"/>
      <c r="L872" s="2"/>
      <c r="M872" s="120"/>
      <c r="N872" s="120"/>
      <c r="O872" s="120"/>
      <c r="P872" s="120"/>
      <c r="Q872" s="2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122"/>
      <c r="AJ872" s="122"/>
      <c r="AK872" s="2"/>
      <c r="AL872" s="2"/>
      <c r="AM872" s="2"/>
      <c r="AN872" s="2"/>
      <c r="AO872" s="2"/>
      <c r="AP872" s="2"/>
      <c r="AQ872" s="2"/>
      <c r="AR872" s="15"/>
    </row>
    <row r="873" spans="1:44" ht="11.25" customHeight="1">
      <c r="A873" s="120"/>
      <c r="B873" s="120"/>
      <c r="C873" s="120"/>
      <c r="D873" s="120"/>
      <c r="E873" s="2"/>
      <c r="F873" s="2"/>
      <c r="G873" s="120"/>
      <c r="H873" s="120"/>
      <c r="I873" s="120"/>
      <c r="J873" s="58"/>
      <c r="K873" s="121"/>
      <c r="L873" s="2"/>
      <c r="M873" s="120"/>
      <c r="N873" s="120"/>
      <c r="O873" s="120"/>
      <c r="P873" s="120"/>
      <c r="Q873" s="2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122"/>
      <c r="AJ873" s="122"/>
      <c r="AK873" s="2"/>
      <c r="AL873" s="2"/>
      <c r="AM873" s="2"/>
      <c r="AN873" s="2"/>
      <c r="AO873" s="2"/>
      <c r="AP873" s="2"/>
      <c r="AQ873" s="2"/>
      <c r="AR873" s="15"/>
    </row>
    <row r="874" spans="1:44" ht="11.25" customHeight="1">
      <c r="A874" s="120"/>
      <c r="B874" s="120"/>
      <c r="C874" s="120"/>
      <c r="D874" s="120"/>
      <c r="E874" s="2"/>
      <c r="F874" s="2"/>
      <c r="G874" s="120"/>
      <c r="H874" s="120"/>
      <c r="I874" s="120"/>
      <c r="J874" s="58"/>
      <c r="K874" s="121"/>
      <c r="L874" s="2"/>
      <c r="M874" s="120"/>
      <c r="N874" s="120"/>
      <c r="O874" s="120"/>
      <c r="P874" s="120"/>
      <c r="Q874" s="2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122"/>
      <c r="AJ874" s="122"/>
      <c r="AK874" s="2"/>
      <c r="AL874" s="2"/>
      <c r="AM874" s="2"/>
      <c r="AN874" s="2"/>
      <c r="AO874" s="2"/>
      <c r="AP874" s="2"/>
      <c r="AQ874" s="2"/>
      <c r="AR874" s="15"/>
    </row>
    <row r="875" spans="1:44" ht="11.25" customHeight="1">
      <c r="A875" s="120"/>
      <c r="B875" s="120"/>
      <c r="C875" s="120"/>
      <c r="D875" s="120"/>
      <c r="E875" s="2"/>
      <c r="F875" s="2"/>
      <c r="G875" s="120"/>
      <c r="H875" s="120"/>
      <c r="I875" s="120"/>
      <c r="J875" s="58"/>
      <c r="K875" s="121"/>
      <c r="L875" s="2"/>
      <c r="M875" s="120"/>
      <c r="N875" s="120"/>
      <c r="O875" s="120"/>
      <c r="P875" s="120"/>
      <c r="Q875" s="2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122"/>
      <c r="AJ875" s="122"/>
      <c r="AK875" s="2"/>
      <c r="AL875" s="2"/>
      <c r="AM875" s="2"/>
      <c r="AN875" s="2"/>
      <c r="AO875" s="2"/>
      <c r="AP875" s="2"/>
      <c r="AQ875" s="2"/>
      <c r="AR875" s="15"/>
    </row>
    <row r="876" spans="1:44" ht="11.25" customHeight="1">
      <c r="A876" s="120"/>
      <c r="B876" s="120"/>
      <c r="C876" s="120"/>
      <c r="D876" s="120"/>
      <c r="E876" s="2"/>
      <c r="F876" s="2"/>
      <c r="G876" s="120"/>
      <c r="H876" s="120"/>
      <c r="I876" s="120"/>
      <c r="J876" s="58"/>
      <c r="K876" s="121"/>
      <c r="L876" s="2"/>
      <c r="M876" s="120"/>
      <c r="N876" s="120"/>
      <c r="O876" s="120"/>
      <c r="P876" s="120"/>
      <c r="Q876" s="2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122"/>
      <c r="AJ876" s="122"/>
      <c r="AK876" s="2"/>
      <c r="AL876" s="2"/>
      <c r="AM876" s="2"/>
      <c r="AN876" s="2"/>
      <c r="AO876" s="2"/>
      <c r="AP876" s="2"/>
      <c r="AQ876" s="2"/>
      <c r="AR876" s="15"/>
    </row>
    <row r="877" spans="1:44" ht="11.25" customHeight="1">
      <c r="A877" s="120"/>
      <c r="B877" s="120"/>
      <c r="C877" s="120"/>
      <c r="D877" s="120"/>
      <c r="E877" s="2"/>
      <c r="F877" s="2"/>
      <c r="G877" s="120"/>
      <c r="H877" s="120"/>
      <c r="I877" s="120"/>
      <c r="J877" s="58"/>
      <c r="K877" s="121"/>
      <c r="L877" s="2"/>
      <c r="M877" s="120"/>
      <c r="N877" s="120"/>
      <c r="O877" s="120"/>
      <c r="P877" s="120"/>
      <c r="Q877" s="2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122"/>
      <c r="AJ877" s="122"/>
      <c r="AK877" s="2"/>
      <c r="AL877" s="2"/>
      <c r="AM877" s="2"/>
      <c r="AN877" s="2"/>
      <c r="AO877" s="2"/>
      <c r="AP877" s="2"/>
      <c r="AQ877" s="2"/>
      <c r="AR877" s="15"/>
    </row>
    <row r="878" spans="1:44" ht="11.25" customHeight="1">
      <c r="A878" s="120"/>
      <c r="B878" s="120"/>
      <c r="C878" s="120"/>
      <c r="D878" s="120"/>
      <c r="E878" s="2"/>
      <c r="F878" s="2"/>
      <c r="G878" s="120"/>
      <c r="H878" s="120"/>
      <c r="I878" s="120"/>
      <c r="J878" s="58"/>
      <c r="K878" s="121"/>
      <c r="L878" s="2"/>
      <c r="M878" s="120"/>
      <c r="N878" s="120"/>
      <c r="O878" s="120"/>
      <c r="P878" s="120"/>
      <c r="Q878" s="2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122"/>
      <c r="AJ878" s="122"/>
      <c r="AK878" s="2"/>
      <c r="AL878" s="2"/>
      <c r="AM878" s="2"/>
      <c r="AN878" s="2"/>
      <c r="AO878" s="2"/>
      <c r="AP878" s="2"/>
      <c r="AQ878" s="2"/>
      <c r="AR878" s="15"/>
    </row>
    <row r="879" spans="1:44" ht="11.25" customHeight="1">
      <c r="A879" s="120"/>
      <c r="B879" s="120"/>
      <c r="C879" s="120"/>
      <c r="D879" s="120"/>
      <c r="E879" s="2"/>
      <c r="F879" s="2"/>
      <c r="G879" s="120"/>
      <c r="H879" s="120"/>
      <c r="I879" s="120"/>
      <c r="J879" s="58"/>
      <c r="K879" s="121"/>
      <c r="L879" s="2"/>
      <c r="M879" s="120"/>
      <c r="N879" s="120"/>
      <c r="O879" s="120"/>
      <c r="P879" s="120"/>
      <c r="Q879" s="2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122"/>
      <c r="AJ879" s="122"/>
      <c r="AK879" s="2"/>
      <c r="AL879" s="2"/>
      <c r="AM879" s="2"/>
      <c r="AN879" s="2"/>
      <c r="AO879" s="2"/>
      <c r="AP879" s="2"/>
      <c r="AQ879" s="2"/>
      <c r="AR879" s="15"/>
    </row>
    <row r="880" spans="1:44" ht="11.25" customHeight="1">
      <c r="A880" s="120"/>
      <c r="B880" s="120"/>
      <c r="C880" s="120"/>
      <c r="D880" s="120"/>
      <c r="E880" s="2"/>
      <c r="F880" s="2"/>
      <c r="G880" s="120"/>
      <c r="H880" s="120"/>
      <c r="I880" s="120"/>
      <c r="J880" s="58"/>
      <c r="K880" s="121"/>
      <c r="L880" s="2"/>
      <c r="M880" s="120"/>
      <c r="N880" s="120"/>
      <c r="O880" s="120"/>
      <c r="P880" s="120"/>
      <c r="Q880" s="2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122"/>
      <c r="AJ880" s="122"/>
      <c r="AK880" s="2"/>
      <c r="AL880" s="2"/>
      <c r="AM880" s="2"/>
      <c r="AN880" s="2"/>
      <c r="AO880" s="2"/>
      <c r="AP880" s="2"/>
      <c r="AQ880" s="2"/>
      <c r="AR880" s="15"/>
    </row>
    <row r="881" spans="1:44" ht="11.25" customHeight="1">
      <c r="A881" s="120"/>
      <c r="B881" s="120"/>
      <c r="C881" s="120"/>
      <c r="D881" s="120"/>
      <c r="E881" s="2"/>
      <c r="F881" s="2"/>
      <c r="G881" s="120"/>
      <c r="H881" s="120"/>
      <c r="I881" s="120"/>
      <c r="J881" s="58"/>
      <c r="K881" s="121"/>
      <c r="L881" s="2"/>
      <c r="M881" s="120"/>
      <c r="N881" s="120"/>
      <c r="O881" s="120"/>
      <c r="P881" s="120"/>
      <c r="Q881" s="2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122"/>
      <c r="AJ881" s="122"/>
      <c r="AK881" s="2"/>
      <c r="AL881" s="2"/>
      <c r="AM881" s="2"/>
      <c r="AN881" s="2"/>
      <c r="AO881" s="2"/>
      <c r="AP881" s="2"/>
      <c r="AQ881" s="2"/>
      <c r="AR881" s="15"/>
    </row>
    <row r="882" spans="1:44" ht="11.25" customHeight="1">
      <c r="A882" s="120"/>
      <c r="B882" s="120"/>
      <c r="C882" s="120"/>
      <c r="D882" s="120"/>
      <c r="E882" s="2"/>
      <c r="F882" s="2"/>
      <c r="G882" s="120"/>
      <c r="H882" s="120"/>
      <c r="I882" s="120"/>
      <c r="J882" s="58"/>
      <c r="K882" s="121"/>
      <c r="L882" s="2"/>
      <c r="M882" s="120"/>
      <c r="N882" s="120"/>
      <c r="O882" s="120"/>
      <c r="P882" s="120"/>
      <c r="Q882" s="2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122"/>
      <c r="AJ882" s="122"/>
      <c r="AK882" s="2"/>
      <c r="AL882" s="2"/>
      <c r="AM882" s="2"/>
      <c r="AN882" s="2"/>
      <c r="AO882" s="2"/>
      <c r="AP882" s="2"/>
      <c r="AQ882" s="2"/>
      <c r="AR882" s="15"/>
    </row>
    <row r="883" spans="1:44" ht="11.25" customHeight="1">
      <c r="A883" s="120"/>
      <c r="B883" s="120"/>
      <c r="C883" s="120"/>
      <c r="D883" s="120"/>
      <c r="E883" s="2"/>
      <c r="F883" s="2"/>
      <c r="G883" s="120"/>
      <c r="H883" s="120"/>
      <c r="I883" s="120"/>
      <c r="J883" s="58"/>
      <c r="K883" s="121"/>
      <c r="L883" s="2"/>
      <c r="M883" s="120"/>
      <c r="N883" s="120"/>
      <c r="O883" s="120"/>
      <c r="P883" s="120"/>
      <c r="Q883" s="2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122"/>
      <c r="AJ883" s="122"/>
      <c r="AK883" s="2"/>
      <c r="AL883" s="2"/>
      <c r="AM883" s="2"/>
      <c r="AN883" s="2"/>
      <c r="AO883" s="2"/>
      <c r="AP883" s="2"/>
      <c r="AQ883" s="2"/>
      <c r="AR883" s="15"/>
    </row>
    <row r="884" spans="1:44" ht="11.25" customHeight="1">
      <c r="A884" s="120"/>
      <c r="B884" s="120"/>
      <c r="C884" s="120"/>
      <c r="D884" s="120"/>
      <c r="E884" s="2"/>
      <c r="F884" s="2"/>
      <c r="G884" s="120"/>
      <c r="H884" s="120"/>
      <c r="I884" s="120"/>
      <c r="J884" s="58"/>
      <c r="K884" s="121"/>
      <c r="L884" s="2"/>
      <c r="M884" s="120"/>
      <c r="N884" s="120"/>
      <c r="O884" s="120"/>
      <c r="P884" s="120"/>
      <c r="Q884" s="2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122"/>
      <c r="AJ884" s="122"/>
      <c r="AK884" s="2"/>
      <c r="AL884" s="2"/>
      <c r="AM884" s="2"/>
      <c r="AN884" s="2"/>
      <c r="AO884" s="2"/>
      <c r="AP884" s="2"/>
      <c r="AQ884" s="2"/>
      <c r="AR884" s="15"/>
    </row>
    <row r="885" spans="1:44" ht="11.25" customHeight="1">
      <c r="A885" s="120"/>
      <c r="B885" s="120"/>
      <c r="C885" s="120"/>
      <c r="D885" s="120"/>
      <c r="E885" s="2"/>
      <c r="F885" s="2"/>
      <c r="G885" s="120"/>
      <c r="H885" s="120"/>
      <c r="I885" s="120"/>
      <c r="J885" s="58"/>
      <c r="K885" s="121"/>
      <c r="L885" s="2"/>
      <c r="M885" s="120"/>
      <c r="N885" s="120"/>
      <c r="O885" s="120"/>
      <c r="P885" s="120"/>
      <c r="Q885" s="2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122"/>
      <c r="AJ885" s="122"/>
      <c r="AK885" s="2"/>
      <c r="AL885" s="2"/>
      <c r="AM885" s="2"/>
      <c r="AN885" s="2"/>
      <c r="AO885" s="2"/>
      <c r="AP885" s="2"/>
      <c r="AQ885" s="2"/>
      <c r="AR885" s="15"/>
    </row>
    <row r="886" spans="1:44" ht="11.25" customHeight="1">
      <c r="A886" s="120"/>
      <c r="B886" s="120"/>
      <c r="C886" s="120"/>
      <c r="D886" s="120"/>
      <c r="E886" s="2"/>
      <c r="F886" s="2"/>
      <c r="G886" s="120"/>
      <c r="H886" s="120"/>
      <c r="I886" s="120"/>
      <c r="J886" s="58"/>
      <c r="K886" s="121"/>
      <c r="L886" s="2"/>
      <c r="M886" s="120"/>
      <c r="N886" s="120"/>
      <c r="O886" s="120"/>
      <c r="P886" s="120"/>
      <c r="Q886" s="2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122"/>
      <c r="AJ886" s="122"/>
      <c r="AK886" s="2"/>
      <c r="AL886" s="2"/>
      <c r="AM886" s="2"/>
      <c r="AN886" s="2"/>
      <c r="AO886" s="2"/>
      <c r="AP886" s="2"/>
      <c r="AQ886" s="2"/>
      <c r="AR886" s="15"/>
    </row>
    <row r="887" spans="1:44" ht="11.25" customHeight="1">
      <c r="A887" s="120"/>
      <c r="B887" s="120"/>
      <c r="C887" s="120"/>
      <c r="D887" s="120"/>
      <c r="E887" s="2"/>
      <c r="F887" s="2"/>
      <c r="G887" s="120"/>
      <c r="H887" s="120"/>
      <c r="I887" s="120"/>
      <c r="J887" s="58"/>
      <c r="K887" s="121"/>
      <c r="L887" s="2"/>
      <c r="M887" s="120"/>
      <c r="N887" s="120"/>
      <c r="O887" s="120"/>
      <c r="P887" s="120"/>
      <c r="Q887" s="2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122"/>
      <c r="AJ887" s="122"/>
      <c r="AK887" s="2"/>
      <c r="AL887" s="2"/>
      <c r="AM887" s="2"/>
      <c r="AN887" s="2"/>
      <c r="AO887" s="2"/>
      <c r="AP887" s="2"/>
      <c r="AQ887" s="2"/>
      <c r="AR887" s="15"/>
    </row>
    <row r="888" spans="1:44" ht="11.25" customHeight="1">
      <c r="A888" s="120"/>
      <c r="B888" s="120"/>
      <c r="C888" s="120"/>
      <c r="D888" s="120"/>
      <c r="E888" s="2"/>
      <c r="F888" s="2"/>
      <c r="G888" s="120"/>
      <c r="H888" s="120"/>
      <c r="I888" s="120"/>
      <c r="J888" s="58"/>
      <c r="K888" s="121"/>
      <c r="L888" s="2"/>
      <c r="M888" s="120"/>
      <c r="N888" s="120"/>
      <c r="O888" s="120"/>
      <c r="P888" s="120"/>
      <c r="Q888" s="2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122"/>
      <c r="AJ888" s="122"/>
      <c r="AK888" s="2"/>
      <c r="AL888" s="2"/>
      <c r="AM888" s="2"/>
      <c r="AN888" s="2"/>
      <c r="AO888" s="2"/>
      <c r="AP888" s="2"/>
      <c r="AQ888" s="2"/>
      <c r="AR888" s="15"/>
    </row>
    <row r="889" spans="1:44" ht="11.25" customHeight="1">
      <c r="A889" s="120"/>
      <c r="B889" s="120"/>
      <c r="C889" s="120"/>
      <c r="D889" s="120"/>
      <c r="E889" s="2"/>
      <c r="F889" s="2"/>
      <c r="G889" s="120"/>
      <c r="H889" s="120"/>
      <c r="I889" s="120"/>
      <c r="J889" s="58"/>
      <c r="K889" s="121"/>
      <c r="L889" s="2"/>
      <c r="M889" s="120"/>
      <c r="N889" s="120"/>
      <c r="O889" s="120"/>
      <c r="P889" s="120"/>
      <c r="Q889" s="2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122"/>
      <c r="AJ889" s="122"/>
      <c r="AK889" s="2"/>
      <c r="AL889" s="2"/>
      <c r="AM889" s="2"/>
      <c r="AN889" s="2"/>
      <c r="AO889" s="2"/>
      <c r="AP889" s="2"/>
      <c r="AQ889" s="2"/>
      <c r="AR889" s="15"/>
    </row>
    <row r="890" spans="1:44" ht="11.25" customHeight="1">
      <c r="A890" s="120"/>
      <c r="B890" s="120"/>
      <c r="C890" s="120"/>
      <c r="D890" s="120"/>
      <c r="E890" s="2"/>
      <c r="F890" s="2"/>
      <c r="G890" s="120"/>
      <c r="H890" s="120"/>
      <c r="I890" s="120"/>
      <c r="J890" s="58"/>
      <c r="K890" s="121"/>
      <c r="L890" s="2"/>
      <c r="M890" s="120"/>
      <c r="N890" s="120"/>
      <c r="O890" s="120"/>
      <c r="P890" s="120"/>
      <c r="Q890" s="2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122"/>
      <c r="AJ890" s="122"/>
      <c r="AK890" s="2"/>
      <c r="AL890" s="2"/>
      <c r="AM890" s="2"/>
      <c r="AN890" s="2"/>
      <c r="AO890" s="2"/>
      <c r="AP890" s="2"/>
      <c r="AQ890" s="2"/>
      <c r="AR890" s="15"/>
    </row>
    <row r="891" spans="1:44" ht="11.25" customHeight="1">
      <c r="A891" s="120"/>
      <c r="B891" s="120"/>
      <c r="C891" s="120"/>
      <c r="D891" s="120"/>
      <c r="E891" s="2"/>
      <c r="F891" s="2"/>
      <c r="G891" s="120"/>
      <c r="H891" s="120"/>
      <c r="I891" s="120"/>
      <c r="J891" s="58"/>
      <c r="K891" s="121"/>
      <c r="L891" s="2"/>
      <c r="M891" s="120"/>
      <c r="N891" s="120"/>
      <c r="O891" s="120"/>
      <c r="P891" s="120"/>
      <c r="Q891" s="2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122"/>
      <c r="AJ891" s="122"/>
      <c r="AK891" s="2"/>
      <c r="AL891" s="2"/>
      <c r="AM891" s="2"/>
      <c r="AN891" s="2"/>
      <c r="AO891" s="2"/>
      <c r="AP891" s="2"/>
      <c r="AQ891" s="2"/>
      <c r="AR891" s="15"/>
    </row>
    <row r="892" spans="1:44" ht="11.25" customHeight="1">
      <c r="A892" s="120"/>
      <c r="B892" s="120"/>
      <c r="C892" s="120"/>
      <c r="D892" s="120"/>
      <c r="E892" s="2"/>
      <c r="F892" s="2"/>
      <c r="G892" s="120"/>
      <c r="H892" s="120"/>
      <c r="I892" s="120"/>
      <c r="J892" s="58"/>
      <c r="K892" s="121"/>
      <c r="L892" s="2"/>
      <c r="M892" s="120"/>
      <c r="N892" s="120"/>
      <c r="O892" s="120"/>
      <c r="P892" s="120"/>
      <c r="Q892" s="2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122"/>
      <c r="AJ892" s="122"/>
      <c r="AK892" s="2"/>
      <c r="AL892" s="2"/>
      <c r="AM892" s="2"/>
      <c r="AN892" s="2"/>
      <c r="AO892" s="2"/>
      <c r="AP892" s="2"/>
      <c r="AQ892" s="2"/>
      <c r="AR892" s="15"/>
    </row>
    <row r="893" spans="1:44" ht="11.25" customHeight="1">
      <c r="A893" s="120"/>
      <c r="B893" s="120"/>
      <c r="C893" s="120"/>
      <c r="D893" s="120"/>
      <c r="E893" s="2"/>
      <c r="F893" s="2"/>
      <c r="G893" s="120"/>
      <c r="H893" s="120"/>
      <c r="I893" s="120"/>
      <c r="J893" s="58"/>
      <c r="K893" s="121"/>
      <c r="L893" s="2"/>
      <c r="M893" s="120"/>
      <c r="N893" s="120"/>
      <c r="O893" s="120"/>
      <c r="P893" s="120"/>
      <c r="Q893" s="2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122"/>
      <c r="AJ893" s="122"/>
      <c r="AK893" s="2"/>
      <c r="AL893" s="2"/>
      <c r="AM893" s="2"/>
      <c r="AN893" s="2"/>
      <c r="AO893" s="2"/>
      <c r="AP893" s="2"/>
      <c r="AQ893" s="2"/>
      <c r="AR893" s="15"/>
    </row>
    <row r="894" spans="1:44" ht="11.25" customHeight="1">
      <c r="A894" s="120"/>
      <c r="B894" s="120"/>
      <c r="C894" s="120"/>
      <c r="D894" s="120"/>
      <c r="E894" s="2"/>
      <c r="F894" s="2"/>
      <c r="G894" s="120"/>
      <c r="H894" s="120"/>
      <c r="I894" s="120"/>
      <c r="J894" s="58"/>
      <c r="K894" s="121"/>
      <c r="L894" s="2"/>
      <c r="M894" s="120"/>
      <c r="N894" s="120"/>
      <c r="O894" s="120"/>
      <c r="P894" s="120"/>
      <c r="Q894" s="2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122"/>
      <c r="AJ894" s="122"/>
      <c r="AK894" s="2"/>
      <c r="AL894" s="2"/>
      <c r="AM894" s="2"/>
      <c r="AN894" s="2"/>
      <c r="AO894" s="2"/>
      <c r="AP894" s="2"/>
      <c r="AQ894" s="2"/>
      <c r="AR894" s="15"/>
    </row>
    <row r="895" spans="1:44" ht="11.25" customHeight="1">
      <c r="A895" s="120"/>
      <c r="B895" s="120"/>
      <c r="C895" s="120"/>
      <c r="D895" s="120"/>
      <c r="E895" s="2"/>
      <c r="F895" s="2"/>
      <c r="G895" s="120"/>
      <c r="H895" s="120"/>
      <c r="I895" s="120"/>
      <c r="J895" s="58"/>
      <c r="K895" s="121"/>
      <c r="L895" s="2"/>
      <c r="M895" s="120"/>
      <c r="N895" s="120"/>
      <c r="O895" s="120"/>
      <c r="P895" s="120"/>
      <c r="Q895" s="2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122"/>
      <c r="AJ895" s="122"/>
      <c r="AK895" s="2"/>
      <c r="AL895" s="2"/>
      <c r="AM895" s="2"/>
      <c r="AN895" s="2"/>
      <c r="AO895" s="2"/>
      <c r="AP895" s="2"/>
      <c r="AQ895" s="2"/>
      <c r="AR895" s="15"/>
    </row>
    <row r="896" spans="1:44" ht="11.25" customHeight="1">
      <c r="A896" s="120"/>
      <c r="B896" s="120"/>
      <c r="C896" s="120"/>
      <c r="D896" s="120"/>
      <c r="E896" s="2"/>
      <c r="F896" s="2"/>
      <c r="G896" s="120"/>
      <c r="H896" s="120"/>
      <c r="I896" s="120"/>
      <c r="J896" s="58"/>
      <c r="K896" s="121"/>
      <c r="L896" s="2"/>
      <c r="M896" s="120"/>
      <c r="N896" s="120"/>
      <c r="O896" s="120"/>
      <c r="P896" s="120"/>
      <c r="Q896" s="2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122"/>
      <c r="AJ896" s="122"/>
      <c r="AK896" s="2"/>
      <c r="AL896" s="2"/>
      <c r="AM896" s="2"/>
      <c r="AN896" s="2"/>
      <c r="AO896" s="2"/>
      <c r="AP896" s="2"/>
      <c r="AQ896" s="2"/>
      <c r="AR896" s="15"/>
    </row>
    <row r="897" spans="1:44" ht="11.25" customHeight="1">
      <c r="A897" s="120"/>
      <c r="B897" s="120"/>
      <c r="C897" s="120"/>
      <c r="D897" s="120"/>
      <c r="E897" s="2"/>
      <c r="F897" s="2"/>
      <c r="G897" s="120"/>
      <c r="H897" s="120"/>
      <c r="I897" s="120"/>
      <c r="J897" s="58"/>
      <c r="K897" s="121"/>
      <c r="L897" s="2"/>
      <c r="M897" s="120"/>
      <c r="N897" s="120"/>
      <c r="O897" s="120"/>
      <c r="P897" s="120"/>
      <c r="Q897" s="2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122"/>
      <c r="AJ897" s="122"/>
      <c r="AK897" s="2"/>
      <c r="AL897" s="2"/>
      <c r="AM897" s="2"/>
      <c r="AN897" s="2"/>
      <c r="AO897" s="2"/>
      <c r="AP897" s="2"/>
      <c r="AQ897" s="2"/>
      <c r="AR897" s="15"/>
    </row>
    <row r="898" spans="1:44" ht="11.25" customHeight="1">
      <c r="A898" s="120"/>
      <c r="B898" s="120"/>
      <c r="C898" s="120"/>
      <c r="D898" s="120"/>
      <c r="E898" s="2"/>
      <c r="F898" s="2"/>
      <c r="G898" s="120"/>
      <c r="H898" s="120"/>
      <c r="I898" s="120"/>
      <c r="J898" s="58"/>
      <c r="K898" s="121"/>
      <c r="L898" s="2"/>
      <c r="M898" s="120"/>
      <c r="N898" s="120"/>
      <c r="O898" s="120"/>
      <c r="P898" s="120"/>
      <c r="Q898" s="2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122"/>
      <c r="AJ898" s="122"/>
      <c r="AK898" s="2"/>
      <c r="AL898" s="2"/>
      <c r="AM898" s="2"/>
      <c r="AN898" s="2"/>
      <c r="AO898" s="2"/>
      <c r="AP898" s="2"/>
      <c r="AQ898" s="2"/>
      <c r="AR898" s="15"/>
    </row>
    <row r="899" spans="1:44" ht="11.25" customHeight="1">
      <c r="A899" s="120"/>
      <c r="B899" s="120"/>
      <c r="C899" s="120"/>
      <c r="D899" s="120"/>
      <c r="E899" s="2"/>
      <c r="F899" s="2"/>
      <c r="G899" s="120"/>
      <c r="H899" s="120"/>
      <c r="I899" s="120"/>
      <c r="J899" s="58"/>
      <c r="K899" s="121"/>
      <c r="L899" s="2"/>
      <c r="M899" s="120"/>
      <c r="N899" s="120"/>
      <c r="O899" s="120"/>
      <c r="P899" s="120"/>
      <c r="Q899" s="2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122"/>
      <c r="AJ899" s="122"/>
      <c r="AK899" s="2"/>
      <c r="AL899" s="2"/>
      <c r="AM899" s="2"/>
      <c r="AN899" s="2"/>
      <c r="AO899" s="2"/>
      <c r="AP899" s="2"/>
      <c r="AQ899" s="2"/>
      <c r="AR899" s="15"/>
    </row>
    <row r="900" spans="1:44" ht="11.25" customHeight="1">
      <c r="A900" s="120"/>
      <c r="B900" s="120"/>
      <c r="C900" s="120"/>
      <c r="D900" s="120"/>
      <c r="E900" s="2"/>
      <c r="F900" s="2"/>
      <c r="G900" s="120"/>
      <c r="H900" s="120"/>
      <c r="I900" s="120"/>
      <c r="J900" s="58"/>
      <c r="K900" s="121"/>
      <c r="L900" s="2"/>
      <c r="M900" s="120"/>
      <c r="N900" s="120"/>
      <c r="O900" s="120"/>
      <c r="P900" s="120"/>
      <c r="Q900" s="2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122"/>
      <c r="AJ900" s="122"/>
      <c r="AK900" s="2"/>
      <c r="AL900" s="2"/>
      <c r="AM900" s="2"/>
      <c r="AN900" s="2"/>
      <c r="AO900" s="2"/>
      <c r="AP900" s="2"/>
      <c r="AQ900" s="2"/>
      <c r="AR900" s="15"/>
    </row>
    <row r="901" spans="1:44" ht="11.25" customHeight="1">
      <c r="A901" s="120"/>
      <c r="B901" s="120"/>
      <c r="C901" s="120"/>
      <c r="D901" s="120"/>
      <c r="E901" s="2"/>
      <c r="F901" s="2"/>
      <c r="G901" s="120"/>
      <c r="H901" s="120"/>
      <c r="I901" s="120"/>
      <c r="J901" s="58"/>
      <c r="K901" s="121"/>
      <c r="L901" s="2"/>
      <c r="M901" s="120"/>
      <c r="N901" s="120"/>
      <c r="O901" s="120"/>
      <c r="P901" s="120"/>
      <c r="Q901" s="2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122"/>
      <c r="AJ901" s="122"/>
      <c r="AK901" s="2"/>
      <c r="AL901" s="2"/>
      <c r="AM901" s="2"/>
      <c r="AN901" s="2"/>
      <c r="AO901" s="2"/>
      <c r="AP901" s="2"/>
      <c r="AQ901" s="2"/>
      <c r="AR901" s="15"/>
    </row>
    <row r="902" spans="1:44" ht="11.25" customHeight="1">
      <c r="A902" s="120"/>
      <c r="B902" s="120"/>
      <c r="C902" s="120"/>
      <c r="D902" s="120"/>
      <c r="E902" s="2"/>
      <c r="F902" s="2"/>
      <c r="G902" s="120"/>
      <c r="H902" s="120"/>
      <c r="I902" s="120"/>
      <c r="J902" s="58"/>
      <c r="K902" s="121"/>
      <c r="L902" s="2"/>
      <c r="M902" s="120"/>
      <c r="N902" s="120"/>
      <c r="O902" s="120"/>
      <c r="P902" s="120"/>
      <c r="Q902" s="2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122"/>
      <c r="AJ902" s="122"/>
      <c r="AK902" s="2"/>
      <c r="AL902" s="2"/>
      <c r="AM902" s="2"/>
      <c r="AN902" s="2"/>
      <c r="AO902" s="2"/>
      <c r="AP902" s="2"/>
      <c r="AQ902" s="2"/>
      <c r="AR902" s="15"/>
    </row>
    <row r="903" spans="1:44" ht="11.25" customHeight="1">
      <c r="A903" s="120"/>
      <c r="B903" s="120"/>
      <c r="C903" s="120"/>
      <c r="D903" s="120"/>
      <c r="E903" s="2"/>
      <c r="F903" s="2"/>
      <c r="G903" s="120"/>
      <c r="H903" s="120"/>
      <c r="I903" s="120"/>
      <c r="J903" s="58"/>
      <c r="K903" s="121"/>
      <c r="L903" s="2"/>
      <c r="M903" s="120"/>
      <c r="N903" s="120"/>
      <c r="O903" s="120"/>
      <c r="P903" s="120"/>
      <c r="Q903" s="2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122"/>
      <c r="AJ903" s="122"/>
      <c r="AK903" s="2"/>
      <c r="AL903" s="2"/>
      <c r="AM903" s="2"/>
      <c r="AN903" s="2"/>
      <c r="AO903" s="2"/>
      <c r="AP903" s="2"/>
      <c r="AQ903" s="2"/>
      <c r="AR903" s="15"/>
    </row>
    <row r="904" spans="1:44" ht="11.25" customHeight="1">
      <c r="A904" s="120"/>
      <c r="B904" s="120"/>
      <c r="C904" s="120"/>
      <c r="D904" s="120"/>
      <c r="E904" s="2"/>
      <c r="F904" s="2"/>
      <c r="G904" s="120"/>
      <c r="H904" s="120"/>
      <c r="I904" s="120"/>
      <c r="J904" s="58"/>
      <c r="K904" s="121"/>
      <c r="L904" s="2"/>
      <c r="M904" s="120"/>
      <c r="N904" s="120"/>
      <c r="O904" s="120"/>
      <c r="P904" s="120"/>
      <c r="Q904" s="2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122"/>
      <c r="AJ904" s="122"/>
      <c r="AK904" s="2"/>
      <c r="AL904" s="2"/>
      <c r="AM904" s="2"/>
      <c r="AN904" s="2"/>
      <c r="AO904" s="2"/>
      <c r="AP904" s="2"/>
      <c r="AQ904" s="2"/>
      <c r="AR904" s="15"/>
    </row>
    <row r="905" spans="1:44" ht="11.25" customHeight="1">
      <c r="A905" s="120"/>
      <c r="B905" s="120"/>
      <c r="C905" s="120"/>
      <c r="D905" s="120"/>
      <c r="E905" s="2"/>
      <c r="F905" s="2"/>
      <c r="G905" s="120"/>
      <c r="H905" s="120"/>
      <c r="I905" s="120"/>
      <c r="J905" s="58"/>
      <c r="K905" s="121"/>
      <c r="L905" s="2"/>
      <c r="M905" s="120"/>
      <c r="N905" s="120"/>
      <c r="O905" s="120"/>
      <c r="P905" s="120"/>
      <c r="Q905" s="2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122"/>
      <c r="AJ905" s="122"/>
      <c r="AK905" s="2"/>
      <c r="AL905" s="2"/>
      <c r="AM905" s="2"/>
      <c r="AN905" s="2"/>
      <c r="AO905" s="2"/>
      <c r="AP905" s="2"/>
      <c r="AQ905" s="2"/>
      <c r="AR905" s="15"/>
    </row>
    <row r="906" spans="1:44" ht="11.25" customHeight="1">
      <c r="A906" s="120"/>
      <c r="B906" s="120"/>
      <c r="C906" s="120"/>
      <c r="D906" s="120"/>
      <c r="E906" s="2"/>
      <c r="F906" s="2"/>
      <c r="G906" s="120"/>
      <c r="H906" s="120"/>
      <c r="I906" s="120"/>
      <c r="J906" s="58"/>
      <c r="K906" s="121"/>
      <c r="L906" s="2"/>
      <c r="M906" s="120"/>
      <c r="N906" s="120"/>
      <c r="O906" s="120"/>
      <c r="P906" s="120"/>
      <c r="Q906" s="2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122"/>
      <c r="AJ906" s="122"/>
      <c r="AK906" s="2"/>
      <c r="AL906" s="2"/>
      <c r="AM906" s="2"/>
      <c r="AN906" s="2"/>
      <c r="AO906" s="2"/>
      <c r="AP906" s="2"/>
      <c r="AQ906" s="2"/>
      <c r="AR906" s="15"/>
    </row>
    <row r="907" spans="1:44" ht="11.25" customHeight="1">
      <c r="A907" s="120"/>
      <c r="B907" s="120"/>
      <c r="C907" s="120"/>
      <c r="D907" s="120"/>
      <c r="E907" s="2"/>
      <c r="F907" s="2"/>
      <c r="G907" s="120"/>
      <c r="H907" s="120"/>
      <c r="I907" s="120"/>
      <c r="J907" s="58"/>
      <c r="K907" s="121"/>
      <c r="L907" s="2"/>
      <c r="M907" s="120"/>
      <c r="N907" s="120"/>
      <c r="O907" s="120"/>
      <c r="P907" s="120"/>
      <c r="Q907" s="2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122"/>
      <c r="AJ907" s="122"/>
      <c r="AK907" s="2"/>
      <c r="AL907" s="2"/>
      <c r="AM907" s="2"/>
      <c r="AN907" s="2"/>
      <c r="AO907" s="2"/>
      <c r="AP907" s="2"/>
      <c r="AQ907" s="2"/>
      <c r="AR907" s="15"/>
    </row>
    <row r="908" spans="1:44" ht="11.25" customHeight="1">
      <c r="A908" s="120"/>
      <c r="B908" s="120"/>
      <c r="C908" s="120"/>
      <c r="D908" s="120"/>
      <c r="E908" s="2"/>
      <c r="F908" s="2"/>
      <c r="G908" s="120"/>
      <c r="H908" s="120"/>
      <c r="I908" s="120"/>
      <c r="J908" s="58"/>
      <c r="K908" s="121"/>
      <c r="L908" s="2"/>
      <c r="M908" s="120"/>
      <c r="N908" s="120"/>
      <c r="O908" s="120"/>
      <c r="P908" s="120"/>
      <c r="Q908" s="2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122"/>
      <c r="AJ908" s="122"/>
      <c r="AK908" s="2"/>
      <c r="AL908" s="2"/>
      <c r="AM908" s="2"/>
      <c r="AN908" s="2"/>
      <c r="AO908" s="2"/>
      <c r="AP908" s="2"/>
      <c r="AQ908" s="2"/>
      <c r="AR908" s="15"/>
    </row>
    <row r="909" spans="1:44" ht="11.25" customHeight="1">
      <c r="A909" s="120"/>
      <c r="B909" s="120"/>
      <c r="C909" s="120"/>
      <c r="D909" s="120"/>
      <c r="E909" s="2"/>
      <c r="F909" s="2"/>
      <c r="G909" s="120"/>
      <c r="H909" s="120"/>
      <c r="I909" s="120"/>
      <c r="J909" s="58"/>
      <c r="K909" s="121"/>
      <c r="L909" s="2"/>
      <c r="M909" s="120"/>
      <c r="N909" s="120"/>
      <c r="O909" s="120"/>
      <c r="P909" s="120"/>
      <c r="Q909" s="2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122"/>
      <c r="AJ909" s="122"/>
      <c r="AK909" s="2"/>
      <c r="AL909" s="2"/>
      <c r="AM909" s="2"/>
      <c r="AN909" s="2"/>
      <c r="AO909" s="2"/>
      <c r="AP909" s="2"/>
      <c r="AQ909" s="2"/>
      <c r="AR909" s="15"/>
    </row>
    <row r="910" spans="1:44" ht="11.25" customHeight="1">
      <c r="A910" s="120"/>
      <c r="B910" s="120"/>
      <c r="C910" s="120"/>
      <c r="D910" s="120"/>
      <c r="E910" s="2"/>
      <c r="F910" s="2"/>
      <c r="G910" s="120"/>
      <c r="H910" s="120"/>
      <c r="I910" s="120"/>
      <c r="J910" s="58"/>
      <c r="K910" s="121"/>
      <c r="L910" s="2"/>
      <c r="M910" s="120"/>
      <c r="N910" s="120"/>
      <c r="O910" s="120"/>
      <c r="P910" s="120"/>
      <c r="Q910" s="2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122"/>
      <c r="AJ910" s="122"/>
      <c r="AK910" s="2"/>
      <c r="AL910" s="2"/>
      <c r="AM910" s="2"/>
      <c r="AN910" s="2"/>
      <c r="AO910" s="2"/>
      <c r="AP910" s="2"/>
      <c r="AQ910" s="2"/>
      <c r="AR910" s="15"/>
    </row>
    <row r="911" spans="1:44" ht="11.25" customHeight="1">
      <c r="A911" s="120"/>
      <c r="B911" s="120"/>
      <c r="C911" s="120"/>
      <c r="D911" s="120"/>
      <c r="E911" s="2"/>
      <c r="F911" s="2"/>
      <c r="G911" s="120"/>
      <c r="H911" s="120"/>
      <c r="I911" s="120"/>
      <c r="J911" s="58"/>
      <c r="K911" s="121"/>
      <c r="L911" s="2"/>
      <c r="M911" s="120"/>
      <c r="N911" s="120"/>
      <c r="O911" s="120"/>
      <c r="P911" s="120"/>
      <c r="Q911" s="2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122"/>
      <c r="AJ911" s="122"/>
      <c r="AK911" s="2"/>
      <c r="AL911" s="2"/>
      <c r="AM911" s="2"/>
      <c r="AN911" s="2"/>
      <c r="AO911" s="2"/>
      <c r="AP911" s="2"/>
      <c r="AQ911" s="2"/>
      <c r="AR911" s="15"/>
    </row>
    <row r="912" spans="1:44" ht="11.25" customHeight="1">
      <c r="A912" s="120"/>
      <c r="B912" s="120"/>
      <c r="C912" s="120"/>
      <c r="D912" s="120"/>
      <c r="E912" s="2"/>
      <c r="F912" s="2"/>
      <c r="G912" s="120"/>
      <c r="H912" s="120"/>
      <c r="I912" s="120"/>
      <c r="J912" s="58"/>
      <c r="K912" s="121"/>
      <c r="L912" s="2"/>
      <c r="M912" s="120"/>
      <c r="N912" s="120"/>
      <c r="O912" s="120"/>
      <c r="P912" s="120"/>
      <c r="Q912" s="2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122"/>
      <c r="AJ912" s="122"/>
      <c r="AK912" s="2"/>
      <c r="AL912" s="2"/>
      <c r="AM912" s="2"/>
      <c r="AN912" s="2"/>
      <c r="AO912" s="2"/>
      <c r="AP912" s="2"/>
      <c r="AQ912" s="2"/>
      <c r="AR912" s="15"/>
    </row>
    <row r="913" spans="1:44" ht="11.25" customHeight="1">
      <c r="A913" s="120"/>
      <c r="B913" s="120"/>
      <c r="C913" s="120"/>
      <c r="D913" s="120"/>
      <c r="E913" s="2"/>
      <c r="F913" s="2"/>
      <c r="G913" s="120"/>
      <c r="H913" s="120"/>
      <c r="I913" s="120"/>
      <c r="J913" s="58"/>
      <c r="K913" s="121"/>
      <c r="L913" s="2"/>
      <c r="M913" s="120"/>
      <c r="N913" s="120"/>
      <c r="O913" s="120"/>
      <c r="P913" s="120"/>
      <c r="Q913" s="2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122"/>
      <c r="AJ913" s="122"/>
      <c r="AK913" s="2"/>
      <c r="AL913" s="2"/>
      <c r="AM913" s="2"/>
      <c r="AN913" s="2"/>
      <c r="AO913" s="2"/>
      <c r="AP913" s="2"/>
      <c r="AQ913" s="2"/>
      <c r="AR913" s="15"/>
    </row>
    <row r="914" spans="1:44" ht="11.25" customHeight="1">
      <c r="A914" s="120"/>
      <c r="B914" s="120"/>
      <c r="C914" s="120"/>
      <c r="D914" s="120"/>
      <c r="E914" s="2"/>
      <c r="F914" s="2"/>
      <c r="G914" s="120"/>
      <c r="H914" s="120"/>
      <c r="I914" s="120"/>
      <c r="J914" s="58"/>
      <c r="K914" s="121"/>
      <c r="L914" s="2"/>
      <c r="M914" s="120"/>
      <c r="N914" s="120"/>
      <c r="O914" s="120"/>
      <c r="P914" s="120"/>
      <c r="Q914" s="2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122"/>
      <c r="AJ914" s="122"/>
      <c r="AK914" s="2"/>
      <c r="AL914" s="2"/>
      <c r="AM914" s="2"/>
      <c r="AN914" s="2"/>
      <c r="AO914" s="2"/>
      <c r="AP914" s="2"/>
      <c r="AQ914" s="2"/>
      <c r="AR914" s="15"/>
    </row>
    <row r="915" spans="1:44" ht="11.25" customHeight="1">
      <c r="A915" s="120"/>
      <c r="B915" s="120"/>
      <c r="C915" s="120"/>
      <c r="D915" s="120"/>
      <c r="E915" s="2"/>
      <c r="F915" s="2"/>
      <c r="G915" s="120"/>
      <c r="H915" s="120"/>
      <c r="I915" s="120"/>
      <c r="J915" s="58"/>
      <c r="K915" s="121"/>
      <c r="L915" s="2"/>
      <c r="M915" s="120"/>
      <c r="N915" s="120"/>
      <c r="O915" s="120"/>
      <c r="P915" s="120"/>
      <c r="Q915" s="2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122"/>
      <c r="AJ915" s="122"/>
      <c r="AK915" s="2"/>
      <c r="AL915" s="2"/>
      <c r="AM915" s="2"/>
      <c r="AN915" s="2"/>
      <c r="AO915" s="2"/>
      <c r="AP915" s="2"/>
      <c r="AQ915" s="2"/>
      <c r="AR915" s="15"/>
    </row>
    <row r="916" spans="1:44" ht="11.25" customHeight="1">
      <c r="A916" s="120"/>
      <c r="B916" s="120"/>
      <c r="C916" s="120"/>
      <c r="D916" s="120"/>
      <c r="E916" s="2"/>
      <c r="F916" s="2"/>
      <c r="G916" s="120"/>
      <c r="H916" s="120"/>
      <c r="I916" s="120"/>
      <c r="J916" s="58"/>
      <c r="K916" s="121"/>
      <c r="L916" s="2"/>
      <c r="M916" s="120"/>
      <c r="N916" s="120"/>
      <c r="O916" s="120"/>
      <c r="P916" s="120"/>
      <c r="Q916" s="2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122"/>
      <c r="AJ916" s="122"/>
      <c r="AK916" s="2"/>
      <c r="AL916" s="2"/>
      <c r="AM916" s="2"/>
      <c r="AN916" s="2"/>
      <c r="AO916" s="2"/>
      <c r="AP916" s="2"/>
      <c r="AQ916" s="2"/>
      <c r="AR916" s="15"/>
    </row>
    <row r="917" spans="1:44" ht="11.25" customHeight="1">
      <c r="A917" s="120"/>
      <c r="B917" s="120"/>
      <c r="C917" s="120"/>
      <c r="D917" s="120"/>
      <c r="E917" s="2"/>
      <c r="F917" s="2"/>
      <c r="G917" s="120"/>
      <c r="H917" s="120"/>
      <c r="I917" s="120"/>
      <c r="J917" s="58"/>
      <c r="K917" s="121"/>
      <c r="L917" s="2"/>
      <c r="M917" s="120"/>
      <c r="N917" s="120"/>
      <c r="O917" s="120"/>
      <c r="P917" s="120"/>
      <c r="Q917" s="2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122"/>
      <c r="AJ917" s="122"/>
      <c r="AK917" s="2"/>
      <c r="AL917" s="2"/>
      <c r="AM917" s="2"/>
      <c r="AN917" s="2"/>
      <c r="AO917" s="2"/>
      <c r="AP917" s="2"/>
      <c r="AQ917" s="2"/>
      <c r="AR917" s="15"/>
    </row>
    <row r="918" spans="1:44" ht="11.25" customHeight="1">
      <c r="A918" s="120"/>
      <c r="B918" s="120"/>
      <c r="C918" s="120"/>
      <c r="D918" s="120"/>
      <c r="E918" s="2"/>
      <c r="F918" s="2"/>
      <c r="G918" s="120"/>
      <c r="H918" s="120"/>
      <c r="I918" s="120"/>
      <c r="J918" s="58"/>
      <c r="K918" s="121"/>
      <c r="L918" s="2"/>
      <c r="M918" s="120"/>
      <c r="N918" s="120"/>
      <c r="O918" s="120"/>
      <c r="P918" s="120"/>
      <c r="Q918" s="2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122"/>
      <c r="AJ918" s="122"/>
      <c r="AK918" s="2"/>
      <c r="AL918" s="2"/>
      <c r="AM918" s="2"/>
      <c r="AN918" s="2"/>
      <c r="AO918" s="2"/>
      <c r="AP918" s="2"/>
      <c r="AQ918" s="2"/>
      <c r="AR918" s="15"/>
    </row>
    <row r="919" spans="1:44" ht="11.25" customHeight="1">
      <c r="A919" s="120"/>
      <c r="B919" s="120"/>
      <c r="C919" s="120"/>
      <c r="D919" s="120"/>
      <c r="E919" s="2"/>
      <c r="F919" s="2"/>
      <c r="G919" s="120"/>
      <c r="H919" s="120"/>
      <c r="I919" s="120"/>
      <c r="J919" s="58"/>
      <c r="K919" s="121"/>
      <c r="L919" s="2"/>
      <c r="M919" s="120"/>
      <c r="N919" s="120"/>
      <c r="O919" s="120"/>
      <c r="P919" s="120"/>
      <c r="Q919" s="2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122"/>
      <c r="AJ919" s="122"/>
      <c r="AK919" s="2"/>
      <c r="AL919" s="2"/>
      <c r="AM919" s="2"/>
      <c r="AN919" s="2"/>
      <c r="AO919" s="2"/>
      <c r="AP919" s="2"/>
      <c r="AQ919" s="2"/>
      <c r="AR919" s="15"/>
    </row>
    <row r="920" spans="1:44" ht="11.25" customHeight="1">
      <c r="A920" s="120"/>
      <c r="B920" s="120"/>
      <c r="C920" s="120"/>
      <c r="D920" s="120"/>
      <c r="E920" s="2"/>
      <c r="F920" s="2"/>
      <c r="G920" s="120"/>
      <c r="H920" s="120"/>
      <c r="I920" s="120"/>
      <c r="J920" s="58"/>
      <c r="K920" s="121"/>
      <c r="L920" s="2"/>
      <c r="M920" s="120"/>
      <c r="N920" s="120"/>
      <c r="O920" s="120"/>
      <c r="P920" s="120"/>
      <c r="Q920" s="2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122"/>
      <c r="AJ920" s="122"/>
      <c r="AK920" s="2"/>
      <c r="AL920" s="2"/>
      <c r="AM920" s="2"/>
      <c r="AN920" s="2"/>
      <c r="AO920" s="2"/>
      <c r="AP920" s="2"/>
      <c r="AQ920" s="2"/>
      <c r="AR920" s="15"/>
    </row>
    <row r="921" spans="1:44" ht="11.25" customHeight="1">
      <c r="A921" s="120"/>
      <c r="B921" s="120"/>
      <c r="C921" s="120"/>
      <c r="D921" s="120"/>
      <c r="E921" s="2"/>
      <c r="F921" s="2"/>
      <c r="G921" s="120"/>
      <c r="H921" s="120"/>
      <c r="I921" s="120"/>
      <c r="J921" s="58"/>
      <c r="K921" s="121"/>
      <c r="L921" s="2"/>
      <c r="M921" s="120"/>
      <c r="N921" s="120"/>
      <c r="O921" s="120"/>
      <c r="P921" s="120"/>
      <c r="Q921" s="2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122"/>
      <c r="AJ921" s="122"/>
      <c r="AK921" s="2"/>
      <c r="AL921" s="2"/>
      <c r="AM921" s="2"/>
      <c r="AN921" s="2"/>
      <c r="AO921" s="2"/>
      <c r="AP921" s="2"/>
      <c r="AQ921" s="2"/>
      <c r="AR921" s="15"/>
    </row>
    <row r="922" spans="1:44" ht="11.25" customHeight="1">
      <c r="A922" s="120"/>
      <c r="B922" s="120"/>
      <c r="C922" s="120"/>
      <c r="D922" s="120"/>
      <c r="E922" s="2"/>
      <c r="F922" s="2"/>
      <c r="G922" s="120"/>
      <c r="H922" s="120"/>
      <c r="I922" s="120"/>
      <c r="J922" s="58"/>
      <c r="K922" s="121"/>
      <c r="L922" s="2"/>
      <c r="M922" s="120"/>
      <c r="N922" s="120"/>
      <c r="O922" s="120"/>
      <c r="P922" s="120"/>
      <c r="Q922" s="2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122"/>
      <c r="AJ922" s="122"/>
      <c r="AK922" s="2"/>
      <c r="AL922" s="2"/>
      <c r="AM922" s="2"/>
      <c r="AN922" s="2"/>
      <c r="AO922" s="2"/>
      <c r="AP922" s="2"/>
      <c r="AQ922" s="2"/>
      <c r="AR922" s="15"/>
    </row>
    <row r="923" spans="1:44" ht="11.25" customHeight="1">
      <c r="A923" s="120"/>
      <c r="B923" s="120"/>
      <c r="C923" s="120"/>
      <c r="D923" s="120"/>
      <c r="E923" s="2"/>
      <c r="F923" s="2"/>
      <c r="G923" s="120"/>
      <c r="H923" s="120"/>
      <c r="I923" s="120"/>
      <c r="J923" s="58"/>
      <c r="K923" s="121"/>
      <c r="L923" s="2"/>
      <c r="M923" s="120"/>
      <c r="N923" s="120"/>
      <c r="O923" s="120"/>
      <c r="P923" s="120"/>
      <c r="Q923" s="2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122"/>
      <c r="AJ923" s="122"/>
      <c r="AK923" s="2"/>
      <c r="AL923" s="2"/>
      <c r="AM923" s="2"/>
      <c r="AN923" s="2"/>
      <c r="AO923" s="2"/>
      <c r="AP923" s="2"/>
      <c r="AQ923" s="2"/>
      <c r="AR923" s="15"/>
    </row>
    <row r="924" spans="1:44" ht="11.25" customHeight="1">
      <c r="A924" s="120"/>
      <c r="B924" s="120"/>
      <c r="C924" s="120"/>
      <c r="D924" s="120"/>
      <c r="E924" s="2"/>
      <c r="F924" s="2"/>
      <c r="G924" s="120"/>
      <c r="H924" s="120"/>
      <c r="I924" s="120"/>
      <c r="J924" s="58"/>
      <c r="K924" s="121"/>
      <c r="L924" s="2"/>
      <c r="M924" s="120"/>
      <c r="N924" s="120"/>
      <c r="O924" s="120"/>
      <c r="P924" s="120"/>
      <c r="Q924" s="2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122"/>
      <c r="AJ924" s="122"/>
      <c r="AK924" s="2"/>
      <c r="AL924" s="2"/>
      <c r="AM924" s="2"/>
      <c r="AN924" s="2"/>
      <c r="AO924" s="2"/>
      <c r="AP924" s="2"/>
      <c r="AQ924" s="2"/>
      <c r="AR924" s="15"/>
    </row>
    <row r="925" spans="1:44" ht="11.25" customHeight="1">
      <c r="A925" s="120"/>
      <c r="B925" s="120"/>
      <c r="C925" s="120"/>
      <c r="D925" s="120"/>
      <c r="E925" s="2"/>
      <c r="F925" s="2"/>
      <c r="G925" s="120"/>
      <c r="H925" s="120"/>
      <c r="I925" s="120"/>
      <c r="J925" s="58"/>
      <c r="K925" s="121"/>
      <c r="L925" s="2"/>
      <c r="M925" s="120"/>
      <c r="N925" s="120"/>
      <c r="O925" s="120"/>
      <c r="P925" s="120"/>
      <c r="Q925" s="2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122"/>
      <c r="AJ925" s="122"/>
      <c r="AK925" s="2"/>
      <c r="AL925" s="2"/>
      <c r="AM925" s="2"/>
      <c r="AN925" s="2"/>
      <c r="AO925" s="2"/>
      <c r="AP925" s="2"/>
      <c r="AQ925" s="2"/>
      <c r="AR925" s="15"/>
    </row>
    <row r="926" spans="1:44" ht="11.25" customHeight="1">
      <c r="A926" s="120"/>
      <c r="B926" s="120"/>
      <c r="C926" s="120"/>
      <c r="D926" s="120"/>
      <c r="E926" s="2"/>
      <c r="F926" s="2"/>
      <c r="G926" s="120"/>
      <c r="H926" s="120"/>
      <c r="I926" s="120"/>
      <c r="J926" s="58"/>
      <c r="K926" s="121"/>
      <c r="L926" s="2"/>
      <c r="M926" s="120"/>
      <c r="N926" s="120"/>
      <c r="O926" s="120"/>
      <c r="P926" s="120"/>
      <c r="Q926" s="2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122"/>
      <c r="AJ926" s="122"/>
      <c r="AK926" s="2"/>
      <c r="AL926" s="2"/>
      <c r="AM926" s="2"/>
      <c r="AN926" s="2"/>
      <c r="AO926" s="2"/>
      <c r="AP926" s="2"/>
      <c r="AQ926" s="2"/>
      <c r="AR926" s="15"/>
    </row>
    <row r="927" spans="1:44" ht="11.25" customHeight="1">
      <c r="A927" s="120"/>
      <c r="B927" s="120"/>
      <c r="C927" s="120"/>
      <c r="D927" s="120"/>
      <c r="E927" s="2"/>
      <c r="F927" s="2"/>
      <c r="G927" s="120"/>
      <c r="H927" s="120"/>
      <c r="I927" s="120"/>
      <c r="J927" s="58"/>
      <c r="K927" s="121"/>
      <c r="L927" s="2"/>
      <c r="M927" s="120"/>
      <c r="N927" s="120"/>
      <c r="O927" s="120"/>
      <c r="P927" s="120"/>
      <c r="Q927" s="2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122"/>
      <c r="AJ927" s="122"/>
      <c r="AK927" s="2"/>
      <c r="AL927" s="2"/>
      <c r="AM927" s="2"/>
      <c r="AN927" s="2"/>
      <c r="AO927" s="2"/>
      <c r="AP927" s="2"/>
      <c r="AQ927" s="2"/>
      <c r="AR927" s="15"/>
    </row>
    <row r="928" spans="1:44" ht="11.25" customHeight="1">
      <c r="A928" s="120"/>
      <c r="B928" s="120"/>
      <c r="C928" s="120"/>
      <c r="D928" s="120"/>
      <c r="E928" s="2"/>
      <c r="F928" s="2"/>
      <c r="G928" s="120"/>
      <c r="H928" s="120"/>
      <c r="I928" s="120"/>
      <c r="J928" s="58"/>
      <c r="K928" s="121"/>
      <c r="L928" s="2"/>
      <c r="M928" s="120"/>
      <c r="N928" s="120"/>
      <c r="O928" s="120"/>
      <c r="P928" s="120"/>
      <c r="Q928" s="2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122"/>
      <c r="AJ928" s="122"/>
      <c r="AK928" s="2"/>
      <c r="AL928" s="2"/>
      <c r="AM928" s="2"/>
      <c r="AN928" s="2"/>
      <c r="AO928" s="2"/>
      <c r="AP928" s="2"/>
      <c r="AQ928" s="2"/>
      <c r="AR928" s="15"/>
    </row>
    <row r="929" spans="1:44" ht="11.25" customHeight="1">
      <c r="A929" s="120"/>
      <c r="B929" s="120"/>
      <c r="C929" s="120"/>
      <c r="D929" s="120"/>
      <c r="E929" s="2"/>
      <c r="F929" s="2"/>
      <c r="G929" s="120"/>
      <c r="H929" s="120"/>
      <c r="I929" s="120"/>
      <c r="J929" s="58"/>
      <c r="K929" s="121"/>
      <c r="L929" s="2"/>
      <c r="M929" s="120"/>
      <c r="N929" s="120"/>
      <c r="O929" s="120"/>
      <c r="P929" s="120"/>
      <c r="Q929" s="2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122"/>
      <c r="AJ929" s="122"/>
      <c r="AK929" s="2"/>
      <c r="AL929" s="2"/>
      <c r="AM929" s="2"/>
      <c r="AN929" s="2"/>
      <c r="AO929" s="2"/>
      <c r="AP929" s="2"/>
      <c r="AQ929" s="2"/>
      <c r="AR929" s="15"/>
    </row>
    <row r="930" spans="1:44" ht="11.25" customHeight="1">
      <c r="A930" s="120"/>
      <c r="B930" s="120"/>
      <c r="C930" s="120"/>
      <c r="D930" s="120"/>
      <c r="E930" s="2"/>
      <c r="F930" s="2"/>
      <c r="G930" s="120"/>
      <c r="H930" s="120"/>
      <c r="I930" s="120"/>
      <c r="J930" s="58"/>
      <c r="K930" s="121"/>
      <c r="L930" s="2"/>
      <c r="M930" s="120"/>
      <c r="N930" s="120"/>
      <c r="O930" s="120"/>
      <c r="P930" s="120"/>
      <c r="Q930" s="2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122"/>
      <c r="AJ930" s="122"/>
      <c r="AK930" s="2"/>
      <c r="AL930" s="2"/>
      <c r="AM930" s="2"/>
      <c r="AN930" s="2"/>
      <c r="AO930" s="2"/>
      <c r="AP930" s="2"/>
      <c r="AQ930" s="2"/>
      <c r="AR930" s="15"/>
    </row>
    <row r="931" spans="1:44" ht="11.25" customHeight="1">
      <c r="A931" s="120"/>
      <c r="B931" s="120"/>
      <c r="C931" s="120"/>
      <c r="D931" s="120"/>
      <c r="E931" s="2"/>
      <c r="F931" s="2"/>
      <c r="G931" s="120"/>
      <c r="H931" s="120"/>
      <c r="I931" s="120"/>
      <c r="J931" s="58"/>
      <c r="K931" s="121"/>
      <c r="L931" s="2"/>
      <c r="M931" s="120"/>
      <c r="N931" s="120"/>
      <c r="O931" s="120"/>
      <c r="P931" s="120"/>
      <c r="Q931" s="2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122"/>
      <c r="AJ931" s="122"/>
      <c r="AK931" s="2"/>
      <c r="AL931" s="2"/>
      <c r="AM931" s="2"/>
      <c r="AN931" s="2"/>
      <c r="AO931" s="2"/>
      <c r="AP931" s="2"/>
      <c r="AQ931" s="2"/>
      <c r="AR931" s="15"/>
    </row>
    <row r="932" spans="1:44" ht="11.25" customHeight="1">
      <c r="A932" s="120"/>
      <c r="B932" s="120"/>
      <c r="C932" s="120"/>
      <c r="D932" s="120"/>
      <c r="E932" s="2"/>
      <c r="F932" s="2"/>
      <c r="G932" s="120"/>
      <c r="H932" s="120"/>
      <c r="I932" s="120"/>
      <c r="J932" s="58"/>
      <c r="K932" s="121"/>
      <c r="L932" s="2"/>
      <c r="M932" s="120"/>
      <c r="N932" s="120"/>
      <c r="O932" s="120"/>
      <c r="P932" s="120"/>
      <c r="Q932" s="2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122"/>
      <c r="AJ932" s="122"/>
      <c r="AK932" s="2"/>
      <c r="AL932" s="2"/>
      <c r="AM932" s="2"/>
      <c r="AN932" s="2"/>
      <c r="AO932" s="2"/>
      <c r="AP932" s="2"/>
      <c r="AQ932" s="2"/>
      <c r="AR932" s="15"/>
    </row>
    <row r="933" spans="1:44" ht="11.25" customHeight="1">
      <c r="A933" s="120"/>
      <c r="B933" s="120"/>
      <c r="C933" s="120"/>
      <c r="D933" s="120"/>
      <c r="E933" s="2"/>
      <c r="F933" s="2"/>
      <c r="G933" s="120"/>
      <c r="H933" s="120"/>
      <c r="I933" s="120"/>
      <c r="J933" s="58"/>
      <c r="K933" s="121"/>
      <c r="L933" s="2"/>
      <c r="M933" s="120"/>
      <c r="N933" s="120"/>
      <c r="O933" s="120"/>
      <c r="P933" s="120"/>
      <c r="Q933" s="2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122"/>
      <c r="AJ933" s="122"/>
      <c r="AK933" s="2"/>
      <c r="AL933" s="2"/>
      <c r="AM933" s="2"/>
      <c r="AN933" s="2"/>
      <c r="AO933" s="2"/>
      <c r="AP933" s="2"/>
      <c r="AQ933" s="2"/>
      <c r="AR933" s="15"/>
    </row>
    <row r="934" spans="1:44" ht="11.25" customHeight="1">
      <c r="A934" s="120"/>
      <c r="B934" s="120"/>
      <c r="C934" s="120"/>
      <c r="D934" s="120"/>
      <c r="E934" s="2"/>
      <c r="F934" s="2"/>
      <c r="G934" s="120"/>
      <c r="H934" s="120"/>
      <c r="I934" s="120"/>
      <c r="J934" s="58"/>
      <c r="K934" s="121"/>
      <c r="L934" s="2"/>
      <c r="M934" s="120"/>
      <c r="N934" s="120"/>
      <c r="O934" s="120"/>
      <c r="P934" s="120"/>
      <c r="Q934" s="2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122"/>
      <c r="AJ934" s="122"/>
      <c r="AK934" s="2"/>
      <c r="AL934" s="2"/>
      <c r="AM934" s="2"/>
      <c r="AN934" s="2"/>
      <c r="AO934" s="2"/>
      <c r="AP934" s="2"/>
      <c r="AQ934" s="2"/>
      <c r="AR934" s="15"/>
    </row>
    <row r="935" spans="1:44" ht="11.25" customHeight="1">
      <c r="A935" s="120"/>
      <c r="B935" s="120"/>
      <c r="C935" s="120"/>
      <c r="D935" s="120"/>
      <c r="E935" s="2"/>
      <c r="F935" s="2"/>
      <c r="G935" s="120"/>
      <c r="H935" s="120"/>
      <c r="I935" s="120"/>
      <c r="J935" s="58"/>
      <c r="K935" s="121"/>
      <c r="L935" s="2"/>
      <c r="M935" s="120"/>
      <c r="N935" s="120"/>
      <c r="O935" s="120"/>
      <c r="P935" s="120"/>
      <c r="Q935" s="2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122"/>
      <c r="AJ935" s="122"/>
      <c r="AK935" s="2"/>
      <c r="AL935" s="2"/>
      <c r="AM935" s="2"/>
      <c r="AN935" s="2"/>
      <c r="AO935" s="2"/>
      <c r="AP935" s="2"/>
      <c r="AQ935" s="2"/>
      <c r="AR935" s="15"/>
    </row>
    <row r="936" spans="1:44" ht="11.25" customHeight="1">
      <c r="A936" s="120"/>
      <c r="B936" s="120"/>
      <c r="C936" s="120"/>
      <c r="D936" s="120"/>
      <c r="E936" s="2"/>
      <c r="F936" s="2"/>
      <c r="G936" s="120"/>
      <c r="H936" s="120"/>
      <c r="I936" s="120"/>
      <c r="J936" s="58"/>
      <c r="K936" s="121"/>
      <c r="L936" s="2"/>
      <c r="M936" s="120"/>
      <c r="N936" s="120"/>
      <c r="O936" s="120"/>
      <c r="P936" s="120"/>
      <c r="Q936" s="2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122"/>
      <c r="AJ936" s="122"/>
      <c r="AK936" s="2"/>
      <c r="AL936" s="2"/>
      <c r="AM936" s="2"/>
      <c r="AN936" s="2"/>
      <c r="AO936" s="2"/>
      <c r="AP936" s="2"/>
      <c r="AQ936" s="2"/>
      <c r="AR936" s="15"/>
    </row>
    <row r="937" spans="1:44" ht="11.25" customHeight="1">
      <c r="A937" s="120"/>
      <c r="B937" s="120"/>
      <c r="C937" s="120"/>
      <c r="D937" s="120"/>
      <c r="E937" s="2"/>
      <c r="F937" s="2"/>
      <c r="G937" s="120"/>
      <c r="H937" s="120"/>
      <c r="I937" s="120"/>
      <c r="J937" s="58"/>
      <c r="K937" s="121"/>
      <c r="L937" s="2"/>
      <c r="M937" s="120"/>
      <c r="N937" s="120"/>
      <c r="O937" s="120"/>
      <c r="P937" s="120"/>
      <c r="Q937" s="2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122"/>
      <c r="AJ937" s="122"/>
      <c r="AK937" s="2"/>
      <c r="AL937" s="2"/>
      <c r="AM937" s="2"/>
      <c r="AN937" s="2"/>
      <c r="AO937" s="2"/>
      <c r="AP937" s="2"/>
      <c r="AQ937" s="2"/>
      <c r="AR937" s="15"/>
    </row>
    <row r="938" spans="1:44" ht="11.25" customHeight="1">
      <c r="A938" s="120"/>
      <c r="B938" s="120"/>
      <c r="C938" s="120"/>
      <c r="D938" s="120"/>
      <c r="E938" s="2"/>
      <c r="F938" s="2"/>
      <c r="G938" s="120"/>
      <c r="H938" s="120"/>
      <c r="I938" s="120"/>
      <c r="J938" s="58"/>
      <c r="K938" s="121"/>
      <c r="L938" s="2"/>
      <c r="M938" s="120"/>
      <c r="N938" s="120"/>
      <c r="O938" s="120"/>
      <c r="P938" s="120"/>
      <c r="Q938" s="2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122"/>
      <c r="AJ938" s="122"/>
      <c r="AK938" s="2"/>
      <c r="AL938" s="2"/>
      <c r="AM938" s="2"/>
      <c r="AN938" s="2"/>
      <c r="AO938" s="2"/>
      <c r="AP938" s="2"/>
      <c r="AQ938" s="2"/>
      <c r="AR938" s="15"/>
    </row>
    <row r="939" spans="1:44" ht="11.25" customHeight="1">
      <c r="A939" s="120"/>
      <c r="B939" s="120"/>
      <c r="C939" s="120"/>
      <c r="D939" s="120"/>
      <c r="E939" s="2"/>
      <c r="F939" s="2"/>
      <c r="G939" s="120"/>
      <c r="H939" s="120"/>
      <c r="I939" s="120"/>
      <c r="J939" s="58"/>
      <c r="K939" s="121"/>
      <c r="L939" s="2"/>
      <c r="M939" s="120"/>
      <c r="N939" s="120"/>
      <c r="O939" s="120"/>
      <c r="P939" s="120"/>
      <c r="Q939" s="2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122"/>
      <c r="AJ939" s="122"/>
      <c r="AK939" s="2"/>
      <c r="AL939" s="2"/>
      <c r="AM939" s="2"/>
      <c r="AN939" s="2"/>
      <c r="AO939" s="2"/>
      <c r="AP939" s="2"/>
      <c r="AQ939" s="2"/>
      <c r="AR939" s="15"/>
    </row>
    <row r="940" spans="1:44" ht="11.25" customHeight="1">
      <c r="A940" s="120"/>
      <c r="B940" s="120"/>
      <c r="C940" s="120"/>
      <c r="D940" s="120"/>
      <c r="E940" s="2"/>
      <c r="F940" s="2"/>
      <c r="G940" s="120"/>
      <c r="H940" s="120"/>
      <c r="I940" s="120"/>
      <c r="J940" s="58"/>
      <c r="K940" s="121"/>
      <c r="L940" s="2"/>
      <c r="M940" s="120"/>
      <c r="N940" s="120"/>
      <c r="O940" s="120"/>
      <c r="P940" s="120"/>
      <c r="Q940" s="2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122"/>
      <c r="AJ940" s="122"/>
      <c r="AK940" s="2"/>
      <c r="AL940" s="2"/>
      <c r="AM940" s="2"/>
      <c r="AN940" s="2"/>
      <c r="AO940" s="2"/>
      <c r="AP940" s="2"/>
      <c r="AQ940" s="2"/>
      <c r="AR940" s="15"/>
    </row>
    <row r="941" spans="1:44" ht="11.25" customHeight="1">
      <c r="A941" s="120"/>
      <c r="B941" s="120"/>
      <c r="C941" s="120"/>
      <c r="D941" s="120"/>
      <c r="E941" s="2"/>
      <c r="F941" s="2"/>
      <c r="G941" s="120"/>
      <c r="H941" s="120"/>
      <c r="I941" s="120"/>
      <c r="J941" s="58"/>
      <c r="K941" s="121"/>
      <c r="L941" s="2"/>
      <c r="M941" s="120"/>
      <c r="N941" s="120"/>
      <c r="O941" s="120"/>
      <c r="P941" s="120"/>
      <c r="Q941" s="2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122"/>
      <c r="AJ941" s="122"/>
      <c r="AK941" s="2"/>
      <c r="AL941" s="2"/>
      <c r="AM941" s="2"/>
      <c r="AN941" s="2"/>
      <c r="AO941" s="2"/>
      <c r="AP941" s="2"/>
      <c r="AQ941" s="2"/>
      <c r="AR941" s="15"/>
    </row>
    <row r="942" spans="1:44" ht="11.25" customHeight="1">
      <c r="A942" s="120"/>
      <c r="B942" s="120"/>
      <c r="C942" s="120"/>
      <c r="D942" s="120"/>
      <c r="E942" s="2"/>
      <c r="F942" s="2"/>
      <c r="G942" s="120"/>
      <c r="H942" s="120"/>
      <c r="I942" s="120"/>
      <c r="J942" s="58"/>
      <c r="K942" s="121"/>
      <c r="L942" s="2"/>
      <c r="M942" s="120"/>
      <c r="N942" s="120"/>
      <c r="O942" s="120"/>
      <c r="P942" s="120"/>
      <c r="Q942" s="2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122"/>
      <c r="AJ942" s="122"/>
      <c r="AK942" s="2"/>
      <c r="AL942" s="2"/>
      <c r="AM942" s="2"/>
      <c r="AN942" s="2"/>
      <c r="AO942" s="2"/>
      <c r="AP942" s="2"/>
      <c r="AQ942" s="2"/>
      <c r="AR942" s="15"/>
    </row>
    <row r="943" spans="1:44" ht="11.25" customHeight="1">
      <c r="A943" s="120"/>
      <c r="B943" s="120"/>
      <c r="C943" s="120"/>
      <c r="D943" s="120"/>
      <c r="E943" s="2"/>
      <c r="F943" s="2"/>
      <c r="G943" s="120"/>
      <c r="H943" s="120"/>
      <c r="I943" s="120"/>
      <c r="J943" s="58"/>
      <c r="K943" s="121"/>
      <c r="L943" s="2"/>
      <c r="M943" s="120"/>
      <c r="N943" s="120"/>
      <c r="O943" s="120"/>
      <c r="P943" s="120"/>
      <c r="Q943" s="2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122"/>
      <c r="AJ943" s="122"/>
      <c r="AK943" s="2"/>
      <c r="AL943" s="2"/>
      <c r="AM943" s="2"/>
      <c r="AN943" s="2"/>
      <c r="AO943" s="2"/>
      <c r="AP943" s="2"/>
      <c r="AQ943" s="2"/>
      <c r="AR943" s="15"/>
    </row>
    <row r="944" spans="1:44" ht="11.25" customHeight="1">
      <c r="A944" s="120"/>
      <c r="B944" s="120"/>
      <c r="C944" s="120"/>
      <c r="D944" s="120"/>
      <c r="E944" s="2"/>
      <c r="F944" s="2"/>
      <c r="G944" s="120"/>
      <c r="H944" s="120"/>
      <c r="I944" s="120"/>
      <c r="J944" s="58"/>
      <c r="K944" s="121"/>
      <c r="L944" s="2"/>
      <c r="M944" s="120"/>
      <c r="N944" s="120"/>
      <c r="O944" s="120"/>
      <c r="P944" s="120"/>
      <c r="Q944" s="2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122"/>
      <c r="AJ944" s="122"/>
      <c r="AK944" s="2"/>
      <c r="AL944" s="2"/>
      <c r="AM944" s="2"/>
      <c r="AN944" s="2"/>
      <c r="AO944" s="2"/>
      <c r="AP944" s="2"/>
      <c r="AQ944" s="2"/>
      <c r="AR944" s="15"/>
    </row>
    <row r="945" spans="1:44" ht="11.25" customHeight="1">
      <c r="A945" s="120"/>
      <c r="B945" s="120"/>
      <c r="C945" s="120"/>
      <c r="D945" s="120"/>
      <c r="E945" s="2"/>
      <c r="F945" s="2"/>
      <c r="G945" s="120"/>
      <c r="H945" s="120"/>
      <c r="I945" s="120"/>
      <c r="J945" s="58"/>
      <c r="K945" s="121"/>
      <c r="L945" s="2"/>
      <c r="M945" s="120"/>
      <c r="N945" s="120"/>
      <c r="O945" s="120"/>
      <c r="P945" s="120"/>
      <c r="Q945" s="2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122"/>
      <c r="AJ945" s="122"/>
      <c r="AK945" s="2"/>
      <c r="AL945" s="2"/>
      <c r="AM945" s="2"/>
      <c r="AN945" s="2"/>
      <c r="AO945" s="2"/>
      <c r="AP945" s="2"/>
      <c r="AQ945" s="2"/>
      <c r="AR945" s="15"/>
    </row>
    <row r="946" spans="1:44" ht="11.25" customHeight="1">
      <c r="A946" s="120"/>
      <c r="B946" s="120"/>
      <c r="C946" s="120"/>
      <c r="D946" s="120"/>
      <c r="E946" s="2"/>
      <c r="F946" s="2"/>
      <c r="G946" s="120"/>
      <c r="H946" s="120"/>
      <c r="I946" s="120"/>
      <c r="J946" s="58"/>
      <c r="K946" s="121"/>
      <c r="L946" s="2"/>
      <c r="M946" s="120"/>
      <c r="N946" s="120"/>
      <c r="O946" s="120"/>
      <c r="P946" s="120"/>
      <c r="Q946" s="2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122"/>
      <c r="AJ946" s="122"/>
      <c r="AK946" s="2"/>
      <c r="AL946" s="2"/>
      <c r="AM946" s="2"/>
      <c r="AN946" s="2"/>
      <c r="AO946" s="2"/>
      <c r="AP946" s="2"/>
      <c r="AQ946" s="2"/>
      <c r="AR946" s="15"/>
    </row>
    <row r="947" spans="1:44" ht="11.25" customHeight="1">
      <c r="A947" s="120"/>
      <c r="B947" s="120"/>
      <c r="C947" s="120"/>
      <c r="D947" s="120"/>
      <c r="E947" s="2"/>
      <c r="F947" s="2"/>
      <c r="G947" s="120"/>
      <c r="H947" s="120"/>
      <c r="I947" s="120"/>
      <c r="J947" s="58"/>
      <c r="K947" s="121"/>
      <c r="L947" s="2"/>
      <c r="M947" s="120"/>
      <c r="N947" s="120"/>
      <c r="O947" s="120"/>
      <c r="P947" s="120"/>
      <c r="Q947" s="2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122"/>
      <c r="AJ947" s="122"/>
      <c r="AK947" s="2"/>
      <c r="AL947" s="2"/>
      <c r="AM947" s="2"/>
      <c r="AN947" s="2"/>
      <c r="AO947" s="2"/>
      <c r="AP947" s="2"/>
      <c r="AQ947" s="2"/>
      <c r="AR947" s="15"/>
    </row>
    <row r="948" spans="1:44" ht="11.25" customHeight="1">
      <c r="A948" s="120"/>
      <c r="B948" s="120"/>
      <c r="C948" s="120"/>
      <c r="D948" s="120"/>
      <c r="E948" s="2"/>
      <c r="F948" s="2"/>
      <c r="G948" s="120"/>
      <c r="H948" s="120"/>
      <c r="I948" s="120"/>
      <c r="J948" s="58"/>
      <c r="K948" s="121"/>
      <c r="L948" s="2"/>
      <c r="M948" s="120"/>
      <c r="N948" s="120"/>
      <c r="O948" s="120"/>
      <c r="P948" s="120"/>
      <c r="Q948" s="2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122"/>
      <c r="AJ948" s="122"/>
      <c r="AK948" s="2"/>
      <c r="AL948" s="2"/>
      <c r="AM948" s="2"/>
      <c r="AN948" s="2"/>
      <c r="AO948" s="2"/>
      <c r="AP948" s="2"/>
      <c r="AQ948" s="2"/>
      <c r="AR948" s="15"/>
    </row>
    <row r="949" spans="1:44" ht="11.25" customHeight="1">
      <c r="A949" s="120"/>
      <c r="B949" s="120"/>
      <c r="C949" s="120"/>
      <c r="D949" s="120"/>
      <c r="E949" s="2"/>
      <c r="F949" s="2"/>
      <c r="G949" s="120"/>
      <c r="H949" s="120"/>
      <c r="I949" s="120"/>
      <c r="J949" s="58"/>
      <c r="K949" s="121"/>
      <c r="L949" s="2"/>
      <c r="M949" s="120"/>
      <c r="N949" s="120"/>
      <c r="O949" s="120"/>
      <c r="P949" s="120"/>
      <c r="Q949" s="2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122"/>
      <c r="AJ949" s="122"/>
      <c r="AK949" s="2"/>
      <c r="AL949" s="2"/>
      <c r="AM949" s="2"/>
      <c r="AN949" s="2"/>
      <c r="AO949" s="2"/>
      <c r="AP949" s="2"/>
      <c r="AQ949" s="2"/>
      <c r="AR949" s="15"/>
    </row>
    <row r="950" spans="1:44" ht="11.25" customHeight="1">
      <c r="A950" s="120"/>
      <c r="B950" s="120"/>
      <c r="C950" s="120"/>
      <c r="D950" s="120"/>
      <c r="E950" s="2"/>
      <c r="F950" s="2"/>
      <c r="G950" s="120"/>
      <c r="H950" s="120"/>
      <c r="I950" s="120"/>
      <c r="J950" s="58"/>
      <c r="K950" s="121"/>
      <c r="L950" s="2"/>
      <c r="M950" s="120"/>
      <c r="N950" s="120"/>
      <c r="O950" s="120"/>
      <c r="P950" s="120"/>
      <c r="Q950" s="2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122"/>
      <c r="AJ950" s="122"/>
      <c r="AK950" s="2"/>
      <c r="AL950" s="2"/>
      <c r="AM950" s="2"/>
      <c r="AN950" s="2"/>
      <c r="AO950" s="2"/>
      <c r="AP950" s="2"/>
      <c r="AQ950" s="2"/>
      <c r="AR950" s="15"/>
    </row>
    <row r="951" spans="1:44" ht="11.25" customHeight="1">
      <c r="A951" s="120"/>
      <c r="B951" s="120"/>
      <c r="C951" s="120"/>
      <c r="D951" s="120"/>
      <c r="E951" s="2"/>
      <c r="F951" s="2"/>
      <c r="G951" s="120"/>
      <c r="H951" s="120"/>
      <c r="I951" s="120"/>
      <c r="J951" s="58"/>
      <c r="K951" s="121"/>
      <c r="L951" s="2"/>
      <c r="M951" s="120"/>
      <c r="N951" s="120"/>
      <c r="O951" s="120"/>
      <c r="P951" s="120"/>
      <c r="Q951" s="2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122"/>
      <c r="AJ951" s="122"/>
      <c r="AK951" s="2"/>
      <c r="AL951" s="2"/>
      <c r="AM951" s="2"/>
      <c r="AN951" s="2"/>
      <c r="AO951" s="2"/>
      <c r="AP951" s="2"/>
      <c r="AQ951" s="2"/>
      <c r="AR951" s="15"/>
    </row>
    <row r="952" spans="1:44" ht="11.25" customHeight="1">
      <c r="A952" s="120"/>
      <c r="B952" s="120"/>
      <c r="C952" s="120"/>
      <c r="D952" s="120"/>
      <c r="E952" s="2"/>
      <c r="F952" s="2"/>
      <c r="G952" s="120"/>
      <c r="H952" s="120"/>
      <c r="I952" s="120"/>
      <c r="J952" s="58"/>
      <c r="K952" s="121"/>
      <c r="L952" s="2"/>
      <c r="M952" s="120"/>
      <c r="N952" s="120"/>
      <c r="O952" s="120"/>
      <c r="P952" s="120"/>
      <c r="Q952" s="2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122"/>
      <c r="AJ952" s="122"/>
      <c r="AK952" s="2"/>
      <c r="AL952" s="2"/>
      <c r="AM952" s="2"/>
      <c r="AN952" s="2"/>
      <c r="AO952" s="2"/>
      <c r="AP952" s="2"/>
      <c r="AQ952" s="2"/>
      <c r="AR952" s="15"/>
    </row>
    <row r="953" spans="1:44" ht="11.25" customHeight="1">
      <c r="A953" s="120"/>
      <c r="B953" s="120"/>
      <c r="C953" s="120"/>
      <c r="D953" s="120"/>
      <c r="E953" s="2"/>
      <c r="F953" s="2"/>
      <c r="G953" s="120"/>
      <c r="H953" s="120"/>
      <c r="I953" s="120"/>
      <c r="J953" s="58"/>
      <c r="K953" s="121"/>
      <c r="L953" s="2"/>
      <c r="M953" s="120"/>
      <c r="N953" s="120"/>
      <c r="O953" s="120"/>
      <c r="P953" s="120"/>
      <c r="Q953" s="2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122"/>
      <c r="AJ953" s="122"/>
      <c r="AK953" s="2"/>
      <c r="AL953" s="2"/>
      <c r="AM953" s="2"/>
      <c r="AN953" s="2"/>
      <c r="AO953" s="2"/>
      <c r="AP953" s="2"/>
      <c r="AQ953" s="2"/>
      <c r="AR953" s="15"/>
    </row>
    <row r="954" spans="1:44" ht="11.25" customHeight="1">
      <c r="A954" s="120"/>
      <c r="B954" s="120"/>
      <c r="C954" s="120"/>
      <c r="D954" s="120"/>
      <c r="E954" s="2"/>
      <c r="F954" s="2"/>
      <c r="G954" s="120"/>
      <c r="H954" s="120"/>
      <c r="I954" s="120"/>
      <c r="J954" s="58"/>
      <c r="K954" s="121"/>
      <c r="L954" s="2"/>
      <c r="M954" s="120"/>
      <c r="N954" s="120"/>
      <c r="O954" s="120"/>
      <c r="P954" s="120"/>
      <c r="Q954" s="2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122"/>
      <c r="AJ954" s="122"/>
      <c r="AK954" s="2"/>
      <c r="AL954" s="2"/>
      <c r="AM954" s="2"/>
      <c r="AN954" s="2"/>
      <c r="AO954" s="2"/>
      <c r="AP954" s="2"/>
      <c r="AQ954" s="2"/>
      <c r="AR954" s="15"/>
    </row>
    <row r="955" spans="1:44" ht="11.25" customHeight="1">
      <c r="A955" s="120"/>
      <c r="B955" s="120"/>
      <c r="C955" s="120"/>
      <c r="D955" s="120"/>
      <c r="E955" s="2"/>
      <c r="F955" s="2"/>
      <c r="G955" s="120"/>
      <c r="H955" s="120"/>
      <c r="I955" s="120"/>
      <c r="J955" s="58"/>
      <c r="K955" s="121"/>
      <c r="L955" s="2"/>
      <c r="M955" s="120"/>
      <c r="N955" s="120"/>
      <c r="O955" s="120"/>
      <c r="P955" s="120"/>
      <c r="Q955" s="2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122"/>
      <c r="AJ955" s="122"/>
      <c r="AK955" s="2"/>
      <c r="AL955" s="2"/>
      <c r="AM955" s="2"/>
      <c r="AN955" s="2"/>
      <c r="AO955" s="2"/>
      <c r="AP955" s="2"/>
      <c r="AQ955" s="2"/>
      <c r="AR955" s="15"/>
    </row>
    <row r="956" spans="1:44" ht="11.25" customHeight="1">
      <c r="A956" s="120"/>
      <c r="B956" s="120"/>
      <c r="C956" s="120"/>
      <c r="D956" s="120"/>
      <c r="E956" s="2"/>
      <c r="F956" s="2"/>
      <c r="G956" s="120"/>
      <c r="H956" s="120"/>
      <c r="I956" s="120"/>
      <c r="J956" s="58"/>
      <c r="K956" s="121"/>
      <c r="L956" s="2"/>
      <c r="M956" s="120"/>
      <c r="N956" s="120"/>
      <c r="O956" s="120"/>
      <c r="P956" s="120"/>
      <c r="Q956" s="2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122"/>
      <c r="AJ956" s="122"/>
      <c r="AK956" s="2"/>
      <c r="AL956" s="2"/>
      <c r="AM956" s="2"/>
      <c r="AN956" s="2"/>
      <c r="AO956" s="2"/>
      <c r="AP956" s="2"/>
      <c r="AQ956" s="2"/>
      <c r="AR956" s="15"/>
    </row>
    <row r="957" spans="1:44" ht="11.25" customHeight="1">
      <c r="A957" s="120"/>
      <c r="B957" s="120"/>
      <c r="C957" s="120"/>
      <c r="D957" s="120"/>
      <c r="E957" s="2"/>
      <c r="F957" s="2"/>
      <c r="G957" s="120"/>
      <c r="H957" s="120"/>
      <c r="I957" s="120"/>
      <c r="J957" s="58"/>
      <c r="K957" s="121"/>
      <c r="L957" s="2"/>
      <c r="M957" s="120"/>
      <c r="N957" s="120"/>
      <c r="O957" s="120"/>
      <c r="P957" s="120"/>
      <c r="Q957" s="2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122"/>
      <c r="AJ957" s="122"/>
      <c r="AK957" s="2"/>
      <c r="AL957" s="2"/>
      <c r="AM957" s="2"/>
      <c r="AN957" s="2"/>
      <c r="AO957" s="2"/>
      <c r="AP957" s="2"/>
      <c r="AQ957" s="2"/>
      <c r="AR957" s="15"/>
    </row>
    <row r="958" spans="1:44" ht="11.25" customHeight="1">
      <c r="A958" s="120"/>
      <c r="B958" s="120"/>
      <c r="C958" s="120"/>
      <c r="D958" s="120"/>
      <c r="E958" s="2"/>
      <c r="F958" s="2"/>
      <c r="G958" s="120"/>
      <c r="H958" s="120"/>
      <c r="I958" s="120"/>
      <c r="J958" s="58"/>
      <c r="K958" s="121"/>
      <c r="L958" s="2"/>
      <c r="M958" s="120"/>
      <c r="N958" s="120"/>
      <c r="O958" s="120"/>
      <c r="P958" s="120"/>
      <c r="Q958" s="2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122"/>
      <c r="AJ958" s="122"/>
      <c r="AK958" s="2"/>
      <c r="AL958" s="2"/>
      <c r="AM958" s="2"/>
      <c r="AN958" s="2"/>
      <c r="AO958" s="2"/>
      <c r="AP958" s="2"/>
      <c r="AQ958" s="2"/>
      <c r="AR958" s="15"/>
    </row>
    <row r="959" spans="1:44" ht="11.25" customHeight="1">
      <c r="A959" s="120"/>
      <c r="B959" s="120"/>
      <c r="C959" s="120"/>
      <c r="D959" s="120"/>
      <c r="E959" s="2"/>
      <c r="F959" s="2"/>
      <c r="G959" s="120"/>
      <c r="H959" s="120"/>
      <c r="I959" s="120"/>
      <c r="J959" s="58"/>
      <c r="K959" s="121"/>
      <c r="L959" s="2"/>
      <c r="M959" s="120"/>
      <c r="N959" s="120"/>
      <c r="O959" s="120"/>
      <c r="P959" s="120"/>
      <c r="Q959" s="2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122"/>
      <c r="AJ959" s="122"/>
      <c r="AK959" s="2"/>
      <c r="AL959" s="2"/>
      <c r="AM959" s="2"/>
      <c r="AN959" s="2"/>
      <c r="AO959" s="2"/>
      <c r="AP959" s="2"/>
      <c r="AQ959" s="2"/>
      <c r="AR959" s="15"/>
    </row>
    <row r="960" spans="1:44" ht="11.25" customHeight="1">
      <c r="A960" s="120"/>
      <c r="B960" s="120"/>
      <c r="C960" s="120"/>
      <c r="D960" s="120"/>
      <c r="E960" s="2"/>
      <c r="F960" s="2"/>
      <c r="G960" s="120"/>
      <c r="H960" s="120"/>
      <c r="I960" s="120"/>
      <c r="J960" s="58"/>
      <c r="K960" s="121"/>
      <c r="L960" s="2"/>
      <c r="M960" s="120"/>
      <c r="N960" s="120"/>
      <c r="O960" s="120"/>
      <c r="P960" s="120"/>
      <c r="Q960" s="2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122"/>
      <c r="AJ960" s="122"/>
      <c r="AK960" s="2"/>
      <c r="AL960" s="2"/>
      <c r="AM960" s="2"/>
      <c r="AN960" s="2"/>
      <c r="AO960" s="2"/>
      <c r="AP960" s="2"/>
      <c r="AQ960" s="2"/>
      <c r="AR960" s="15"/>
    </row>
    <row r="961" spans="1:44" ht="11.25" customHeight="1">
      <c r="A961" s="120"/>
      <c r="B961" s="120"/>
      <c r="C961" s="120"/>
      <c r="D961" s="120"/>
      <c r="E961" s="2"/>
      <c r="F961" s="2"/>
      <c r="G961" s="120"/>
      <c r="H961" s="120"/>
      <c r="I961" s="120"/>
      <c r="J961" s="58"/>
      <c r="K961" s="121"/>
      <c r="L961" s="2"/>
      <c r="M961" s="120"/>
      <c r="N961" s="120"/>
      <c r="O961" s="120"/>
      <c r="P961" s="120"/>
      <c r="Q961" s="2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122"/>
      <c r="AJ961" s="122"/>
      <c r="AK961" s="2"/>
      <c r="AL961" s="2"/>
      <c r="AM961" s="2"/>
      <c r="AN961" s="2"/>
      <c r="AO961" s="2"/>
      <c r="AP961" s="2"/>
      <c r="AQ961" s="2"/>
      <c r="AR961" s="15"/>
    </row>
    <row r="962" spans="1:44" ht="11.25" customHeight="1">
      <c r="A962" s="120"/>
      <c r="B962" s="120"/>
      <c r="C962" s="120"/>
      <c r="D962" s="120"/>
      <c r="E962" s="2"/>
      <c r="F962" s="2"/>
      <c r="G962" s="120"/>
      <c r="H962" s="120"/>
      <c r="I962" s="120"/>
      <c r="J962" s="58"/>
      <c r="K962" s="121"/>
      <c r="L962" s="2"/>
      <c r="M962" s="120"/>
      <c r="N962" s="120"/>
      <c r="O962" s="120"/>
      <c r="P962" s="120"/>
      <c r="Q962" s="2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122"/>
      <c r="AJ962" s="122"/>
      <c r="AK962" s="2"/>
      <c r="AL962" s="2"/>
      <c r="AM962" s="2"/>
      <c r="AN962" s="2"/>
      <c r="AO962" s="2"/>
      <c r="AP962" s="2"/>
      <c r="AQ962" s="2"/>
      <c r="AR962" s="15"/>
    </row>
    <row r="963" spans="1:44" ht="11.25" customHeight="1">
      <c r="A963" s="120"/>
      <c r="B963" s="120"/>
      <c r="C963" s="120"/>
      <c r="D963" s="120"/>
      <c r="E963" s="2"/>
      <c r="F963" s="2"/>
      <c r="G963" s="120"/>
      <c r="H963" s="120"/>
      <c r="I963" s="120"/>
      <c r="J963" s="58"/>
      <c r="K963" s="121"/>
      <c r="L963" s="2"/>
      <c r="M963" s="120"/>
      <c r="N963" s="120"/>
      <c r="O963" s="120"/>
      <c r="P963" s="120"/>
      <c r="Q963" s="2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122"/>
      <c r="AJ963" s="122"/>
      <c r="AK963" s="2"/>
      <c r="AL963" s="2"/>
      <c r="AM963" s="2"/>
      <c r="AN963" s="2"/>
      <c r="AO963" s="2"/>
      <c r="AP963" s="2"/>
      <c r="AQ963" s="2"/>
      <c r="AR963" s="15"/>
    </row>
    <row r="964" spans="1:44" ht="11.25" customHeight="1">
      <c r="A964" s="120"/>
      <c r="B964" s="120"/>
      <c r="C964" s="120"/>
      <c r="D964" s="120"/>
      <c r="E964" s="2"/>
      <c r="F964" s="2"/>
      <c r="G964" s="120"/>
      <c r="H964" s="120"/>
      <c r="I964" s="120"/>
      <c r="J964" s="58"/>
      <c r="K964" s="121"/>
      <c r="L964" s="2"/>
      <c r="M964" s="120"/>
      <c r="N964" s="120"/>
      <c r="O964" s="120"/>
      <c r="P964" s="120"/>
      <c r="Q964" s="2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122"/>
      <c r="AJ964" s="122"/>
      <c r="AK964" s="2"/>
      <c r="AL964" s="2"/>
      <c r="AM964" s="2"/>
      <c r="AN964" s="2"/>
      <c r="AO964" s="2"/>
      <c r="AP964" s="2"/>
      <c r="AQ964" s="2"/>
      <c r="AR964" s="15"/>
    </row>
    <row r="965" spans="1:44" ht="11.25" customHeight="1">
      <c r="A965" s="120"/>
      <c r="B965" s="120"/>
      <c r="C965" s="120"/>
      <c r="D965" s="120"/>
      <c r="E965" s="2"/>
      <c r="F965" s="2"/>
      <c r="G965" s="120"/>
      <c r="H965" s="120"/>
      <c r="I965" s="120"/>
      <c r="J965" s="58"/>
      <c r="K965" s="121"/>
      <c r="L965" s="2"/>
      <c r="M965" s="120"/>
      <c r="N965" s="120"/>
      <c r="O965" s="120"/>
      <c r="P965" s="120"/>
      <c r="Q965" s="2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122"/>
      <c r="AJ965" s="122"/>
      <c r="AK965" s="2"/>
      <c r="AL965" s="2"/>
      <c r="AM965" s="2"/>
      <c r="AN965" s="2"/>
      <c r="AO965" s="2"/>
      <c r="AP965" s="2"/>
      <c r="AQ965" s="2"/>
      <c r="AR965" s="15"/>
    </row>
    <row r="966" spans="1:44" ht="11.25" customHeight="1">
      <c r="A966" s="120"/>
      <c r="B966" s="120"/>
      <c r="C966" s="120"/>
      <c r="D966" s="120"/>
      <c r="E966" s="2"/>
      <c r="F966" s="2"/>
      <c r="G966" s="120"/>
      <c r="H966" s="120"/>
      <c r="I966" s="120"/>
      <c r="J966" s="58"/>
      <c r="K966" s="121"/>
      <c r="L966" s="2"/>
      <c r="M966" s="120"/>
      <c r="N966" s="120"/>
      <c r="O966" s="120"/>
      <c r="P966" s="120"/>
      <c r="Q966" s="2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122"/>
      <c r="AJ966" s="122"/>
      <c r="AK966" s="2"/>
      <c r="AL966" s="2"/>
      <c r="AM966" s="2"/>
      <c r="AN966" s="2"/>
      <c r="AO966" s="2"/>
      <c r="AP966" s="2"/>
      <c r="AQ966" s="2"/>
      <c r="AR966" s="15"/>
    </row>
    <row r="967" spans="1:44" ht="11.25" customHeight="1">
      <c r="A967" s="120"/>
      <c r="B967" s="120"/>
      <c r="C967" s="120"/>
      <c r="D967" s="120"/>
      <c r="E967" s="2"/>
      <c r="F967" s="2"/>
      <c r="G967" s="120"/>
      <c r="H967" s="120"/>
      <c r="I967" s="120"/>
      <c r="J967" s="58"/>
      <c r="K967" s="121"/>
      <c r="L967" s="2"/>
      <c r="M967" s="120"/>
      <c r="N967" s="120"/>
      <c r="O967" s="120"/>
      <c r="P967" s="120"/>
      <c r="Q967" s="2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122"/>
      <c r="AJ967" s="122"/>
      <c r="AK967" s="2"/>
      <c r="AL967" s="2"/>
      <c r="AM967" s="2"/>
      <c r="AN967" s="2"/>
      <c r="AO967" s="2"/>
      <c r="AP967" s="2"/>
      <c r="AQ967" s="2"/>
      <c r="AR967" s="15"/>
    </row>
    <row r="968" spans="1:44" ht="11.25" customHeight="1">
      <c r="A968" s="120"/>
      <c r="B968" s="120"/>
      <c r="C968" s="120"/>
      <c r="D968" s="120"/>
      <c r="E968" s="2"/>
      <c r="F968" s="2"/>
      <c r="G968" s="120"/>
      <c r="H968" s="120"/>
      <c r="I968" s="120"/>
      <c r="J968" s="58"/>
      <c r="K968" s="121"/>
      <c r="L968" s="2"/>
      <c r="M968" s="120"/>
      <c r="N968" s="120"/>
      <c r="O968" s="120"/>
      <c r="P968" s="120"/>
      <c r="Q968" s="2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122"/>
      <c r="AJ968" s="122"/>
      <c r="AK968" s="2"/>
      <c r="AL968" s="2"/>
      <c r="AM968" s="2"/>
      <c r="AN968" s="2"/>
      <c r="AO968" s="2"/>
      <c r="AP968" s="2"/>
      <c r="AQ968" s="2"/>
      <c r="AR968" s="15"/>
    </row>
    <row r="969" spans="1:44" ht="11.25" customHeight="1">
      <c r="A969" s="120"/>
      <c r="B969" s="120"/>
      <c r="C969" s="120"/>
      <c r="D969" s="120"/>
      <c r="E969" s="2"/>
      <c r="F969" s="2"/>
      <c r="G969" s="120"/>
      <c r="H969" s="120"/>
      <c r="I969" s="120"/>
      <c r="J969" s="58"/>
      <c r="K969" s="121"/>
      <c r="L969" s="2"/>
      <c r="M969" s="120"/>
      <c r="N969" s="120"/>
      <c r="O969" s="120"/>
      <c r="P969" s="120"/>
      <c r="Q969" s="2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122"/>
      <c r="AJ969" s="122"/>
      <c r="AK969" s="2"/>
      <c r="AL969" s="2"/>
      <c r="AM969" s="2"/>
      <c r="AN969" s="2"/>
      <c r="AO969" s="2"/>
      <c r="AP969" s="2"/>
      <c r="AQ969" s="2"/>
      <c r="AR969" s="15"/>
    </row>
    <row r="970" spans="1:44" ht="11.25" customHeight="1">
      <c r="A970" s="120"/>
      <c r="B970" s="120"/>
      <c r="C970" s="120"/>
      <c r="D970" s="120"/>
      <c r="E970" s="2"/>
      <c r="F970" s="2"/>
      <c r="G970" s="120"/>
      <c r="H970" s="120"/>
      <c r="I970" s="120"/>
      <c r="J970" s="58"/>
      <c r="K970" s="121"/>
      <c r="L970" s="2"/>
      <c r="M970" s="120"/>
      <c r="N970" s="120"/>
      <c r="O970" s="120"/>
      <c r="P970" s="120"/>
      <c r="Q970" s="2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122"/>
      <c r="AJ970" s="122"/>
      <c r="AK970" s="2"/>
      <c r="AL970" s="2"/>
      <c r="AM970" s="2"/>
      <c r="AN970" s="2"/>
      <c r="AO970" s="2"/>
      <c r="AP970" s="2"/>
      <c r="AQ970" s="2"/>
      <c r="AR970" s="15"/>
    </row>
    <row r="971" spans="1:44" ht="11.25" customHeight="1">
      <c r="A971" s="120"/>
      <c r="B971" s="120"/>
      <c r="C971" s="120"/>
      <c r="D971" s="120"/>
      <c r="E971" s="2"/>
      <c r="F971" s="2"/>
      <c r="G971" s="120"/>
      <c r="H971" s="120"/>
      <c r="I971" s="120"/>
      <c r="J971" s="58"/>
      <c r="K971" s="121"/>
      <c r="L971" s="2"/>
      <c r="M971" s="120"/>
      <c r="N971" s="120"/>
      <c r="O971" s="120"/>
      <c r="P971" s="120"/>
      <c r="Q971" s="2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122"/>
      <c r="AJ971" s="122"/>
      <c r="AK971" s="2"/>
      <c r="AL971" s="2"/>
      <c r="AM971" s="2"/>
      <c r="AN971" s="2"/>
      <c r="AO971" s="2"/>
      <c r="AP971" s="2"/>
      <c r="AQ971" s="2"/>
      <c r="AR971" s="15"/>
    </row>
    <row r="972" spans="1:44" ht="11.25" customHeight="1">
      <c r="A972" s="120"/>
      <c r="B972" s="120"/>
      <c r="C972" s="120"/>
      <c r="D972" s="120"/>
      <c r="E972" s="2"/>
      <c r="F972" s="2"/>
      <c r="G972" s="120"/>
      <c r="H972" s="120"/>
      <c r="I972" s="120"/>
      <c r="J972" s="58"/>
      <c r="K972" s="121"/>
      <c r="L972" s="2"/>
      <c r="M972" s="120"/>
      <c r="N972" s="120"/>
      <c r="O972" s="120"/>
      <c r="P972" s="120"/>
      <c r="Q972" s="2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122"/>
      <c r="AJ972" s="122"/>
      <c r="AK972" s="2"/>
      <c r="AL972" s="2"/>
      <c r="AM972" s="2"/>
      <c r="AN972" s="2"/>
      <c r="AO972" s="2"/>
      <c r="AP972" s="2"/>
      <c r="AQ972" s="2"/>
      <c r="AR972" s="15"/>
    </row>
    <row r="973" spans="1:44" ht="11.25" customHeight="1">
      <c r="A973" s="120"/>
      <c r="B973" s="120"/>
      <c r="C973" s="120"/>
      <c r="D973" s="120"/>
      <c r="E973" s="2"/>
      <c r="F973" s="2"/>
      <c r="G973" s="120"/>
      <c r="H973" s="120"/>
      <c r="I973" s="120"/>
      <c r="J973" s="58"/>
      <c r="K973" s="121"/>
      <c r="L973" s="2"/>
      <c r="M973" s="120"/>
      <c r="N973" s="120"/>
      <c r="O973" s="120"/>
      <c r="P973" s="120"/>
      <c r="Q973" s="2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122"/>
      <c r="AJ973" s="122"/>
      <c r="AK973" s="2"/>
      <c r="AL973" s="2"/>
      <c r="AM973" s="2"/>
      <c r="AN973" s="2"/>
      <c r="AO973" s="2"/>
      <c r="AP973" s="2"/>
      <c r="AQ973" s="2"/>
      <c r="AR973" s="15"/>
    </row>
    <row r="974" spans="1:44" ht="11.25" customHeight="1">
      <c r="A974" s="120"/>
      <c r="B974" s="120"/>
      <c r="C974" s="120"/>
      <c r="D974" s="120"/>
      <c r="E974" s="2"/>
      <c r="F974" s="2"/>
      <c r="G974" s="120"/>
      <c r="H974" s="120"/>
      <c r="I974" s="120"/>
      <c r="J974" s="58"/>
      <c r="K974" s="121"/>
      <c r="L974" s="2"/>
      <c r="M974" s="120"/>
      <c r="N974" s="120"/>
      <c r="O974" s="120"/>
      <c r="P974" s="120"/>
      <c r="Q974" s="2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122"/>
      <c r="AJ974" s="122"/>
      <c r="AK974" s="2"/>
      <c r="AL974" s="2"/>
      <c r="AM974" s="2"/>
      <c r="AN974" s="2"/>
      <c r="AO974" s="2"/>
      <c r="AP974" s="2"/>
      <c r="AQ974" s="2"/>
      <c r="AR974" s="15"/>
    </row>
    <row r="975" spans="1:44" ht="11.25" customHeight="1">
      <c r="A975" s="120"/>
      <c r="B975" s="120"/>
      <c r="C975" s="120"/>
      <c r="D975" s="120"/>
      <c r="E975" s="2"/>
      <c r="F975" s="2"/>
      <c r="G975" s="120"/>
      <c r="H975" s="120"/>
      <c r="I975" s="120"/>
      <c r="J975" s="58"/>
      <c r="K975" s="121"/>
      <c r="L975" s="2"/>
      <c r="M975" s="120"/>
      <c r="N975" s="120"/>
      <c r="O975" s="120"/>
      <c r="P975" s="120"/>
      <c r="Q975" s="2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122"/>
      <c r="AJ975" s="122"/>
      <c r="AK975" s="2"/>
      <c r="AL975" s="2"/>
      <c r="AM975" s="2"/>
      <c r="AN975" s="2"/>
      <c r="AO975" s="2"/>
      <c r="AP975" s="2"/>
      <c r="AQ975" s="2"/>
      <c r="AR975" s="15"/>
    </row>
    <row r="976" spans="1:44" ht="11.25" customHeight="1">
      <c r="A976" s="120"/>
      <c r="B976" s="120"/>
      <c r="C976" s="120"/>
      <c r="D976" s="120"/>
      <c r="E976" s="2"/>
      <c r="F976" s="2"/>
      <c r="G976" s="120"/>
      <c r="H976" s="120"/>
      <c r="I976" s="120"/>
      <c r="J976" s="58"/>
      <c r="K976" s="121"/>
      <c r="L976" s="2"/>
      <c r="M976" s="120"/>
      <c r="N976" s="120"/>
      <c r="O976" s="120"/>
      <c r="P976" s="120"/>
      <c r="Q976" s="2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122"/>
      <c r="AJ976" s="122"/>
      <c r="AK976" s="2"/>
      <c r="AL976" s="2"/>
      <c r="AM976" s="2"/>
      <c r="AN976" s="2"/>
      <c r="AO976" s="2"/>
      <c r="AP976" s="2"/>
      <c r="AQ976" s="2"/>
      <c r="AR976" s="15"/>
    </row>
    <row r="977" spans="1:44" ht="11.25" customHeight="1">
      <c r="A977" s="120"/>
      <c r="B977" s="120"/>
      <c r="C977" s="120"/>
      <c r="D977" s="120"/>
      <c r="E977" s="2"/>
      <c r="F977" s="2"/>
      <c r="G977" s="120"/>
      <c r="H977" s="120"/>
      <c r="I977" s="120"/>
      <c r="J977" s="58"/>
      <c r="K977" s="121"/>
      <c r="L977" s="2"/>
      <c r="M977" s="120"/>
      <c r="N977" s="120"/>
      <c r="O977" s="120"/>
      <c r="P977" s="120"/>
      <c r="Q977" s="2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122"/>
      <c r="AJ977" s="122"/>
      <c r="AK977" s="2"/>
      <c r="AL977" s="2"/>
      <c r="AM977" s="2"/>
      <c r="AN977" s="2"/>
      <c r="AO977" s="2"/>
      <c r="AP977" s="2"/>
      <c r="AQ977" s="2"/>
      <c r="AR977" s="15"/>
    </row>
    <row r="978" spans="1:44" ht="11.25" customHeight="1">
      <c r="A978" s="120"/>
      <c r="B978" s="120"/>
      <c r="C978" s="120"/>
      <c r="D978" s="120"/>
      <c r="E978" s="2"/>
      <c r="F978" s="2"/>
      <c r="G978" s="120"/>
      <c r="H978" s="120"/>
      <c r="I978" s="120"/>
      <c r="J978" s="58"/>
      <c r="K978" s="121"/>
      <c r="L978" s="2"/>
      <c r="M978" s="120"/>
      <c r="N978" s="120"/>
      <c r="O978" s="120"/>
      <c r="P978" s="120"/>
      <c r="Q978" s="2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122"/>
      <c r="AJ978" s="122"/>
      <c r="AK978" s="2"/>
      <c r="AL978" s="2"/>
      <c r="AM978" s="2"/>
      <c r="AN978" s="2"/>
      <c r="AO978" s="2"/>
      <c r="AP978" s="2"/>
      <c r="AQ978" s="2"/>
      <c r="AR978" s="15"/>
    </row>
    <row r="979" spans="1:44" ht="11.25" customHeight="1">
      <c r="A979" s="120"/>
      <c r="B979" s="120"/>
      <c r="C979" s="120"/>
      <c r="D979" s="120"/>
      <c r="E979" s="2"/>
      <c r="F979" s="2"/>
      <c r="G979" s="120"/>
      <c r="H979" s="120"/>
      <c r="I979" s="120"/>
      <c r="J979" s="58"/>
      <c r="K979" s="121"/>
      <c r="L979" s="2"/>
      <c r="M979" s="120"/>
      <c r="N979" s="120"/>
      <c r="O979" s="120"/>
      <c r="P979" s="120"/>
      <c r="Q979" s="2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122"/>
      <c r="AJ979" s="122"/>
      <c r="AK979" s="2"/>
      <c r="AL979" s="2"/>
      <c r="AM979" s="2"/>
      <c r="AN979" s="2"/>
      <c r="AO979" s="2"/>
      <c r="AP979" s="2"/>
      <c r="AQ979" s="2"/>
      <c r="AR979" s="15"/>
    </row>
    <row r="980" spans="1:44" ht="11.25" customHeight="1">
      <c r="A980" s="120"/>
      <c r="B980" s="120"/>
      <c r="C980" s="120"/>
      <c r="D980" s="120"/>
      <c r="E980" s="2"/>
      <c r="F980" s="2"/>
      <c r="G980" s="120"/>
      <c r="H980" s="120"/>
      <c r="I980" s="120"/>
      <c r="J980" s="58"/>
      <c r="K980" s="121"/>
      <c r="L980" s="2"/>
      <c r="M980" s="120"/>
      <c r="N980" s="120"/>
      <c r="O980" s="120"/>
      <c r="P980" s="120"/>
      <c r="Q980" s="2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122"/>
      <c r="AJ980" s="122"/>
      <c r="AK980" s="2"/>
      <c r="AL980" s="2"/>
      <c r="AM980" s="2"/>
      <c r="AN980" s="2"/>
      <c r="AO980" s="2"/>
      <c r="AP980" s="2"/>
      <c r="AQ980" s="2"/>
      <c r="AR980" s="15"/>
    </row>
    <row r="981" spans="1:44" ht="11.25" customHeight="1">
      <c r="A981" s="120"/>
      <c r="B981" s="120"/>
      <c r="C981" s="120"/>
      <c r="D981" s="120"/>
      <c r="E981" s="2"/>
      <c r="F981" s="2"/>
      <c r="G981" s="120"/>
      <c r="H981" s="120"/>
      <c r="I981" s="120"/>
      <c r="J981" s="58"/>
      <c r="K981" s="121"/>
      <c r="L981" s="2"/>
      <c r="M981" s="120"/>
      <c r="N981" s="120"/>
      <c r="O981" s="120"/>
      <c r="P981" s="120"/>
      <c r="Q981" s="2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122"/>
      <c r="AJ981" s="122"/>
      <c r="AK981" s="2"/>
      <c r="AL981" s="2"/>
      <c r="AM981" s="2"/>
      <c r="AN981" s="2"/>
      <c r="AO981" s="2"/>
      <c r="AP981" s="2"/>
      <c r="AQ981" s="2"/>
      <c r="AR981" s="15"/>
    </row>
    <row r="982" spans="1:44" ht="11.25" customHeight="1">
      <c r="A982" s="120"/>
      <c r="B982" s="120"/>
      <c r="C982" s="120"/>
      <c r="D982" s="120"/>
      <c r="E982" s="2"/>
      <c r="F982" s="2"/>
      <c r="G982" s="120"/>
      <c r="H982" s="120"/>
      <c r="I982" s="120"/>
      <c r="J982" s="58"/>
      <c r="K982" s="121"/>
      <c r="L982" s="2"/>
      <c r="M982" s="120"/>
      <c r="N982" s="120"/>
      <c r="O982" s="120"/>
      <c r="P982" s="120"/>
      <c r="Q982" s="2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122"/>
      <c r="AJ982" s="122"/>
      <c r="AK982" s="2"/>
      <c r="AL982" s="2"/>
      <c r="AM982" s="2"/>
      <c r="AN982" s="2"/>
      <c r="AO982" s="2"/>
      <c r="AP982" s="2"/>
      <c r="AQ982" s="2"/>
      <c r="AR982" s="15"/>
    </row>
    <row r="983" spans="1:44" ht="11.25" customHeight="1">
      <c r="A983" s="120"/>
      <c r="B983" s="120"/>
      <c r="C983" s="120"/>
      <c r="D983" s="120"/>
      <c r="E983" s="2"/>
      <c r="F983" s="2"/>
      <c r="G983" s="120"/>
      <c r="H983" s="120"/>
      <c r="I983" s="120"/>
      <c r="J983" s="58"/>
      <c r="K983" s="121"/>
      <c r="L983" s="2"/>
      <c r="M983" s="120"/>
      <c r="N983" s="120"/>
      <c r="O983" s="120"/>
      <c r="P983" s="120"/>
      <c r="Q983" s="2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122"/>
      <c r="AJ983" s="122"/>
      <c r="AK983" s="2"/>
      <c r="AL983" s="2"/>
      <c r="AM983" s="2"/>
      <c r="AN983" s="2"/>
      <c r="AO983" s="2"/>
      <c r="AP983" s="2"/>
      <c r="AQ983" s="2"/>
      <c r="AR983" s="15"/>
    </row>
    <row r="984" spans="1:44" ht="11.25" customHeight="1">
      <c r="A984" s="120"/>
      <c r="B984" s="120"/>
      <c r="C984" s="120"/>
      <c r="D984" s="120"/>
      <c r="E984" s="2"/>
      <c r="F984" s="2"/>
      <c r="G984" s="120"/>
      <c r="H984" s="120"/>
      <c r="I984" s="120"/>
      <c r="J984" s="58"/>
      <c r="K984" s="121"/>
      <c r="L984" s="2"/>
      <c r="M984" s="120"/>
      <c r="N984" s="120"/>
      <c r="O984" s="120"/>
      <c r="P984" s="120"/>
      <c r="Q984" s="2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122"/>
      <c r="AJ984" s="122"/>
      <c r="AK984" s="2"/>
      <c r="AL984" s="2"/>
      <c r="AM984" s="2"/>
      <c r="AN984" s="2"/>
      <c r="AO984" s="2"/>
      <c r="AP984" s="2"/>
      <c r="AQ984" s="2"/>
      <c r="AR984" s="15"/>
    </row>
    <row r="985" spans="1:44" ht="11.25" customHeight="1">
      <c r="A985" s="120"/>
      <c r="B985" s="120"/>
      <c r="C985" s="120"/>
      <c r="D985" s="120"/>
      <c r="E985" s="2"/>
      <c r="F985" s="2"/>
      <c r="G985" s="120"/>
      <c r="H985" s="120"/>
      <c r="I985" s="120"/>
      <c r="J985" s="58"/>
      <c r="K985" s="121"/>
      <c r="L985" s="2"/>
      <c r="M985" s="120"/>
      <c r="N985" s="120"/>
      <c r="O985" s="120"/>
      <c r="P985" s="120"/>
      <c r="Q985" s="2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122"/>
      <c r="AJ985" s="122"/>
      <c r="AK985" s="2"/>
      <c r="AL985" s="2"/>
      <c r="AM985" s="2"/>
      <c r="AN985" s="2"/>
      <c r="AO985" s="2"/>
      <c r="AP985" s="2"/>
      <c r="AQ985" s="2"/>
      <c r="AR985" s="15"/>
    </row>
    <row r="986" spans="1:44" ht="11.25" customHeight="1">
      <c r="A986" s="120"/>
      <c r="B986" s="120"/>
      <c r="C986" s="120"/>
      <c r="D986" s="120"/>
      <c r="E986" s="2"/>
      <c r="F986" s="2"/>
      <c r="G986" s="120"/>
      <c r="H986" s="120"/>
      <c r="I986" s="120"/>
      <c r="J986" s="58"/>
      <c r="K986" s="121"/>
      <c r="L986" s="2"/>
      <c r="M986" s="120"/>
      <c r="N986" s="120"/>
      <c r="O986" s="120"/>
      <c r="P986" s="120"/>
      <c r="Q986" s="2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122"/>
      <c r="AJ986" s="122"/>
      <c r="AK986" s="2"/>
      <c r="AL986" s="2"/>
      <c r="AM986" s="2"/>
      <c r="AN986" s="2"/>
      <c r="AO986" s="2"/>
      <c r="AP986" s="2"/>
      <c r="AQ986" s="2"/>
      <c r="AR986" s="15"/>
    </row>
    <row r="987" spans="1:44" ht="11.25" customHeight="1">
      <c r="A987" s="120"/>
      <c r="B987" s="120"/>
      <c r="C987" s="120"/>
      <c r="D987" s="120"/>
      <c r="E987" s="2"/>
      <c r="F987" s="2"/>
      <c r="G987" s="120"/>
      <c r="H987" s="120"/>
      <c r="I987" s="120"/>
      <c r="J987" s="58"/>
      <c r="K987" s="121"/>
      <c r="L987" s="2"/>
      <c r="M987" s="120"/>
      <c r="N987" s="120"/>
      <c r="O987" s="120"/>
      <c r="P987" s="120"/>
      <c r="Q987" s="2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122"/>
      <c r="AJ987" s="122"/>
      <c r="AK987" s="2"/>
      <c r="AL987" s="2"/>
      <c r="AM987" s="2"/>
      <c r="AN987" s="2"/>
      <c r="AO987" s="2"/>
      <c r="AP987" s="2"/>
      <c r="AQ987" s="2"/>
      <c r="AR987" s="15"/>
    </row>
    <row r="988" spans="1:44" ht="11.25" customHeight="1">
      <c r="A988" s="120"/>
      <c r="B988" s="120"/>
      <c r="C988" s="120"/>
      <c r="D988" s="120"/>
      <c r="E988" s="2"/>
      <c r="F988" s="2"/>
      <c r="G988" s="120"/>
      <c r="H988" s="120"/>
      <c r="I988" s="120"/>
      <c r="J988" s="58"/>
      <c r="K988" s="121"/>
      <c r="L988" s="2"/>
      <c r="M988" s="120"/>
      <c r="N988" s="120"/>
      <c r="O988" s="120"/>
      <c r="P988" s="120"/>
      <c r="Q988" s="2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122"/>
      <c r="AJ988" s="122"/>
      <c r="AK988" s="2"/>
      <c r="AL988" s="2"/>
      <c r="AM988" s="2"/>
      <c r="AN988" s="2"/>
      <c r="AO988" s="2"/>
      <c r="AP988" s="2"/>
      <c r="AQ988" s="2"/>
      <c r="AR988" s="15"/>
    </row>
    <row r="989" spans="1:44" ht="11.25" customHeight="1">
      <c r="A989" s="120"/>
      <c r="B989" s="120"/>
      <c r="C989" s="120"/>
      <c r="D989" s="120"/>
      <c r="E989" s="2"/>
      <c r="F989" s="2"/>
      <c r="G989" s="120"/>
      <c r="H989" s="120"/>
      <c r="I989" s="120"/>
      <c r="J989" s="58"/>
      <c r="K989" s="121"/>
      <c r="L989" s="2"/>
      <c r="M989" s="120"/>
      <c r="N989" s="120"/>
      <c r="O989" s="120"/>
      <c r="P989" s="120"/>
      <c r="Q989" s="2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122"/>
      <c r="AJ989" s="122"/>
      <c r="AK989" s="2"/>
      <c r="AL989" s="2"/>
      <c r="AM989" s="2"/>
      <c r="AN989" s="2"/>
      <c r="AO989" s="2"/>
      <c r="AP989" s="2"/>
      <c r="AQ989" s="2"/>
      <c r="AR989" s="15"/>
    </row>
    <row r="990" spans="1:44" ht="11.25" customHeight="1">
      <c r="A990" s="120"/>
      <c r="B990" s="120"/>
      <c r="C990" s="120"/>
      <c r="D990" s="120"/>
      <c r="E990" s="2"/>
      <c r="F990" s="2"/>
      <c r="G990" s="120"/>
      <c r="H990" s="120"/>
      <c r="I990" s="120"/>
      <c r="J990" s="58"/>
      <c r="K990" s="121"/>
      <c r="L990" s="2"/>
      <c r="M990" s="120"/>
      <c r="N990" s="120"/>
      <c r="O990" s="120"/>
      <c r="P990" s="120"/>
      <c r="Q990" s="2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122"/>
      <c r="AJ990" s="122"/>
      <c r="AK990" s="2"/>
      <c r="AL990" s="2"/>
      <c r="AM990" s="2"/>
      <c r="AN990" s="2"/>
      <c r="AO990" s="2"/>
      <c r="AP990" s="2"/>
      <c r="AQ990" s="2"/>
      <c r="AR990" s="15"/>
    </row>
    <row r="991" spans="1:44" ht="11.25" customHeight="1">
      <c r="A991" s="120"/>
      <c r="B991" s="120"/>
      <c r="C991" s="120"/>
      <c r="D991" s="120"/>
      <c r="E991" s="2"/>
      <c r="F991" s="2"/>
      <c r="G991" s="120"/>
      <c r="H991" s="120"/>
      <c r="I991" s="120"/>
      <c r="J991" s="58"/>
      <c r="K991" s="121"/>
      <c r="L991" s="2"/>
      <c r="M991" s="120"/>
      <c r="N991" s="120"/>
      <c r="O991" s="120"/>
      <c r="P991" s="120"/>
      <c r="Q991" s="2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122"/>
      <c r="AJ991" s="122"/>
      <c r="AK991" s="2"/>
      <c r="AL991" s="2"/>
      <c r="AM991" s="2"/>
      <c r="AN991" s="2"/>
      <c r="AO991" s="2"/>
      <c r="AP991" s="2"/>
      <c r="AQ991" s="2"/>
      <c r="AR991" s="15"/>
    </row>
    <row r="992" spans="1:44" ht="11.25" customHeight="1">
      <c r="A992" s="120"/>
      <c r="B992" s="120"/>
      <c r="C992" s="120"/>
      <c r="D992" s="120"/>
      <c r="E992" s="2"/>
      <c r="F992" s="2"/>
      <c r="G992" s="120"/>
      <c r="H992" s="120"/>
      <c r="I992" s="120"/>
      <c r="J992" s="58"/>
      <c r="K992" s="121"/>
      <c r="L992" s="2"/>
      <c r="M992" s="120"/>
      <c r="N992" s="120"/>
      <c r="O992" s="120"/>
      <c r="P992" s="120"/>
      <c r="Q992" s="2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122"/>
      <c r="AJ992" s="122"/>
      <c r="AK992" s="2"/>
      <c r="AL992" s="2"/>
      <c r="AM992" s="2"/>
      <c r="AN992" s="2"/>
      <c r="AO992" s="2"/>
      <c r="AP992" s="2"/>
      <c r="AQ992" s="2"/>
      <c r="AR992" s="15"/>
    </row>
    <row r="993" spans="1:44" ht="11.25" customHeight="1">
      <c r="A993" s="120"/>
      <c r="B993" s="120"/>
      <c r="C993" s="120"/>
      <c r="D993" s="120"/>
      <c r="E993" s="2"/>
      <c r="F993" s="2"/>
      <c r="G993" s="120"/>
      <c r="H993" s="120"/>
      <c r="I993" s="120"/>
      <c r="J993" s="58"/>
      <c r="K993" s="121"/>
      <c r="L993" s="2"/>
      <c r="M993" s="120"/>
      <c r="N993" s="120"/>
      <c r="O993" s="120"/>
      <c r="P993" s="120"/>
      <c r="Q993" s="2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122"/>
      <c r="AJ993" s="122"/>
      <c r="AK993" s="2"/>
      <c r="AL993" s="2"/>
      <c r="AM993" s="2"/>
      <c r="AN993" s="2"/>
      <c r="AO993" s="2"/>
      <c r="AP993" s="2"/>
      <c r="AQ993" s="2"/>
      <c r="AR993" s="15"/>
    </row>
    <row r="994" spans="1:44" ht="11.25" customHeight="1">
      <c r="A994" s="120"/>
      <c r="B994" s="120"/>
      <c r="C994" s="120"/>
      <c r="D994" s="120"/>
      <c r="E994" s="2"/>
      <c r="F994" s="2"/>
      <c r="G994" s="120"/>
      <c r="H994" s="120"/>
      <c r="I994" s="120"/>
      <c r="J994" s="58"/>
      <c r="K994" s="121"/>
      <c r="L994" s="2"/>
      <c r="M994" s="120"/>
      <c r="N994" s="120"/>
      <c r="O994" s="120"/>
      <c r="P994" s="120"/>
      <c r="Q994" s="2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122"/>
      <c r="AJ994" s="122"/>
      <c r="AK994" s="2"/>
      <c r="AL994" s="2"/>
      <c r="AM994" s="2"/>
      <c r="AN994" s="2"/>
      <c r="AO994" s="2"/>
      <c r="AP994" s="2"/>
      <c r="AQ994" s="2"/>
      <c r="AR994" s="15"/>
    </row>
    <row r="995" spans="1:44" ht="11.25" customHeight="1">
      <c r="A995" s="120"/>
      <c r="B995" s="120"/>
      <c r="C995" s="120"/>
      <c r="D995" s="120"/>
      <c r="E995" s="2"/>
      <c r="F995" s="2"/>
      <c r="G995" s="120"/>
      <c r="H995" s="120"/>
      <c r="I995" s="120"/>
      <c r="J995" s="58"/>
      <c r="K995" s="121"/>
      <c r="L995" s="2"/>
      <c r="M995" s="120"/>
      <c r="N995" s="120"/>
      <c r="O995" s="120"/>
      <c r="P995" s="120"/>
      <c r="Q995" s="2"/>
      <c r="R995" s="58"/>
      <c r="S995" s="58"/>
      <c r="T995" s="58"/>
      <c r="U995" s="58"/>
      <c r="V995" s="58"/>
      <c r="W995" s="58"/>
      <c r="X995" s="58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122"/>
      <c r="AJ995" s="122"/>
      <c r="AK995" s="2"/>
      <c r="AL995" s="2"/>
      <c r="AM995" s="2"/>
      <c r="AN995" s="2"/>
      <c r="AO995" s="2"/>
      <c r="AP995" s="2"/>
      <c r="AQ995" s="2"/>
      <c r="AR995" s="15"/>
    </row>
    <row r="996" spans="1:44" ht="11.25" customHeight="1">
      <c r="A996" s="120"/>
      <c r="B996" s="120"/>
      <c r="C996" s="120"/>
      <c r="D996" s="120"/>
      <c r="E996" s="2"/>
      <c r="F996" s="2"/>
      <c r="G996" s="120"/>
      <c r="H996" s="120"/>
      <c r="I996" s="120"/>
      <c r="J996" s="58"/>
      <c r="K996" s="121"/>
      <c r="L996" s="2"/>
      <c r="M996" s="120"/>
      <c r="N996" s="120"/>
      <c r="O996" s="120"/>
      <c r="P996" s="120"/>
      <c r="Q996" s="2"/>
      <c r="R996" s="58"/>
      <c r="S996" s="58"/>
      <c r="T996" s="58"/>
      <c r="U996" s="58"/>
      <c r="V996" s="58"/>
      <c r="W996" s="58"/>
      <c r="X996" s="58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122"/>
      <c r="AJ996" s="122"/>
      <c r="AK996" s="2"/>
      <c r="AL996" s="2"/>
      <c r="AM996" s="2"/>
      <c r="AN996" s="2"/>
      <c r="AO996" s="2"/>
      <c r="AP996" s="2"/>
      <c r="AQ996" s="2"/>
      <c r="AR996" s="15"/>
    </row>
    <row r="997" spans="1:44" ht="11.25" customHeight="1">
      <c r="A997" s="120"/>
      <c r="B997" s="120"/>
      <c r="C997" s="120"/>
      <c r="D997" s="120"/>
      <c r="E997" s="2"/>
      <c r="F997" s="2"/>
      <c r="G997" s="120"/>
      <c r="H997" s="120"/>
      <c r="I997" s="120"/>
      <c r="J997" s="58"/>
      <c r="K997" s="121"/>
      <c r="L997" s="2"/>
      <c r="M997" s="120"/>
      <c r="N997" s="120"/>
      <c r="O997" s="120"/>
      <c r="P997" s="120"/>
      <c r="Q997" s="2"/>
      <c r="R997" s="58"/>
      <c r="S997" s="58"/>
      <c r="T997" s="58"/>
      <c r="U997" s="58"/>
      <c r="V997" s="58"/>
      <c r="W997" s="58"/>
      <c r="X997" s="58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122"/>
      <c r="AJ997" s="122"/>
      <c r="AK997" s="2"/>
      <c r="AL997" s="2"/>
      <c r="AM997" s="2"/>
      <c r="AN997" s="2"/>
      <c r="AO997" s="2"/>
      <c r="AP997" s="2"/>
      <c r="AQ997" s="2"/>
      <c r="AR997" s="15"/>
    </row>
    <row r="998" spans="1:44" ht="11.25" customHeight="1">
      <c r="A998" s="120"/>
      <c r="B998" s="120"/>
      <c r="C998" s="120"/>
      <c r="D998" s="120"/>
      <c r="E998" s="2"/>
      <c r="F998" s="2"/>
      <c r="G998" s="120"/>
      <c r="H998" s="120"/>
      <c r="I998" s="120"/>
      <c r="J998" s="58"/>
      <c r="K998" s="121"/>
      <c r="L998" s="2"/>
      <c r="M998" s="120"/>
      <c r="N998" s="120"/>
      <c r="O998" s="120"/>
      <c r="P998" s="120"/>
      <c r="Q998" s="2"/>
      <c r="R998" s="58"/>
      <c r="S998" s="58"/>
      <c r="T998" s="58"/>
      <c r="U998" s="58"/>
      <c r="V998" s="58"/>
      <c r="W998" s="58"/>
      <c r="X998" s="58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122"/>
      <c r="AJ998" s="122"/>
      <c r="AK998" s="2"/>
      <c r="AL998" s="2"/>
      <c r="AM998" s="2"/>
      <c r="AN998" s="2"/>
      <c r="AO998" s="2"/>
      <c r="AP998" s="2"/>
      <c r="AQ998" s="2"/>
      <c r="AR998" s="15"/>
    </row>
    <row r="999" spans="1:44" ht="11.25" customHeight="1">
      <c r="A999" s="120"/>
      <c r="B999" s="120"/>
      <c r="C999" s="120"/>
      <c r="D999" s="120"/>
      <c r="E999" s="2"/>
      <c r="F999" s="2"/>
      <c r="G999" s="120"/>
      <c r="H999" s="120"/>
      <c r="I999" s="120"/>
      <c r="J999" s="58"/>
      <c r="K999" s="121"/>
      <c r="L999" s="2"/>
      <c r="M999" s="120"/>
      <c r="N999" s="120"/>
      <c r="O999" s="120"/>
      <c r="P999" s="120"/>
      <c r="Q999" s="2"/>
      <c r="R999" s="58"/>
      <c r="S999" s="58"/>
      <c r="T999" s="58"/>
      <c r="U999" s="58"/>
      <c r="V999" s="58"/>
      <c r="W999" s="58"/>
      <c r="X999" s="58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122"/>
      <c r="AJ999" s="122"/>
      <c r="AK999" s="2"/>
      <c r="AL999" s="2"/>
      <c r="AM999" s="2"/>
      <c r="AN999" s="2"/>
      <c r="AO999" s="2"/>
      <c r="AP999" s="2"/>
      <c r="AQ999" s="2"/>
      <c r="AR999" s="15"/>
    </row>
    <row r="1000" spans="1:44" ht="11.25" customHeight="1">
      <c r="A1000" s="120"/>
      <c r="B1000" s="120"/>
      <c r="C1000" s="120"/>
      <c r="D1000" s="120"/>
      <c r="E1000" s="2"/>
      <c r="F1000" s="2"/>
      <c r="G1000" s="120"/>
      <c r="H1000" s="120"/>
      <c r="I1000" s="120"/>
      <c r="J1000" s="58"/>
      <c r="K1000" s="121"/>
      <c r="L1000" s="2"/>
      <c r="M1000" s="120"/>
      <c r="N1000" s="120"/>
      <c r="O1000" s="120"/>
      <c r="P1000" s="120"/>
      <c r="Q1000" s="2"/>
      <c r="R1000" s="58"/>
      <c r="S1000" s="58"/>
      <c r="T1000" s="58"/>
      <c r="U1000" s="58"/>
      <c r="V1000" s="58"/>
      <c r="W1000" s="58"/>
      <c r="X1000" s="58"/>
      <c r="Y1000" s="58"/>
      <c r="Z1000" s="58"/>
      <c r="AA1000" s="58"/>
      <c r="AB1000" s="58"/>
      <c r="AC1000" s="58"/>
      <c r="AD1000" s="58"/>
      <c r="AE1000" s="58"/>
      <c r="AF1000" s="58"/>
      <c r="AG1000" s="58"/>
      <c r="AH1000" s="58"/>
      <c r="AI1000" s="122"/>
      <c r="AJ1000" s="122"/>
      <c r="AK1000" s="2"/>
      <c r="AL1000" s="2"/>
      <c r="AM1000" s="2"/>
      <c r="AN1000" s="2"/>
      <c r="AO1000" s="2"/>
      <c r="AP1000" s="2"/>
      <c r="AQ1000" s="2"/>
      <c r="AR1000" s="15"/>
    </row>
  </sheetData>
  <mergeCells count="64">
    <mergeCell ref="A12:E12"/>
    <mergeCell ref="A15:E15"/>
    <mergeCell ref="A16:E16"/>
    <mergeCell ref="U6:U7"/>
    <mergeCell ref="C6:C7"/>
    <mergeCell ref="D6:D7"/>
    <mergeCell ref="A8:E8"/>
    <mergeCell ref="A11:E11"/>
    <mergeCell ref="L6:L7"/>
    <mergeCell ref="M6:O6"/>
    <mergeCell ref="P6:P7"/>
    <mergeCell ref="Q6:Q7"/>
    <mergeCell ref="R6:T6"/>
    <mergeCell ref="A59:E59"/>
    <mergeCell ref="A75:E75"/>
    <mergeCell ref="A76:E76"/>
    <mergeCell ref="A60:E60"/>
    <mergeCell ref="A63:E63"/>
    <mergeCell ref="A64:E64"/>
    <mergeCell ref="A67:E67"/>
    <mergeCell ref="A68:E68"/>
    <mergeCell ref="A71:E71"/>
    <mergeCell ref="A72:E72"/>
    <mergeCell ref="A48:E48"/>
    <mergeCell ref="A51:E51"/>
    <mergeCell ref="A52:E52"/>
    <mergeCell ref="A55:E55"/>
    <mergeCell ref="A56:E56"/>
    <mergeCell ref="A39:E39"/>
    <mergeCell ref="A40:E40"/>
    <mergeCell ref="A43:E43"/>
    <mergeCell ref="A44:E44"/>
    <mergeCell ref="A47:E47"/>
    <mergeCell ref="A28:E28"/>
    <mergeCell ref="A31:E31"/>
    <mergeCell ref="A32:E32"/>
    <mergeCell ref="A35:E35"/>
    <mergeCell ref="A36:E36"/>
    <mergeCell ref="A19:E19"/>
    <mergeCell ref="A20:E20"/>
    <mergeCell ref="A23:E23"/>
    <mergeCell ref="A24:E24"/>
    <mergeCell ref="A27:E27"/>
    <mergeCell ref="AG6:AG7"/>
    <mergeCell ref="AH6:AH7"/>
    <mergeCell ref="AI6:AJ6"/>
    <mergeCell ref="A1:AJ1"/>
    <mergeCell ref="A2:AJ2"/>
    <mergeCell ref="A3:AJ3"/>
    <mergeCell ref="A4:AJ4"/>
    <mergeCell ref="A5:AJ5"/>
    <mergeCell ref="A6:A7"/>
    <mergeCell ref="B6:B7"/>
    <mergeCell ref="E6:E7"/>
    <mergeCell ref="F6:F7"/>
    <mergeCell ref="G6:G7"/>
    <mergeCell ref="H6:I6"/>
    <mergeCell ref="J6:J7"/>
    <mergeCell ref="K6:K7"/>
    <mergeCell ref="V6:X6"/>
    <mergeCell ref="Y6:Y7"/>
    <mergeCell ref="Z6:AB6"/>
    <mergeCell ref="AC6:AC7"/>
    <mergeCell ref="AD6:AF6"/>
  </mergeCells>
  <dataValidations count="5">
    <dataValidation type="date" operator="greaterThan" allowBlank="1" showInputMessage="1" showErrorMessage="1" prompt="Error en Ingresos de Fechas - La fecha debe corresponder al Año 2014." sqref="D9:D10 D13:D14 D17:D18 D21:D22 D25 D29:D30 D33:D34 D37:D38 D41:D42 D45:D46 D49:D50 D53:D54 D57:D58 D61:D62 D65:D66 D69:D70">
      <formula1>41275</formula1>
    </dataValidation>
    <dataValidation type="decimal" allowBlank="1" showInputMessage="1" showErrorMessage="1" prompt="Sólo números - Sólo ingresar números sin letras_x000a_" sqref="M9:N10 R9:T10 V9:X10 Z9:AB10 AD9:AF10 R13 T13 M13:N14 R14:T14 V13:X14 Z13:AB14 AD13:AF14 M17:N18 R17:T18 V17:X18 Z17:AB18 AD17:AF18 M21:N22 R21:T22 V21:X22 Z21:AB22 AD21:AF22 S25:T25 M25:M26 R26:T26 V25:X26 Z25:AB26 AD25:AF26 M29:N30 R29:T30 V29:X30 Z29:AB30 AD29:AF30 S33:T33 M33:N34 R34:T34 V33:X34 Z33:AB34 AD33:AF34 R37 T37 M37:N38 R38:T38 V37:X38 Z37:AB38 AD37:AF38 M41 R41 T41 M42:N42 R42:T42 V41:X42 Z41:AB42 AD41:AF42 M45 M46:N46 R45:T46 V45:X46 Z45:AB46 AD45:AF46 M49:N50 R49:T50 V49:X50 Z49:AB50 AD49:AF50 M53:N54 R53:T54 V53:X54 Z53:AB54 AD53:AF54 S57:T57 M57:N58 R58:T58 V57:X58 Z57:AB58 AD57:AF58 S61:T61 M61:N62 R62:T62 V61:X62 Z61:AB62 AD61:AF62 M65:N66 R65:T66 V65:X66 Z65:AB66 AD65:AF66 S69:T69 M69:N70 R70:T70 V69:X70 Z69:AB70 AD69:AF70 M73:M74 R73:T74 V73:X74 Z73:AB74 AD73:AF74">
      <formula1>-100000000</formula1>
      <formula2>10000000000</formula2>
    </dataValidation>
    <dataValidation type="custom" allowBlank="1" showErrorMessage="1" sqref="K9:K10 K13:K14 K17:K18 K21:K22 R25 K25:K26 K29:K30 K34 K37:K38 K41:K42 K45:K46 K49:K50 K53:K54 R57 K57:K58 R61 K61:K62 K66 K70 K73:K74">
      <formula1>LTE(LEN(K9),(255))</formula1>
    </dataValidation>
    <dataValidation type="date" operator="greaterThan" allowBlank="1" showInputMessage="1" prompt="SÓLO FECHAS - Las fechas corresponden al presupuesto 2014" sqref="H9:I10 H13:I14 H17:I18 H21:I22 H25:I25 H29:I30 H33:I34 H37:I38 H41:I42 H45:I46 H49:I50 H53:I54 H57:I58 H61:I62 H65:I66 H69:I70">
      <formula1>41275</formula1>
    </dataValidation>
    <dataValidation type="custom" allowBlank="1" showInputMessage="1" showErrorMessage="1" prompt="MÁXIMO DE CARACTERES SOBREPASADO - Sólo 255 caracteres por celdas" sqref="C9:C10 E9:G10 L9:L10 P9:Q10 C13:C14 E13:G14 L13:L14 P13:Q14 C17:C18 E17:G18 L17:L18 P17:Q18 C21:C22 E21:G22 L21:L22 P21:Q22 C25 E25:G26 N25:N26 P25:Q26 C29:C30 E29:G30 L29:L30 P29:Q30 C33:C34 E33:G34 L33:L34 P33:Q34 C37:C38 E37:G38 L37:L38 P37:Q38 N41 C41:C42 E41:G42 L41:L42 P41:Q42 N45 C45:C46 E45:G46 L45:L46 P45:Q46 C49:C50 E49:G50 L49:L50 P49:Q50 C53:C54 E53:G54 L53:L54 P53:Q54 C57:C58 E57:G58 L57:L58 P57:Q58 C61:C62 E61:G62 L61:L62 P61:Q62 C65:C66 E65:G66 L65:L66 P65:Q66 C69:C70 E69:G70 L69:L70 P69:Q70 E73:G74 N73:N74 P73:Q74">
      <formula1>LTE(LEN(C9),(255))</formula1>
    </dataValidation>
  </dataValidations>
  <printOptions horizontalCentered="1"/>
  <pageMargins left="0" right="0" top="0.74803149606299213" bottom="0.74803149606299213" header="0" footer="0"/>
  <pageSetup paperSize="14" scale="5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FF"/>
    <pageSetUpPr fitToPage="1"/>
  </sheetPr>
  <dimension ref="A1:Z1000"/>
  <sheetViews>
    <sheetView workbookViewId="0"/>
  </sheetViews>
  <sheetFormatPr baseColWidth="10" defaultColWidth="14.42578125" defaultRowHeight="15" customHeight="1" outlineLevelCol="1"/>
  <cols>
    <col min="1" max="1" width="50" customWidth="1"/>
    <col min="2" max="2" width="15.85546875" customWidth="1"/>
    <col min="3" max="3" width="14.140625" customWidth="1"/>
    <col min="4" max="6" width="12.7109375" customWidth="1"/>
    <col min="7" max="9" width="12.7109375" customWidth="1" outlineLevel="1"/>
    <col min="10" max="10" width="12.7109375" customWidth="1"/>
    <col min="11" max="13" width="12.7109375" hidden="1" customWidth="1" outlineLevel="1"/>
    <col min="14" max="14" width="12.7109375" customWidth="1" collapsed="1"/>
    <col min="15" max="17" width="12.7109375" hidden="1" customWidth="1" outlineLevel="1"/>
    <col min="18" max="18" width="12.7109375" customWidth="1"/>
    <col min="19" max="21" width="12.7109375" hidden="1" customWidth="1" outlineLevel="1"/>
    <col min="22" max="25" width="12.7109375" customWidth="1"/>
    <col min="26" max="26" width="11.42578125" customWidth="1"/>
  </cols>
  <sheetData>
    <row r="1" spans="1:26" ht="16.5" customHeight="1">
      <c r="A1" s="317" t="str">
        <f>+'24-01-581'!A1:AJ1</f>
        <v>PARTIDA 21 -07 - 01 "SERVICIO NACIONAL DE LA DISCAPACIDAD"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1"/>
    </row>
    <row r="2" spans="1:26" ht="16.5" customHeight="1">
      <c r="A2" s="317" t="s">
        <v>88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1"/>
    </row>
    <row r="3" spans="1:26" ht="16.5" customHeight="1">
      <c r="A3" s="317" t="str">
        <f>+'24-01-587'!A3:AJ3</f>
        <v>EJECUCIÓN AL 31 DE MARZO DEL 2024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1"/>
    </row>
    <row r="4" spans="1:26" ht="16.5" customHeight="1">
      <c r="A4" s="317" t="s">
        <v>3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1"/>
    </row>
    <row r="5" spans="1:26" ht="24.75" customHeight="1">
      <c r="A5" s="330" t="s">
        <v>96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2"/>
      <c r="Z5" s="2"/>
    </row>
    <row r="6" spans="1:26" ht="24" customHeight="1">
      <c r="A6" s="320" t="s">
        <v>89</v>
      </c>
      <c r="B6" s="313" t="s">
        <v>13</v>
      </c>
      <c r="C6" s="313" t="s">
        <v>90</v>
      </c>
      <c r="D6" s="332" t="s">
        <v>16</v>
      </c>
      <c r="E6" s="333"/>
      <c r="F6" s="316"/>
      <c r="G6" s="310" t="s">
        <v>19</v>
      </c>
      <c r="H6" s="311"/>
      <c r="I6" s="312"/>
      <c r="J6" s="313" t="s">
        <v>20</v>
      </c>
      <c r="K6" s="310" t="s">
        <v>19</v>
      </c>
      <c r="L6" s="311"/>
      <c r="M6" s="312"/>
      <c r="N6" s="313" t="s">
        <v>21</v>
      </c>
      <c r="O6" s="310" t="s">
        <v>19</v>
      </c>
      <c r="P6" s="311"/>
      <c r="Q6" s="312"/>
      <c r="R6" s="313" t="s">
        <v>22</v>
      </c>
      <c r="S6" s="310" t="s">
        <v>19</v>
      </c>
      <c r="T6" s="311"/>
      <c r="U6" s="312"/>
      <c r="V6" s="313" t="s">
        <v>23</v>
      </c>
      <c r="W6" s="313" t="s">
        <v>24</v>
      </c>
      <c r="X6" s="315" t="s">
        <v>91</v>
      </c>
      <c r="Y6" s="316"/>
      <c r="Z6" s="120"/>
    </row>
    <row r="7" spans="1:26" ht="24" customHeight="1">
      <c r="A7" s="314"/>
      <c r="B7" s="314"/>
      <c r="C7" s="314"/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314"/>
      <c r="K7" s="5" t="s">
        <v>34</v>
      </c>
      <c r="L7" s="5" t="s">
        <v>35</v>
      </c>
      <c r="M7" s="5" t="s">
        <v>36</v>
      </c>
      <c r="N7" s="314"/>
      <c r="O7" s="5" t="s">
        <v>37</v>
      </c>
      <c r="P7" s="5" t="s">
        <v>38</v>
      </c>
      <c r="Q7" s="5" t="s">
        <v>39</v>
      </c>
      <c r="R7" s="314"/>
      <c r="S7" s="5" t="s">
        <v>40</v>
      </c>
      <c r="T7" s="5" t="s">
        <v>41</v>
      </c>
      <c r="U7" s="5" t="s">
        <v>42</v>
      </c>
      <c r="V7" s="314"/>
      <c r="W7" s="314"/>
      <c r="X7" s="123" t="s">
        <v>43</v>
      </c>
      <c r="Y7" s="123" t="s">
        <v>92</v>
      </c>
      <c r="Z7" s="120"/>
    </row>
    <row r="8" spans="1:26" ht="26.25" customHeight="1">
      <c r="A8" s="124" t="s">
        <v>45</v>
      </c>
      <c r="B8" s="111">
        <f>+'24-01-587'!J11</f>
        <v>25484664</v>
      </c>
      <c r="C8" s="111">
        <f>+'24-01-587'!K11</f>
        <v>25484668</v>
      </c>
      <c r="D8" s="111">
        <f>+'24-01-587'!M11</f>
        <v>114</v>
      </c>
      <c r="E8" s="111">
        <f>+'24-01-587'!N11</f>
        <v>105</v>
      </c>
      <c r="F8" s="111">
        <f>+'24-01-587'!O11</f>
        <v>0</v>
      </c>
      <c r="G8" s="111">
        <f>+'24-01-587'!R11</f>
        <v>25484668</v>
      </c>
      <c r="H8" s="111">
        <f>+'24-01-587'!S11</f>
        <v>0</v>
      </c>
      <c r="I8" s="111">
        <f>+'24-01-587'!T11</f>
        <v>0</v>
      </c>
      <c r="J8" s="56">
        <f>+'24-01-587'!U11</f>
        <v>25484668</v>
      </c>
      <c r="K8" s="111">
        <f>+'24-01-587'!V11</f>
        <v>0</v>
      </c>
      <c r="L8" s="111">
        <f>+'24-01-587'!W11</f>
        <v>0</v>
      </c>
      <c r="M8" s="111">
        <f>+'24-01-587'!X11</f>
        <v>0</v>
      </c>
      <c r="N8" s="56">
        <f>+'24-01-587'!Y11</f>
        <v>0</v>
      </c>
      <c r="O8" s="111">
        <f>+'24-01-587'!Z11</f>
        <v>0</v>
      </c>
      <c r="P8" s="111">
        <f>+'24-01-587'!AA11</f>
        <v>0</v>
      </c>
      <c r="Q8" s="111">
        <f>+'24-01-587'!AB11</f>
        <v>0</v>
      </c>
      <c r="R8" s="56">
        <f>+'24-01-587'!AC11</f>
        <v>0</v>
      </c>
      <c r="S8" s="111">
        <f>+'24-01-587'!AD11</f>
        <v>0</v>
      </c>
      <c r="T8" s="111">
        <f>+'24-01-587'!AE11</f>
        <v>0</v>
      </c>
      <c r="U8" s="111">
        <f>+'24-01-587'!AF11</f>
        <v>0</v>
      </c>
      <c r="V8" s="56">
        <f>+'24-01-587'!AG11</f>
        <v>0</v>
      </c>
      <c r="W8" s="56">
        <f>+'24-01-587'!AH11</f>
        <v>25484668</v>
      </c>
      <c r="X8" s="125">
        <f>+'24-01-587'!AI11</f>
        <v>1.0000001569571411</v>
      </c>
      <c r="Y8" s="125">
        <f>+'24-01-587'!AJ11</f>
        <v>0.10431496694705389</v>
      </c>
      <c r="Z8" s="2"/>
    </row>
    <row r="9" spans="1:26" ht="26.25" customHeight="1">
      <c r="A9" s="124" t="s">
        <v>55</v>
      </c>
      <c r="B9" s="111">
        <f>+'24-01-587'!J15</f>
        <v>25484668</v>
      </c>
      <c r="C9" s="111">
        <f>+'24-01-587'!K15</f>
        <v>25484668</v>
      </c>
      <c r="D9" s="111">
        <f>+'24-01-587'!M15</f>
        <v>201</v>
      </c>
      <c r="E9" s="111">
        <f>+'24-01-587'!N15</f>
        <v>116</v>
      </c>
      <c r="F9" s="111">
        <f>+'24-01-587'!O15</f>
        <v>0</v>
      </c>
      <c r="G9" s="111">
        <f>+'24-01-587'!R15</f>
        <v>25484668</v>
      </c>
      <c r="H9" s="111">
        <f>+'24-01-587'!S15</f>
        <v>0</v>
      </c>
      <c r="I9" s="111">
        <f>+'24-01-587'!T15</f>
        <v>0</v>
      </c>
      <c r="J9" s="56">
        <f>+'24-01-587'!U15</f>
        <v>25484668</v>
      </c>
      <c r="K9" s="111">
        <f>+'24-01-587'!V15</f>
        <v>0</v>
      </c>
      <c r="L9" s="111">
        <f>+'24-01-587'!W15</f>
        <v>0</v>
      </c>
      <c r="M9" s="111">
        <f>+'24-01-587'!X15</f>
        <v>0</v>
      </c>
      <c r="N9" s="56">
        <f>+'24-01-587'!Y15</f>
        <v>0</v>
      </c>
      <c r="O9" s="111">
        <f>+'24-01-587'!Z15</f>
        <v>0</v>
      </c>
      <c r="P9" s="111">
        <f>+'24-01-587'!AA15</f>
        <v>0</v>
      </c>
      <c r="Q9" s="111">
        <f>+'24-01-587'!AB15</f>
        <v>0</v>
      </c>
      <c r="R9" s="56">
        <f>+'24-01-587'!AC15</f>
        <v>0</v>
      </c>
      <c r="S9" s="111">
        <f>+'24-01-587'!AD15</f>
        <v>0</v>
      </c>
      <c r="T9" s="111">
        <f>+'24-01-587'!AE15</f>
        <v>0</v>
      </c>
      <c r="U9" s="111">
        <f>+'24-01-587'!AF15</f>
        <v>0</v>
      </c>
      <c r="V9" s="56">
        <f>+'24-01-587'!AG15</f>
        <v>0</v>
      </c>
      <c r="W9" s="56">
        <f>+'24-01-587'!AH15</f>
        <v>25484668</v>
      </c>
      <c r="X9" s="125">
        <f>+'24-01-587'!AI15</f>
        <v>1</v>
      </c>
      <c r="Y9" s="125">
        <f>+'24-01-587'!AJ15</f>
        <v>0.10431496694705389</v>
      </c>
      <c r="Z9" s="2"/>
    </row>
    <row r="10" spans="1:26" ht="26.25" customHeight="1">
      <c r="A10" s="124" t="s">
        <v>57</v>
      </c>
      <c r="B10" s="111">
        <f>+'24-01-587'!J19</f>
        <v>25484668</v>
      </c>
      <c r="C10" s="111">
        <f>+'24-01-587'!K19</f>
        <v>0</v>
      </c>
      <c r="D10" s="111">
        <f>+'24-01-587'!M19</f>
        <v>0</v>
      </c>
      <c r="E10" s="111">
        <f>+'24-01-587'!N19</f>
        <v>0</v>
      </c>
      <c r="F10" s="111">
        <f>+'24-01-587'!O19</f>
        <v>0</v>
      </c>
      <c r="G10" s="111">
        <f>+'24-01-587'!R19</f>
        <v>0</v>
      </c>
      <c r="H10" s="111">
        <f>+'24-01-587'!S19</f>
        <v>0</v>
      </c>
      <c r="I10" s="111">
        <f>+'24-01-587'!T19</f>
        <v>0</v>
      </c>
      <c r="J10" s="56">
        <f>+'24-01-587'!U19</f>
        <v>0</v>
      </c>
      <c r="K10" s="111">
        <f>+'24-01-587'!V19</f>
        <v>0</v>
      </c>
      <c r="L10" s="111">
        <f>+'24-01-587'!W19</f>
        <v>0</v>
      </c>
      <c r="M10" s="111">
        <f>+'24-01-587'!X19</f>
        <v>0</v>
      </c>
      <c r="N10" s="56">
        <f>+'24-01-587'!Y19</f>
        <v>0</v>
      </c>
      <c r="O10" s="111">
        <f>+'24-01-587'!Z19</f>
        <v>0</v>
      </c>
      <c r="P10" s="111">
        <f>+'24-01-587'!AA19</f>
        <v>0</v>
      </c>
      <c r="Q10" s="111">
        <f>+'24-01-587'!AB19</f>
        <v>0</v>
      </c>
      <c r="R10" s="56">
        <f>+'24-01-587'!AC19</f>
        <v>0</v>
      </c>
      <c r="S10" s="111">
        <f>+'24-01-587'!AD19</f>
        <v>0</v>
      </c>
      <c r="T10" s="111">
        <f>+'24-01-587'!AE19</f>
        <v>0</v>
      </c>
      <c r="U10" s="111">
        <f>+'24-01-587'!AF19</f>
        <v>0</v>
      </c>
      <c r="V10" s="56">
        <f>+'24-01-587'!AG19</f>
        <v>0</v>
      </c>
      <c r="W10" s="56">
        <f>+'24-01-587'!AH19</f>
        <v>0</v>
      </c>
      <c r="X10" s="125">
        <f>+'24-01-587'!AI19</f>
        <v>0</v>
      </c>
      <c r="Y10" s="125">
        <f>+'24-01-587'!AJ19</f>
        <v>0</v>
      </c>
      <c r="Z10" s="2"/>
    </row>
    <row r="11" spans="1:26" ht="26.25" customHeight="1">
      <c r="A11" s="124" t="s">
        <v>59</v>
      </c>
      <c r="B11" s="111">
        <f>+'24-01-587'!J23</f>
        <v>25484668</v>
      </c>
      <c r="C11" s="111">
        <f>+'24-01-587'!K23</f>
        <v>0</v>
      </c>
      <c r="D11" s="111">
        <f>+'24-01-587'!M23</f>
        <v>0</v>
      </c>
      <c r="E11" s="111">
        <f>+'24-01-587'!N23</f>
        <v>0</v>
      </c>
      <c r="F11" s="111">
        <f>+'24-01-587'!O23</f>
        <v>0</v>
      </c>
      <c r="G11" s="111">
        <f>+'24-01-587'!R23</f>
        <v>0</v>
      </c>
      <c r="H11" s="111">
        <f>+'24-01-587'!S23</f>
        <v>0</v>
      </c>
      <c r="I11" s="111">
        <f>+'24-01-587'!T23</f>
        <v>0</v>
      </c>
      <c r="J11" s="56">
        <f>+'24-01-587'!U23</f>
        <v>0</v>
      </c>
      <c r="K11" s="111">
        <f>+'24-01-587'!V23</f>
        <v>0</v>
      </c>
      <c r="L11" s="111">
        <f>+'24-01-587'!W23</f>
        <v>0</v>
      </c>
      <c r="M11" s="111">
        <f>+'24-01-587'!X23</f>
        <v>0</v>
      </c>
      <c r="N11" s="56">
        <f>+'24-01-587'!Y23</f>
        <v>0</v>
      </c>
      <c r="O11" s="111">
        <f>+'24-01-587'!Z23</f>
        <v>0</v>
      </c>
      <c r="P11" s="111">
        <f>+'24-01-587'!AA23</f>
        <v>0</v>
      </c>
      <c r="Q11" s="111">
        <f>+'24-01-587'!AB23</f>
        <v>0</v>
      </c>
      <c r="R11" s="56">
        <f>+'24-01-587'!AC23</f>
        <v>0</v>
      </c>
      <c r="S11" s="111">
        <f>+'24-01-587'!AD23</f>
        <v>0</v>
      </c>
      <c r="T11" s="111">
        <f>+'24-01-587'!AE23</f>
        <v>0</v>
      </c>
      <c r="U11" s="111">
        <f>+'24-01-587'!AF23</f>
        <v>0</v>
      </c>
      <c r="V11" s="56">
        <f>+'24-01-587'!AG23</f>
        <v>0</v>
      </c>
      <c r="W11" s="56">
        <f>+'24-01-587'!AH23</f>
        <v>0</v>
      </c>
      <c r="X11" s="125">
        <f>+'24-01-587'!AI23</f>
        <v>0</v>
      </c>
      <c r="Y11" s="125">
        <f>+'24-01-587'!AJ23</f>
        <v>0</v>
      </c>
      <c r="Z11" s="2"/>
    </row>
    <row r="12" spans="1:26" ht="26.25" customHeight="1">
      <c r="A12" s="124" t="s">
        <v>61</v>
      </c>
      <c r="B12" s="111">
        <f>+'24-01-587'!J27</f>
        <v>25484668</v>
      </c>
      <c r="C12" s="111">
        <f>+'24-01-587'!K27</f>
        <v>0</v>
      </c>
      <c r="D12" s="111">
        <f>+'24-01-587'!M27</f>
        <v>0</v>
      </c>
      <c r="E12" s="111">
        <f>+'24-01-587'!N27</f>
        <v>0</v>
      </c>
      <c r="F12" s="111">
        <f>+'24-01-587'!O27</f>
        <v>0</v>
      </c>
      <c r="G12" s="111">
        <f>+'24-01-587'!R27</f>
        <v>0</v>
      </c>
      <c r="H12" s="111">
        <f>+'24-01-587'!S27</f>
        <v>0</v>
      </c>
      <c r="I12" s="111">
        <f>+'24-01-587'!T27</f>
        <v>0</v>
      </c>
      <c r="J12" s="56">
        <f>+'24-01-587'!U27</f>
        <v>0</v>
      </c>
      <c r="K12" s="111">
        <f>+'24-01-587'!V27</f>
        <v>0</v>
      </c>
      <c r="L12" s="111">
        <f>+'24-01-587'!W27</f>
        <v>0</v>
      </c>
      <c r="M12" s="111">
        <f>+'24-01-587'!X27</f>
        <v>0</v>
      </c>
      <c r="N12" s="56">
        <f>+'24-01-587'!Y27</f>
        <v>0</v>
      </c>
      <c r="O12" s="111">
        <f>+'24-01-587'!Z27</f>
        <v>0</v>
      </c>
      <c r="P12" s="111">
        <f>+'24-01-587'!AA27</f>
        <v>0</v>
      </c>
      <c r="Q12" s="111">
        <f>+'24-01-587'!AB27</f>
        <v>0</v>
      </c>
      <c r="R12" s="56">
        <f>+'24-01-587'!AC27</f>
        <v>0</v>
      </c>
      <c r="S12" s="111">
        <f>+'24-01-587'!AD27</f>
        <v>0</v>
      </c>
      <c r="T12" s="111">
        <f>+'24-01-587'!AE27</f>
        <v>0</v>
      </c>
      <c r="U12" s="111">
        <f>+'24-01-587'!AF27</f>
        <v>0</v>
      </c>
      <c r="V12" s="56">
        <f>+'24-01-587'!AG27</f>
        <v>0</v>
      </c>
      <c r="W12" s="56">
        <f>+'24-01-587'!AH27</f>
        <v>0</v>
      </c>
      <c r="X12" s="125">
        <f>+'24-01-587'!AI27</f>
        <v>0</v>
      </c>
      <c r="Y12" s="125">
        <f>+'24-01-587'!AJ27</f>
        <v>0</v>
      </c>
      <c r="Z12" s="2"/>
    </row>
    <row r="13" spans="1:26" ht="26.25" customHeight="1">
      <c r="A13" s="124" t="s">
        <v>63</v>
      </c>
      <c r="B13" s="111">
        <f>+'24-01-587'!J31</f>
        <v>25716750</v>
      </c>
      <c r="C13" s="111">
        <f>+'24-01-587'!K31</f>
        <v>0</v>
      </c>
      <c r="D13" s="111">
        <f>+'24-01-587'!M31</f>
        <v>0</v>
      </c>
      <c r="E13" s="111">
        <f>+'24-01-587'!N31</f>
        <v>0</v>
      </c>
      <c r="F13" s="111">
        <f>+'24-01-587'!O31</f>
        <v>0</v>
      </c>
      <c r="G13" s="111">
        <f>+'24-01-587'!R31</f>
        <v>0</v>
      </c>
      <c r="H13" s="111">
        <f>+'24-01-587'!S31</f>
        <v>0</v>
      </c>
      <c r="I13" s="111">
        <f>+'24-01-587'!T31</f>
        <v>0</v>
      </c>
      <c r="J13" s="56">
        <f>+'24-01-587'!U31</f>
        <v>0</v>
      </c>
      <c r="K13" s="111">
        <f>+'24-01-587'!V31</f>
        <v>0</v>
      </c>
      <c r="L13" s="111">
        <f>+'24-01-587'!W31</f>
        <v>0</v>
      </c>
      <c r="M13" s="111">
        <f>+'24-01-587'!X31</f>
        <v>0</v>
      </c>
      <c r="N13" s="56">
        <f>+'24-01-587'!Y31</f>
        <v>0</v>
      </c>
      <c r="O13" s="111">
        <f>+'24-01-587'!Z31</f>
        <v>0</v>
      </c>
      <c r="P13" s="111">
        <f>+'24-01-587'!AA31</f>
        <v>0</v>
      </c>
      <c r="Q13" s="111">
        <f>+'24-01-587'!AB31</f>
        <v>0</v>
      </c>
      <c r="R13" s="56">
        <f>+'24-01-587'!AC31</f>
        <v>0</v>
      </c>
      <c r="S13" s="111">
        <f>+'24-01-587'!AD31</f>
        <v>0</v>
      </c>
      <c r="T13" s="111">
        <f>+'24-01-587'!AE31</f>
        <v>0</v>
      </c>
      <c r="U13" s="111">
        <f>+'24-01-587'!AF31</f>
        <v>0</v>
      </c>
      <c r="V13" s="56">
        <f>+'24-01-587'!AG31</f>
        <v>0</v>
      </c>
      <c r="W13" s="56">
        <f>+'24-01-587'!AH31</f>
        <v>0</v>
      </c>
      <c r="X13" s="125">
        <f>+'24-01-587'!AI31</f>
        <v>0</v>
      </c>
      <c r="Y13" s="125">
        <f>+'24-01-587'!AJ31</f>
        <v>0</v>
      </c>
      <c r="Z13" s="2"/>
    </row>
    <row r="14" spans="1:26" ht="26.25" customHeight="1">
      <c r="A14" s="124" t="s">
        <v>65</v>
      </c>
      <c r="B14" s="111">
        <f>+'24-01-587'!J35</f>
        <v>25716750</v>
      </c>
      <c r="C14" s="111">
        <f>+'24-01-587'!K35</f>
        <v>0</v>
      </c>
      <c r="D14" s="111">
        <f>+'24-01-587'!M35</f>
        <v>0</v>
      </c>
      <c r="E14" s="111">
        <f>+'24-01-587'!N35</f>
        <v>0</v>
      </c>
      <c r="F14" s="111">
        <f>+'24-01-587'!O35</f>
        <v>0</v>
      </c>
      <c r="G14" s="111">
        <f>+'24-01-587'!R35</f>
        <v>0</v>
      </c>
      <c r="H14" s="111">
        <f>+'24-01-587'!S35</f>
        <v>0</v>
      </c>
      <c r="I14" s="111">
        <f>+'24-01-587'!T35</f>
        <v>0</v>
      </c>
      <c r="J14" s="56">
        <f>+'24-01-587'!U35</f>
        <v>0</v>
      </c>
      <c r="K14" s="111">
        <f>+'24-01-587'!V35</f>
        <v>0</v>
      </c>
      <c r="L14" s="111">
        <f>+'24-01-587'!W35</f>
        <v>0</v>
      </c>
      <c r="M14" s="111">
        <f>+'24-01-587'!X35</f>
        <v>0</v>
      </c>
      <c r="N14" s="56">
        <f>+'24-01-587'!Y35</f>
        <v>0</v>
      </c>
      <c r="O14" s="111">
        <f>+'24-01-587'!Z35</f>
        <v>0</v>
      </c>
      <c r="P14" s="111">
        <f>+'24-01-587'!AA35</f>
        <v>0</v>
      </c>
      <c r="Q14" s="111">
        <f>+'24-01-587'!AB35</f>
        <v>0</v>
      </c>
      <c r="R14" s="56">
        <f>+'24-01-587'!AC35</f>
        <v>0</v>
      </c>
      <c r="S14" s="111">
        <f>+'24-01-587'!AD35</f>
        <v>0</v>
      </c>
      <c r="T14" s="111">
        <f>+'24-01-587'!AE35</f>
        <v>0</v>
      </c>
      <c r="U14" s="111">
        <f>+'24-01-587'!AF35</f>
        <v>0</v>
      </c>
      <c r="V14" s="56">
        <f>+'24-01-587'!AG35</f>
        <v>0</v>
      </c>
      <c r="W14" s="56">
        <f>+'24-01-587'!AH35</f>
        <v>0</v>
      </c>
      <c r="X14" s="125">
        <f>+'24-01-587'!AI35</f>
        <v>0</v>
      </c>
      <c r="Y14" s="125">
        <f>+'24-01-587'!AJ35</f>
        <v>0</v>
      </c>
      <c r="Z14" s="2"/>
    </row>
    <row r="15" spans="1:26" ht="26.25" customHeight="1">
      <c r="A15" s="124" t="s">
        <v>67</v>
      </c>
      <c r="B15" s="111">
        <f>+'24-01-587'!J39</f>
        <v>25233333</v>
      </c>
      <c r="C15" s="111">
        <f>+'24-01-587'!K39</f>
        <v>25233333</v>
      </c>
      <c r="D15" s="111">
        <f>+'24-01-587'!M39</f>
        <v>138</v>
      </c>
      <c r="E15" s="111">
        <f>+'24-01-587'!N39</f>
        <v>123</v>
      </c>
      <c r="F15" s="111">
        <f>+'24-01-587'!O39</f>
        <v>0</v>
      </c>
      <c r="G15" s="111">
        <f>+'24-01-587'!R39</f>
        <v>25233333</v>
      </c>
      <c r="H15" s="111">
        <f>+'24-01-587'!S39</f>
        <v>0</v>
      </c>
      <c r="I15" s="111">
        <f>+'24-01-587'!T39</f>
        <v>0</v>
      </c>
      <c r="J15" s="56">
        <f>+'24-01-587'!U39</f>
        <v>25233333</v>
      </c>
      <c r="K15" s="111">
        <f>+'24-01-587'!V39</f>
        <v>0</v>
      </c>
      <c r="L15" s="111">
        <f>+'24-01-587'!W39</f>
        <v>0</v>
      </c>
      <c r="M15" s="111">
        <f>+'24-01-587'!X39</f>
        <v>0</v>
      </c>
      <c r="N15" s="56">
        <f>+'24-01-587'!Y39</f>
        <v>0</v>
      </c>
      <c r="O15" s="111">
        <f>+'24-01-587'!Z39</f>
        <v>0</v>
      </c>
      <c r="P15" s="111">
        <f>+'24-01-587'!AA39</f>
        <v>0</v>
      </c>
      <c r="Q15" s="111">
        <f>+'24-01-587'!AB39</f>
        <v>0</v>
      </c>
      <c r="R15" s="56">
        <f>+'24-01-587'!AC39</f>
        <v>0</v>
      </c>
      <c r="S15" s="111">
        <f>+'24-01-587'!AD39</f>
        <v>0</v>
      </c>
      <c r="T15" s="111">
        <f>+'24-01-587'!AE39</f>
        <v>0</v>
      </c>
      <c r="U15" s="111">
        <f>+'24-01-587'!AF39</f>
        <v>0</v>
      </c>
      <c r="V15" s="56">
        <f>+'24-01-587'!AG39</f>
        <v>0</v>
      </c>
      <c r="W15" s="56">
        <f>+'24-01-587'!AH39</f>
        <v>25233333</v>
      </c>
      <c r="X15" s="125">
        <f>+'24-01-587'!AI39</f>
        <v>1</v>
      </c>
      <c r="Y15" s="125">
        <f>+'24-01-587'!AJ39</f>
        <v>0.10328619144102659</v>
      </c>
      <c r="Z15" s="2"/>
    </row>
    <row r="16" spans="1:26" ht="26.25" customHeight="1">
      <c r="A16" s="124" t="s">
        <v>70</v>
      </c>
      <c r="B16" s="111">
        <f>+'24-01-587'!J43</f>
        <v>25233333</v>
      </c>
      <c r="C16" s="111">
        <f>+'24-01-587'!K43</f>
        <v>25233333</v>
      </c>
      <c r="D16" s="111">
        <f>+'24-01-587'!M43</f>
        <v>168</v>
      </c>
      <c r="E16" s="111">
        <f>+'24-01-587'!N43</f>
        <v>0</v>
      </c>
      <c r="F16" s="111">
        <f>+'24-01-587'!O43</f>
        <v>0</v>
      </c>
      <c r="G16" s="111">
        <f>+'24-01-587'!R43</f>
        <v>25233333</v>
      </c>
      <c r="H16" s="111">
        <f>+'24-01-587'!S43</f>
        <v>0</v>
      </c>
      <c r="I16" s="111">
        <f>+'24-01-587'!T43</f>
        <v>0</v>
      </c>
      <c r="J16" s="56">
        <f>+'24-01-587'!U43</f>
        <v>25233333</v>
      </c>
      <c r="K16" s="111">
        <f>+'24-01-587'!V43</f>
        <v>0</v>
      </c>
      <c r="L16" s="111">
        <f>+'24-01-587'!W43</f>
        <v>0</v>
      </c>
      <c r="M16" s="111">
        <f>+'24-01-587'!X43</f>
        <v>0</v>
      </c>
      <c r="N16" s="56">
        <f>+'24-01-587'!Y43</f>
        <v>0</v>
      </c>
      <c r="O16" s="111">
        <f>+'24-01-587'!Z43</f>
        <v>0</v>
      </c>
      <c r="P16" s="111">
        <f>+'24-01-587'!AA43</f>
        <v>0</v>
      </c>
      <c r="Q16" s="111">
        <f>+'24-01-587'!AB43</f>
        <v>0</v>
      </c>
      <c r="R16" s="56">
        <f>+'24-01-587'!AC43</f>
        <v>0</v>
      </c>
      <c r="S16" s="111">
        <f>+'24-01-587'!AD43</f>
        <v>0</v>
      </c>
      <c r="T16" s="111">
        <f>+'24-01-587'!AE43</f>
        <v>0</v>
      </c>
      <c r="U16" s="111">
        <f>+'24-01-587'!AF43</f>
        <v>0</v>
      </c>
      <c r="V16" s="56">
        <f>+'24-01-587'!AG43</f>
        <v>0</v>
      </c>
      <c r="W16" s="56">
        <f>+'24-01-587'!AH43</f>
        <v>25233333</v>
      </c>
      <c r="X16" s="125">
        <f>+'24-01-587'!AI43</f>
        <v>1</v>
      </c>
      <c r="Y16" s="125">
        <f>+'24-01-587'!AJ43</f>
        <v>0.10328619144102659</v>
      </c>
      <c r="Z16" s="2"/>
    </row>
    <row r="17" spans="1:26" ht="26.25" customHeight="1">
      <c r="A17" s="124" t="s">
        <v>72</v>
      </c>
      <c r="B17" s="111">
        <f>+'24-01-587'!J47</f>
        <v>25233333</v>
      </c>
      <c r="C17" s="111">
        <f>+'24-01-587'!K47</f>
        <v>25233333</v>
      </c>
      <c r="D17" s="111">
        <f>+'24-01-587'!M47</f>
        <v>46</v>
      </c>
      <c r="E17" s="111">
        <f>+'24-01-587'!N47</f>
        <v>0</v>
      </c>
      <c r="F17" s="111">
        <f>+'24-01-587'!O47</f>
        <v>0</v>
      </c>
      <c r="G17" s="111">
        <f>+'24-01-587'!R47</f>
        <v>25233333</v>
      </c>
      <c r="H17" s="111">
        <f>+'24-01-587'!S47</f>
        <v>0</v>
      </c>
      <c r="I17" s="111">
        <f>+'24-01-587'!T47</f>
        <v>0</v>
      </c>
      <c r="J17" s="56">
        <f>+'24-01-587'!U47</f>
        <v>25233333</v>
      </c>
      <c r="K17" s="111">
        <f>+'24-01-587'!V47</f>
        <v>0</v>
      </c>
      <c r="L17" s="111">
        <f>+'24-01-587'!W47</f>
        <v>0</v>
      </c>
      <c r="M17" s="111">
        <f>+'24-01-587'!X47</f>
        <v>0</v>
      </c>
      <c r="N17" s="56">
        <f>+'24-01-587'!Y47</f>
        <v>0</v>
      </c>
      <c r="O17" s="111">
        <f>+'24-01-587'!Z47</f>
        <v>0</v>
      </c>
      <c r="P17" s="111">
        <f>+'24-01-587'!AA47</f>
        <v>0</v>
      </c>
      <c r="Q17" s="111">
        <f>+'24-01-587'!AB47</f>
        <v>0</v>
      </c>
      <c r="R17" s="56">
        <f>+'24-01-587'!AC47</f>
        <v>0</v>
      </c>
      <c r="S17" s="111">
        <f>+'24-01-587'!AD47</f>
        <v>0</v>
      </c>
      <c r="T17" s="111">
        <f>+'24-01-587'!AE47</f>
        <v>0</v>
      </c>
      <c r="U17" s="111">
        <f>+'24-01-587'!AF47</f>
        <v>0</v>
      </c>
      <c r="V17" s="56">
        <f>+'24-01-587'!AG47</f>
        <v>0</v>
      </c>
      <c r="W17" s="56">
        <f>+'24-01-587'!AH47</f>
        <v>25233333</v>
      </c>
      <c r="X17" s="125">
        <f>+'24-01-587'!AI47</f>
        <v>1</v>
      </c>
      <c r="Y17" s="125">
        <f>+'24-01-587'!AJ47</f>
        <v>0.10328619144102659</v>
      </c>
      <c r="Z17" s="2"/>
    </row>
    <row r="18" spans="1:26" ht="26.25" customHeight="1">
      <c r="A18" s="124" t="s">
        <v>74</v>
      </c>
      <c r="B18" s="111">
        <f>+'24-01-587'!J51</f>
        <v>25233333</v>
      </c>
      <c r="C18" s="111">
        <f>+'24-01-587'!K51</f>
        <v>25233333</v>
      </c>
      <c r="D18" s="111">
        <f>+'24-01-587'!M51</f>
        <v>66</v>
      </c>
      <c r="E18" s="111">
        <f>+'24-01-587'!N51</f>
        <v>47</v>
      </c>
      <c r="F18" s="111">
        <f>+'24-01-587'!O51</f>
        <v>0</v>
      </c>
      <c r="G18" s="111">
        <f>+'24-01-587'!R51</f>
        <v>25233333</v>
      </c>
      <c r="H18" s="111">
        <f>+'24-01-587'!S51</f>
        <v>0</v>
      </c>
      <c r="I18" s="111">
        <f>+'24-01-587'!T51</f>
        <v>0</v>
      </c>
      <c r="J18" s="56">
        <f>+'24-01-587'!U51</f>
        <v>25233333</v>
      </c>
      <c r="K18" s="111">
        <f>+'24-01-587'!V51</f>
        <v>0</v>
      </c>
      <c r="L18" s="111">
        <f>+'24-01-587'!W51</f>
        <v>0</v>
      </c>
      <c r="M18" s="111">
        <f>+'24-01-587'!X51</f>
        <v>0</v>
      </c>
      <c r="N18" s="56">
        <f>+'24-01-587'!Y51</f>
        <v>0</v>
      </c>
      <c r="O18" s="111">
        <f>+'24-01-587'!Z51</f>
        <v>0</v>
      </c>
      <c r="P18" s="111">
        <f>+'24-01-587'!AA51</f>
        <v>0</v>
      </c>
      <c r="Q18" s="111">
        <f>+'24-01-587'!AB51</f>
        <v>0</v>
      </c>
      <c r="R18" s="56">
        <f>+'24-01-587'!AC51</f>
        <v>0</v>
      </c>
      <c r="S18" s="111">
        <f>+'24-01-587'!AD51</f>
        <v>0</v>
      </c>
      <c r="T18" s="111">
        <f>+'24-01-587'!AE51</f>
        <v>0</v>
      </c>
      <c r="U18" s="111">
        <f>+'24-01-587'!AF51</f>
        <v>0</v>
      </c>
      <c r="V18" s="56">
        <f>+'24-01-587'!AG51</f>
        <v>0</v>
      </c>
      <c r="W18" s="56">
        <f>+'24-01-587'!AH51</f>
        <v>25233333</v>
      </c>
      <c r="X18" s="125">
        <f>+'24-01-587'!AI51</f>
        <v>1</v>
      </c>
      <c r="Y18" s="125">
        <f>+'24-01-587'!AJ51</f>
        <v>0.10328619144102659</v>
      </c>
      <c r="Z18" s="2"/>
    </row>
    <row r="19" spans="1:26" ht="26.25" customHeight="1">
      <c r="A19" s="124" t="s">
        <v>76</v>
      </c>
      <c r="B19" s="111">
        <f>+'24-01-587'!J55</f>
        <v>25716750</v>
      </c>
      <c r="C19" s="111">
        <f>+'24-01-587'!K55</f>
        <v>0</v>
      </c>
      <c r="D19" s="111">
        <f>+'24-01-587'!M55</f>
        <v>0</v>
      </c>
      <c r="E19" s="111">
        <f>+'24-01-587'!N55</f>
        <v>0</v>
      </c>
      <c r="F19" s="111">
        <f>+'24-01-587'!O55</f>
        <v>0</v>
      </c>
      <c r="G19" s="111">
        <f>+'24-01-587'!R55</f>
        <v>0</v>
      </c>
      <c r="H19" s="111">
        <f>+'24-01-587'!S55</f>
        <v>0</v>
      </c>
      <c r="I19" s="111">
        <f>+'24-01-587'!T55</f>
        <v>0</v>
      </c>
      <c r="J19" s="56">
        <f>+'24-01-587'!U55</f>
        <v>0</v>
      </c>
      <c r="K19" s="111">
        <f>+'24-01-587'!V55</f>
        <v>0</v>
      </c>
      <c r="L19" s="111">
        <f>+'24-01-587'!W55</f>
        <v>0</v>
      </c>
      <c r="M19" s="111">
        <f>+'24-01-587'!X55</f>
        <v>0</v>
      </c>
      <c r="N19" s="56">
        <f>+'24-01-587'!Y55</f>
        <v>0</v>
      </c>
      <c r="O19" s="111">
        <f>+'24-01-587'!Z55</f>
        <v>0</v>
      </c>
      <c r="P19" s="111">
        <f>+'24-01-587'!AA55</f>
        <v>0</v>
      </c>
      <c r="Q19" s="111">
        <f>+'24-01-587'!AB55</f>
        <v>0</v>
      </c>
      <c r="R19" s="56">
        <f>+'24-01-587'!AC55</f>
        <v>0</v>
      </c>
      <c r="S19" s="111">
        <f>+'24-01-587'!AD55</f>
        <v>0</v>
      </c>
      <c r="T19" s="111">
        <f>+'24-01-587'!AE55</f>
        <v>0</v>
      </c>
      <c r="U19" s="111">
        <f>+'24-01-587'!AF55</f>
        <v>0</v>
      </c>
      <c r="V19" s="56">
        <f>+'24-01-587'!AG55</f>
        <v>0</v>
      </c>
      <c r="W19" s="56">
        <f>+'24-01-587'!AH55</f>
        <v>0</v>
      </c>
      <c r="X19" s="125">
        <f>+'24-01-587'!AI55</f>
        <v>0</v>
      </c>
      <c r="Y19" s="125">
        <f>+'24-01-587'!AJ55</f>
        <v>0</v>
      </c>
      <c r="Z19" s="2"/>
    </row>
    <row r="20" spans="1:26" ht="26.25" customHeight="1">
      <c r="A20" s="60" t="s">
        <v>93</v>
      </c>
      <c r="B20" s="111">
        <f>+'24-01-587'!J59</f>
        <v>25233333</v>
      </c>
      <c r="C20" s="111">
        <f>+'24-01-587'!K59</f>
        <v>25233333</v>
      </c>
      <c r="D20" s="111">
        <f>+'24-01-587'!M59</f>
        <v>93</v>
      </c>
      <c r="E20" s="111">
        <f>+'24-01-587'!N59</f>
        <v>93</v>
      </c>
      <c r="F20" s="111">
        <f>+'24-01-587'!O59</f>
        <v>0</v>
      </c>
      <c r="G20" s="111">
        <f>+'24-01-587'!R59</f>
        <v>25233333</v>
      </c>
      <c r="H20" s="111">
        <f>+'24-01-587'!S59</f>
        <v>0</v>
      </c>
      <c r="I20" s="111">
        <f>+'24-01-587'!T59</f>
        <v>0</v>
      </c>
      <c r="J20" s="56">
        <f>+'24-01-587'!U59</f>
        <v>25233333</v>
      </c>
      <c r="K20" s="111">
        <f>+'24-01-587'!V59</f>
        <v>0</v>
      </c>
      <c r="L20" s="111">
        <f>+'24-01-587'!W59</f>
        <v>0</v>
      </c>
      <c r="M20" s="111">
        <f>+'24-01-587'!X59</f>
        <v>0</v>
      </c>
      <c r="N20" s="56">
        <f>+'24-01-587'!Y59</f>
        <v>0</v>
      </c>
      <c r="O20" s="111">
        <f>+'24-01-587'!Z59</f>
        <v>0</v>
      </c>
      <c r="P20" s="111">
        <f>+'24-01-587'!AA59</f>
        <v>0</v>
      </c>
      <c r="Q20" s="111">
        <f>+'24-01-587'!AB59</f>
        <v>0</v>
      </c>
      <c r="R20" s="56">
        <f>+'24-01-587'!AC59</f>
        <v>0</v>
      </c>
      <c r="S20" s="111">
        <f>+'24-01-587'!AD59</f>
        <v>0</v>
      </c>
      <c r="T20" s="111">
        <f>+'24-01-587'!AE59</f>
        <v>0</v>
      </c>
      <c r="U20" s="111">
        <f>+'24-01-587'!AF59</f>
        <v>0</v>
      </c>
      <c r="V20" s="56">
        <f>+'24-01-587'!AG59</f>
        <v>0</v>
      </c>
      <c r="W20" s="56">
        <f>+'24-01-587'!AH59</f>
        <v>25233333</v>
      </c>
      <c r="X20" s="125">
        <f>+'24-01-587'!AI59</f>
        <v>1</v>
      </c>
      <c r="Y20" s="125">
        <f>+'24-01-587'!AJ59</f>
        <v>0.10328619144102659</v>
      </c>
      <c r="Z20" s="2"/>
    </row>
    <row r="21" spans="1:26" ht="26.25" customHeight="1">
      <c r="A21" s="60" t="s">
        <v>80</v>
      </c>
      <c r="B21" s="111">
        <f>+'24-01-587'!J63</f>
        <v>25484666</v>
      </c>
      <c r="C21" s="111">
        <f>+'24-01-587'!K63</f>
        <v>25484666</v>
      </c>
      <c r="D21" s="111">
        <f>+'24-01-587'!M63</f>
        <v>436</v>
      </c>
      <c r="E21" s="111">
        <f>+'24-01-587'!N63</f>
        <v>368</v>
      </c>
      <c r="F21" s="111">
        <f>+'24-01-587'!O63</f>
        <v>0</v>
      </c>
      <c r="G21" s="111">
        <f>+'24-01-587'!R63</f>
        <v>25484666</v>
      </c>
      <c r="H21" s="111">
        <f>+'24-01-587'!S63</f>
        <v>0</v>
      </c>
      <c r="I21" s="111">
        <f>+'24-01-587'!T63</f>
        <v>0</v>
      </c>
      <c r="J21" s="56">
        <f>+'24-01-587'!U63</f>
        <v>25484666</v>
      </c>
      <c r="K21" s="111">
        <f>+'24-01-587'!V63</f>
        <v>0</v>
      </c>
      <c r="L21" s="111">
        <f>+'24-01-587'!W63</f>
        <v>0</v>
      </c>
      <c r="M21" s="111">
        <f>+'24-01-587'!X63</f>
        <v>0</v>
      </c>
      <c r="N21" s="56">
        <f>+'24-01-587'!Y63</f>
        <v>0</v>
      </c>
      <c r="O21" s="111">
        <f>+'24-01-587'!Z63</f>
        <v>0</v>
      </c>
      <c r="P21" s="111">
        <f>+'24-01-587'!AA63</f>
        <v>0</v>
      </c>
      <c r="Q21" s="111">
        <f>+'24-01-587'!AB63</f>
        <v>0</v>
      </c>
      <c r="R21" s="56">
        <f>+'24-01-587'!AC63</f>
        <v>0</v>
      </c>
      <c r="S21" s="111">
        <f>+'24-01-587'!AD63</f>
        <v>0</v>
      </c>
      <c r="T21" s="111">
        <f>+'24-01-587'!AE63</f>
        <v>0</v>
      </c>
      <c r="U21" s="111">
        <f>+'24-01-587'!AF63</f>
        <v>0</v>
      </c>
      <c r="V21" s="56">
        <f>+'24-01-587'!AG63</f>
        <v>0</v>
      </c>
      <c r="W21" s="56">
        <f>+'24-01-587'!AH63</f>
        <v>25484666</v>
      </c>
      <c r="X21" s="125">
        <f>+'24-01-587'!AI63</f>
        <v>1</v>
      </c>
      <c r="Y21" s="125">
        <f>+'24-01-587'!AJ63</f>
        <v>0.10431495876056569</v>
      </c>
      <c r="Z21" s="2"/>
    </row>
    <row r="22" spans="1:26" ht="26.25" customHeight="1">
      <c r="A22" s="60" t="s">
        <v>94</v>
      </c>
      <c r="B22" s="111">
        <f>+'24-01-587'!J67</f>
        <v>25233333</v>
      </c>
      <c r="C22" s="111">
        <f>+'24-01-587'!K67</f>
        <v>25233333</v>
      </c>
      <c r="D22" s="111">
        <f>+'24-01-587'!M67</f>
        <v>65</v>
      </c>
      <c r="E22" s="111">
        <f>+'24-01-587'!N67</f>
        <v>60</v>
      </c>
      <c r="F22" s="111">
        <f>+'24-01-587'!O67</f>
        <v>0</v>
      </c>
      <c r="G22" s="111">
        <f>+'24-01-587'!R67</f>
        <v>25233333</v>
      </c>
      <c r="H22" s="111">
        <f>+'24-01-587'!S67</f>
        <v>0</v>
      </c>
      <c r="I22" s="111">
        <f>+'24-01-587'!T67</f>
        <v>0</v>
      </c>
      <c r="J22" s="56">
        <f>+'24-01-587'!U67</f>
        <v>25233333</v>
      </c>
      <c r="K22" s="111">
        <f>+'24-01-587'!V67</f>
        <v>0</v>
      </c>
      <c r="L22" s="111">
        <f>+'24-01-587'!W67</f>
        <v>0</v>
      </c>
      <c r="M22" s="111">
        <f>+'24-01-587'!X67</f>
        <v>0</v>
      </c>
      <c r="N22" s="56">
        <f>+'24-01-587'!Y67</f>
        <v>0</v>
      </c>
      <c r="O22" s="111">
        <f>+'24-01-587'!Z67</f>
        <v>0</v>
      </c>
      <c r="P22" s="111">
        <f>+'24-01-587'!AA67</f>
        <v>0</v>
      </c>
      <c r="Q22" s="111">
        <f>+'24-01-587'!AB67</f>
        <v>0</v>
      </c>
      <c r="R22" s="56">
        <f>+'24-01-587'!AC67</f>
        <v>0</v>
      </c>
      <c r="S22" s="111">
        <f>+'24-01-587'!AD67</f>
        <v>0</v>
      </c>
      <c r="T22" s="111">
        <f>+'24-01-587'!AE67</f>
        <v>0</v>
      </c>
      <c r="U22" s="111">
        <f>+'24-01-587'!AF67</f>
        <v>0</v>
      </c>
      <c r="V22" s="56">
        <f>+'24-01-587'!AG67</f>
        <v>0</v>
      </c>
      <c r="W22" s="56">
        <f>+'24-01-587'!AH67</f>
        <v>25233333</v>
      </c>
      <c r="X22" s="125">
        <f>+'24-01-587'!AI67</f>
        <v>1</v>
      </c>
      <c r="Y22" s="125">
        <f>+'24-01-587'!AJ67</f>
        <v>0.10328619144102659</v>
      </c>
      <c r="Z22" s="2"/>
    </row>
    <row r="23" spans="1:26" ht="26.25" customHeight="1">
      <c r="A23" s="60" t="s">
        <v>84</v>
      </c>
      <c r="B23" s="111">
        <f>+'24-01-587'!J71</f>
        <v>35716750</v>
      </c>
      <c r="C23" s="111">
        <f>+'24-01-587'!K71</f>
        <v>16451000</v>
      </c>
      <c r="D23" s="111">
        <f>+'24-01-587'!M71</f>
        <v>400</v>
      </c>
      <c r="E23" s="111">
        <f>+'24-01-587'!N71</f>
        <v>368</v>
      </c>
      <c r="F23" s="111">
        <f>+'24-01-587'!O71</f>
        <v>0</v>
      </c>
      <c r="G23" s="111">
        <f>+'24-01-587'!R71</f>
        <v>0</v>
      </c>
      <c r="H23" s="111">
        <f>+'24-01-587'!S71</f>
        <v>16451000</v>
      </c>
      <c r="I23" s="111">
        <f>+'24-01-587'!T71</f>
        <v>0</v>
      </c>
      <c r="J23" s="56">
        <f>+'24-01-587'!U71</f>
        <v>16451000</v>
      </c>
      <c r="K23" s="111">
        <f>+'24-01-587'!V71</f>
        <v>0</v>
      </c>
      <c r="L23" s="111">
        <f>+'24-01-587'!W71</f>
        <v>0</v>
      </c>
      <c r="M23" s="111">
        <f>+'24-01-587'!X71</f>
        <v>0</v>
      </c>
      <c r="N23" s="56">
        <f>+'24-01-587'!Y71</f>
        <v>0</v>
      </c>
      <c r="O23" s="111">
        <f>+'24-01-587'!Z71</f>
        <v>0</v>
      </c>
      <c r="P23" s="111">
        <f>+'24-01-587'!AA71</f>
        <v>0</v>
      </c>
      <c r="Q23" s="111">
        <f>+'24-01-587'!AB71</f>
        <v>0</v>
      </c>
      <c r="R23" s="56">
        <f>+'24-01-587'!AC71</f>
        <v>0</v>
      </c>
      <c r="S23" s="111">
        <f>+'24-01-587'!AD71</f>
        <v>0</v>
      </c>
      <c r="T23" s="111">
        <f>+'24-01-587'!AE71</f>
        <v>0</v>
      </c>
      <c r="U23" s="111">
        <f>+'24-01-587'!AF71</f>
        <v>0</v>
      </c>
      <c r="V23" s="56">
        <f>+'24-01-587'!AG71</f>
        <v>0</v>
      </c>
      <c r="W23" s="56">
        <f>+'24-01-587'!AH71</f>
        <v>16451000</v>
      </c>
      <c r="X23" s="125">
        <f>+'24-01-587'!AI71</f>
        <v>0.46059621886089858</v>
      </c>
      <c r="Y23" s="125">
        <f>+'24-01-587'!AJ71</f>
        <v>6.7337958699167019E-2</v>
      </c>
      <c r="Z23" s="2"/>
    </row>
    <row r="24" spans="1:26" ht="26.25" customHeight="1">
      <c r="A24" s="126" t="s">
        <v>86</v>
      </c>
      <c r="B24" s="111">
        <f>+'24-01-587'!J75</f>
        <v>0</v>
      </c>
      <c r="C24" s="111">
        <f>+'24-01-587'!K75</f>
        <v>0</v>
      </c>
      <c r="D24" s="111">
        <f>+'24-01-587'!M75</f>
        <v>0</v>
      </c>
      <c r="E24" s="111">
        <f>+'24-01-587'!N75</f>
        <v>0</v>
      </c>
      <c r="F24" s="111">
        <f>+'24-01-587'!O75</f>
        <v>0</v>
      </c>
      <c r="G24" s="111">
        <f>+'24-01-587'!R75</f>
        <v>0</v>
      </c>
      <c r="H24" s="111">
        <f>+'24-01-587'!S75</f>
        <v>0</v>
      </c>
      <c r="I24" s="111">
        <f>+'24-01-587'!T75</f>
        <v>0</v>
      </c>
      <c r="J24" s="56">
        <f>+'24-01-587'!U75</f>
        <v>0</v>
      </c>
      <c r="K24" s="111">
        <f>+'24-01-587'!V75</f>
        <v>0</v>
      </c>
      <c r="L24" s="111">
        <f>+'24-01-587'!W75</f>
        <v>0</v>
      </c>
      <c r="M24" s="111">
        <f>+'24-01-587'!X75</f>
        <v>0</v>
      </c>
      <c r="N24" s="56">
        <f>+'24-01-587'!Y75</f>
        <v>0</v>
      </c>
      <c r="O24" s="111">
        <f>+'24-01-587'!Z75</f>
        <v>0</v>
      </c>
      <c r="P24" s="111">
        <f>+'24-01-587'!AA75</f>
        <v>0</v>
      </c>
      <c r="Q24" s="111">
        <f>+'24-01-587'!AB75</f>
        <v>0</v>
      </c>
      <c r="R24" s="56">
        <f>+'24-01-587'!AC75</f>
        <v>0</v>
      </c>
      <c r="S24" s="111">
        <f>+'24-01-587'!AD75</f>
        <v>0</v>
      </c>
      <c r="T24" s="111">
        <f>+'24-01-587'!AE75</f>
        <v>0</v>
      </c>
      <c r="U24" s="111">
        <f>+'24-01-587'!AF75</f>
        <v>0</v>
      </c>
      <c r="V24" s="56">
        <f>+'24-01-587'!AG75</f>
        <v>0</v>
      </c>
      <c r="W24" s="56">
        <f>+'24-01-587'!AH75</f>
        <v>0</v>
      </c>
      <c r="X24" s="125">
        <f>+'24-01-587'!AI75</f>
        <v>0</v>
      </c>
      <c r="Y24" s="125">
        <f>+'24-01-587'!AJ75</f>
        <v>0</v>
      </c>
      <c r="Z24" s="2"/>
    </row>
    <row r="25" spans="1:26" ht="29.25" customHeight="1">
      <c r="A25" s="127" t="str">
        <f>"TOTAL ASIG."&amp;" "&amp;$A$5</f>
        <v>TOTAL ASIG. 24 - 01 - 587 "ACCESO A LA JUSTICIA DE LAS PERSONAS CON DISCAPACIDAD"</v>
      </c>
      <c r="B25" s="117">
        <f t="shared" ref="B25:W25" si="0">SUM(B8:B24)</f>
        <v>417175000</v>
      </c>
      <c r="C25" s="117">
        <f t="shared" si="0"/>
        <v>244305000</v>
      </c>
      <c r="D25" s="117">
        <f t="shared" si="0"/>
        <v>1727</v>
      </c>
      <c r="E25" s="117">
        <f t="shared" si="0"/>
        <v>1280</v>
      </c>
      <c r="F25" s="117">
        <f t="shared" si="0"/>
        <v>0</v>
      </c>
      <c r="G25" s="117">
        <f t="shared" si="0"/>
        <v>227854000</v>
      </c>
      <c r="H25" s="117">
        <f t="shared" si="0"/>
        <v>16451000</v>
      </c>
      <c r="I25" s="128">
        <f t="shared" si="0"/>
        <v>0</v>
      </c>
      <c r="J25" s="129">
        <f t="shared" si="0"/>
        <v>244305000</v>
      </c>
      <c r="K25" s="130">
        <f t="shared" si="0"/>
        <v>0</v>
      </c>
      <c r="L25" s="117">
        <f t="shared" si="0"/>
        <v>0</v>
      </c>
      <c r="M25" s="117">
        <f t="shared" si="0"/>
        <v>0</v>
      </c>
      <c r="N25" s="117">
        <f t="shared" si="0"/>
        <v>0</v>
      </c>
      <c r="O25" s="117">
        <f t="shared" si="0"/>
        <v>0</v>
      </c>
      <c r="P25" s="117">
        <f t="shared" si="0"/>
        <v>0</v>
      </c>
      <c r="Q25" s="117">
        <f t="shared" si="0"/>
        <v>0</v>
      </c>
      <c r="R25" s="117">
        <f t="shared" si="0"/>
        <v>0</v>
      </c>
      <c r="S25" s="117">
        <f t="shared" si="0"/>
        <v>0</v>
      </c>
      <c r="T25" s="117">
        <f t="shared" si="0"/>
        <v>0</v>
      </c>
      <c r="U25" s="117">
        <f t="shared" si="0"/>
        <v>0</v>
      </c>
      <c r="V25" s="117">
        <f t="shared" si="0"/>
        <v>0</v>
      </c>
      <c r="W25" s="117">
        <f t="shared" si="0"/>
        <v>244305000</v>
      </c>
      <c r="X25" s="119">
        <f>+'24-01-581'!AI253</f>
        <v>2.9131296086277566E-2</v>
      </c>
      <c r="Y25" s="119">
        <f>'24-01-581'!AJ253</f>
        <v>1</v>
      </c>
      <c r="Z25" s="2"/>
    </row>
    <row r="26" spans="1:26" ht="11.25" customHeight="1">
      <c r="A26" s="120"/>
      <c r="B26" s="58"/>
      <c r="C26" s="120"/>
      <c r="D26" s="120"/>
      <c r="E26" s="120"/>
      <c r="F26" s="12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122"/>
      <c r="Y26" s="122"/>
      <c r="Z26" s="2"/>
    </row>
    <row r="27" spans="1:26" ht="11.25" customHeight="1">
      <c r="A27" s="120"/>
      <c r="B27" s="58"/>
      <c r="C27" s="120"/>
      <c r="D27" s="120"/>
      <c r="E27" s="120"/>
      <c r="F27" s="120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122"/>
      <c r="Y27" s="122"/>
      <c r="Z27" s="2"/>
    </row>
    <row r="28" spans="1:26" ht="11.25" customHeight="1">
      <c r="A28" s="120"/>
      <c r="B28" s="58"/>
      <c r="C28" s="120"/>
      <c r="D28" s="120"/>
      <c r="E28" s="120"/>
      <c r="F28" s="120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122"/>
      <c r="Y28" s="122"/>
      <c r="Z28" s="2"/>
    </row>
    <row r="29" spans="1:26" ht="11.25" customHeight="1">
      <c r="A29" s="120"/>
      <c r="B29" s="58"/>
      <c r="C29" s="120"/>
      <c r="D29" s="120"/>
      <c r="E29" s="120"/>
      <c r="F29" s="120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122"/>
      <c r="Y29" s="122"/>
      <c r="Z29" s="2"/>
    </row>
    <row r="30" spans="1:26" ht="11.25" customHeight="1">
      <c r="A30" s="120"/>
      <c r="B30" s="58"/>
      <c r="C30" s="120"/>
      <c r="D30" s="120"/>
      <c r="E30" s="120"/>
      <c r="F30" s="120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122"/>
      <c r="Y30" s="122"/>
      <c r="Z30" s="2"/>
    </row>
    <row r="31" spans="1:26" ht="11.25" customHeight="1">
      <c r="A31" s="120"/>
      <c r="B31" s="58"/>
      <c r="C31" s="120"/>
      <c r="D31" s="120"/>
      <c r="E31" s="120"/>
      <c r="F31" s="120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122"/>
      <c r="Y31" s="122"/>
      <c r="Z31" s="2"/>
    </row>
    <row r="32" spans="1:26" ht="11.25" customHeight="1">
      <c r="A32" s="120"/>
      <c r="B32" s="58"/>
      <c r="C32" s="120"/>
      <c r="D32" s="120"/>
      <c r="E32" s="120"/>
      <c r="F32" s="120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122"/>
      <c r="Y32" s="122"/>
      <c r="Z32" s="2"/>
    </row>
    <row r="33" spans="1:26" ht="11.25" customHeight="1">
      <c r="A33" s="120"/>
      <c r="B33" s="58"/>
      <c r="C33" s="120"/>
      <c r="D33" s="120"/>
      <c r="E33" s="120"/>
      <c r="F33" s="120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122"/>
      <c r="Y33" s="122"/>
      <c r="Z33" s="2"/>
    </row>
    <row r="34" spans="1:26" ht="11.25" customHeight="1">
      <c r="A34" s="120"/>
      <c r="B34" s="58"/>
      <c r="C34" s="120"/>
      <c r="D34" s="120"/>
      <c r="E34" s="120"/>
      <c r="F34" s="120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122"/>
      <c r="Y34" s="122"/>
      <c r="Z34" s="2"/>
    </row>
    <row r="35" spans="1:26" ht="11.25" customHeight="1">
      <c r="A35" s="120"/>
      <c r="B35" s="58"/>
      <c r="C35" s="120"/>
      <c r="D35" s="120"/>
      <c r="E35" s="120"/>
      <c r="F35" s="120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122"/>
      <c r="Y35" s="122"/>
      <c r="Z35" s="2"/>
    </row>
    <row r="36" spans="1:26" ht="11.25" customHeight="1">
      <c r="A36" s="120"/>
      <c r="B36" s="58"/>
      <c r="C36" s="120"/>
      <c r="D36" s="120"/>
      <c r="E36" s="120"/>
      <c r="F36" s="120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122"/>
      <c r="Y36" s="122"/>
      <c r="Z36" s="2"/>
    </row>
    <row r="37" spans="1:26" ht="11.25" customHeight="1">
      <c r="A37" s="120"/>
      <c r="B37" s="58"/>
      <c r="C37" s="120"/>
      <c r="D37" s="120"/>
      <c r="E37" s="120"/>
      <c r="F37" s="120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122"/>
      <c r="Y37" s="122"/>
      <c r="Z37" s="2"/>
    </row>
    <row r="38" spans="1:26" ht="11.25" customHeight="1">
      <c r="A38" s="120"/>
      <c r="B38" s="58"/>
      <c r="C38" s="120"/>
      <c r="D38" s="120"/>
      <c r="E38" s="120"/>
      <c r="F38" s="120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122"/>
      <c r="Y38" s="122"/>
      <c r="Z38" s="2"/>
    </row>
    <row r="39" spans="1:26" ht="11.25" customHeight="1">
      <c r="A39" s="120"/>
      <c r="B39" s="58"/>
      <c r="C39" s="120"/>
      <c r="D39" s="120"/>
      <c r="E39" s="120"/>
      <c r="F39" s="120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122"/>
      <c r="Y39" s="122"/>
      <c r="Z39" s="2"/>
    </row>
    <row r="40" spans="1:26" ht="11.25" customHeight="1">
      <c r="A40" s="120"/>
      <c r="B40" s="58"/>
      <c r="C40" s="120"/>
      <c r="D40" s="120"/>
      <c r="E40" s="120"/>
      <c r="F40" s="120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122"/>
      <c r="Y40" s="122"/>
      <c r="Z40" s="2"/>
    </row>
    <row r="41" spans="1:26" ht="11.25" customHeight="1">
      <c r="A41" s="120"/>
      <c r="B41" s="58"/>
      <c r="C41" s="120"/>
      <c r="D41" s="120"/>
      <c r="E41" s="120"/>
      <c r="F41" s="120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122"/>
      <c r="Y41" s="122"/>
      <c r="Z41" s="2"/>
    </row>
    <row r="42" spans="1:26" ht="11.25" customHeight="1">
      <c r="A42" s="120"/>
      <c r="B42" s="58"/>
      <c r="C42" s="120"/>
      <c r="D42" s="120"/>
      <c r="E42" s="120"/>
      <c r="F42" s="120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122"/>
      <c r="Y42" s="122"/>
      <c r="Z42" s="2"/>
    </row>
    <row r="43" spans="1:26" ht="11.25" customHeight="1">
      <c r="A43" s="120"/>
      <c r="B43" s="58"/>
      <c r="C43" s="120"/>
      <c r="D43" s="120"/>
      <c r="E43" s="120"/>
      <c r="F43" s="120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122"/>
      <c r="Y43" s="122"/>
      <c r="Z43" s="2"/>
    </row>
    <row r="44" spans="1:26" ht="11.25" customHeight="1">
      <c r="A44" s="120"/>
      <c r="B44" s="58"/>
      <c r="C44" s="120"/>
      <c r="D44" s="120"/>
      <c r="E44" s="120"/>
      <c r="F44" s="120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122"/>
      <c r="Y44" s="122"/>
      <c r="Z44" s="2"/>
    </row>
    <row r="45" spans="1:26" ht="11.25" customHeight="1">
      <c r="A45" s="120"/>
      <c r="B45" s="58"/>
      <c r="C45" s="120"/>
      <c r="D45" s="120"/>
      <c r="E45" s="120"/>
      <c r="F45" s="120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122"/>
      <c r="Y45" s="122"/>
      <c r="Z45" s="2"/>
    </row>
    <row r="46" spans="1:26" ht="11.25" customHeight="1">
      <c r="A46" s="120"/>
      <c r="B46" s="58"/>
      <c r="C46" s="120"/>
      <c r="D46" s="120"/>
      <c r="E46" s="120"/>
      <c r="F46" s="120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122"/>
      <c r="Y46" s="122"/>
      <c r="Z46" s="2"/>
    </row>
    <row r="47" spans="1:26" ht="11.25" customHeight="1">
      <c r="A47" s="120"/>
      <c r="B47" s="58"/>
      <c r="C47" s="120"/>
      <c r="D47" s="120"/>
      <c r="E47" s="120"/>
      <c r="F47" s="120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122"/>
      <c r="Y47" s="122"/>
      <c r="Z47" s="2"/>
    </row>
    <row r="48" spans="1:26" ht="11.25" customHeight="1">
      <c r="A48" s="120"/>
      <c r="B48" s="58"/>
      <c r="C48" s="120"/>
      <c r="D48" s="120"/>
      <c r="E48" s="120"/>
      <c r="F48" s="120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122"/>
      <c r="Y48" s="122"/>
      <c r="Z48" s="2"/>
    </row>
    <row r="49" spans="1:26" ht="11.25" customHeight="1">
      <c r="A49" s="120"/>
      <c r="B49" s="58"/>
      <c r="C49" s="120"/>
      <c r="D49" s="120"/>
      <c r="E49" s="120"/>
      <c r="F49" s="120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122"/>
      <c r="Y49" s="122"/>
      <c r="Z49" s="2"/>
    </row>
    <row r="50" spans="1:26" ht="11.25" customHeight="1">
      <c r="A50" s="120"/>
      <c r="B50" s="58"/>
      <c r="C50" s="120"/>
      <c r="D50" s="120"/>
      <c r="E50" s="120"/>
      <c r="F50" s="120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122"/>
      <c r="Y50" s="122"/>
      <c r="Z50" s="2"/>
    </row>
    <row r="51" spans="1:26" ht="11.25" customHeight="1">
      <c r="A51" s="120"/>
      <c r="B51" s="58"/>
      <c r="C51" s="120"/>
      <c r="D51" s="120"/>
      <c r="E51" s="120"/>
      <c r="F51" s="120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122"/>
      <c r="Y51" s="122"/>
      <c r="Z51" s="2"/>
    </row>
    <row r="52" spans="1:26" ht="11.25" customHeight="1">
      <c r="A52" s="120"/>
      <c r="B52" s="58"/>
      <c r="C52" s="120"/>
      <c r="D52" s="120"/>
      <c r="E52" s="120"/>
      <c r="F52" s="120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122"/>
      <c r="Y52" s="122"/>
      <c r="Z52" s="2"/>
    </row>
    <row r="53" spans="1:26" ht="11.25" customHeight="1">
      <c r="A53" s="120"/>
      <c r="B53" s="58"/>
      <c r="C53" s="120"/>
      <c r="D53" s="120"/>
      <c r="E53" s="120"/>
      <c r="F53" s="120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122"/>
      <c r="Y53" s="122"/>
      <c r="Z53" s="2"/>
    </row>
    <row r="54" spans="1:26" ht="11.25" customHeight="1">
      <c r="A54" s="120"/>
      <c r="B54" s="58"/>
      <c r="C54" s="120"/>
      <c r="D54" s="120"/>
      <c r="E54" s="120"/>
      <c r="F54" s="120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122"/>
      <c r="Y54" s="122"/>
      <c r="Z54" s="2"/>
    </row>
    <row r="55" spans="1:26" ht="11.25" customHeight="1">
      <c r="A55" s="120"/>
      <c r="B55" s="58"/>
      <c r="C55" s="120"/>
      <c r="D55" s="120"/>
      <c r="E55" s="120"/>
      <c r="F55" s="120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122"/>
      <c r="Y55" s="122"/>
      <c r="Z55" s="2"/>
    </row>
    <row r="56" spans="1:26" ht="11.25" customHeight="1">
      <c r="A56" s="120"/>
      <c r="B56" s="58"/>
      <c r="C56" s="120"/>
      <c r="D56" s="120"/>
      <c r="E56" s="120"/>
      <c r="F56" s="120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122"/>
      <c r="Y56" s="122"/>
      <c r="Z56" s="2"/>
    </row>
    <row r="57" spans="1:26" ht="11.25" customHeight="1">
      <c r="A57" s="120"/>
      <c r="B57" s="58"/>
      <c r="C57" s="120"/>
      <c r="D57" s="120"/>
      <c r="E57" s="120"/>
      <c r="F57" s="120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122"/>
      <c r="Y57" s="122"/>
      <c r="Z57" s="2"/>
    </row>
    <row r="58" spans="1:26" ht="11.25" customHeight="1">
      <c r="A58" s="120"/>
      <c r="B58" s="58"/>
      <c r="C58" s="120"/>
      <c r="D58" s="120"/>
      <c r="E58" s="120"/>
      <c r="F58" s="120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122"/>
      <c r="Y58" s="122"/>
      <c r="Z58" s="2"/>
    </row>
    <row r="59" spans="1:26" ht="11.25" customHeight="1">
      <c r="A59" s="120"/>
      <c r="B59" s="58"/>
      <c r="C59" s="120"/>
      <c r="D59" s="120"/>
      <c r="E59" s="120"/>
      <c r="F59" s="120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122"/>
      <c r="Y59" s="122"/>
      <c r="Z59" s="2"/>
    </row>
    <row r="60" spans="1:26" ht="11.25" customHeight="1">
      <c r="A60" s="120"/>
      <c r="B60" s="58"/>
      <c r="C60" s="120"/>
      <c r="D60" s="120"/>
      <c r="E60" s="120"/>
      <c r="F60" s="120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122"/>
      <c r="Y60" s="122"/>
      <c r="Z60" s="2"/>
    </row>
    <row r="61" spans="1:26" ht="11.25" customHeight="1">
      <c r="A61" s="120"/>
      <c r="B61" s="58"/>
      <c r="C61" s="120"/>
      <c r="D61" s="120"/>
      <c r="E61" s="120"/>
      <c r="F61" s="120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122"/>
      <c r="Y61" s="122"/>
      <c r="Z61" s="2"/>
    </row>
    <row r="62" spans="1:26" ht="11.25" customHeight="1">
      <c r="A62" s="120"/>
      <c r="B62" s="58"/>
      <c r="C62" s="120"/>
      <c r="D62" s="120"/>
      <c r="E62" s="120"/>
      <c r="F62" s="120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122"/>
      <c r="Y62" s="122"/>
      <c r="Z62" s="2"/>
    </row>
    <row r="63" spans="1:26" ht="11.25" customHeight="1">
      <c r="A63" s="120"/>
      <c r="B63" s="58"/>
      <c r="C63" s="120"/>
      <c r="D63" s="120"/>
      <c r="E63" s="120"/>
      <c r="F63" s="120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122"/>
      <c r="Y63" s="122"/>
      <c r="Z63" s="2"/>
    </row>
    <row r="64" spans="1:26" ht="11.25" customHeight="1">
      <c r="A64" s="120"/>
      <c r="B64" s="58"/>
      <c r="C64" s="120"/>
      <c r="D64" s="120"/>
      <c r="E64" s="120"/>
      <c r="F64" s="120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122"/>
      <c r="Y64" s="122"/>
      <c r="Z64" s="2"/>
    </row>
    <row r="65" spans="1:26" ht="11.25" customHeight="1">
      <c r="A65" s="120"/>
      <c r="B65" s="58"/>
      <c r="C65" s="120"/>
      <c r="D65" s="120"/>
      <c r="E65" s="120"/>
      <c r="F65" s="120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122"/>
      <c r="Y65" s="122"/>
      <c r="Z65" s="2"/>
    </row>
    <row r="66" spans="1:26" ht="11.25" customHeight="1">
      <c r="A66" s="120"/>
      <c r="B66" s="58"/>
      <c r="C66" s="120"/>
      <c r="D66" s="120"/>
      <c r="E66" s="120"/>
      <c r="F66" s="120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122"/>
      <c r="Y66" s="122"/>
      <c r="Z66" s="2"/>
    </row>
    <row r="67" spans="1:26" ht="11.25" customHeight="1">
      <c r="A67" s="120"/>
      <c r="B67" s="58"/>
      <c r="C67" s="120"/>
      <c r="D67" s="120"/>
      <c r="E67" s="120"/>
      <c r="F67" s="120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122"/>
      <c r="Y67" s="122"/>
      <c r="Z67" s="2"/>
    </row>
    <row r="68" spans="1:26" ht="11.25" customHeight="1">
      <c r="A68" s="120"/>
      <c r="B68" s="58"/>
      <c r="C68" s="120"/>
      <c r="D68" s="120"/>
      <c r="E68" s="120"/>
      <c r="F68" s="120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122"/>
      <c r="Y68" s="122"/>
      <c r="Z68" s="2"/>
    </row>
    <row r="69" spans="1:26" ht="11.25" customHeight="1">
      <c r="A69" s="120"/>
      <c r="B69" s="58"/>
      <c r="C69" s="120"/>
      <c r="D69" s="120"/>
      <c r="E69" s="120"/>
      <c r="F69" s="120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122"/>
      <c r="Y69" s="122"/>
      <c r="Z69" s="2"/>
    </row>
    <row r="70" spans="1:26" ht="11.25" customHeight="1">
      <c r="A70" s="120"/>
      <c r="B70" s="58"/>
      <c r="C70" s="120"/>
      <c r="D70" s="120"/>
      <c r="E70" s="120"/>
      <c r="F70" s="120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122"/>
      <c r="Y70" s="122"/>
      <c r="Z70" s="2"/>
    </row>
    <row r="71" spans="1:26" ht="11.25" customHeight="1">
      <c r="A71" s="120"/>
      <c r="B71" s="58"/>
      <c r="C71" s="120"/>
      <c r="D71" s="120"/>
      <c r="E71" s="120"/>
      <c r="F71" s="120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122"/>
      <c r="Y71" s="122"/>
      <c r="Z71" s="2"/>
    </row>
    <row r="72" spans="1:26" ht="11.25" customHeight="1">
      <c r="A72" s="120"/>
      <c r="B72" s="58"/>
      <c r="C72" s="120"/>
      <c r="D72" s="120"/>
      <c r="E72" s="120"/>
      <c r="F72" s="120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122"/>
      <c r="Y72" s="122"/>
      <c r="Z72" s="2"/>
    </row>
    <row r="73" spans="1:26" ht="11.25" customHeight="1">
      <c r="A73" s="120"/>
      <c r="B73" s="58"/>
      <c r="C73" s="120"/>
      <c r="D73" s="120"/>
      <c r="E73" s="120"/>
      <c r="F73" s="120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122"/>
      <c r="Y73" s="122"/>
      <c r="Z73" s="2"/>
    </row>
    <row r="74" spans="1:26" ht="11.25" customHeight="1">
      <c r="A74" s="120"/>
      <c r="B74" s="58"/>
      <c r="C74" s="120"/>
      <c r="D74" s="120"/>
      <c r="E74" s="120"/>
      <c r="F74" s="120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122"/>
      <c r="Y74" s="122"/>
      <c r="Z74" s="2"/>
    </row>
    <row r="75" spans="1:26" ht="11.25" customHeight="1">
      <c r="A75" s="120"/>
      <c r="B75" s="58"/>
      <c r="C75" s="120"/>
      <c r="D75" s="120"/>
      <c r="E75" s="120"/>
      <c r="F75" s="120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122"/>
      <c r="Y75" s="122"/>
      <c r="Z75" s="2"/>
    </row>
    <row r="76" spans="1:26" ht="11.25" customHeight="1">
      <c r="A76" s="120"/>
      <c r="B76" s="58"/>
      <c r="C76" s="120"/>
      <c r="D76" s="120"/>
      <c r="E76" s="120"/>
      <c r="F76" s="120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122"/>
      <c r="Y76" s="122"/>
      <c r="Z76" s="2"/>
    </row>
    <row r="77" spans="1:26" ht="11.25" customHeight="1">
      <c r="A77" s="120"/>
      <c r="B77" s="58"/>
      <c r="C77" s="120"/>
      <c r="D77" s="120"/>
      <c r="E77" s="120"/>
      <c r="F77" s="120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122"/>
      <c r="Y77" s="122"/>
      <c r="Z77" s="2"/>
    </row>
    <row r="78" spans="1:26" ht="11.25" customHeight="1">
      <c r="A78" s="120"/>
      <c r="B78" s="58"/>
      <c r="C78" s="120"/>
      <c r="D78" s="120"/>
      <c r="E78" s="120"/>
      <c r="F78" s="120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122"/>
      <c r="Y78" s="122"/>
      <c r="Z78" s="2"/>
    </row>
    <row r="79" spans="1:26" ht="11.25" customHeight="1">
      <c r="A79" s="120"/>
      <c r="B79" s="58"/>
      <c r="C79" s="120"/>
      <c r="D79" s="120"/>
      <c r="E79" s="120"/>
      <c r="F79" s="120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122"/>
      <c r="Y79" s="122"/>
      <c r="Z79" s="2"/>
    </row>
    <row r="80" spans="1:26" ht="11.25" customHeight="1">
      <c r="A80" s="120"/>
      <c r="B80" s="58"/>
      <c r="C80" s="120"/>
      <c r="D80" s="120"/>
      <c r="E80" s="120"/>
      <c r="F80" s="120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122"/>
      <c r="Y80" s="122"/>
      <c r="Z80" s="2"/>
    </row>
    <row r="81" spans="1:26" ht="11.25" customHeight="1">
      <c r="A81" s="120"/>
      <c r="B81" s="58"/>
      <c r="C81" s="120"/>
      <c r="D81" s="120"/>
      <c r="E81" s="120"/>
      <c r="F81" s="120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122"/>
      <c r="Y81" s="122"/>
      <c r="Z81" s="2"/>
    </row>
    <row r="82" spans="1:26" ht="11.25" customHeight="1">
      <c r="A82" s="120"/>
      <c r="B82" s="58"/>
      <c r="C82" s="120"/>
      <c r="D82" s="120"/>
      <c r="E82" s="120"/>
      <c r="F82" s="120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122"/>
      <c r="Y82" s="122"/>
      <c r="Z82" s="2"/>
    </row>
    <row r="83" spans="1:26" ht="11.25" customHeight="1">
      <c r="A83" s="120"/>
      <c r="B83" s="58"/>
      <c r="C83" s="120"/>
      <c r="D83" s="120"/>
      <c r="E83" s="120"/>
      <c r="F83" s="120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122"/>
      <c r="Y83" s="122"/>
      <c r="Z83" s="2"/>
    </row>
    <row r="84" spans="1:26" ht="11.25" customHeight="1">
      <c r="A84" s="120"/>
      <c r="B84" s="58"/>
      <c r="C84" s="120"/>
      <c r="D84" s="120"/>
      <c r="E84" s="120"/>
      <c r="F84" s="120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122"/>
      <c r="Y84" s="122"/>
      <c r="Z84" s="2"/>
    </row>
    <row r="85" spans="1:26" ht="11.25" customHeight="1">
      <c r="A85" s="120"/>
      <c r="B85" s="58"/>
      <c r="C85" s="120"/>
      <c r="D85" s="120"/>
      <c r="E85" s="120"/>
      <c r="F85" s="120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122"/>
      <c r="Y85" s="122"/>
      <c r="Z85" s="2"/>
    </row>
    <row r="86" spans="1:26" ht="11.25" customHeight="1">
      <c r="A86" s="120"/>
      <c r="B86" s="58"/>
      <c r="C86" s="120"/>
      <c r="D86" s="120"/>
      <c r="E86" s="120"/>
      <c r="F86" s="120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122"/>
      <c r="Y86" s="122"/>
      <c r="Z86" s="2"/>
    </row>
    <row r="87" spans="1:26" ht="11.25" customHeight="1">
      <c r="A87" s="120"/>
      <c r="B87" s="58"/>
      <c r="C87" s="120"/>
      <c r="D87" s="120"/>
      <c r="E87" s="120"/>
      <c r="F87" s="120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122"/>
      <c r="Y87" s="122"/>
      <c r="Z87" s="2"/>
    </row>
    <row r="88" spans="1:26" ht="11.25" customHeight="1">
      <c r="A88" s="120"/>
      <c r="B88" s="58"/>
      <c r="C88" s="120"/>
      <c r="D88" s="120"/>
      <c r="E88" s="120"/>
      <c r="F88" s="120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122"/>
      <c r="Y88" s="122"/>
      <c r="Z88" s="2"/>
    </row>
    <row r="89" spans="1:26" ht="11.25" customHeight="1">
      <c r="A89" s="120"/>
      <c r="B89" s="58"/>
      <c r="C89" s="120"/>
      <c r="D89" s="120"/>
      <c r="E89" s="120"/>
      <c r="F89" s="120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122"/>
      <c r="Y89" s="122"/>
      <c r="Z89" s="2"/>
    </row>
    <row r="90" spans="1:26" ht="11.25" customHeight="1">
      <c r="A90" s="120"/>
      <c r="B90" s="58"/>
      <c r="C90" s="120"/>
      <c r="D90" s="120"/>
      <c r="E90" s="120"/>
      <c r="F90" s="120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122"/>
      <c r="Y90" s="122"/>
      <c r="Z90" s="2"/>
    </row>
    <row r="91" spans="1:26" ht="11.25" customHeight="1">
      <c r="A91" s="120"/>
      <c r="B91" s="58"/>
      <c r="C91" s="120"/>
      <c r="D91" s="120"/>
      <c r="E91" s="120"/>
      <c r="F91" s="120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122"/>
      <c r="Y91" s="122"/>
      <c r="Z91" s="2"/>
    </row>
    <row r="92" spans="1:26" ht="11.25" customHeight="1">
      <c r="A92" s="120"/>
      <c r="B92" s="58"/>
      <c r="C92" s="120"/>
      <c r="D92" s="120"/>
      <c r="E92" s="120"/>
      <c r="F92" s="120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122"/>
      <c r="Y92" s="122"/>
      <c r="Z92" s="2"/>
    </row>
    <row r="93" spans="1:26" ht="11.25" customHeight="1">
      <c r="A93" s="120"/>
      <c r="B93" s="58"/>
      <c r="C93" s="120"/>
      <c r="D93" s="120"/>
      <c r="E93" s="120"/>
      <c r="F93" s="120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122"/>
      <c r="Y93" s="122"/>
      <c r="Z93" s="2"/>
    </row>
    <row r="94" spans="1:26" ht="11.25" customHeight="1">
      <c r="A94" s="120"/>
      <c r="B94" s="58"/>
      <c r="C94" s="120"/>
      <c r="D94" s="120"/>
      <c r="E94" s="120"/>
      <c r="F94" s="120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122"/>
      <c r="Y94" s="122"/>
      <c r="Z94" s="2"/>
    </row>
    <row r="95" spans="1:26" ht="11.25" customHeight="1">
      <c r="A95" s="120"/>
      <c r="B95" s="58"/>
      <c r="C95" s="120"/>
      <c r="D95" s="120"/>
      <c r="E95" s="120"/>
      <c r="F95" s="120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122"/>
      <c r="Y95" s="122"/>
      <c r="Z95" s="2"/>
    </row>
    <row r="96" spans="1:26" ht="11.25" customHeight="1">
      <c r="A96" s="120"/>
      <c r="B96" s="58"/>
      <c r="C96" s="120"/>
      <c r="D96" s="120"/>
      <c r="E96" s="120"/>
      <c r="F96" s="120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122"/>
      <c r="Y96" s="122"/>
      <c r="Z96" s="2"/>
    </row>
    <row r="97" spans="1:26" ht="11.25" customHeight="1">
      <c r="A97" s="120"/>
      <c r="B97" s="58"/>
      <c r="C97" s="120"/>
      <c r="D97" s="120"/>
      <c r="E97" s="120"/>
      <c r="F97" s="120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122"/>
      <c r="Y97" s="122"/>
      <c r="Z97" s="2"/>
    </row>
    <row r="98" spans="1:26" ht="11.25" customHeight="1">
      <c r="A98" s="120"/>
      <c r="B98" s="58"/>
      <c r="C98" s="120"/>
      <c r="D98" s="120"/>
      <c r="E98" s="120"/>
      <c r="F98" s="120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122"/>
      <c r="Y98" s="122"/>
      <c r="Z98" s="2"/>
    </row>
    <row r="99" spans="1:26" ht="11.25" customHeight="1">
      <c r="A99" s="120"/>
      <c r="B99" s="58"/>
      <c r="C99" s="120"/>
      <c r="D99" s="120"/>
      <c r="E99" s="120"/>
      <c r="F99" s="120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122"/>
      <c r="Y99" s="122"/>
      <c r="Z99" s="2"/>
    </row>
    <row r="100" spans="1:26" ht="11.25" customHeight="1">
      <c r="A100" s="120"/>
      <c r="B100" s="58"/>
      <c r="C100" s="120"/>
      <c r="D100" s="120"/>
      <c r="E100" s="120"/>
      <c r="F100" s="120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122"/>
      <c r="Y100" s="122"/>
      <c r="Z100" s="2"/>
    </row>
    <row r="101" spans="1:26" ht="11.25" customHeight="1">
      <c r="A101" s="120"/>
      <c r="B101" s="58"/>
      <c r="C101" s="120"/>
      <c r="D101" s="120"/>
      <c r="E101" s="120"/>
      <c r="F101" s="120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122"/>
      <c r="Y101" s="122"/>
      <c r="Z101" s="2"/>
    </row>
    <row r="102" spans="1:26" ht="11.25" customHeight="1">
      <c r="A102" s="120"/>
      <c r="B102" s="58"/>
      <c r="C102" s="120"/>
      <c r="D102" s="120"/>
      <c r="E102" s="120"/>
      <c r="F102" s="120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122"/>
      <c r="Y102" s="122"/>
      <c r="Z102" s="2"/>
    </row>
    <row r="103" spans="1:26" ht="11.25" customHeight="1">
      <c r="A103" s="120"/>
      <c r="B103" s="58"/>
      <c r="C103" s="120"/>
      <c r="D103" s="120"/>
      <c r="E103" s="120"/>
      <c r="F103" s="120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122"/>
      <c r="Y103" s="122"/>
      <c r="Z103" s="2"/>
    </row>
    <row r="104" spans="1:26" ht="11.25" customHeight="1">
      <c r="A104" s="120"/>
      <c r="B104" s="58"/>
      <c r="C104" s="120"/>
      <c r="D104" s="120"/>
      <c r="E104" s="120"/>
      <c r="F104" s="120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122"/>
      <c r="Y104" s="122"/>
      <c r="Z104" s="2"/>
    </row>
    <row r="105" spans="1:26" ht="11.25" customHeight="1">
      <c r="A105" s="120"/>
      <c r="B105" s="58"/>
      <c r="C105" s="120"/>
      <c r="D105" s="120"/>
      <c r="E105" s="120"/>
      <c r="F105" s="120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122"/>
      <c r="Y105" s="122"/>
      <c r="Z105" s="2"/>
    </row>
    <row r="106" spans="1:26" ht="11.25" customHeight="1">
      <c r="A106" s="120"/>
      <c r="B106" s="58"/>
      <c r="C106" s="120"/>
      <c r="D106" s="120"/>
      <c r="E106" s="120"/>
      <c r="F106" s="120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122"/>
      <c r="Y106" s="122"/>
      <c r="Z106" s="2"/>
    </row>
    <row r="107" spans="1:26" ht="11.25" customHeight="1">
      <c r="A107" s="120"/>
      <c r="B107" s="58"/>
      <c r="C107" s="120"/>
      <c r="D107" s="120"/>
      <c r="E107" s="120"/>
      <c r="F107" s="120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122"/>
      <c r="Y107" s="122"/>
      <c r="Z107" s="2"/>
    </row>
    <row r="108" spans="1:26" ht="11.25" customHeight="1">
      <c r="A108" s="120"/>
      <c r="B108" s="58"/>
      <c r="C108" s="120"/>
      <c r="D108" s="120"/>
      <c r="E108" s="120"/>
      <c r="F108" s="120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122"/>
      <c r="Y108" s="122"/>
      <c r="Z108" s="2"/>
    </row>
    <row r="109" spans="1:26" ht="11.25" customHeight="1">
      <c r="A109" s="120"/>
      <c r="B109" s="58"/>
      <c r="C109" s="120"/>
      <c r="D109" s="120"/>
      <c r="E109" s="120"/>
      <c r="F109" s="120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122"/>
      <c r="Y109" s="122"/>
      <c r="Z109" s="2"/>
    </row>
    <row r="110" spans="1:26" ht="11.25" customHeight="1">
      <c r="A110" s="120"/>
      <c r="B110" s="58"/>
      <c r="C110" s="120"/>
      <c r="D110" s="120"/>
      <c r="E110" s="120"/>
      <c r="F110" s="120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122"/>
      <c r="Y110" s="122"/>
      <c r="Z110" s="2"/>
    </row>
    <row r="111" spans="1:26" ht="11.25" customHeight="1">
      <c r="A111" s="120"/>
      <c r="B111" s="58"/>
      <c r="C111" s="120"/>
      <c r="D111" s="120"/>
      <c r="E111" s="120"/>
      <c r="F111" s="120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122"/>
      <c r="Y111" s="122"/>
      <c r="Z111" s="2"/>
    </row>
    <row r="112" spans="1:26" ht="11.25" customHeight="1">
      <c r="A112" s="120"/>
      <c r="B112" s="58"/>
      <c r="C112" s="120"/>
      <c r="D112" s="120"/>
      <c r="E112" s="120"/>
      <c r="F112" s="120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122"/>
      <c r="Y112" s="122"/>
      <c r="Z112" s="2"/>
    </row>
    <row r="113" spans="1:26" ht="11.25" customHeight="1">
      <c r="A113" s="120"/>
      <c r="B113" s="58"/>
      <c r="C113" s="120"/>
      <c r="D113" s="120"/>
      <c r="E113" s="120"/>
      <c r="F113" s="120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122"/>
      <c r="Y113" s="122"/>
      <c r="Z113" s="2"/>
    </row>
    <row r="114" spans="1:26" ht="11.25" customHeight="1">
      <c r="A114" s="120"/>
      <c r="B114" s="58"/>
      <c r="C114" s="120"/>
      <c r="D114" s="120"/>
      <c r="E114" s="120"/>
      <c r="F114" s="120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122"/>
      <c r="Y114" s="122"/>
      <c r="Z114" s="2"/>
    </row>
    <row r="115" spans="1:26" ht="11.25" customHeight="1">
      <c r="A115" s="120"/>
      <c r="B115" s="58"/>
      <c r="C115" s="120"/>
      <c r="D115" s="120"/>
      <c r="E115" s="120"/>
      <c r="F115" s="120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122"/>
      <c r="Y115" s="122"/>
      <c r="Z115" s="2"/>
    </row>
    <row r="116" spans="1:26" ht="11.25" customHeight="1">
      <c r="A116" s="120"/>
      <c r="B116" s="58"/>
      <c r="C116" s="120"/>
      <c r="D116" s="120"/>
      <c r="E116" s="120"/>
      <c r="F116" s="120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122"/>
      <c r="Y116" s="122"/>
      <c r="Z116" s="2"/>
    </row>
    <row r="117" spans="1:26" ht="11.25" customHeight="1">
      <c r="A117" s="120"/>
      <c r="B117" s="58"/>
      <c r="C117" s="120"/>
      <c r="D117" s="120"/>
      <c r="E117" s="120"/>
      <c r="F117" s="120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122"/>
      <c r="Y117" s="122"/>
      <c r="Z117" s="2"/>
    </row>
    <row r="118" spans="1:26" ht="11.25" customHeight="1">
      <c r="A118" s="120"/>
      <c r="B118" s="58"/>
      <c r="C118" s="120"/>
      <c r="D118" s="120"/>
      <c r="E118" s="120"/>
      <c r="F118" s="120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122"/>
      <c r="Y118" s="122"/>
      <c r="Z118" s="2"/>
    </row>
    <row r="119" spans="1:26" ht="11.25" customHeight="1">
      <c r="A119" s="120"/>
      <c r="B119" s="58"/>
      <c r="C119" s="120"/>
      <c r="D119" s="120"/>
      <c r="E119" s="120"/>
      <c r="F119" s="120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122"/>
      <c r="Y119" s="122"/>
      <c r="Z119" s="2"/>
    </row>
    <row r="120" spans="1:26" ht="11.25" customHeight="1">
      <c r="A120" s="120"/>
      <c r="B120" s="58"/>
      <c r="C120" s="120"/>
      <c r="D120" s="120"/>
      <c r="E120" s="120"/>
      <c r="F120" s="120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122"/>
      <c r="Y120" s="122"/>
      <c r="Z120" s="2"/>
    </row>
    <row r="121" spans="1:26" ht="11.25" customHeight="1">
      <c r="A121" s="120"/>
      <c r="B121" s="58"/>
      <c r="C121" s="120"/>
      <c r="D121" s="120"/>
      <c r="E121" s="120"/>
      <c r="F121" s="120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122"/>
      <c r="Y121" s="122"/>
      <c r="Z121" s="2"/>
    </row>
    <row r="122" spans="1:26" ht="11.25" customHeight="1">
      <c r="A122" s="120"/>
      <c r="B122" s="58"/>
      <c r="C122" s="120"/>
      <c r="D122" s="120"/>
      <c r="E122" s="120"/>
      <c r="F122" s="120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122"/>
      <c r="Y122" s="122"/>
      <c r="Z122" s="2"/>
    </row>
    <row r="123" spans="1:26" ht="11.25" customHeight="1">
      <c r="A123" s="120"/>
      <c r="B123" s="58"/>
      <c r="C123" s="120"/>
      <c r="D123" s="120"/>
      <c r="E123" s="120"/>
      <c r="F123" s="120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122"/>
      <c r="Y123" s="122"/>
      <c r="Z123" s="2"/>
    </row>
    <row r="124" spans="1:26" ht="11.25" customHeight="1">
      <c r="A124" s="120"/>
      <c r="B124" s="58"/>
      <c r="C124" s="120"/>
      <c r="D124" s="120"/>
      <c r="E124" s="120"/>
      <c r="F124" s="120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122"/>
      <c r="Y124" s="122"/>
      <c r="Z124" s="2"/>
    </row>
    <row r="125" spans="1:26" ht="11.25" customHeight="1">
      <c r="A125" s="120"/>
      <c r="B125" s="58"/>
      <c r="C125" s="120"/>
      <c r="D125" s="120"/>
      <c r="E125" s="120"/>
      <c r="F125" s="120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122"/>
      <c r="Y125" s="122"/>
      <c r="Z125" s="2"/>
    </row>
    <row r="126" spans="1:26" ht="11.25" customHeight="1">
      <c r="A126" s="120"/>
      <c r="B126" s="58"/>
      <c r="C126" s="120"/>
      <c r="D126" s="120"/>
      <c r="E126" s="120"/>
      <c r="F126" s="120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122"/>
      <c r="Y126" s="122"/>
      <c r="Z126" s="2"/>
    </row>
    <row r="127" spans="1:26" ht="11.25" customHeight="1">
      <c r="A127" s="120"/>
      <c r="B127" s="58"/>
      <c r="C127" s="120"/>
      <c r="D127" s="120"/>
      <c r="E127" s="120"/>
      <c r="F127" s="120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122"/>
      <c r="Y127" s="122"/>
      <c r="Z127" s="2"/>
    </row>
    <row r="128" spans="1:26" ht="11.25" customHeight="1">
      <c r="A128" s="120"/>
      <c r="B128" s="58"/>
      <c r="C128" s="120"/>
      <c r="D128" s="120"/>
      <c r="E128" s="120"/>
      <c r="F128" s="120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122"/>
      <c r="Y128" s="122"/>
      <c r="Z128" s="2"/>
    </row>
    <row r="129" spans="1:26" ht="11.25" customHeight="1">
      <c r="A129" s="120"/>
      <c r="B129" s="58"/>
      <c r="C129" s="120"/>
      <c r="D129" s="120"/>
      <c r="E129" s="120"/>
      <c r="F129" s="120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122"/>
      <c r="Y129" s="122"/>
      <c r="Z129" s="2"/>
    </row>
    <row r="130" spans="1:26" ht="11.25" customHeight="1">
      <c r="A130" s="120"/>
      <c r="B130" s="58"/>
      <c r="C130" s="120"/>
      <c r="D130" s="120"/>
      <c r="E130" s="120"/>
      <c r="F130" s="120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122"/>
      <c r="Y130" s="122"/>
      <c r="Z130" s="2"/>
    </row>
    <row r="131" spans="1:26" ht="11.25" customHeight="1">
      <c r="A131" s="120"/>
      <c r="B131" s="58"/>
      <c r="C131" s="120"/>
      <c r="D131" s="120"/>
      <c r="E131" s="120"/>
      <c r="F131" s="120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122"/>
      <c r="Y131" s="122"/>
      <c r="Z131" s="2"/>
    </row>
    <row r="132" spans="1:26" ht="11.25" customHeight="1">
      <c r="A132" s="120"/>
      <c r="B132" s="58"/>
      <c r="C132" s="120"/>
      <c r="D132" s="120"/>
      <c r="E132" s="120"/>
      <c r="F132" s="120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122"/>
      <c r="Y132" s="122"/>
      <c r="Z132" s="2"/>
    </row>
    <row r="133" spans="1:26" ht="11.25" customHeight="1">
      <c r="A133" s="120"/>
      <c r="B133" s="58"/>
      <c r="C133" s="120"/>
      <c r="D133" s="120"/>
      <c r="E133" s="120"/>
      <c r="F133" s="120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122"/>
      <c r="Y133" s="122"/>
      <c r="Z133" s="2"/>
    </row>
    <row r="134" spans="1:26" ht="11.25" customHeight="1">
      <c r="A134" s="120"/>
      <c r="B134" s="58"/>
      <c r="C134" s="120"/>
      <c r="D134" s="120"/>
      <c r="E134" s="120"/>
      <c r="F134" s="120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122"/>
      <c r="Y134" s="122"/>
      <c r="Z134" s="2"/>
    </row>
    <row r="135" spans="1:26" ht="11.25" customHeight="1">
      <c r="A135" s="120"/>
      <c r="B135" s="58"/>
      <c r="C135" s="120"/>
      <c r="D135" s="120"/>
      <c r="E135" s="120"/>
      <c r="F135" s="120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122"/>
      <c r="Y135" s="122"/>
      <c r="Z135" s="2"/>
    </row>
    <row r="136" spans="1:26" ht="11.25" customHeight="1">
      <c r="A136" s="120"/>
      <c r="B136" s="58"/>
      <c r="C136" s="120"/>
      <c r="D136" s="120"/>
      <c r="E136" s="120"/>
      <c r="F136" s="120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122"/>
      <c r="Y136" s="122"/>
      <c r="Z136" s="2"/>
    </row>
    <row r="137" spans="1:26" ht="11.25" customHeight="1">
      <c r="A137" s="120"/>
      <c r="B137" s="58"/>
      <c r="C137" s="120"/>
      <c r="D137" s="120"/>
      <c r="E137" s="120"/>
      <c r="F137" s="120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122"/>
      <c r="Y137" s="122"/>
      <c r="Z137" s="2"/>
    </row>
    <row r="138" spans="1:26" ht="11.25" customHeight="1">
      <c r="A138" s="120"/>
      <c r="B138" s="58"/>
      <c r="C138" s="120"/>
      <c r="D138" s="120"/>
      <c r="E138" s="120"/>
      <c r="F138" s="120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122"/>
      <c r="Y138" s="122"/>
      <c r="Z138" s="2"/>
    </row>
    <row r="139" spans="1:26" ht="11.25" customHeight="1">
      <c r="A139" s="120"/>
      <c r="B139" s="58"/>
      <c r="C139" s="120"/>
      <c r="D139" s="120"/>
      <c r="E139" s="120"/>
      <c r="F139" s="120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122"/>
      <c r="Y139" s="122"/>
      <c r="Z139" s="2"/>
    </row>
    <row r="140" spans="1:26" ht="11.25" customHeight="1">
      <c r="A140" s="120"/>
      <c r="B140" s="58"/>
      <c r="C140" s="120"/>
      <c r="D140" s="120"/>
      <c r="E140" s="120"/>
      <c r="F140" s="120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122"/>
      <c r="Y140" s="122"/>
      <c r="Z140" s="2"/>
    </row>
    <row r="141" spans="1:26" ht="11.25" customHeight="1">
      <c r="A141" s="120"/>
      <c r="B141" s="58"/>
      <c r="C141" s="120"/>
      <c r="D141" s="120"/>
      <c r="E141" s="120"/>
      <c r="F141" s="120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122"/>
      <c r="Y141" s="122"/>
      <c r="Z141" s="2"/>
    </row>
    <row r="142" spans="1:26" ht="11.25" customHeight="1">
      <c r="A142" s="120"/>
      <c r="B142" s="58"/>
      <c r="C142" s="120"/>
      <c r="D142" s="120"/>
      <c r="E142" s="120"/>
      <c r="F142" s="120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122"/>
      <c r="Y142" s="122"/>
      <c r="Z142" s="2"/>
    </row>
    <row r="143" spans="1:26" ht="11.25" customHeight="1">
      <c r="A143" s="120"/>
      <c r="B143" s="58"/>
      <c r="C143" s="120"/>
      <c r="D143" s="120"/>
      <c r="E143" s="120"/>
      <c r="F143" s="120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122"/>
      <c r="Y143" s="122"/>
      <c r="Z143" s="2"/>
    </row>
    <row r="144" spans="1:26" ht="11.25" customHeight="1">
      <c r="A144" s="120"/>
      <c r="B144" s="58"/>
      <c r="C144" s="120"/>
      <c r="D144" s="120"/>
      <c r="E144" s="120"/>
      <c r="F144" s="120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122"/>
      <c r="Y144" s="122"/>
      <c r="Z144" s="2"/>
    </row>
    <row r="145" spans="1:26" ht="11.25" customHeight="1">
      <c r="A145" s="120"/>
      <c r="B145" s="58"/>
      <c r="C145" s="120"/>
      <c r="D145" s="120"/>
      <c r="E145" s="120"/>
      <c r="F145" s="120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122"/>
      <c r="Y145" s="122"/>
      <c r="Z145" s="2"/>
    </row>
    <row r="146" spans="1:26" ht="11.25" customHeight="1">
      <c r="A146" s="120"/>
      <c r="B146" s="58"/>
      <c r="C146" s="120"/>
      <c r="D146" s="120"/>
      <c r="E146" s="120"/>
      <c r="F146" s="120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122"/>
      <c r="Y146" s="122"/>
      <c r="Z146" s="2"/>
    </row>
    <row r="147" spans="1:26" ht="11.25" customHeight="1">
      <c r="A147" s="120"/>
      <c r="B147" s="58"/>
      <c r="C147" s="120"/>
      <c r="D147" s="120"/>
      <c r="E147" s="120"/>
      <c r="F147" s="120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122"/>
      <c r="Y147" s="122"/>
      <c r="Z147" s="2"/>
    </row>
    <row r="148" spans="1:26" ht="11.25" customHeight="1">
      <c r="A148" s="120"/>
      <c r="B148" s="58"/>
      <c r="C148" s="120"/>
      <c r="D148" s="120"/>
      <c r="E148" s="120"/>
      <c r="F148" s="120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122"/>
      <c r="Y148" s="122"/>
      <c r="Z148" s="2"/>
    </row>
    <row r="149" spans="1:26" ht="11.25" customHeight="1">
      <c r="A149" s="120"/>
      <c r="B149" s="58"/>
      <c r="C149" s="120"/>
      <c r="D149" s="120"/>
      <c r="E149" s="120"/>
      <c r="F149" s="120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122"/>
      <c r="Y149" s="122"/>
      <c r="Z149" s="2"/>
    </row>
    <row r="150" spans="1:26" ht="11.25" customHeight="1">
      <c r="A150" s="120"/>
      <c r="B150" s="58"/>
      <c r="C150" s="120"/>
      <c r="D150" s="120"/>
      <c r="E150" s="120"/>
      <c r="F150" s="120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122"/>
      <c r="Y150" s="122"/>
      <c r="Z150" s="2"/>
    </row>
    <row r="151" spans="1:26" ht="11.25" customHeight="1">
      <c r="A151" s="120"/>
      <c r="B151" s="58"/>
      <c r="C151" s="120"/>
      <c r="D151" s="120"/>
      <c r="E151" s="120"/>
      <c r="F151" s="120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122"/>
      <c r="Y151" s="122"/>
      <c r="Z151" s="2"/>
    </row>
    <row r="152" spans="1:26" ht="11.25" customHeight="1">
      <c r="A152" s="120"/>
      <c r="B152" s="58"/>
      <c r="C152" s="120"/>
      <c r="D152" s="120"/>
      <c r="E152" s="120"/>
      <c r="F152" s="120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122"/>
      <c r="Y152" s="122"/>
      <c r="Z152" s="2"/>
    </row>
    <row r="153" spans="1:26" ht="11.25" customHeight="1">
      <c r="A153" s="120"/>
      <c r="B153" s="58"/>
      <c r="C153" s="120"/>
      <c r="D153" s="120"/>
      <c r="E153" s="120"/>
      <c r="F153" s="120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122"/>
      <c r="Y153" s="122"/>
      <c r="Z153" s="2"/>
    </row>
    <row r="154" spans="1:26" ht="11.25" customHeight="1">
      <c r="A154" s="120"/>
      <c r="B154" s="58"/>
      <c r="C154" s="120"/>
      <c r="D154" s="120"/>
      <c r="E154" s="120"/>
      <c r="F154" s="120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122"/>
      <c r="Y154" s="122"/>
      <c r="Z154" s="2"/>
    </row>
    <row r="155" spans="1:26" ht="11.25" customHeight="1">
      <c r="A155" s="120"/>
      <c r="B155" s="58"/>
      <c r="C155" s="120"/>
      <c r="D155" s="120"/>
      <c r="E155" s="120"/>
      <c r="F155" s="120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122"/>
      <c r="Y155" s="122"/>
      <c r="Z155" s="2"/>
    </row>
    <row r="156" spans="1:26" ht="11.25" customHeight="1">
      <c r="A156" s="120"/>
      <c r="B156" s="58"/>
      <c r="C156" s="120"/>
      <c r="D156" s="120"/>
      <c r="E156" s="120"/>
      <c r="F156" s="120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122"/>
      <c r="Y156" s="122"/>
      <c r="Z156" s="2"/>
    </row>
    <row r="157" spans="1:26" ht="11.25" customHeight="1">
      <c r="A157" s="120"/>
      <c r="B157" s="58"/>
      <c r="C157" s="120"/>
      <c r="D157" s="120"/>
      <c r="E157" s="120"/>
      <c r="F157" s="120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122"/>
      <c r="Y157" s="122"/>
      <c r="Z157" s="2"/>
    </row>
    <row r="158" spans="1:26" ht="11.25" customHeight="1">
      <c r="A158" s="120"/>
      <c r="B158" s="58"/>
      <c r="C158" s="120"/>
      <c r="D158" s="120"/>
      <c r="E158" s="120"/>
      <c r="F158" s="120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122"/>
      <c r="Y158" s="122"/>
      <c r="Z158" s="2"/>
    </row>
    <row r="159" spans="1:26" ht="11.25" customHeight="1">
      <c r="A159" s="120"/>
      <c r="B159" s="58"/>
      <c r="C159" s="120"/>
      <c r="D159" s="120"/>
      <c r="E159" s="120"/>
      <c r="F159" s="120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122"/>
      <c r="Y159" s="122"/>
      <c r="Z159" s="2"/>
    </row>
    <row r="160" spans="1:26" ht="11.25" customHeight="1">
      <c r="A160" s="120"/>
      <c r="B160" s="58"/>
      <c r="C160" s="120"/>
      <c r="D160" s="120"/>
      <c r="E160" s="120"/>
      <c r="F160" s="120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122"/>
      <c r="Y160" s="122"/>
      <c r="Z160" s="2"/>
    </row>
    <row r="161" spans="1:26" ht="11.25" customHeight="1">
      <c r="A161" s="120"/>
      <c r="B161" s="58"/>
      <c r="C161" s="120"/>
      <c r="D161" s="120"/>
      <c r="E161" s="120"/>
      <c r="F161" s="120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122"/>
      <c r="Y161" s="122"/>
      <c r="Z161" s="2"/>
    </row>
    <row r="162" spans="1:26" ht="11.25" customHeight="1">
      <c r="A162" s="120"/>
      <c r="B162" s="58"/>
      <c r="C162" s="120"/>
      <c r="D162" s="120"/>
      <c r="E162" s="120"/>
      <c r="F162" s="120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122"/>
      <c r="Y162" s="122"/>
      <c r="Z162" s="2"/>
    </row>
    <row r="163" spans="1:26" ht="11.25" customHeight="1">
      <c r="A163" s="120"/>
      <c r="B163" s="58"/>
      <c r="C163" s="120"/>
      <c r="D163" s="120"/>
      <c r="E163" s="120"/>
      <c r="F163" s="120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122"/>
      <c r="Y163" s="122"/>
      <c r="Z163" s="2"/>
    </row>
    <row r="164" spans="1:26" ht="11.25" customHeight="1">
      <c r="A164" s="120"/>
      <c r="B164" s="58"/>
      <c r="C164" s="120"/>
      <c r="D164" s="120"/>
      <c r="E164" s="120"/>
      <c r="F164" s="120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122"/>
      <c r="Y164" s="122"/>
      <c r="Z164" s="2"/>
    </row>
    <row r="165" spans="1:26" ht="11.25" customHeight="1">
      <c r="A165" s="120"/>
      <c r="B165" s="58"/>
      <c r="C165" s="120"/>
      <c r="D165" s="120"/>
      <c r="E165" s="120"/>
      <c r="F165" s="120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122"/>
      <c r="Y165" s="122"/>
      <c r="Z165" s="2"/>
    </row>
    <row r="166" spans="1:26" ht="11.25" customHeight="1">
      <c r="A166" s="120"/>
      <c r="B166" s="58"/>
      <c r="C166" s="120"/>
      <c r="D166" s="120"/>
      <c r="E166" s="120"/>
      <c r="F166" s="120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122"/>
      <c r="Y166" s="122"/>
      <c r="Z166" s="2"/>
    </row>
    <row r="167" spans="1:26" ht="11.25" customHeight="1">
      <c r="A167" s="120"/>
      <c r="B167" s="58"/>
      <c r="C167" s="120"/>
      <c r="D167" s="120"/>
      <c r="E167" s="120"/>
      <c r="F167" s="120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122"/>
      <c r="Y167" s="122"/>
      <c r="Z167" s="2"/>
    </row>
    <row r="168" spans="1:26" ht="11.25" customHeight="1">
      <c r="A168" s="120"/>
      <c r="B168" s="58"/>
      <c r="C168" s="120"/>
      <c r="D168" s="120"/>
      <c r="E168" s="120"/>
      <c r="F168" s="120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122"/>
      <c r="Y168" s="122"/>
      <c r="Z168" s="2"/>
    </row>
    <row r="169" spans="1:26" ht="11.25" customHeight="1">
      <c r="A169" s="120"/>
      <c r="B169" s="58"/>
      <c r="C169" s="120"/>
      <c r="D169" s="120"/>
      <c r="E169" s="120"/>
      <c r="F169" s="120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122"/>
      <c r="Y169" s="122"/>
      <c r="Z169" s="2"/>
    </row>
    <row r="170" spans="1:26" ht="11.25" customHeight="1">
      <c r="A170" s="120"/>
      <c r="B170" s="58"/>
      <c r="C170" s="120"/>
      <c r="D170" s="120"/>
      <c r="E170" s="120"/>
      <c r="F170" s="120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122"/>
      <c r="Y170" s="122"/>
      <c r="Z170" s="2"/>
    </row>
    <row r="171" spans="1:26" ht="11.25" customHeight="1">
      <c r="A171" s="120"/>
      <c r="B171" s="58"/>
      <c r="C171" s="120"/>
      <c r="D171" s="120"/>
      <c r="E171" s="120"/>
      <c r="F171" s="120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122"/>
      <c r="Y171" s="122"/>
      <c r="Z171" s="2"/>
    </row>
    <row r="172" spans="1:26" ht="11.25" customHeight="1">
      <c r="A172" s="120"/>
      <c r="B172" s="58"/>
      <c r="C172" s="120"/>
      <c r="D172" s="120"/>
      <c r="E172" s="120"/>
      <c r="F172" s="120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122"/>
      <c r="Y172" s="122"/>
      <c r="Z172" s="2"/>
    </row>
    <row r="173" spans="1:26" ht="11.25" customHeight="1">
      <c r="A173" s="120"/>
      <c r="B173" s="58"/>
      <c r="C173" s="120"/>
      <c r="D173" s="120"/>
      <c r="E173" s="120"/>
      <c r="F173" s="120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122"/>
      <c r="Y173" s="122"/>
      <c r="Z173" s="2"/>
    </row>
    <row r="174" spans="1:26" ht="11.25" customHeight="1">
      <c r="A174" s="120"/>
      <c r="B174" s="58"/>
      <c r="C174" s="120"/>
      <c r="D174" s="120"/>
      <c r="E174" s="120"/>
      <c r="F174" s="120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122"/>
      <c r="Y174" s="122"/>
      <c r="Z174" s="2"/>
    </row>
    <row r="175" spans="1:26" ht="11.25" customHeight="1">
      <c r="A175" s="120"/>
      <c r="B175" s="58"/>
      <c r="C175" s="120"/>
      <c r="D175" s="120"/>
      <c r="E175" s="120"/>
      <c r="F175" s="120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122"/>
      <c r="Y175" s="122"/>
      <c r="Z175" s="2"/>
    </row>
    <row r="176" spans="1:26" ht="11.25" customHeight="1">
      <c r="A176" s="120"/>
      <c r="B176" s="58"/>
      <c r="C176" s="120"/>
      <c r="D176" s="120"/>
      <c r="E176" s="120"/>
      <c r="F176" s="120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122"/>
      <c r="Y176" s="122"/>
      <c r="Z176" s="2"/>
    </row>
    <row r="177" spans="1:26" ht="11.25" customHeight="1">
      <c r="A177" s="120"/>
      <c r="B177" s="58"/>
      <c r="C177" s="120"/>
      <c r="D177" s="120"/>
      <c r="E177" s="120"/>
      <c r="F177" s="120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122"/>
      <c r="Y177" s="122"/>
      <c r="Z177" s="2"/>
    </row>
    <row r="178" spans="1:26" ht="11.25" customHeight="1">
      <c r="A178" s="120"/>
      <c r="B178" s="58"/>
      <c r="C178" s="120"/>
      <c r="D178" s="120"/>
      <c r="E178" s="120"/>
      <c r="F178" s="120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122"/>
      <c r="Y178" s="122"/>
      <c r="Z178" s="2"/>
    </row>
    <row r="179" spans="1:26" ht="11.25" customHeight="1">
      <c r="A179" s="120"/>
      <c r="B179" s="58"/>
      <c r="C179" s="120"/>
      <c r="D179" s="120"/>
      <c r="E179" s="120"/>
      <c r="F179" s="120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122"/>
      <c r="Y179" s="122"/>
      <c r="Z179" s="2"/>
    </row>
    <row r="180" spans="1:26" ht="11.25" customHeight="1">
      <c r="A180" s="120"/>
      <c r="B180" s="58"/>
      <c r="C180" s="120"/>
      <c r="D180" s="120"/>
      <c r="E180" s="120"/>
      <c r="F180" s="120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122"/>
      <c r="Y180" s="122"/>
      <c r="Z180" s="2"/>
    </row>
    <row r="181" spans="1:26" ht="11.25" customHeight="1">
      <c r="A181" s="120"/>
      <c r="B181" s="58"/>
      <c r="C181" s="120"/>
      <c r="D181" s="120"/>
      <c r="E181" s="120"/>
      <c r="F181" s="120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122"/>
      <c r="Y181" s="122"/>
      <c r="Z181" s="2"/>
    </row>
    <row r="182" spans="1:26" ht="11.25" customHeight="1">
      <c r="A182" s="120"/>
      <c r="B182" s="58"/>
      <c r="C182" s="120"/>
      <c r="D182" s="120"/>
      <c r="E182" s="120"/>
      <c r="F182" s="120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122"/>
      <c r="Y182" s="122"/>
      <c r="Z182" s="2"/>
    </row>
    <row r="183" spans="1:26" ht="11.25" customHeight="1">
      <c r="A183" s="120"/>
      <c r="B183" s="58"/>
      <c r="C183" s="120"/>
      <c r="D183" s="120"/>
      <c r="E183" s="120"/>
      <c r="F183" s="120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122"/>
      <c r="Y183" s="122"/>
      <c r="Z183" s="2"/>
    </row>
    <row r="184" spans="1:26" ht="11.25" customHeight="1">
      <c r="A184" s="120"/>
      <c r="B184" s="58"/>
      <c r="C184" s="120"/>
      <c r="D184" s="120"/>
      <c r="E184" s="120"/>
      <c r="F184" s="120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122"/>
      <c r="Y184" s="122"/>
      <c r="Z184" s="2"/>
    </row>
    <row r="185" spans="1:26" ht="11.25" customHeight="1">
      <c r="A185" s="120"/>
      <c r="B185" s="58"/>
      <c r="C185" s="120"/>
      <c r="D185" s="120"/>
      <c r="E185" s="120"/>
      <c r="F185" s="120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122"/>
      <c r="Y185" s="122"/>
      <c r="Z185" s="2"/>
    </row>
    <row r="186" spans="1:26" ht="11.25" customHeight="1">
      <c r="A186" s="120"/>
      <c r="B186" s="58"/>
      <c r="C186" s="120"/>
      <c r="D186" s="120"/>
      <c r="E186" s="120"/>
      <c r="F186" s="120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122"/>
      <c r="Y186" s="122"/>
      <c r="Z186" s="2"/>
    </row>
    <row r="187" spans="1:26" ht="11.25" customHeight="1">
      <c r="A187" s="120"/>
      <c r="B187" s="58"/>
      <c r="C187" s="120"/>
      <c r="D187" s="120"/>
      <c r="E187" s="120"/>
      <c r="F187" s="120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122"/>
      <c r="Y187" s="122"/>
      <c r="Z187" s="2"/>
    </row>
    <row r="188" spans="1:26" ht="11.25" customHeight="1">
      <c r="A188" s="120"/>
      <c r="B188" s="58"/>
      <c r="C188" s="120"/>
      <c r="D188" s="120"/>
      <c r="E188" s="120"/>
      <c r="F188" s="120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122"/>
      <c r="Y188" s="122"/>
      <c r="Z188" s="2"/>
    </row>
    <row r="189" spans="1:26" ht="11.25" customHeight="1">
      <c r="A189" s="120"/>
      <c r="B189" s="58"/>
      <c r="C189" s="120"/>
      <c r="D189" s="120"/>
      <c r="E189" s="120"/>
      <c r="F189" s="120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122"/>
      <c r="Y189" s="122"/>
      <c r="Z189" s="2"/>
    </row>
    <row r="190" spans="1:26" ht="11.25" customHeight="1">
      <c r="A190" s="120"/>
      <c r="B190" s="58"/>
      <c r="C190" s="120"/>
      <c r="D190" s="120"/>
      <c r="E190" s="120"/>
      <c r="F190" s="120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122"/>
      <c r="Y190" s="122"/>
      <c r="Z190" s="2"/>
    </row>
    <row r="191" spans="1:26" ht="11.25" customHeight="1">
      <c r="A191" s="120"/>
      <c r="B191" s="58"/>
      <c r="C191" s="120"/>
      <c r="D191" s="120"/>
      <c r="E191" s="120"/>
      <c r="F191" s="120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122"/>
      <c r="Y191" s="122"/>
      <c r="Z191" s="2"/>
    </row>
    <row r="192" spans="1:26" ht="11.25" customHeight="1">
      <c r="A192" s="120"/>
      <c r="B192" s="58"/>
      <c r="C192" s="120"/>
      <c r="D192" s="120"/>
      <c r="E192" s="120"/>
      <c r="F192" s="120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122"/>
      <c r="Y192" s="122"/>
      <c r="Z192" s="2"/>
    </row>
    <row r="193" spans="1:26" ht="11.25" customHeight="1">
      <c r="A193" s="120"/>
      <c r="B193" s="58"/>
      <c r="C193" s="120"/>
      <c r="D193" s="120"/>
      <c r="E193" s="120"/>
      <c r="F193" s="120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122"/>
      <c r="Y193" s="122"/>
      <c r="Z193" s="2"/>
    </row>
    <row r="194" spans="1:26" ht="11.25" customHeight="1">
      <c r="A194" s="120"/>
      <c r="B194" s="58"/>
      <c r="C194" s="120"/>
      <c r="D194" s="120"/>
      <c r="E194" s="120"/>
      <c r="F194" s="120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122"/>
      <c r="Y194" s="122"/>
      <c r="Z194" s="2"/>
    </row>
    <row r="195" spans="1:26" ht="11.25" customHeight="1">
      <c r="A195" s="120"/>
      <c r="B195" s="58"/>
      <c r="C195" s="120"/>
      <c r="D195" s="120"/>
      <c r="E195" s="120"/>
      <c r="F195" s="120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122"/>
      <c r="Y195" s="122"/>
      <c r="Z195" s="2"/>
    </row>
    <row r="196" spans="1:26" ht="11.25" customHeight="1">
      <c r="A196" s="120"/>
      <c r="B196" s="58"/>
      <c r="C196" s="120"/>
      <c r="D196" s="120"/>
      <c r="E196" s="120"/>
      <c r="F196" s="120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122"/>
      <c r="Y196" s="122"/>
      <c r="Z196" s="2"/>
    </row>
    <row r="197" spans="1:26" ht="11.25" customHeight="1">
      <c r="A197" s="120"/>
      <c r="B197" s="58"/>
      <c r="C197" s="120"/>
      <c r="D197" s="120"/>
      <c r="E197" s="120"/>
      <c r="F197" s="120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122"/>
      <c r="Y197" s="122"/>
      <c r="Z197" s="2"/>
    </row>
    <row r="198" spans="1:26" ht="11.25" customHeight="1">
      <c r="A198" s="120"/>
      <c r="B198" s="58"/>
      <c r="C198" s="120"/>
      <c r="D198" s="120"/>
      <c r="E198" s="120"/>
      <c r="F198" s="120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122"/>
      <c r="Y198" s="122"/>
      <c r="Z198" s="2"/>
    </row>
    <row r="199" spans="1:26" ht="11.25" customHeight="1">
      <c r="A199" s="120"/>
      <c r="B199" s="58"/>
      <c r="C199" s="120"/>
      <c r="D199" s="120"/>
      <c r="E199" s="120"/>
      <c r="F199" s="120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122"/>
      <c r="Y199" s="122"/>
      <c r="Z199" s="2"/>
    </row>
    <row r="200" spans="1:26" ht="11.25" customHeight="1">
      <c r="A200" s="120"/>
      <c r="B200" s="58"/>
      <c r="C200" s="120"/>
      <c r="D200" s="120"/>
      <c r="E200" s="120"/>
      <c r="F200" s="120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122"/>
      <c r="Y200" s="122"/>
      <c r="Z200" s="2"/>
    </row>
    <row r="201" spans="1:26" ht="11.25" customHeight="1">
      <c r="A201" s="120"/>
      <c r="B201" s="58"/>
      <c r="C201" s="120"/>
      <c r="D201" s="120"/>
      <c r="E201" s="120"/>
      <c r="F201" s="120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122"/>
      <c r="Y201" s="122"/>
      <c r="Z201" s="2"/>
    </row>
    <row r="202" spans="1:26" ht="11.25" customHeight="1">
      <c r="A202" s="120"/>
      <c r="B202" s="58"/>
      <c r="C202" s="120"/>
      <c r="D202" s="120"/>
      <c r="E202" s="120"/>
      <c r="F202" s="120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122"/>
      <c r="Y202" s="122"/>
      <c r="Z202" s="2"/>
    </row>
    <row r="203" spans="1:26" ht="11.25" customHeight="1">
      <c r="A203" s="120"/>
      <c r="B203" s="58"/>
      <c r="C203" s="120"/>
      <c r="D203" s="120"/>
      <c r="E203" s="120"/>
      <c r="F203" s="120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122"/>
      <c r="Y203" s="122"/>
      <c r="Z203" s="2"/>
    </row>
    <row r="204" spans="1:26" ht="11.25" customHeight="1">
      <c r="A204" s="120"/>
      <c r="B204" s="58"/>
      <c r="C204" s="120"/>
      <c r="D204" s="120"/>
      <c r="E204" s="120"/>
      <c r="F204" s="120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122"/>
      <c r="Y204" s="122"/>
      <c r="Z204" s="2"/>
    </row>
    <row r="205" spans="1:26" ht="11.25" customHeight="1">
      <c r="A205" s="120"/>
      <c r="B205" s="58"/>
      <c r="C205" s="120"/>
      <c r="D205" s="120"/>
      <c r="E205" s="120"/>
      <c r="F205" s="120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122"/>
      <c r="Y205" s="122"/>
      <c r="Z205" s="2"/>
    </row>
    <row r="206" spans="1:26" ht="11.25" customHeight="1">
      <c r="A206" s="120"/>
      <c r="B206" s="58"/>
      <c r="C206" s="120"/>
      <c r="D206" s="120"/>
      <c r="E206" s="120"/>
      <c r="F206" s="120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122"/>
      <c r="Y206" s="122"/>
      <c r="Z206" s="2"/>
    </row>
    <row r="207" spans="1:26" ht="11.25" customHeight="1">
      <c r="A207" s="120"/>
      <c r="B207" s="58"/>
      <c r="C207" s="120"/>
      <c r="D207" s="120"/>
      <c r="E207" s="120"/>
      <c r="F207" s="120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122"/>
      <c r="Y207" s="122"/>
      <c r="Z207" s="2"/>
    </row>
    <row r="208" spans="1:26" ht="11.25" customHeight="1">
      <c r="A208" s="120"/>
      <c r="B208" s="58"/>
      <c r="C208" s="120"/>
      <c r="D208" s="120"/>
      <c r="E208" s="120"/>
      <c r="F208" s="120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122"/>
      <c r="Y208" s="122"/>
      <c r="Z208" s="2"/>
    </row>
    <row r="209" spans="1:26" ht="11.25" customHeight="1">
      <c r="A209" s="120"/>
      <c r="B209" s="58"/>
      <c r="C209" s="120"/>
      <c r="D209" s="120"/>
      <c r="E209" s="120"/>
      <c r="F209" s="120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122"/>
      <c r="Y209" s="122"/>
      <c r="Z209" s="2"/>
    </row>
    <row r="210" spans="1:26" ht="11.25" customHeight="1">
      <c r="A210" s="120"/>
      <c r="B210" s="58"/>
      <c r="C210" s="120"/>
      <c r="D210" s="120"/>
      <c r="E210" s="120"/>
      <c r="F210" s="120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122"/>
      <c r="Y210" s="122"/>
      <c r="Z210" s="2"/>
    </row>
    <row r="211" spans="1:26" ht="11.25" customHeight="1">
      <c r="A211" s="120"/>
      <c r="B211" s="58"/>
      <c r="C211" s="120"/>
      <c r="D211" s="120"/>
      <c r="E211" s="120"/>
      <c r="F211" s="120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122"/>
      <c r="Y211" s="122"/>
      <c r="Z211" s="2"/>
    </row>
    <row r="212" spans="1:26" ht="11.25" customHeight="1">
      <c r="A212" s="120"/>
      <c r="B212" s="58"/>
      <c r="C212" s="120"/>
      <c r="D212" s="120"/>
      <c r="E212" s="120"/>
      <c r="F212" s="120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122"/>
      <c r="Y212" s="122"/>
      <c r="Z212" s="2"/>
    </row>
    <row r="213" spans="1:26" ht="11.25" customHeight="1">
      <c r="A213" s="120"/>
      <c r="B213" s="58"/>
      <c r="C213" s="120"/>
      <c r="D213" s="120"/>
      <c r="E213" s="120"/>
      <c r="F213" s="120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122"/>
      <c r="Y213" s="122"/>
      <c r="Z213" s="2"/>
    </row>
    <row r="214" spans="1:26" ht="11.25" customHeight="1">
      <c r="A214" s="120"/>
      <c r="B214" s="58"/>
      <c r="C214" s="120"/>
      <c r="D214" s="120"/>
      <c r="E214" s="120"/>
      <c r="F214" s="120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122"/>
      <c r="Y214" s="122"/>
      <c r="Z214" s="2"/>
    </row>
    <row r="215" spans="1:26" ht="11.25" customHeight="1">
      <c r="A215" s="120"/>
      <c r="B215" s="58"/>
      <c r="C215" s="120"/>
      <c r="D215" s="120"/>
      <c r="E215" s="120"/>
      <c r="F215" s="120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122"/>
      <c r="Y215" s="122"/>
      <c r="Z215" s="2"/>
    </row>
    <row r="216" spans="1:26" ht="11.25" customHeight="1">
      <c r="A216" s="120"/>
      <c r="B216" s="58"/>
      <c r="C216" s="120"/>
      <c r="D216" s="120"/>
      <c r="E216" s="120"/>
      <c r="F216" s="120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122"/>
      <c r="Y216" s="122"/>
      <c r="Z216" s="2"/>
    </row>
    <row r="217" spans="1:26" ht="11.25" customHeight="1">
      <c r="A217" s="120"/>
      <c r="B217" s="58"/>
      <c r="C217" s="120"/>
      <c r="D217" s="120"/>
      <c r="E217" s="120"/>
      <c r="F217" s="120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122"/>
      <c r="Y217" s="122"/>
      <c r="Z217" s="2"/>
    </row>
    <row r="218" spans="1:26" ht="11.25" customHeight="1">
      <c r="A218" s="120"/>
      <c r="B218" s="58"/>
      <c r="C218" s="120"/>
      <c r="D218" s="120"/>
      <c r="E218" s="120"/>
      <c r="F218" s="120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122"/>
      <c r="Y218" s="122"/>
      <c r="Z218" s="2"/>
    </row>
    <row r="219" spans="1:26" ht="11.25" customHeight="1">
      <c r="A219" s="120"/>
      <c r="B219" s="58"/>
      <c r="C219" s="120"/>
      <c r="D219" s="120"/>
      <c r="E219" s="120"/>
      <c r="F219" s="120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122"/>
      <c r="Y219" s="122"/>
      <c r="Z219" s="2"/>
    </row>
    <row r="220" spans="1:26" ht="11.25" customHeight="1">
      <c r="A220" s="120"/>
      <c r="B220" s="58"/>
      <c r="C220" s="120"/>
      <c r="D220" s="120"/>
      <c r="E220" s="120"/>
      <c r="F220" s="120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122"/>
      <c r="Y220" s="122"/>
      <c r="Z220" s="2"/>
    </row>
    <row r="221" spans="1:26" ht="11.25" customHeight="1">
      <c r="A221" s="120"/>
      <c r="B221" s="58"/>
      <c r="C221" s="120"/>
      <c r="D221" s="120"/>
      <c r="E221" s="120"/>
      <c r="F221" s="120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122"/>
      <c r="Y221" s="122"/>
      <c r="Z221" s="2"/>
    </row>
    <row r="222" spans="1:26" ht="11.25" customHeight="1">
      <c r="A222" s="120"/>
      <c r="B222" s="58"/>
      <c r="C222" s="120"/>
      <c r="D222" s="120"/>
      <c r="E222" s="120"/>
      <c r="F222" s="120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122"/>
      <c r="Y222" s="122"/>
      <c r="Z222" s="2"/>
    </row>
    <row r="223" spans="1:26" ht="11.25" customHeight="1">
      <c r="A223" s="120"/>
      <c r="B223" s="58"/>
      <c r="C223" s="120"/>
      <c r="D223" s="120"/>
      <c r="E223" s="120"/>
      <c r="F223" s="120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122"/>
      <c r="Y223" s="122"/>
      <c r="Z223" s="2"/>
    </row>
    <row r="224" spans="1:26" ht="11.25" customHeight="1">
      <c r="A224" s="120"/>
      <c r="B224" s="58"/>
      <c r="C224" s="120"/>
      <c r="D224" s="120"/>
      <c r="E224" s="120"/>
      <c r="F224" s="120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122"/>
      <c r="Y224" s="122"/>
      <c r="Z224" s="2"/>
    </row>
    <row r="225" spans="1:26" ht="11.25" customHeight="1">
      <c r="A225" s="120"/>
      <c r="B225" s="58"/>
      <c r="C225" s="120"/>
      <c r="D225" s="120"/>
      <c r="E225" s="120"/>
      <c r="F225" s="120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122"/>
      <c r="Y225" s="122"/>
      <c r="Z225" s="2"/>
    </row>
    <row r="226" spans="1:26" ht="11.25" customHeight="1">
      <c r="A226" s="120"/>
      <c r="B226" s="58"/>
      <c r="C226" s="120"/>
      <c r="D226" s="120"/>
      <c r="E226" s="120"/>
      <c r="F226" s="120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122"/>
      <c r="Y226" s="122"/>
      <c r="Z226" s="2"/>
    </row>
    <row r="227" spans="1:26" ht="11.25" customHeight="1">
      <c r="A227" s="120"/>
      <c r="B227" s="58"/>
      <c r="C227" s="120"/>
      <c r="D227" s="120"/>
      <c r="E227" s="120"/>
      <c r="F227" s="120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122"/>
      <c r="Y227" s="122"/>
      <c r="Z227" s="2"/>
    </row>
    <row r="228" spans="1:26" ht="11.25" customHeight="1">
      <c r="A228" s="120"/>
      <c r="B228" s="58"/>
      <c r="C228" s="120"/>
      <c r="D228" s="120"/>
      <c r="E228" s="120"/>
      <c r="F228" s="120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122"/>
      <c r="Y228" s="122"/>
      <c r="Z228" s="2"/>
    </row>
    <row r="229" spans="1:26" ht="11.25" customHeight="1">
      <c r="A229" s="120"/>
      <c r="B229" s="58"/>
      <c r="C229" s="120"/>
      <c r="D229" s="120"/>
      <c r="E229" s="120"/>
      <c r="F229" s="120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122"/>
      <c r="Y229" s="122"/>
      <c r="Z229" s="2"/>
    </row>
    <row r="230" spans="1:26" ht="11.25" customHeight="1">
      <c r="A230" s="120"/>
      <c r="B230" s="58"/>
      <c r="C230" s="120"/>
      <c r="D230" s="120"/>
      <c r="E230" s="120"/>
      <c r="F230" s="120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122"/>
      <c r="Y230" s="122"/>
      <c r="Z230" s="2"/>
    </row>
    <row r="231" spans="1:26" ht="11.25" customHeight="1">
      <c r="A231" s="120"/>
      <c r="B231" s="58"/>
      <c r="C231" s="120"/>
      <c r="D231" s="120"/>
      <c r="E231" s="120"/>
      <c r="F231" s="120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122"/>
      <c r="Y231" s="122"/>
      <c r="Z231" s="2"/>
    </row>
    <row r="232" spans="1:26" ht="11.25" customHeight="1">
      <c r="A232" s="120"/>
      <c r="B232" s="58"/>
      <c r="C232" s="120"/>
      <c r="D232" s="120"/>
      <c r="E232" s="120"/>
      <c r="F232" s="120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122"/>
      <c r="Y232" s="122"/>
      <c r="Z232" s="2"/>
    </row>
    <row r="233" spans="1:26" ht="11.25" customHeight="1">
      <c r="A233" s="120"/>
      <c r="B233" s="58"/>
      <c r="C233" s="120"/>
      <c r="D233" s="120"/>
      <c r="E233" s="120"/>
      <c r="F233" s="120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122"/>
      <c r="Y233" s="122"/>
      <c r="Z233" s="2"/>
    </row>
    <row r="234" spans="1:26" ht="11.25" customHeight="1">
      <c r="A234" s="120"/>
      <c r="B234" s="58"/>
      <c r="C234" s="120"/>
      <c r="D234" s="120"/>
      <c r="E234" s="120"/>
      <c r="F234" s="120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122"/>
      <c r="Y234" s="122"/>
      <c r="Z234" s="2"/>
    </row>
    <row r="235" spans="1:26" ht="11.25" customHeight="1">
      <c r="A235" s="120"/>
      <c r="B235" s="58"/>
      <c r="C235" s="120"/>
      <c r="D235" s="120"/>
      <c r="E235" s="120"/>
      <c r="F235" s="120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122"/>
      <c r="Y235" s="122"/>
      <c r="Z235" s="2"/>
    </row>
    <row r="236" spans="1:26" ht="11.25" customHeight="1">
      <c r="A236" s="120"/>
      <c r="B236" s="58"/>
      <c r="C236" s="120"/>
      <c r="D236" s="120"/>
      <c r="E236" s="120"/>
      <c r="F236" s="120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122"/>
      <c r="Y236" s="122"/>
      <c r="Z236" s="2"/>
    </row>
    <row r="237" spans="1:26" ht="11.25" customHeight="1">
      <c r="A237" s="120"/>
      <c r="B237" s="58"/>
      <c r="C237" s="120"/>
      <c r="D237" s="120"/>
      <c r="E237" s="120"/>
      <c r="F237" s="120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122"/>
      <c r="Y237" s="122"/>
      <c r="Z237" s="2"/>
    </row>
    <row r="238" spans="1:26" ht="11.25" customHeight="1">
      <c r="A238" s="120"/>
      <c r="B238" s="58"/>
      <c r="C238" s="120"/>
      <c r="D238" s="120"/>
      <c r="E238" s="120"/>
      <c r="F238" s="120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122"/>
      <c r="Y238" s="122"/>
      <c r="Z238" s="2"/>
    </row>
    <row r="239" spans="1:26" ht="11.25" customHeight="1">
      <c r="A239" s="120"/>
      <c r="B239" s="58"/>
      <c r="C239" s="120"/>
      <c r="D239" s="120"/>
      <c r="E239" s="120"/>
      <c r="F239" s="120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122"/>
      <c r="Y239" s="122"/>
      <c r="Z239" s="2"/>
    </row>
    <row r="240" spans="1:26" ht="11.25" customHeight="1">
      <c r="A240" s="120"/>
      <c r="B240" s="58"/>
      <c r="C240" s="120"/>
      <c r="D240" s="120"/>
      <c r="E240" s="120"/>
      <c r="F240" s="120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122"/>
      <c r="Y240" s="122"/>
      <c r="Z240" s="2"/>
    </row>
    <row r="241" spans="1:26" ht="11.25" customHeight="1">
      <c r="A241" s="120"/>
      <c r="B241" s="58"/>
      <c r="C241" s="120"/>
      <c r="D241" s="120"/>
      <c r="E241" s="120"/>
      <c r="F241" s="120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122"/>
      <c r="Y241" s="122"/>
      <c r="Z241" s="2"/>
    </row>
    <row r="242" spans="1:26" ht="11.25" customHeight="1">
      <c r="A242" s="120"/>
      <c r="B242" s="58"/>
      <c r="C242" s="120"/>
      <c r="D242" s="120"/>
      <c r="E242" s="120"/>
      <c r="F242" s="120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122"/>
      <c r="Y242" s="122"/>
      <c r="Z242" s="2"/>
    </row>
    <row r="243" spans="1:26" ht="11.25" customHeight="1">
      <c r="A243" s="120"/>
      <c r="B243" s="58"/>
      <c r="C243" s="120"/>
      <c r="D243" s="120"/>
      <c r="E243" s="120"/>
      <c r="F243" s="120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122"/>
      <c r="Y243" s="122"/>
      <c r="Z243" s="2"/>
    </row>
    <row r="244" spans="1:26" ht="11.25" customHeight="1">
      <c r="A244" s="120"/>
      <c r="B244" s="58"/>
      <c r="C244" s="120"/>
      <c r="D244" s="120"/>
      <c r="E244" s="120"/>
      <c r="F244" s="120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122"/>
      <c r="Y244" s="122"/>
      <c r="Z244" s="2"/>
    </row>
    <row r="245" spans="1:26" ht="11.25" customHeight="1">
      <c r="A245" s="120"/>
      <c r="B245" s="58"/>
      <c r="C245" s="120"/>
      <c r="D245" s="120"/>
      <c r="E245" s="120"/>
      <c r="F245" s="120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122"/>
      <c r="Y245" s="122"/>
      <c r="Z245" s="2"/>
    </row>
    <row r="246" spans="1:26" ht="11.25" customHeight="1">
      <c r="A246" s="120"/>
      <c r="B246" s="58"/>
      <c r="C246" s="120"/>
      <c r="D246" s="120"/>
      <c r="E246" s="120"/>
      <c r="F246" s="120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122"/>
      <c r="Y246" s="122"/>
      <c r="Z246" s="2"/>
    </row>
    <row r="247" spans="1:26" ht="11.25" customHeight="1">
      <c r="A247" s="120"/>
      <c r="B247" s="58"/>
      <c r="C247" s="120"/>
      <c r="D247" s="120"/>
      <c r="E247" s="120"/>
      <c r="F247" s="120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122"/>
      <c r="Y247" s="122"/>
      <c r="Z247" s="2"/>
    </row>
    <row r="248" spans="1:26" ht="11.25" customHeight="1">
      <c r="A248" s="120"/>
      <c r="B248" s="58"/>
      <c r="C248" s="120"/>
      <c r="D248" s="120"/>
      <c r="E248" s="120"/>
      <c r="F248" s="120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122"/>
      <c r="Y248" s="122"/>
      <c r="Z248" s="2"/>
    </row>
    <row r="249" spans="1:26" ht="11.25" customHeight="1">
      <c r="A249" s="120"/>
      <c r="B249" s="58"/>
      <c r="C249" s="120"/>
      <c r="D249" s="120"/>
      <c r="E249" s="120"/>
      <c r="F249" s="120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122"/>
      <c r="Y249" s="122"/>
      <c r="Z249" s="2"/>
    </row>
    <row r="250" spans="1:26" ht="11.25" customHeight="1">
      <c r="A250" s="120"/>
      <c r="B250" s="58"/>
      <c r="C250" s="120"/>
      <c r="D250" s="120"/>
      <c r="E250" s="120"/>
      <c r="F250" s="120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122"/>
      <c r="Y250" s="122"/>
      <c r="Z250" s="2"/>
    </row>
    <row r="251" spans="1:26" ht="11.25" customHeight="1">
      <c r="A251" s="120"/>
      <c r="B251" s="58"/>
      <c r="C251" s="120"/>
      <c r="D251" s="120"/>
      <c r="E251" s="120"/>
      <c r="F251" s="120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122"/>
      <c r="Y251" s="122"/>
      <c r="Z251" s="2"/>
    </row>
    <row r="252" spans="1:26" ht="11.25" customHeight="1">
      <c r="A252" s="120"/>
      <c r="B252" s="58"/>
      <c r="C252" s="120"/>
      <c r="D252" s="120"/>
      <c r="E252" s="120"/>
      <c r="F252" s="120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122"/>
      <c r="Y252" s="122"/>
      <c r="Z252" s="2"/>
    </row>
    <row r="253" spans="1:26" ht="11.25" customHeight="1">
      <c r="A253" s="120"/>
      <c r="B253" s="58"/>
      <c r="C253" s="120"/>
      <c r="D253" s="120"/>
      <c r="E253" s="120"/>
      <c r="F253" s="120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122"/>
      <c r="Y253" s="122"/>
      <c r="Z253" s="2"/>
    </row>
    <row r="254" spans="1:26" ht="11.25" customHeight="1">
      <c r="A254" s="120"/>
      <c r="B254" s="58"/>
      <c r="C254" s="120"/>
      <c r="D254" s="120"/>
      <c r="E254" s="120"/>
      <c r="F254" s="120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122"/>
      <c r="Y254" s="122"/>
      <c r="Z254" s="2"/>
    </row>
    <row r="255" spans="1:26" ht="11.25" customHeight="1">
      <c r="A255" s="120"/>
      <c r="B255" s="58"/>
      <c r="C255" s="120"/>
      <c r="D255" s="120"/>
      <c r="E255" s="120"/>
      <c r="F255" s="120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122"/>
      <c r="Y255" s="122"/>
      <c r="Z255" s="2"/>
    </row>
    <row r="256" spans="1:26" ht="11.25" customHeight="1">
      <c r="A256" s="120"/>
      <c r="B256" s="58"/>
      <c r="C256" s="120"/>
      <c r="D256" s="120"/>
      <c r="E256" s="120"/>
      <c r="F256" s="120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122"/>
      <c r="Y256" s="122"/>
      <c r="Z256" s="2"/>
    </row>
    <row r="257" spans="1:26" ht="11.25" customHeight="1">
      <c r="A257" s="120"/>
      <c r="B257" s="58"/>
      <c r="C257" s="120"/>
      <c r="D257" s="120"/>
      <c r="E257" s="120"/>
      <c r="F257" s="120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122"/>
      <c r="Y257" s="122"/>
      <c r="Z257" s="2"/>
    </row>
    <row r="258" spans="1:26" ht="11.25" customHeight="1">
      <c r="A258" s="120"/>
      <c r="B258" s="58"/>
      <c r="C258" s="120"/>
      <c r="D258" s="120"/>
      <c r="E258" s="120"/>
      <c r="F258" s="120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122"/>
      <c r="Y258" s="122"/>
      <c r="Z258" s="2"/>
    </row>
    <row r="259" spans="1:26" ht="11.25" customHeight="1">
      <c r="A259" s="120"/>
      <c r="B259" s="58"/>
      <c r="C259" s="120"/>
      <c r="D259" s="120"/>
      <c r="E259" s="120"/>
      <c r="F259" s="120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122"/>
      <c r="Y259" s="122"/>
      <c r="Z259" s="2"/>
    </row>
    <row r="260" spans="1:26" ht="11.25" customHeight="1">
      <c r="A260" s="120"/>
      <c r="B260" s="58"/>
      <c r="C260" s="120"/>
      <c r="D260" s="120"/>
      <c r="E260" s="120"/>
      <c r="F260" s="120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122"/>
      <c r="Y260" s="122"/>
      <c r="Z260" s="2"/>
    </row>
    <row r="261" spans="1:26" ht="11.25" customHeight="1">
      <c r="A261" s="120"/>
      <c r="B261" s="58"/>
      <c r="C261" s="120"/>
      <c r="D261" s="120"/>
      <c r="E261" s="120"/>
      <c r="F261" s="120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122"/>
      <c r="Y261" s="122"/>
      <c r="Z261" s="2"/>
    </row>
    <row r="262" spans="1:26" ht="11.25" customHeight="1">
      <c r="A262" s="120"/>
      <c r="B262" s="58"/>
      <c r="C262" s="120"/>
      <c r="D262" s="120"/>
      <c r="E262" s="120"/>
      <c r="F262" s="120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122"/>
      <c r="Y262" s="122"/>
      <c r="Z262" s="2"/>
    </row>
    <row r="263" spans="1:26" ht="11.25" customHeight="1">
      <c r="A263" s="120"/>
      <c r="B263" s="58"/>
      <c r="C263" s="120"/>
      <c r="D263" s="120"/>
      <c r="E263" s="120"/>
      <c r="F263" s="120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122"/>
      <c r="Y263" s="122"/>
      <c r="Z263" s="2"/>
    </row>
    <row r="264" spans="1:26" ht="11.25" customHeight="1">
      <c r="A264" s="120"/>
      <c r="B264" s="58"/>
      <c r="C264" s="120"/>
      <c r="D264" s="120"/>
      <c r="E264" s="120"/>
      <c r="F264" s="120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122"/>
      <c r="Y264" s="122"/>
      <c r="Z264" s="2"/>
    </row>
    <row r="265" spans="1:26" ht="11.25" customHeight="1">
      <c r="A265" s="120"/>
      <c r="B265" s="58"/>
      <c r="C265" s="120"/>
      <c r="D265" s="120"/>
      <c r="E265" s="120"/>
      <c r="F265" s="120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122"/>
      <c r="Y265" s="122"/>
      <c r="Z265" s="2"/>
    </row>
    <row r="266" spans="1:26" ht="11.25" customHeight="1">
      <c r="A266" s="120"/>
      <c r="B266" s="58"/>
      <c r="C266" s="120"/>
      <c r="D266" s="120"/>
      <c r="E266" s="120"/>
      <c r="F266" s="120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122"/>
      <c r="Y266" s="122"/>
      <c r="Z266" s="2"/>
    </row>
    <row r="267" spans="1:26" ht="11.25" customHeight="1">
      <c r="A267" s="120"/>
      <c r="B267" s="58"/>
      <c r="C267" s="120"/>
      <c r="D267" s="120"/>
      <c r="E267" s="120"/>
      <c r="F267" s="120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122"/>
      <c r="Y267" s="122"/>
      <c r="Z267" s="2"/>
    </row>
    <row r="268" spans="1:26" ht="11.25" customHeight="1">
      <c r="A268" s="120"/>
      <c r="B268" s="58"/>
      <c r="C268" s="120"/>
      <c r="D268" s="120"/>
      <c r="E268" s="120"/>
      <c r="F268" s="120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122"/>
      <c r="Y268" s="122"/>
      <c r="Z268" s="2"/>
    </row>
    <row r="269" spans="1:26" ht="11.25" customHeight="1">
      <c r="A269" s="120"/>
      <c r="B269" s="58"/>
      <c r="C269" s="120"/>
      <c r="D269" s="120"/>
      <c r="E269" s="120"/>
      <c r="F269" s="120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122"/>
      <c r="Y269" s="122"/>
      <c r="Z269" s="2"/>
    </row>
    <row r="270" spans="1:26" ht="11.25" customHeight="1">
      <c r="A270" s="120"/>
      <c r="B270" s="58"/>
      <c r="C270" s="120"/>
      <c r="D270" s="120"/>
      <c r="E270" s="120"/>
      <c r="F270" s="120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122"/>
      <c r="Y270" s="122"/>
      <c r="Z270" s="2"/>
    </row>
    <row r="271" spans="1:26" ht="11.25" customHeight="1">
      <c r="A271" s="120"/>
      <c r="B271" s="58"/>
      <c r="C271" s="120"/>
      <c r="D271" s="120"/>
      <c r="E271" s="120"/>
      <c r="F271" s="120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122"/>
      <c r="Y271" s="122"/>
      <c r="Z271" s="2"/>
    </row>
    <row r="272" spans="1:26" ht="11.25" customHeight="1">
      <c r="A272" s="120"/>
      <c r="B272" s="58"/>
      <c r="C272" s="120"/>
      <c r="D272" s="120"/>
      <c r="E272" s="120"/>
      <c r="F272" s="120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122"/>
      <c r="Y272" s="122"/>
      <c r="Z272" s="2"/>
    </row>
    <row r="273" spans="1:26" ht="11.25" customHeight="1">
      <c r="A273" s="120"/>
      <c r="B273" s="58"/>
      <c r="C273" s="120"/>
      <c r="D273" s="120"/>
      <c r="E273" s="120"/>
      <c r="F273" s="120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122"/>
      <c r="Y273" s="122"/>
      <c r="Z273" s="2"/>
    </row>
    <row r="274" spans="1:26" ht="11.25" customHeight="1">
      <c r="A274" s="120"/>
      <c r="B274" s="58"/>
      <c r="C274" s="120"/>
      <c r="D274" s="120"/>
      <c r="E274" s="120"/>
      <c r="F274" s="120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122"/>
      <c r="Y274" s="122"/>
      <c r="Z274" s="2"/>
    </row>
    <row r="275" spans="1:26" ht="11.25" customHeight="1">
      <c r="A275" s="120"/>
      <c r="B275" s="58"/>
      <c r="C275" s="120"/>
      <c r="D275" s="120"/>
      <c r="E275" s="120"/>
      <c r="F275" s="120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122"/>
      <c r="Y275" s="122"/>
      <c r="Z275" s="2"/>
    </row>
    <row r="276" spans="1:26" ht="11.25" customHeight="1">
      <c r="A276" s="120"/>
      <c r="B276" s="58"/>
      <c r="C276" s="120"/>
      <c r="D276" s="120"/>
      <c r="E276" s="120"/>
      <c r="F276" s="120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122"/>
      <c r="Y276" s="122"/>
      <c r="Z276" s="2"/>
    </row>
    <row r="277" spans="1:26" ht="11.25" customHeight="1">
      <c r="A277" s="120"/>
      <c r="B277" s="58"/>
      <c r="C277" s="120"/>
      <c r="D277" s="120"/>
      <c r="E277" s="120"/>
      <c r="F277" s="120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122"/>
      <c r="Y277" s="122"/>
      <c r="Z277" s="2"/>
    </row>
    <row r="278" spans="1:26" ht="11.25" customHeight="1">
      <c r="A278" s="120"/>
      <c r="B278" s="58"/>
      <c r="C278" s="120"/>
      <c r="D278" s="120"/>
      <c r="E278" s="120"/>
      <c r="F278" s="120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122"/>
      <c r="Y278" s="122"/>
      <c r="Z278" s="2"/>
    </row>
    <row r="279" spans="1:26" ht="11.25" customHeight="1">
      <c r="A279" s="120"/>
      <c r="B279" s="58"/>
      <c r="C279" s="120"/>
      <c r="D279" s="120"/>
      <c r="E279" s="120"/>
      <c r="F279" s="120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122"/>
      <c r="Y279" s="122"/>
      <c r="Z279" s="2"/>
    </row>
    <row r="280" spans="1:26" ht="11.25" customHeight="1">
      <c r="A280" s="120"/>
      <c r="B280" s="58"/>
      <c r="C280" s="120"/>
      <c r="D280" s="120"/>
      <c r="E280" s="120"/>
      <c r="F280" s="120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122"/>
      <c r="Y280" s="122"/>
      <c r="Z280" s="2"/>
    </row>
    <row r="281" spans="1:26" ht="11.25" customHeight="1">
      <c r="A281" s="120"/>
      <c r="B281" s="58"/>
      <c r="C281" s="120"/>
      <c r="D281" s="120"/>
      <c r="E281" s="120"/>
      <c r="F281" s="120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122"/>
      <c r="Y281" s="122"/>
      <c r="Z281" s="2"/>
    </row>
    <row r="282" spans="1:26" ht="11.25" customHeight="1">
      <c r="A282" s="120"/>
      <c r="B282" s="58"/>
      <c r="C282" s="120"/>
      <c r="D282" s="120"/>
      <c r="E282" s="120"/>
      <c r="F282" s="120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122"/>
      <c r="Y282" s="122"/>
      <c r="Z282" s="2"/>
    </row>
    <row r="283" spans="1:26" ht="11.25" customHeight="1">
      <c r="A283" s="120"/>
      <c r="B283" s="58"/>
      <c r="C283" s="120"/>
      <c r="D283" s="120"/>
      <c r="E283" s="120"/>
      <c r="F283" s="120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122"/>
      <c r="Y283" s="122"/>
      <c r="Z283" s="2"/>
    </row>
    <row r="284" spans="1:26" ht="11.25" customHeight="1">
      <c r="A284" s="120"/>
      <c r="B284" s="58"/>
      <c r="C284" s="120"/>
      <c r="D284" s="120"/>
      <c r="E284" s="120"/>
      <c r="F284" s="120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122"/>
      <c r="Y284" s="122"/>
      <c r="Z284" s="2"/>
    </row>
    <row r="285" spans="1:26" ht="11.25" customHeight="1">
      <c r="A285" s="120"/>
      <c r="B285" s="58"/>
      <c r="C285" s="120"/>
      <c r="D285" s="120"/>
      <c r="E285" s="120"/>
      <c r="F285" s="120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122"/>
      <c r="Y285" s="122"/>
      <c r="Z285" s="2"/>
    </row>
    <row r="286" spans="1:26" ht="11.25" customHeight="1">
      <c r="A286" s="120"/>
      <c r="B286" s="58"/>
      <c r="C286" s="120"/>
      <c r="D286" s="120"/>
      <c r="E286" s="120"/>
      <c r="F286" s="120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122"/>
      <c r="Y286" s="122"/>
      <c r="Z286" s="2"/>
    </row>
    <row r="287" spans="1:26" ht="11.25" customHeight="1">
      <c r="A287" s="120"/>
      <c r="B287" s="58"/>
      <c r="C287" s="120"/>
      <c r="D287" s="120"/>
      <c r="E287" s="120"/>
      <c r="F287" s="120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122"/>
      <c r="Y287" s="122"/>
      <c r="Z287" s="2"/>
    </row>
    <row r="288" spans="1:26" ht="11.25" customHeight="1">
      <c r="A288" s="120"/>
      <c r="B288" s="58"/>
      <c r="C288" s="120"/>
      <c r="D288" s="120"/>
      <c r="E288" s="120"/>
      <c r="F288" s="120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122"/>
      <c r="Y288" s="122"/>
      <c r="Z288" s="2"/>
    </row>
    <row r="289" spans="1:26" ht="11.25" customHeight="1">
      <c r="A289" s="120"/>
      <c r="B289" s="58"/>
      <c r="C289" s="120"/>
      <c r="D289" s="120"/>
      <c r="E289" s="120"/>
      <c r="F289" s="120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122"/>
      <c r="Y289" s="122"/>
      <c r="Z289" s="2"/>
    </row>
    <row r="290" spans="1:26" ht="11.25" customHeight="1">
      <c r="A290" s="120"/>
      <c r="B290" s="58"/>
      <c r="C290" s="120"/>
      <c r="D290" s="120"/>
      <c r="E290" s="120"/>
      <c r="F290" s="120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122"/>
      <c r="Y290" s="122"/>
      <c r="Z290" s="2"/>
    </row>
    <row r="291" spans="1:26" ht="11.25" customHeight="1">
      <c r="A291" s="120"/>
      <c r="B291" s="58"/>
      <c r="C291" s="120"/>
      <c r="D291" s="120"/>
      <c r="E291" s="120"/>
      <c r="F291" s="120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122"/>
      <c r="Y291" s="122"/>
      <c r="Z291" s="2"/>
    </row>
    <row r="292" spans="1:26" ht="11.25" customHeight="1">
      <c r="A292" s="120"/>
      <c r="B292" s="58"/>
      <c r="C292" s="120"/>
      <c r="D292" s="120"/>
      <c r="E292" s="120"/>
      <c r="F292" s="120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122"/>
      <c r="Y292" s="122"/>
      <c r="Z292" s="2"/>
    </row>
    <row r="293" spans="1:26" ht="11.25" customHeight="1">
      <c r="A293" s="120"/>
      <c r="B293" s="58"/>
      <c r="C293" s="120"/>
      <c r="D293" s="120"/>
      <c r="E293" s="120"/>
      <c r="F293" s="120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122"/>
      <c r="Y293" s="122"/>
      <c r="Z293" s="2"/>
    </row>
    <row r="294" spans="1:26" ht="11.25" customHeight="1">
      <c r="A294" s="120"/>
      <c r="B294" s="58"/>
      <c r="C294" s="120"/>
      <c r="D294" s="120"/>
      <c r="E294" s="120"/>
      <c r="F294" s="120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122"/>
      <c r="Y294" s="122"/>
      <c r="Z294" s="2"/>
    </row>
    <row r="295" spans="1:26" ht="11.25" customHeight="1">
      <c r="A295" s="120"/>
      <c r="B295" s="58"/>
      <c r="C295" s="120"/>
      <c r="D295" s="120"/>
      <c r="E295" s="120"/>
      <c r="F295" s="120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122"/>
      <c r="Y295" s="122"/>
      <c r="Z295" s="2"/>
    </row>
    <row r="296" spans="1:26" ht="11.25" customHeight="1">
      <c r="A296" s="120"/>
      <c r="B296" s="58"/>
      <c r="C296" s="120"/>
      <c r="D296" s="120"/>
      <c r="E296" s="120"/>
      <c r="F296" s="120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122"/>
      <c r="Y296" s="122"/>
      <c r="Z296" s="2"/>
    </row>
    <row r="297" spans="1:26" ht="11.25" customHeight="1">
      <c r="A297" s="120"/>
      <c r="B297" s="58"/>
      <c r="C297" s="120"/>
      <c r="D297" s="120"/>
      <c r="E297" s="120"/>
      <c r="F297" s="120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122"/>
      <c r="Y297" s="122"/>
      <c r="Z297" s="2"/>
    </row>
    <row r="298" spans="1:26" ht="11.25" customHeight="1">
      <c r="A298" s="120"/>
      <c r="B298" s="58"/>
      <c r="C298" s="120"/>
      <c r="D298" s="120"/>
      <c r="E298" s="120"/>
      <c r="F298" s="120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122"/>
      <c r="Y298" s="122"/>
      <c r="Z298" s="2"/>
    </row>
    <row r="299" spans="1:26" ht="11.25" customHeight="1">
      <c r="A299" s="120"/>
      <c r="B299" s="58"/>
      <c r="C299" s="120"/>
      <c r="D299" s="120"/>
      <c r="E299" s="120"/>
      <c r="F299" s="120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122"/>
      <c r="Y299" s="122"/>
      <c r="Z299" s="2"/>
    </row>
    <row r="300" spans="1:26" ht="11.25" customHeight="1">
      <c r="A300" s="120"/>
      <c r="B300" s="58"/>
      <c r="C300" s="120"/>
      <c r="D300" s="120"/>
      <c r="E300" s="120"/>
      <c r="F300" s="120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122"/>
      <c r="Y300" s="122"/>
      <c r="Z300" s="2"/>
    </row>
    <row r="301" spans="1:26" ht="11.25" customHeight="1">
      <c r="A301" s="120"/>
      <c r="B301" s="58"/>
      <c r="C301" s="120"/>
      <c r="D301" s="120"/>
      <c r="E301" s="120"/>
      <c r="F301" s="120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122"/>
      <c r="Y301" s="122"/>
      <c r="Z301" s="2"/>
    </row>
    <row r="302" spans="1:26" ht="11.25" customHeight="1">
      <c r="A302" s="120"/>
      <c r="B302" s="58"/>
      <c r="C302" s="120"/>
      <c r="D302" s="120"/>
      <c r="E302" s="120"/>
      <c r="F302" s="120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122"/>
      <c r="Y302" s="122"/>
      <c r="Z302" s="2"/>
    </row>
    <row r="303" spans="1:26" ht="11.25" customHeight="1">
      <c r="A303" s="120"/>
      <c r="B303" s="58"/>
      <c r="C303" s="120"/>
      <c r="D303" s="120"/>
      <c r="E303" s="120"/>
      <c r="F303" s="120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122"/>
      <c r="Y303" s="122"/>
      <c r="Z303" s="2"/>
    </row>
    <row r="304" spans="1:26" ht="11.25" customHeight="1">
      <c r="A304" s="120"/>
      <c r="B304" s="58"/>
      <c r="C304" s="120"/>
      <c r="D304" s="120"/>
      <c r="E304" s="120"/>
      <c r="F304" s="120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122"/>
      <c r="Y304" s="122"/>
      <c r="Z304" s="2"/>
    </row>
    <row r="305" spans="1:26" ht="11.25" customHeight="1">
      <c r="A305" s="120"/>
      <c r="B305" s="58"/>
      <c r="C305" s="120"/>
      <c r="D305" s="120"/>
      <c r="E305" s="120"/>
      <c r="F305" s="120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122"/>
      <c r="Y305" s="122"/>
      <c r="Z305" s="2"/>
    </row>
    <row r="306" spans="1:26" ht="11.25" customHeight="1">
      <c r="A306" s="120"/>
      <c r="B306" s="58"/>
      <c r="C306" s="120"/>
      <c r="D306" s="120"/>
      <c r="E306" s="120"/>
      <c r="F306" s="120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122"/>
      <c r="Y306" s="122"/>
      <c r="Z306" s="2"/>
    </row>
    <row r="307" spans="1:26" ht="11.25" customHeight="1">
      <c r="A307" s="120"/>
      <c r="B307" s="58"/>
      <c r="C307" s="120"/>
      <c r="D307" s="120"/>
      <c r="E307" s="120"/>
      <c r="F307" s="120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122"/>
      <c r="Y307" s="122"/>
      <c r="Z307" s="2"/>
    </row>
    <row r="308" spans="1:26" ht="11.25" customHeight="1">
      <c r="A308" s="120"/>
      <c r="B308" s="58"/>
      <c r="C308" s="120"/>
      <c r="D308" s="120"/>
      <c r="E308" s="120"/>
      <c r="F308" s="120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122"/>
      <c r="Y308" s="122"/>
      <c r="Z308" s="2"/>
    </row>
    <row r="309" spans="1:26" ht="11.25" customHeight="1">
      <c r="A309" s="120"/>
      <c r="B309" s="58"/>
      <c r="C309" s="120"/>
      <c r="D309" s="120"/>
      <c r="E309" s="120"/>
      <c r="F309" s="120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122"/>
      <c r="Y309" s="122"/>
      <c r="Z309" s="2"/>
    </row>
    <row r="310" spans="1:26" ht="11.25" customHeight="1">
      <c r="A310" s="120"/>
      <c r="B310" s="58"/>
      <c r="C310" s="120"/>
      <c r="D310" s="120"/>
      <c r="E310" s="120"/>
      <c r="F310" s="120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122"/>
      <c r="Y310" s="122"/>
      <c r="Z310" s="2"/>
    </row>
    <row r="311" spans="1:26" ht="11.25" customHeight="1">
      <c r="A311" s="120"/>
      <c r="B311" s="58"/>
      <c r="C311" s="120"/>
      <c r="D311" s="120"/>
      <c r="E311" s="120"/>
      <c r="F311" s="120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122"/>
      <c r="Y311" s="122"/>
      <c r="Z311" s="2"/>
    </row>
    <row r="312" spans="1:26" ht="11.25" customHeight="1">
      <c r="A312" s="120"/>
      <c r="B312" s="58"/>
      <c r="C312" s="120"/>
      <c r="D312" s="120"/>
      <c r="E312" s="120"/>
      <c r="F312" s="120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122"/>
      <c r="Y312" s="122"/>
      <c r="Z312" s="2"/>
    </row>
    <row r="313" spans="1:26" ht="11.25" customHeight="1">
      <c r="A313" s="120"/>
      <c r="B313" s="58"/>
      <c r="C313" s="120"/>
      <c r="D313" s="120"/>
      <c r="E313" s="120"/>
      <c r="F313" s="120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122"/>
      <c r="Y313" s="122"/>
      <c r="Z313" s="2"/>
    </row>
    <row r="314" spans="1:26" ht="11.25" customHeight="1">
      <c r="A314" s="120"/>
      <c r="B314" s="58"/>
      <c r="C314" s="120"/>
      <c r="D314" s="120"/>
      <c r="E314" s="120"/>
      <c r="F314" s="120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122"/>
      <c r="Y314" s="122"/>
      <c r="Z314" s="2"/>
    </row>
    <row r="315" spans="1:26" ht="11.25" customHeight="1">
      <c r="A315" s="120"/>
      <c r="B315" s="58"/>
      <c r="C315" s="120"/>
      <c r="D315" s="120"/>
      <c r="E315" s="120"/>
      <c r="F315" s="120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122"/>
      <c r="Y315" s="122"/>
      <c r="Z315" s="2"/>
    </row>
    <row r="316" spans="1:26" ht="11.25" customHeight="1">
      <c r="A316" s="120"/>
      <c r="B316" s="58"/>
      <c r="C316" s="120"/>
      <c r="D316" s="120"/>
      <c r="E316" s="120"/>
      <c r="F316" s="120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122"/>
      <c r="Y316" s="122"/>
      <c r="Z316" s="2"/>
    </row>
    <row r="317" spans="1:26" ht="11.25" customHeight="1">
      <c r="A317" s="120"/>
      <c r="B317" s="58"/>
      <c r="C317" s="120"/>
      <c r="D317" s="120"/>
      <c r="E317" s="120"/>
      <c r="F317" s="120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122"/>
      <c r="Y317" s="122"/>
      <c r="Z317" s="2"/>
    </row>
    <row r="318" spans="1:26" ht="11.25" customHeight="1">
      <c r="A318" s="120"/>
      <c r="B318" s="58"/>
      <c r="C318" s="120"/>
      <c r="D318" s="120"/>
      <c r="E318" s="120"/>
      <c r="F318" s="120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122"/>
      <c r="Y318" s="122"/>
      <c r="Z318" s="2"/>
    </row>
    <row r="319" spans="1:26" ht="11.25" customHeight="1">
      <c r="A319" s="120"/>
      <c r="B319" s="58"/>
      <c r="C319" s="120"/>
      <c r="D319" s="120"/>
      <c r="E319" s="120"/>
      <c r="F319" s="120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122"/>
      <c r="Y319" s="122"/>
      <c r="Z319" s="2"/>
    </row>
    <row r="320" spans="1:26" ht="11.25" customHeight="1">
      <c r="A320" s="120"/>
      <c r="B320" s="58"/>
      <c r="C320" s="120"/>
      <c r="D320" s="120"/>
      <c r="E320" s="120"/>
      <c r="F320" s="120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122"/>
      <c r="Y320" s="122"/>
      <c r="Z320" s="2"/>
    </row>
    <row r="321" spans="1:26" ht="11.25" customHeight="1">
      <c r="A321" s="120"/>
      <c r="B321" s="58"/>
      <c r="C321" s="120"/>
      <c r="D321" s="120"/>
      <c r="E321" s="120"/>
      <c r="F321" s="120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122"/>
      <c r="Y321" s="122"/>
      <c r="Z321" s="2"/>
    </row>
    <row r="322" spans="1:26" ht="11.25" customHeight="1">
      <c r="A322" s="120"/>
      <c r="B322" s="58"/>
      <c r="C322" s="120"/>
      <c r="D322" s="120"/>
      <c r="E322" s="120"/>
      <c r="F322" s="120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122"/>
      <c r="Y322" s="122"/>
      <c r="Z322" s="2"/>
    </row>
    <row r="323" spans="1:26" ht="11.25" customHeight="1">
      <c r="A323" s="120"/>
      <c r="B323" s="58"/>
      <c r="C323" s="120"/>
      <c r="D323" s="120"/>
      <c r="E323" s="120"/>
      <c r="F323" s="120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122"/>
      <c r="Y323" s="122"/>
      <c r="Z323" s="2"/>
    </row>
    <row r="324" spans="1:26" ht="11.25" customHeight="1">
      <c r="A324" s="120"/>
      <c r="B324" s="58"/>
      <c r="C324" s="120"/>
      <c r="D324" s="120"/>
      <c r="E324" s="120"/>
      <c r="F324" s="120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122"/>
      <c r="Y324" s="122"/>
      <c r="Z324" s="2"/>
    </row>
    <row r="325" spans="1:26" ht="11.25" customHeight="1">
      <c r="A325" s="120"/>
      <c r="B325" s="58"/>
      <c r="C325" s="120"/>
      <c r="D325" s="120"/>
      <c r="E325" s="120"/>
      <c r="F325" s="120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122"/>
      <c r="Y325" s="122"/>
      <c r="Z325" s="2"/>
    </row>
    <row r="326" spans="1:26" ht="11.25" customHeight="1">
      <c r="A326" s="120"/>
      <c r="B326" s="58"/>
      <c r="C326" s="120"/>
      <c r="D326" s="120"/>
      <c r="E326" s="120"/>
      <c r="F326" s="120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122"/>
      <c r="Y326" s="122"/>
      <c r="Z326" s="2"/>
    </row>
    <row r="327" spans="1:26" ht="11.25" customHeight="1">
      <c r="A327" s="120"/>
      <c r="B327" s="58"/>
      <c r="C327" s="120"/>
      <c r="D327" s="120"/>
      <c r="E327" s="120"/>
      <c r="F327" s="120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122"/>
      <c r="Y327" s="122"/>
      <c r="Z327" s="2"/>
    </row>
    <row r="328" spans="1:26" ht="11.25" customHeight="1">
      <c r="A328" s="120"/>
      <c r="B328" s="58"/>
      <c r="C328" s="120"/>
      <c r="D328" s="120"/>
      <c r="E328" s="120"/>
      <c r="F328" s="120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122"/>
      <c r="Y328" s="122"/>
      <c r="Z328" s="2"/>
    </row>
    <row r="329" spans="1:26" ht="11.25" customHeight="1">
      <c r="A329" s="120"/>
      <c r="B329" s="58"/>
      <c r="C329" s="120"/>
      <c r="D329" s="120"/>
      <c r="E329" s="120"/>
      <c r="F329" s="120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122"/>
      <c r="Y329" s="122"/>
      <c r="Z329" s="2"/>
    </row>
    <row r="330" spans="1:26" ht="11.25" customHeight="1">
      <c r="A330" s="120"/>
      <c r="B330" s="58"/>
      <c r="C330" s="120"/>
      <c r="D330" s="120"/>
      <c r="E330" s="120"/>
      <c r="F330" s="120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122"/>
      <c r="Y330" s="122"/>
      <c r="Z330" s="2"/>
    </row>
    <row r="331" spans="1:26" ht="11.25" customHeight="1">
      <c r="A331" s="120"/>
      <c r="B331" s="58"/>
      <c r="C331" s="120"/>
      <c r="D331" s="120"/>
      <c r="E331" s="120"/>
      <c r="F331" s="120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122"/>
      <c r="Y331" s="122"/>
      <c r="Z331" s="2"/>
    </row>
    <row r="332" spans="1:26" ht="11.25" customHeight="1">
      <c r="A332" s="120"/>
      <c r="B332" s="58"/>
      <c r="C332" s="120"/>
      <c r="D332" s="120"/>
      <c r="E332" s="120"/>
      <c r="F332" s="120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122"/>
      <c r="Y332" s="122"/>
      <c r="Z332" s="2"/>
    </row>
    <row r="333" spans="1:26" ht="11.25" customHeight="1">
      <c r="A333" s="120"/>
      <c r="B333" s="58"/>
      <c r="C333" s="120"/>
      <c r="D333" s="120"/>
      <c r="E333" s="120"/>
      <c r="F333" s="120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122"/>
      <c r="Y333" s="122"/>
      <c r="Z333" s="2"/>
    </row>
    <row r="334" spans="1:26" ht="11.25" customHeight="1">
      <c r="A334" s="120"/>
      <c r="B334" s="58"/>
      <c r="C334" s="120"/>
      <c r="D334" s="120"/>
      <c r="E334" s="120"/>
      <c r="F334" s="120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122"/>
      <c r="Y334" s="122"/>
      <c r="Z334" s="2"/>
    </row>
    <row r="335" spans="1:26" ht="11.25" customHeight="1">
      <c r="A335" s="120"/>
      <c r="B335" s="58"/>
      <c r="C335" s="120"/>
      <c r="D335" s="120"/>
      <c r="E335" s="120"/>
      <c r="F335" s="120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122"/>
      <c r="Y335" s="122"/>
      <c r="Z335" s="2"/>
    </row>
    <row r="336" spans="1:26" ht="11.25" customHeight="1">
      <c r="A336" s="120"/>
      <c r="B336" s="58"/>
      <c r="C336" s="120"/>
      <c r="D336" s="120"/>
      <c r="E336" s="120"/>
      <c r="F336" s="120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122"/>
      <c r="Y336" s="122"/>
      <c r="Z336" s="2"/>
    </row>
    <row r="337" spans="1:26" ht="11.25" customHeight="1">
      <c r="A337" s="120"/>
      <c r="B337" s="58"/>
      <c r="C337" s="120"/>
      <c r="D337" s="120"/>
      <c r="E337" s="120"/>
      <c r="F337" s="120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122"/>
      <c r="Y337" s="122"/>
      <c r="Z337" s="2"/>
    </row>
    <row r="338" spans="1:26" ht="11.25" customHeight="1">
      <c r="A338" s="120"/>
      <c r="B338" s="58"/>
      <c r="C338" s="120"/>
      <c r="D338" s="120"/>
      <c r="E338" s="120"/>
      <c r="F338" s="120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122"/>
      <c r="Y338" s="122"/>
      <c r="Z338" s="2"/>
    </row>
    <row r="339" spans="1:26" ht="11.25" customHeight="1">
      <c r="A339" s="120"/>
      <c r="B339" s="58"/>
      <c r="C339" s="120"/>
      <c r="D339" s="120"/>
      <c r="E339" s="120"/>
      <c r="F339" s="120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122"/>
      <c r="Y339" s="122"/>
      <c r="Z339" s="2"/>
    </row>
    <row r="340" spans="1:26" ht="11.25" customHeight="1">
      <c r="A340" s="120"/>
      <c r="B340" s="58"/>
      <c r="C340" s="120"/>
      <c r="D340" s="120"/>
      <c r="E340" s="120"/>
      <c r="F340" s="120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122"/>
      <c r="Y340" s="122"/>
      <c r="Z340" s="2"/>
    </row>
    <row r="341" spans="1:26" ht="11.25" customHeight="1">
      <c r="A341" s="120"/>
      <c r="B341" s="58"/>
      <c r="C341" s="120"/>
      <c r="D341" s="120"/>
      <c r="E341" s="120"/>
      <c r="F341" s="120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122"/>
      <c r="Y341" s="122"/>
      <c r="Z341" s="2"/>
    </row>
    <row r="342" spans="1:26" ht="11.25" customHeight="1">
      <c r="A342" s="120"/>
      <c r="B342" s="58"/>
      <c r="C342" s="120"/>
      <c r="D342" s="120"/>
      <c r="E342" s="120"/>
      <c r="F342" s="120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122"/>
      <c r="Y342" s="122"/>
      <c r="Z342" s="2"/>
    </row>
    <row r="343" spans="1:26" ht="11.25" customHeight="1">
      <c r="A343" s="120"/>
      <c r="B343" s="58"/>
      <c r="C343" s="120"/>
      <c r="D343" s="120"/>
      <c r="E343" s="120"/>
      <c r="F343" s="120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122"/>
      <c r="Y343" s="122"/>
      <c r="Z343" s="2"/>
    </row>
    <row r="344" spans="1:26" ht="11.25" customHeight="1">
      <c r="A344" s="120"/>
      <c r="B344" s="58"/>
      <c r="C344" s="120"/>
      <c r="D344" s="120"/>
      <c r="E344" s="120"/>
      <c r="F344" s="120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122"/>
      <c r="Y344" s="122"/>
      <c r="Z344" s="2"/>
    </row>
    <row r="345" spans="1:26" ht="11.25" customHeight="1">
      <c r="A345" s="120"/>
      <c r="B345" s="58"/>
      <c r="C345" s="120"/>
      <c r="D345" s="120"/>
      <c r="E345" s="120"/>
      <c r="F345" s="120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122"/>
      <c r="Y345" s="122"/>
      <c r="Z345" s="2"/>
    </row>
    <row r="346" spans="1:26" ht="11.25" customHeight="1">
      <c r="A346" s="120"/>
      <c r="B346" s="58"/>
      <c r="C346" s="120"/>
      <c r="D346" s="120"/>
      <c r="E346" s="120"/>
      <c r="F346" s="120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122"/>
      <c r="Y346" s="122"/>
      <c r="Z346" s="2"/>
    </row>
    <row r="347" spans="1:26" ht="11.25" customHeight="1">
      <c r="A347" s="120"/>
      <c r="B347" s="58"/>
      <c r="C347" s="120"/>
      <c r="D347" s="120"/>
      <c r="E347" s="120"/>
      <c r="F347" s="120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122"/>
      <c r="Y347" s="122"/>
      <c r="Z347" s="2"/>
    </row>
    <row r="348" spans="1:26" ht="11.25" customHeight="1">
      <c r="A348" s="120"/>
      <c r="B348" s="58"/>
      <c r="C348" s="120"/>
      <c r="D348" s="120"/>
      <c r="E348" s="120"/>
      <c r="F348" s="120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122"/>
      <c r="Y348" s="122"/>
      <c r="Z348" s="2"/>
    </row>
    <row r="349" spans="1:26" ht="11.25" customHeight="1">
      <c r="A349" s="120"/>
      <c r="B349" s="58"/>
      <c r="C349" s="120"/>
      <c r="D349" s="120"/>
      <c r="E349" s="120"/>
      <c r="F349" s="120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122"/>
      <c r="Y349" s="122"/>
      <c r="Z349" s="2"/>
    </row>
    <row r="350" spans="1:26" ht="11.25" customHeight="1">
      <c r="A350" s="120"/>
      <c r="B350" s="58"/>
      <c r="C350" s="120"/>
      <c r="D350" s="120"/>
      <c r="E350" s="120"/>
      <c r="F350" s="120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122"/>
      <c r="Y350" s="122"/>
      <c r="Z350" s="2"/>
    </row>
    <row r="351" spans="1:26" ht="11.25" customHeight="1">
      <c r="A351" s="120"/>
      <c r="B351" s="58"/>
      <c r="C351" s="120"/>
      <c r="D351" s="120"/>
      <c r="E351" s="120"/>
      <c r="F351" s="120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122"/>
      <c r="Y351" s="122"/>
      <c r="Z351" s="2"/>
    </row>
    <row r="352" spans="1:26" ht="11.25" customHeight="1">
      <c r="A352" s="120"/>
      <c r="B352" s="58"/>
      <c r="C352" s="120"/>
      <c r="D352" s="120"/>
      <c r="E352" s="120"/>
      <c r="F352" s="120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122"/>
      <c r="Y352" s="122"/>
      <c r="Z352" s="2"/>
    </row>
    <row r="353" spans="1:26" ht="11.25" customHeight="1">
      <c r="A353" s="120"/>
      <c r="B353" s="58"/>
      <c r="C353" s="120"/>
      <c r="D353" s="120"/>
      <c r="E353" s="120"/>
      <c r="F353" s="120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122"/>
      <c r="Y353" s="122"/>
      <c r="Z353" s="2"/>
    </row>
    <row r="354" spans="1:26" ht="11.25" customHeight="1">
      <c r="A354" s="120"/>
      <c r="B354" s="58"/>
      <c r="C354" s="120"/>
      <c r="D354" s="120"/>
      <c r="E354" s="120"/>
      <c r="F354" s="120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122"/>
      <c r="Y354" s="122"/>
      <c r="Z354" s="2"/>
    </row>
    <row r="355" spans="1:26" ht="11.25" customHeight="1">
      <c r="A355" s="120"/>
      <c r="B355" s="58"/>
      <c r="C355" s="120"/>
      <c r="D355" s="120"/>
      <c r="E355" s="120"/>
      <c r="F355" s="120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122"/>
      <c r="Y355" s="122"/>
      <c r="Z355" s="2"/>
    </row>
    <row r="356" spans="1:26" ht="11.25" customHeight="1">
      <c r="A356" s="120"/>
      <c r="B356" s="58"/>
      <c r="C356" s="120"/>
      <c r="D356" s="120"/>
      <c r="E356" s="120"/>
      <c r="F356" s="120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122"/>
      <c r="Y356" s="122"/>
      <c r="Z356" s="2"/>
    </row>
    <row r="357" spans="1:26" ht="11.25" customHeight="1">
      <c r="A357" s="120"/>
      <c r="B357" s="58"/>
      <c r="C357" s="120"/>
      <c r="D357" s="120"/>
      <c r="E357" s="120"/>
      <c r="F357" s="120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122"/>
      <c r="Y357" s="122"/>
      <c r="Z357" s="2"/>
    </row>
    <row r="358" spans="1:26" ht="11.25" customHeight="1">
      <c r="A358" s="120"/>
      <c r="B358" s="58"/>
      <c r="C358" s="120"/>
      <c r="D358" s="120"/>
      <c r="E358" s="120"/>
      <c r="F358" s="120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122"/>
      <c r="Y358" s="122"/>
      <c r="Z358" s="2"/>
    </row>
    <row r="359" spans="1:26" ht="11.25" customHeight="1">
      <c r="A359" s="120"/>
      <c r="B359" s="58"/>
      <c r="C359" s="120"/>
      <c r="D359" s="120"/>
      <c r="E359" s="120"/>
      <c r="F359" s="120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122"/>
      <c r="Y359" s="122"/>
      <c r="Z359" s="2"/>
    </row>
    <row r="360" spans="1:26" ht="11.25" customHeight="1">
      <c r="A360" s="120"/>
      <c r="B360" s="58"/>
      <c r="C360" s="120"/>
      <c r="D360" s="120"/>
      <c r="E360" s="120"/>
      <c r="F360" s="120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122"/>
      <c r="Y360" s="122"/>
      <c r="Z360" s="2"/>
    </row>
    <row r="361" spans="1:26" ht="11.25" customHeight="1">
      <c r="A361" s="120"/>
      <c r="B361" s="58"/>
      <c r="C361" s="120"/>
      <c r="D361" s="120"/>
      <c r="E361" s="120"/>
      <c r="F361" s="120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122"/>
      <c r="Y361" s="122"/>
      <c r="Z361" s="2"/>
    </row>
    <row r="362" spans="1:26" ht="11.25" customHeight="1">
      <c r="A362" s="120"/>
      <c r="B362" s="58"/>
      <c r="C362" s="120"/>
      <c r="D362" s="120"/>
      <c r="E362" s="120"/>
      <c r="F362" s="120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122"/>
      <c r="Y362" s="122"/>
      <c r="Z362" s="2"/>
    </row>
    <row r="363" spans="1:26" ht="11.25" customHeight="1">
      <c r="A363" s="120"/>
      <c r="B363" s="58"/>
      <c r="C363" s="120"/>
      <c r="D363" s="120"/>
      <c r="E363" s="120"/>
      <c r="F363" s="120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122"/>
      <c r="Y363" s="122"/>
      <c r="Z363" s="2"/>
    </row>
    <row r="364" spans="1:26" ht="11.25" customHeight="1">
      <c r="A364" s="120"/>
      <c r="B364" s="58"/>
      <c r="C364" s="120"/>
      <c r="D364" s="120"/>
      <c r="E364" s="120"/>
      <c r="F364" s="120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122"/>
      <c r="Y364" s="122"/>
      <c r="Z364" s="2"/>
    </row>
    <row r="365" spans="1:26" ht="11.25" customHeight="1">
      <c r="A365" s="120"/>
      <c r="B365" s="58"/>
      <c r="C365" s="120"/>
      <c r="D365" s="120"/>
      <c r="E365" s="120"/>
      <c r="F365" s="120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122"/>
      <c r="Y365" s="122"/>
      <c r="Z365" s="2"/>
    </row>
    <row r="366" spans="1:26" ht="11.25" customHeight="1">
      <c r="A366" s="120"/>
      <c r="B366" s="58"/>
      <c r="C366" s="120"/>
      <c r="D366" s="120"/>
      <c r="E366" s="120"/>
      <c r="F366" s="120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122"/>
      <c r="Y366" s="122"/>
      <c r="Z366" s="2"/>
    </row>
    <row r="367" spans="1:26" ht="11.25" customHeight="1">
      <c r="A367" s="120"/>
      <c r="B367" s="58"/>
      <c r="C367" s="120"/>
      <c r="D367" s="120"/>
      <c r="E367" s="120"/>
      <c r="F367" s="120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122"/>
      <c r="Y367" s="122"/>
      <c r="Z367" s="2"/>
    </row>
    <row r="368" spans="1:26" ht="11.25" customHeight="1">
      <c r="A368" s="120"/>
      <c r="B368" s="58"/>
      <c r="C368" s="120"/>
      <c r="D368" s="120"/>
      <c r="E368" s="120"/>
      <c r="F368" s="120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122"/>
      <c r="Y368" s="122"/>
      <c r="Z368" s="2"/>
    </row>
    <row r="369" spans="1:26" ht="11.25" customHeight="1">
      <c r="A369" s="120"/>
      <c r="B369" s="58"/>
      <c r="C369" s="120"/>
      <c r="D369" s="120"/>
      <c r="E369" s="120"/>
      <c r="F369" s="120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122"/>
      <c r="Y369" s="122"/>
      <c r="Z369" s="2"/>
    </row>
    <row r="370" spans="1:26" ht="11.25" customHeight="1">
      <c r="A370" s="120"/>
      <c r="B370" s="58"/>
      <c r="C370" s="120"/>
      <c r="D370" s="120"/>
      <c r="E370" s="120"/>
      <c r="F370" s="120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122"/>
      <c r="Y370" s="122"/>
      <c r="Z370" s="2"/>
    </row>
    <row r="371" spans="1:26" ht="11.25" customHeight="1">
      <c r="A371" s="120"/>
      <c r="B371" s="58"/>
      <c r="C371" s="120"/>
      <c r="D371" s="120"/>
      <c r="E371" s="120"/>
      <c r="F371" s="120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122"/>
      <c r="Y371" s="122"/>
      <c r="Z371" s="2"/>
    </row>
    <row r="372" spans="1:26" ht="11.25" customHeight="1">
      <c r="A372" s="120"/>
      <c r="B372" s="58"/>
      <c r="C372" s="120"/>
      <c r="D372" s="120"/>
      <c r="E372" s="120"/>
      <c r="F372" s="120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122"/>
      <c r="Y372" s="122"/>
      <c r="Z372" s="2"/>
    </row>
    <row r="373" spans="1:26" ht="11.25" customHeight="1">
      <c r="A373" s="120"/>
      <c r="B373" s="58"/>
      <c r="C373" s="120"/>
      <c r="D373" s="120"/>
      <c r="E373" s="120"/>
      <c r="F373" s="120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122"/>
      <c r="Y373" s="122"/>
      <c r="Z373" s="2"/>
    </row>
    <row r="374" spans="1:26" ht="11.25" customHeight="1">
      <c r="A374" s="120"/>
      <c r="B374" s="58"/>
      <c r="C374" s="120"/>
      <c r="D374" s="120"/>
      <c r="E374" s="120"/>
      <c r="F374" s="120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122"/>
      <c r="Y374" s="122"/>
      <c r="Z374" s="2"/>
    </row>
    <row r="375" spans="1:26" ht="11.25" customHeight="1">
      <c r="A375" s="120"/>
      <c r="B375" s="58"/>
      <c r="C375" s="120"/>
      <c r="D375" s="120"/>
      <c r="E375" s="120"/>
      <c r="F375" s="120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122"/>
      <c r="Y375" s="122"/>
      <c r="Z375" s="2"/>
    </row>
    <row r="376" spans="1:26" ht="11.25" customHeight="1">
      <c r="A376" s="120"/>
      <c r="B376" s="58"/>
      <c r="C376" s="120"/>
      <c r="D376" s="120"/>
      <c r="E376" s="120"/>
      <c r="F376" s="120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122"/>
      <c r="Y376" s="122"/>
      <c r="Z376" s="2"/>
    </row>
    <row r="377" spans="1:26" ht="11.25" customHeight="1">
      <c r="A377" s="120"/>
      <c r="B377" s="58"/>
      <c r="C377" s="120"/>
      <c r="D377" s="120"/>
      <c r="E377" s="120"/>
      <c r="F377" s="120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122"/>
      <c r="Y377" s="122"/>
      <c r="Z377" s="2"/>
    </row>
    <row r="378" spans="1:26" ht="11.25" customHeight="1">
      <c r="A378" s="120"/>
      <c r="B378" s="58"/>
      <c r="C378" s="120"/>
      <c r="D378" s="120"/>
      <c r="E378" s="120"/>
      <c r="F378" s="120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122"/>
      <c r="Y378" s="122"/>
      <c r="Z378" s="2"/>
    </row>
    <row r="379" spans="1:26" ht="11.25" customHeight="1">
      <c r="A379" s="120"/>
      <c r="B379" s="58"/>
      <c r="C379" s="120"/>
      <c r="D379" s="120"/>
      <c r="E379" s="120"/>
      <c r="F379" s="120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122"/>
      <c r="Y379" s="122"/>
      <c r="Z379" s="2"/>
    </row>
    <row r="380" spans="1:26" ht="11.25" customHeight="1">
      <c r="A380" s="120"/>
      <c r="B380" s="58"/>
      <c r="C380" s="120"/>
      <c r="D380" s="120"/>
      <c r="E380" s="120"/>
      <c r="F380" s="120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122"/>
      <c r="Y380" s="122"/>
      <c r="Z380" s="2"/>
    </row>
    <row r="381" spans="1:26" ht="11.25" customHeight="1">
      <c r="A381" s="120"/>
      <c r="B381" s="58"/>
      <c r="C381" s="120"/>
      <c r="D381" s="120"/>
      <c r="E381" s="120"/>
      <c r="F381" s="120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122"/>
      <c r="Y381" s="122"/>
      <c r="Z381" s="2"/>
    </row>
    <row r="382" spans="1:26" ht="11.25" customHeight="1">
      <c r="A382" s="120"/>
      <c r="B382" s="58"/>
      <c r="C382" s="120"/>
      <c r="D382" s="120"/>
      <c r="E382" s="120"/>
      <c r="F382" s="120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122"/>
      <c r="Y382" s="122"/>
      <c r="Z382" s="2"/>
    </row>
    <row r="383" spans="1:26" ht="11.25" customHeight="1">
      <c r="A383" s="120"/>
      <c r="B383" s="58"/>
      <c r="C383" s="120"/>
      <c r="D383" s="120"/>
      <c r="E383" s="120"/>
      <c r="F383" s="120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122"/>
      <c r="Y383" s="122"/>
      <c r="Z383" s="2"/>
    </row>
    <row r="384" spans="1:26" ht="11.25" customHeight="1">
      <c r="A384" s="120"/>
      <c r="B384" s="58"/>
      <c r="C384" s="120"/>
      <c r="D384" s="120"/>
      <c r="E384" s="120"/>
      <c r="F384" s="120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122"/>
      <c r="Y384" s="122"/>
      <c r="Z384" s="2"/>
    </row>
    <row r="385" spans="1:26" ht="11.25" customHeight="1">
      <c r="A385" s="120"/>
      <c r="B385" s="58"/>
      <c r="C385" s="120"/>
      <c r="D385" s="120"/>
      <c r="E385" s="120"/>
      <c r="F385" s="120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122"/>
      <c r="Y385" s="122"/>
      <c r="Z385" s="2"/>
    </row>
    <row r="386" spans="1:26" ht="11.25" customHeight="1">
      <c r="A386" s="120"/>
      <c r="B386" s="58"/>
      <c r="C386" s="120"/>
      <c r="D386" s="120"/>
      <c r="E386" s="120"/>
      <c r="F386" s="120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122"/>
      <c r="Y386" s="122"/>
      <c r="Z386" s="2"/>
    </row>
    <row r="387" spans="1:26" ht="11.25" customHeight="1">
      <c r="A387" s="120"/>
      <c r="B387" s="58"/>
      <c r="C387" s="120"/>
      <c r="D387" s="120"/>
      <c r="E387" s="120"/>
      <c r="F387" s="120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122"/>
      <c r="Y387" s="122"/>
      <c r="Z387" s="2"/>
    </row>
    <row r="388" spans="1:26" ht="11.25" customHeight="1">
      <c r="A388" s="120"/>
      <c r="B388" s="58"/>
      <c r="C388" s="120"/>
      <c r="D388" s="120"/>
      <c r="E388" s="120"/>
      <c r="F388" s="120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122"/>
      <c r="Y388" s="122"/>
      <c r="Z388" s="2"/>
    </row>
    <row r="389" spans="1:26" ht="11.25" customHeight="1">
      <c r="A389" s="120"/>
      <c r="B389" s="58"/>
      <c r="C389" s="120"/>
      <c r="D389" s="120"/>
      <c r="E389" s="120"/>
      <c r="F389" s="120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122"/>
      <c r="Y389" s="122"/>
      <c r="Z389" s="2"/>
    </row>
    <row r="390" spans="1:26" ht="11.25" customHeight="1">
      <c r="A390" s="120"/>
      <c r="B390" s="58"/>
      <c r="C390" s="120"/>
      <c r="D390" s="120"/>
      <c r="E390" s="120"/>
      <c r="F390" s="120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122"/>
      <c r="Y390" s="122"/>
      <c r="Z390" s="2"/>
    </row>
    <row r="391" spans="1:26" ht="11.25" customHeight="1">
      <c r="A391" s="120"/>
      <c r="B391" s="58"/>
      <c r="C391" s="120"/>
      <c r="D391" s="120"/>
      <c r="E391" s="120"/>
      <c r="F391" s="120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122"/>
      <c r="Y391" s="122"/>
      <c r="Z391" s="2"/>
    </row>
    <row r="392" spans="1:26" ht="11.25" customHeight="1">
      <c r="A392" s="120"/>
      <c r="B392" s="58"/>
      <c r="C392" s="120"/>
      <c r="D392" s="120"/>
      <c r="E392" s="120"/>
      <c r="F392" s="120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122"/>
      <c r="Y392" s="122"/>
      <c r="Z392" s="2"/>
    </row>
    <row r="393" spans="1:26" ht="11.25" customHeight="1">
      <c r="A393" s="120"/>
      <c r="B393" s="58"/>
      <c r="C393" s="120"/>
      <c r="D393" s="120"/>
      <c r="E393" s="120"/>
      <c r="F393" s="120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122"/>
      <c r="Y393" s="122"/>
      <c r="Z393" s="2"/>
    </row>
    <row r="394" spans="1:26" ht="11.25" customHeight="1">
      <c r="A394" s="120"/>
      <c r="B394" s="58"/>
      <c r="C394" s="120"/>
      <c r="D394" s="120"/>
      <c r="E394" s="120"/>
      <c r="F394" s="120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122"/>
      <c r="Y394" s="122"/>
      <c r="Z394" s="2"/>
    </row>
    <row r="395" spans="1:26" ht="11.25" customHeight="1">
      <c r="A395" s="120"/>
      <c r="B395" s="58"/>
      <c r="C395" s="120"/>
      <c r="D395" s="120"/>
      <c r="E395" s="120"/>
      <c r="F395" s="120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122"/>
      <c r="Y395" s="122"/>
      <c r="Z395" s="2"/>
    </row>
    <row r="396" spans="1:26" ht="11.25" customHeight="1">
      <c r="A396" s="120"/>
      <c r="B396" s="58"/>
      <c r="C396" s="120"/>
      <c r="D396" s="120"/>
      <c r="E396" s="120"/>
      <c r="F396" s="120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122"/>
      <c r="Y396" s="122"/>
      <c r="Z396" s="2"/>
    </row>
    <row r="397" spans="1:26" ht="11.25" customHeight="1">
      <c r="A397" s="120"/>
      <c r="B397" s="58"/>
      <c r="C397" s="120"/>
      <c r="D397" s="120"/>
      <c r="E397" s="120"/>
      <c r="F397" s="120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122"/>
      <c r="Y397" s="122"/>
      <c r="Z397" s="2"/>
    </row>
    <row r="398" spans="1:26" ht="11.25" customHeight="1">
      <c r="A398" s="120"/>
      <c r="B398" s="58"/>
      <c r="C398" s="120"/>
      <c r="D398" s="120"/>
      <c r="E398" s="120"/>
      <c r="F398" s="120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122"/>
      <c r="Y398" s="122"/>
      <c r="Z398" s="2"/>
    </row>
    <row r="399" spans="1:26" ht="11.25" customHeight="1">
      <c r="A399" s="120"/>
      <c r="B399" s="58"/>
      <c r="C399" s="120"/>
      <c r="D399" s="120"/>
      <c r="E399" s="120"/>
      <c r="F399" s="120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122"/>
      <c r="Y399" s="122"/>
      <c r="Z399" s="2"/>
    </row>
    <row r="400" spans="1:26" ht="11.25" customHeight="1">
      <c r="A400" s="120"/>
      <c r="B400" s="58"/>
      <c r="C400" s="120"/>
      <c r="D400" s="120"/>
      <c r="E400" s="120"/>
      <c r="F400" s="120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122"/>
      <c r="Y400" s="122"/>
      <c r="Z400" s="2"/>
    </row>
    <row r="401" spans="1:26" ht="11.25" customHeight="1">
      <c r="A401" s="120"/>
      <c r="B401" s="58"/>
      <c r="C401" s="120"/>
      <c r="D401" s="120"/>
      <c r="E401" s="120"/>
      <c r="F401" s="120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122"/>
      <c r="Y401" s="122"/>
      <c r="Z401" s="2"/>
    </row>
    <row r="402" spans="1:26" ht="11.25" customHeight="1">
      <c r="A402" s="120"/>
      <c r="B402" s="58"/>
      <c r="C402" s="120"/>
      <c r="D402" s="120"/>
      <c r="E402" s="120"/>
      <c r="F402" s="120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122"/>
      <c r="Y402" s="122"/>
      <c r="Z402" s="2"/>
    </row>
    <row r="403" spans="1:26" ht="11.25" customHeight="1">
      <c r="A403" s="120"/>
      <c r="B403" s="58"/>
      <c r="C403" s="120"/>
      <c r="D403" s="120"/>
      <c r="E403" s="120"/>
      <c r="F403" s="120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122"/>
      <c r="Y403" s="122"/>
      <c r="Z403" s="2"/>
    </row>
    <row r="404" spans="1:26" ht="11.25" customHeight="1">
      <c r="A404" s="120"/>
      <c r="B404" s="58"/>
      <c r="C404" s="120"/>
      <c r="D404" s="120"/>
      <c r="E404" s="120"/>
      <c r="F404" s="120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122"/>
      <c r="Y404" s="122"/>
      <c r="Z404" s="2"/>
    </row>
    <row r="405" spans="1:26" ht="11.25" customHeight="1">
      <c r="A405" s="120"/>
      <c r="B405" s="58"/>
      <c r="C405" s="120"/>
      <c r="D405" s="120"/>
      <c r="E405" s="120"/>
      <c r="F405" s="120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122"/>
      <c r="Y405" s="122"/>
      <c r="Z405" s="2"/>
    </row>
    <row r="406" spans="1:26" ht="11.25" customHeight="1">
      <c r="A406" s="120"/>
      <c r="B406" s="58"/>
      <c r="C406" s="120"/>
      <c r="D406" s="120"/>
      <c r="E406" s="120"/>
      <c r="F406" s="120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122"/>
      <c r="Y406" s="122"/>
      <c r="Z406" s="2"/>
    </row>
    <row r="407" spans="1:26" ht="11.25" customHeight="1">
      <c r="A407" s="120"/>
      <c r="B407" s="58"/>
      <c r="C407" s="120"/>
      <c r="D407" s="120"/>
      <c r="E407" s="120"/>
      <c r="F407" s="120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122"/>
      <c r="Y407" s="122"/>
      <c r="Z407" s="2"/>
    </row>
    <row r="408" spans="1:26" ht="11.25" customHeight="1">
      <c r="A408" s="120"/>
      <c r="B408" s="58"/>
      <c r="C408" s="120"/>
      <c r="D408" s="120"/>
      <c r="E408" s="120"/>
      <c r="F408" s="120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122"/>
      <c r="Y408" s="122"/>
      <c r="Z408" s="2"/>
    </row>
    <row r="409" spans="1:26" ht="11.25" customHeight="1">
      <c r="A409" s="120"/>
      <c r="B409" s="58"/>
      <c r="C409" s="120"/>
      <c r="D409" s="120"/>
      <c r="E409" s="120"/>
      <c r="F409" s="120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122"/>
      <c r="Y409" s="122"/>
      <c r="Z409" s="2"/>
    </row>
    <row r="410" spans="1:26" ht="11.25" customHeight="1">
      <c r="A410" s="120"/>
      <c r="B410" s="58"/>
      <c r="C410" s="120"/>
      <c r="D410" s="120"/>
      <c r="E410" s="120"/>
      <c r="F410" s="120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122"/>
      <c r="Y410" s="122"/>
      <c r="Z410" s="2"/>
    </row>
    <row r="411" spans="1:26" ht="11.25" customHeight="1">
      <c r="A411" s="120"/>
      <c r="B411" s="58"/>
      <c r="C411" s="120"/>
      <c r="D411" s="120"/>
      <c r="E411" s="120"/>
      <c r="F411" s="120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122"/>
      <c r="Y411" s="122"/>
      <c r="Z411" s="2"/>
    </row>
    <row r="412" spans="1:26" ht="11.25" customHeight="1">
      <c r="A412" s="120"/>
      <c r="B412" s="58"/>
      <c r="C412" s="120"/>
      <c r="D412" s="120"/>
      <c r="E412" s="120"/>
      <c r="F412" s="120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122"/>
      <c r="Y412" s="122"/>
      <c r="Z412" s="2"/>
    </row>
    <row r="413" spans="1:26" ht="11.25" customHeight="1">
      <c r="A413" s="120"/>
      <c r="B413" s="58"/>
      <c r="C413" s="120"/>
      <c r="D413" s="120"/>
      <c r="E413" s="120"/>
      <c r="F413" s="120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122"/>
      <c r="Y413" s="122"/>
      <c r="Z413" s="2"/>
    </row>
    <row r="414" spans="1:26" ht="11.25" customHeight="1">
      <c r="A414" s="120"/>
      <c r="B414" s="58"/>
      <c r="C414" s="120"/>
      <c r="D414" s="120"/>
      <c r="E414" s="120"/>
      <c r="F414" s="120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122"/>
      <c r="Y414" s="122"/>
      <c r="Z414" s="2"/>
    </row>
    <row r="415" spans="1:26" ht="11.25" customHeight="1">
      <c r="A415" s="120"/>
      <c r="B415" s="58"/>
      <c r="C415" s="120"/>
      <c r="D415" s="120"/>
      <c r="E415" s="120"/>
      <c r="F415" s="120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122"/>
      <c r="Y415" s="122"/>
      <c r="Z415" s="2"/>
    </row>
    <row r="416" spans="1:26" ht="11.25" customHeight="1">
      <c r="A416" s="120"/>
      <c r="B416" s="58"/>
      <c r="C416" s="120"/>
      <c r="D416" s="120"/>
      <c r="E416" s="120"/>
      <c r="F416" s="120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122"/>
      <c r="Y416" s="122"/>
      <c r="Z416" s="2"/>
    </row>
    <row r="417" spans="1:26" ht="11.25" customHeight="1">
      <c r="A417" s="120"/>
      <c r="B417" s="58"/>
      <c r="C417" s="120"/>
      <c r="D417" s="120"/>
      <c r="E417" s="120"/>
      <c r="F417" s="120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122"/>
      <c r="Y417" s="122"/>
      <c r="Z417" s="2"/>
    </row>
    <row r="418" spans="1:26" ht="11.25" customHeight="1">
      <c r="A418" s="120"/>
      <c r="B418" s="58"/>
      <c r="C418" s="120"/>
      <c r="D418" s="120"/>
      <c r="E418" s="120"/>
      <c r="F418" s="120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122"/>
      <c r="Y418" s="122"/>
      <c r="Z418" s="2"/>
    </row>
    <row r="419" spans="1:26" ht="11.25" customHeight="1">
      <c r="A419" s="120"/>
      <c r="B419" s="58"/>
      <c r="C419" s="120"/>
      <c r="D419" s="120"/>
      <c r="E419" s="120"/>
      <c r="F419" s="120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122"/>
      <c r="Y419" s="122"/>
      <c r="Z419" s="2"/>
    </row>
    <row r="420" spans="1:26" ht="11.25" customHeight="1">
      <c r="A420" s="120"/>
      <c r="B420" s="58"/>
      <c r="C420" s="120"/>
      <c r="D420" s="120"/>
      <c r="E420" s="120"/>
      <c r="F420" s="120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122"/>
      <c r="Y420" s="122"/>
      <c r="Z420" s="2"/>
    </row>
    <row r="421" spans="1:26" ht="11.25" customHeight="1">
      <c r="A421" s="120"/>
      <c r="B421" s="58"/>
      <c r="C421" s="120"/>
      <c r="D421" s="120"/>
      <c r="E421" s="120"/>
      <c r="F421" s="120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122"/>
      <c r="Y421" s="122"/>
      <c r="Z421" s="2"/>
    </row>
    <row r="422" spans="1:26" ht="11.25" customHeight="1">
      <c r="A422" s="120"/>
      <c r="B422" s="58"/>
      <c r="C422" s="120"/>
      <c r="D422" s="120"/>
      <c r="E422" s="120"/>
      <c r="F422" s="120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122"/>
      <c r="Y422" s="122"/>
      <c r="Z422" s="2"/>
    </row>
    <row r="423" spans="1:26" ht="11.25" customHeight="1">
      <c r="A423" s="120"/>
      <c r="B423" s="58"/>
      <c r="C423" s="120"/>
      <c r="D423" s="120"/>
      <c r="E423" s="120"/>
      <c r="F423" s="120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122"/>
      <c r="Y423" s="122"/>
      <c r="Z423" s="2"/>
    </row>
    <row r="424" spans="1:26" ht="11.25" customHeight="1">
      <c r="A424" s="120"/>
      <c r="B424" s="58"/>
      <c r="C424" s="120"/>
      <c r="D424" s="120"/>
      <c r="E424" s="120"/>
      <c r="F424" s="120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122"/>
      <c r="Y424" s="122"/>
      <c r="Z424" s="2"/>
    </row>
    <row r="425" spans="1:26" ht="11.25" customHeight="1">
      <c r="A425" s="120"/>
      <c r="B425" s="58"/>
      <c r="C425" s="120"/>
      <c r="D425" s="120"/>
      <c r="E425" s="120"/>
      <c r="F425" s="120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122"/>
      <c r="Y425" s="122"/>
      <c r="Z425" s="2"/>
    </row>
    <row r="426" spans="1:26" ht="11.25" customHeight="1">
      <c r="A426" s="120"/>
      <c r="B426" s="58"/>
      <c r="C426" s="120"/>
      <c r="D426" s="120"/>
      <c r="E426" s="120"/>
      <c r="F426" s="120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122"/>
      <c r="Y426" s="122"/>
      <c r="Z426" s="2"/>
    </row>
    <row r="427" spans="1:26" ht="11.25" customHeight="1">
      <c r="A427" s="120"/>
      <c r="B427" s="58"/>
      <c r="C427" s="120"/>
      <c r="D427" s="120"/>
      <c r="E427" s="120"/>
      <c r="F427" s="120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122"/>
      <c r="Y427" s="122"/>
      <c r="Z427" s="2"/>
    </row>
    <row r="428" spans="1:26" ht="11.25" customHeight="1">
      <c r="A428" s="120"/>
      <c r="B428" s="58"/>
      <c r="C428" s="120"/>
      <c r="D428" s="120"/>
      <c r="E428" s="120"/>
      <c r="F428" s="120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122"/>
      <c r="Y428" s="122"/>
      <c r="Z428" s="2"/>
    </row>
    <row r="429" spans="1:26" ht="11.25" customHeight="1">
      <c r="A429" s="120"/>
      <c r="B429" s="58"/>
      <c r="C429" s="120"/>
      <c r="D429" s="120"/>
      <c r="E429" s="120"/>
      <c r="F429" s="120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122"/>
      <c r="Y429" s="122"/>
      <c r="Z429" s="2"/>
    </row>
    <row r="430" spans="1:26" ht="11.25" customHeight="1">
      <c r="A430" s="120"/>
      <c r="B430" s="58"/>
      <c r="C430" s="120"/>
      <c r="D430" s="120"/>
      <c r="E430" s="120"/>
      <c r="F430" s="120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122"/>
      <c r="Y430" s="122"/>
      <c r="Z430" s="2"/>
    </row>
    <row r="431" spans="1:26" ht="11.25" customHeight="1">
      <c r="A431" s="120"/>
      <c r="B431" s="58"/>
      <c r="C431" s="120"/>
      <c r="D431" s="120"/>
      <c r="E431" s="120"/>
      <c r="F431" s="120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122"/>
      <c r="Y431" s="122"/>
      <c r="Z431" s="2"/>
    </row>
    <row r="432" spans="1:26" ht="11.25" customHeight="1">
      <c r="A432" s="120"/>
      <c r="B432" s="58"/>
      <c r="C432" s="120"/>
      <c r="D432" s="120"/>
      <c r="E432" s="120"/>
      <c r="F432" s="120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122"/>
      <c r="Y432" s="122"/>
      <c r="Z432" s="2"/>
    </row>
    <row r="433" spans="1:26" ht="11.25" customHeight="1">
      <c r="A433" s="120"/>
      <c r="B433" s="58"/>
      <c r="C433" s="120"/>
      <c r="D433" s="120"/>
      <c r="E433" s="120"/>
      <c r="F433" s="120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122"/>
      <c r="Y433" s="122"/>
      <c r="Z433" s="2"/>
    </row>
    <row r="434" spans="1:26" ht="11.25" customHeight="1">
      <c r="A434" s="120"/>
      <c r="B434" s="58"/>
      <c r="C434" s="120"/>
      <c r="D434" s="120"/>
      <c r="E434" s="120"/>
      <c r="F434" s="120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122"/>
      <c r="Y434" s="122"/>
      <c r="Z434" s="2"/>
    </row>
    <row r="435" spans="1:26" ht="11.25" customHeight="1">
      <c r="A435" s="120"/>
      <c r="B435" s="58"/>
      <c r="C435" s="120"/>
      <c r="D435" s="120"/>
      <c r="E435" s="120"/>
      <c r="F435" s="120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122"/>
      <c r="Y435" s="122"/>
      <c r="Z435" s="2"/>
    </row>
    <row r="436" spans="1:26" ht="11.25" customHeight="1">
      <c r="A436" s="120"/>
      <c r="B436" s="58"/>
      <c r="C436" s="120"/>
      <c r="D436" s="120"/>
      <c r="E436" s="120"/>
      <c r="F436" s="120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122"/>
      <c r="Y436" s="122"/>
      <c r="Z436" s="2"/>
    </row>
    <row r="437" spans="1:26" ht="11.25" customHeight="1">
      <c r="A437" s="120"/>
      <c r="B437" s="58"/>
      <c r="C437" s="120"/>
      <c r="D437" s="120"/>
      <c r="E437" s="120"/>
      <c r="F437" s="120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122"/>
      <c r="Y437" s="122"/>
      <c r="Z437" s="2"/>
    </row>
    <row r="438" spans="1:26" ht="11.25" customHeight="1">
      <c r="A438" s="120"/>
      <c r="B438" s="58"/>
      <c r="C438" s="120"/>
      <c r="D438" s="120"/>
      <c r="E438" s="120"/>
      <c r="F438" s="120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122"/>
      <c r="Y438" s="122"/>
      <c r="Z438" s="2"/>
    </row>
    <row r="439" spans="1:26" ht="11.25" customHeight="1">
      <c r="A439" s="120"/>
      <c r="B439" s="58"/>
      <c r="C439" s="120"/>
      <c r="D439" s="120"/>
      <c r="E439" s="120"/>
      <c r="F439" s="120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122"/>
      <c r="Y439" s="122"/>
      <c r="Z439" s="2"/>
    </row>
    <row r="440" spans="1:26" ht="11.25" customHeight="1">
      <c r="A440" s="120"/>
      <c r="B440" s="58"/>
      <c r="C440" s="120"/>
      <c r="D440" s="120"/>
      <c r="E440" s="120"/>
      <c r="F440" s="120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122"/>
      <c r="Y440" s="122"/>
      <c r="Z440" s="2"/>
    </row>
    <row r="441" spans="1:26" ht="11.25" customHeight="1">
      <c r="A441" s="120"/>
      <c r="B441" s="58"/>
      <c r="C441" s="120"/>
      <c r="D441" s="120"/>
      <c r="E441" s="120"/>
      <c r="F441" s="120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122"/>
      <c r="Y441" s="122"/>
      <c r="Z441" s="2"/>
    </row>
    <row r="442" spans="1:26" ht="11.25" customHeight="1">
      <c r="A442" s="120"/>
      <c r="B442" s="58"/>
      <c r="C442" s="120"/>
      <c r="D442" s="120"/>
      <c r="E442" s="120"/>
      <c r="F442" s="120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122"/>
      <c r="Y442" s="122"/>
      <c r="Z442" s="2"/>
    </row>
    <row r="443" spans="1:26" ht="11.25" customHeight="1">
      <c r="A443" s="120"/>
      <c r="B443" s="58"/>
      <c r="C443" s="120"/>
      <c r="D443" s="120"/>
      <c r="E443" s="120"/>
      <c r="F443" s="120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122"/>
      <c r="Y443" s="122"/>
      <c r="Z443" s="2"/>
    </row>
    <row r="444" spans="1:26" ht="11.25" customHeight="1">
      <c r="A444" s="120"/>
      <c r="B444" s="58"/>
      <c r="C444" s="120"/>
      <c r="D444" s="120"/>
      <c r="E444" s="120"/>
      <c r="F444" s="120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122"/>
      <c r="Y444" s="122"/>
      <c r="Z444" s="2"/>
    </row>
    <row r="445" spans="1:26" ht="11.25" customHeight="1">
      <c r="A445" s="120"/>
      <c r="B445" s="58"/>
      <c r="C445" s="120"/>
      <c r="D445" s="120"/>
      <c r="E445" s="120"/>
      <c r="F445" s="120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122"/>
      <c r="Y445" s="122"/>
      <c r="Z445" s="2"/>
    </row>
    <row r="446" spans="1:26" ht="11.25" customHeight="1">
      <c r="A446" s="120"/>
      <c r="B446" s="58"/>
      <c r="C446" s="120"/>
      <c r="D446" s="120"/>
      <c r="E446" s="120"/>
      <c r="F446" s="120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122"/>
      <c r="Y446" s="122"/>
      <c r="Z446" s="2"/>
    </row>
    <row r="447" spans="1:26" ht="11.25" customHeight="1">
      <c r="A447" s="120"/>
      <c r="B447" s="58"/>
      <c r="C447" s="120"/>
      <c r="D447" s="120"/>
      <c r="E447" s="120"/>
      <c r="F447" s="120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122"/>
      <c r="Y447" s="122"/>
      <c r="Z447" s="2"/>
    </row>
    <row r="448" spans="1:26" ht="11.25" customHeight="1">
      <c r="A448" s="120"/>
      <c r="B448" s="58"/>
      <c r="C448" s="120"/>
      <c r="D448" s="120"/>
      <c r="E448" s="120"/>
      <c r="F448" s="120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122"/>
      <c r="Y448" s="122"/>
      <c r="Z448" s="2"/>
    </row>
    <row r="449" spans="1:26" ht="11.25" customHeight="1">
      <c r="A449" s="120"/>
      <c r="B449" s="58"/>
      <c r="C449" s="120"/>
      <c r="D449" s="120"/>
      <c r="E449" s="120"/>
      <c r="F449" s="120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122"/>
      <c r="Y449" s="122"/>
      <c r="Z449" s="2"/>
    </row>
    <row r="450" spans="1:26" ht="11.25" customHeight="1">
      <c r="A450" s="120"/>
      <c r="B450" s="58"/>
      <c r="C450" s="120"/>
      <c r="D450" s="120"/>
      <c r="E450" s="120"/>
      <c r="F450" s="120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122"/>
      <c r="Y450" s="122"/>
      <c r="Z450" s="2"/>
    </row>
    <row r="451" spans="1:26" ht="11.25" customHeight="1">
      <c r="A451" s="120"/>
      <c r="B451" s="58"/>
      <c r="C451" s="120"/>
      <c r="D451" s="120"/>
      <c r="E451" s="120"/>
      <c r="F451" s="120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122"/>
      <c r="Y451" s="122"/>
      <c r="Z451" s="2"/>
    </row>
    <row r="452" spans="1:26" ht="11.25" customHeight="1">
      <c r="A452" s="120"/>
      <c r="B452" s="58"/>
      <c r="C452" s="120"/>
      <c r="D452" s="120"/>
      <c r="E452" s="120"/>
      <c r="F452" s="120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122"/>
      <c r="Y452" s="122"/>
      <c r="Z452" s="2"/>
    </row>
    <row r="453" spans="1:26" ht="11.25" customHeight="1">
      <c r="A453" s="120"/>
      <c r="B453" s="58"/>
      <c r="C453" s="120"/>
      <c r="D453" s="120"/>
      <c r="E453" s="120"/>
      <c r="F453" s="120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122"/>
      <c r="Y453" s="122"/>
      <c r="Z453" s="2"/>
    </row>
    <row r="454" spans="1:26" ht="11.25" customHeight="1">
      <c r="A454" s="120"/>
      <c r="B454" s="58"/>
      <c r="C454" s="120"/>
      <c r="D454" s="120"/>
      <c r="E454" s="120"/>
      <c r="F454" s="120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122"/>
      <c r="Y454" s="122"/>
      <c r="Z454" s="2"/>
    </row>
    <row r="455" spans="1:26" ht="11.25" customHeight="1">
      <c r="A455" s="120"/>
      <c r="B455" s="58"/>
      <c r="C455" s="120"/>
      <c r="D455" s="120"/>
      <c r="E455" s="120"/>
      <c r="F455" s="120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122"/>
      <c r="Y455" s="122"/>
      <c r="Z455" s="2"/>
    </row>
    <row r="456" spans="1:26" ht="11.25" customHeight="1">
      <c r="A456" s="120"/>
      <c r="B456" s="58"/>
      <c r="C456" s="120"/>
      <c r="D456" s="120"/>
      <c r="E456" s="120"/>
      <c r="F456" s="120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122"/>
      <c r="Y456" s="122"/>
      <c r="Z456" s="2"/>
    </row>
    <row r="457" spans="1:26" ht="11.25" customHeight="1">
      <c r="A457" s="120"/>
      <c r="B457" s="58"/>
      <c r="C457" s="120"/>
      <c r="D457" s="120"/>
      <c r="E457" s="120"/>
      <c r="F457" s="120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122"/>
      <c r="Y457" s="122"/>
      <c r="Z457" s="2"/>
    </row>
    <row r="458" spans="1:26" ht="11.25" customHeight="1">
      <c r="A458" s="120"/>
      <c r="B458" s="58"/>
      <c r="C458" s="120"/>
      <c r="D458" s="120"/>
      <c r="E458" s="120"/>
      <c r="F458" s="120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122"/>
      <c r="Y458" s="122"/>
      <c r="Z458" s="2"/>
    </row>
    <row r="459" spans="1:26" ht="11.25" customHeight="1">
      <c r="A459" s="120"/>
      <c r="B459" s="58"/>
      <c r="C459" s="120"/>
      <c r="D459" s="120"/>
      <c r="E459" s="120"/>
      <c r="F459" s="120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122"/>
      <c r="Y459" s="122"/>
      <c r="Z459" s="2"/>
    </row>
    <row r="460" spans="1:26" ht="11.25" customHeight="1">
      <c r="A460" s="120"/>
      <c r="B460" s="58"/>
      <c r="C460" s="120"/>
      <c r="D460" s="120"/>
      <c r="E460" s="120"/>
      <c r="F460" s="120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122"/>
      <c r="Y460" s="122"/>
      <c r="Z460" s="2"/>
    </row>
    <row r="461" spans="1:26" ht="11.25" customHeight="1">
      <c r="A461" s="120"/>
      <c r="B461" s="58"/>
      <c r="C461" s="120"/>
      <c r="D461" s="120"/>
      <c r="E461" s="120"/>
      <c r="F461" s="120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122"/>
      <c r="Y461" s="122"/>
      <c r="Z461" s="2"/>
    </row>
    <row r="462" spans="1:26" ht="11.25" customHeight="1">
      <c r="A462" s="120"/>
      <c r="B462" s="58"/>
      <c r="C462" s="120"/>
      <c r="D462" s="120"/>
      <c r="E462" s="120"/>
      <c r="F462" s="120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122"/>
      <c r="Y462" s="122"/>
      <c r="Z462" s="2"/>
    </row>
    <row r="463" spans="1:26" ht="11.25" customHeight="1">
      <c r="A463" s="120"/>
      <c r="B463" s="58"/>
      <c r="C463" s="120"/>
      <c r="D463" s="120"/>
      <c r="E463" s="120"/>
      <c r="F463" s="120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122"/>
      <c r="Y463" s="122"/>
      <c r="Z463" s="2"/>
    </row>
    <row r="464" spans="1:26" ht="11.25" customHeight="1">
      <c r="A464" s="120"/>
      <c r="B464" s="58"/>
      <c r="C464" s="120"/>
      <c r="D464" s="120"/>
      <c r="E464" s="120"/>
      <c r="F464" s="120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122"/>
      <c r="Y464" s="122"/>
      <c r="Z464" s="2"/>
    </row>
    <row r="465" spans="1:26" ht="11.25" customHeight="1">
      <c r="A465" s="120"/>
      <c r="B465" s="58"/>
      <c r="C465" s="120"/>
      <c r="D465" s="120"/>
      <c r="E465" s="120"/>
      <c r="F465" s="120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122"/>
      <c r="Y465" s="122"/>
      <c r="Z465" s="2"/>
    </row>
    <row r="466" spans="1:26" ht="11.25" customHeight="1">
      <c r="A466" s="120"/>
      <c r="B466" s="58"/>
      <c r="C466" s="120"/>
      <c r="D466" s="120"/>
      <c r="E466" s="120"/>
      <c r="F466" s="120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122"/>
      <c r="Y466" s="122"/>
      <c r="Z466" s="2"/>
    </row>
    <row r="467" spans="1:26" ht="11.25" customHeight="1">
      <c r="A467" s="120"/>
      <c r="B467" s="58"/>
      <c r="C467" s="120"/>
      <c r="D467" s="120"/>
      <c r="E467" s="120"/>
      <c r="F467" s="120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122"/>
      <c r="Y467" s="122"/>
      <c r="Z467" s="2"/>
    </row>
    <row r="468" spans="1:26" ht="11.25" customHeight="1">
      <c r="A468" s="120"/>
      <c r="B468" s="58"/>
      <c r="C468" s="120"/>
      <c r="D468" s="120"/>
      <c r="E468" s="120"/>
      <c r="F468" s="120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122"/>
      <c r="Y468" s="122"/>
      <c r="Z468" s="2"/>
    </row>
    <row r="469" spans="1:26" ht="11.25" customHeight="1">
      <c r="A469" s="120"/>
      <c r="B469" s="58"/>
      <c r="C469" s="120"/>
      <c r="D469" s="120"/>
      <c r="E469" s="120"/>
      <c r="F469" s="120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122"/>
      <c r="Y469" s="122"/>
      <c r="Z469" s="2"/>
    </row>
    <row r="470" spans="1:26" ht="11.25" customHeight="1">
      <c r="A470" s="120"/>
      <c r="B470" s="58"/>
      <c r="C470" s="120"/>
      <c r="D470" s="120"/>
      <c r="E470" s="120"/>
      <c r="F470" s="120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122"/>
      <c r="Y470" s="122"/>
      <c r="Z470" s="2"/>
    </row>
    <row r="471" spans="1:26" ht="11.25" customHeight="1">
      <c r="A471" s="120"/>
      <c r="B471" s="58"/>
      <c r="C471" s="120"/>
      <c r="D471" s="120"/>
      <c r="E471" s="120"/>
      <c r="F471" s="120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122"/>
      <c r="Y471" s="122"/>
      <c r="Z471" s="2"/>
    </row>
    <row r="472" spans="1:26" ht="11.25" customHeight="1">
      <c r="A472" s="120"/>
      <c r="B472" s="58"/>
      <c r="C472" s="120"/>
      <c r="D472" s="120"/>
      <c r="E472" s="120"/>
      <c r="F472" s="120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122"/>
      <c r="Y472" s="122"/>
      <c r="Z472" s="2"/>
    </row>
    <row r="473" spans="1:26" ht="11.25" customHeight="1">
      <c r="A473" s="120"/>
      <c r="B473" s="58"/>
      <c r="C473" s="120"/>
      <c r="D473" s="120"/>
      <c r="E473" s="120"/>
      <c r="F473" s="120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122"/>
      <c r="Y473" s="122"/>
      <c r="Z473" s="2"/>
    </row>
    <row r="474" spans="1:26" ht="11.25" customHeight="1">
      <c r="A474" s="120"/>
      <c r="B474" s="58"/>
      <c r="C474" s="120"/>
      <c r="D474" s="120"/>
      <c r="E474" s="120"/>
      <c r="F474" s="120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122"/>
      <c r="Y474" s="122"/>
      <c r="Z474" s="2"/>
    </row>
    <row r="475" spans="1:26" ht="11.25" customHeight="1">
      <c r="A475" s="120"/>
      <c r="B475" s="58"/>
      <c r="C475" s="120"/>
      <c r="D475" s="120"/>
      <c r="E475" s="120"/>
      <c r="F475" s="120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122"/>
      <c r="Y475" s="122"/>
      <c r="Z475" s="2"/>
    </row>
    <row r="476" spans="1:26" ht="11.25" customHeight="1">
      <c r="A476" s="120"/>
      <c r="B476" s="58"/>
      <c r="C476" s="120"/>
      <c r="D476" s="120"/>
      <c r="E476" s="120"/>
      <c r="F476" s="120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122"/>
      <c r="Y476" s="122"/>
      <c r="Z476" s="2"/>
    </row>
    <row r="477" spans="1:26" ht="11.25" customHeight="1">
      <c r="A477" s="120"/>
      <c r="B477" s="58"/>
      <c r="C477" s="120"/>
      <c r="D477" s="120"/>
      <c r="E477" s="120"/>
      <c r="F477" s="120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122"/>
      <c r="Y477" s="122"/>
      <c r="Z477" s="2"/>
    </row>
    <row r="478" spans="1:26" ht="11.25" customHeight="1">
      <c r="A478" s="120"/>
      <c r="B478" s="58"/>
      <c r="C478" s="120"/>
      <c r="D478" s="120"/>
      <c r="E478" s="120"/>
      <c r="F478" s="120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122"/>
      <c r="Y478" s="122"/>
      <c r="Z478" s="2"/>
    </row>
    <row r="479" spans="1:26" ht="11.25" customHeight="1">
      <c r="A479" s="120"/>
      <c r="B479" s="58"/>
      <c r="C479" s="120"/>
      <c r="D479" s="120"/>
      <c r="E479" s="120"/>
      <c r="F479" s="120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122"/>
      <c r="Y479" s="122"/>
      <c r="Z479" s="2"/>
    </row>
    <row r="480" spans="1:26" ht="11.25" customHeight="1">
      <c r="A480" s="120"/>
      <c r="B480" s="58"/>
      <c r="C480" s="120"/>
      <c r="D480" s="120"/>
      <c r="E480" s="120"/>
      <c r="F480" s="120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122"/>
      <c r="Y480" s="122"/>
      <c r="Z480" s="2"/>
    </row>
    <row r="481" spans="1:26" ht="11.25" customHeight="1">
      <c r="A481" s="120"/>
      <c r="B481" s="58"/>
      <c r="C481" s="120"/>
      <c r="D481" s="120"/>
      <c r="E481" s="120"/>
      <c r="F481" s="120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122"/>
      <c r="Y481" s="122"/>
      <c r="Z481" s="2"/>
    </row>
    <row r="482" spans="1:26" ht="11.25" customHeight="1">
      <c r="A482" s="120"/>
      <c r="B482" s="58"/>
      <c r="C482" s="120"/>
      <c r="D482" s="120"/>
      <c r="E482" s="120"/>
      <c r="F482" s="120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122"/>
      <c r="Y482" s="122"/>
      <c r="Z482" s="2"/>
    </row>
    <row r="483" spans="1:26" ht="11.25" customHeight="1">
      <c r="A483" s="120"/>
      <c r="B483" s="58"/>
      <c r="C483" s="120"/>
      <c r="D483" s="120"/>
      <c r="E483" s="120"/>
      <c r="F483" s="120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122"/>
      <c r="Y483" s="122"/>
      <c r="Z483" s="2"/>
    </row>
    <row r="484" spans="1:26" ht="11.25" customHeight="1">
      <c r="A484" s="120"/>
      <c r="B484" s="58"/>
      <c r="C484" s="120"/>
      <c r="D484" s="120"/>
      <c r="E484" s="120"/>
      <c r="F484" s="120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122"/>
      <c r="Y484" s="122"/>
      <c r="Z484" s="2"/>
    </row>
    <row r="485" spans="1:26" ht="11.25" customHeight="1">
      <c r="A485" s="120"/>
      <c r="B485" s="58"/>
      <c r="C485" s="120"/>
      <c r="D485" s="120"/>
      <c r="E485" s="120"/>
      <c r="F485" s="120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122"/>
      <c r="Y485" s="122"/>
      <c r="Z485" s="2"/>
    </row>
    <row r="486" spans="1:26" ht="11.25" customHeight="1">
      <c r="A486" s="120"/>
      <c r="B486" s="58"/>
      <c r="C486" s="120"/>
      <c r="D486" s="120"/>
      <c r="E486" s="120"/>
      <c r="F486" s="120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122"/>
      <c r="Y486" s="122"/>
      <c r="Z486" s="2"/>
    </row>
    <row r="487" spans="1:26" ht="11.25" customHeight="1">
      <c r="A487" s="120"/>
      <c r="B487" s="58"/>
      <c r="C487" s="120"/>
      <c r="D487" s="120"/>
      <c r="E487" s="120"/>
      <c r="F487" s="120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122"/>
      <c r="Y487" s="122"/>
      <c r="Z487" s="2"/>
    </row>
    <row r="488" spans="1:26" ht="11.25" customHeight="1">
      <c r="A488" s="120"/>
      <c r="B488" s="58"/>
      <c r="C488" s="120"/>
      <c r="D488" s="120"/>
      <c r="E488" s="120"/>
      <c r="F488" s="120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122"/>
      <c r="Y488" s="122"/>
      <c r="Z488" s="2"/>
    </row>
    <row r="489" spans="1:26" ht="11.25" customHeight="1">
      <c r="A489" s="120"/>
      <c r="B489" s="58"/>
      <c r="C489" s="120"/>
      <c r="D489" s="120"/>
      <c r="E489" s="120"/>
      <c r="F489" s="120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122"/>
      <c r="Y489" s="122"/>
      <c r="Z489" s="2"/>
    </row>
    <row r="490" spans="1:26" ht="11.25" customHeight="1">
      <c r="A490" s="120"/>
      <c r="B490" s="58"/>
      <c r="C490" s="120"/>
      <c r="D490" s="120"/>
      <c r="E490" s="120"/>
      <c r="F490" s="120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122"/>
      <c r="Y490" s="122"/>
      <c r="Z490" s="2"/>
    </row>
    <row r="491" spans="1:26" ht="11.25" customHeight="1">
      <c r="A491" s="120"/>
      <c r="B491" s="58"/>
      <c r="C491" s="120"/>
      <c r="D491" s="120"/>
      <c r="E491" s="120"/>
      <c r="F491" s="120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122"/>
      <c r="Y491" s="122"/>
      <c r="Z491" s="2"/>
    </row>
    <row r="492" spans="1:26" ht="11.25" customHeight="1">
      <c r="A492" s="120"/>
      <c r="B492" s="58"/>
      <c r="C492" s="120"/>
      <c r="D492" s="120"/>
      <c r="E492" s="120"/>
      <c r="F492" s="120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122"/>
      <c r="Y492" s="122"/>
      <c r="Z492" s="2"/>
    </row>
    <row r="493" spans="1:26" ht="11.25" customHeight="1">
      <c r="A493" s="120"/>
      <c r="B493" s="58"/>
      <c r="C493" s="120"/>
      <c r="D493" s="120"/>
      <c r="E493" s="120"/>
      <c r="F493" s="120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122"/>
      <c r="Y493" s="122"/>
      <c r="Z493" s="2"/>
    </row>
    <row r="494" spans="1:26" ht="11.25" customHeight="1">
      <c r="A494" s="120"/>
      <c r="B494" s="58"/>
      <c r="C494" s="120"/>
      <c r="D494" s="120"/>
      <c r="E494" s="120"/>
      <c r="F494" s="120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122"/>
      <c r="Y494" s="122"/>
      <c r="Z494" s="2"/>
    </row>
    <row r="495" spans="1:26" ht="11.25" customHeight="1">
      <c r="A495" s="120"/>
      <c r="B495" s="58"/>
      <c r="C495" s="120"/>
      <c r="D495" s="120"/>
      <c r="E495" s="120"/>
      <c r="F495" s="120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122"/>
      <c r="Y495" s="122"/>
      <c r="Z495" s="2"/>
    </row>
    <row r="496" spans="1:26" ht="11.25" customHeight="1">
      <c r="A496" s="120"/>
      <c r="B496" s="58"/>
      <c r="C496" s="120"/>
      <c r="D496" s="120"/>
      <c r="E496" s="120"/>
      <c r="F496" s="120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122"/>
      <c r="Y496" s="122"/>
      <c r="Z496" s="2"/>
    </row>
    <row r="497" spans="1:26" ht="11.25" customHeight="1">
      <c r="A497" s="120"/>
      <c r="B497" s="58"/>
      <c r="C497" s="120"/>
      <c r="D497" s="120"/>
      <c r="E497" s="120"/>
      <c r="F497" s="120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122"/>
      <c r="Y497" s="122"/>
      <c r="Z497" s="2"/>
    </row>
    <row r="498" spans="1:26" ht="11.25" customHeight="1">
      <c r="A498" s="120"/>
      <c r="B498" s="58"/>
      <c r="C498" s="120"/>
      <c r="D498" s="120"/>
      <c r="E498" s="120"/>
      <c r="F498" s="120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122"/>
      <c r="Y498" s="122"/>
      <c r="Z498" s="2"/>
    </row>
    <row r="499" spans="1:26" ht="11.25" customHeight="1">
      <c r="A499" s="120"/>
      <c r="B499" s="58"/>
      <c r="C499" s="120"/>
      <c r="D499" s="120"/>
      <c r="E499" s="120"/>
      <c r="F499" s="120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122"/>
      <c r="Y499" s="122"/>
      <c r="Z499" s="2"/>
    </row>
    <row r="500" spans="1:26" ht="11.25" customHeight="1">
      <c r="A500" s="120"/>
      <c r="B500" s="58"/>
      <c r="C500" s="120"/>
      <c r="D500" s="120"/>
      <c r="E500" s="120"/>
      <c r="F500" s="120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122"/>
      <c r="Y500" s="122"/>
      <c r="Z500" s="2"/>
    </row>
    <row r="501" spans="1:26" ht="11.25" customHeight="1">
      <c r="A501" s="120"/>
      <c r="B501" s="58"/>
      <c r="C501" s="120"/>
      <c r="D501" s="120"/>
      <c r="E501" s="120"/>
      <c r="F501" s="120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122"/>
      <c r="Y501" s="122"/>
      <c r="Z501" s="2"/>
    </row>
    <row r="502" spans="1:26" ht="11.25" customHeight="1">
      <c r="A502" s="120"/>
      <c r="B502" s="58"/>
      <c r="C502" s="120"/>
      <c r="D502" s="120"/>
      <c r="E502" s="120"/>
      <c r="F502" s="120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122"/>
      <c r="Y502" s="122"/>
      <c r="Z502" s="2"/>
    </row>
    <row r="503" spans="1:26" ht="11.25" customHeight="1">
      <c r="A503" s="120"/>
      <c r="B503" s="58"/>
      <c r="C503" s="120"/>
      <c r="D503" s="120"/>
      <c r="E503" s="120"/>
      <c r="F503" s="120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122"/>
      <c r="Y503" s="122"/>
      <c r="Z503" s="2"/>
    </row>
    <row r="504" spans="1:26" ht="11.25" customHeight="1">
      <c r="A504" s="120"/>
      <c r="B504" s="58"/>
      <c r="C504" s="120"/>
      <c r="D504" s="120"/>
      <c r="E504" s="120"/>
      <c r="F504" s="120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122"/>
      <c r="Y504" s="122"/>
      <c r="Z504" s="2"/>
    </row>
    <row r="505" spans="1:26" ht="11.25" customHeight="1">
      <c r="A505" s="120"/>
      <c r="B505" s="58"/>
      <c r="C505" s="120"/>
      <c r="D505" s="120"/>
      <c r="E505" s="120"/>
      <c r="F505" s="120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122"/>
      <c r="Y505" s="122"/>
      <c r="Z505" s="2"/>
    </row>
    <row r="506" spans="1:26" ht="11.25" customHeight="1">
      <c r="A506" s="120"/>
      <c r="B506" s="58"/>
      <c r="C506" s="120"/>
      <c r="D506" s="120"/>
      <c r="E506" s="120"/>
      <c r="F506" s="120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122"/>
      <c r="Y506" s="122"/>
      <c r="Z506" s="2"/>
    </row>
    <row r="507" spans="1:26" ht="11.25" customHeight="1">
      <c r="A507" s="120"/>
      <c r="B507" s="58"/>
      <c r="C507" s="120"/>
      <c r="D507" s="120"/>
      <c r="E507" s="120"/>
      <c r="F507" s="120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122"/>
      <c r="Y507" s="122"/>
      <c r="Z507" s="2"/>
    </row>
    <row r="508" spans="1:26" ht="11.25" customHeight="1">
      <c r="A508" s="120"/>
      <c r="B508" s="58"/>
      <c r="C508" s="120"/>
      <c r="D508" s="120"/>
      <c r="E508" s="120"/>
      <c r="F508" s="120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122"/>
      <c r="Y508" s="122"/>
      <c r="Z508" s="2"/>
    </row>
    <row r="509" spans="1:26" ht="11.25" customHeight="1">
      <c r="A509" s="120"/>
      <c r="B509" s="58"/>
      <c r="C509" s="120"/>
      <c r="D509" s="120"/>
      <c r="E509" s="120"/>
      <c r="F509" s="120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122"/>
      <c r="Y509" s="122"/>
      <c r="Z509" s="2"/>
    </row>
    <row r="510" spans="1:26" ht="11.25" customHeight="1">
      <c r="A510" s="120"/>
      <c r="B510" s="58"/>
      <c r="C510" s="120"/>
      <c r="D510" s="120"/>
      <c r="E510" s="120"/>
      <c r="F510" s="120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122"/>
      <c r="Y510" s="122"/>
      <c r="Z510" s="2"/>
    </row>
    <row r="511" spans="1:26" ht="11.25" customHeight="1">
      <c r="A511" s="120"/>
      <c r="B511" s="58"/>
      <c r="C511" s="120"/>
      <c r="D511" s="120"/>
      <c r="E511" s="120"/>
      <c r="F511" s="120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122"/>
      <c r="Y511" s="122"/>
      <c r="Z511" s="2"/>
    </row>
    <row r="512" spans="1:26" ht="11.25" customHeight="1">
      <c r="A512" s="120"/>
      <c r="B512" s="58"/>
      <c r="C512" s="120"/>
      <c r="D512" s="120"/>
      <c r="E512" s="120"/>
      <c r="F512" s="120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122"/>
      <c r="Y512" s="122"/>
      <c r="Z512" s="2"/>
    </row>
    <row r="513" spans="1:26" ht="11.25" customHeight="1">
      <c r="A513" s="120"/>
      <c r="B513" s="58"/>
      <c r="C513" s="120"/>
      <c r="D513" s="120"/>
      <c r="E513" s="120"/>
      <c r="F513" s="120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122"/>
      <c r="Y513" s="122"/>
      <c r="Z513" s="2"/>
    </row>
    <row r="514" spans="1:26" ht="11.25" customHeight="1">
      <c r="A514" s="120"/>
      <c r="B514" s="58"/>
      <c r="C514" s="120"/>
      <c r="D514" s="120"/>
      <c r="E514" s="120"/>
      <c r="F514" s="120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122"/>
      <c r="Y514" s="122"/>
      <c r="Z514" s="2"/>
    </row>
    <row r="515" spans="1:26" ht="11.25" customHeight="1">
      <c r="A515" s="120"/>
      <c r="B515" s="58"/>
      <c r="C515" s="120"/>
      <c r="D515" s="120"/>
      <c r="E515" s="120"/>
      <c r="F515" s="120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122"/>
      <c r="Y515" s="122"/>
      <c r="Z515" s="2"/>
    </row>
    <row r="516" spans="1:26" ht="11.25" customHeight="1">
      <c r="A516" s="120"/>
      <c r="B516" s="58"/>
      <c r="C516" s="120"/>
      <c r="D516" s="120"/>
      <c r="E516" s="120"/>
      <c r="F516" s="120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122"/>
      <c r="Y516" s="122"/>
      <c r="Z516" s="2"/>
    </row>
    <row r="517" spans="1:26" ht="11.25" customHeight="1">
      <c r="A517" s="120"/>
      <c r="B517" s="58"/>
      <c r="C517" s="120"/>
      <c r="D517" s="120"/>
      <c r="E517" s="120"/>
      <c r="F517" s="120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122"/>
      <c r="Y517" s="122"/>
      <c r="Z517" s="2"/>
    </row>
    <row r="518" spans="1:26" ht="11.25" customHeight="1">
      <c r="A518" s="120"/>
      <c r="B518" s="58"/>
      <c r="C518" s="120"/>
      <c r="D518" s="120"/>
      <c r="E518" s="120"/>
      <c r="F518" s="120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122"/>
      <c r="Y518" s="122"/>
      <c r="Z518" s="2"/>
    </row>
    <row r="519" spans="1:26" ht="11.25" customHeight="1">
      <c r="A519" s="120"/>
      <c r="B519" s="58"/>
      <c r="C519" s="120"/>
      <c r="D519" s="120"/>
      <c r="E519" s="120"/>
      <c r="F519" s="120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122"/>
      <c r="Y519" s="122"/>
      <c r="Z519" s="2"/>
    </row>
    <row r="520" spans="1:26" ht="11.25" customHeight="1">
      <c r="A520" s="120"/>
      <c r="B520" s="58"/>
      <c r="C520" s="120"/>
      <c r="D520" s="120"/>
      <c r="E520" s="120"/>
      <c r="F520" s="120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122"/>
      <c r="Y520" s="122"/>
      <c r="Z520" s="2"/>
    </row>
    <row r="521" spans="1:26" ht="11.25" customHeight="1">
      <c r="A521" s="120"/>
      <c r="B521" s="58"/>
      <c r="C521" s="120"/>
      <c r="D521" s="120"/>
      <c r="E521" s="120"/>
      <c r="F521" s="120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122"/>
      <c r="Y521" s="122"/>
      <c r="Z521" s="2"/>
    </row>
    <row r="522" spans="1:26" ht="11.25" customHeight="1">
      <c r="A522" s="120"/>
      <c r="B522" s="58"/>
      <c r="C522" s="120"/>
      <c r="D522" s="120"/>
      <c r="E522" s="120"/>
      <c r="F522" s="120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122"/>
      <c r="Y522" s="122"/>
      <c r="Z522" s="2"/>
    </row>
    <row r="523" spans="1:26" ht="11.25" customHeight="1">
      <c r="A523" s="120"/>
      <c r="B523" s="58"/>
      <c r="C523" s="120"/>
      <c r="D523" s="120"/>
      <c r="E523" s="120"/>
      <c r="F523" s="120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122"/>
      <c r="Y523" s="122"/>
      <c r="Z523" s="2"/>
    </row>
    <row r="524" spans="1:26" ht="11.25" customHeight="1">
      <c r="A524" s="120"/>
      <c r="B524" s="58"/>
      <c r="C524" s="120"/>
      <c r="D524" s="120"/>
      <c r="E524" s="120"/>
      <c r="F524" s="120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122"/>
      <c r="Y524" s="122"/>
      <c r="Z524" s="2"/>
    </row>
    <row r="525" spans="1:26" ht="11.25" customHeight="1">
      <c r="A525" s="120"/>
      <c r="B525" s="58"/>
      <c r="C525" s="120"/>
      <c r="D525" s="120"/>
      <c r="E525" s="120"/>
      <c r="F525" s="120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122"/>
      <c r="Y525" s="122"/>
      <c r="Z525" s="2"/>
    </row>
    <row r="526" spans="1:26" ht="11.25" customHeight="1">
      <c r="A526" s="120"/>
      <c r="B526" s="58"/>
      <c r="C526" s="120"/>
      <c r="D526" s="120"/>
      <c r="E526" s="120"/>
      <c r="F526" s="120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122"/>
      <c r="Y526" s="122"/>
      <c r="Z526" s="2"/>
    </row>
    <row r="527" spans="1:26" ht="11.25" customHeight="1">
      <c r="A527" s="120"/>
      <c r="B527" s="58"/>
      <c r="C527" s="120"/>
      <c r="D527" s="120"/>
      <c r="E527" s="120"/>
      <c r="F527" s="120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122"/>
      <c r="Y527" s="122"/>
      <c r="Z527" s="2"/>
    </row>
    <row r="528" spans="1:26" ht="11.25" customHeight="1">
      <c r="A528" s="120"/>
      <c r="B528" s="58"/>
      <c r="C528" s="120"/>
      <c r="D528" s="120"/>
      <c r="E528" s="120"/>
      <c r="F528" s="120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122"/>
      <c r="Y528" s="122"/>
      <c r="Z528" s="2"/>
    </row>
    <row r="529" spans="1:26" ht="11.25" customHeight="1">
      <c r="A529" s="120"/>
      <c r="B529" s="58"/>
      <c r="C529" s="120"/>
      <c r="D529" s="120"/>
      <c r="E529" s="120"/>
      <c r="F529" s="120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122"/>
      <c r="Y529" s="122"/>
      <c r="Z529" s="2"/>
    </row>
    <row r="530" spans="1:26" ht="11.25" customHeight="1">
      <c r="A530" s="120"/>
      <c r="B530" s="58"/>
      <c r="C530" s="120"/>
      <c r="D530" s="120"/>
      <c r="E530" s="120"/>
      <c r="F530" s="120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122"/>
      <c r="Y530" s="122"/>
      <c r="Z530" s="2"/>
    </row>
    <row r="531" spans="1:26" ht="11.25" customHeight="1">
      <c r="A531" s="120"/>
      <c r="B531" s="58"/>
      <c r="C531" s="120"/>
      <c r="D531" s="120"/>
      <c r="E531" s="120"/>
      <c r="F531" s="120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122"/>
      <c r="Y531" s="122"/>
      <c r="Z531" s="2"/>
    </row>
    <row r="532" spans="1:26" ht="11.25" customHeight="1">
      <c r="A532" s="120"/>
      <c r="B532" s="58"/>
      <c r="C532" s="120"/>
      <c r="D532" s="120"/>
      <c r="E532" s="120"/>
      <c r="F532" s="120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122"/>
      <c r="Y532" s="122"/>
      <c r="Z532" s="2"/>
    </row>
    <row r="533" spans="1:26" ht="11.25" customHeight="1">
      <c r="A533" s="120"/>
      <c r="B533" s="58"/>
      <c r="C533" s="120"/>
      <c r="D533" s="120"/>
      <c r="E533" s="120"/>
      <c r="F533" s="120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122"/>
      <c r="Y533" s="122"/>
      <c r="Z533" s="2"/>
    </row>
    <row r="534" spans="1:26" ht="11.25" customHeight="1">
      <c r="A534" s="120"/>
      <c r="B534" s="58"/>
      <c r="C534" s="120"/>
      <c r="D534" s="120"/>
      <c r="E534" s="120"/>
      <c r="F534" s="120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122"/>
      <c r="Y534" s="122"/>
      <c r="Z534" s="2"/>
    </row>
    <row r="535" spans="1:26" ht="11.25" customHeight="1">
      <c r="A535" s="120"/>
      <c r="B535" s="58"/>
      <c r="C535" s="120"/>
      <c r="D535" s="120"/>
      <c r="E535" s="120"/>
      <c r="F535" s="120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122"/>
      <c r="Y535" s="122"/>
      <c r="Z535" s="2"/>
    </row>
    <row r="536" spans="1:26" ht="11.25" customHeight="1">
      <c r="A536" s="120"/>
      <c r="B536" s="58"/>
      <c r="C536" s="120"/>
      <c r="D536" s="120"/>
      <c r="E536" s="120"/>
      <c r="F536" s="120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122"/>
      <c r="Y536" s="122"/>
      <c r="Z536" s="2"/>
    </row>
    <row r="537" spans="1:26" ht="11.25" customHeight="1">
      <c r="A537" s="120"/>
      <c r="B537" s="58"/>
      <c r="C537" s="120"/>
      <c r="D537" s="120"/>
      <c r="E537" s="120"/>
      <c r="F537" s="120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122"/>
      <c r="Y537" s="122"/>
      <c r="Z537" s="2"/>
    </row>
    <row r="538" spans="1:26" ht="11.25" customHeight="1">
      <c r="A538" s="120"/>
      <c r="B538" s="58"/>
      <c r="C538" s="120"/>
      <c r="D538" s="120"/>
      <c r="E538" s="120"/>
      <c r="F538" s="120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122"/>
      <c r="Y538" s="122"/>
      <c r="Z538" s="2"/>
    </row>
    <row r="539" spans="1:26" ht="11.25" customHeight="1">
      <c r="A539" s="120"/>
      <c r="B539" s="58"/>
      <c r="C539" s="120"/>
      <c r="D539" s="120"/>
      <c r="E539" s="120"/>
      <c r="F539" s="120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122"/>
      <c r="Y539" s="122"/>
      <c r="Z539" s="2"/>
    </row>
    <row r="540" spans="1:26" ht="11.25" customHeight="1">
      <c r="A540" s="120"/>
      <c r="B540" s="58"/>
      <c r="C540" s="120"/>
      <c r="D540" s="120"/>
      <c r="E540" s="120"/>
      <c r="F540" s="120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122"/>
      <c r="Y540" s="122"/>
      <c r="Z540" s="2"/>
    </row>
    <row r="541" spans="1:26" ht="11.25" customHeight="1">
      <c r="A541" s="120"/>
      <c r="B541" s="58"/>
      <c r="C541" s="120"/>
      <c r="D541" s="120"/>
      <c r="E541" s="120"/>
      <c r="F541" s="120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122"/>
      <c r="Y541" s="122"/>
      <c r="Z541" s="2"/>
    </row>
    <row r="542" spans="1:26" ht="11.25" customHeight="1">
      <c r="A542" s="120"/>
      <c r="B542" s="58"/>
      <c r="C542" s="120"/>
      <c r="D542" s="120"/>
      <c r="E542" s="120"/>
      <c r="F542" s="120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122"/>
      <c r="Y542" s="122"/>
      <c r="Z542" s="2"/>
    </row>
    <row r="543" spans="1:26" ht="11.25" customHeight="1">
      <c r="A543" s="120"/>
      <c r="B543" s="58"/>
      <c r="C543" s="120"/>
      <c r="D543" s="120"/>
      <c r="E543" s="120"/>
      <c r="F543" s="120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122"/>
      <c r="Y543" s="122"/>
      <c r="Z543" s="2"/>
    </row>
    <row r="544" spans="1:26" ht="11.25" customHeight="1">
      <c r="A544" s="120"/>
      <c r="B544" s="58"/>
      <c r="C544" s="120"/>
      <c r="D544" s="120"/>
      <c r="E544" s="120"/>
      <c r="F544" s="120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122"/>
      <c r="Y544" s="122"/>
      <c r="Z544" s="2"/>
    </row>
    <row r="545" spans="1:26" ht="11.25" customHeight="1">
      <c r="A545" s="120"/>
      <c r="B545" s="58"/>
      <c r="C545" s="120"/>
      <c r="D545" s="120"/>
      <c r="E545" s="120"/>
      <c r="F545" s="120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122"/>
      <c r="Y545" s="122"/>
      <c r="Z545" s="2"/>
    </row>
    <row r="546" spans="1:26" ht="11.25" customHeight="1">
      <c r="A546" s="120"/>
      <c r="B546" s="58"/>
      <c r="C546" s="120"/>
      <c r="D546" s="120"/>
      <c r="E546" s="120"/>
      <c r="F546" s="120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122"/>
      <c r="Y546" s="122"/>
      <c r="Z546" s="2"/>
    </row>
    <row r="547" spans="1:26" ht="11.25" customHeight="1">
      <c r="A547" s="120"/>
      <c r="B547" s="58"/>
      <c r="C547" s="120"/>
      <c r="D547" s="120"/>
      <c r="E547" s="120"/>
      <c r="F547" s="120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122"/>
      <c r="Y547" s="122"/>
      <c r="Z547" s="2"/>
    </row>
    <row r="548" spans="1:26" ht="11.25" customHeight="1">
      <c r="A548" s="120"/>
      <c r="B548" s="58"/>
      <c r="C548" s="120"/>
      <c r="D548" s="120"/>
      <c r="E548" s="120"/>
      <c r="F548" s="120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122"/>
      <c r="Y548" s="122"/>
      <c r="Z548" s="2"/>
    </row>
    <row r="549" spans="1:26" ht="11.25" customHeight="1">
      <c r="A549" s="120"/>
      <c r="B549" s="58"/>
      <c r="C549" s="120"/>
      <c r="D549" s="120"/>
      <c r="E549" s="120"/>
      <c r="F549" s="120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122"/>
      <c r="Y549" s="122"/>
      <c r="Z549" s="2"/>
    </row>
    <row r="550" spans="1:26" ht="11.25" customHeight="1">
      <c r="A550" s="120"/>
      <c r="B550" s="58"/>
      <c r="C550" s="120"/>
      <c r="D550" s="120"/>
      <c r="E550" s="120"/>
      <c r="F550" s="120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122"/>
      <c r="Y550" s="122"/>
      <c r="Z550" s="2"/>
    </row>
    <row r="551" spans="1:26" ht="11.25" customHeight="1">
      <c r="A551" s="120"/>
      <c r="B551" s="58"/>
      <c r="C551" s="120"/>
      <c r="D551" s="120"/>
      <c r="E551" s="120"/>
      <c r="F551" s="120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122"/>
      <c r="Y551" s="122"/>
      <c r="Z551" s="2"/>
    </row>
    <row r="552" spans="1:26" ht="11.25" customHeight="1">
      <c r="A552" s="120"/>
      <c r="B552" s="58"/>
      <c r="C552" s="120"/>
      <c r="D552" s="120"/>
      <c r="E552" s="120"/>
      <c r="F552" s="120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122"/>
      <c r="Y552" s="122"/>
      <c r="Z552" s="2"/>
    </row>
    <row r="553" spans="1:26" ht="11.25" customHeight="1">
      <c r="A553" s="120"/>
      <c r="B553" s="58"/>
      <c r="C553" s="120"/>
      <c r="D553" s="120"/>
      <c r="E553" s="120"/>
      <c r="F553" s="120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122"/>
      <c r="Y553" s="122"/>
      <c r="Z553" s="2"/>
    </row>
    <row r="554" spans="1:26" ht="11.25" customHeight="1">
      <c r="A554" s="120"/>
      <c r="B554" s="58"/>
      <c r="C554" s="120"/>
      <c r="D554" s="120"/>
      <c r="E554" s="120"/>
      <c r="F554" s="120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122"/>
      <c r="Y554" s="122"/>
      <c r="Z554" s="2"/>
    </row>
    <row r="555" spans="1:26" ht="11.25" customHeight="1">
      <c r="A555" s="120"/>
      <c r="B555" s="58"/>
      <c r="C555" s="120"/>
      <c r="D555" s="120"/>
      <c r="E555" s="120"/>
      <c r="F555" s="120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122"/>
      <c r="Y555" s="122"/>
      <c r="Z555" s="2"/>
    </row>
    <row r="556" spans="1:26" ht="11.25" customHeight="1">
      <c r="A556" s="120"/>
      <c r="B556" s="58"/>
      <c r="C556" s="120"/>
      <c r="D556" s="120"/>
      <c r="E556" s="120"/>
      <c r="F556" s="120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122"/>
      <c r="Y556" s="122"/>
      <c r="Z556" s="2"/>
    </row>
    <row r="557" spans="1:26" ht="11.25" customHeight="1">
      <c r="A557" s="120"/>
      <c r="B557" s="58"/>
      <c r="C557" s="120"/>
      <c r="D557" s="120"/>
      <c r="E557" s="120"/>
      <c r="F557" s="120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122"/>
      <c r="Y557" s="122"/>
      <c r="Z557" s="2"/>
    </row>
    <row r="558" spans="1:26" ht="11.25" customHeight="1">
      <c r="A558" s="120"/>
      <c r="B558" s="58"/>
      <c r="C558" s="120"/>
      <c r="D558" s="120"/>
      <c r="E558" s="120"/>
      <c r="F558" s="120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122"/>
      <c r="Y558" s="122"/>
      <c r="Z558" s="2"/>
    </row>
    <row r="559" spans="1:26" ht="11.25" customHeight="1">
      <c r="A559" s="120"/>
      <c r="B559" s="58"/>
      <c r="C559" s="120"/>
      <c r="D559" s="120"/>
      <c r="E559" s="120"/>
      <c r="F559" s="120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122"/>
      <c r="Y559" s="122"/>
      <c r="Z559" s="2"/>
    </row>
    <row r="560" spans="1:26" ht="11.25" customHeight="1">
      <c r="A560" s="120"/>
      <c r="B560" s="58"/>
      <c r="C560" s="120"/>
      <c r="D560" s="120"/>
      <c r="E560" s="120"/>
      <c r="F560" s="120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122"/>
      <c r="Y560" s="122"/>
      <c r="Z560" s="2"/>
    </row>
    <row r="561" spans="1:26" ht="11.25" customHeight="1">
      <c r="A561" s="120"/>
      <c r="B561" s="58"/>
      <c r="C561" s="120"/>
      <c r="D561" s="120"/>
      <c r="E561" s="120"/>
      <c r="F561" s="120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122"/>
      <c r="Y561" s="122"/>
      <c r="Z561" s="2"/>
    </row>
    <row r="562" spans="1:26" ht="11.25" customHeight="1">
      <c r="A562" s="120"/>
      <c r="B562" s="58"/>
      <c r="C562" s="120"/>
      <c r="D562" s="120"/>
      <c r="E562" s="120"/>
      <c r="F562" s="120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122"/>
      <c r="Y562" s="122"/>
      <c r="Z562" s="2"/>
    </row>
    <row r="563" spans="1:26" ht="11.25" customHeight="1">
      <c r="A563" s="120"/>
      <c r="B563" s="58"/>
      <c r="C563" s="120"/>
      <c r="D563" s="120"/>
      <c r="E563" s="120"/>
      <c r="F563" s="120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122"/>
      <c r="Y563" s="122"/>
      <c r="Z563" s="2"/>
    </row>
    <row r="564" spans="1:26" ht="11.25" customHeight="1">
      <c r="A564" s="120"/>
      <c r="B564" s="58"/>
      <c r="C564" s="120"/>
      <c r="D564" s="120"/>
      <c r="E564" s="120"/>
      <c r="F564" s="120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122"/>
      <c r="Y564" s="122"/>
      <c r="Z564" s="2"/>
    </row>
    <row r="565" spans="1:26" ht="11.25" customHeight="1">
      <c r="A565" s="120"/>
      <c r="B565" s="58"/>
      <c r="C565" s="120"/>
      <c r="D565" s="120"/>
      <c r="E565" s="120"/>
      <c r="F565" s="120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122"/>
      <c r="Y565" s="122"/>
      <c r="Z565" s="2"/>
    </row>
    <row r="566" spans="1:26" ht="11.25" customHeight="1">
      <c r="A566" s="120"/>
      <c r="B566" s="58"/>
      <c r="C566" s="120"/>
      <c r="D566" s="120"/>
      <c r="E566" s="120"/>
      <c r="F566" s="120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122"/>
      <c r="Y566" s="122"/>
      <c r="Z566" s="2"/>
    </row>
    <row r="567" spans="1:26" ht="11.25" customHeight="1">
      <c r="A567" s="120"/>
      <c r="B567" s="58"/>
      <c r="C567" s="120"/>
      <c r="D567" s="120"/>
      <c r="E567" s="120"/>
      <c r="F567" s="120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122"/>
      <c r="Y567" s="122"/>
      <c r="Z567" s="2"/>
    </row>
    <row r="568" spans="1:26" ht="11.25" customHeight="1">
      <c r="A568" s="120"/>
      <c r="B568" s="58"/>
      <c r="C568" s="120"/>
      <c r="D568" s="120"/>
      <c r="E568" s="120"/>
      <c r="F568" s="120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122"/>
      <c r="Y568" s="122"/>
      <c r="Z568" s="2"/>
    </row>
    <row r="569" spans="1:26" ht="11.25" customHeight="1">
      <c r="A569" s="120"/>
      <c r="B569" s="58"/>
      <c r="C569" s="120"/>
      <c r="D569" s="120"/>
      <c r="E569" s="120"/>
      <c r="F569" s="120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122"/>
      <c r="Y569" s="122"/>
      <c r="Z569" s="2"/>
    </row>
    <row r="570" spans="1:26" ht="11.25" customHeight="1">
      <c r="A570" s="120"/>
      <c r="B570" s="58"/>
      <c r="C570" s="120"/>
      <c r="D570" s="120"/>
      <c r="E570" s="120"/>
      <c r="F570" s="120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122"/>
      <c r="Y570" s="122"/>
      <c r="Z570" s="2"/>
    </row>
    <row r="571" spans="1:26" ht="11.25" customHeight="1">
      <c r="A571" s="120"/>
      <c r="B571" s="58"/>
      <c r="C571" s="120"/>
      <c r="D571" s="120"/>
      <c r="E571" s="120"/>
      <c r="F571" s="120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122"/>
      <c r="Y571" s="122"/>
      <c r="Z571" s="2"/>
    </row>
    <row r="572" spans="1:26" ht="11.25" customHeight="1">
      <c r="A572" s="120"/>
      <c r="B572" s="58"/>
      <c r="C572" s="120"/>
      <c r="D572" s="120"/>
      <c r="E572" s="120"/>
      <c r="F572" s="120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122"/>
      <c r="Y572" s="122"/>
      <c r="Z572" s="2"/>
    </row>
    <row r="573" spans="1:26" ht="11.25" customHeight="1">
      <c r="A573" s="120"/>
      <c r="B573" s="58"/>
      <c r="C573" s="120"/>
      <c r="D573" s="120"/>
      <c r="E573" s="120"/>
      <c r="F573" s="120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122"/>
      <c r="Y573" s="122"/>
      <c r="Z573" s="2"/>
    </row>
    <row r="574" spans="1:26" ht="11.25" customHeight="1">
      <c r="A574" s="120"/>
      <c r="B574" s="58"/>
      <c r="C574" s="120"/>
      <c r="D574" s="120"/>
      <c r="E574" s="120"/>
      <c r="F574" s="120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122"/>
      <c r="Y574" s="122"/>
      <c r="Z574" s="2"/>
    </row>
    <row r="575" spans="1:26" ht="11.25" customHeight="1">
      <c r="A575" s="120"/>
      <c r="B575" s="58"/>
      <c r="C575" s="120"/>
      <c r="D575" s="120"/>
      <c r="E575" s="120"/>
      <c r="F575" s="120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122"/>
      <c r="Y575" s="122"/>
      <c r="Z575" s="2"/>
    </row>
    <row r="576" spans="1:26" ht="11.25" customHeight="1">
      <c r="A576" s="120"/>
      <c r="B576" s="58"/>
      <c r="C576" s="120"/>
      <c r="D576" s="120"/>
      <c r="E576" s="120"/>
      <c r="F576" s="120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122"/>
      <c r="Y576" s="122"/>
      <c r="Z576" s="2"/>
    </row>
    <row r="577" spans="1:26" ht="11.25" customHeight="1">
      <c r="A577" s="120"/>
      <c r="B577" s="58"/>
      <c r="C577" s="120"/>
      <c r="D577" s="120"/>
      <c r="E577" s="120"/>
      <c r="F577" s="120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122"/>
      <c r="Y577" s="122"/>
      <c r="Z577" s="2"/>
    </row>
    <row r="578" spans="1:26" ht="11.25" customHeight="1">
      <c r="A578" s="120"/>
      <c r="B578" s="58"/>
      <c r="C578" s="120"/>
      <c r="D578" s="120"/>
      <c r="E578" s="120"/>
      <c r="F578" s="120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122"/>
      <c r="Y578" s="122"/>
      <c r="Z578" s="2"/>
    </row>
    <row r="579" spans="1:26" ht="11.25" customHeight="1">
      <c r="A579" s="120"/>
      <c r="B579" s="58"/>
      <c r="C579" s="120"/>
      <c r="D579" s="120"/>
      <c r="E579" s="120"/>
      <c r="F579" s="120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122"/>
      <c r="Y579" s="122"/>
      <c r="Z579" s="2"/>
    </row>
    <row r="580" spans="1:26" ht="11.25" customHeight="1">
      <c r="A580" s="120"/>
      <c r="B580" s="58"/>
      <c r="C580" s="120"/>
      <c r="D580" s="120"/>
      <c r="E580" s="120"/>
      <c r="F580" s="120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122"/>
      <c r="Y580" s="122"/>
      <c r="Z580" s="2"/>
    </row>
    <row r="581" spans="1:26" ht="11.25" customHeight="1">
      <c r="A581" s="120"/>
      <c r="B581" s="58"/>
      <c r="C581" s="120"/>
      <c r="D581" s="120"/>
      <c r="E581" s="120"/>
      <c r="F581" s="120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122"/>
      <c r="Y581" s="122"/>
      <c r="Z581" s="2"/>
    </row>
    <row r="582" spans="1:26" ht="11.25" customHeight="1">
      <c r="A582" s="120"/>
      <c r="B582" s="58"/>
      <c r="C582" s="120"/>
      <c r="D582" s="120"/>
      <c r="E582" s="120"/>
      <c r="F582" s="120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122"/>
      <c r="Y582" s="122"/>
      <c r="Z582" s="2"/>
    </row>
    <row r="583" spans="1:26" ht="11.25" customHeight="1">
      <c r="A583" s="120"/>
      <c r="B583" s="58"/>
      <c r="C583" s="120"/>
      <c r="D583" s="120"/>
      <c r="E583" s="120"/>
      <c r="F583" s="120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122"/>
      <c r="Y583" s="122"/>
      <c r="Z583" s="2"/>
    </row>
    <row r="584" spans="1:26" ht="11.25" customHeight="1">
      <c r="A584" s="120"/>
      <c r="B584" s="58"/>
      <c r="C584" s="120"/>
      <c r="D584" s="120"/>
      <c r="E584" s="120"/>
      <c r="F584" s="120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122"/>
      <c r="Y584" s="122"/>
      <c r="Z584" s="2"/>
    </row>
    <row r="585" spans="1:26" ht="11.25" customHeight="1">
      <c r="A585" s="120"/>
      <c r="B585" s="58"/>
      <c r="C585" s="120"/>
      <c r="D585" s="120"/>
      <c r="E585" s="120"/>
      <c r="F585" s="120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122"/>
      <c r="Y585" s="122"/>
      <c r="Z585" s="2"/>
    </row>
    <row r="586" spans="1:26" ht="11.25" customHeight="1">
      <c r="A586" s="120"/>
      <c r="B586" s="58"/>
      <c r="C586" s="120"/>
      <c r="D586" s="120"/>
      <c r="E586" s="120"/>
      <c r="F586" s="120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122"/>
      <c r="Y586" s="122"/>
      <c r="Z586" s="2"/>
    </row>
    <row r="587" spans="1:26" ht="11.25" customHeight="1">
      <c r="A587" s="120"/>
      <c r="B587" s="58"/>
      <c r="C587" s="120"/>
      <c r="D587" s="120"/>
      <c r="E587" s="120"/>
      <c r="F587" s="120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122"/>
      <c r="Y587" s="122"/>
      <c r="Z587" s="2"/>
    </row>
    <row r="588" spans="1:26" ht="11.25" customHeight="1">
      <c r="A588" s="120"/>
      <c r="B588" s="58"/>
      <c r="C588" s="120"/>
      <c r="D588" s="120"/>
      <c r="E588" s="120"/>
      <c r="F588" s="120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122"/>
      <c r="Y588" s="122"/>
      <c r="Z588" s="2"/>
    </row>
    <row r="589" spans="1:26" ht="11.25" customHeight="1">
      <c r="A589" s="120"/>
      <c r="B589" s="58"/>
      <c r="C589" s="120"/>
      <c r="D589" s="120"/>
      <c r="E589" s="120"/>
      <c r="F589" s="120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122"/>
      <c r="Y589" s="122"/>
      <c r="Z589" s="2"/>
    </row>
    <row r="590" spans="1:26" ht="11.25" customHeight="1">
      <c r="A590" s="120"/>
      <c r="B590" s="58"/>
      <c r="C590" s="120"/>
      <c r="D590" s="120"/>
      <c r="E590" s="120"/>
      <c r="F590" s="120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122"/>
      <c r="Y590" s="122"/>
      <c r="Z590" s="2"/>
    </row>
    <row r="591" spans="1:26" ht="11.25" customHeight="1">
      <c r="A591" s="120"/>
      <c r="B591" s="58"/>
      <c r="C591" s="120"/>
      <c r="D591" s="120"/>
      <c r="E591" s="120"/>
      <c r="F591" s="120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122"/>
      <c r="Y591" s="122"/>
      <c r="Z591" s="2"/>
    </row>
    <row r="592" spans="1:26" ht="11.25" customHeight="1">
      <c r="A592" s="120"/>
      <c r="B592" s="58"/>
      <c r="C592" s="120"/>
      <c r="D592" s="120"/>
      <c r="E592" s="120"/>
      <c r="F592" s="120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122"/>
      <c r="Y592" s="122"/>
      <c r="Z592" s="2"/>
    </row>
    <row r="593" spans="1:26" ht="11.25" customHeight="1">
      <c r="A593" s="120"/>
      <c r="B593" s="58"/>
      <c r="C593" s="120"/>
      <c r="D593" s="120"/>
      <c r="E593" s="120"/>
      <c r="F593" s="120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122"/>
      <c r="Y593" s="122"/>
      <c r="Z593" s="2"/>
    </row>
    <row r="594" spans="1:26" ht="11.25" customHeight="1">
      <c r="A594" s="120"/>
      <c r="B594" s="58"/>
      <c r="C594" s="120"/>
      <c r="D594" s="120"/>
      <c r="E594" s="120"/>
      <c r="F594" s="120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122"/>
      <c r="Y594" s="122"/>
      <c r="Z594" s="2"/>
    </row>
    <row r="595" spans="1:26" ht="11.25" customHeight="1">
      <c r="A595" s="120"/>
      <c r="B595" s="58"/>
      <c r="C595" s="120"/>
      <c r="D595" s="120"/>
      <c r="E595" s="120"/>
      <c r="F595" s="120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122"/>
      <c r="Y595" s="122"/>
      <c r="Z595" s="2"/>
    </row>
    <row r="596" spans="1:26" ht="11.25" customHeight="1">
      <c r="A596" s="120"/>
      <c r="B596" s="58"/>
      <c r="C596" s="120"/>
      <c r="D596" s="120"/>
      <c r="E596" s="120"/>
      <c r="F596" s="120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122"/>
      <c r="Y596" s="122"/>
      <c r="Z596" s="2"/>
    </row>
    <row r="597" spans="1:26" ht="11.25" customHeight="1">
      <c r="A597" s="120"/>
      <c r="B597" s="58"/>
      <c r="C597" s="120"/>
      <c r="D597" s="120"/>
      <c r="E597" s="120"/>
      <c r="F597" s="120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122"/>
      <c r="Y597" s="122"/>
      <c r="Z597" s="2"/>
    </row>
    <row r="598" spans="1:26" ht="11.25" customHeight="1">
      <c r="A598" s="120"/>
      <c r="B598" s="58"/>
      <c r="C598" s="120"/>
      <c r="D598" s="120"/>
      <c r="E598" s="120"/>
      <c r="F598" s="120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122"/>
      <c r="Y598" s="122"/>
      <c r="Z598" s="2"/>
    </row>
    <row r="599" spans="1:26" ht="11.25" customHeight="1">
      <c r="A599" s="120"/>
      <c r="B599" s="58"/>
      <c r="C599" s="120"/>
      <c r="D599" s="120"/>
      <c r="E599" s="120"/>
      <c r="F599" s="120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122"/>
      <c r="Y599" s="122"/>
      <c r="Z599" s="2"/>
    </row>
    <row r="600" spans="1:26" ht="11.25" customHeight="1">
      <c r="A600" s="120"/>
      <c r="B600" s="58"/>
      <c r="C600" s="120"/>
      <c r="D600" s="120"/>
      <c r="E600" s="120"/>
      <c r="F600" s="120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122"/>
      <c r="Y600" s="122"/>
      <c r="Z600" s="2"/>
    </row>
    <row r="601" spans="1:26" ht="11.25" customHeight="1">
      <c r="A601" s="120"/>
      <c r="B601" s="58"/>
      <c r="C601" s="120"/>
      <c r="D601" s="120"/>
      <c r="E601" s="120"/>
      <c r="F601" s="120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122"/>
      <c r="Y601" s="122"/>
      <c r="Z601" s="2"/>
    </row>
    <row r="602" spans="1:26" ht="11.25" customHeight="1">
      <c r="A602" s="120"/>
      <c r="B602" s="58"/>
      <c r="C602" s="120"/>
      <c r="D602" s="120"/>
      <c r="E602" s="120"/>
      <c r="F602" s="120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122"/>
      <c r="Y602" s="122"/>
      <c r="Z602" s="2"/>
    </row>
    <row r="603" spans="1:26" ht="11.25" customHeight="1">
      <c r="A603" s="120"/>
      <c r="B603" s="58"/>
      <c r="C603" s="120"/>
      <c r="D603" s="120"/>
      <c r="E603" s="120"/>
      <c r="F603" s="120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122"/>
      <c r="Y603" s="122"/>
      <c r="Z603" s="2"/>
    </row>
    <row r="604" spans="1:26" ht="11.25" customHeight="1">
      <c r="A604" s="120"/>
      <c r="B604" s="58"/>
      <c r="C604" s="120"/>
      <c r="D604" s="120"/>
      <c r="E604" s="120"/>
      <c r="F604" s="120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122"/>
      <c r="Y604" s="122"/>
      <c r="Z604" s="2"/>
    </row>
    <row r="605" spans="1:26" ht="11.25" customHeight="1">
      <c r="A605" s="120"/>
      <c r="B605" s="58"/>
      <c r="C605" s="120"/>
      <c r="D605" s="120"/>
      <c r="E605" s="120"/>
      <c r="F605" s="120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122"/>
      <c r="Y605" s="122"/>
      <c r="Z605" s="2"/>
    </row>
    <row r="606" spans="1:26" ht="11.25" customHeight="1">
      <c r="A606" s="120"/>
      <c r="B606" s="58"/>
      <c r="C606" s="120"/>
      <c r="D606" s="120"/>
      <c r="E606" s="120"/>
      <c r="F606" s="120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122"/>
      <c r="Y606" s="122"/>
      <c r="Z606" s="2"/>
    </row>
    <row r="607" spans="1:26" ht="11.25" customHeight="1">
      <c r="A607" s="120"/>
      <c r="B607" s="58"/>
      <c r="C607" s="120"/>
      <c r="D607" s="120"/>
      <c r="E607" s="120"/>
      <c r="F607" s="120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122"/>
      <c r="Y607" s="122"/>
      <c r="Z607" s="2"/>
    </row>
    <row r="608" spans="1:26" ht="11.25" customHeight="1">
      <c r="A608" s="120"/>
      <c r="B608" s="58"/>
      <c r="C608" s="120"/>
      <c r="D608" s="120"/>
      <c r="E608" s="120"/>
      <c r="F608" s="120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122"/>
      <c r="Y608" s="122"/>
      <c r="Z608" s="2"/>
    </row>
    <row r="609" spans="1:26" ht="11.25" customHeight="1">
      <c r="A609" s="120"/>
      <c r="B609" s="58"/>
      <c r="C609" s="120"/>
      <c r="D609" s="120"/>
      <c r="E609" s="120"/>
      <c r="F609" s="120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122"/>
      <c r="Y609" s="122"/>
      <c r="Z609" s="2"/>
    </row>
    <row r="610" spans="1:26" ht="11.25" customHeight="1">
      <c r="A610" s="120"/>
      <c r="B610" s="58"/>
      <c r="C610" s="120"/>
      <c r="D610" s="120"/>
      <c r="E610" s="120"/>
      <c r="F610" s="120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122"/>
      <c r="Y610" s="122"/>
      <c r="Z610" s="2"/>
    </row>
    <row r="611" spans="1:26" ht="11.25" customHeight="1">
      <c r="A611" s="120"/>
      <c r="B611" s="58"/>
      <c r="C611" s="120"/>
      <c r="D611" s="120"/>
      <c r="E611" s="120"/>
      <c r="F611" s="120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122"/>
      <c r="Y611" s="122"/>
      <c r="Z611" s="2"/>
    </row>
    <row r="612" spans="1:26" ht="11.25" customHeight="1">
      <c r="A612" s="120"/>
      <c r="B612" s="58"/>
      <c r="C612" s="120"/>
      <c r="D612" s="120"/>
      <c r="E612" s="120"/>
      <c r="F612" s="120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122"/>
      <c r="Y612" s="122"/>
      <c r="Z612" s="2"/>
    </row>
    <row r="613" spans="1:26" ht="11.25" customHeight="1">
      <c r="A613" s="120"/>
      <c r="B613" s="58"/>
      <c r="C613" s="120"/>
      <c r="D613" s="120"/>
      <c r="E613" s="120"/>
      <c r="F613" s="120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122"/>
      <c r="Y613" s="122"/>
      <c r="Z613" s="2"/>
    </row>
    <row r="614" spans="1:26" ht="11.25" customHeight="1">
      <c r="A614" s="120"/>
      <c r="B614" s="58"/>
      <c r="C614" s="120"/>
      <c r="D614" s="120"/>
      <c r="E614" s="120"/>
      <c r="F614" s="120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122"/>
      <c r="Y614" s="122"/>
      <c r="Z614" s="2"/>
    </row>
    <row r="615" spans="1:26" ht="11.25" customHeight="1">
      <c r="A615" s="120"/>
      <c r="B615" s="58"/>
      <c r="C615" s="120"/>
      <c r="D615" s="120"/>
      <c r="E615" s="120"/>
      <c r="F615" s="120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122"/>
      <c r="Y615" s="122"/>
      <c r="Z615" s="2"/>
    </row>
    <row r="616" spans="1:26" ht="11.25" customHeight="1">
      <c r="A616" s="120"/>
      <c r="B616" s="58"/>
      <c r="C616" s="120"/>
      <c r="D616" s="120"/>
      <c r="E616" s="120"/>
      <c r="F616" s="120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122"/>
      <c r="Y616" s="122"/>
      <c r="Z616" s="2"/>
    </row>
    <row r="617" spans="1:26" ht="11.25" customHeight="1">
      <c r="A617" s="120"/>
      <c r="B617" s="58"/>
      <c r="C617" s="120"/>
      <c r="D617" s="120"/>
      <c r="E617" s="120"/>
      <c r="F617" s="120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122"/>
      <c r="Y617" s="122"/>
      <c r="Z617" s="2"/>
    </row>
    <row r="618" spans="1:26" ht="11.25" customHeight="1">
      <c r="A618" s="120"/>
      <c r="B618" s="58"/>
      <c r="C618" s="120"/>
      <c r="D618" s="120"/>
      <c r="E618" s="120"/>
      <c r="F618" s="120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122"/>
      <c r="Y618" s="122"/>
      <c r="Z618" s="2"/>
    </row>
    <row r="619" spans="1:26" ht="11.25" customHeight="1">
      <c r="A619" s="120"/>
      <c r="B619" s="58"/>
      <c r="C619" s="120"/>
      <c r="D619" s="120"/>
      <c r="E619" s="120"/>
      <c r="F619" s="120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122"/>
      <c r="Y619" s="122"/>
      <c r="Z619" s="2"/>
    </row>
    <row r="620" spans="1:26" ht="11.25" customHeight="1">
      <c r="A620" s="120"/>
      <c r="B620" s="58"/>
      <c r="C620" s="120"/>
      <c r="D620" s="120"/>
      <c r="E620" s="120"/>
      <c r="F620" s="120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122"/>
      <c r="Y620" s="122"/>
      <c r="Z620" s="2"/>
    </row>
    <row r="621" spans="1:26" ht="11.25" customHeight="1">
      <c r="A621" s="120"/>
      <c r="B621" s="58"/>
      <c r="C621" s="120"/>
      <c r="D621" s="120"/>
      <c r="E621" s="120"/>
      <c r="F621" s="120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122"/>
      <c r="Y621" s="122"/>
      <c r="Z621" s="2"/>
    </row>
    <row r="622" spans="1:26" ht="11.25" customHeight="1">
      <c r="A622" s="120"/>
      <c r="B622" s="58"/>
      <c r="C622" s="120"/>
      <c r="D622" s="120"/>
      <c r="E622" s="120"/>
      <c r="F622" s="120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122"/>
      <c r="Y622" s="122"/>
      <c r="Z622" s="2"/>
    </row>
    <row r="623" spans="1:26" ht="11.25" customHeight="1">
      <c r="A623" s="120"/>
      <c r="B623" s="58"/>
      <c r="C623" s="120"/>
      <c r="D623" s="120"/>
      <c r="E623" s="120"/>
      <c r="F623" s="120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122"/>
      <c r="Y623" s="122"/>
      <c r="Z623" s="2"/>
    </row>
    <row r="624" spans="1:26" ht="11.25" customHeight="1">
      <c r="A624" s="120"/>
      <c r="B624" s="58"/>
      <c r="C624" s="120"/>
      <c r="D624" s="120"/>
      <c r="E624" s="120"/>
      <c r="F624" s="120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122"/>
      <c r="Y624" s="122"/>
      <c r="Z624" s="2"/>
    </row>
    <row r="625" spans="1:26" ht="11.25" customHeight="1">
      <c r="A625" s="120"/>
      <c r="B625" s="58"/>
      <c r="C625" s="120"/>
      <c r="D625" s="120"/>
      <c r="E625" s="120"/>
      <c r="F625" s="120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122"/>
      <c r="Y625" s="122"/>
      <c r="Z625" s="2"/>
    </row>
    <row r="626" spans="1:26" ht="11.25" customHeight="1">
      <c r="A626" s="120"/>
      <c r="B626" s="58"/>
      <c r="C626" s="120"/>
      <c r="D626" s="120"/>
      <c r="E626" s="120"/>
      <c r="F626" s="120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122"/>
      <c r="Y626" s="122"/>
      <c r="Z626" s="2"/>
    </row>
    <row r="627" spans="1:26" ht="11.25" customHeight="1">
      <c r="A627" s="120"/>
      <c r="B627" s="58"/>
      <c r="C627" s="120"/>
      <c r="D627" s="120"/>
      <c r="E627" s="120"/>
      <c r="F627" s="120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122"/>
      <c r="Y627" s="122"/>
      <c r="Z627" s="2"/>
    </row>
    <row r="628" spans="1:26" ht="11.25" customHeight="1">
      <c r="A628" s="120"/>
      <c r="B628" s="58"/>
      <c r="C628" s="120"/>
      <c r="D628" s="120"/>
      <c r="E628" s="120"/>
      <c r="F628" s="120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122"/>
      <c r="Y628" s="122"/>
      <c r="Z628" s="2"/>
    </row>
    <row r="629" spans="1:26" ht="11.25" customHeight="1">
      <c r="A629" s="120"/>
      <c r="B629" s="58"/>
      <c r="C629" s="120"/>
      <c r="D629" s="120"/>
      <c r="E629" s="120"/>
      <c r="F629" s="120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122"/>
      <c r="Y629" s="122"/>
      <c r="Z629" s="2"/>
    </row>
    <row r="630" spans="1:26" ht="11.25" customHeight="1">
      <c r="A630" s="120"/>
      <c r="B630" s="58"/>
      <c r="C630" s="120"/>
      <c r="D630" s="120"/>
      <c r="E630" s="120"/>
      <c r="F630" s="120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122"/>
      <c r="Y630" s="122"/>
      <c r="Z630" s="2"/>
    </row>
    <row r="631" spans="1:26" ht="11.25" customHeight="1">
      <c r="A631" s="120"/>
      <c r="B631" s="58"/>
      <c r="C631" s="120"/>
      <c r="D631" s="120"/>
      <c r="E631" s="120"/>
      <c r="F631" s="120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122"/>
      <c r="Y631" s="122"/>
      <c r="Z631" s="2"/>
    </row>
    <row r="632" spans="1:26" ht="11.25" customHeight="1">
      <c r="A632" s="120"/>
      <c r="B632" s="58"/>
      <c r="C632" s="120"/>
      <c r="D632" s="120"/>
      <c r="E632" s="120"/>
      <c r="F632" s="120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122"/>
      <c r="Y632" s="122"/>
      <c r="Z632" s="2"/>
    </row>
    <row r="633" spans="1:26" ht="11.25" customHeight="1">
      <c r="A633" s="120"/>
      <c r="B633" s="58"/>
      <c r="C633" s="120"/>
      <c r="D633" s="120"/>
      <c r="E633" s="120"/>
      <c r="F633" s="120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122"/>
      <c r="Y633" s="122"/>
      <c r="Z633" s="2"/>
    </row>
    <row r="634" spans="1:26" ht="11.25" customHeight="1">
      <c r="A634" s="120"/>
      <c r="B634" s="58"/>
      <c r="C634" s="120"/>
      <c r="D634" s="120"/>
      <c r="E634" s="120"/>
      <c r="F634" s="120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122"/>
      <c r="Y634" s="122"/>
      <c r="Z634" s="2"/>
    </row>
    <row r="635" spans="1:26" ht="11.25" customHeight="1">
      <c r="A635" s="120"/>
      <c r="B635" s="58"/>
      <c r="C635" s="120"/>
      <c r="D635" s="120"/>
      <c r="E635" s="120"/>
      <c r="F635" s="120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122"/>
      <c r="Y635" s="122"/>
      <c r="Z635" s="2"/>
    </row>
    <row r="636" spans="1:26" ht="11.25" customHeight="1">
      <c r="A636" s="120"/>
      <c r="B636" s="58"/>
      <c r="C636" s="120"/>
      <c r="D636" s="120"/>
      <c r="E636" s="120"/>
      <c r="F636" s="120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122"/>
      <c r="Y636" s="122"/>
      <c r="Z636" s="2"/>
    </row>
    <row r="637" spans="1:26" ht="11.25" customHeight="1">
      <c r="A637" s="120"/>
      <c r="B637" s="58"/>
      <c r="C637" s="120"/>
      <c r="D637" s="120"/>
      <c r="E637" s="120"/>
      <c r="F637" s="120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122"/>
      <c r="Y637" s="122"/>
      <c r="Z637" s="2"/>
    </row>
    <row r="638" spans="1:26" ht="11.25" customHeight="1">
      <c r="A638" s="120"/>
      <c r="B638" s="58"/>
      <c r="C638" s="120"/>
      <c r="D638" s="120"/>
      <c r="E638" s="120"/>
      <c r="F638" s="120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122"/>
      <c r="Y638" s="122"/>
      <c r="Z638" s="2"/>
    </row>
    <row r="639" spans="1:26" ht="11.25" customHeight="1">
      <c r="A639" s="120"/>
      <c r="B639" s="58"/>
      <c r="C639" s="120"/>
      <c r="D639" s="120"/>
      <c r="E639" s="120"/>
      <c r="F639" s="120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122"/>
      <c r="Y639" s="122"/>
      <c r="Z639" s="2"/>
    </row>
    <row r="640" spans="1:26" ht="11.25" customHeight="1">
      <c r="A640" s="120"/>
      <c r="B640" s="58"/>
      <c r="C640" s="120"/>
      <c r="D640" s="120"/>
      <c r="E640" s="120"/>
      <c r="F640" s="120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122"/>
      <c r="Y640" s="122"/>
      <c r="Z640" s="2"/>
    </row>
    <row r="641" spans="1:26" ht="11.25" customHeight="1">
      <c r="A641" s="120"/>
      <c r="B641" s="58"/>
      <c r="C641" s="120"/>
      <c r="D641" s="120"/>
      <c r="E641" s="120"/>
      <c r="F641" s="120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122"/>
      <c r="Y641" s="122"/>
      <c r="Z641" s="2"/>
    </row>
    <row r="642" spans="1:26" ht="11.25" customHeight="1">
      <c r="A642" s="120"/>
      <c r="B642" s="58"/>
      <c r="C642" s="120"/>
      <c r="D642" s="120"/>
      <c r="E642" s="120"/>
      <c r="F642" s="120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122"/>
      <c r="Y642" s="122"/>
      <c r="Z642" s="2"/>
    </row>
    <row r="643" spans="1:26" ht="11.25" customHeight="1">
      <c r="A643" s="120"/>
      <c r="B643" s="58"/>
      <c r="C643" s="120"/>
      <c r="D643" s="120"/>
      <c r="E643" s="120"/>
      <c r="F643" s="120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122"/>
      <c r="Y643" s="122"/>
      <c r="Z643" s="2"/>
    </row>
    <row r="644" spans="1:26" ht="11.25" customHeight="1">
      <c r="A644" s="120"/>
      <c r="B644" s="58"/>
      <c r="C644" s="120"/>
      <c r="D644" s="120"/>
      <c r="E644" s="120"/>
      <c r="F644" s="120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122"/>
      <c r="Y644" s="122"/>
      <c r="Z644" s="2"/>
    </row>
    <row r="645" spans="1:26" ht="11.25" customHeight="1">
      <c r="A645" s="120"/>
      <c r="B645" s="58"/>
      <c r="C645" s="120"/>
      <c r="D645" s="120"/>
      <c r="E645" s="120"/>
      <c r="F645" s="120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122"/>
      <c r="Y645" s="122"/>
      <c r="Z645" s="2"/>
    </row>
    <row r="646" spans="1:26" ht="11.25" customHeight="1">
      <c r="A646" s="120"/>
      <c r="B646" s="58"/>
      <c r="C646" s="120"/>
      <c r="D646" s="120"/>
      <c r="E646" s="120"/>
      <c r="F646" s="120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122"/>
      <c r="Y646" s="122"/>
      <c r="Z646" s="2"/>
    </row>
    <row r="647" spans="1:26" ht="11.25" customHeight="1">
      <c r="A647" s="120"/>
      <c r="B647" s="58"/>
      <c r="C647" s="120"/>
      <c r="D647" s="120"/>
      <c r="E647" s="120"/>
      <c r="F647" s="120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122"/>
      <c r="Y647" s="122"/>
      <c r="Z647" s="2"/>
    </row>
    <row r="648" spans="1:26" ht="11.25" customHeight="1">
      <c r="A648" s="120"/>
      <c r="B648" s="58"/>
      <c r="C648" s="120"/>
      <c r="D648" s="120"/>
      <c r="E648" s="120"/>
      <c r="F648" s="120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122"/>
      <c r="Y648" s="122"/>
      <c r="Z648" s="2"/>
    </row>
    <row r="649" spans="1:26" ht="11.25" customHeight="1">
      <c r="A649" s="120"/>
      <c r="B649" s="58"/>
      <c r="C649" s="120"/>
      <c r="D649" s="120"/>
      <c r="E649" s="120"/>
      <c r="F649" s="120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122"/>
      <c r="Y649" s="122"/>
      <c r="Z649" s="2"/>
    </row>
    <row r="650" spans="1:26" ht="11.25" customHeight="1">
      <c r="A650" s="120"/>
      <c r="B650" s="58"/>
      <c r="C650" s="120"/>
      <c r="D650" s="120"/>
      <c r="E650" s="120"/>
      <c r="F650" s="120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122"/>
      <c r="Y650" s="122"/>
      <c r="Z650" s="2"/>
    </row>
    <row r="651" spans="1:26" ht="11.25" customHeight="1">
      <c r="A651" s="120"/>
      <c r="B651" s="58"/>
      <c r="C651" s="120"/>
      <c r="D651" s="120"/>
      <c r="E651" s="120"/>
      <c r="F651" s="120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122"/>
      <c r="Y651" s="122"/>
      <c r="Z651" s="2"/>
    </row>
    <row r="652" spans="1:26" ht="11.25" customHeight="1">
      <c r="A652" s="120"/>
      <c r="B652" s="58"/>
      <c r="C652" s="120"/>
      <c r="D652" s="120"/>
      <c r="E652" s="120"/>
      <c r="F652" s="120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122"/>
      <c r="Y652" s="122"/>
      <c r="Z652" s="2"/>
    </row>
    <row r="653" spans="1:26" ht="11.25" customHeight="1">
      <c r="A653" s="120"/>
      <c r="B653" s="58"/>
      <c r="C653" s="120"/>
      <c r="D653" s="120"/>
      <c r="E653" s="120"/>
      <c r="F653" s="120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122"/>
      <c r="Y653" s="122"/>
      <c r="Z653" s="2"/>
    </row>
    <row r="654" spans="1:26" ht="11.25" customHeight="1">
      <c r="A654" s="120"/>
      <c r="B654" s="58"/>
      <c r="C654" s="120"/>
      <c r="D654" s="120"/>
      <c r="E654" s="120"/>
      <c r="F654" s="120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122"/>
      <c r="Y654" s="122"/>
      <c r="Z654" s="2"/>
    </row>
    <row r="655" spans="1:26" ht="11.25" customHeight="1">
      <c r="A655" s="120"/>
      <c r="B655" s="58"/>
      <c r="C655" s="120"/>
      <c r="D655" s="120"/>
      <c r="E655" s="120"/>
      <c r="F655" s="120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122"/>
      <c r="Y655" s="122"/>
      <c r="Z655" s="2"/>
    </row>
    <row r="656" spans="1:26" ht="11.25" customHeight="1">
      <c r="A656" s="120"/>
      <c r="B656" s="58"/>
      <c r="C656" s="120"/>
      <c r="D656" s="120"/>
      <c r="E656" s="120"/>
      <c r="F656" s="120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122"/>
      <c r="Y656" s="122"/>
      <c r="Z656" s="2"/>
    </row>
    <row r="657" spans="1:26" ht="11.25" customHeight="1">
      <c r="A657" s="120"/>
      <c r="B657" s="58"/>
      <c r="C657" s="120"/>
      <c r="D657" s="120"/>
      <c r="E657" s="120"/>
      <c r="F657" s="120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122"/>
      <c r="Y657" s="122"/>
      <c r="Z657" s="2"/>
    </row>
    <row r="658" spans="1:26" ht="11.25" customHeight="1">
      <c r="A658" s="120"/>
      <c r="B658" s="58"/>
      <c r="C658" s="120"/>
      <c r="D658" s="120"/>
      <c r="E658" s="120"/>
      <c r="F658" s="120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122"/>
      <c r="Y658" s="122"/>
      <c r="Z658" s="2"/>
    </row>
    <row r="659" spans="1:26" ht="11.25" customHeight="1">
      <c r="A659" s="120"/>
      <c r="B659" s="58"/>
      <c r="C659" s="120"/>
      <c r="D659" s="120"/>
      <c r="E659" s="120"/>
      <c r="F659" s="120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122"/>
      <c r="Y659" s="122"/>
      <c r="Z659" s="2"/>
    </row>
    <row r="660" spans="1:26" ht="11.25" customHeight="1">
      <c r="A660" s="120"/>
      <c r="B660" s="58"/>
      <c r="C660" s="120"/>
      <c r="D660" s="120"/>
      <c r="E660" s="120"/>
      <c r="F660" s="120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122"/>
      <c r="Y660" s="122"/>
      <c r="Z660" s="2"/>
    </row>
    <row r="661" spans="1:26" ht="11.25" customHeight="1">
      <c r="A661" s="120"/>
      <c r="B661" s="58"/>
      <c r="C661" s="120"/>
      <c r="D661" s="120"/>
      <c r="E661" s="120"/>
      <c r="F661" s="120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122"/>
      <c r="Y661" s="122"/>
      <c r="Z661" s="2"/>
    </row>
    <row r="662" spans="1:26" ht="11.25" customHeight="1">
      <c r="A662" s="120"/>
      <c r="B662" s="58"/>
      <c r="C662" s="120"/>
      <c r="D662" s="120"/>
      <c r="E662" s="120"/>
      <c r="F662" s="120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122"/>
      <c r="Y662" s="122"/>
      <c r="Z662" s="2"/>
    </row>
    <row r="663" spans="1:26" ht="11.25" customHeight="1">
      <c r="A663" s="120"/>
      <c r="B663" s="58"/>
      <c r="C663" s="120"/>
      <c r="D663" s="120"/>
      <c r="E663" s="120"/>
      <c r="F663" s="120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122"/>
      <c r="Y663" s="122"/>
      <c r="Z663" s="2"/>
    </row>
    <row r="664" spans="1:26" ht="11.25" customHeight="1">
      <c r="A664" s="120"/>
      <c r="B664" s="58"/>
      <c r="C664" s="120"/>
      <c r="D664" s="120"/>
      <c r="E664" s="120"/>
      <c r="F664" s="120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122"/>
      <c r="Y664" s="122"/>
      <c r="Z664" s="2"/>
    </row>
    <row r="665" spans="1:26" ht="11.25" customHeight="1">
      <c r="A665" s="120"/>
      <c r="B665" s="58"/>
      <c r="C665" s="120"/>
      <c r="D665" s="120"/>
      <c r="E665" s="120"/>
      <c r="F665" s="120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122"/>
      <c r="Y665" s="122"/>
      <c r="Z665" s="2"/>
    </row>
    <row r="666" spans="1:26" ht="11.25" customHeight="1">
      <c r="A666" s="120"/>
      <c r="B666" s="58"/>
      <c r="C666" s="120"/>
      <c r="D666" s="120"/>
      <c r="E666" s="120"/>
      <c r="F666" s="120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122"/>
      <c r="Y666" s="122"/>
      <c r="Z666" s="2"/>
    </row>
    <row r="667" spans="1:26" ht="11.25" customHeight="1">
      <c r="A667" s="120"/>
      <c r="B667" s="58"/>
      <c r="C667" s="120"/>
      <c r="D667" s="120"/>
      <c r="E667" s="120"/>
      <c r="F667" s="120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122"/>
      <c r="Y667" s="122"/>
      <c r="Z667" s="2"/>
    </row>
    <row r="668" spans="1:26" ht="11.25" customHeight="1">
      <c r="A668" s="120"/>
      <c r="B668" s="58"/>
      <c r="C668" s="120"/>
      <c r="D668" s="120"/>
      <c r="E668" s="120"/>
      <c r="F668" s="120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122"/>
      <c r="Y668" s="122"/>
      <c r="Z668" s="2"/>
    </row>
    <row r="669" spans="1:26" ht="11.25" customHeight="1">
      <c r="A669" s="120"/>
      <c r="B669" s="58"/>
      <c r="C669" s="120"/>
      <c r="D669" s="120"/>
      <c r="E669" s="120"/>
      <c r="F669" s="120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122"/>
      <c r="Y669" s="122"/>
      <c r="Z669" s="2"/>
    </row>
    <row r="670" spans="1:26" ht="11.25" customHeight="1">
      <c r="A670" s="120"/>
      <c r="B670" s="58"/>
      <c r="C670" s="120"/>
      <c r="D670" s="120"/>
      <c r="E670" s="120"/>
      <c r="F670" s="120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122"/>
      <c r="Y670" s="122"/>
      <c r="Z670" s="2"/>
    </row>
    <row r="671" spans="1:26" ht="11.25" customHeight="1">
      <c r="A671" s="120"/>
      <c r="B671" s="58"/>
      <c r="C671" s="120"/>
      <c r="D671" s="120"/>
      <c r="E671" s="120"/>
      <c r="F671" s="120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122"/>
      <c r="Y671" s="122"/>
      <c r="Z671" s="2"/>
    </row>
    <row r="672" spans="1:26" ht="11.25" customHeight="1">
      <c r="A672" s="120"/>
      <c r="B672" s="58"/>
      <c r="C672" s="120"/>
      <c r="D672" s="120"/>
      <c r="E672" s="120"/>
      <c r="F672" s="120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122"/>
      <c r="Y672" s="122"/>
      <c r="Z672" s="2"/>
    </row>
    <row r="673" spans="1:26" ht="11.25" customHeight="1">
      <c r="A673" s="120"/>
      <c r="B673" s="58"/>
      <c r="C673" s="120"/>
      <c r="D673" s="120"/>
      <c r="E673" s="120"/>
      <c r="F673" s="120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122"/>
      <c r="Y673" s="122"/>
      <c r="Z673" s="2"/>
    </row>
    <row r="674" spans="1:26" ht="11.25" customHeight="1">
      <c r="A674" s="120"/>
      <c r="B674" s="58"/>
      <c r="C674" s="120"/>
      <c r="D674" s="120"/>
      <c r="E674" s="120"/>
      <c r="F674" s="120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122"/>
      <c r="Y674" s="122"/>
      <c r="Z674" s="2"/>
    </row>
    <row r="675" spans="1:26" ht="11.25" customHeight="1">
      <c r="A675" s="120"/>
      <c r="B675" s="58"/>
      <c r="C675" s="120"/>
      <c r="D675" s="120"/>
      <c r="E675" s="120"/>
      <c r="F675" s="120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122"/>
      <c r="Y675" s="122"/>
      <c r="Z675" s="2"/>
    </row>
    <row r="676" spans="1:26" ht="11.25" customHeight="1">
      <c r="A676" s="120"/>
      <c r="B676" s="58"/>
      <c r="C676" s="120"/>
      <c r="D676" s="120"/>
      <c r="E676" s="120"/>
      <c r="F676" s="120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122"/>
      <c r="Y676" s="122"/>
      <c r="Z676" s="2"/>
    </row>
    <row r="677" spans="1:26" ht="11.25" customHeight="1">
      <c r="A677" s="120"/>
      <c r="B677" s="58"/>
      <c r="C677" s="120"/>
      <c r="D677" s="120"/>
      <c r="E677" s="120"/>
      <c r="F677" s="120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122"/>
      <c r="Y677" s="122"/>
      <c r="Z677" s="2"/>
    </row>
    <row r="678" spans="1:26" ht="11.25" customHeight="1">
      <c r="A678" s="120"/>
      <c r="B678" s="58"/>
      <c r="C678" s="120"/>
      <c r="D678" s="120"/>
      <c r="E678" s="120"/>
      <c r="F678" s="120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122"/>
      <c r="Y678" s="122"/>
      <c r="Z678" s="2"/>
    </row>
    <row r="679" spans="1:26" ht="11.25" customHeight="1">
      <c r="A679" s="120"/>
      <c r="B679" s="58"/>
      <c r="C679" s="120"/>
      <c r="D679" s="120"/>
      <c r="E679" s="120"/>
      <c r="F679" s="120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122"/>
      <c r="Y679" s="122"/>
      <c r="Z679" s="2"/>
    </row>
    <row r="680" spans="1:26" ht="11.25" customHeight="1">
      <c r="A680" s="120"/>
      <c r="B680" s="58"/>
      <c r="C680" s="120"/>
      <c r="D680" s="120"/>
      <c r="E680" s="120"/>
      <c r="F680" s="120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122"/>
      <c r="Y680" s="122"/>
      <c r="Z680" s="2"/>
    </row>
    <row r="681" spans="1:26" ht="11.25" customHeight="1">
      <c r="A681" s="120"/>
      <c r="B681" s="58"/>
      <c r="C681" s="120"/>
      <c r="D681" s="120"/>
      <c r="E681" s="120"/>
      <c r="F681" s="120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122"/>
      <c r="Y681" s="122"/>
      <c r="Z681" s="2"/>
    </row>
    <row r="682" spans="1:26" ht="11.25" customHeight="1">
      <c r="A682" s="120"/>
      <c r="B682" s="58"/>
      <c r="C682" s="120"/>
      <c r="D682" s="120"/>
      <c r="E682" s="120"/>
      <c r="F682" s="120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122"/>
      <c r="Y682" s="122"/>
      <c r="Z682" s="2"/>
    </row>
    <row r="683" spans="1:26" ht="11.25" customHeight="1">
      <c r="A683" s="120"/>
      <c r="B683" s="58"/>
      <c r="C683" s="120"/>
      <c r="D683" s="120"/>
      <c r="E683" s="120"/>
      <c r="F683" s="120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122"/>
      <c r="Y683" s="122"/>
      <c r="Z683" s="2"/>
    </row>
    <row r="684" spans="1:26" ht="11.25" customHeight="1">
      <c r="A684" s="120"/>
      <c r="B684" s="58"/>
      <c r="C684" s="120"/>
      <c r="D684" s="120"/>
      <c r="E684" s="120"/>
      <c r="F684" s="120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122"/>
      <c r="Y684" s="122"/>
      <c r="Z684" s="2"/>
    </row>
    <row r="685" spans="1:26" ht="11.25" customHeight="1">
      <c r="A685" s="120"/>
      <c r="B685" s="58"/>
      <c r="C685" s="120"/>
      <c r="D685" s="120"/>
      <c r="E685" s="120"/>
      <c r="F685" s="120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122"/>
      <c r="Y685" s="122"/>
      <c r="Z685" s="2"/>
    </row>
    <row r="686" spans="1:26" ht="11.25" customHeight="1">
      <c r="A686" s="120"/>
      <c r="B686" s="58"/>
      <c r="C686" s="120"/>
      <c r="D686" s="120"/>
      <c r="E686" s="120"/>
      <c r="F686" s="120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122"/>
      <c r="Y686" s="122"/>
      <c r="Z686" s="2"/>
    </row>
    <row r="687" spans="1:26" ht="11.25" customHeight="1">
      <c r="A687" s="120"/>
      <c r="B687" s="58"/>
      <c r="C687" s="120"/>
      <c r="D687" s="120"/>
      <c r="E687" s="120"/>
      <c r="F687" s="120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122"/>
      <c r="Y687" s="122"/>
      <c r="Z687" s="2"/>
    </row>
    <row r="688" spans="1:26" ht="11.25" customHeight="1">
      <c r="A688" s="120"/>
      <c r="B688" s="58"/>
      <c r="C688" s="120"/>
      <c r="D688" s="120"/>
      <c r="E688" s="120"/>
      <c r="F688" s="120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122"/>
      <c r="Y688" s="122"/>
      <c r="Z688" s="2"/>
    </row>
    <row r="689" spans="1:26" ht="11.25" customHeight="1">
      <c r="A689" s="120"/>
      <c r="B689" s="58"/>
      <c r="C689" s="120"/>
      <c r="D689" s="120"/>
      <c r="E689" s="120"/>
      <c r="F689" s="120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122"/>
      <c r="Y689" s="122"/>
      <c r="Z689" s="2"/>
    </row>
    <row r="690" spans="1:26" ht="11.25" customHeight="1">
      <c r="A690" s="120"/>
      <c r="B690" s="58"/>
      <c r="C690" s="120"/>
      <c r="D690" s="120"/>
      <c r="E690" s="120"/>
      <c r="F690" s="120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122"/>
      <c r="Y690" s="122"/>
      <c r="Z690" s="2"/>
    </row>
    <row r="691" spans="1:26" ht="11.25" customHeight="1">
      <c r="A691" s="120"/>
      <c r="B691" s="58"/>
      <c r="C691" s="120"/>
      <c r="D691" s="120"/>
      <c r="E691" s="120"/>
      <c r="F691" s="120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122"/>
      <c r="Y691" s="122"/>
      <c r="Z691" s="2"/>
    </row>
    <row r="692" spans="1:26" ht="11.25" customHeight="1">
      <c r="A692" s="120"/>
      <c r="B692" s="58"/>
      <c r="C692" s="120"/>
      <c r="D692" s="120"/>
      <c r="E692" s="120"/>
      <c r="F692" s="120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122"/>
      <c r="Y692" s="122"/>
      <c r="Z692" s="2"/>
    </row>
    <row r="693" spans="1:26" ht="11.25" customHeight="1">
      <c r="A693" s="120"/>
      <c r="B693" s="58"/>
      <c r="C693" s="120"/>
      <c r="D693" s="120"/>
      <c r="E693" s="120"/>
      <c r="F693" s="120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122"/>
      <c r="Y693" s="122"/>
      <c r="Z693" s="2"/>
    </row>
    <row r="694" spans="1:26" ht="11.25" customHeight="1">
      <c r="A694" s="120"/>
      <c r="B694" s="58"/>
      <c r="C694" s="120"/>
      <c r="D694" s="120"/>
      <c r="E694" s="120"/>
      <c r="F694" s="120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122"/>
      <c r="Y694" s="122"/>
      <c r="Z694" s="2"/>
    </row>
    <row r="695" spans="1:26" ht="11.25" customHeight="1">
      <c r="A695" s="120"/>
      <c r="B695" s="58"/>
      <c r="C695" s="120"/>
      <c r="D695" s="120"/>
      <c r="E695" s="120"/>
      <c r="F695" s="120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122"/>
      <c r="Y695" s="122"/>
      <c r="Z695" s="2"/>
    </row>
    <row r="696" spans="1:26" ht="11.25" customHeight="1">
      <c r="A696" s="120"/>
      <c r="B696" s="58"/>
      <c r="C696" s="120"/>
      <c r="D696" s="120"/>
      <c r="E696" s="120"/>
      <c r="F696" s="120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122"/>
      <c r="Y696" s="122"/>
      <c r="Z696" s="2"/>
    </row>
    <row r="697" spans="1:26" ht="11.25" customHeight="1">
      <c r="A697" s="120"/>
      <c r="B697" s="58"/>
      <c r="C697" s="120"/>
      <c r="D697" s="120"/>
      <c r="E697" s="120"/>
      <c r="F697" s="120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122"/>
      <c r="Y697" s="122"/>
      <c r="Z697" s="2"/>
    </row>
    <row r="698" spans="1:26" ht="11.25" customHeight="1">
      <c r="A698" s="120"/>
      <c r="B698" s="58"/>
      <c r="C698" s="120"/>
      <c r="D698" s="120"/>
      <c r="E698" s="120"/>
      <c r="F698" s="120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122"/>
      <c r="Y698" s="122"/>
      <c r="Z698" s="2"/>
    </row>
    <row r="699" spans="1:26" ht="11.25" customHeight="1">
      <c r="A699" s="120"/>
      <c r="B699" s="58"/>
      <c r="C699" s="120"/>
      <c r="D699" s="120"/>
      <c r="E699" s="120"/>
      <c r="F699" s="120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122"/>
      <c r="Y699" s="122"/>
      <c r="Z699" s="2"/>
    </row>
    <row r="700" spans="1:26" ht="11.25" customHeight="1">
      <c r="A700" s="120"/>
      <c r="B700" s="58"/>
      <c r="C700" s="120"/>
      <c r="D700" s="120"/>
      <c r="E700" s="120"/>
      <c r="F700" s="120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122"/>
      <c r="Y700" s="122"/>
      <c r="Z700" s="2"/>
    </row>
    <row r="701" spans="1:26" ht="11.25" customHeight="1">
      <c r="A701" s="120"/>
      <c r="B701" s="58"/>
      <c r="C701" s="120"/>
      <c r="D701" s="120"/>
      <c r="E701" s="120"/>
      <c r="F701" s="120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122"/>
      <c r="Y701" s="122"/>
      <c r="Z701" s="2"/>
    </row>
    <row r="702" spans="1:26" ht="11.25" customHeight="1">
      <c r="A702" s="120"/>
      <c r="B702" s="58"/>
      <c r="C702" s="120"/>
      <c r="D702" s="120"/>
      <c r="E702" s="120"/>
      <c r="F702" s="120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122"/>
      <c r="Y702" s="122"/>
      <c r="Z702" s="2"/>
    </row>
    <row r="703" spans="1:26" ht="11.25" customHeight="1">
      <c r="A703" s="120"/>
      <c r="B703" s="58"/>
      <c r="C703" s="120"/>
      <c r="D703" s="120"/>
      <c r="E703" s="120"/>
      <c r="F703" s="120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122"/>
      <c r="Y703" s="122"/>
      <c r="Z703" s="2"/>
    </row>
    <row r="704" spans="1:26" ht="11.25" customHeight="1">
      <c r="A704" s="120"/>
      <c r="B704" s="58"/>
      <c r="C704" s="120"/>
      <c r="D704" s="120"/>
      <c r="E704" s="120"/>
      <c r="F704" s="120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122"/>
      <c r="Y704" s="122"/>
      <c r="Z704" s="2"/>
    </row>
    <row r="705" spans="1:26" ht="11.25" customHeight="1">
      <c r="A705" s="120"/>
      <c r="B705" s="58"/>
      <c r="C705" s="120"/>
      <c r="D705" s="120"/>
      <c r="E705" s="120"/>
      <c r="F705" s="120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122"/>
      <c r="Y705" s="122"/>
      <c r="Z705" s="2"/>
    </row>
    <row r="706" spans="1:26" ht="11.25" customHeight="1">
      <c r="A706" s="120"/>
      <c r="B706" s="58"/>
      <c r="C706" s="120"/>
      <c r="D706" s="120"/>
      <c r="E706" s="120"/>
      <c r="F706" s="120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122"/>
      <c r="Y706" s="122"/>
      <c r="Z706" s="2"/>
    </row>
    <row r="707" spans="1:26" ht="11.25" customHeight="1">
      <c r="A707" s="120"/>
      <c r="B707" s="58"/>
      <c r="C707" s="120"/>
      <c r="D707" s="120"/>
      <c r="E707" s="120"/>
      <c r="F707" s="120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122"/>
      <c r="Y707" s="122"/>
      <c r="Z707" s="2"/>
    </row>
    <row r="708" spans="1:26" ht="11.25" customHeight="1">
      <c r="A708" s="120"/>
      <c r="B708" s="58"/>
      <c r="C708" s="120"/>
      <c r="D708" s="120"/>
      <c r="E708" s="120"/>
      <c r="F708" s="120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122"/>
      <c r="Y708" s="122"/>
      <c r="Z708" s="2"/>
    </row>
    <row r="709" spans="1:26" ht="11.25" customHeight="1">
      <c r="A709" s="120"/>
      <c r="B709" s="58"/>
      <c r="C709" s="120"/>
      <c r="D709" s="120"/>
      <c r="E709" s="120"/>
      <c r="F709" s="120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122"/>
      <c r="Y709" s="122"/>
      <c r="Z709" s="2"/>
    </row>
    <row r="710" spans="1:26" ht="11.25" customHeight="1">
      <c r="A710" s="120"/>
      <c r="B710" s="58"/>
      <c r="C710" s="120"/>
      <c r="D710" s="120"/>
      <c r="E710" s="120"/>
      <c r="F710" s="120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122"/>
      <c r="Y710" s="122"/>
      <c r="Z710" s="2"/>
    </row>
    <row r="711" spans="1:26" ht="11.25" customHeight="1">
      <c r="A711" s="120"/>
      <c r="B711" s="58"/>
      <c r="C711" s="120"/>
      <c r="D711" s="120"/>
      <c r="E711" s="120"/>
      <c r="F711" s="120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122"/>
      <c r="Y711" s="122"/>
      <c r="Z711" s="2"/>
    </row>
    <row r="712" spans="1:26" ht="11.25" customHeight="1">
      <c r="A712" s="120"/>
      <c r="B712" s="58"/>
      <c r="C712" s="120"/>
      <c r="D712" s="120"/>
      <c r="E712" s="120"/>
      <c r="F712" s="120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122"/>
      <c r="Y712" s="122"/>
      <c r="Z712" s="2"/>
    </row>
    <row r="713" spans="1:26" ht="11.25" customHeight="1">
      <c r="A713" s="120"/>
      <c r="B713" s="58"/>
      <c r="C713" s="120"/>
      <c r="D713" s="120"/>
      <c r="E713" s="120"/>
      <c r="F713" s="120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122"/>
      <c r="Y713" s="122"/>
      <c r="Z713" s="2"/>
    </row>
    <row r="714" spans="1:26" ht="11.25" customHeight="1">
      <c r="A714" s="120"/>
      <c r="B714" s="58"/>
      <c r="C714" s="120"/>
      <c r="D714" s="120"/>
      <c r="E714" s="120"/>
      <c r="F714" s="120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122"/>
      <c r="Y714" s="122"/>
      <c r="Z714" s="2"/>
    </row>
    <row r="715" spans="1:26" ht="11.25" customHeight="1">
      <c r="A715" s="120"/>
      <c r="B715" s="58"/>
      <c r="C715" s="120"/>
      <c r="D715" s="120"/>
      <c r="E715" s="120"/>
      <c r="F715" s="120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122"/>
      <c r="Y715" s="122"/>
      <c r="Z715" s="2"/>
    </row>
    <row r="716" spans="1:26" ht="11.25" customHeight="1">
      <c r="A716" s="120"/>
      <c r="B716" s="58"/>
      <c r="C716" s="120"/>
      <c r="D716" s="120"/>
      <c r="E716" s="120"/>
      <c r="F716" s="120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122"/>
      <c r="Y716" s="122"/>
      <c r="Z716" s="2"/>
    </row>
    <row r="717" spans="1:26" ht="11.25" customHeight="1">
      <c r="A717" s="120"/>
      <c r="B717" s="58"/>
      <c r="C717" s="120"/>
      <c r="D717" s="120"/>
      <c r="E717" s="120"/>
      <c r="F717" s="120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122"/>
      <c r="Y717" s="122"/>
      <c r="Z717" s="2"/>
    </row>
    <row r="718" spans="1:26" ht="11.25" customHeight="1">
      <c r="A718" s="120"/>
      <c r="B718" s="58"/>
      <c r="C718" s="120"/>
      <c r="D718" s="120"/>
      <c r="E718" s="120"/>
      <c r="F718" s="120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122"/>
      <c r="Y718" s="122"/>
      <c r="Z718" s="2"/>
    </row>
    <row r="719" spans="1:26" ht="11.25" customHeight="1">
      <c r="A719" s="120"/>
      <c r="B719" s="58"/>
      <c r="C719" s="120"/>
      <c r="D719" s="120"/>
      <c r="E719" s="120"/>
      <c r="F719" s="120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122"/>
      <c r="Y719" s="122"/>
      <c r="Z719" s="2"/>
    </row>
    <row r="720" spans="1:26" ht="11.25" customHeight="1">
      <c r="A720" s="120"/>
      <c r="B720" s="58"/>
      <c r="C720" s="120"/>
      <c r="D720" s="120"/>
      <c r="E720" s="120"/>
      <c r="F720" s="120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122"/>
      <c r="Y720" s="122"/>
      <c r="Z720" s="2"/>
    </row>
    <row r="721" spans="1:26" ht="11.25" customHeight="1">
      <c r="A721" s="120"/>
      <c r="B721" s="58"/>
      <c r="C721" s="120"/>
      <c r="D721" s="120"/>
      <c r="E721" s="120"/>
      <c r="F721" s="120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122"/>
      <c r="Y721" s="122"/>
      <c r="Z721" s="2"/>
    </row>
    <row r="722" spans="1:26" ht="11.25" customHeight="1">
      <c r="A722" s="120"/>
      <c r="B722" s="58"/>
      <c r="C722" s="120"/>
      <c r="D722" s="120"/>
      <c r="E722" s="120"/>
      <c r="F722" s="120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122"/>
      <c r="Y722" s="122"/>
      <c r="Z722" s="2"/>
    </row>
    <row r="723" spans="1:26" ht="11.25" customHeight="1">
      <c r="A723" s="120"/>
      <c r="B723" s="58"/>
      <c r="C723" s="120"/>
      <c r="D723" s="120"/>
      <c r="E723" s="120"/>
      <c r="F723" s="120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122"/>
      <c r="Y723" s="122"/>
      <c r="Z723" s="2"/>
    </row>
    <row r="724" spans="1:26" ht="11.25" customHeight="1">
      <c r="A724" s="120"/>
      <c r="B724" s="58"/>
      <c r="C724" s="120"/>
      <c r="D724" s="120"/>
      <c r="E724" s="120"/>
      <c r="F724" s="120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122"/>
      <c r="Y724" s="122"/>
      <c r="Z724" s="2"/>
    </row>
    <row r="725" spans="1:26" ht="11.25" customHeight="1">
      <c r="A725" s="120"/>
      <c r="B725" s="58"/>
      <c r="C725" s="120"/>
      <c r="D725" s="120"/>
      <c r="E725" s="120"/>
      <c r="F725" s="120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122"/>
      <c r="Y725" s="122"/>
      <c r="Z725" s="2"/>
    </row>
    <row r="726" spans="1:26" ht="11.25" customHeight="1">
      <c r="A726" s="120"/>
      <c r="B726" s="58"/>
      <c r="C726" s="120"/>
      <c r="D726" s="120"/>
      <c r="E726" s="120"/>
      <c r="F726" s="120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122"/>
      <c r="Y726" s="122"/>
      <c r="Z726" s="2"/>
    </row>
    <row r="727" spans="1:26" ht="11.25" customHeight="1">
      <c r="A727" s="120"/>
      <c r="B727" s="58"/>
      <c r="C727" s="120"/>
      <c r="D727" s="120"/>
      <c r="E727" s="120"/>
      <c r="F727" s="120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122"/>
      <c r="Y727" s="122"/>
      <c r="Z727" s="2"/>
    </row>
    <row r="728" spans="1:26" ht="11.25" customHeight="1">
      <c r="A728" s="120"/>
      <c r="B728" s="58"/>
      <c r="C728" s="120"/>
      <c r="D728" s="120"/>
      <c r="E728" s="120"/>
      <c r="F728" s="120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122"/>
      <c r="Y728" s="122"/>
      <c r="Z728" s="2"/>
    </row>
    <row r="729" spans="1:26" ht="11.25" customHeight="1">
      <c r="A729" s="120"/>
      <c r="B729" s="58"/>
      <c r="C729" s="120"/>
      <c r="D729" s="120"/>
      <c r="E729" s="120"/>
      <c r="F729" s="120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122"/>
      <c r="Y729" s="122"/>
      <c r="Z729" s="2"/>
    </row>
    <row r="730" spans="1:26" ht="11.25" customHeight="1">
      <c r="A730" s="120"/>
      <c r="B730" s="58"/>
      <c r="C730" s="120"/>
      <c r="D730" s="120"/>
      <c r="E730" s="120"/>
      <c r="F730" s="120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122"/>
      <c r="Y730" s="122"/>
      <c r="Z730" s="2"/>
    </row>
    <row r="731" spans="1:26" ht="11.25" customHeight="1">
      <c r="A731" s="120"/>
      <c r="B731" s="58"/>
      <c r="C731" s="120"/>
      <c r="D731" s="120"/>
      <c r="E731" s="120"/>
      <c r="F731" s="120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122"/>
      <c r="Y731" s="122"/>
      <c r="Z731" s="2"/>
    </row>
    <row r="732" spans="1:26" ht="11.25" customHeight="1">
      <c r="A732" s="120"/>
      <c r="B732" s="58"/>
      <c r="C732" s="120"/>
      <c r="D732" s="120"/>
      <c r="E732" s="120"/>
      <c r="F732" s="120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122"/>
      <c r="Y732" s="122"/>
      <c r="Z732" s="2"/>
    </row>
    <row r="733" spans="1:26" ht="11.25" customHeight="1">
      <c r="A733" s="120"/>
      <c r="B733" s="58"/>
      <c r="C733" s="120"/>
      <c r="D733" s="120"/>
      <c r="E733" s="120"/>
      <c r="F733" s="120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122"/>
      <c r="Y733" s="122"/>
      <c r="Z733" s="2"/>
    </row>
    <row r="734" spans="1:26" ht="11.25" customHeight="1">
      <c r="A734" s="120"/>
      <c r="B734" s="58"/>
      <c r="C734" s="120"/>
      <c r="D734" s="120"/>
      <c r="E734" s="120"/>
      <c r="F734" s="120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122"/>
      <c r="Y734" s="122"/>
      <c r="Z734" s="2"/>
    </row>
    <row r="735" spans="1:26" ht="11.25" customHeight="1">
      <c r="A735" s="120"/>
      <c r="B735" s="58"/>
      <c r="C735" s="120"/>
      <c r="D735" s="120"/>
      <c r="E735" s="120"/>
      <c r="F735" s="120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122"/>
      <c r="Y735" s="122"/>
      <c r="Z735" s="2"/>
    </row>
    <row r="736" spans="1:26" ht="11.25" customHeight="1">
      <c r="A736" s="120"/>
      <c r="B736" s="58"/>
      <c r="C736" s="120"/>
      <c r="D736" s="120"/>
      <c r="E736" s="120"/>
      <c r="F736" s="120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122"/>
      <c r="Y736" s="122"/>
      <c r="Z736" s="2"/>
    </row>
    <row r="737" spans="1:26" ht="11.25" customHeight="1">
      <c r="A737" s="120"/>
      <c r="B737" s="58"/>
      <c r="C737" s="120"/>
      <c r="D737" s="120"/>
      <c r="E737" s="120"/>
      <c r="F737" s="120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122"/>
      <c r="Y737" s="122"/>
      <c r="Z737" s="2"/>
    </row>
    <row r="738" spans="1:26" ht="11.25" customHeight="1">
      <c r="A738" s="120"/>
      <c r="B738" s="58"/>
      <c r="C738" s="120"/>
      <c r="D738" s="120"/>
      <c r="E738" s="120"/>
      <c r="F738" s="120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122"/>
      <c r="Y738" s="122"/>
      <c r="Z738" s="2"/>
    </row>
    <row r="739" spans="1:26" ht="11.25" customHeight="1">
      <c r="A739" s="120"/>
      <c r="B739" s="58"/>
      <c r="C739" s="120"/>
      <c r="D739" s="120"/>
      <c r="E739" s="120"/>
      <c r="F739" s="120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122"/>
      <c r="Y739" s="122"/>
      <c r="Z739" s="2"/>
    </row>
    <row r="740" spans="1:26" ht="11.25" customHeight="1">
      <c r="A740" s="120"/>
      <c r="B740" s="58"/>
      <c r="C740" s="120"/>
      <c r="D740" s="120"/>
      <c r="E740" s="120"/>
      <c r="F740" s="120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122"/>
      <c r="Y740" s="122"/>
      <c r="Z740" s="2"/>
    </row>
    <row r="741" spans="1:26" ht="11.25" customHeight="1">
      <c r="A741" s="120"/>
      <c r="B741" s="58"/>
      <c r="C741" s="120"/>
      <c r="D741" s="120"/>
      <c r="E741" s="120"/>
      <c r="F741" s="120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122"/>
      <c r="Y741" s="122"/>
      <c r="Z741" s="2"/>
    </row>
    <row r="742" spans="1:26" ht="11.25" customHeight="1">
      <c r="A742" s="120"/>
      <c r="B742" s="58"/>
      <c r="C742" s="120"/>
      <c r="D742" s="120"/>
      <c r="E742" s="120"/>
      <c r="F742" s="120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122"/>
      <c r="Y742" s="122"/>
      <c r="Z742" s="2"/>
    </row>
    <row r="743" spans="1:26" ht="11.25" customHeight="1">
      <c r="A743" s="120"/>
      <c r="B743" s="58"/>
      <c r="C743" s="120"/>
      <c r="D743" s="120"/>
      <c r="E743" s="120"/>
      <c r="F743" s="120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122"/>
      <c r="Y743" s="122"/>
      <c r="Z743" s="2"/>
    </row>
    <row r="744" spans="1:26" ht="11.25" customHeight="1">
      <c r="A744" s="120"/>
      <c r="B744" s="58"/>
      <c r="C744" s="120"/>
      <c r="D744" s="120"/>
      <c r="E744" s="120"/>
      <c r="F744" s="120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122"/>
      <c r="Y744" s="122"/>
      <c r="Z744" s="2"/>
    </row>
    <row r="745" spans="1:26" ht="11.25" customHeight="1">
      <c r="A745" s="120"/>
      <c r="B745" s="58"/>
      <c r="C745" s="120"/>
      <c r="D745" s="120"/>
      <c r="E745" s="120"/>
      <c r="F745" s="120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122"/>
      <c r="Y745" s="122"/>
      <c r="Z745" s="2"/>
    </row>
    <row r="746" spans="1:26" ht="11.25" customHeight="1">
      <c r="A746" s="120"/>
      <c r="B746" s="58"/>
      <c r="C746" s="120"/>
      <c r="D746" s="120"/>
      <c r="E746" s="120"/>
      <c r="F746" s="120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122"/>
      <c r="Y746" s="122"/>
      <c r="Z746" s="2"/>
    </row>
    <row r="747" spans="1:26" ht="11.25" customHeight="1">
      <c r="A747" s="120"/>
      <c r="B747" s="58"/>
      <c r="C747" s="120"/>
      <c r="D747" s="120"/>
      <c r="E747" s="120"/>
      <c r="F747" s="120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122"/>
      <c r="Y747" s="122"/>
      <c r="Z747" s="2"/>
    </row>
    <row r="748" spans="1:26" ht="11.25" customHeight="1">
      <c r="A748" s="120"/>
      <c r="B748" s="58"/>
      <c r="C748" s="120"/>
      <c r="D748" s="120"/>
      <c r="E748" s="120"/>
      <c r="F748" s="120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122"/>
      <c r="Y748" s="122"/>
      <c r="Z748" s="2"/>
    </row>
    <row r="749" spans="1:26" ht="11.25" customHeight="1">
      <c r="A749" s="120"/>
      <c r="B749" s="58"/>
      <c r="C749" s="120"/>
      <c r="D749" s="120"/>
      <c r="E749" s="120"/>
      <c r="F749" s="120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122"/>
      <c r="Y749" s="122"/>
      <c r="Z749" s="2"/>
    </row>
    <row r="750" spans="1:26" ht="11.25" customHeight="1">
      <c r="A750" s="120"/>
      <c r="B750" s="58"/>
      <c r="C750" s="120"/>
      <c r="D750" s="120"/>
      <c r="E750" s="120"/>
      <c r="F750" s="120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122"/>
      <c r="Y750" s="122"/>
      <c r="Z750" s="2"/>
    </row>
    <row r="751" spans="1:26" ht="11.25" customHeight="1">
      <c r="A751" s="120"/>
      <c r="B751" s="58"/>
      <c r="C751" s="120"/>
      <c r="D751" s="120"/>
      <c r="E751" s="120"/>
      <c r="F751" s="120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122"/>
      <c r="Y751" s="122"/>
      <c r="Z751" s="2"/>
    </row>
    <row r="752" spans="1:26" ht="11.25" customHeight="1">
      <c r="A752" s="120"/>
      <c r="B752" s="58"/>
      <c r="C752" s="120"/>
      <c r="D752" s="120"/>
      <c r="E752" s="120"/>
      <c r="F752" s="120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122"/>
      <c r="Y752" s="122"/>
      <c r="Z752" s="2"/>
    </row>
    <row r="753" spans="1:26" ht="11.25" customHeight="1">
      <c r="A753" s="120"/>
      <c r="B753" s="58"/>
      <c r="C753" s="120"/>
      <c r="D753" s="120"/>
      <c r="E753" s="120"/>
      <c r="F753" s="120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122"/>
      <c r="Y753" s="122"/>
      <c r="Z753" s="2"/>
    </row>
    <row r="754" spans="1:26" ht="11.25" customHeight="1">
      <c r="A754" s="120"/>
      <c r="B754" s="58"/>
      <c r="C754" s="120"/>
      <c r="D754" s="120"/>
      <c r="E754" s="120"/>
      <c r="F754" s="120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122"/>
      <c r="Y754" s="122"/>
      <c r="Z754" s="2"/>
    </row>
    <row r="755" spans="1:26" ht="11.25" customHeight="1">
      <c r="A755" s="120"/>
      <c r="B755" s="58"/>
      <c r="C755" s="120"/>
      <c r="D755" s="120"/>
      <c r="E755" s="120"/>
      <c r="F755" s="120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122"/>
      <c r="Y755" s="122"/>
      <c r="Z755" s="2"/>
    </row>
    <row r="756" spans="1:26" ht="11.25" customHeight="1">
      <c r="A756" s="120"/>
      <c r="B756" s="58"/>
      <c r="C756" s="120"/>
      <c r="D756" s="120"/>
      <c r="E756" s="120"/>
      <c r="F756" s="120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122"/>
      <c r="Y756" s="122"/>
      <c r="Z756" s="2"/>
    </row>
    <row r="757" spans="1:26" ht="11.25" customHeight="1">
      <c r="A757" s="120"/>
      <c r="B757" s="58"/>
      <c r="C757" s="120"/>
      <c r="D757" s="120"/>
      <c r="E757" s="120"/>
      <c r="F757" s="120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122"/>
      <c r="Y757" s="122"/>
      <c r="Z757" s="2"/>
    </row>
    <row r="758" spans="1:26" ht="11.25" customHeight="1">
      <c r="A758" s="120"/>
      <c r="B758" s="58"/>
      <c r="C758" s="120"/>
      <c r="D758" s="120"/>
      <c r="E758" s="120"/>
      <c r="F758" s="120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122"/>
      <c r="Y758" s="122"/>
      <c r="Z758" s="2"/>
    </row>
    <row r="759" spans="1:26" ht="11.25" customHeight="1">
      <c r="A759" s="120"/>
      <c r="B759" s="58"/>
      <c r="C759" s="120"/>
      <c r="D759" s="120"/>
      <c r="E759" s="120"/>
      <c r="F759" s="120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122"/>
      <c r="Y759" s="122"/>
      <c r="Z759" s="2"/>
    </row>
    <row r="760" spans="1:26" ht="11.25" customHeight="1">
      <c r="A760" s="120"/>
      <c r="B760" s="58"/>
      <c r="C760" s="120"/>
      <c r="D760" s="120"/>
      <c r="E760" s="120"/>
      <c r="F760" s="120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122"/>
      <c r="Y760" s="122"/>
      <c r="Z760" s="2"/>
    </row>
    <row r="761" spans="1:26" ht="11.25" customHeight="1">
      <c r="A761" s="120"/>
      <c r="B761" s="58"/>
      <c r="C761" s="120"/>
      <c r="D761" s="120"/>
      <c r="E761" s="120"/>
      <c r="F761" s="120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122"/>
      <c r="Y761" s="122"/>
      <c r="Z761" s="2"/>
    </row>
    <row r="762" spans="1:26" ht="11.25" customHeight="1">
      <c r="A762" s="120"/>
      <c r="B762" s="58"/>
      <c r="C762" s="120"/>
      <c r="D762" s="120"/>
      <c r="E762" s="120"/>
      <c r="F762" s="120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122"/>
      <c r="Y762" s="122"/>
      <c r="Z762" s="2"/>
    </row>
    <row r="763" spans="1:26" ht="11.25" customHeight="1">
      <c r="A763" s="120"/>
      <c r="B763" s="58"/>
      <c r="C763" s="120"/>
      <c r="D763" s="120"/>
      <c r="E763" s="120"/>
      <c r="F763" s="120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122"/>
      <c r="Y763" s="122"/>
      <c r="Z763" s="2"/>
    </row>
    <row r="764" spans="1:26" ht="11.25" customHeight="1">
      <c r="A764" s="120"/>
      <c r="B764" s="58"/>
      <c r="C764" s="120"/>
      <c r="D764" s="120"/>
      <c r="E764" s="120"/>
      <c r="F764" s="120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122"/>
      <c r="Y764" s="122"/>
      <c r="Z764" s="2"/>
    </row>
    <row r="765" spans="1:26" ht="11.25" customHeight="1">
      <c r="A765" s="120"/>
      <c r="B765" s="58"/>
      <c r="C765" s="120"/>
      <c r="D765" s="120"/>
      <c r="E765" s="120"/>
      <c r="F765" s="120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122"/>
      <c r="Y765" s="122"/>
      <c r="Z765" s="2"/>
    </row>
    <row r="766" spans="1:26" ht="11.25" customHeight="1">
      <c r="A766" s="120"/>
      <c r="B766" s="58"/>
      <c r="C766" s="120"/>
      <c r="D766" s="120"/>
      <c r="E766" s="120"/>
      <c r="F766" s="120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122"/>
      <c r="Y766" s="122"/>
      <c r="Z766" s="2"/>
    </row>
    <row r="767" spans="1:26" ht="11.25" customHeight="1">
      <c r="A767" s="120"/>
      <c r="B767" s="58"/>
      <c r="C767" s="120"/>
      <c r="D767" s="120"/>
      <c r="E767" s="120"/>
      <c r="F767" s="120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122"/>
      <c r="Y767" s="122"/>
      <c r="Z767" s="2"/>
    </row>
    <row r="768" spans="1:26" ht="11.25" customHeight="1">
      <c r="A768" s="120"/>
      <c r="B768" s="58"/>
      <c r="C768" s="120"/>
      <c r="D768" s="120"/>
      <c r="E768" s="120"/>
      <c r="F768" s="120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122"/>
      <c r="Y768" s="122"/>
      <c r="Z768" s="2"/>
    </row>
    <row r="769" spans="1:26" ht="11.25" customHeight="1">
      <c r="A769" s="120"/>
      <c r="B769" s="58"/>
      <c r="C769" s="120"/>
      <c r="D769" s="120"/>
      <c r="E769" s="120"/>
      <c r="F769" s="120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122"/>
      <c r="Y769" s="122"/>
      <c r="Z769" s="2"/>
    </row>
    <row r="770" spans="1:26" ht="11.25" customHeight="1">
      <c r="A770" s="120"/>
      <c r="B770" s="58"/>
      <c r="C770" s="120"/>
      <c r="D770" s="120"/>
      <c r="E770" s="120"/>
      <c r="F770" s="120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122"/>
      <c r="Y770" s="122"/>
      <c r="Z770" s="2"/>
    </row>
    <row r="771" spans="1:26" ht="11.25" customHeight="1">
      <c r="A771" s="120"/>
      <c r="B771" s="58"/>
      <c r="C771" s="120"/>
      <c r="D771" s="120"/>
      <c r="E771" s="120"/>
      <c r="F771" s="120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122"/>
      <c r="Y771" s="122"/>
      <c r="Z771" s="2"/>
    </row>
    <row r="772" spans="1:26" ht="11.25" customHeight="1">
      <c r="A772" s="120"/>
      <c r="B772" s="58"/>
      <c r="C772" s="120"/>
      <c r="D772" s="120"/>
      <c r="E772" s="120"/>
      <c r="F772" s="120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122"/>
      <c r="Y772" s="122"/>
      <c r="Z772" s="2"/>
    </row>
    <row r="773" spans="1:26" ht="11.25" customHeight="1">
      <c r="A773" s="120"/>
      <c r="B773" s="58"/>
      <c r="C773" s="120"/>
      <c r="D773" s="120"/>
      <c r="E773" s="120"/>
      <c r="F773" s="120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122"/>
      <c r="Y773" s="122"/>
      <c r="Z773" s="2"/>
    </row>
    <row r="774" spans="1:26" ht="11.25" customHeight="1">
      <c r="A774" s="120"/>
      <c r="B774" s="58"/>
      <c r="C774" s="120"/>
      <c r="D774" s="120"/>
      <c r="E774" s="120"/>
      <c r="F774" s="120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122"/>
      <c r="Y774" s="122"/>
      <c r="Z774" s="2"/>
    </row>
    <row r="775" spans="1:26" ht="11.25" customHeight="1">
      <c r="A775" s="120"/>
      <c r="B775" s="58"/>
      <c r="C775" s="120"/>
      <c r="D775" s="120"/>
      <c r="E775" s="120"/>
      <c r="F775" s="120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122"/>
      <c r="Y775" s="122"/>
      <c r="Z775" s="2"/>
    </row>
    <row r="776" spans="1:26" ht="11.25" customHeight="1">
      <c r="A776" s="120"/>
      <c r="B776" s="58"/>
      <c r="C776" s="120"/>
      <c r="D776" s="120"/>
      <c r="E776" s="120"/>
      <c r="F776" s="120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122"/>
      <c r="Y776" s="122"/>
      <c r="Z776" s="2"/>
    </row>
    <row r="777" spans="1:26" ht="11.25" customHeight="1">
      <c r="A777" s="120"/>
      <c r="B777" s="58"/>
      <c r="C777" s="120"/>
      <c r="D777" s="120"/>
      <c r="E777" s="120"/>
      <c r="F777" s="120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122"/>
      <c r="Y777" s="122"/>
      <c r="Z777" s="2"/>
    </row>
    <row r="778" spans="1:26" ht="11.25" customHeight="1">
      <c r="A778" s="120"/>
      <c r="B778" s="58"/>
      <c r="C778" s="120"/>
      <c r="D778" s="120"/>
      <c r="E778" s="120"/>
      <c r="F778" s="120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122"/>
      <c r="Y778" s="122"/>
      <c r="Z778" s="2"/>
    </row>
    <row r="779" spans="1:26" ht="11.25" customHeight="1">
      <c r="A779" s="120"/>
      <c r="B779" s="58"/>
      <c r="C779" s="120"/>
      <c r="D779" s="120"/>
      <c r="E779" s="120"/>
      <c r="F779" s="120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122"/>
      <c r="Y779" s="122"/>
      <c r="Z779" s="2"/>
    </row>
    <row r="780" spans="1:26" ht="11.25" customHeight="1">
      <c r="A780" s="120"/>
      <c r="B780" s="58"/>
      <c r="C780" s="120"/>
      <c r="D780" s="120"/>
      <c r="E780" s="120"/>
      <c r="F780" s="120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122"/>
      <c r="Y780" s="122"/>
      <c r="Z780" s="2"/>
    </row>
    <row r="781" spans="1:26" ht="11.25" customHeight="1">
      <c r="A781" s="120"/>
      <c r="B781" s="58"/>
      <c r="C781" s="120"/>
      <c r="D781" s="120"/>
      <c r="E781" s="120"/>
      <c r="F781" s="120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122"/>
      <c r="Y781" s="122"/>
      <c r="Z781" s="2"/>
    </row>
    <row r="782" spans="1:26" ht="11.25" customHeight="1">
      <c r="A782" s="120"/>
      <c r="B782" s="58"/>
      <c r="C782" s="120"/>
      <c r="D782" s="120"/>
      <c r="E782" s="120"/>
      <c r="F782" s="120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122"/>
      <c r="Y782" s="122"/>
      <c r="Z782" s="2"/>
    </row>
    <row r="783" spans="1:26" ht="11.25" customHeight="1">
      <c r="A783" s="120"/>
      <c r="B783" s="58"/>
      <c r="C783" s="120"/>
      <c r="D783" s="120"/>
      <c r="E783" s="120"/>
      <c r="F783" s="120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122"/>
      <c r="Y783" s="122"/>
      <c r="Z783" s="2"/>
    </row>
    <row r="784" spans="1:26" ht="11.25" customHeight="1">
      <c r="A784" s="120"/>
      <c r="B784" s="58"/>
      <c r="C784" s="120"/>
      <c r="D784" s="120"/>
      <c r="E784" s="120"/>
      <c r="F784" s="120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122"/>
      <c r="Y784" s="122"/>
      <c r="Z784" s="2"/>
    </row>
    <row r="785" spans="1:26" ht="11.25" customHeight="1">
      <c r="A785" s="120"/>
      <c r="B785" s="58"/>
      <c r="C785" s="120"/>
      <c r="D785" s="120"/>
      <c r="E785" s="120"/>
      <c r="F785" s="120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122"/>
      <c r="Y785" s="122"/>
      <c r="Z785" s="2"/>
    </row>
    <row r="786" spans="1:26" ht="11.25" customHeight="1">
      <c r="A786" s="120"/>
      <c r="B786" s="58"/>
      <c r="C786" s="120"/>
      <c r="D786" s="120"/>
      <c r="E786" s="120"/>
      <c r="F786" s="120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122"/>
      <c r="Y786" s="122"/>
      <c r="Z786" s="2"/>
    </row>
    <row r="787" spans="1:26" ht="11.25" customHeight="1">
      <c r="A787" s="120"/>
      <c r="B787" s="58"/>
      <c r="C787" s="120"/>
      <c r="D787" s="120"/>
      <c r="E787" s="120"/>
      <c r="F787" s="120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122"/>
      <c r="Y787" s="122"/>
      <c r="Z787" s="2"/>
    </row>
    <row r="788" spans="1:26" ht="11.25" customHeight="1">
      <c r="A788" s="120"/>
      <c r="B788" s="58"/>
      <c r="C788" s="120"/>
      <c r="D788" s="120"/>
      <c r="E788" s="120"/>
      <c r="F788" s="120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122"/>
      <c r="Y788" s="122"/>
      <c r="Z788" s="2"/>
    </row>
    <row r="789" spans="1:26" ht="11.25" customHeight="1">
      <c r="A789" s="120"/>
      <c r="B789" s="58"/>
      <c r="C789" s="120"/>
      <c r="D789" s="120"/>
      <c r="E789" s="120"/>
      <c r="F789" s="120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122"/>
      <c r="Y789" s="122"/>
      <c r="Z789" s="2"/>
    </row>
    <row r="790" spans="1:26" ht="11.25" customHeight="1">
      <c r="A790" s="120"/>
      <c r="B790" s="58"/>
      <c r="C790" s="120"/>
      <c r="D790" s="120"/>
      <c r="E790" s="120"/>
      <c r="F790" s="120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122"/>
      <c r="Y790" s="122"/>
      <c r="Z790" s="2"/>
    </row>
    <row r="791" spans="1:26" ht="11.25" customHeight="1">
      <c r="A791" s="120"/>
      <c r="B791" s="58"/>
      <c r="C791" s="120"/>
      <c r="D791" s="120"/>
      <c r="E791" s="120"/>
      <c r="F791" s="120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122"/>
      <c r="Y791" s="122"/>
      <c r="Z791" s="2"/>
    </row>
    <row r="792" spans="1:26" ht="11.25" customHeight="1">
      <c r="A792" s="120"/>
      <c r="B792" s="58"/>
      <c r="C792" s="120"/>
      <c r="D792" s="120"/>
      <c r="E792" s="120"/>
      <c r="F792" s="120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122"/>
      <c r="Y792" s="122"/>
      <c r="Z792" s="2"/>
    </row>
    <row r="793" spans="1:26" ht="11.25" customHeight="1">
      <c r="A793" s="120"/>
      <c r="B793" s="58"/>
      <c r="C793" s="120"/>
      <c r="D793" s="120"/>
      <c r="E793" s="120"/>
      <c r="F793" s="120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122"/>
      <c r="Y793" s="122"/>
      <c r="Z793" s="2"/>
    </row>
    <row r="794" spans="1:26" ht="11.25" customHeight="1">
      <c r="A794" s="120"/>
      <c r="B794" s="58"/>
      <c r="C794" s="120"/>
      <c r="D794" s="120"/>
      <c r="E794" s="120"/>
      <c r="F794" s="120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122"/>
      <c r="Y794" s="122"/>
      <c r="Z794" s="2"/>
    </row>
    <row r="795" spans="1:26" ht="11.25" customHeight="1">
      <c r="A795" s="120"/>
      <c r="B795" s="58"/>
      <c r="C795" s="120"/>
      <c r="D795" s="120"/>
      <c r="E795" s="120"/>
      <c r="F795" s="120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122"/>
      <c r="Y795" s="122"/>
      <c r="Z795" s="2"/>
    </row>
    <row r="796" spans="1:26" ht="11.25" customHeight="1">
      <c r="A796" s="120"/>
      <c r="B796" s="58"/>
      <c r="C796" s="120"/>
      <c r="D796" s="120"/>
      <c r="E796" s="120"/>
      <c r="F796" s="120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122"/>
      <c r="Y796" s="122"/>
      <c r="Z796" s="2"/>
    </row>
    <row r="797" spans="1:26" ht="11.25" customHeight="1">
      <c r="A797" s="120"/>
      <c r="B797" s="58"/>
      <c r="C797" s="120"/>
      <c r="D797" s="120"/>
      <c r="E797" s="120"/>
      <c r="F797" s="120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122"/>
      <c r="Y797" s="122"/>
      <c r="Z797" s="2"/>
    </row>
    <row r="798" spans="1:26" ht="11.25" customHeight="1">
      <c r="A798" s="120"/>
      <c r="B798" s="58"/>
      <c r="C798" s="120"/>
      <c r="D798" s="120"/>
      <c r="E798" s="120"/>
      <c r="F798" s="120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122"/>
      <c r="Y798" s="122"/>
      <c r="Z798" s="2"/>
    </row>
    <row r="799" spans="1:26" ht="11.25" customHeight="1">
      <c r="A799" s="120"/>
      <c r="B799" s="58"/>
      <c r="C799" s="120"/>
      <c r="D799" s="120"/>
      <c r="E799" s="120"/>
      <c r="F799" s="120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122"/>
      <c r="Y799" s="122"/>
      <c r="Z799" s="2"/>
    </row>
    <row r="800" spans="1:26" ht="11.25" customHeight="1">
      <c r="A800" s="120"/>
      <c r="B800" s="58"/>
      <c r="C800" s="120"/>
      <c r="D800" s="120"/>
      <c r="E800" s="120"/>
      <c r="F800" s="120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122"/>
      <c r="Y800" s="122"/>
      <c r="Z800" s="2"/>
    </row>
    <row r="801" spans="1:26" ht="11.25" customHeight="1">
      <c r="A801" s="120"/>
      <c r="B801" s="58"/>
      <c r="C801" s="120"/>
      <c r="D801" s="120"/>
      <c r="E801" s="120"/>
      <c r="F801" s="120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122"/>
      <c r="Y801" s="122"/>
      <c r="Z801" s="2"/>
    </row>
    <row r="802" spans="1:26" ht="11.25" customHeight="1">
      <c r="A802" s="120"/>
      <c r="B802" s="58"/>
      <c r="C802" s="120"/>
      <c r="D802" s="120"/>
      <c r="E802" s="120"/>
      <c r="F802" s="120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122"/>
      <c r="Y802" s="122"/>
      <c r="Z802" s="2"/>
    </row>
    <row r="803" spans="1:26" ht="11.25" customHeight="1">
      <c r="A803" s="120"/>
      <c r="B803" s="58"/>
      <c r="C803" s="120"/>
      <c r="D803" s="120"/>
      <c r="E803" s="120"/>
      <c r="F803" s="120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122"/>
      <c r="Y803" s="122"/>
      <c r="Z803" s="2"/>
    </row>
    <row r="804" spans="1:26" ht="11.25" customHeight="1">
      <c r="A804" s="120"/>
      <c r="B804" s="58"/>
      <c r="C804" s="120"/>
      <c r="D804" s="120"/>
      <c r="E804" s="120"/>
      <c r="F804" s="120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122"/>
      <c r="Y804" s="122"/>
      <c r="Z804" s="2"/>
    </row>
    <row r="805" spans="1:26" ht="11.25" customHeight="1">
      <c r="A805" s="120"/>
      <c r="B805" s="58"/>
      <c r="C805" s="120"/>
      <c r="D805" s="120"/>
      <c r="E805" s="120"/>
      <c r="F805" s="120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122"/>
      <c r="Y805" s="122"/>
      <c r="Z805" s="2"/>
    </row>
    <row r="806" spans="1:26" ht="11.25" customHeight="1">
      <c r="A806" s="120"/>
      <c r="B806" s="58"/>
      <c r="C806" s="120"/>
      <c r="D806" s="120"/>
      <c r="E806" s="120"/>
      <c r="F806" s="120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122"/>
      <c r="Y806" s="122"/>
      <c r="Z806" s="2"/>
    </row>
    <row r="807" spans="1:26" ht="11.25" customHeight="1">
      <c r="A807" s="120"/>
      <c r="B807" s="58"/>
      <c r="C807" s="120"/>
      <c r="D807" s="120"/>
      <c r="E807" s="120"/>
      <c r="F807" s="120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122"/>
      <c r="Y807" s="122"/>
      <c r="Z807" s="2"/>
    </row>
    <row r="808" spans="1:26" ht="11.25" customHeight="1">
      <c r="A808" s="120"/>
      <c r="B808" s="58"/>
      <c r="C808" s="120"/>
      <c r="D808" s="120"/>
      <c r="E808" s="120"/>
      <c r="F808" s="120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122"/>
      <c r="Y808" s="122"/>
      <c r="Z808" s="2"/>
    </row>
    <row r="809" spans="1:26" ht="11.25" customHeight="1">
      <c r="A809" s="120"/>
      <c r="B809" s="58"/>
      <c r="C809" s="120"/>
      <c r="D809" s="120"/>
      <c r="E809" s="120"/>
      <c r="F809" s="120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122"/>
      <c r="Y809" s="122"/>
      <c r="Z809" s="2"/>
    </row>
    <row r="810" spans="1:26" ht="11.25" customHeight="1">
      <c r="A810" s="120"/>
      <c r="B810" s="58"/>
      <c r="C810" s="120"/>
      <c r="D810" s="120"/>
      <c r="E810" s="120"/>
      <c r="F810" s="120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122"/>
      <c r="Y810" s="122"/>
      <c r="Z810" s="2"/>
    </row>
    <row r="811" spans="1:26" ht="11.25" customHeight="1">
      <c r="A811" s="120"/>
      <c r="B811" s="58"/>
      <c r="C811" s="120"/>
      <c r="D811" s="120"/>
      <c r="E811" s="120"/>
      <c r="F811" s="120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122"/>
      <c r="Y811" s="122"/>
      <c r="Z811" s="2"/>
    </row>
    <row r="812" spans="1:26" ht="11.25" customHeight="1">
      <c r="A812" s="120"/>
      <c r="B812" s="58"/>
      <c r="C812" s="120"/>
      <c r="D812" s="120"/>
      <c r="E812" s="120"/>
      <c r="F812" s="120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122"/>
      <c r="Y812" s="122"/>
      <c r="Z812" s="2"/>
    </row>
    <row r="813" spans="1:26" ht="11.25" customHeight="1">
      <c r="A813" s="120"/>
      <c r="B813" s="58"/>
      <c r="C813" s="120"/>
      <c r="D813" s="120"/>
      <c r="E813" s="120"/>
      <c r="F813" s="120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122"/>
      <c r="Y813" s="122"/>
      <c r="Z813" s="2"/>
    </row>
    <row r="814" spans="1:26" ht="11.25" customHeight="1">
      <c r="A814" s="120"/>
      <c r="B814" s="58"/>
      <c r="C814" s="120"/>
      <c r="D814" s="120"/>
      <c r="E814" s="120"/>
      <c r="F814" s="120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122"/>
      <c r="Y814" s="122"/>
      <c r="Z814" s="2"/>
    </row>
    <row r="815" spans="1:26" ht="11.25" customHeight="1">
      <c r="A815" s="120"/>
      <c r="B815" s="58"/>
      <c r="C815" s="120"/>
      <c r="D815" s="120"/>
      <c r="E815" s="120"/>
      <c r="F815" s="120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122"/>
      <c r="Y815" s="122"/>
      <c r="Z815" s="2"/>
    </row>
    <row r="816" spans="1:26" ht="11.25" customHeight="1">
      <c r="A816" s="120"/>
      <c r="B816" s="58"/>
      <c r="C816" s="120"/>
      <c r="D816" s="120"/>
      <c r="E816" s="120"/>
      <c r="F816" s="120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122"/>
      <c r="Y816" s="122"/>
      <c r="Z816" s="2"/>
    </row>
    <row r="817" spans="1:26" ht="11.25" customHeight="1">
      <c r="A817" s="120"/>
      <c r="B817" s="58"/>
      <c r="C817" s="120"/>
      <c r="D817" s="120"/>
      <c r="E817" s="120"/>
      <c r="F817" s="120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122"/>
      <c r="Y817" s="122"/>
      <c r="Z817" s="2"/>
    </row>
    <row r="818" spans="1:26" ht="11.25" customHeight="1">
      <c r="A818" s="120"/>
      <c r="B818" s="58"/>
      <c r="C818" s="120"/>
      <c r="D818" s="120"/>
      <c r="E818" s="120"/>
      <c r="F818" s="120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122"/>
      <c r="Y818" s="122"/>
      <c r="Z818" s="2"/>
    </row>
    <row r="819" spans="1:26" ht="11.25" customHeight="1">
      <c r="A819" s="120"/>
      <c r="B819" s="58"/>
      <c r="C819" s="120"/>
      <c r="D819" s="120"/>
      <c r="E819" s="120"/>
      <c r="F819" s="120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122"/>
      <c r="Y819" s="122"/>
      <c r="Z819" s="2"/>
    </row>
    <row r="820" spans="1:26" ht="11.25" customHeight="1">
      <c r="A820" s="120"/>
      <c r="B820" s="58"/>
      <c r="C820" s="120"/>
      <c r="D820" s="120"/>
      <c r="E820" s="120"/>
      <c r="F820" s="120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122"/>
      <c r="Y820" s="122"/>
      <c r="Z820" s="2"/>
    </row>
    <row r="821" spans="1:26" ht="11.25" customHeight="1">
      <c r="A821" s="120"/>
      <c r="B821" s="58"/>
      <c r="C821" s="120"/>
      <c r="D821" s="120"/>
      <c r="E821" s="120"/>
      <c r="F821" s="120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122"/>
      <c r="Y821" s="122"/>
      <c r="Z821" s="2"/>
    </row>
    <row r="822" spans="1:26" ht="11.25" customHeight="1">
      <c r="A822" s="120"/>
      <c r="B822" s="58"/>
      <c r="C822" s="120"/>
      <c r="D822" s="120"/>
      <c r="E822" s="120"/>
      <c r="F822" s="120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122"/>
      <c r="Y822" s="122"/>
      <c r="Z822" s="2"/>
    </row>
    <row r="823" spans="1:26" ht="11.25" customHeight="1">
      <c r="A823" s="120"/>
      <c r="B823" s="58"/>
      <c r="C823" s="120"/>
      <c r="D823" s="120"/>
      <c r="E823" s="120"/>
      <c r="F823" s="120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122"/>
      <c r="Y823" s="122"/>
      <c r="Z823" s="2"/>
    </row>
    <row r="824" spans="1:26" ht="11.25" customHeight="1">
      <c r="A824" s="120"/>
      <c r="B824" s="58"/>
      <c r="C824" s="120"/>
      <c r="D824" s="120"/>
      <c r="E824" s="120"/>
      <c r="F824" s="120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122"/>
      <c r="Y824" s="122"/>
      <c r="Z824" s="2"/>
    </row>
    <row r="825" spans="1:26" ht="11.25" customHeight="1">
      <c r="A825" s="120"/>
      <c r="B825" s="58"/>
      <c r="C825" s="120"/>
      <c r="D825" s="120"/>
      <c r="E825" s="120"/>
      <c r="F825" s="120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122"/>
      <c r="Y825" s="122"/>
      <c r="Z825" s="2"/>
    </row>
    <row r="826" spans="1:26" ht="11.25" customHeight="1">
      <c r="A826" s="120"/>
      <c r="B826" s="58"/>
      <c r="C826" s="120"/>
      <c r="D826" s="120"/>
      <c r="E826" s="120"/>
      <c r="F826" s="120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122"/>
      <c r="Y826" s="122"/>
      <c r="Z826" s="2"/>
    </row>
    <row r="827" spans="1:26" ht="11.25" customHeight="1">
      <c r="A827" s="120"/>
      <c r="B827" s="58"/>
      <c r="C827" s="120"/>
      <c r="D827" s="120"/>
      <c r="E827" s="120"/>
      <c r="F827" s="120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122"/>
      <c r="Y827" s="122"/>
      <c r="Z827" s="2"/>
    </row>
    <row r="828" spans="1:26" ht="11.25" customHeight="1">
      <c r="A828" s="120"/>
      <c r="B828" s="58"/>
      <c r="C828" s="120"/>
      <c r="D828" s="120"/>
      <c r="E828" s="120"/>
      <c r="F828" s="120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122"/>
      <c r="Y828" s="122"/>
      <c r="Z828" s="2"/>
    </row>
    <row r="829" spans="1:26" ht="11.25" customHeight="1">
      <c r="A829" s="120"/>
      <c r="B829" s="58"/>
      <c r="C829" s="120"/>
      <c r="D829" s="120"/>
      <c r="E829" s="120"/>
      <c r="F829" s="120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122"/>
      <c r="Y829" s="122"/>
      <c r="Z829" s="2"/>
    </row>
    <row r="830" spans="1:26" ht="11.25" customHeight="1">
      <c r="A830" s="120"/>
      <c r="B830" s="58"/>
      <c r="C830" s="120"/>
      <c r="D830" s="120"/>
      <c r="E830" s="120"/>
      <c r="F830" s="120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122"/>
      <c r="Y830" s="122"/>
      <c r="Z830" s="2"/>
    </row>
    <row r="831" spans="1:26" ht="11.25" customHeight="1">
      <c r="A831" s="120"/>
      <c r="B831" s="58"/>
      <c r="C831" s="120"/>
      <c r="D831" s="120"/>
      <c r="E831" s="120"/>
      <c r="F831" s="120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122"/>
      <c r="Y831" s="122"/>
      <c r="Z831" s="2"/>
    </row>
    <row r="832" spans="1:26" ht="11.25" customHeight="1">
      <c r="A832" s="120"/>
      <c r="B832" s="58"/>
      <c r="C832" s="120"/>
      <c r="D832" s="120"/>
      <c r="E832" s="120"/>
      <c r="F832" s="120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122"/>
      <c r="Y832" s="122"/>
      <c r="Z832" s="2"/>
    </row>
    <row r="833" spans="1:26" ht="11.25" customHeight="1">
      <c r="A833" s="120"/>
      <c r="B833" s="58"/>
      <c r="C833" s="120"/>
      <c r="D833" s="120"/>
      <c r="E833" s="120"/>
      <c r="F833" s="120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122"/>
      <c r="Y833" s="122"/>
      <c r="Z833" s="2"/>
    </row>
    <row r="834" spans="1:26" ht="11.25" customHeight="1">
      <c r="A834" s="120"/>
      <c r="B834" s="58"/>
      <c r="C834" s="120"/>
      <c r="D834" s="120"/>
      <c r="E834" s="120"/>
      <c r="F834" s="120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122"/>
      <c r="Y834" s="122"/>
      <c r="Z834" s="2"/>
    </row>
    <row r="835" spans="1:26" ht="11.25" customHeight="1">
      <c r="A835" s="120"/>
      <c r="B835" s="58"/>
      <c r="C835" s="120"/>
      <c r="D835" s="120"/>
      <c r="E835" s="120"/>
      <c r="F835" s="120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122"/>
      <c r="Y835" s="122"/>
      <c r="Z835" s="2"/>
    </row>
    <row r="836" spans="1:26" ht="11.25" customHeight="1">
      <c r="A836" s="120"/>
      <c r="B836" s="58"/>
      <c r="C836" s="120"/>
      <c r="D836" s="120"/>
      <c r="E836" s="120"/>
      <c r="F836" s="120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122"/>
      <c r="Y836" s="122"/>
      <c r="Z836" s="2"/>
    </row>
    <row r="837" spans="1:26" ht="11.25" customHeight="1">
      <c r="A837" s="120"/>
      <c r="B837" s="58"/>
      <c r="C837" s="120"/>
      <c r="D837" s="120"/>
      <c r="E837" s="120"/>
      <c r="F837" s="120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122"/>
      <c r="Y837" s="122"/>
      <c r="Z837" s="2"/>
    </row>
    <row r="838" spans="1:26" ht="11.25" customHeight="1">
      <c r="A838" s="120"/>
      <c r="B838" s="58"/>
      <c r="C838" s="120"/>
      <c r="D838" s="120"/>
      <c r="E838" s="120"/>
      <c r="F838" s="120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122"/>
      <c r="Y838" s="122"/>
      <c r="Z838" s="2"/>
    </row>
    <row r="839" spans="1:26" ht="11.25" customHeight="1">
      <c r="A839" s="120"/>
      <c r="B839" s="58"/>
      <c r="C839" s="120"/>
      <c r="D839" s="120"/>
      <c r="E839" s="120"/>
      <c r="F839" s="120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122"/>
      <c r="Y839" s="122"/>
      <c r="Z839" s="2"/>
    </row>
    <row r="840" spans="1:26" ht="11.25" customHeight="1">
      <c r="A840" s="120"/>
      <c r="B840" s="58"/>
      <c r="C840" s="120"/>
      <c r="D840" s="120"/>
      <c r="E840" s="120"/>
      <c r="F840" s="120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122"/>
      <c r="Y840" s="122"/>
      <c r="Z840" s="2"/>
    </row>
    <row r="841" spans="1:26" ht="11.25" customHeight="1">
      <c r="A841" s="120"/>
      <c r="B841" s="58"/>
      <c r="C841" s="120"/>
      <c r="D841" s="120"/>
      <c r="E841" s="120"/>
      <c r="F841" s="120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122"/>
      <c r="Y841" s="122"/>
      <c r="Z841" s="2"/>
    </row>
    <row r="842" spans="1:26" ht="11.25" customHeight="1">
      <c r="A842" s="120"/>
      <c r="B842" s="58"/>
      <c r="C842" s="120"/>
      <c r="D842" s="120"/>
      <c r="E842" s="120"/>
      <c r="F842" s="120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122"/>
      <c r="Y842" s="122"/>
      <c r="Z842" s="2"/>
    </row>
    <row r="843" spans="1:26" ht="11.25" customHeight="1">
      <c r="A843" s="120"/>
      <c r="B843" s="58"/>
      <c r="C843" s="120"/>
      <c r="D843" s="120"/>
      <c r="E843" s="120"/>
      <c r="F843" s="120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122"/>
      <c r="Y843" s="122"/>
      <c r="Z843" s="2"/>
    </row>
    <row r="844" spans="1:26" ht="11.25" customHeight="1">
      <c r="A844" s="120"/>
      <c r="B844" s="58"/>
      <c r="C844" s="120"/>
      <c r="D844" s="120"/>
      <c r="E844" s="120"/>
      <c r="F844" s="120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122"/>
      <c r="Y844" s="122"/>
      <c r="Z844" s="2"/>
    </row>
    <row r="845" spans="1:26" ht="11.25" customHeight="1">
      <c r="A845" s="120"/>
      <c r="B845" s="58"/>
      <c r="C845" s="120"/>
      <c r="D845" s="120"/>
      <c r="E845" s="120"/>
      <c r="F845" s="120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122"/>
      <c r="Y845" s="122"/>
      <c r="Z845" s="2"/>
    </row>
    <row r="846" spans="1:26" ht="11.25" customHeight="1">
      <c r="A846" s="120"/>
      <c r="B846" s="58"/>
      <c r="C846" s="120"/>
      <c r="D846" s="120"/>
      <c r="E846" s="120"/>
      <c r="F846" s="120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122"/>
      <c r="Y846" s="122"/>
      <c r="Z846" s="2"/>
    </row>
    <row r="847" spans="1:26" ht="11.25" customHeight="1">
      <c r="A847" s="120"/>
      <c r="B847" s="58"/>
      <c r="C847" s="120"/>
      <c r="D847" s="120"/>
      <c r="E847" s="120"/>
      <c r="F847" s="120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122"/>
      <c r="Y847" s="122"/>
      <c r="Z847" s="2"/>
    </row>
    <row r="848" spans="1:26" ht="11.25" customHeight="1">
      <c r="A848" s="120"/>
      <c r="B848" s="58"/>
      <c r="C848" s="120"/>
      <c r="D848" s="120"/>
      <c r="E848" s="120"/>
      <c r="F848" s="120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122"/>
      <c r="Y848" s="122"/>
      <c r="Z848" s="2"/>
    </row>
    <row r="849" spans="1:26" ht="11.25" customHeight="1">
      <c r="A849" s="120"/>
      <c r="B849" s="58"/>
      <c r="C849" s="120"/>
      <c r="D849" s="120"/>
      <c r="E849" s="120"/>
      <c r="F849" s="120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122"/>
      <c r="Y849" s="122"/>
      <c r="Z849" s="2"/>
    </row>
    <row r="850" spans="1:26" ht="11.25" customHeight="1">
      <c r="A850" s="120"/>
      <c r="B850" s="58"/>
      <c r="C850" s="120"/>
      <c r="D850" s="120"/>
      <c r="E850" s="120"/>
      <c r="F850" s="120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122"/>
      <c r="Y850" s="122"/>
      <c r="Z850" s="2"/>
    </row>
    <row r="851" spans="1:26" ht="11.25" customHeight="1">
      <c r="A851" s="120"/>
      <c r="B851" s="58"/>
      <c r="C851" s="120"/>
      <c r="D851" s="120"/>
      <c r="E851" s="120"/>
      <c r="F851" s="120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122"/>
      <c r="Y851" s="122"/>
      <c r="Z851" s="2"/>
    </row>
    <row r="852" spans="1:26" ht="11.25" customHeight="1">
      <c r="A852" s="120"/>
      <c r="B852" s="58"/>
      <c r="C852" s="120"/>
      <c r="D852" s="120"/>
      <c r="E852" s="120"/>
      <c r="F852" s="120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122"/>
      <c r="Y852" s="122"/>
      <c r="Z852" s="2"/>
    </row>
    <row r="853" spans="1:26" ht="11.25" customHeight="1">
      <c r="A853" s="120"/>
      <c r="B853" s="58"/>
      <c r="C853" s="120"/>
      <c r="D853" s="120"/>
      <c r="E853" s="120"/>
      <c r="F853" s="120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122"/>
      <c r="Y853" s="122"/>
      <c r="Z853" s="2"/>
    </row>
    <row r="854" spans="1:26" ht="11.25" customHeight="1">
      <c r="A854" s="120"/>
      <c r="B854" s="58"/>
      <c r="C854" s="120"/>
      <c r="D854" s="120"/>
      <c r="E854" s="120"/>
      <c r="F854" s="120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122"/>
      <c r="Y854" s="122"/>
      <c r="Z854" s="2"/>
    </row>
    <row r="855" spans="1:26" ht="11.25" customHeight="1">
      <c r="A855" s="120"/>
      <c r="B855" s="58"/>
      <c r="C855" s="120"/>
      <c r="D855" s="120"/>
      <c r="E855" s="120"/>
      <c r="F855" s="120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122"/>
      <c r="Y855" s="122"/>
      <c r="Z855" s="2"/>
    </row>
    <row r="856" spans="1:26" ht="11.25" customHeight="1">
      <c r="A856" s="120"/>
      <c r="B856" s="58"/>
      <c r="C856" s="120"/>
      <c r="D856" s="120"/>
      <c r="E856" s="120"/>
      <c r="F856" s="120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122"/>
      <c r="Y856" s="122"/>
      <c r="Z856" s="2"/>
    </row>
    <row r="857" spans="1:26" ht="11.25" customHeight="1">
      <c r="A857" s="120"/>
      <c r="B857" s="58"/>
      <c r="C857" s="120"/>
      <c r="D857" s="120"/>
      <c r="E857" s="120"/>
      <c r="F857" s="120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122"/>
      <c r="Y857" s="122"/>
      <c r="Z857" s="2"/>
    </row>
    <row r="858" spans="1:26" ht="11.25" customHeight="1">
      <c r="A858" s="120"/>
      <c r="B858" s="58"/>
      <c r="C858" s="120"/>
      <c r="D858" s="120"/>
      <c r="E858" s="120"/>
      <c r="F858" s="120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122"/>
      <c r="Y858" s="122"/>
      <c r="Z858" s="2"/>
    </row>
    <row r="859" spans="1:26" ht="11.25" customHeight="1">
      <c r="A859" s="120"/>
      <c r="B859" s="58"/>
      <c r="C859" s="120"/>
      <c r="D859" s="120"/>
      <c r="E859" s="120"/>
      <c r="F859" s="120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122"/>
      <c r="Y859" s="122"/>
      <c r="Z859" s="2"/>
    </row>
    <row r="860" spans="1:26" ht="11.25" customHeight="1">
      <c r="A860" s="120"/>
      <c r="B860" s="58"/>
      <c r="C860" s="120"/>
      <c r="D860" s="120"/>
      <c r="E860" s="120"/>
      <c r="F860" s="120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122"/>
      <c r="Y860" s="122"/>
      <c r="Z860" s="2"/>
    </row>
    <row r="861" spans="1:26" ht="11.25" customHeight="1">
      <c r="A861" s="120"/>
      <c r="B861" s="58"/>
      <c r="C861" s="120"/>
      <c r="D861" s="120"/>
      <c r="E861" s="120"/>
      <c r="F861" s="120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122"/>
      <c r="Y861" s="122"/>
      <c r="Z861" s="2"/>
    </row>
    <row r="862" spans="1:26" ht="11.25" customHeight="1">
      <c r="A862" s="120"/>
      <c r="B862" s="58"/>
      <c r="C862" s="120"/>
      <c r="D862" s="120"/>
      <c r="E862" s="120"/>
      <c r="F862" s="120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122"/>
      <c r="Y862" s="122"/>
      <c r="Z862" s="2"/>
    </row>
    <row r="863" spans="1:26" ht="11.25" customHeight="1">
      <c r="A863" s="120"/>
      <c r="B863" s="58"/>
      <c r="C863" s="120"/>
      <c r="D863" s="120"/>
      <c r="E863" s="120"/>
      <c r="F863" s="120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122"/>
      <c r="Y863" s="122"/>
      <c r="Z863" s="2"/>
    </row>
    <row r="864" spans="1:26" ht="11.25" customHeight="1">
      <c r="A864" s="120"/>
      <c r="B864" s="58"/>
      <c r="C864" s="120"/>
      <c r="D864" s="120"/>
      <c r="E864" s="120"/>
      <c r="F864" s="120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122"/>
      <c r="Y864" s="122"/>
      <c r="Z864" s="2"/>
    </row>
    <row r="865" spans="1:26" ht="11.25" customHeight="1">
      <c r="A865" s="120"/>
      <c r="B865" s="58"/>
      <c r="C865" s="120"/>
      <c r="D865" s="120"/>
      <c r="E865" s="120"/>
      <c r="F865" s="120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122"/>
      <c r="Y865" s="122"/>
      <c r="Z865" s="2"/>
    </row>
    <row r="866" spans="1:26" ht="11.25" customHeight="1">
      <c r="A866" s="120"/>
      <c r="B866" s="58"/>
      <c r="C866" s="120"/>
      <c r="D866" s="120"/>
      <c r="E866" s="120"/>
      <c r="F866" s="120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122"/>
      <c r="Y866" s="122"/>
      <c r="Z866" s="2"/>
    </row>
    <row r="867" spans="1:26" ht="11.25" customHeight="1">
      <c r="A867" s="120"/>
      <c r="B867" s="58"/>
      <c r="C867" s="120"/>
      <c r="D867" s="120"/>
      <c r="E867" s="120"/>
      <c r="F867" s="120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122"/>
      <c r="Y867" s="122"/>
      <c r="Z867" s="2"/>
    </row>
    <row r="868" spans="1:26" ht="11.25" customHeight="1">
      <c r="A868" s="120"/>
      <c r="B868" s="58"/>
      <c r="C868" s="120"/>
      <c r="D868" s="120"/>
      <c r="E868" s="120"/>
      <c r="F868" s="120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122"/>
      <c r="Y868" s="122"/>
      <c r="Z868" s="2"/>
    </row>
    <row r="869" spans="1:26" ht="11.25" customHeight="1">
      <c r="A869" s="120"/>
      <c r="B869" s="58"/>
      <c r="C869" s="120"/>
      <c r="D869" s="120"/>
      <c r="E869" s="120"/>
      <c r="F869" s="120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122"/>
      <c r="Y869" s="122"/>
      <c r="Z869" s="2"/>
    </row>
    <row r="870" spans="1:26" ht="11.25" customHeight="1">
      <c r="A870" s="120"/>
      <c r="B870" s="58"/>
      <c r="C870" s="120"/>
      <c r="D870" s="120"/>
      <c r="E870" s="120"/>
      <c r="F870" s="120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122"/>
      <c r="Y870" s="122"/>
      <c r="Z870" s="2"/>
    </row>
    <row r="871" spans="1:26" ht="11.25" customHeight="1">
      <c r="A871" s="120"/>
      <c r="B871" s="58"/>
      <c r="C871" s="120"/>
      <c r="D871" s="120"/>
      <c r="E871" s="120"/>
      <c r="F871" s="120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122"/>
      <c r="Y871" s="122"/>
      <c r="Z871" s="2"/>
    </row>
    <row r="872" spans="1:26" ht="11.25" customHeight="1">
      <c r="A872" s="120"/>
      <c r="B872" s="58"/>
      <c r="C872" s="120"/>
      <c r="D872" s="120"/>
      <c r="E872" s="120"/>
      <c r="F872" s="120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122"/>
      <c r="Y872" s="122"/>
      <c r="Z872" s="2"/>
    </row>
    <row r="873" spans="1:26" ht="11.25" customHeight="1">
      <c r="A873" s="120"/>
      <c r="B873" s="58"/>
      <c r="C873" s="120"/>
      <c r="D873" s="120"/>
      <c r="E873" s="120"/>
      <c r="F873" s="120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122"/>
      <c r="Y873" s="122"/>
      <c r="Z873" s="2"/>
    </row>
    <row r="874" spans="1:26" ht="11.25" customHeight="1">
      <c r="A874" s="120"/>
      <c r="B874" s="58"/>
      <c r="C874" s="120"/>
      <c r="D874" s="120"/>
      <c r="E874" s="120"/>
      <c r="F874" s="120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122"/>
      <c r="Y874" s="122"/>
      <c r="Z874" s="2"/>
    </row>
    <row r="875" spans="1:26" ht="11.25" customHeight="1">
      <c r="A875" s="120"/>
      <c r="B875" s="58"/>
      <c r="C875" s="120"/>
      <c r="D875" s="120"/>
      <c r="E875" s="120"/>
      <c r="F875" s="120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122"/>
      <c r="Y875" s="122"/>
      <c r="Z875" s="2"/>
    </row>
    <row r="876" spans="1:26" ht="11.25" customHeight="1">
      <c r="A876" s="120"/>
      <c r="B876" s="58"/>
      <c r="C876" s="120"/>
      <c r="D876" s="120"/>
      <c r="E876" s="120"/>
      <c r="F876" s="120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122"/>
      <c r="Y876" s="122"/>
      <c r="Z876" s="2"/>
    </row>
    <row r="877" spans="1:26" ht="11.25" customHeight="1">
      <c r="A877" s="120"/>
      <c r="B877" s="58"/>
      <c r="C877" s="120"/>
      <c r="D877" s="120"/>
      <c r="E877" s="120"/>
      <c r="F877" s="120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122"/>
      <c r="Y877" s="122"/>
      <c r="Z877" s="2"/>
    </row>
    <row r="878" spans="1:26" ht="11.25" customHeight="1">
      <c r="A878" s="120"/>
      <c r="B878" s="58"/>
      <c r="C878" s="120"/>
      <c r="D878" s="120"/>
      <c r="E878" s="120"/>
      <c r="F878" s="120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122"/>
      <c r="Y878" s="122"/>
      <c r="Z878" s="2"/>
    </row>
    <row r="879" spans="1:26" ht="11.25" customHeight="1">
      <c r="A879" s="120"/>
      <c r="B879" s="58"/>
      <c r="C879" s="120"/>
      <c r="D879" s="120"/>
      <c r="E879" s="120"/>
      <c r="F879" s="120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122"/>
      <c r="Y879" s="122"/>
      <c r="Z879" s="2"/>
    </row>
    <row r="880" spans="1:26" ht="11.25" customHeight="1">
      <c r="A880" s="120"/>
      <c r="B880" s="58"/>
      <c r="C880" s="120"/>
      <c r="D880" s="120"/>
      <c r="E880" s="120"/>
      <c r="F880" s="120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122"/>
      <c r="Y880" s="122"/>
      <c r="Z880" s="2"/>
    </row>
    <row r="881" spans="1:26" ht="11.25" customHeight="1">
      <c r="A881" s="120"/>
      <c r="B881" s="58"/>
      <c r="C881" s="120"/>
      <c r="D881" s="120"/>
      <c r="E881" s="120"/>
      <c r="F881" s="120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122"/>
      <c r="Y881" s="122"/>
      <c r="Z881" s="2"/>
    </row>
    <row r="882" spans="1:26" ht="11.25" customHeight="1">
      <c r="A882" s="120"/>
      <c r="B882" s="58"/>
      <c r="C882" s="120"/>
      <c r="D882" s="120"/>
      <c r="E882" s="120"/>
      <c r="F882" s="120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122"/>
      <c r="Y882" s="122"/>
      <c r="Z882" s="2"/>
    </row>
    <row r="883" spans="1:26" ht="11.25" customHeight="1">
      <c r="A883" s="120"/>
      <c r="B883" s="58"/>
      <c r="C883" s="120"/>
      <c r="D883" s="120"/>
      <c r="E883" s="120"/>
      <c r="F883" s="120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122"/>
      <c r="Y883" s="122"/>
      <c r="Z883" s="2"/>
    </row>
    <row r="884" spans="1:26" ht="11.25" customHeight="1">
      <c r="A884" s="120"/>
      <c r="B884" s="58"/>
      <c r="C884" s="120"/>
      <c r="D884" s="120"/>
      <c r="E884" s="120"/>
      <c r="F884" s="120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122"/>
      <c r="Y884" s="122"/>
      <c r="Z884" s="2"/>
    </row>
    <row r="885" spans="1:26" ht="11.25" customHeight="1">
      <c r="A885" s="120"/>
      <c r="B885" s="58"/>
      <c r="C885" s="120"/>
      <c r="D885" s="120"/>
      <c r="E885" s="120"/>
      <c r="F885" s="120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122"/>
      <c r="Y885" s="122"/>
      <c r="Z885" s="2"/>
    </row>
    <row r="886" spans="1:26" ht="11.25" customHeight="1">
      <c r="A886" s="120"/>
      <c r="B886" s="58"/>
      <c r="C886" s="120"/>
      <c r="D886" s="120"/>
      <c r="E886" s="120"/>
      <c r="F886" s="120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122"/>
      <c r="Y886" s="122"/>
      <c r="Z886" s="2"/>
    </row>
    <row r="887" spans="1:26" ht="11.25" customHeight="1">
      <c r="A887" s="120"/>
      <c r="B887" s="58"/>
      <c r="C887" s="120"/>
      <c r="D887" s="120"/>
      <c r="E887" s="120"/>
      <c r="F887" s="120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122"/>
      <c r="Y887" s="122"/>
      <c r="Z887" s="2"/>
    </row>
    <row r="888" spans="1:26" ht="11.25" customHeight="1">
      <c r="A888" s="120"/>
      <c r="B888" s="58"/>
      <c r="C888" s="120"/>
      <c r="D888" s="120"/>
      <c r="E888" s="120"/>
      <c r="F888" s="120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122"/>
      <c r="Y888" s="122"/>
      <c r="Z888" s="2"/>
    </row>
    <row r="889" spans="1:26" ht="11.25" customHeight="1">
      <c r="A889" s="120"/>
      <c r="B889" s="58"/>
      <c r="C889" s="120"/>
      <c r="D889" s="120"/>
      <c r="E889" s="120"/>
      <c r="F889" s="120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122"/>
      <c r="Y889" s="122"/>
      <c r="Z889" s="2"/>
    </row>
    <row r="890" spans="1:26" ht="11.25" customHeight="1">
      <c r="A890" s="120"/>
      <c r="B890" s="58"/>
      <c r="C890" s="120"/>
      <c r="D890" s="120"/>
      <c r="E890" s="120"/>
      <c r="F890" s="120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122"/>
      <c r="Y890" s="122"/>
      <c r="Z890" s="2"/>
    </row>
    <row r="891" spans="1:26" ht="11.25" customHeight="1">
      <c r="A891" s="120"/>
      <c r="B891" s="58"/>
      <c r="C891" s="120"/>
      <c r="D891" s="120"/>
      <c r="E891" s="120"/>
      <c r="F891" s="120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122"/>
      <c r="Y891" s="122"/>
      <c r="Z891" s="2"/>
    </row>
    <row r="892" spans="1:26" ht="11.25" customHeight="1">
      <c r="A892" s="120"/>
      <c r="B892" s="58"/>
      <c r="C892" s="120"/>
      <c r="D892" s="120"/>
      <c r="E892" s="120"/>
      <c r="F892" s="120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122"/>
      <c r="Y892" s="122"/>
      <c r="Z892" s="2"/>
    </row>
    <row r="893" spans="1:26" ht="11.25" customHeight="1">
      <c r="A893" s="120"/>
      <c r="B893" s="58"/>
      <c r="C893" s="120"/>
      <c r="D893" s="120"/>
      <c r="E893" s="120"/>
      <c r="F893" s="120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122"/>
      <c r="Y893" s="122"/>
      <c r="Z893" s="2"/>
    </row>
    <row r="894" spans="1:26" ht="11.25" customHeight="1">
      <c r="A894" s="120"/>
      <c r="B894" s="58"/>
      <c r="C894" s="120"/>
      <c r="D894" s="120"/>
      <c r="E894" s="120"/>
      <c r="F894" s="120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122"/>
      <c r="Y894" s="122"/>
      <c r="Z894" s="2"/>
    </row>
    <row r="895" spans="1:26" ht="11.25" customHeight="1">
      <c r="A895" s="120"/>
      <c r="B895" s="58"/>
      <c r="C895" s="120"/>
      <c r="D895" s="120"/>
      <c r="E895" s="120"/>
      <c r="F895" s="120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122"/>
      <c r="Y895" s="122"/>
      <c r="Z895" s="2"/>
    </row>
    <row r="896" spans="1:26" ht="11.25" customHeight="1">
      <c r="A896" s="120"/>
      <c r="B896" s="58"/>
      <c r="C896" s="120"/>
      <c r="D896" s="120"/>
      <c r="E896" s="120"/>
      <c r="F896" s="120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122"/>
      <c r="Y896" s="122"/>
      <c r="Z896" s="2"/>
    </row>
    <row r="897" spans="1:26" ht="11.25" customHeight="1">
      <c r="A897" s="120"/>
      <c r="B897" s="58"/>
      <c r="C897" s="120"/>
      <c r="D897" s="120"/>
      <c r="E897" s="120"/>
      <c r="F897" s="120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122"/>
      <c r="Y897" s="122"/>
      <c r="Z897" s="2"/>
    </row>
    <row r="898" spans="1:26" ht="11.25" customHeight="1">
      <c r="A898" s="120"/>
      <c r="B898" s="58"/>
      <c r="C898" s="120"/>
      <c r="D898" s="120"/>
      <c r="E898" s="120"/>
      <c r="F898" s="120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122"/>
      <c r="Y898" s="122"/>
      <c r="Z898" s="2"/>
    </row>
    <row r="899" spans="1:26" ht="11.25" customHeight="1">
      <c r="A899" s="120"/>
      <c r="B899" s="58"/>
      <c r="C899" s="120"/>
      <c r="D899" s="120"/>
      <c r="E899" s="120"/>
      <c r="F899" s="120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122"/>
      <c r="Y899" s="122"/>
      <c r="Z899" s="2"/>
    </row>
    <row r="900" spans="1:26" ht="11.25" customHeight="1">
      <c r="A900" s="120"/>
      <c r="B900" s="58"/>
      <c r="C900" s="120"/>
      <c r="D900" s="120"/>
      <c r="E900" s="120"/>
      <c r="F900" s="120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122"/>
      <c r="Y900" s="122"/>
      <c r="Z900" s="2"/>
    </row>
    <row r="901" spans="1:26" ht="11.25" customHeight="1">
      <c r="A901" s="120"/>
      <c r="B901" s="58"/>
      <c r="C901" s="120"/>
      <c r="D901" s="120"/>
      <c r="E901" s="120"/>
      <c r="F901" s="120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122"/>
      <c r="Y901" s="122"/>
      <c r="Z901" s="2"/>
    </row>
    <row r="902" spans="1:26" ht="11.25" customHeight="1">
      <c r="A902" s="120"/>
      <c r="B902" s="58"/>
      <c r="C902" s="120"/>
      <c r="D902" s="120"/>
      <c r="E902" s="120"/>
      <c r="F902" s="120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122"/>
      <c r="Y902" s="122"/>
      <c r="Z902" s="2"/>
    </row>
    <row r="903" spans="1:26" ht="11.25" customHeight="1">
      <c r="A903" s="120"/>
      <c r="B903" s="58"/>
      <c r="C903" s="120"/>
      <c r="D903" s="120"/>
      <c r="E903" s="120"/>
      <c r="F903" s="120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122"/>
      <c r="Y903" s="122"/>
      <c r="Z903" s="2"/>
    </row>
    <row r="904" spans="1:26" ht="11.25" customHeight="1">
      <c r="A904" s="120"/>
      <c r="B904" s="58"/>
      <c r="C904" s="120"/>
      <c r="D904" s="120"/>
      <c r="E904" s="120"/>
      <c r="F904" s="120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122"/>
      <c r="Y904" s="122"/>
      <c r="Z904" s="2"/>
    </row>
    <row r="905" spans="1:26" ht="11.25" customHeight="1">
      <c r="A905" s="120"/>
      <c r="B905" s="58"/>
      <c r="C905" s="120"/>
      <c r="D905" s="120"/>
      <c r="E905" s="120"/>
      <c r="F905" s="120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122"/>
      <c r="Y905" s="122"/>
      <c r="Z905" s="2"/>
    </row>
    <row r="906" spans="1:26" ht="11.25" customHeight="1">
      <c r="A906" s="120"/>
      <c r="B906" s="58"/>
      <c r="C906" s="120"/>
      <c r="D906" s="120"/>
      <c r="E906" s="120"/>
      <c r="F906" s="120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122"/>
      <c r="Y906" s="122"/>
      <c r="Z906" s="2"/>
    </row>
    <row r="907" spans="1:26" ht="11.25" customHeight="1">
      <c r="A907" s="120"/>
      <c r="B907" s="58"/>
      <c r="C907" s="120"/>
      <c r="D907" s="120"/>
      <c r="E907" s="120"/>
      <c r="F907" s="120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122"/>
      <c r="Y907" s="122"/>
      <c r="Z907" s="2"/>
    </row>
    <row r="908" spans="1:26" ht="11.25" customHeight="1">
      <c r="A908" s="120"/>
      <c r="B908" s="58"/>
      <c r="C908" s="120"/>
      <c r="D908" s="120"/>
      <c r="E908" s="120"/>
      <c r="F908" s="120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122"/>
      <c r="Y908" s="122"/>
      <c r="Z908" s="2"/>
    </row>
    <row r="909" spans="1:26" ht="11.25" customHeight="1">
      <c r="A909" s="120"/>
      <c r="B909" s="58"/>
      <c r="C909" s="120"/>
      <c r="D909" s="120"/>
      <c r="E909" s="120"/>
      <c r="F909" s="120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122"/>
      <c r="Y909" s="122"/>
      <c r="Z909" s="2"/>
    </row>
    <row r="910" spans="1:26" ht="11.25" customHeight="1">
      <c r="A910" s="120"/>
      <c r="B910" s="58"/>
      <c r="C910" s="120"/>
      <c r="D910" s="120"/>
      <c r="E910" s="120"/>
      <c r="F910" s="120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122"/>
      <c r="Y910" s="122"/>
      <c r="Z910" s="2"/>
    </row>
    <row r="911" spans="1:26" ht="11.25" customHeight="1">
      <c r="A911" s="120"/>
      <c r="B911" s="58"/>
      <c r="C911" s="120"/>
      <c r="D911" s="120"/>
      <c r="E911" s="120"/>
      <c r="F911" s="120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122"/>
      <c r="Y911" s="122"/>
      <c r="Z911" s="2"/>
    </row>
    <row r="912" spans="1:26" ht="11.25" customHeight="1">
      <c r="A912" s="120"/>
      <c r="B912" s="58"/>
      <c r="C912" s="120"/>
      <c r="D912" s="120"/>
      <c r="E912" s="120"/>
      <c r="F912" s="120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122"/>
      <c r="Y912" s="122"/>
      <c r="Z912" s="2"/>
    </row>
    <row r="913" spans="1:26" ht="11.25" customHeight="1">
      <c r="A913" s="120"/>
      <c r="B913" s="58"/>
      <c r="C913" s="120"/>
      <c r="D913" s="120"/>
      <c r="E913" s="120"/>
      <c r="F913" s="120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122"/>
      <c r="Y913" s="122"/>
      <c r="Z913" s="2"/>
    </row>
    <row r="914" spans="1:26" ht="11.25" customHeight="1">
      <c r="A914" s="120"/>
      <c r="B914" s="58"/>
      <c r="C914" s="120"/>
      <c r="D914" s="120"/>
      <c r="E914" s="120"/>
      <c r="F914" s="120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122"/>
      <c r="Y914" s="122"/>
      <c r="Z914" s="2"/>
    </row>
    <row r="915" spans="1:26" ht="11.25" customHeight="1">
      <c r="A915" s="120"/>
      <c r="B915" s="58"/>
      <c r="C915" s="120"/>
      <c r="D915" s="120"/>
      <c r="E915" s="120"/>
      <c r="F915" s="120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122"/>
      <c r="Y915" s="122"/>
      <c r="Z915" s="2"/>
    </row>
    <row r="916" spans="1:26" ht="11.25" customHeight="1">
      <c r="A916" s="120"/>
      <c r="B916" s="58"/>
      <c r="C916" s="120"/>
      <c r="D916" s="120"/>
      <c r="E916" s="120"/>
      <c r="F916" s="120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122"/>
      <c r="Y916" s="122"/>
      <c r="Z916" s="2"/>
    </row>
    <row r="917" spans="1:26" ht="11.25" customHeight="1">
      <c r="A917" s="120"/>
      <c r="B917" s="58"/>
      <c r="C917" s="120"/>
      <c r="D917" s="120"/>
      <c r="E917" s="120"/>
      <c r="F917" s="120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122"/>
      <c r="Y917" s="122"/>
      <c r="Z917" s="2"/>
    </row>
    <row r="918" spans="1:26" ht="11.25" customHeight="1">
      <c r="A918" s="120"/>
      <c r="B918" s="58"/>
      <c r="C918" s="120"/>
      <c r="D918" s="120"/>
      <c r="E918" s="120"/>
      <c r="F918" s="120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122"/>
      <c r="Y918" s="122"/>
      <c r="Z918" s="2"/>
    </row>
    <row r="919" spans="1:26" ht="11.25" customHeight="1">
      <c r="A919" s="120"/>
      <c r="B919" s="58"/>
      <c r="C919" s="120"/>
      <c r="D919" s="120"/>
      <c r="E919" s="120"/>
      <c r="F919" s="120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122"/>
      <c r="Y919" s="122"/>
      <c r="Z919" s="2"/>
    </row>
    <row r="920" spans="1:26" ht="11.25" customHeight="1">
      <c r="A920" s="120"/>
      <c r="B920" s="58"/>
      <c r="C920" s="120"/>
      <c r="D920" s="120"/>
      <c r="E920" s="120"/>
      <c r="F920" s="120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122"/>
      <c r="Y920" s="122"/>
      <c r="Z920" s="2"/>
    </row>
    <row r="921" spans="1:26" ht="11.25" customHeight="1">
      <c r="A921" s="120"/>
      <c r="B921" s="58"/>
      <c r="C921" s="120"/>
      <c r="D921" s="120"/>
      <c r="E921" s="120"/>
      <c r="F921" s="120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122"/>
      <c r="Y921" s="122"/>
      <c r="Z921" s="2"/>
    </row>
    <row r="922" spans="1:26" ht="11.25" customHeight="1">
      <c r="A922" s="120"/>
      <c r="B922" s="58"/>
      <c r="C922" s="120"/>
      <c r="D922" s="120"/>
      <c r="E922" s="120"/>
      <c r="F922" s="120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122"/>
      <c r="Y922" s="122"/>
      <c r="Z922" s="2"/>
    </row>
    <row r="923" spans="1:26" ht="11.25" customHeight="1">
      <c r="A923" s="120"/>
      <c r="B923" s="58"/>
      <c r="C923" s="120"/>
      <c r="D923" s="120"/>
      <c r="E923" s="120"/>
      <c r="F923" s="120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122"/>
      <c r="Y923" s="122"/>
      <c r="Z923" s="2"/>
    </row>
    <row r="924" spans="1:26" ht="11.25" customHeight="1">
      <c r="A924" s="120"/>
      <c r="B924" s="58"/>
      <c r="C924" s="120"/>
      <c r="D924" s="120"/>
      <c r="E924" s="120"/>
      <c r="F924" s="120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122"/>
      <c r="Y924" s="122"/>
      <c r="Z924" s="2"/>
    </row>
    <row r="925" spans="1:26" ht="11.25" customHeight="1">
      <c r="A925" s="120"/>
      <c r="B925" s="58"/>
      <c r="C925" s="120"/>
      <c r="D925" s="120"/>
      <c r="E925" s="120"/>
      <c r="F925" s="120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122"/>
      <c r="Y925" s="122"/>
      <c r="Z925" s="2"/>
    </row>
    <row r="926" spans="1:26" ht="11.25" customHeight="1">
      <c r="A926" s="120"/>
      <c r="B926" s="58"/>
      <c r="C926" s="120"/>
      <c r="D926" s="120"/>
      <c r="E926" s="120"/>
      <c r="F926" s="120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122"/>
      <c r="Y926" s="122"/>
      <c r="Z926" s="2"/>
    </row>
    <row r="927" spans="1:26" ht="11.25" customHeight="1">
      <c r="A927" s="120"/>
      <c r="B927" s="58"/>
      <c r="C927" s="120"/>
      <c r="D927" s="120"/>
      <c r="E927" s="120"/>
      <c r="F927" s="120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122"/>
      <c r="Y927" s="122"/>
      <c r="Z927" s="2"/>
    </row>
    <row r="928" spans="1:26" ht="11.25" customHeight="1">
      <c r="A928" s="120"/>
      <c r="B928" s="58"/>
      <c r="C928" s="120"/>
      <c r="D928" s="120"/>
      <c r="E928" s="120"/>
      <c r="F928" s="120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122"/>
      <c r="Y928" s="122"/>
      <c r="Z928" s="2"/>
    </row>
    <row r="929" spans="1:26" ht="11.25" customHeight="1">
      <c r="A929" s="120"/>
      <c r="B929" s="58"/>
      <c r="C929" s="120"/>
      <c r="D929" s="120"/>
      <c r="E929" s="120"/>
      <c r="F929" s="120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122"/>
      <c r="Y929" s="122"/>
      <c r="Z929" s="2"/>
    </row>
    <row r="930" spans="1:26" ht="11.25" customHeight="1">
      <c r="A930" s="120"/>
      <c r="B930" s="58"/>
      <c r="C930" s="120"/>
      <c r="D930" s="120"/>
      <c r="E930" s="120"/>
      <c r="F930" s="120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122"/>
      <c r="Y930" s="122"/>
      <c r="Z930" s="2"/>
    </row>
    <row r="931" spans="1:26" ht="11.25" customHeight="1">
      <c r="A931" s="120"/>
      <c r="B931" s="58"/>
      <c r="C931" s="120"/>
      <c r="D931" s="120"/>
      <c r="E931" s="120"/>
      <c r="F931" s="120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122"/>
      <c r="Y931" s="122"/>
      <c r="Z931" s="2"/>
    </row>
    <row r="932" spans="1:26" ht="11.25" customHeight="1">
      <c r="A932" s="120"/>
      <c r="B932" s="58"/>
      <c r="C932" s="120"/>
      <c r="D932" s="120"/>
      <c r="E932" s="120"/>
      <c r="F932" s="120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122"/>
      <c r="Y932" s="122"/>
      <c r="Z932" s="2"/>
    </row>
    <row r="933" spans="1:26" ht="11.25" customHeight="1">
      <c r="A933" s="120"/>
      <c r="B933" s="58"/>
      <c r="C933" s="120"/>
      <c r="D933" s="120"/>
      <c r="E933" s="120"/>
      <c r="F933" s="120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122"/>
      <c r="Y933" s="122"/>
      <c r="Z933" s="2"/>
    </row>
    <row r="934" spans="1:26" ht="11.25" customHeight="1">
      <c r="A934" s="120"/>
      <c r="B934" s="58"/>
      <c r="C934" s="120"/>
      <c r="D934" s="120"/>
      <c r="E934" s="120"/>
      <c r="F934" s="120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122"/>
      <c r="Y934" s="122"/>
      <c r="Z934" s="2"/>
    </row>
    <row r="935" spans="1:26" ht="11.25" customHeight="1">
      <c r="A935" s="120"/>
      <c r="B935" s="58"/>
      <c r="C935" s="120"/>
      <c r="D935" s="120"/>
      <c r="E935" s="120"/>
      <c r="F935" s="120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122"/>
      <c r="Y935" s="122"/>
      <c r="Z935" s="2"/>
    </row>
    <row r="936" spans="1:26" ht="11.25" customHeight="1">
      <c r="A936" s="120"/>
      <c r="B936" s="58"/>
      <c r="C936" s="120"/>
      <c r="D936" s="120"/>
      <c r="E936" s="120"/>
      <c r="F936" s="120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122"/>
      <c r="Y936" s="122"/>
      <c r="Z936" s="2"/>
    </row>
    <row r="937" spans="1:26" ht="11.25" customHeight="1">
      <c r="A937" s="120"/>
      <c r="B937" s="58"/>
      <c r="C937" s="120"/>
      <c r="D937" s="120"/>
      <c r="E937" s="120"/>
      <c r="F937" s="120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122"/>
      <c r="Y937" s="122"/>
      <c r="Z937" s="2"/>
    </row>
    <row r="938" spans="1:26" ht="11.25" customHeight="1">
      <c r="A938" s="120"/>
      <c r="B938" s="58"/>
      <c r="C938" s="120"/>
      <c r="D938" s="120"/>
      <c r="E938" s="120"/>
      <c r="F938" s="120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122"/>
      <c r="Y938" s="122"/>
      <c r="Z938" s="2"/>
    </row>
    <row r="939" spans="1:26" ht="11.25" customHeight="1">
      <c r="A939" s="120"/>
      <c r="B939" s="58"/>
      <c r="C939" s="120"/>
      <c r="D939" s="120"/>
      <c r="E939" s="120"/>
      <c r="F939" s="120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122"/>
      <c r="Y939" s="122"/>
      <c r="Z939" s="2"/>
    </row>
    <row r="940" spans="1:26" ht="11.25" customHeight="1">
      <c r="A940" s="120"/>
      <c r="B940" s="58"/>
      <c r="C940" s="120"/>
      <c r="D940" s="120"/>
      <c r="E940" s="120"/>
      <c r="F940" s="120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122"/>
      <c r="Y940" s="122"/>
      <c r="Z940" s="2"/>
    </row>
    <row r="941" spans="1:26" ht="11.25" customHeight="1">
      <c r="A941" s="120"/>
      <c r="B941" s="58"/>
      <c r="C941" s="120"/>
      <c r="D941" s="120"/>
      <c r="E941" s="120"/>
      <c r="F941" s="120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122"/>
      <c r="Y941" s="122"/>
      <c r="Z941" s="2"/>
    </row>
    <row r="942" spans="1:26" ht="11.25" customHeight="1">
      <c r="A942" s="120"/>
      <c r="B942" s="58"/>
      <c r="C942" s="120"/>
      <c r="D942" s="120"/>
      <c r="E942" s="120"/>
      <c r="F942" s="120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122"/>
      <c r="Y942" s="122"/>
      <c r="Z942" s="2"/>
    </row>
    <row r="943" spans="1:26" ht="11.25" customHeight="1">
      <c r="A943" s="120"/>
      <c r="B943" s="58"/>
      <c r="C943" s="120"/>
      <c r="D943" s="120"/>
      <c r="E943" s="120"/>
      <c r="F943" s="120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122"/>
      <c r="Y943" s="122"/>
      <c r="Z943" s="2"/>
    </row>
    <row r="944" spans="1:26" ht="11.25" customHeight="1">
      <c r="A944" s="120"/>
      <c r="B944" s="58"/>
      <c r="C944" s="120"/>
      <c r="D944" s="120"/>
      <c r="E944" s="120"/>
      <c r="F944" s="120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122"/>
      <c r="Y944" s="122"/>
      <c r="Z944" s="2"/>
    </row>
    <row r="945" spans="1:26" ht="11.25" customHeight="1">
      <c r="A945" s="120"/>
      <c r="B945" s="58"/>
      <c r="C945" s="120"/>
      <c r="D945" s="120"/>
      <c r="E945" s="120"/>
      <c r="F945" s="120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122"/>
      <c r="Y945" s="122"/>
      <c r="Z945" s="2"/>
    </row>
    <row r="946" spans="1:26" ht="11.25" customHeight="1">
      <c r="A946" s="120"/>
      <c r="B946" s="58"/>
      <c r="C946" s="120"/>
      <c r="D946" s="120"/>
      <c r="E946" s="120"/>
      <c r="F946" s="120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122"/>
      <c r="Y946" s="122"/>
      <c r="Z946" s="2"/>
    </row>
    <row r="947" spans="1:26" ht="11.25" customHeight="1">
      <c r="A947" s="120"/>
      <c r="B947" s="58"/>
      <c r="C947" s="120"/>
      <c r="D947" s="120"/>
      <c r="E947" s="120"/>
      <c r="F947" s="120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122"/>
      <c r="Y947" s="122"/>
      <c r="Z947" s="2"/>
    </row>
    <row r="948" spans="1:26" ht="11.25" customHeight="1">
      <c r="A948" s="120"/>
      <c r="B948" s="58"/>
      <c r="C948" s="120"/>
      <c r="D948" s="120"/>
      <c r="E948" s="120"/>
      <c r="F948" s="120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122"/>
      <c r="Y948" s="122"/>
      <c r="Z948" s="2"/>
    </row>
    <row r="949" spans="1:26" ht="11.25" customHeight="1">
      <c r="A949" s="120"/>
      <c r="B949" s="58"/>
      <c r="C949" s="120"/>
      <c r="D949" s="120"/>
      <c r="E949" s="120"/>
      <c r="F949" s="120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122"/>
      <c r="Y949" s="122"/>
      <c r="Z949" s="2"/>
    </row>
    <row r="950" spans="1:26" ht="11.25" customHeight="1">
      <c r="A950" s="120"/>
      <c r="B950" s="58"/>
      <c r="C950" s="120"/>
      <c r="D950" s="120"/>
      <c r="E950" s="120"/>
      <c r="F950" s="120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122"/>
      <c r="Y950" s="122"/>
      <c r="Z950" s="2"/>
    </row>
    <row r="951" spans="1:26" ht="11.25" customHeight="1">
      <c r="A951" s="120"/>
      <c r="B951" s="58"/>
      <c r="C951" s="120"/>
      <c r="D951" s="120"/>
      <c r="E951" s="120"/>
      <c r="F951" s="120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122"/>
      <c r="Y951" s="122"/>
      <c r="Z951" s="2"/>
    </row>
    <row r="952" spans="1:26" ht="11.25" customHeight="1">
      <c r="A952" s="120"/>
      <c r="B952" s="58"/>
      <c r="C952" s="120"/>
      <c r="D952" s="120"/>
      <c r="E952" s="120"/>
      <c r="F952" s="120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122"/>
      <c r="Y952" s="122"/>
      <c r="Z952" s="2"/>
    </row>
    <row r="953" spans="1:26" ht="11.25" customHeight="1">
      <c r="A953" s="120"/>
      <c r="B953" s="58"/>
      <c r="C953" s="120"/>
      <c r="D953" s="120"/>
      <c r="E953" s="120"/>
      <c r="F953" s="120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122"/>
      <c r="Y953" s="122"/>
      <c r="Z953" s="2"/>
    </row>
    <row r="954" spans="1:26" ht="11.25" customHeight="1">
      <c r="A954" s="120"/>
      <c r="B954" s="58"/>
      <c r="C954" s="120"/>
      <c r="D954" s="120"/>
      <c r="E954" s="120"/>
      <c r="F954" s="120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122"/>
      <c r="Y954" s="122"/>
      <c r="Z954" s="2"/>
    </row>
    <row r="955" spans="1:26" ht="11.25" customHeight="1">
      <c r="A955" s="120"/>
      <c r="B955" s="58"/>
      <c r="C955" s="120"/>
      <c r="D955" s="120"/>
      <c r="E955" s="120"/>
      <c r="F955" s="120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122"/>
      <c r="Y955" s="122"/>
      <c r="Z955" s="2"/>
    </row>
    <row r="956" spans="1:26" ht="11.25" customHeight="1">
      <c r="A956" s="120"/>
      <c r="B956" s="58"/>
      <c r="C956" s="120"/>
      <c r="D956" s="120"/>
      <c r="E956" s="120"/>
      <c r="F956" s="120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122"/>
      <c r="Y956" s="122"/>
      <c r="Z956" s="2"/>
    </row>
    <row r="957" spans="1:26" ht="11.25" customHeight="1">
      <c r="A957" s="120"/>
      <c r="B957" s="58"/>
      <c r="C957" s="120"/>
      <c r="D957" s="120"/>
      <c r="E957" s="120"/>
      <c r="F957" s="120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122"/>
      <c r="Y957" s="122"/>
      <c r="Z957" s="2"/>
    </row>
    <row r="958" spans="1:26" ht="11.25" customHeight="1">
      <c r="A958" s="120"/>
      <c r="B958" s="58"/>
      <c r="C958" s="120"/>
      <c r="D958" s="120"/>
      <c r="E958" s="120"/>
      <c r="F958" s="120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122"/>
      <c r="Y958" s="122"/>
      <c r="Z958" s="2"/>
    </row>
    <row r="959" spans="1:26" ht="11.25" customHeight="1">
      <c r="A959" s="120"/>
      <c r="B959" s="58"/>
      <c r="C959" s="120"/>
      <c r="D959" s="120"/>
      <c r="E959" s="120"/>
      <c r="F959" s="120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122"/>
      <c r="Y959" s="122"/>
      <c r="Z959" s="2"/>
    </row>
    <row r="960" spans="1:26" ht="11.25" customHeight="1">
      <c r="A960" s="120"/>
      <c r="B960" s="58"/>
      <c r="C960" s="120"/>
      <c r="D960" s="120"/>
      <c r="E960" s="120"/>
      <c r="F960" s="120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122"/>
      <c r="Y960" s="122"/>
      <c r="Z960" s="2"/>
    </row>
    <row r="961" spans="1:26" ht="11.25" customHeight="1">
      <c r="A961" s="120"/>
      <c r="B961" s="58"/>
      <c r="C961" s="120"/>
      <c r="D961" s="120"/>
      <c r="E961" s="120"/>
      <c r="F961" s="120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122"/>
      <c r="Y961" s="122"/>
      <c r="Z961" s="2"/>
    </row>
    <row r="962" spans="1:26" ht="11.25" customHeight="1">
      <c r="A962" s="120"/>
      <c r="B962" s="58"/>
      <c r="C962" s="120"/>
      <c r="D962" s="120"/>
      <c r="E962" s="120"/>
      <c r="F962" s="120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122"/>
      <c r="Y962" s="122"/>
      <c r="Z962" s="2"/>
    </row>
    <row r="963" spans="1:26" ht="11.25" customHeight="1">
      <c r="A963" s="120"/>
      <c r="B963" s="58"/>
      <c r="C963" s="120"/>
      <c r="D963" s="120"/>
      <c r="E963" s="120"/>
      <c r="F963" s="120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122"/>
      <c r="Y963" s="122"/>
      <c r="Z963" s="2"/>
    </row>
    <row r="964" spans="1:26" ht="11.25" customHeight="1">
      <c r="A964" s="120"/>
      <c r="B964" s="58"/>
      <c r="C964" s="120"/>
      <c r="D964" s="120"/>
      <c r="E964" s="120"/>
      <c r="F964" s="120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122"/>
      <c r="Y964" s="122"/>
      <c r="Z964" s="2"/>
    </row>
    <row r="965" spans="1:26" ht="11.25" customHeight="1">
      <c r="A965" s="120"/>
      <c r="B965" s="58"/>
      <c r="C965" s="120"/>
      <c r="D965" s="120"/>
      <c r="E965" s="120"/>
      <c r="F965" s="120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122"/>
      <c r="Y965" s="122"/>
      <c r="Z965" s="2"/>
    </row>
    <row r="966" spans="1:26" ht="11.25" customHeight="1">
      <c r="A966" s="120"/>
      <c r="B966" s="58"/>
      <c r="C966" s="120"/>
      <c r="D966" s="120"/>
      <c r="E966" s="120"/>
      <c r="F966" s="120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122"/>
      <c r="Y966" s="122"/>
      <c r="Z966" s="2"/>
    </row>
    <row r="967" spans="1:26" ht="11.25" customHeight="1">
      <c r="A967" s="120"/>
      <c r="B967" s="58"/>
      <c r="C967" s="120"/>
      <c r="D967" s="120"/>
      <c r="E967" s="120"/>
      <c r="F967" s="120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122"/>
      <c r="Y967" s="122"/>
      <c r="Z967" s="2"/>
    </row>
    <row r="968" spans="1:26" ht="11.25" customHeight="1">
      <c r="A968" s="120"/>
      <c r="B968" s="58"/>
      <c r="C968" s="120"/>
      <c r="D968" s="120"/>
      <c r="E968" s="120"/>
      <c r="F968" s="120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122"/>
      <c r="Y968" s="122"/>
      <c r="Z968" s="2"/>
    </row>
    <row r="969" spans="1:26" ht="11.25" customHeight="1">
      <c r="A969" s="120"/>
      <c r="B969" s="58"/>
      <c r="C969" s="120"/>
      <c r="D969" s="120"/>
      <c r="E969" s="120"/>
      <c r="F969" s="120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122"/>
      <c r="Y969" s="122"/>
      <c r="Z969" s="2"/>
    </row>
    <row r="970" spans="1:26" ht="11.25" customHeight="1">
      <c r="A970" s="120"/>
      <c r="B970" s="58"/>
      <c r="C970" s="120"/>
      <c r="D970" s="120"/>
      <c r="E970" s="120"/>
      <c r="F970" s="120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122"/>
      <c r="Y970" s="122"/>
      <c r="Z970" s="2"/>
    </row>
    <row r="971" spans="1:26" ht="11.25" customHeight="1">
      <c r="A971" s="120"/>
      <c r="B971" s="58"/>
      <c r="C971" s="120"/>
      <c r="D971" s="120"/>
      <c r="E971" s="120"/>
      <c r="F971" s="120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122"/>
      <c r="Y971" s="122"/>
      <c r="Z971" s="2"/>
    </row>
    <row r="972" spans="1:26" ht="11.25" customHeight="1">
      <c r="A972" s="120"/>
      <c r="B972" s="58"/>
      <c r="C972" s="120"/>
      <c r="D972" s="120"/>
      <c r="E972" s="120"/>
      <c r="F972" s="120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122"/>
      <c r="Y972" s="122"/>
      <c r="Z972" s="2"/>
    </row>
    <row r="973" spans="1:26" ht="11.25" customHeight="1">
      <c r="A973" s="120"/>
      <c r="B973" s="58"/>
      <c r="C973" s="120"/>
      <c r="D973" s="120"/>
      <c r="E973" s="120"/>
      <c r="F973" s="120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122"/>
      <c r="Y973" s="122"/>
      <c r="Z973" s="2"/>
    </row>
    <row r="974" spans="1:26" ht="11.25" customHeight="1">
      <c r="A974" s="120"/>
      <c r="B974" s="58"/>
      <c r="C974" s="120"/>
      <c r="D974" s="120"/>
      <c r="E974" s="120"/>
      <c r="F974" s="120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122"/>
      <c r="Y974" s="122"/>
      <c r="Z974" s="2"/>
    </row>
    <row r="975" spans="1:26" ht="11.25" customHeight="1">
      <c r="A975" s="120"/>
      <c r="B975" s="58"/>
      <c r="C975" s="120"/>
      <c r="D975" s="120"/>
      <c r="E975" s="120"/>
      <c r="F975" s="120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122"/>
      <c r="Y975" s="122"/>
      <c r="Z975" s="2"/>
    </row>
    <row r="976" spans="1:26" ht="11.25" customHeight="1">
      <c r="A976" s="120"/>
      <c r="B976" s="58"/>
      <c r="C976" s="120"/>
      <c r="D976" s="120"/>
      <c r="E976" s="120"/>
      <c r="F976" s="120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122"/>
      <c r="Y976" s="122"/>
      <c r="Z976" s="2"/>
    </row>
    <row r="977" spans="1:26" ht="11.25" customHeight="1">
      <c r="A977" s="120"/>
      <c r="B977" s="58"/>
      <c r="C977" s="120"/>
      <c r="D977" s="120"/>
      <c r="E977" s="120"/>
      <c r="F977" s="120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122"/>
      <c r="Y977" s="122"/>
      <c r="Z977" s="2"/>
    </row>
    <row r="978" spans="1:26" ht="11.25" customHeight="1">
      <c r="A978" s="120"/>
      <c r="B978" s="58"/>
      <c r="C978" s="120"/>
      <c r="D978" s="120"/>
      <c r="E978" s="120"/>
      <c r="F978" s="120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122"/>
      <c r="Y978" s="122"/>
      <c r="Z978" s="2"/>
    </row>
    <row r="979" spans="1:26" ht="11.25" customHeight="1">
      <c r="A979" s="120"/>
      <c r="B979" s="58"/>
      <c r="C979" s="120"/>
      <c r="D979" s="120"/>
      <c r="E979" s="120"/>
      <c r="F979" s="120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122"/>
      <c r="Y979" s="122"/>
      <c r="Z979" s="2"/>
    </row>
    <row r="980" spans="1:26" ht="11.25" customHeight="1">
      <c r="A980" s="120"/>
      <c r="B980" s="58"/>
      <c r="C980" s="120"/>
      <c r="D980" s="120"/>
      <c r="E980" s="120"/>
      <c r="F980" s="120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122"/>
      <c r="Y980" s="122"/>
      <c r="Z980" s="2"/>
    </row>
    <row r="981" spans="1:26" ht="11.25" customHeight="1">
      <c r="A981" s="120"/>
      <c r="B981" s="58"/>
      <c r="C981" s="120"/>
      <c r="D981" s="120"/>
      <c r="E981" s="120"/>
      <c r="F981" s="120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122"/>
      <c r="Y981" s="122"/>
      <c r="Z981" s="2"/>
    </row>
    <row r="982" spans="1:26" ht="11.25" customHeight="1">
      <c r="A982" s="120"/>
      <c r="B982" s="58"/>
      <c r="C982" s="120"/>
      <c r="D982" s="120"/>
      <c r="E982" s="120"/>
      <c r="F982" s="120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122"/>
      <c r="Y982" s="122"/>
      <c r="Z982" s="2"/>
    </row>
    <row r="983" spans="1:26" ht="11.25" customHeight="1">
      <c r="A983" s="120"/>
      <c r="B983" s="58"/>
      <c r="C983" s="120"/>
      <c r="D983" s="120"/>
      <c r="E983" s="120"/>
      <c r="F983" s="120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122"/>
      <c r="Y983" s="122"/>
      <c r="Z983" s="2"/>
    </row>
    <row r="984" spans="1:26" ht="11.25" customHeight="1">
      <c r="A984" s="120"/>
      <c r="B984" s="58"/>
      <c r="C984" s="120"/>
      <c r="D984" s="120"/>
      <c r="E984" s="120"/>
      <c r="F984" s="120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122"/>
      <c r="Y984" s="122"/>
      <c r="Z984" s="2"/>
    </row>
    <row r="985" spans="1:26" ht="11.25" customHeight="1">
      <c r="A985" s="120"/>
      <c r="B985" s="58"/>
      <c r="C985" s="120"/>
      <c r="D985" s="120"/>
      <c r="E985" s="120"/>
      <c r="F985" s="120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122"/>
      <c r="Y985" s="122"/>
      <c r="Z985" s="2"/>
    </row>
    <row r="986" spans="1:26" ht="11.25" customHeight="1">
      <c r="A986" s="120"/>
      <c r="B986" s="58"/>
      <c r="C986" s="120"/>
      <c r="D986" s="120"/>
      <c r="E986" s="120"/>
      <c r="F986" s="120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122"/>
      <c r="Y986" s="122"/>
      <c r="Z986" s="2"/>
    </row>
    <row r="987" spans="1:26" ht="11.25" customHeight="1">
      <c r="A987" s="120"/>
      <c r="B987" s="58"/>
      <c r="C987" s="120"/>
      <c r="D987" s="120"/>
      <c r="E987" s="120"/>
      <c r="F987" s="120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122"/>
      <c r="Y987" s="122"/>
      <c r="Z987" s="2"/>
    </row>
    <row r="988" spans="1:26" ht="11.25" customHeight="1">
      <c r="A988" s="120"/>
      <c r="B988" s="58"/>
      <c r="C988" s="120"/>
      <c r="D988" s="120"/>
      <c r="E988" s="120"/>
      <c r="F988" s="120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122"/>
      <c r="Y988" s="122"/>
      <c r="Z988" s="2"/>
    </row>
    <row r="989" spans="1:26" ht="11.25" customHeight="1">
      <c r="A989" s="120"/>
      <c r="B989" s="58"/>
      <c r="C989" s="120"/>
      <c r="D989" s="120"/>
      <c r="E989" s="120"/>
      <c r="F989" s="120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122"/>
      <c r="Y989" s="122"/>
      <c r="Z989" s="2"/>
    </row>
    <row r="990" spans="1:26" ht="11.25" customHeight="1">
      <c r="A990" s="120"/>
      <c r="B990" s="58"/>
      <c r="C990" s="120"/>
      <c r="D990" s="120"/>
      <c r="E990" s="120"/>
      <c r="F990" s="120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122"/>
      <c r="Y990" s="122"/>
      <c r="Z990" s="2"/>
    </row>
    <row r="991" spans="1:26" ht="11.25" customHeight="1">
      <c r="A991" s="120"/>
      <c r="B991" s="58"/>
      <c r="C991" s="120"/>
      <c r="D991" s="120"/>
      <c r="E991" s="120"/>
      <c r="F991" s="120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122"/>
      <c r="Y991" s="122"/>
      <c r="Z991" s="2"/>
    </row>
    <row r="992" spans="1:26" ht="11.25" customHeight="1">
      <c r="A992" s="120"/>
      <c r="B992" s="58"/>
      <c r="C992" s="120"/>
      <c r="D992" s="120"/>
      <c r="E992" s="120"/>
      <c r="F992" s="120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122"/>
      <c r="Y992" s="122"/>
      <c r="Z992" s="2"/>
    </row>
    <row r="993" spans="1:26" ht="11.25" customHeight="1">
      <c r="A993" s="120"/>
      <c r="B993" s="58"/>
      <c r="C993" s="120"/>
      <c r="D993" s="120"/>
      <c r="E993" s="120"/>
      <c r="F993" s="120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122"/>
      <c r="Y993" s="122"/>
      <c r="Z993" s="2"/>
    </row>
    <row r="994" spans="1:26" ht="11.25" customHeight="1">
      <c r="A994" s="120"/>
      <c r="B994" s="58"/>
      <c r="C994" s="120"/>
      <c r="D994" s="120"/>
      <c r="E994" s="120"/>
      <c r="F994" s="120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122"/>
      <c r="Y994" s="122"/>
      <c r="Z994" s="2"/>
    </row>
    <row r="995" spans="1:26" ht="11.25" customHeight="1">
      <c r="A995" s="120"/>
      <c r="B995" s="58"/>
      <c r="C995" s="120"/>
      <c r="D995" s="120"/>
      <c r="E995" s="120"/>
      <c r="F995" s="120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122"/>
      <c r="Y995" s="122"/>
      <c r="Z995" s="2"/>
    </row>
    <row r="996" spans="1:26" ht="11.25" customHeight="1">
      <c r="A996" s="120"/>
      <c r="B996" s="58"/>
      <c r="C996" s="120"/>
      <c r="D996" s="120"/>
      <c r="E996" s="120"/>
      <c r="F996" s="120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122"/>
      <c r="Y996" s="122"/>
      <c r="Z996" s="2"/>
    </row>
    <row r="997" spans="1:26" ht="11.25" customHeight="1">
      <c r="A997" s="120"/>
      <c r="B997" s="58"/>
      <c r="C997" s="120"/>
      <c r="D997" s="120"/>
      <c r="E997" s="120"/>
      <c r="F997" s="120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122"/>
      <c r="Y997" s="122"/>
      <c r="Z997" s="2"/>
    </row>
    <row r="998" spans="1:26" ht="11.25" customHeight="1">
      <c r="A998" s="120"/>
      <c r="B998" s="58"/>
      <c r="C998" s="120"/>
      <c r="D998" s="120"/>
      <c r="E998" s="120"/>
      <c r="F998" s="120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122"/>
      <c r="Y998" s="122"/>
      <c r="Z998" s="2"/>
    </row>
    <row r="999" spans="1:26" ht="11.25" customHeight="1">
      <c r="A999" s="120"/>
      <c r="B999" s="58"/>
      <c r="C999" s="120"/>
      <c r="D999" s="120"/>
      <c r="E999" s="120"/>
      <c r="F999" s="120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122"/>
      <c r="Y999" s="122"/>
      <c r="Z999" s="2"/>
    </row>
    <row r="1000" spans="1:26" ht="11.25" customHeight="1">
      <c r="A1000" s="120"/>
      <c r="B1000" s="58"/>
      <c r="C1000" s="120"/>
      <c r="D1000" s="120"/>
      <c r="E1000" s="120"/>
      <c r="F1000" s="120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122"/>
      <c r="Y1000" s="122"/>
      <c r="Z1000" s="2"/>
    </row>
  </sheetData>
  <mergeCells count="19">
    <mergeCell ref="W6:W7"/>
    <mergeCell ref="X6:Y6"/>
    <mergeCell ref="A1:Y1"/>
    <mergeCell ref="A2:Y2"/>
    <mergeCell ref="A3:Y3"/>
    <mergeCell ref="A4:Y4"/>
    <mergeCell ref="A5:Y5"/>
    <mergeCell ref="A6:A7"/>
    <mergeCell ref="B6:B7"/>
    <mergeCell ref="N6:N7"/>
    <mergeCell ref="O6:Q6"/>
    <mergeCell ref="R6:R7"/>
    <mergeCell ref="S6:U6"/>
    <mergeCell ref="V6:V7"/>
    <mergeCell ref="C6:C7"/>
    <mergeCell ref="D6:F6"/>
    <mergeCell ref="G6:I6"/>
    <mergeCell ref="J6:J7"/>
    <mergeCell ref="K6:M6"/>
  </mergeCells>
  <printOptions horizontalCentered="1" verticalCentered="1"/>
  <pageMargins left="0" right="0" top="0.74803149606299213" bottom="0.74803149606299213" header="0" footer="0"/>
  <pageSetup paperSize="14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DB5"/>
  </sheetPr>
  <dimension ref="A1:AR1000"/>
  <sheetViews>
    <sheetView workbookViewId="0"/>
  </sheetViews>
  <sheetFormatPr baseColWidth="10" defaultColWidth="14.42578125" defaultRowHeight="15" customHeight="1" outlineLevelRow="1" outlineLevelCol="1"/>
  <cols>
    <col min="1" max="1" width="3.5703125" customWidth="1"/>
    <col min="2" max="2" width="15.42578125" customWidth="1"/>
    <col min="3" max="3" width="11.85546875" customWidth="1"/>
    <col min="4" max="4" width="10.42578125" customWidth="1"/>
    <col min="5" max="5" width="23.5703125" customWidth="1"/>
    <col min="6" max="7" width="15.7109375" customWidth="1"/>
    <col min="8" max="9" width="15.7109375" hidden="1" customWidth="1"/>
    <col min="10" max="12" width="15.7109375" customWidth="1"/>
    <col min="13" max="15" width="15.7109375" hidden="1" customWidth="1"/>
    <col min="16" max="17" width="15.7109375" customWidth="1"/>
    <col min="18" max="20" width="15.7109375" customWidth="1" outlineLevel="1"/>
    <col min="21" max="21" width="15.7109375" customWidth="1"/>
    <col min="22" max="24" width="15.7109375" hidden="1" customWidth="1" outlineLevel="1"/>
    <col min="25" max="25" width="15.7109375" customWidth="1"/>
    <col min="26" max="28" width="15.7109375" hidden="1" customWidth="1" outlineLevel="1"/>
    <col min="29" max="29" width="15.7109375" customWidth="1"/>
    <col min="30" max="32" width="15.7109375" hidden="1" customWidth="1" outlineLevel="1"/>
    <col min="33" max="36" width="15.7109375" customWidth="1"/>
    <col min="37" max="44" width="11.42578125" customWidth="1"/>
  </cols>
  <sheetData>
    <row r="1" spans="1:44" ht="16.5" customHeight="1">
      <c r="A1" s="317" t="s">
        <v>0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18"/>
      <c r="AI1" s="318"/>
      <c r="AJ1" s="318"/>
      <c r="AK1" s="1"/>
      <c r="AL1" s="1"/>
      <c r="AM1" s="1"/>
      <c r="AN1" s="1"/>
      <c r="AO1" s="1"/>
      <c r="AP1" s="1"/>
      <c r="AQ1" s="1"/>
      <c r="AR1" s="1"/>
    </row>
    <row r="2" spans="1:44" ht="16.5" customHeight="1">
      <c r="A2" s="317" t="s">
        <v>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1"/>
      <c r="AL2" s="1"/>
      <c r="AM2" s="1"/>
      <c r="AN2" s="1"/>
      <c r="AO2" s="1"/>
      <c r="AP2" s="1"/>
      <c r="AQ2" s="1"/>
      <c r="AR2" s="1"/>
    </row>
    <row r="3" spans="1:44" ht="16.5" customHeight="1">
      <c r="A3" s="317" t="s">
        <v>2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  <c r="AJ3" s="318"/>
      <c r="AK3" s="1"/>
      <c r="AL3" s="1"/>
      <c r="AM3" s="1"/>
      <c r="AN3" s="1"/>
      <c r="AO3" s="1"/>
      <c r="AP3" s="1"/>
      <c r="AQ3" s="1"/>
      <c r="AR3" s="1"/>
    </row>
    <row r="4" spans="1:44" ht="16.5" customHeight="1">
      <c r="A4" s="317" t="s">
        <v>3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1"/>
      <c r="AL4" s="1"/>
      <c r="AM4" s="1"/>
      <c r="AN4" s="1"/>
      <c r="AO4" s="1"/>
      <c r="AP4" s="1"/>
      <c r="AQ4" s="1"/>
      <c r="AR4" s="1"/>
    </row>
    <row r="5" spans="1:44" ht="17.25" customHeight="1">
      <c r="A5" s="319" t="s">
        <v>112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2"/>
      <c r="AK5" s="2"/>
      <c r="AL5" s="2"/>
      <c r="AM5" s="2"/>
      <c r="AN5" s="2"/>
      <c r="AO5" s="2"/>
      <c r="AP5" s="2"/>
      <c r="AQ5" s="2"/>
      <c r="AR5" s="2"/>
    </row>
    <row r="6" spans="1:44" ht="24" customHeight="1">
      <c r="A6" s="320" t="s">
        <v>5</v>
      </c>
      <c r="B6" s="320" t="s">
        <v>6</v>
      </c>
      <c r="C6" s="320" t="s">
        <v>7</v>
      </c>
      <c r="D6" s="320" t="s">
        <v>8</v>
      </c>
      <c r="E6" s="320" t="s">
        <v>9</v>
      </c>
      <c r="F6" s="320" t="s">
        <v>10</v>
      </c>
      <c r="G6" s="320" t="s">
        <v>11</v>
      </c>
      <c r="H6" s="331" t="s">
        <v>12</v>
      </c>
      <c r="I6" s="312"/>
      <c r="J6" s="313" t="s">
        <v>13</v>
      </c>
      <c r="K6" s="313" t="s">
        <v>14</v>
      </c>
      <c r="L6" s="320" t="s">
        <v>15</v>
      </c>
      <c r="M6" s="332" t="s">
        <v>16</v>
      </c>
      <c r="N6" s="333"/>
      <c r="O6" s="316"/>
      <c r="P6" s="320" t="s">
        <v>17</v>
      </c>
      <c r="Q6" s="320" t="s">
        <v>18</v>
      </c>
      <c r="R6" s="310" t="s">
        <v>19</v>
      </c>
      <c r="S6" s="311"/>
      <c r="T6" s="312"/>
      <c r="U6" s="313" t="s">
        <v>20</v>
      </c>
      <c r="V6" s="310" t="s">
        <v>19</v>
      </c>
      <c r="W6" s="311"/>
      <c r="X6" s="312"/>
      <c r="Y6" s="313" t="s">
        <v>21</v>
      </c>
      <c r="Z6" s="310" t="s">
        <v>19</v>
      </c>
      <c r="AA6" s="311"/>
      <c r="AB6" s="312"/>
      <c r="AC6" s="313" t="s">
        <v>22</v>
      </c>
      <c r="AD6" s="310" t="s">
        <v>19</v>
      </c>
      <c r="AE6" s="311"/>
      <c r="AF6" s="312"/>
      <c r="AG6" s="313" t="s">
        <v>23</v>
      </c>
      <c r="AH6" s="313" t="s">
        <v>24</v>
      </c>
      <c r="AI6" s="315" t="s">
        <v>25</v>
      </c>
      <c r="AJ6" s="316"/>
      <c r="AK6" s="1"/>
      <c r="AL6" s="1"/>
      <c r="AM6" s="1"/>
      <c r="AN6" s="1"/>
      <c r="AO6" s="1"/>
      <c r="AP6" s="1"/>
      <c r="AQ6" s="1"/>
      <c r="AR6" s="3"/>
    </row>
    <row r="7" spans="1:44" ht="26.25" customHeight="1">
      <c r="A7" s="314"/>
      <c r="B7" s="314"/>
      <c r="C7" s="314"/>
      <c r="D7" s="314"/>
      <c r="E7" s="314"/>
      <c r="F7" s="314"/>
      <c r="G7" s="314"/>
      <c r="H7" s="4" t="s">
        <v>26</v>
      </c>
      <c r="I7" s="4" t="s">
        <v>27</v>
      </c>
      <c r="J7" s="314"/>
      <c r="K7" s="314"/>
      <c r="L7" s="314"/>
      <c r="M7" s="5" t="s">
        <v>28</v>
      </c>
      <c r="N7" s="5" t="s">
        <v>29</v>
      </c>
      <c r="O7" s="5" t="s">
        <v>30</v>
      </c>
      <c r="P7" s="314"/>
      <c r="Q7" s="314"/>
      <c r="R7" s="5" t="s">
        <v>31</v>
      </c>
      <c r="S7" s="5" t="s">
        <v>32</v>
      </c>
      <c r="T7" s="5" t="s">
        <v>33</v>
      </c>
      <c r="U7" s="314"/>
      <c r="V7" s="5" t="s">
        <v>34</v>
      </c>
      <c r="W7" s="5" t="s">
        <v>35</v>
      </c>
      <c r="X7" s="5" t="s">
        <v>36</v>
      </c>
      <c r="Y7" s="314"/>
      <c r="Z7" s="5" t="s">
        <v>37</v>
      </c>
      <c r="AA7" s="5" t="s">
        <v>38</v>
      </c>
      <c r="AB7" s="5" t="s">
        <v>39</v>
      </c>
      <c r="AC7" s="314"/>
      <c r="AD7" s="5" t="s">
        <v>40</v>
      </c>
      <c r="AE7" s="5" t="s">
        <v>41</v>
      </c>
      <c r="AF7" s="5" t="s">
        <v>42</v>
      </c>
      <c r="AG7" s="314"/>
      <c r="AH7" s="314"/>
      <c r="AI7" s="6" t="s">
        <v>43</v>
      </c>
      <c r="AJ7" s="6" t="s">
        <v>44</v>
      </c>
      <c r="AK7" s="1"/>
      <c r="AL7" s="1"/>
      <c r="AM7" s="1"/>
      <c r="AN7" s="1"/>
      <c r="AO7" s="1"/>
      <c r="AP7" s="1"/>
      <c r="AQ7" s="1"/>
      <c r="AR7" s="3"/>
    </row>
    <row r="8" spans="1:44" ht="19.5" customHeight="1">
      <c r="A8" s="330" t="s">
        <v>45</v>
      </c>
      <c r="B8" s="311"/>
      <c r="C8" s="311"/>
      <c r="D8" s="311"/>
      <c r="E8" s="312"/>
      <c r="F8" s="7"/>
      <c r="G8" s="8"/>
      <c r="H8" s="9"/>
      <c r="I8" s="9"/>
      <c r="J8" s="46"/>
      <c r="K8" s="11"/>
      <c r="L8" s="12"/>
      <c r="M8" s="13"/>
      <c r="N8" s="13"/>
      <c r="O8" s="13"/>
      <c r="P8" s="8"/>
      <c r="Q8" s="7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4"/>
      <c r="AJ8" s="14"/>
      <c r="AK8" s="2"/>
      <c r="AL8" s="2"/>
      <c r="AM8" s="2"/>
      <c r="AN8" s="2"/>
      <c r="AO8" s="2"/>
      <c r="AP8" s="2"/>
      <c r="AQ8" s="2"/>
      <c r="AR8" s="15"/>
    </row>
    <row r="9" spans="1:44" ht="19.5" customHeight="1" outlineLevel="1">
      <c r="A9" s="16">
        <v>1</v>
      </c>
      <c r="B9" s="34"/>
      <c r="C9" s="145"/>
      <c r="D9" s="95"/>
      <c r="E9" s="146"/>
      <c r="F9" s="143"/>
      <c r="G9" s="132"/>
      <c r="H9" s="21"/>
      <c r="I9" s="22"/>
      <c r="J9" s="220">
        <v>33883688</v>
      </c>
      <c r="K9" s="57"/>
      <c r="L9" s="143"/>
      <c r="M9" s="134"/>
      <c r="N9" s="134"/>
      <c r="O9" s="134"/>
      <c r="P9" s="132"/>
      <c r="Q9" s="132"/>
      <c r="R9" s="134"/>
      <c r="S9" s="134"/>
      <c r="T9" s="134"/>
      <c r="U9" s="135">
        <f t="shared" ref="U9:U10" si="0">SUM(R9:T9)</f>
        <v>0</v>
      </c>
      <c r="V9" s="134"/>
      <c r="W9" s="134"/>
      <c r="X9" s="134"/>
      <c r="Y9" s="135">
        <f t="shared" ref="Y9:Y10" si="1">SUM(V9:X9)</f>
        <v>0</v>
      </c>
      <c r="Z9" s="134"/>
      <c r="AA9" s="221"/>
      <c r="AB9" s="134"/>
      <c r="AC9" s="135">
        <f t="shared" ref="AC9:AC10" si="2">SUM(Z9:AB9)</f>
        <v>0</v>
      </c>
      <c r="AD9" s="134"/>
      <c r="AE9" s="134"/>
      <c r="AF9" s="134"/>
      <c r="AG9" s="135">
        <f t="shared" ref="AG9:AG10" si="3">SUM(AD9:AF9)</f>
        <v>0</v>
      </c>
      <c r="AH9" s="135">
        <f t="shared" ref="AH9:AH10" si="4">SUM(U9,Y9,AC9,AG9)</f>
        <v>0</v>
      </c>
      <c r="AI9" s="27">
        <f t="shared" ref="AI9:AI10" si="5">IF(ISERROR(AH9/$J$11),0,AH9/$J$11)</f>
        <v>0</v>
      </c>
      <c r="AJ9" s="28" t="str">
        <f t="shared" ref="AJ9:AJ10" si="6">IF(ISERROR(AH9/$AH$86),"-",AH9/$AH$86)</f>
        <v>-</v>
      </c>
      <c r="AK9" s="1"/>
      <c r="AL9" s="1"/>
      <c r="AM9" s="1"/>
      <c r="AN9" s="1"/>
      <c r="AO9" s="1"/>
      <c r="AP9" s="1"/>
      <c r="AQ9" s="1"/>
      <c r="AR9" s="3"/>
    </row>
    <row r="10" spans="1:44" ht="19.5" customHeight="1" outlineLevel="1">
      <c r="A10" s="16">
        <v>2</v>
      </c>
      <c r="B10" s="34"/>
      <c r="C10" s="145"/>
      <c r="D10" s="95"/>
      <c r="E10" s="146"/>
      <c r="F10" s="143"/>
      <c r="G10" s="132"/>
      <c r="H10" s="21"/>
      <c r="I10" s="22"/>
      <c r="J10" s="57"/>
      <c r="K10" s="57"/>
      <c r="L10" s="82"/>
      <c r="M10" s="134"/>
      <c r="N10" s="134"/>
      <c r="O10" s="134"/>
      <c r="P10" s="132"/>
      <c r="Q10" s="18"/>
      <c r="R10" s="134"/>
      <c r="S10" s="134"/>
      <c r="T10" s="134"/>
      <c r="U10" s="135">
        <f t="shared" si="0"/>
        <v>0</v>
      </c>
      <c r="V10" s="134"/>
      <c r="W10" s="134"/>
      <c r="X10" s="134"/>
      <c r="Y10" s="135">
        <f t="shared" si="1"/>
        <v>0</v>
      </c>
      <c r="Z10" s="134"/>
      <c r="AA10" s="221"/>
      <c r="AB10" s="134"/>
      <c r="AC10" s="135">
        <f t="shared" si="2"/>
        <v>0</v>
      </c>
      <c r="AD10" s="134"/>
      <c r="AE10" s="134"/>
      <c r="AF10" s="134"/>
      <c r="AG10" s="135">
        <f t="shared" si="3"/>
        <v>0</v>
      </c>
      <c r="AH10" s="135">
        <f t="shared" si="4"/>
        <v>0</v>
      </c>
      <c r="AI10" s="27">
        <f t="shared" si="5"/>
        <v>0</v>
      </c>
      <c r="AJ10" s="28" t="str">
        <f t="shared" si="6"/>
        <v>-</v>
      </c>
      <c r="AK10" s="1"/>
      <c r="AL10" s="1"/>
      <c r="AM10" s="1"/>
      <c r="AN10" s="1"/>
      <c r="AO10" s="1"/>
      <c r="AP10" s="1"/>
      <c r="AQ10" s="1"/>
      <c r="AR10" s="3"/>
    </row>
    <row r="11" spans="1:44" ht="19.5" customHeight="1">
      <c r="A11" s="334" t="s">
        <v>54</v>
      </c>
      <c r="B11" s="335"/>
      <c r="C11" s="335"/>
      <c r="D11" s="335"/>
      <c r="E11" s="336"/>
      <c r="F11" s="137"/>
      <c r="G11" s="137"/>
      <c r="H11" s="137"/>
      <c r="I11" s="137"/>
      <c r="J11" s="41">
        <f t="shared" ref="J11:K11" si="7">SUM(J9:J10)</f>
        <v>33883688</v>
      </c>
      <c r="K11" s="42">
        <f t="shared" si="7"/>
        <v>0</v>
      </c>
      <c r="L11" s="137"/>
      <c r="M11" s="41">
        <f t="shared" ref="M11:O11" si="8">SUM(M9:M10)</f>
        <v>0</v>
      </c>
      <c r="N11" s="41">
        <f t="shared" si="8"/>
        <v>0</v>
      </c>
      <c r="O11" s="41">
        <f t="shared" si="8"/>
        <v>0</v>
      </c>
      <c r="P11" s="138"/>
      <c r="Q11" s="137"/>
      <c r="R11" s="41">
        <f t="shared" ref="R11:AH11" si="9">SUM(R9:R10)</f>
        <v>0</v>
      </c>
      <c r="S11" s="41">
        <f t="shared" si="9"/>
        <v>0</v>
      </c>
      <c r="T11" s="41">
        <f t="shared" si="9"/>
        <v>0</v>
      </c>
      <c r="U11" s="41">
        <f t="shared" si="9"/>
        <v>0</v>
      </c>
      <c r="V11" s="41">
        <f t="shared" si="9"/>
        <v>0</v>
      </c>
      <c r="W11" s="41">
        <f t="shared" si="9"/>
        <v>0</v>
      </c>
      <c r="X11" s="41">
        <f t="shared" si="9"/>
        <v>0</v>
      </c>
      <c r="Y11" s="41">
        <f t="shared" si="9"/>
        <v>0</v>
      </c>
      <c r="Z11" s="41">
        <f t="shared" si="9"/>
        <v>0</v>
      </c>
      <c r="AA11" s="41">
        <f t="shared" si="9"/>
        <v>0</v>
      </c>
      <c r="AB11" s="41">
        <f t="shared" si="9"/>
        <v>0</v>
      </c>
      <c r="AC11" s="41">
        <f t="shared" si="9"/>
        <v>0</v>
      </c>
      <c r="AD11" s="41">
        <f t="shared" si="9"/>
        <v>0</v>
      </c>
      <c r="AE11" s="41">
        <f t="shared" si="9"/>
        <v>0</v>
      </c>
      <c r="AF11" s="41">
        <f t="shared" si="9"/>
        <v>0</v>
      </c>
      <c r="AG11" s="41">
        <f t="shared" si="9"/>
        <v>0</v>
      </c>
      <c r="AH11" s="41">
        <f t="shared" si="9"/>
        <v>0</v>
      </c>
      <c r="AI11" s="43">
        <f>IF(ISERROR(AH11/J11),0,AH11/J11)</f>
        <v>0</v>
      </c>
      <c r="AJ11" s="43">
        <f>IF(ISERROR(AH11/$AH$86),0,AH11/$AH$86)</f>
        <v>0</v>
      </c>
      <c r="AK11" s="1"/>
      <c r="AL11" s="1"/>
      <c r="AM11" s="1"/>
      <c r="AN11" s="1"/>
      <c r="AO11" s="1"/>
      <c r="AP11" s="1"/>
      <c r="AQ11" s="1"/>
      <c r="AR11" s="3"/>
    </row>
    <row r="12" spans="1:44" ht="19.5" customHeight="1">
      <c r="A12" s="330" t="s">
        <v>55</v>
      </c>
      <c r="B12" s="311"/>
      <c r="C12" s="311"/>
      <c r="D12" s="311"/>
      <c r="E12" s="312"/>
      <c r="F12" s="7"/>
      <c r="G12" s="8"/>
      <c r="H12" s="9"/>
      <c r="I12" s="45"/>
      <c r="J12" s="46"/>
      <c r="K12" s="47"/>
      <c r="L12" s="12"/>
      <c r="M12" s="13"/>
      <c r="N12" s="13"/>
      <c r="O12" s="13"/>
      <c r="P12" s="8"/>
      <c r="Q12" s="7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4"/>
      <c r="AJ12" s="14"/>
      <c r="AK12" s="2"/>
      <c r="AL12" s="2"/>
      <c r="AM12" s="2"/>
      <c r="AN12" s="2"/>
      <c r="AO12" s="2"/>
      <c r="AP12" s="2"/>
      <c r="AQ12" s="2"/>
      <c r="AR12" s="15"/>
    </row>
    <row r="13" spans="1:44" ht="19.5" customHeight="1" outlineLevel="1">
      <c r="A13" s="16">
        <v>1</v>
      </c>
      <c r="B13" s="34"/>
      <c r="C13" s="143"/>
      <c r="D13" s="171"/>
      <c r="E13" s="132"/>
      <c r="F13" s="132"/>
      <c r="G13" s="132"/>
      <c r="H13" s="21"/>
      <c r="I13" s="22"/>
      <c r="J13" s="23">
        <v>33883688</v>
      </c>
      <c r="K13" s="148"/>
      <c r="L13" s="132"/>
      <c r="M13" s="134"/>
      <c r="N13" s="134"/>
      <c r="O13" s="134"/>
      <c r="P13" s="132"/>
      <c r="Q13" s="132"/>
      <c r="R13" s="134"/>
      <c r="S13" s="134"/>
      <c r="T13" s="134"/>
      <c r="U13" s="135">
        <f t="shared" ref="U13:U14" si="10">SUM(R13:T13)</f>
        <v>0</v>
      </c>
      <c r="V13" s="134"/>
      <c r="W13" s="134"/>
      <c r="X13" s="134"/>
      <c r="Y13" s="135">
        <f t="shared" ref="Y13:Y14" si="11">SUM(V13:X13)</f>
        <v>0</v>
      </c>
      <c r="Z13" s="134"/>
      <c r="AA13" s="134"/>
      <c r="AB13" s="134"/>
      <c r="AC13" s="135">
        <f t="shared" ref="AC13:AC14" si="12">SUM(Z13:AB13)</f>
        <v>0</v>
      </c>
      <c r="AD13" s="134"/>
      <c r="AE13" s="134"/>
      <c r="AF13" s="134"/>
      <c r="AG13" s="135">
        <f t="shared" ref="AG13:AG14" si="13">SUM(AD13:AF13)</f>
        <v>0</v>
      </c>
      <c r="AH13" s="135">
        <f t="shared" ref="AH13:AH14" si="14">SUM(U13,Y13,AC13,AG13)</f>
        <v>0</v>
      </c>
      <c r="AI13" s="27">
        <f t="shared" ref="AI13:AI14" si="15">IF(ISERROR(AH13/$J$15),0,AH13/$J$15)</f>
        <v>0</v>
      </c>
      <c r="AJ13" s="28" t="str">
        <f t="shared" ref="AJ13:AJ14" si="16">IF(ISERROR(AH13/$AH$86),"-",AH13/$AH$86)</f>
        <v>-</v>
      </c>
      <c r="AK13" s="1"/>
      <c r="AL13" s="1"/>
      <c r="AM13" s="1"/>
      <c r="AN13" s="1"/>
      <c r="AO13" s="1"/>
      <c r="AP13" s="1"/>
      <c r="AQ13" s="1"/>
      <c r="AR13" s="3"/>
    </row>
    <row r="14" spans="1:44" ht="19.5" customHeight="1" outlineLevel="1">
      <c r="A14" s="16">
        <v>2</v>
      </c>
      <c r="B14" s="34"/>
      <c r="C14" s="82"/>
      <c r="D14" s="35"/>
      <c r="E14" s="18"/>
      <c r="F14" s="18"/>
      <c r="G14" s="18"/>
      <c r="H14" s="36"/>
      <c r="I14" s="141"/>
      <c r="J14" s="46"/>
      <c r="K14" s="136"/>
      <c r="L14" s="18"/>
      <c r="M14" s="134"/>
      <c r="N14" s="134"/>
      <c r="O14" s="134"/>
      <c r="P14" s="18"/>
      <c r="Q14" s="18"/>
      <c r="R14" s="134"/>
      <c r="S14" s="134"/>
      <c r="T14" s="134"/>
      <c r="U14" s="135">
        <f t="shared" si="10"/>
        <v>0</v>
      </c>
      <c r="V14" s="134"/>
      <c r="W14" s="134"/>
      <c r="X14" s="134"/>
      <c r="Y14" s="135">
        <f t="shared" si="11"/>
        <v>0</v>
      </c>
      <c r="Z14" s="134"/>
      <c r="AA14" s="134"/>
      <c r="AB14" s="134"/>
      <c r="AC14" s="135">
        <f t="shared" si="12"/>
        <v>0</v>
      </c>
      <c r="AD14" s="134"/>
      <c r="AE14" s="134"/>
      <c r="AF14" s="134"/>
      <c r="AG14" s="135">
        <f t="shared" si="13"/>
        <v>0</v>
      </c>
      <c r="AH14" s="135">
        <f t="shared" si="14"/>
        <v>0</v>
      </c>
      <c r="AI14" s="27">
        <f t="shared" si="15"/>
        <v>0</v>
      </c>
      <c r="AJ14" s="28" t="str">
        <f t="shared" si="16"/>
        <v>-</v>
      </c>
      <c r="AK14" s="1"/>
      <c r="AL14" s="1"/>
      <c r="AM14" s="1"/>
      <c r="AN14" s="1"/>
      <c r="AO14" s="1"/>
      <c r="AP14" s="1"/>
      <c r="AQ14" s="1"/>
      <c r="AR14" s="3"/>
    </row>
    <row r="15" spans="1:44" ht="19.5" customHeight="1">
      <c r="A15" s="334" t="s">
        <v>56</v>
      </c>
      <c r="B15" s="335"/>
      <c r="C15" s="335"/>
      <c r="D15" s="335"/>
      <c r="E15" s="336"/>
      <c r="F15" s="137"/>
      <c r="G15" s="137"/>
      <c r="H15" s="137"/>
      <c r="I15" s="137"/>
      <c r="J15" s="41">
        <f t="shared" ref="J15:K15" si="17">SUM(J13:J14)</f>
        <v>33883688</v>
      </c>
      <c r="K15" s="42">
        <f t="shared" si="17"/>
        <v>0</v>
      </c>
      <c r="L15" s="137"/>
      <c r="M15" s="41">
        <f t="shared" ref="M15:O15" si="18">SUM(M13:M14)</f>
        <v>0</v>
      </c>
      <c r="N15" s="41">
        <f t="shared" si="18"/>
        <v>0</v>
      </c>
      <c r="O15" s="41">
        <f t="shared" si="18"/>
        <v>0</v>
      </c>
      <c r="P15" s="138"/>
      <c r="Q15" s="137"/>
      <c r="R15" s="41">
        <f t="shared" ref="R15:AH15" si="19">SUM(R13:R14)</f>
        <v>0</v>
      </c>
      <c r="S15" s="41">
        <f t="shared" si="19"/>
        <v>0</v>
      </c>
      <c r="T15" s="41">
        <f t="shared" si="19"/>
        <v>0</v>
      </c>
      <c r="U15" s="41">
        <f t="shared" si="19"/>
        <v>0</v>
      </c>
      <c r="V15" s="41">
        <f t="shared" si="19"/>
        <v>0</v>
      </c>
      <c r="W15" s="41">
        <f t="shared" si="19"/>
        <v>0</v>
      </c>
      <c r="X15" s="41">
        <f t="shared" si="19"/>
        <v>0</v>
      </c>
      <c r="Y15" s="41">
        <f t="shared" si="19"/>
        <v>0</v>
      </c>
      <c r="Z15" s="41">
        <f t="shared" si="19"/>
        <v>0</v>
      </c>
      <c r="AA15" s="41">
        <f t="shared" si="19"/>
        <v>0</v>
      </c>
      <c r="AB15" s="41">
        <f t="shared" si="19"/>
        <v>0</v>
      </c>
      <c r="AC15" s="41">
        <f t="shared" si="19"/>
        <v>0</v>
      </c>
      <c r="AD15" s="41">
        <f t="shared" si="19"/>
        <v>0</v>
      </c>
      <c r="AE15" s="41">
        <f t="shared" si="19"/>
        <v>0</v>
      </c>
      <c r="AF15" s="41">
        <f t="shared" si="19"/>
        <v>0</v>
      </c>
      <c r="AG15" s="41">
        <f t="shared" si="19"/>
        <v>0</v>
      </c>
      <c r="AH15" s="41">
        <f t="shared" si="19"/>
        <v>0</v>
      </c>
      <c r="AI15" s="43">
        <f>IF(ISERROR(AH15/J15),0,AH15/J15)</f>
        <v>0</v>
      </c>
      <c r="AJ15" s="43">
        <f>IF(ISERROR(AH15/$AH$86),0,AH15/$AH$86)</f>
        <v>0</v>
      </c>
      <c r="AK15" s="1"/>
      <c r="AL15" s="1"/>
      <c r="AM15" s="1"/>
      <c r="AN15" s="1"/>
      <c r="AO15" s="1"/>
      <c r="AP15" s="1"/>
      <c r="AQ15" s="1"/>
      <c r="AR15" s="3"/>
    </row>
    <row r="16" spans="1:44" ht="19.5" customHeight="1">
      <c r="A16" s="330" t="s">
        <v>57</v>
      </c>
      <c r="B16" s="311"/>
      <c r="C16" s="311"/>
      <c r="D16" s="311"/>
      <c r="E16" s="312"/>
      <c r="F16" s="7"/>
      <c r="G16" s="8"/>
      <c r="H16" s="9"/>
      <c r="I16" s="45"/>
      <c r="J16" s="46"/>
      <c r="K16" s="47"/>
      <c r="L16" s="12"/>
      <c r="M16" s="13"/>
      <c r="N16" s="13"/>
      <c r="O16" s="13"/>
      <c r="P16" s="8"/>
      <c r="Q16" s="7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4"/>
      <c r="AJ16" s="14"/>
      <c r="AK16" s="2"/>
      <c r="AL16" s="2"/>
      <c r="AM16" s="2"/>
      <c r="AN16" s="2"/>
      <c r="AO16" s="2"/>
      <c r="AP16" s="2"/>
      <c r="AQ16" s="2"/>
      <c r="AR16" s="15"/>
    </row>
    <row r="17" spans="1:44" ht="19.5" customHeight="1" outlineLevel="1">
      <c r="A17" s="16">
        <v>1</v>
      </c>
      <c r="B17" s="34"/>
      <c r="C17" s="143"/>
      <c r="D17" s="171"/>
      <c r="E17" s="132"/>
      <c r="F17" s="132"/>
      <c r="G17" s="132"/>
      <c r="H17" s="21"/>
      <c r="I17" s="22"/>
      <c r="J17" s="344">
        <v>33883688</v>
      </c>
      <c r="K17" s="148"/>
      <c r="L17" s="132"/>
      <c r="M17" s="134"/>
      <c r="N17" s="134"/>
      <c r="O17" s="134"/>
      <c r="P17" s="132"/>
      <c r="Q17" s="132"/>
      <c r="R17" s="134"/>
      <c r="S17" s="134"/>
      <c r="T17" s="134"/>
      <c r="U17" s="135">
        <f t="shared" ref="U17:U18" si="20">SUM(R17:T17)</f>
        <v>0</v>
      </c>
      <c r="V17" s="134"/>
      <c r="W17" s="134"/>
      <c r="X17" s="134"/>
      <c r="Y17" s="135">
        <f t="shared" ref="Y17:Y18" si="21">SUM(V17:X17)</f>
        <v>0</v>
      </c>
      <c r="Z17" s="134"/>
      <c r="AA17" s="134"/>
      <c r="AB17" s="134"/>
      <c r="AC17" s="135">
        <f t="shared" ref="AC17:AC18" si="22">SUM(Z17:AB17)</f>
        <v>0</v>
      </c>
      <c r="AD17" s="134"/>
      <c r="AE17" s="134"/>
      <c r="AF17" s="134"/>
      <c r="AG17" s="144">
        <f t="shared" ref="AG17:AG18" si="23">SUM(AD17:AF17)</f>
        <v>0</v>
      </c>
      <c r="AH17" s="135">
        <f t="shared" ref="AH17:AH18" si="24">SUM(U17,Y17,AC17,AG17)</f>
        <v>0</v>
      </c>
      <c r="AI17" s="27">
        <f t="shared" ref="AI17:AI18" si="25">IF(ISERROR(AH17/$J$19),0,AH17/$J$19)</f>
        <v>0</v>
      </c>
      <c r="AJ17" s="28" t="str">
        <f t="shared" ref="AJ17:AJ18" si="26">IF(ISERROR(AH17/$AH$86),"-",AH17/$AH$86)</f>
        <v>-</v>
      </c>
      <c r="AK17" s="1"/>
      <c r="AL17" s="1"/>
      <c r="AM17" s="1"/>
      <c r="AN17" s="1"/>
      <c r="AO17" s="1"/>
      <c r="AP17" s="1"/>
      <c r="AQ17" s="1"/>
      <c r="AR17" s="3"/>
    </row>
    <row r="18" spans="1:44" ht="19.5" customHeight="1" outlineLevel="1">
      <c r="A18" s="16">
        <v>2</v>
      </c>
      <c r="B18" s="34"/>
      <c r="C18" s="82"/>
      <c r="D18" s="35"/>
      <c r="E18" s="18"/>
      <c r="F18" s="18"/>
      <c r="G18" s="18"/>
      <c r="H18" s="36"/>
      <c r="I18" s="141"/>
      <c r="J18" s="314"/>
      <c r="K18" s="136"/>
      <c r="L18" s="18"/>
      <c r="M18" s="134"/>
      <c r="N18" s="134"/>
      <c r="O18" s="134"/>
      <c r="P18" s="18"/>
      <c r="Q18" s="18"/>
      <c r="R18" s="134"/>
      <c r="S18" s="134"/>
      <c r="T18" s="134"/>
      <c r="U18" s="135">
        <f t="shared" si="20"/>
        <v>0</v>
      </c>
      <c r="V18" s="134"/>
      <c r="W18" s="134"/>
      <c r="X18" s="134"/>
      <c r="Y18" s="135">
        <f t="shared" si="21"/>
        <v>0</v>
      </c>
      <c r="Z18" s="134"/>
      <c r="AA18" s="134"/>
      <c r="AB18" s="134"/>
      <c r="AC18" s="135">
        <f t="shared" si="22"/>
        <v>0</v>
      </c>
      <c r="AD18" s="134"/>
      <c r="AE18" s="134"/>
      <c r="AF18" s="134"/>
      <c r="AG18" s="144">
        <f t="shared" si="23"/>
        <v>0</v>
      </c>
      <c r="AH18" s="135">
        <f t="shared" si="24"/>
        <v>0</v>
      </c>
      <c r="AI18" s="27">
        <f t="shared" si="25"/>
        <v>0</v>
      </c>
      <c r="AJ18" s="28" t="str">
        <f t="shared" si="26"/>
        <v>-</v>
      </c>
      <c r="AK18" s="1"/>
      <c r="AL18" s="1"/>
      <c r="AM18" s="1"/>
      <c r="AN18" s="1"/>
      <c r="AO18" s="1"/>
      <c r="AP18" s="1"/>
      <c r="AQ18" s="1"/>
      <c r="AR18" s="3"/>
    </row>
    <row r="19" spans="1:44" ht="19.5" customHeight="1">
      <c r="A19" s="334"/>
      <c r="B19" s="335"/>
      <c r="C19" s="335"/>
      <c r="D19" s="335"/>
      <c r="E19" s="336"/>
      <c r="F19" s="137"/>
      <c r="G19" s="137"/>
      <c r="H19" s="137"/>
      <c r="I19" s="137"/>
      <c r="J19" s="41">
        <f t="shared" ref="J19:K19" si="27">SUM(J17:J18)</f>
        <v>33883688</v>
      </c>
      <c r="K19" s="42">
        <f t="shared" si="27"/>
        <v>0</v>
      </c>
      <c r="L19" s="137"/>
      <c r="M19" s="41">
        <f t="shared" ref="M19:O19" si="28">SUM(M17:M18)</f>
        <v>0</v>
      </c>
      <c r="N19" s="41">
        <f t="shared" si="28"/>
        <v>0</v>
      </c>
      <c r="O19" s="41">
        <f t="shared" si="28"/>
        <v>0</v>
      </c>
      <c r="P19" s="138"/>
      <c r="Q19" s="137"/>
      <c r="R19" s="41">
        <f t="shared" ref="R19:AH19" si="29">SUM(R17:R18)</f>
        <v>0</v>
      </c>
      <c r="S19" s="41">
        <f t="shared" si="29"/>
        <v>0</v>
      </c>
      <c r="T19" s="41">
        <f t="shared" si="29"/>
        <v>0</v>
      </c>
      <c r="U19" s="41">
        <f t="shared" si="29"/>
        <v>0</v>
      </c>
      <c r="V19" s="41">
        <f t="shared" si="29"/>
        <v>0</v>
      </c>
      <c r="W19" s="41">
        <f t="shared" si="29"/>
        <v>0</v>
      </c>
      <c r="X19" s="41">
        <f t="shared" si="29"/>
        <v>0</v>
      </c>
      <c r="Y19" s="41">
        <f t="shared" si="29"/>
        <v>0</v>
      </c>
      <c r="Z19" s="41">
        <f t="shared" si="29"/>
        <v>0</v>
      </c>
      <c r="AA19" s="41">
        <f t="shared" si="29"/>
        <v>0</v>
      </c>
      <c r="AB19" s="41">
        <f t="shared" si="29"/>
        <v>0</v>
      </c>
      <c r="AC19" s="41">
        <f t="shared" si="29"/>
        <v>0</v>
      </c>
      <c r="AD19" s="41">
        <f t="shared" si="29"/>
        <v>0</v>
      </c>
      <c r="AE19" s="41">
        <f t="shared" si="29"/>
        <v>0</v>
      </c>
      <c r="AF19" s="41">
        <f t="shared" si="29"/>
        <v>0</v>
      </c>
      <c r="AG19" s="41">
        <f t="shared" si="29"/>
        <v>0</v>
      </c>
      <c r="AH19" s="41">
        <f t="shared" si="29"/>
        <v>0</v>
      </c>
      <c r="AI19" s="43">
        <f>IF(ISERROR(AH19/J19),0,AH19/J19)</f>
        <v>0</v>
      </c>
      <c r="AJ19" s="43">
        <f>IF(ISERROR(AH19/$AH$86),0,AH19/$AH$86)</f>
        <v>0</v>
      </c>
      <c r="AK19" s="1"/>
      <c r="AL19" s="1"/>
      <c r="AM19" s="1"/>
      <c r="AN19" s="1"/>
      <c r="AO19" s="1"/>
      <c r="AP19" s="1"/>
      <c r="AQ19" s="1"/>
      <c r="AR19" s="3"/>
    </row>
    <row r="20" spans="1:44" ht="19.5" customHeight="1">
      <c r="A20" s="330" t="s">
        <v>59</v>
      </c>
      <c r="B20" s="311"/>
      <c r="C20" s="311"/>
      <c r="D20" s="311"/>
      <c r="E20" s="312"/>
      <c r="F20" s="7"/>
      <c r="G20" s="8"/>
      <c r="H20" s="9"/>
      <c r="I20" s="45"/>
      <c r="J20" s="46"/>
      <c r="K20" s="47"/>
      <c r="L20" s="12"/>
      <c r="M20" s="13"/>
      <c r="N20" s="13"/>
      <c r="O20" s="13"/>
      <c r="P20" s="8"/>
      <c r="Q20" s="7"/>
      <c r="R20" s="11"/>
      <c r="S20" s="11"/>
      <c r="T20" s="11"/>
      <c r="U20" s="11"/>
      <c r="V20" s="11"/>
      <c r="W20" s="11"/>
      <c r="X20" s="11"/>
      <c r="Y20" s="11"/>
      <c r="Z20" s="11"/>
      <c r="AA20" s="221"/>
      <c r="AB20" s="11"/>
      <c r="AC20" s="11"/>
      <c r="AD20" s="11"/>
      <c r="AE20" s="11"/>
      <c r="AF20" s="11"/>
      <c r="AG20" s="11"/>
      <c r="AH20" s="11"/>
      <c r="AI20" s="14"/>
      <c r="AJ20" s="14"/>
      <c r="AK20" s="2"/>
      <c r="AL20" s="2"/>
      <c r="AM20" s="2"/>
      <c r="AN20" s="2"/>
      <c r="AO20" s="2"/>
      <c r="AP20" s="2"/>
      <c r="AQ20" s="2"/>
      <c r="AR20" s="15"/>
    </row>
    <row r="21" spans="1:44" ht="19.5" customHeight="1" outlineLevel="1">
      <c r="A21" s="16">
        <v>1</v>
      </c>
      <c r="B21" s="34"/>
      <c r="C21" s="145"/>
      <c r="D21" s="95"/>
      <c r="E21" s="146"/>
      <c r="F21" s="143"/>
      <c r="G21" s="132"/>
      <c r="H21" s="21"/>
      <c r="I21" s="22"/>
      <c r="J21" s="220">
        <v>33883688</v>
      </c>
      <c r="K21" s="57"/>
      <c r="L21" s="143"/>
      <c r="M21" s="134"/>
      <c r="N21" s="134"/>
      <c r="O21" s="134"/>
      <c r="P21" s="132"/>
      <c r="Q21" s="132"/>
      <c r="R21" s="134"/>
      <c r="S21" s="134"/>
      <c r="T21" s="134"/>
      <c r="U21" s="135">
        <f t="shared" ref="U21:U22" si="30">SUM(R21:T21)</f>
        <v>0</v>
      </c>
      <c r="V21" s="134"/>
      <c r="W21" s="134"/>
      <c r="X21" s="134"/>
      <c r="Y21" s="135">
        <f t="shared" ref="Y21:Y22" si="31">SUM(V21:X21)</f>
        <v>0</v>
      </c>
      <c r="Z21" s="134"/>
      <c r="AA21" s="149"/>
      <c r="AB21" s="134"/>
      <c r="AC21" s="135">
        <f t="shared" ref="AC21:AC22" si="32">SUM(Z21:AB21)</f>
        <v>0</v>
      </c>
      <c r="AD21" s="134"/>
      <c r="AE21" s="134"/>
      <c r="AF21" s="134"/>
      <c r="AG21" s="135">
        <f t="shared" ref="AG21:AG22" si="33">SUM(AD21:AF21)</f>
        <v>0</v>
      </c>
      <c r="AH21" s="135">
        <f t="shared" ref="AH21:AH22" si="34">SUM(U21,Y21,AC21,AG21)</f>
        <v>0</v>
      </c>
      <c r="AI21" s="27">
        <f t="shared" ref="AI21:AI22" si="35">IF(ISERROR(AH21/$J$23),0,AH21/$J$23)</f>
        <v>0</v>
      </c>
      <c r="AJ21" s="28" t="str">
        <f t="shared" ref="AJ21:AJ22" si="36">IF(ISERROR(AH21/$AH$86),"-",AH21/$AH$86)</f>
        <v>-</v>
      </c>
      <c r="AK21" s="1"/>
      <c r="AL21" s="1"/>
      <c r="AM21" s="1"/>
      <c r="AN21" s="1"/>
      <c r="AO21" s="1"/>
      <c r="AP21" s="1"/>
      <c r="AQ21" s="1"/>
      <c r="AR21" s="3"/>
    </row>
    <row r="22" spans="1:44" ht="19.5" customHeight="1" outlineLevel="1">
      <c r="A22" s="16">
        <v>2</v>
      </c>
      <c r="B22" s="34"/>
      <c r="C22" s="145"/>
      <c r="D22" s="95"/>
      <c r="E22" s="146"/>
      <c r="F22" s="143"/>
      <c r="G22" s="132"/>
      <c r="H22" s="36"/>
      <c r="I22" s="141"/>
      <c r="J22" s="57"/>
      <c r="K22" s="57"/>
      <c r="L22" s="18"/>
      <c r="M22" s="134"/>
      <c r="N22" s="134"/>
      <c r="O22" s="134"/>
      <c r="P22" s="132"/>
      <c r="Q22" s="18"/>
      <c r="R22" s="134"/>
      <c r="S22" s="134"/>
      <c r="T22" s="134"/>
      <c r="U22" s="135">
        <f t="shared" si="30"/>
        <v>0</v>
      </c>
      <c r="V22" s="134"/>
      <c r="W22" s="134"/>
      <c r="X22" s="134"/>
      <c r="Y22" s="135">
        <f t="shared" si="31"/>
        <v>0</v>
      </c>
      <c r="Z22" s="134"/>
      <c r="AA22" s="38"/>
      <c r="AB22" s="221"/>
      <c r="AC22" s="135">
        <f t="shared" si="32"/>
        <v>0</v>
      </c>
      <c r="AD22" s="134"/>
      <c r="AE22" s="134"/>
      <c r="AF22" s="134"/>
      <c r="AG22" s="135">
        <f t="shared" si="33"/>
        <v>0</v>
      </c>
      <c r="AH22" s="135">
        <f t="shared" si="34"/>
        <v>0</v>
      </c>
      <c r="AI22" s="27">
        <f t="shared" si="35"/>
        <v>0</v>
      </c>
      <c r="AJ22" s="28" t="str">
        <f t="shared" si="36"/>
        <v>-</v>
      </c>
      <c r="AK22" s="1"/>
      <c r="AL22" s="1"/>
      <c r="AM22" s="1"/>
      <c r="AN22" s="1"/>
      <c r="AO22" s="1"/>
      <c r="AP22" s="1"/>
      <c r="AQ22" s="1"/>
      <c r="AR22" s="3"/>
    </row>
    <row r="23" spans="1:44" ht="19.5" customHeight="1">
      <c r="A23" s="334" t="s">
        <v>60</v>
      </c>
      <c r="B23" s="335"/>
      <c r="C23" s="335"/>
      <c r="D23" s="335"/>
      <c r="E23" s="336"/>
      <c r="F23" s="137"/>
      <c r="G23" s="137"/>
      <c r="H23" s="137"/>
      <c r="I23" s="137"/>
      <c r="J23" s="41">
        <f t="shared" ref="J23:K23" si="37">SUM(J21:J22)</f>
        <v>33883688</v>
      </c>
      <c r="K23" s="42">
        <f t="shared" si="37"/>
        <v>0</v>
      </c>
      <c r="L23" s="137"/>
      <c r="M23" s="41">
        <f t="shared" ref="M23:O23" si="38">SUM(M21:M22)</f>
        <v>0</v>
      </c>
      <c r="N23" s="41">
        <f t="shared" si="38"/>
        <v>0</v>
      </c>
      <c r="O23" s="41">
        <f t="shared" si="38"/>
        <v>0</v>
      </c>
      <c r="P23" s="138"/>
      <c r="Q23" s="137"/>
      <c r="R23" s="41">
        <f t="shared" ref="R23:AH23" si="39">SUM(R21:R22)</f>
        <v>0</v>
      </c>
      <c r="S23" s="41">
        <f t="shared" si="39"/>
        <v>0</v>
      </c>
      <c r="T23" s="41">
        <f t="shared" si="39"/>
        <v>0</v>
      </c>
      <c r="U23" s="41">
        <f t="shared" si="39"/>
        <v>0</v>
      </c>
      <c r="V23" s="41">
        <f t="shared" si="39"/>
        <v>0</v>
      </c>
      <c r="W23" s="41">
        <f t="shared" si="39"/>
        <v>0</v>
      </c>
      <c r="X23" s="41">
        <f t="shared" si="39"/>
        <v>0</v>
      </c>
      <c r="Y23" s="41">
        <f t="shared" si="39"/>
        <v>0</v>
      </c>
      <c r="Z23" s="41">
        <f t="shared" si="39"/>
        <v>0</v>
      </c>
      <c r="AA23" s="41">
        <f t="shared" si="39"/>
        <v>0</v>
      </c>
      <c r="AB23" s="41">
        <f t="shared" si="39"/>
        <v>0</v>
      </c>
      <c r="AC23" s="41">
        <f t="shared" si="39"/>
        <v>0</v>
      </c>
      <c r="AD23" s="41">
        <f t="shared" si="39"/>
        <v>0</v>
      </c>
      <c r="AE23" s="41">
        <f t="shared" si="39"/>
        <v>0</v>
      </c>
      <c r="AF23" s="41">
        <f t="shared" si="39"/>
        <v>0</v>
      </c>
      <c r="AG23" s="41">
        <f t="shared" si="39"/>
        <v>0</v>
      </c>
      <c r="AH23" s="41">
        <f t="shared" si="39"/>
        <v>0</v>
      </c>
      <c r="AI23" s="43">
        <f>IF(ISERROR(AH23/J23),0,AH23/J23)</f>
        <v>0</v>
      </c>
      <c r="AJ23" s="43">
        <f>IF(ISERROR(AH23/$AH$86),0,AH23/$AH$86)</f>
        <v>0</v>
      </c>
      <c r="AK23" s="1"/>
      <c r="AL23" s="1"/>
      <c r="AM23" s="1"/>
      <c r="AN23" s="1"/>
      <c r="AO23" s="1"/>
      <c r="AP23" s="1"/>
      <c r="AQ23" s="1"/>
      <c r="AR23" s="3"/>
    </row>
    <row r="24" spans="1:44" ht="19.5" customHeight="1">
      <c r="A24" s="330" t="s">
        <v>61</v>
      </c>
      <c r="B24" s="311"/>
      <c r="C24" s="311"/>
      <c r="D24" s="311"/>
      <c r="E24" s="312"/>
      <c r="F24" s="7"/>
      <c r="G24" s="8"/>
      <c r="H24" s="9"/>
      <c r="I24" s="45"/>
      <c r="J24" s="46"/>
      <c r="K24" s="47"/>
      <c r="L24" s="12"/>
      <c r="M24" s="13"/>
      <c r="N24" s="13"/>
      <c r="O24" s="13"/>
      <c r="P24" s="8"/>
      <c r="Q24" s="7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4"/>
      <c r="AJ24" s="14"/>
      <c r="AK24" s="2"/>
      <c r="AL24" s="2"/>
      <c r="AM24" s="2"/>
      <c r="AN24" s="2"/>
      <c r="AO24" s="2"/>
      <c r="AP24" s="2"/>
      <c r="AQ24" s="2"/>
      <c r="AR24" s="15"/>
    </row>
    <row r="25" spans="1:44" ht="19.5" customHeight="1" outlineLevel="1">
      <c r="A25" s="16">
        <v>1</v>
      </c>
      <c r="B25" s="34"/>
      <c r="C25" s="145"/>
      <c r="D25" s="95"/>
      <c r="E25" s="143"/>
      <c r="F25" s="143"/>
      <c r="G25" s="132"/>
      <c r="H25" s="62"/>
      <c r="I25" s="63"/>
      <c r="J25" s="344">
        <v>33883688</v>
      </c>
      <c r="K25" s="221"/>
      <c r="L25" s="64"/>
      <c r="M25" s="55"/>
      <c r="N25" s="66"/>
      <c r="O25" s="55"/>
      <c r="P25" s="142"/>
      <c r="Q25" s="142"/>
      <c r="R25" s="134"/>
      <c r="S25" s="134"/>
      <c r="T25" s="134"/>
      <c r="U25" s="135">
        <f t="shared" ref="U25:U28" si="40">SUM(R25:T25)</f>
        <v>0</v>
      </c>
      <c r="V25" s="134"/>
      <c r="W25" s="134"/>
      <c r="X25" s="134"/>
      <c r="Y25" s="135">
        <f t="shared" ref="Y25:Y28" si="41">SUM(V25:X25)</f>
        <v>0</v>
      </c>
      <c r="Z25" s="134"/>
      <c r="AA25" s="134"/>
      <c r="AB25" s="134"/>
      <c r="AC25" s="135">
        <f t="shared" ref="AC25:AC28" si="42">SUM(Z25:AB25)</f>
        <v>0</v>
      </c>
      <c r="AD25" s="134"/>
      <c r="AE25" s="134"/>
      <c r="AF25" s="134"/>
      <c r="AG25" s="135">
        <f>SUM(AD25:AF25)</f>
        <v>0</v>
      </c>
      <c r="AH25" s="135">
        <f t="shared" ref="AH25:AH28" si="43">SUM(U25,Y25,AC25,AG25)</f>
        <v>0</v>
      </c>
      <c r="AI25" s="27">
        <f>IF(ISERROR(AH25/$J$29),0,AH25/$J$29)</f>
        <v>0</v>
      </c>
      <c r="AJ25" s="28" t="str">
        <f>IF(ISERROR(AH25/$AH$86),"-",AH25/$AH$86)</f>
        <v>-</v>
      </c>
      <c r="AK25" s="1"/>
      <c r="AL25" s="1"/>
      <c r="AM25" s="1"/>
      <c r="AN25" s="1"/>
      <c r="AO25" s="1"/>
      <c r="AP25" s="1"/>
      <c r="AQ25" s="1"/>
      <c r="AR25" s="3"/>
    </row>
    <row r="26" spans="1:44" ht="19.5" customHeight="1" outlineLevel="1">
      <c r="A26" s="16">
        <v>2</v>
      </c>
      <c r="B26" s="34"/>
      <c r="C26" s="145"/>
      <c r="D26" s="95"/>
      <c r="E26" s="143"/>
      <c r="F26" s="143"/>
      <c r="G26" s="132"/>
      <c r="H26" s="62"/>
      <c r="I26" s="63"/>
      <c r="J26" s="322"/>
      <c r="K26" s="221"/>
      <c r="L26" s="64"/>
      <c r="M26" s="55"/>
      <c r="N26" s="66"/>
      <c r="O26" s="55"/>
      <c r="P26" s="142"/>
      <c r="Q26" s="142"/>
      <c r="R26" s="134"/>
      <c r="S26" s="134"/>
      <c r="T26" s="134"/>
      <c r="U26" s="135">
        <f t="shared" si="40"/>
        <v>0</v>
      </c>
      <c r="V26" s="134"/>
      <c r="W26" s="134"/>
      <c r="X26" s="134"/>
      <c r="Y26" s="135">
        <f t="shared" si="41"/>
        <v>0</v>
      </c>
      <c r="Z26" s="134"/>
      <c r="AA26" s="38"/>
      <c r="AB26" s="221"/>
      <c r="AC26" s="135">
        <f t="shared" si="42"/>
        <v>0</v>
      </c>
      <c r="AD26" s="134"/>
      <c r="AE26" s="134"/>
      <c r="AF26" s="134"/>
      <c r="AG26" s="135"/>
      <c r="AH26" s="135">
        <f t="shared" si="43"/>
        <v>0</v>
      </c>
      <c r="AI26" s="27"/>
      <c r="AJ26" s="28"/>
      <c r="AK26" s="1"/>
      <c r="AL26" s="1"/>
      <c r="AM26" s="1"/>
      <c r="AN26" s="1"/>
      <c r="AO26" s="1"/>
      <c r="AP26" s="1"/>
      <c r="AQ26" s="1"/>
      <c r="AR26" s="3"/>
    </row>
    <row r="27" spans="1:44" ht="19.5" customHeight="1" outlineLevel="1">
      <c r="A27" s="16">
        <v>3</v>
      </c>
      <c r="B27" s="34"/>
      <c r="C27" s="145"/>
      <c r="D27" s="95"/>
      <c r="E27" s="143"/>
      <c r="F27" s="143"/>
      <c r="G27" s="132"/>
      <c r="H27" s="62"/>
      <c r="I27" s="63"/>
      <c r="J27" s="322"/>
      <c r="K27" s="221"/>
      <c r="L27" s="64"/>
      <c r="M27" s="55"/>
      <c r="N27" s="66"/>
      <c r="O27" s="55"/>
      <c r="P27" s="142"/>
      <c r="Q27" s="142"/>
      <c r="R27" s="134"/>
      <c r="S27" s="134"/>
      <c r="T27" s="134"/>
      <c r="U27" s="135">
        <f t="shared" si="40"/>
        <v>0</v>
      </c>
      <c r="V27" s="134"/>
      <c r="W27" s="134"/>
      <c r="X27" s="134"/>
      <c r="Y27" s="135">
        <f t="shared" si="41"/>
        <v>0</v>
      </c>
      <c r="Z27" s="134"/>
      <c r="AA27" s="38"/>
      <c r="AB27" s="221"/>
      <c r="AC27" s="135">
        <f t="shared" si="42"/>
        <v>0</v>
      </c>
      <c r="AD27" s="134"/>
      <c r="AE27" s="134"/>
      <c r="AF27" s="134"/>
      <c r="AG27" s="135"/>
      <c r="AH27" s="135">
        <f t="shared" si="43"/>
        <v>0</v>
      </c>
      <c r="AI27" s="27"/>
      <c r="AJ27" s="28"/>
      <c r="AK27" s="1"/>
      <c r="AL27" s="1"/>
      <c r="AM27" s="1"/>
      <c r="AN27" s="1"/>
      <c r="AO27" s="1"/>
      <c r="AP27" s="1"/>
      <c r="AQ27" s="1"/>
      <c r="AR27" s="3"/>
    </row>
    <row r="28" spans="1:44" ht="19.5" customHeight="1" outlineLevel="1">
      <c r="A28" s="16">
        <v>4</v>
      </c>
      <c r="B28" s="34"/>
      <c r="C28" s="145"/>
      <c r="D28" s="95"/>
      <c r="E28" s="143"/>
      <c r="F28" s="143"/>
      <c r="G28" s="132"/>
      <c r="H28" s="150"/>
      <c r="I28" s="63"/>
      <c r="J28" s="314"/>
      <c r="K28" s="221"/>
      <c r="L28" s="64"/>
      <c r="M28" s="55"/>
      <c r="N28" s="66"/>
      <c r="O28" s="55"/>
      <c r="P28" s="142"/>
      <c r="Q28" s="142"/>
      <c r="R28" s="134"/>
      <c r="S28" s="134"/>
      <c r="T28" s="134"/>
      <c r="U28" s="135">
        <f t="shared" si="40"/>
        <v>0</v>
      </c>
      <c r="V28" s="134"/>
      <c r="W28" s="134"/>
      <c r="X28" s="134"/>
      <c r="Y28" s="135">
        <f t="shared" si="41"/>
        <v>0</v>
      </c>
      <c r="Z28" s="134"/>
      <c r="AA28" s="134"/>
      <c r="AB28" s="221"/>
      <c r="AC28" s="135">
        <f t="shared" si="42"/>
        <v>0</v>
      </c>
      <c r="AD28" s="134"/>
      <c r="AE28" s="134"/>
      <c r="AF28" s="134"/>
      <c r="AG28" s="135">
        <f>SUM(AD28:AF28)</f>
        <v>0</v>
      </c>
      <c r="AH28" s="135">
        <f t="shared" si="43"/>
        <v>0</v>
      </c>
      <c r="AI28" s="27">
        <f>IF(ISERROR(AH28/$J$29),0,AH28/$J$29)</f>
        <v>0</v>
      </c>
      <c r="AJ28" s="28" t="str">
        <f>IF(ISERROR(AH28/$AH$86),"-",AH28/$AH$86)</f>
        <v>-</v>
      </c>
      <c r="AK28" s="1"/>
      <c r="AL28" s="1"/>
      <c r="AM28" s="1"/>
      <c r="AN28" s="1"/>
      <c r="AO28" s="1"/>
      <c r="AP28" s="1"/>
      <c r="AQ28" s="1"/>
      <c r="AR28" s="3"/>
    </row>
    <row r="29" spans="1:44" ht="19.5" customHeight="1">
      <c r="A29" s="334" t="s">
        <v>62</v>
      </c>
      <c r="B29" s="335"/>
      <c r="C29" s="335"/>
      <c r="D29" s="335"/>
      <c r="E29" s="336"/>
      <c r="F29" s="137"/>
      <c r="G29" s="137"/>
      <c r="H29" s="137"/>
      <c r="I29" s="137"/>
      <c r="J29" s="41">
        <f t="shared" ref="J29:K29" si="44">SUM(J25:J28)</f>
        <v>33883688</v>
      </c>
      <c r="K29" s="42">
        <f t="shared" si="44"/>
        <v>0</v>
      </c>
      <c r="L29" s="137"/>
      <c r="M29" s="41">
        <f t="shared" ref="M29:O29" si="45">SUM(M25:M28)</f>
        <v>0</v>
      </c>
      <c r="N29" s="41">
        <f t="shared" si="45"/>
        <v>0</v>
      </c>
      <c r="O29" s="41">
        <f t="shared" si="45"/>
        <v>0</v>
      </c>
      <c r="P29" s="138"/>
      <c r="Q29" s="137"/>
      <c r="R29" s="41">
        <f t="shared" ref="R29:AH29" si="46">SUM(R25:R28)</f>
        <v>0</v>
      </c>
      <c r="S29" s="41">
        <f t="shared" si="46"/>
        <v>0</v>
      </c>
      <c r="T29" s="41">
        <f t="shared" si="46"/>
        <v>0</v>
      </c>
      <c r="U29" s="41">
        <f t="shared" si="46"/>
        <v>0</v>
      </c>
      <c r="V29" s="41">
        <f t="shared" si="46"/>
        <v>0</v>
      </c>
      <c r="W29" s="41">
        <f t="shared" si="46"/>
        <v>0</v>
      </c>
      <c r="X29" s="41">
        <f t="shared" si="46"/>
        <v>0</v>
      </c>
      <c r="Y29" s="41">
        <f t="shared" si="46"/>
        <v>0</v>
      </c>
      <c r="Z29" s="41">
        <f t="shared" si="46"/>
        <v>0</v>
      </c>
      <c r="AA29" s="41">
        <f t="shared" si="46"/>
        <v>0</v>
      </c>
      <c r="AB29" s="41">
        <f t="shared" si="46"/>
        <v>0</v>
      </c>
      <c r="AC29" s="41">
        <f t="shared" si="46"/>
        <v>0</v>
      </c>
      <c r="AD29" s="41">
        <f t="shared" si="46"/>
        <v>0</v>
      </c>
      <c r="AE29" s="41">
        <f t="shared" si="46"/>
        <v>0</v>
      </c>
      <c r="AF29" s="41">
        <f t="shared" si="46"/>
        <v>0</v>
      </c>
      <c r="AG29" s="41">
        <f t="shared" si="46"/>
        <v>0</v>
      </c>
      <c r="AH29" s="41">
        <f t="shared" si="46"/>
        <v>0</v>
      </c>
      <c r="AI29" s="43">
        <f>IF(ISERROR(AH29/J29),0,AH29/J29)</f>
        <v>0</v>
      </c>
      <c r="AJ29" s="43">
        <f>IF(ISERROR(AH29/$AH$86),0,AH29/$AH$86)</f>
        <v>0</v>
      </c>
      <c r="AK29" s="1"/>
      <c r="AL29" s="1"/>
      <c r="AM29" s="1"/>
      <c r="AN29" s="1"/>
      <c r="AO29" s="1"/>
      <c r="AP29" s="1"/>
      <c r="AQ29" s="1"/>
      <c r="AR29" s="3"/>
    </row>
    <row r="30" spans="1:44" ht="19.5" customHeight="1">
      <c r="A30" s="330" t="s">
        <v>63</v>
      </c>
      <c r="B30" s="311"/>
      <c r="C30" s="311"/>
      <c r="D30" s="311"/>
      <c r="E30" s="312"/>
      <c r="F30" s="7"/>
      <c r="G30" s="8"/>
      <c r="H30" s="9"/>
      <c r="I30" s="45"/>
      <c r="J30" s="46"/>
      <c r="K30" s="47"/>
      <c r="L30" s="12"/>
      <c r="M30" s="13"/>
      <c r="N30" s="13"/>
      <c r="O30" s="13"/>
      <c r="P30" s="8"/>
      <c r="Q30" s="7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4"/>
      <c r="AJ30" s="14"/>
      <c r="AK30" s="2"/>
      <c r="AL30" s="2"/>
      <c r="AM30" s="2"/>
      <c r="AN30" s="2"/>
      <c r="AO30" s="2"/>
      <c r="AP30" s="2"/>
      <c r="AQ30" s="2"/>
      <c r="AR30" s="15"/>
    </row>
    <row r="31" spans="1:44" ht="19.5" customHeight="1" outlineLevel="1">
      <c r="A31" s="16">
        <v>1</v>
      </c>
      <c r="B31" s="34"/>
      <c r="C31" s="145"/>
      <c r="D31" s="95"/>
      <c r="E31" s="143"/>
      <c r="F31" s="143"/>
      <c r="G31" s="132"/>
      <c r="H31" s="21"/>
      <c r="I31" s="22"/>
      <c r="J31" s="344">
        <v>33883688</v>
      </c>
      <c r="K31" s="46"/>
      <c r="L31" s="132"/>
      <c r="M31" s="134"/>
      <c r="N31" s="134"/>
      <c r="O31" s="134"/>
      <c r="P31" s="142"/>
      <c r="Q31" s="132"/>
      <c r="R31" s="134"/>
      <c r="S31" s="134"/>
      <c r="T31" s="134"/>
      <c r="U31" s="135">
        <f t="shared" ref="U31:U33" si="47">SUM(R31:T31)</f>
        <v>0</v>
      </c>
      <c r="V31" s="134"/>
      <c r="W31" s="134"/>
      <c r="X31" s="134"/>
      <c r="Y31" s="135">
        <f t="shared" ref="Y31:Y33" si="48">SUM(V31:X31)</f>
        <v>0</v>
      </c>
      <c r="Z31" s="134"/>
      <c r="AA31" s="46"/>
      <c r="AB31" s="134"/>
      <c r="AC31" s="135">
        <f t="shared" ref="AC31:AC33" si="49">SUM(Z31:AB31)</f>
        <v>0</v>
      </c>
      <c r="AD31" s="134"/>
      <c r="AE31" s="134"/>
      <c r="AF31" s="134"/>
      <c r="AG31" s="135">
        <f>SUM(AD31:AF31)</f>
        <v>0</v>
      </c>
      <c r="AH31" s="135">
        <f t="shared" ref="AH31:AH33" si="50">SUM(U31,Y31,AC31,AG31)</f>
        <v>0</v>
      </c>
      <c r="AI31" s="27">
        <f t="shared" ref="AI31:AI33" si="51">IF(ISERROR(AH31/$J$34),0,AH31/$J$34)</f>
        <v>0</v>
      </c>
      <c r="AJ31" s="28" t="str">
        <f>IF(ISERROR(AH31/$AH$86),"-",AH31/$AH$86)</f>
        <v>-</v>
      </c>
      <c r="AK31" s="1"/>
      <c r="AL31" s="1"/>
      <c r="AM31" s="1"/>
      <c r="AN31" s="1"/>
      <c r="AO31" s="1"/>
      <c r="AP31" s="1"/>
      <c r="AQ31" s="1"/>
      <c r="AR31" s="3"/>
    </row>
    <row r="32" spans="1:44" ht="19.5" customHeight="1" outlineLevel="1">
      <c r="A32" s="16">
        <v>2</v>
      </c>
      <c r="B32" s="34"/>
      <c r="C32" s="145"/>
      <c r="D32" s="95"/>
      <c r="E32" s="143"/>
      <c r="F32" s="143"/>
      <c r="G32" s="132"/>
      <c r="H32" s="21"/>
      <c r="I32" s="22"/>
      <c r="J32" s="322"/>
      <c r="K32" s="46"/>
      <c r="L32" s="132"/>
      <c r="M32" s="134"/>
      <c r="N32" s="134"/>
      <c r="O32" s="134"/>
      <c r="P32" s="142"/>
      <c r="Q32" s="132"/>
      <c r="R32" s="134"/>
      <c r="S32" s="134"/>
      <c r="T32" s="134"/>
      <c r="U32" s="135">
        <f t="shared" si="47"/>
        <v>0</v>
      </c>
      <c r="V32" s="134"/>
      <c r="W32" s="134"/>
      <c r="X32" s="134"/>
      <c r="Y32" s="135">
        <f t="shared" si="48"/>
        <v>0</v>
      </c>
      <c r="Z32" s="134"/>
      <c r="AA32" s="46"/>
      <c r="AB32" s="134"/>
      <c r="AC32" s="135">
        <f t="shared" si="49"/>
        <v>0</v>
      </c>
      <c r="AD32" s="134"/>
      <c r="AE32" s="134"/>
      <c r="AF32" s="134"/>
      <c r="AG32" s="135"/>
      <c r="AH32" s="135">
        <f t="shared" si="50"/>
        <v>0</v>
      </c>
      <c r="AI32" s="27">
        <f t="shared" si="51"/>
        <v>0</v>
      </c>
      <c r="AJ32" s="28"/>
      <c r="AK32" s="1"/>
      <c r="AL32" s="1"/>
      <c r="AM32" s="1"/>
      <c r="AN32" s="1"/>
      <c r="AO32" s="1"/>
      <c r="AP32" s="1"/>
      <c r="AQ32" s="1"/>
      <c r="AR32" s="3"/>
    </row>
    <row r="33" spans="1:44" ht="19.5" customHeight="1" outlineLevel="1">
      <c r="A33" s="16">
        <v>3</v>
      </c>
      <c r="B33" s="34"/>
      <c r="C33" s="145"/>
      <c r="D33" s="95"/>
      <c r="E33" s="143"/>
      <c r="F33" s="143"/>
      <c r="G33" s="132"/>
      <c r="H33" s="36"/>
      <c r="I33" s="141"/>
      <c r="J33" s="314"/>
      <c r="K33" s="46"/>
      <c r="L33" s="18"/>
      <c r="M33" s="134"/>
      <c r="N33" s="134"/>
      <c r="O33" s="134"/>
      <c r="P33" s="142"/>
      <c r="Q33" s="18"/>
      <c r="R33" s="134"/>
      <c r="S33" s="134"/>
      <c r="T33" s="134"/>
      <c r="U33" s="135">
        <f t="shared" si="47"/>
        <v>0</v>
      </c>
      <c r="V33" s="134"/>
      <c r="W33" s="134"/>
      <c r="X33" s="134"/>
      <c r="Y33" s="135">
        <f t="shared" si="48"/>
        <v>0</v>
      </c>
      <c r="Z33" s="134"/>
      <c r="AA33" s="46"/>
      <c r="AB33" s="134"/>
      <c r="AC33" s="135">
        <f t="shared" si="49"/>
        <v>0</v>
      </c>
      <c r="AD33" s="134"/>
      <c r="AE33" s="134"/>
      <c r="AF33" s="134"/>
      <c r="AG33" s="135">
        <f>SUM(AD33:AF33)</f>
        <v>0</v>
      </c>
      <c r="AH33" s="135">
        <f t="shared" si="50"/>
        <v>0</v>
      </c>
      <c r="AI33" s="27">
        <f t="shared" si="51"/>
        <v>0</v>
      </c>
      <c r="AJ33" s="28" t="str">
        <f>IF(ISERROR(AH33/$AH$86),"-",AH33/$AH$86)</f>
        <v>-</v>
      </c>
      <c r="AK33" s="1"/>
      <c r="AL33" s="1"/>
      <c r="AM33" s="1"/>
      <c r="AN33" s="1"/>
      <c r="AO33" s="1"/>
      <c r="AP33" s="1"/>
      <c r="AQ33" s="1"/>
      <c r="AR33" s="3"/>
    </row>
    <row r="34" spans="1:44" ht="19.5" customHeight="1">
      <c r="A34" s="334" t="s">
        <v>64</v>
      </c>
      <c r="B34" s="335"/>
      <c r="C34" s="335"/>
      <c r="D34" s="335"/>
      <c r="E34" s="336"/>
      <c r="F34" s="137"/>
      <c r="G34" s="137"/>
      <c r="H34" s="137"/>
      <c r="I34" s="153"/>
      <c r="J34" s="41">
        <f t="shared" ref="J34:K34" si="52">SUM(J31:J33)</f>
        <v>33883688</v>
      </c>
      <c r="K34" s="41">
        <f t="shared" si="52"/>
        <v>0</v>
      </c>
      <c r="L34" s="137"/>
      <c r="M34" s="41">
        <f t="shared" ref="M34:O34" si="53">SUM(M31:M33)</f>
        <v>0</v>
      </c>
      <c r="N34" s="41">
        <f t="shared" si="53"/>
        <v>0</v>
      </c>
      <c r="O34" s="41">
        <f t="shared" si="53"/>
        <v>0</v>
      </c>
      <c r="P34" s="138"/>
      <c r="Q34" s="137"/>
      <c r="R34" s="41">
        <f t="shared" ref="R34:AH34" si="54">SUM(R31:R33)</f>
        <v>0</v>
      </c>
      <c r="S34" s="41">
        <f t="shared" si="54"/>
        <v>0</v>
      </c>
      <c r="T34" s="41">
        <f t="shared" si="54"/>
        <v>0</v>
      </c>
      <c r="U34" s="41">
        <f t="shared" si="54"/>
        <v>0</v>
      </c>
      <c r="V34" s="41">
        <f t="shared" si="54"/>
        <v>0</v>
      </c>
      <c r="W34" s="41">
        <f t="shared" si="54"/>
        <v>0</v>
      </c>
      <c r="X34" s="41">
        <f t="shared" si="54"/>
        <v>0</v>
      </c>
      <c r="Y34" s="41">
        <f t="shared" si="54"/>
        <v>0</v>
      </c>
      <c r="Z34" s="41">
        <f t="shared" si="54"/>
        <v>0</v>
      </c>
      <c r="AA34" s="41">
        <f t="shared" si="54"/>
        <v>0</v>
      </c>
      <c r="AB34" s="41">
        <f t="shared" si="54"/>
        <v>0</v>
      </c>
      <c r="AC34" s="41">
        <f t="shared" si="54"/>
        <v>0</v>
      </c>
      <c r="AD34" s="41">
        <f t="shared" si="54"/>
        <v>0</v>
      </c>
      <c r="AE34" s="41">
        <f t="shared" si="54"/>
        <v>0</v>
      </c>
      <c r="AF34" s="41">
        <f t="shared" si="54"/>
        <v>0</v>
      </c>
      <c r="AG34" s="41">
        <f t="shared" si="54"/>
        <v>0</v>
      </c>
      <c r="AH34" s="41">
        <f t="shared" si="54"/>
        <v>0</v>
      </c>
      <c r="AI34" s="43">
        <f>IF(ISERROR(AH34/J34),0,AH34/J34)</f>
        <v>0</v>
      </c>
      <c r="AJ34" s="43">
        <f>IF(ISERROR(AH34/$AH$86),0,AH34/$AH$86)</f>
        <v>0</v>
      </c>
      <c r="AK34" s="1"/>
      <c r="AL34" s="1"/>
      <c r="AM34" s="1"/>
      <c r="AN34" s="1"/>
      <c r="AO34" s="1"/>
      <c r="AP34" s="1"/>
      <c r="AQ34" s="1"/>
      <c r="AR34" s="3"/>
    </row>
    <row r="35" spans="1:44" ht="19.5" customHeight="1">
      <c r="A35" s="330" t="s">
        <v>65</v>
      </c>
      <c r="B35" s="311"/>
      <c r="C35" s="311"/>
      <c r="D35" s="311"/>
      <c r="E35" s="312"/>
      <c r="F35" s="7"/>
      <c r="G35" s="8"/>
      <c r="H35" s="9"/>
      <c r="I35" s="9"/>
      <c r="J35" s="46"/>
      <c r="K35" s="11"/>
      <c r="L35" s="12"/>
      <c r="M35" s="13"/>
      <c r="N35" s="13"/>
      <c r="O35" s="13"/>
      <c r="P35" s="8"/>
      <c r="Q35" s="7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4"/>
      <c r="AJ35" s="14"/>
      <c r="AK35" s="2"/>
      <c r="AL35" s="2"/>
      <c r="AM35" s="2"/>
      <c r="AN35" s="2"/>
      <c r="AO35" s="2"/>
      <c r="AP35" s="2"/>
      <c r="AQ35" s="2"/>
      <c r="AR35" s="15"/>
    </row>
    <row r="36" spans="1:44" ht="19.5" customHeight="1" outlineLevel="1">
      <c r="A36" s="16">
        <v>1</v>
      </c>
      <c r="B36" s="34"/>
      <c r="C36" s="145"/>
      <c r="D36" s="95"/>
      <c r="E36" s="143"/>
      <c r="F36" s="143"/>
      <c r="G36" s="132"/>
      <c r="H36" s="21"/>
      <c r="I36" s="21"/>
      <c r="J36" s="344">
        <v>33883688</v>
      </c>
      <c r="K36" s="46"/>
      <c r="L36" s="132"/>
      <c r="M36" s="134"/>
      <c r="N36" s="134"/>
      <c r="O36" s="134"/>
      <c r="P36" s="142"/>
      <c r="Q36" s="132"/>
      <c r="R36" s="134"/>
      <c r="S36" s="134"/>
      <c r="T36" s="134"/>
      <c r="U36" s="135">
        <f t="shared" ref="U36:U38" si="55">SUM(R36:T36)</f>
        <v>0</v>
      </c>
      <c r="V36" s="134"/>
      <c r="W36" s="134"/>
      <c r="X36" s="134"/>
      <c r="Y36" s="135">
        <f t="shared" ref="Y36:Y38" si="56">SUM(V36:X36)</f>
        <v>0</v>
      </c>
      <c r="Z36" s="134"/>
      <c r="AA36" s="46"/>
      <c r="AB36" s="134"/>
      <c r="AC36" s="135">
        <f t="shared" ref="AC36:AC38" si="57">SUM(Z36:AB36)</f>
        <v>0</v>
      </c>
      <c r="AD36" s="134"/>
      <c r="AE36" s="134"/>
      <c r="AF36" s="134"/>
      <c r="AG36" s="135">
        <f>SUM(AD36:AF36)</f>
        <v>0</v>
      </c>
      <c r="AH36" s="135">
        <f t="shared" ref="AH36:AH38" si="58">SUM(U36,Y36,AC36,AG36)</f>
        <v>0</v>
      </c>
      <c r="AI36" s="27">
        <f t="shared" ref="AI36:AI38" si="59">IF(ISERROR(AH36/$J$39),0,AH36/$J$39)</f>
        <v>0</v>
      </c>
      <c r="AJ36" s="28" t="str">
        <f t="shared" ref="AJ36:AJ38" si="60">IF(ISERROR(AH36/$AH$86),"-",AH36/$AH$86)</f>
        <v>-</v>
      </c>
      <c r="AK36" s="1"/>
      <c r="AL36" s="1"/>
      <c r="AM36" s="1"/>
      <c r="AN36" s="1"/>
      <c r="AO36" s="1"/>
      <c r="AP36" s="1"/>
      <c r="AQ36" s="1"/>
      <c r="AR36" s="3"/>
    </row>
    <row r="37" spans="1:44" ht="19.5" customHeight="1" outlineLevel="1">
      <c r="A37" s="16">
        <v>2</v>
      </c>
      <c r="B37" s="34"/>
      <c r="C37" s="145"/>
      <c r="D37" s="95"/>
      <c r="E37" s="143"/>
      <c r="F37" s="143"/>
      <c r="G37" s="132"/>
      <c r="H37" s="21"/>
      <c r="I37" s="21"/>
      <c r="J37" s="314"/>
      <c r="K37" s="46"/>
      <c r="L37" s="132"/>
      <c r="M37" s="134"/>
      <c r="N37" s="134"/>
      <c r="O37" s="134"/>
      <c r="P37" s="142"/>
      <c r="Q37" s="132"/>
      <c r="R37" s="134"/>
      <c r="S37" s="134"/>
      <c r="T37" s="134"/>
      <c r="U37" s="135">
        <f t="shared" si="55"/>
        <v>0</v>
      </c>
      <c r="V37" s="134"/>
      <c r="W37" s="134"/>
      <c r="X37" s="134"/>
      <c r="Y37" s="135">
        <f t="shared" si="56"/>
        <v>0</v>
      </c>
      <c r="Z37" s="134"/>
      <c r="AA37" s="46"/>
      <c r="AB37" s="134"/>
      <c r="AC37" s="135">
        <f t="shared" si="57"/>
        <v>0</v>
      </c>
      <c r="AD37" s="134"/>
      <c r="AE37" s="134"/>
      <c r="AF37" s="134"/>
      <c r="AG37" s="135"/>
      <c r="AH37" s="135">
        <f t="shared" si="58"/>
        <v>0</v>
      </c>
      <c r="AI37" s="27">
        <f t="shared" si="59"/>
        <v>0</v>
      </c>
      <c r="AJ37" s="28" t="str">
        <f t="shared" si="60"/>
        <v>-</v>
      </c>
      <c r="AK37" s="1"/>
      <c r="AL37" s="1"/>
      <c r="AM37" s="1"/>
      <c r="AN37" s="1"/>
      <c r="AO37" s="1"/>
      <c r="AP37" s="1"/>
      <c r="AQ37" s="1"/>
      <c r="AR37" s="3"/>
    </row>
    <row r="38" spans="1:44" ht="19.5" customHeight="1" outlineLevel="1">
      <c r="A38" s="16">
        <v>3</v>
      </c>
      <c r="B38" s="34"/>
      <c r="C38" s="145"/>
      <c r="D38" s="95"/>
      <c r="E38" s="143"/>
      <c r="F38" s="143"/>
      <c r="G38" s="132"/>
      <c r="H38" s="36"/>
      <c r="I38" s="36"/>
      <c r="J38" s="46"/>
      <c r="K38" s="46"/>
      <c r="L38" s="18"/>
      <c r="M38" s="134"/>
      <c r="N38" s="134"/>
      <c r="O38" s="134"/>
      <c r="P38" s="142"/>
      <c r="Q38" s="18"/>
      <c r="R38" s="134"/>
      <c r="S38" s="134"/>
      <c r="T38" s="134"/>
      <c r="U38" s="135">
        <f t="shared" si="55"/>
        <v>0</v>
      </c>
      <c r="V38" s="134"/>
      <c r="W38" s="134"/>
      <c r="X38" s="134"/>
      <c r="Y38" s="135">
        <f t="shared" si="56"/>
        <v>0</v>
      </c>
      <c r="Z38" s="134"/>
      <c r="AA38" s="46"/>
      <c r="AB38" s="134"/>
      <c r="AC38" s="135">
        <f t="shared" si="57"/>
        <v>0</v>
      </c>
      <c r="AD38" s="134"/>
      <c r="AE38" s="134"/>
      <c r="AF38" s="134"/>
      <c r="AG38" s="135">
        <f>SUM(AD38:AF38)</f>
        <v>0</v>
      </c>
      <c r="AH38" s="135">
        <f t="shared" si="58"/>
        <v>0</v>
      </c>
      <c r="AI38" s="27">
        <f t="shared" si="59"/>
        <v>0</v>
      </c>
      <c r="AJ38" s="28" t="str">
        <f t="shared" si="60"/>
        <v>-</v>
      </c>
      <c r="AK38" s="1"/>
      <c r="AL38" s="1"/>
      <c r="AM38" s="1"/>
      <c r="AN38" s="1"/>
      <c r="AO38" s="1"/>
      <c r="AP38" s="1"/>
      <c r="AQ38" s="1"/>
      <c r="AR38" s="3"/>
    </row>
    <row r="39" spans="1:44" ht="19.5" customHeight="1">
      <c r="A39" s="334" t="s">
        <v>66</v>
      </c>
      <c r="B39" s="335"/>
      <c r="C39" s="335"/>
      <c r="D39" s="335"/>
      <c r="E39" s="336"/>
      <c r="F39" s="137"/>
      <c r="G39" s="137"/>
      <c r="H39" s="137"/>
      <c r="I39" s="153"/>
      <c r="J39" s="41">
        <f t="shared" ref="J39:K39" si="61">SUM(J36:J38)</f>
        <v>33883688</v>
      </c>
      <c r="K39" s="41">
        <f t="shared" si="61"/>
        <v>0</v>
      </c>
      <c r="L39" s="137"/>
      <c r="M39" s="41">
        <f t="shared" ref="M39:O39" si="62">SUM(M36:M38)</f>
        <v>0</v>
      </c>
      <c r="N39" s="41">
        <f t="shared" si="62"/>
        <v>0</v>
      </c>
      <c r="O39" s="41">
        <f t="shared" si="62"/>
        <v>0</v>
      </c>
      <c r="P39" s="138"/>
      <c r="Q39" s="137"/>
      <c r="R39" s="41">
        <f t="shared" ref="R39:AH39" si="63">SUM(R36:R38)</f>
        <v>0</v>
      </c>
      <c r="S39" s="41">
        <f t="shared" si="63"/>
        <v>0</v>
      </c>
      <c r="T39" s="41">
        <f t="shared" si="63"/>
        <v>0</v>
      </c>
      <c r="U39" s="41">
        <f t="shared" si="63"/>
        <v>0</v>
      </c>
      <c r="V39" s="41">
        <f t="shared" si="63"/>
        <v>0</v>
      </c>
      <c r="W39" s="41">
        <f t="shared" si="63"/>
        <v>0</v>
      </c>
      <c r="X39" s="41">
        <f t="shared" si="63"/>
        <v>0</v>
      </c>
      <c r="Y39" s="41">
        <f t="shared" si="63"/>
        <v>0</v>
      </c>
      <c r="Z39" s="41">
        <f t="shared" si="63"/>
        <v>0</v>
      </c>
      <c r="AA39" s="41">
        <f t="shared" si="63"/>
        <v>0</v>
      </c>
      <c r="AB39" s="41">
        <f t="shared" si="63"/>
        <v>0</v>
      </c>
      <c r="AC39" s="41">
        <f t="shared" si="63"/>
        <v>0</v>
      </c>
      <c r="AD39" s="41">
        <f t="shared" si="63"/>
        <v>0</v>
      </c>
      <c r="AE39" s="41">
        <f t="shared" si="63"/>
        <v>0</v>
      </c>
      <c r="AF39" s="41">
        <f t="shared" si="63"/>
        <v>0</v>
      </c>
      <c r="AG39" s="41">
        <f t="shared" si="63"/>
        <v>0</v>
      </c>
      <c r="AH39" s="41">
        <f t="shared" si="63"/>
        <v>0</v>
      </c>
      <c r="AI39" s="43">
        <f>IF(ISERROR(AH39/J39),0,AH39/J39)</f>
        <v>0</v>
      </c>
      <c r="AJ39" s="43">
        <f>IF(ISERROR(AH39/$AH$86),0,AH39/$AH$86)</f>
        <v>0</v>
      </c>
      <c r="AK39" s="1"/>
      <c r="AL39" s="1"/>
      <c r="AM39" s="1"/>
      <c r="AN39" s="1"/>
      <c r="AO39" s="1"/>
      <c r="AP39" s="1"/>
      <c r="AQ39" s="1"/>
      <c r="AR39" s="3"/>
    </row>
    <row r="40" spans="1:44" ht="19.5" customHeight="1">
      <c r="A40" s="330" t="s">
        <v>67</v>
      </c>
      <c r="B40" s="311"/>
      <c r="C40" s="311"/>
      <c r="D40" s="311"/>
      <c r="E40" s="312"/>
      <c r="F40" s="7"/>
      <c r="G40" s="8"/>
      <c r="H40" s="9"/>
      <c r="I40" s="9"/>
      <c r="J40" s="46"/>
      <c r="K40" s="11"/>
      <c r="L40" s="12"/>
      <c r="M40" s="13"/>
      <c r="N40" s="13"/>
      <c r="O40" s="13"/>
      <c r="P40" s="8"/>
      <c r="Q40" s="7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4"/>
      <c r="AJ40" s="14"/>
      <c r="AK40" s="2"/>
      <c r="AL40" s="2"/>
      <c r="AM40" s="2"/>
      <c r="AN40" s="2"/>
      <c r="AO40" s="2"/>
      <c r="AP40" s="2"/>
      <c r="AQ40" s="2"/>
      <c r="AR40" s="15"/>
    </row>
    <row r="41" spans="1:44" ht="19.5" customHeight="1" outlineLevel="1">
      <c r="A41" s="16">
        <v>1</v>
      </c>
      <c r="B41" s="34"/>
      <c r="C41" s="145"/>
      <c r="D41" s="95"/>
      <c r="E41" s="143"/>
      <c r="F41" s="143"/>
      <c r="G41" s="132"/>
      <c r="H41" s="21"/>
      <c r="I41" s="21"/>
      <c r="J41" s="344">
        <v>33883688</v>
      </c>
      <c r="K41" s="46"/>
      <c r="L41" s="132"/>
      <c r="M41" s="134"/>
      <c r="N41" s="134"/>
      <c r="O41" s="134"/>
      <c r="P41" s="142"/>
      <c r="Q41" s="132"/>
      <c r="R41" s="134"/>
      <c r="S41" s="134"/>
      <c r="T41" s="134"/>
      <c r="U41" s="135">
        <f t="shared" ref="U41:U44" si="64">SUM(R41:T41)</f>
        <v>0</v>
      </c>
      <c r="V41" s="134"/>
      <c r="W41" s="134"/>
      <c r="X41" s="134"/>
      <c r="Y41" s="135">
        <f t="shared" ref="Y41:Y44" si="65">SUM(V41:X41)</f>
        <v>0</v>
      </c>
      <c r="Z41" s="134"/>
      <c r="AA41" s="46"/>
      <c r="AB41" s="134"/>
      <c r="AC41" s="135">
        <f t="shared" ref="AC41:AC44" si="66">SUM(Z41:AB41)</f>
        <v>0</v>
      </c>
      <c r="AD41" s="134"/>
      <c r="AE41" s="134"/>
      <c r="AF41" s="134"/>
      <c r="AG41" s="135">
        <f>SUM(AD41:AF41)</f>
        <v>0</v>
      </c>
      <c r="AH41" s="135">
        <f t="shared" ref="AH41:AH44" si="67">SUM(U41,Y41,AC41,AG41)</f>
        <v>0</v>
      </c>
      <c r="AI41" s="27">
        <f t="shared" ref="AI41:AI43" si="68">IF(ISERROR(AH41/$J$45),0,AH41/$J$45)</f>
        <v>0</v>
      </c>
      <c r="AJ41" s="28" t="str">
        <f t="shared" ref="AJ41:AJ43" si="69">IF(ISERROR(AH41/$AH$86),"-",AH41/$AH$86)</f>
        <v>-</v>
      </c>
      <c r="AK41" s="1"/>
      <c r="AL41" s="1"/>
      <c r="AM41" s="1"/>
      <c r="AN41" s="1"/>
      <c r="AO41" s="1"/>
      <c r="AP41" s="1"/>
      <c r="AQ41" s="1"/>
      <c r="AR41" s="3"/>
    </row>
    <row r="42" spans="1:44" ht="19.5" customHeight="1" outlineLevel="1">
      <c r="A42" s="16">
        <v>2</v>
      </c>
      <c r="B42" s="34"/>
      <c r="C42" s="145"/>
      <c r="D42" s="95"/>
      <c r="E42" s="143"/>
      <c r="F42" s="143"/>
      <c r="G42" s="132"/>
      <c r="H42" s="21"/>
      <c r="I42" s="21"/>
      <c r="J42" s="322"/>
      <c r="K42" s="46"/>
      <c r="L42" s="132"/>
      <c r="M42" s="134"/>
      <c r="N42" s="134"/>
      <c r="O42" s="134"/>
      <c r="P42" s="142"/>
      <c r="Q42" s="132"/>
      <c r="R42" s="134"/>
      <c r="S42" s="134"/>
      <c r="T42" s="134"/>
      <c r="U42" s="135">
        <f t="shared" si="64"/>
        <v>0</v>
      </c>
      <c r="V42" s="134"/>
      <c r="W42" s="134"/>
      <c r="X42" s="134"/>
      <c r="Y42" s="135">
        <f t="shared" si="65"/>
        <v>0</v>
      </c>
      <c r="Z42" s="134"/>
      <c r="AA42" s="46"/>
      <c r="AB42" s="134"/>
      <c r="AC42" s="135">
        <f t="shared" si="66"/>
        <v>0</v>
      </c>
      <c r="AD42" s="134"/>
      <c r="AE42" s="134"/>
      <c r="AF42" s="134"/>
      <c r="AG42" s="135"/>
      <c r="AH42" s="135">
        <f t="shared" si="67"/>
        <v>0</v>
      </c>
      <c r="AI42" s="27">
        <f t="shared" si="68"/>
        <v>0</v>
      </c>
      <c r="AJ42" s="28" t="str">
        <f t="shared" si="69"/>
        <v>-</v>
      </c>
      <c r="AK42" s="1"/>
      <c r="AL42" s="1"/>
      <c r="AM42" s="1"/>
      <c r="AN42" s="1"/>
      <c r="AO42" s="1"/>
      <c r="AP42" s="1"/>
      <c r="AQ42" s="1"/>
      <c r="AR42" s="3"/>
    </row>
    <row r="43" spans="1:44" ht="19.5" customHeight="1" outlineLevel="1">
      <c r="A43" s="16">
        <v>3</v>
      </c>
      <c r="B43" s="34"/>
      <c r="C43" s="145"/>
      <c r="D43" s="95"/>
      <c r="E43" s="143"/>
      <c r="F43" s="143"/>
      <c r="G43" s="132"/>
      <c r="H43" s="36"/>
      <c r="I43" s="36"/>
      <c r="J43" s="322"/>
      <c r="K43" s="46"/>
      <c r="L43" s="18"/>
      <c r="M43" s="134"/>
      <c r="N43" s="134"/>
      <c r="O43" s="134"/>
      <c r="P43" s="142"/>
      <c r="Q43" s="18"/>
      <c r="R43" s="134"/>
      <c r="S43" s="134"/>
      <c r="T43" s="134"/>
      <c r="U43" s="135">
        <f t="shared" si="64"/>
        <v>0</v>
      </c>
      <c r="V43" s="134"/>
      <c r="W43" s="134"/>
      <c r="X43" s="134"/>
      <c r="Y43" s="135">
        <f t="shared" si="65"/>
        <v>0</v>
      </c>
      <c r="Z43" s="134"/>
      <c r="AA43" s="46"/>
      <c r="AB43" s="134"/>
      <c r="AC43" s="135">
        <f t="shared" si="66"/>
        <v>0</v>
      </c>
      <c r="AD43" s="134"/>
      <c r="AE43" s="134"/>
      <c r="AF43" s="134"/>
      <c r="AG43" s="135">
        <f>SUM(AD43:AF43)</f>
        <v>0</v>
      </c>
      <c r="AH43" s="135">
        <f t="shared" si="67"/>
        <v>0</v>
      </c>
      <c r="AI43" s="27">
        <f t="shared" si="68"/>
        <v>0</v>
      </c>
      <c r="AJ43" s="28" t="str">
        <f t="shared" si="69"/>
        <v>-</v>
      </c>
      <c r="AK43" s="1"/>
      <c r="AL43" s="1"/>
      <c r="AM43" s="1"/>
      <c r="AN43" s="1"/>
      <c r="AO43" s="1"/>
      <c r="AP43" s="1"/>
      <c r="AQ43" s="1"/>
      <c r="AR43" s="3"/>
    </row>
    <row r="44" spans="1:44" ht="19.5" customHeight="1" outlineLevel="1">
      <c r="A44" s="223">
        <v>4</v>
      </c>
      <c r="B44" s="34"/>
      <c r="C44" s="145"/>
      <c r="D44" s="95"/>
      <c r="E44" s="143"/>
      <c r="F44" s="143"/>
      <c r="G44" s="132"/>
      <c r="H44" s="224"/>
      <c r="I44" s="225"/>
      <c r="J44" s="314"/>
      <c r="K44" s="46"/>
      <c r="L44" s="226"/>
      <c r="M44" s="134"/>
      <c r="N44" s="134"/>
      <c r="O44" s="134"/>
      <c r="P44" s="142"/>
      <c r="Q44" s="226"/>
      <c r="R44" s="134"/>
      <c r="S44" s="134"/>
      <c r="T44" s="134"/>
      <c r="U44" s="135">
        <f t="shared" si="64"/>
        <v>0</v>
      </c>
      <c r="V44" s="134"/>
      <c r="W44" s="134"/>
      <c r="X44" s="134"/>
      <c r="Y44" s="135">
        <f t="shared" si="65"/>
        <v>0</v>
      </c>
      <c r="Z44" s="134"/>
      <c r="AA44" s="46"/>
      <c r="AB44" s="46"/>
      <c r="AC44" s="135">
        <f t="shared" si="66"/>
        <v>0</v>
      </c>
      <c r="AD44" s="134"/>
      <c r="AE44" s="134"/>
      <c r="AF44" s="134"/>
      <c r="AG44" s="135"/>
      <c r="AH44" s="135">
        <f t="shared" si="67"/>
        <v>0</v>
      </c>
      <c r="AI44" s="27"/>
      <c r="AJ44" s="28"/>
      <c r="AK44" s="1"/>
      <c r="AL44" s="1"/>
      <c r="AM44" s="1"/>
      <c r="AN44" s="1"/>
      <c r="AO44" s="1"/>
      <c r="AP44" s="1"/>
      <c r="AQ44" s="1"/>
      <c r="AR44" s="3"/>
    </row>
    <row r="45" spans="1:44" ht="19.5" customHeight="1">
      <c r="A45" s="334" t="s">
        <v>69</v>
      </c>
      <c r="B45" s="335"/>
      <c r="C45" s="335"/>
      <c r="D45" s="335"/>
      <c r="E45" s="336"/>
      <c r="F45" s="137"/>
      <c r="G45" s="137"/>
      <c r="H45" s="137"/>
      <c r="I45" s="153"/>
      <c r="J45" s="41">
        <f t="shared" ref="J45:K45" si="70">SUM(J41:J44)</f>
        <v>33883688</v>
      </c>
      <c r="K45" s="41">
        <f t="shared" si="70"/>
        <v>0</v>
      </c>
      <c r="L45" s="137"/>
      <c r="M45" s="41">
        <f t="shared" ref="M45:O45" si="71">SUM(M41:M43)</f>
        <v>0</v>
      </c>
      <c r="N45" s="41">
        <f t="shared" si="71"/>
        <v>0</v>
      </c>
      <c r="O45" s="41">
        <f t="shared" si="71"/>
        <v>0</v>
      </c>
      <c r="P45" s="138"/>
      <c r="Q45" s="137"/>
      <c r="R45" s="41">
        <f t="shared" ref="R45:Z45" si="72">SUM(R41:R43)</f>
        <v>0</v>
      </c>
      <c r="S45" s="41">
        <f t="shared" si="72"/>
        <v>0</v>
      </c>
      <c r="T45" s="41">
        <f t="shared" si="72"/>
        <v>0</v>
      </c>
      <c r="U45" s="41">
        <f t="shared" si="72"/>
        <v>0</v>
      </c>
      <c r="V45" s="41">
        <f t="shared" si="72"/>
        <v>0</v>
      </c>
      <c r="W45" s="41">
        <f t="shared" si="72"/>
        <v>0</v>
      </c>
      <c r="X45" s="41">
        <f t="shared" si="72"/>
        <v>0</v>
      </c>
      <c r="Y45" s="41">
        <f t="shared" si="72"/>
        <v>0</v>
      </c>
      <c r="Z45" s="41">
        <f t="shared" si="72"/>
        <v>0</v>
      </c>
      <c r="AA45" s="41">
        <f t="shared" ref="AA45:AC45" si="73">SUM(AA41:AA44)</f>
        <v>0</v>
      </c>
      <c r="AB45" s="41">
        <f t="shared" si="73"/>
        <v>0</v>
      </c>
      <c r="AC45" s="41">
        <f t="shared" si="73"/>
        <v>0</v>
      </c>
      <c r="AD45" s="41">
        <f t="shared" ref="AD45:AG45" si="74">SUM(AD41:AD43)</f>
        <v>0</v>
      </c>
      <c r="AE45" s="41">
        <f t="shared" si="74"/>
        <v>0</v>
      </c>
      <c r="AF45" s="41">
        <f t="shared" si="74"/>
        <v>0</v>
      </c>
      <c r="AG45" s="41">
        <f t="shared" si="74"/>
        <v>0</v>
      </c>
      <c r="AH45" s="41">
        <f>SUM(AH41:AH44)</f>
        <v>0</v>
      </c>
      <c r="AI45" s="43">
        <f>IF(ISERROR(AH45/J45),0,AH45/J45)</f>
        <v>0</v>
      </c>
      <c r="AJ45" s="43">
        <f>IF(ISERROR(AH45/$AH$86),0,AH45/$AH$86)</f>
        <v>0</v>
      </c>
      <c r="AK45" s="1"/>
      <c r="AL45" s="1"/>
      <c r="AM45" s="1"/>
      <c r="AN45" s="1"/>
      <c r="AO45" s="1"/>
      <c r="AP45" s="1"/>
      <c r="AQ45" s="1"/>
      <c r="AR45" s="3"/>
    </row>
    <row r="46" spans="1:44" ht="19.5" customHeight="1">
      <c r="A46" s="330" t="s">
        <v>70</v>
      </c>
      <c r="B46" s="311"/>
      <c r="C46" s="311"/>
      <c r="D46" s="311"/>
      <c r="E46" s="312"/>
      <c r="F46" s="7"/>
      <c r="G46" s="8"/>
      <c r="H46" s="9"/>
      <c r="I46" s="9"/>
      <c r="J46" s="46"/>
      <c r="K46" s="11"/>
      <c r="L46" s="12"/>
      <c r="M46" s="13"/>
      <c r="N46" s="13"/>
      <c r="O46" s="13"/>
      <c r="P46" s="8"/>
      <c r="Q46" s="7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4"/>
      <c r="AJ46" s="14"/>
      <c r="AK46" s="2"/>
      <c r="AL46" s="2"/>
      <c r="AM46" s="2"/>
      <c r="AN46" s="2"/>
      <c r="AO46" s="2"/>
      <c r="AP46" s="2"/>
      <c r="AQ46" s="2"/>
      <c r="AR46" s="15"/>
    </row>
    <row r="47" spans="1:44" ht="19.5" customHeight="1" outlineLevel="1">
      <c r="A47" s="16">
        <v>1</v>
      </c>
      <c r="B47" s="34"/>
      <c r="C47" s="145"/>
      <c r="D47" s="95"/>
      <c r="E47" s="143"/>
      <c r="F47" s="143"/>
      <c r="G47" s="132"/>
      <c r="H47" s="77"/>
      <c r="I47" s="77"/>
      <c r="J47" s="220">
        <v>33883688</v>
      </c>
      <c r="K47" s="46"/>
      <c r="L47" s="64"/>
      <c r="M47" s="55"/>
      <c r="N47" s="66"/>
      <c r="O47" s="55"/>
      <c r="P47" s="142"/>
      <c r="Q47" s="142"/>
      <c r="R47" s="134"/>
      <c r="S47" s="134"/>
      <c r="T47" s="134"/>
      <c r="U47" s="135">
        <f t="shared" ref="U47:U48" si="75">SUM(R47:T47)</f>
        <v>0</v>
      </c>
      <c r="V47" s="134"/>
      <c r="W47" s="134"/>
      <c r="X47" s="134"/>
      <c r="Y47" s="135">
        <f t="shared" ref="Y47:Y48" si="76">SUM(V47:X47)</f>
        <v>0</v>
      </c>
      <c r="Z47" s="134"/>
      <c r="AA47" s="46"/>
      <c r="AB47" s="134"/>
      <c r="AC47" s="135">
        <f t="shared" ref="AC47:AC48" si="77">SUM(Z47:AB47)</f>
        <v>0</v>
      </c>
      <c r="AD47" s="134"/>
      <c r="AE47" s="134"/>
      <c r="AF47" s="134"/>
      <c r="AG47" s="135">
        <f t="shared" ref="AG47:AG48" si="78">SUM(AD47:AF47)</f>
        <v>0</v>
      </c>
      <c r="AH47" s="135">
        <f t="shared" ref="AH47:AH48" si="79">SUM(U47,Y47,AC47,AG47)</f>
        <v>0</v>
      </c>
      <c r="AI47" s="27">
        <f t="shared" ref="AI47:AI48" si="80">IF(ISERROR(AH47/$J$49),0,AH47/$J$49)</f>
        <v>0</v>
      </c>
      <c r="AJ47" s="28" t="str">
        <f t="shared" ref="AJ47:AJ48" si="81">IF(ISERROR(AH47/$AH$86),"-",AH47/$AH$86)</f>
        <v>-</v>
      </c>
      <c r="AK47" s="1"/>
      <c r="AL47" s="1"/>
      <c r="AM47" s="1"/>
      <c r="AN47" s="1"/>
      <c r="AO47" s="1"/>
      <c r="AP47" s="1"/>
      <c r="AQ47" s="1"/>
      <c r="AR47" s="3"/>
    </row>
    <row r="48" spans="1:44" ht="19.5" customHeight="1" outlineLevel="1">
      <c r="A48" s="16">
        <v>2</v>
      </c>
      <c r="B48" s="34"/>
      <c r="C48" s="145"/>
      <c r="D48" s="95"/>
      <c r="E48" s="143"/>
      <c r="F48" s="143"/>
      <c r="G48" s="132"/>
      <c r="H48" s="36"/>
      <c r="I48" s="36"/>
      <c r="J48" s="46"/>
      <c r="K48" s="46"/>
      <c r="L48" s="132"/>
      <c r="M48" s="134"/>
      <c r="N48" s="134"/>
      <c r="O48" s="134"/>
      <c r="P48" s="142"/>
      <c r="Q48" s="18"/>
      <c r="R48" s="134"/>
      <c r="S48" s="134"/>
      <c r="T48" s="134"/>
      <c r="U48" s="135">
        <f t="shared" si="75"/>
        <v>0</v>
      </c>
      <c r="V48" s="134"/>
      <c r="W48" s="134"/>
      <c r="X48" s="134"/>
      <c r="Y48" s="135">
        <f t="shared" si="76"/>
        <v>0</v>
      </c>
      <c r="Z48" s="134"/>
      <c r="AA48" s="46"/>
      <c r="AB48" s="134"/>
      <c r="AC48" s="135">
        <f t="shared" si="77"/>
        <v>0</v>
      </c>
      <c r="AD48" s="134"/>
      <c r="AE48" s="134"/>
      <c r="AF48" s="134"/>
      <c r="AG48" s="135">
        <f t="shared" si="78"/>
        <v>0</v>
      </c>
      <c r="AH48" s="135">
        <f t="shared" si="79"/>
        <v>0</v>
      </c>
      <c r="AI48" s="27">
        <f t="shared" si="80"/>
        <v>0</v>
      </c>
      <c r="AJ48" s="28" t="str">
        <f t="shared" si="81"/>
        <v>-</v>
      </c>
      <c r="AK48" s="1"/>
      <c r="AL48" s="1"/>
      <c r="AM48" s="1"/>
      <c r="AN48" s="1"/>
      <c r="AO48" s="1"/>
      <c r="AP48" s="1"/>
      <c r="AQ48" s="1"/>
      <c r="AR48" s="3"/>
    </row>
    <row r="49" spans="1:44" ht="19.5" customHeight="1">
      <c r="A49" s="334" t="s">
        <v>71</v>
      </c>
      <c r="B49" s="335"/>
      <c r="C49" s="335"/>
      <c r="D49" s="335"/>
      <c r="E49" s="336"/>
      <c r="F49" s="137"/>
      <c r="G49" s="137"/>
      <c r="H49" s="137"/>
      <c r="I49" s="153"/>
      <c r="J49" s="41">
        <f t="shared" ref="J49:K49" si="82">SUM(J47:J48)</f>
        <v>33883688</v>
      </c>
      <c r="K49" s="41">
        <f t="shared" si="82"/>
        <v>0</v>
      </c>
      <c r="L49" s="137"/>
      <c r="M49" s="41">
        <f t="shared" ref="M49:O49" si="83">SUM(M47:M48)</f>
        <v>0</v>
      </c>
      <c r="N49" s="41">
        <f t="shared" si="83"/>
        <v>0</v>
      </c>
      <c r="O49" s="41">
        <f t="shared" si="83"/>
        <v>0</v>
      </c>
      <c r="P49" s="138"/>
      <c r="Q49" s="137"/>
      <c r="R49" s="41">
        <f t="shared" ref="R49:AH49" si="84">SUM(R47:R48)</f>
        <v>0</v>
      </c>
      <c r="S49" s="41">
        <f t="shared" si="84"/>
        <v>0</v>
      </c>
      <c r="T49" s="41">
        <f t="shared" si="84"/>
        <v>0</v>
      </c>
      <c r="U49" s="41">
        <f t="shared" si="84"/>
        <v>0</v>
      </c>
      <c r="V49" s="41">
        <f t="shared" si="84"/>
        <v>0</v>
      </c>
      <c r="W49" s="41">
        <f t="shared" si="84"/>
        <v>0</v>
      </c>
      <c r="X49" s="41">
        <f t="shared" si="84"/>
        <v>0</v>
      </c>
      <c r="Y49" s="41">
        <f t="shared" si="84"/>
        <v>0</v>
      </c>
      <c r="Z49" s="41">
        <f t="shared" si="84"/>
        <v>0</v>
      </c>
      <c r="AA49" s="41">
        <f t="shared" si="84"/>
        <v>0</v>
      </c>
      <c r="AB49" s="41">
        <f t="shared" si="84"/>
        <v>0</v>
      </c>
      <c r="AC49" s="41">
        <f t="shared" si="84"/>
        <v>0</v>
      </c>
      <c r="AD49" s="41">
        <f t="shared" si="84"/>
        <v>0</v>
      </c>
      <c r="AE49" s="41">
        <f t="shared" si="84"/>
        <v>0</v>
      </c>
      <c r="AF49" s="41">
        <f t="shared" si="84"/>
        <v>0</v>
      </c>
      <c r="AG49" s="41">
        <f t="shared" si="84"/>
        <v>0</v>
      </c>
      <c r="AH49" s="41">
        <f t="shared" si="84"/>
        <v>0</v>
      </c>
      <c r="AI49" s="43">
        <f>IF(ISERROR(AH49/J49),0,AH49/J49)</f>
        <v>0</v>
      </c>
      <c r="AJ49" s="43">
        <f>IF(ISERROR(AH49/$AH$86),0,AH49/$AH$86)</f>
        <v>0</v>
      </c>
      <c r="AK49" s="1"/>
      <c r="AL49" s="1"/>
      <c r="AM49" s="1"/>
      <c r="AN49" s="1"/>
      <c r="AO49" s="1"/>
      <c r="AP49" s="1"/>
      <c r="AQ49" s="1"/>
      <c r="AR49" s="3"/>
    </row>
    <row r="50" spans="1:44" ht="19.5" customHeight="1">
      <c r="A50" s="330" t="s">
        <v>72</v>
      </c>
      <c r="B50" s="311"/>
      <c r="C50" s="311"/>
      <c r="D50" s="311"/>
      <c r="E50" s="312"/>
      <c r="F50" s="7"/>
      <c r="G50" s="8"/>
      <c r="H50" s="9"/>
      <c r="I50" s="9"/>
      <c r="J50" s="46"/>
      <c r="K50" s="11"/>
      <c r="L50" s="12"/>
      <c r="M50" s="13"/>
      <c r="N50" s="13"/>
      <c r="O50" s="13"/>
      <c r="P50" s="8"/>
      <c r="Q50" s="7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4"/>
      <c r="AJ50" s="14"/>
      <c r="AK50" s="2"/>
      <c r="AL50" s="2"/>
      <c r="AM50" s="2"/>
      <c r="AN50" s="2"/>
      <c r="AO50" s="2"/>
      <c r="AP50" s="2"/>
      <c r="AQ50" s="2"/>
      <c r="AR50" s="15"/>
    </row>
    <row r="51" spans="1:44" ht="19.5" customHeight="1" outlineLevel="1">
      <c r="A51" s="16">
        <v>1</v>
      </c>
      <c r="B51" s="34"/>
      <c r="C51" s="145"/>
      <c r="D51" s="95"/>
      <c r="E51" s="143"/>
      <c r="F51" s="143"/>
      <c r="G51" s="132"/>
      <c r="H51" s="77"/>
      <c r="I51" s="77"/>
      <c r="J51" s="220">
        <v>33883688</v>
      </c>
      <c r="K51" s="46"/>
      <c r="L51" s="227"/>
      <c r="M51" s="55"/>
      <c r="N51" s="66"/>
      <c r="O51" s="55"/>
      <c r="P51" s="142"/>
      <c r="Q51" s="142"/>
      <c r="R51" s="134">
        <v>0</v>
      </c>
      <c r="S51" s="134">
        <v>0</v>
      </c>
      <c r="T51" s="134">
        <v>0</v>
      </c>
      <c r="U51" s="135">
        <f t="shared" ref="U51:U52" si="85">SUM(R51:T51)</f>
        <v>0</v>
      </c>
      <c r="V51" s="134"/>
      <c r="W51" s="134"/>
      <c r="X51" s="134"/>
      <c r="Y51" s="135">
        <f t="shared" ref="Y51:Y52" si="86">SUM(V51:X51)</f>
        <v>0</v>
      </c>
      <c r="Z51" s="134"/>
      <c r="AA51" s="46"/>
      <c r="AB51" s="134"/>
      <c r="AC51" s="135">
        <f t="shared" ref="AC51:AC52" si="87">SUM(Z51:AB51)</f>
        <v>0</v>
      </c>
      <c r="AD51" s="134"/>
      <c r="AE51" s="134"/>
      <c r="AF51" s="134"/>
      <c r="AG51" s="135">
        <f t="shared" ref="AG51:AG52" si="88">SUM(AD51:AF51)</f>
        <v>0</v>
      </c>
      <c r="AH51" s="135">
        <f t="shared" ref="AH51:AH52" si="89">SUM(U51,Y51,AC51,AG51)</f>
        <v>0</v>
      </c>
      <c r="AI51" s="27">
        <f t="shared" ref="AI51:AI52" si="90">IF(ISERROR(AH51/$J$53),0,AH51/$J$53)</f>
        <v>0</v>
      </c>
      <c r="AJ51" s="28" t="str">
        <f t="shared" ref="AJ51:AJ52" si="91">IF(ISERROR(AH51/$AH$86),"-",AH51/$AH$86)</f>
        <v>-</v>
      </c>
      <c r="AK51" s="1"/>
      <c r="AL51" s="1"/>
      <c r="AM51" s="1"/>
      <c r="AN51" s="1"/>
      <c r="AO51" s="1"/>
      <c r="AP51" s="1"/>
      <c r="AQ51" s="1"/>
      <c r="AR51" s="3"/>
    </row>
    <row r="52" spans="1:44" ht="19.5" customHeight="1" outlineLevel="1">
      <c r="A52" s="16">
        <v>2</v>
      </c>
      <c r="B52" s="34"/>
      <c r="C52" s="145"/>
      <c r="D52" s="95"/>
      <c r="E52" s="143"/>
      <c r="F52" s="143"/>
      <c r="G52" s="132"/>
      <c r="H52" s="21"/>
      <c r="I52" s="36"/>
      <c r="J52" s="46"/>
      <c r="K52" s="46"/>
      <c r="L52" s="18"/>
      <c r="M52" s="134"/>
      <c r="N52" s="134"/>
      <c r="O52" s="134"/>
      <c r="P52" s="142"/>
      <c r="Q52" s="18"/>
      <c r="R52" s="134"/>
      <c r="S52" s="134"/>
      <c r="T52" s="134"/>
      <c r="U52" s="135">
        <f t="shared" si="85"/>
        <v>0</v>
      </c>
      <c r="V52" s="134"/>
      <c r="W52" s="134"/>
      <c r="X52" s="134"/>
      <c r="Y52" s="135">
        <f t="shared" si="86"/>
        <v>0</v>
      </c>
      <c r="Z52" s="134"/>
      <c r="AA52" s="46"/>
      <c r="AB52" s="46"/>
      <c r="AC52" s="135">
        <f t="shared" si="87"/>
        <v>0</v>
      </c>
      <c r="AD52" s="134"/>
      <c r="AE52" s="134"/>
      <c r="AF52" s="134"/>
      <c r="AG52" s="135">
        <f t="shared" si="88"/>
        <v>0</v>
      </c>
      <c r="AH52" s="135">
        <f t="shared" si="89"/>
        <v>0</v>
      </c>
      <c r="AI52" s="27">
        <f t="shared" si="90"/>
        <v>0</v>
      </c>
      <c r="AJ52" s="28" t="str">
        <f t="shared" si="91"/>
        <v>-</v>
      </c>
      <c r="AK52" s="1"/>
      <c r="AL52" s="1"/>
      <c r="AM52" s="1"/>
      <c r="AN52" s="1"/>
      <c r="AO52" s="1"/>
      <c r="AP52" s="1"/>
      <c r="AQ52" s="1"/>
      <c r="AR52" s="3"/>
    </row>
    <row r="53" spans="1:44" ht="19.5" customHeight="1">
      <c r="A53" s="334" t="s">
        <v>73</v>
      </c>
      <c r="B53" s="335"/>
      <c r="C53" s="335"/>
      <c r="D53" s="335"/>
      <c r="E53" s="336"/>
      <c r="F53" s="137"/>
      <c r="G53" s="137"/>
      <c r="H53" s="137"/>
      <c r="I53" s="153"/>
      <c r="J53" s="41">
        <f t="shared" ref="J53:K53" si="92">SUM(J51:J52)</f>
        <v>33883688</v>
      </c>
      <c r="K53" s="41">
        <f t="shared" si="92"/>
        <v>0</v>
      </c>
      <c r="L53" s="137"/>
      <c r="M53" s="41">
        <f t="shared" ref="M53:O53" si="93">SUM(M51:M52)</f>
        <v>0</v>
      </c>
      <c r="N53" s="41">
        <f t="shared" si="93"/>
        <v>0</v>
      </c>
      <c r="O53" s="41">
        <f t="shared" si="93"/>
        <v>0</v>
      </c>
      <c r="P53" s="138"/>
      <c r="Q53" s="137"/>
      <c r="R53" s="41">
        <f t="shared" ref="R53:AH53" si="94">SUM(R51:R52)</f>
        <v>0</v>
      </c>
      <c r="S53" s="41">
        <f t="shared" si="94"/>
        <v>0</v>
      </c>
      <c r="T53" s="41">
        <f t="shared" si="94"/>
        <v>0</v>
      </c>
      <c r="U53" s="41">
        <f t="shared" si="94"/>
        <v>0</v>
      </c>
      <c r="V53" s="41">
        <f t="shared" si="94"/>
        <v>0</v>
      </c>
      <c r="W53" s="41">
        <f t="shared" si="94"/>
        <v>0</v>
      </c>
      <c r="X53" s="41">
        <f t="shared" si="94"/>
        <v>0</v>
      </c>
      <c r="Y53" s="41">
        <f t="shared" si="94"/>
        <v>0</v>
      </c>
      <c r="Z53" s="41">
        <f t="shared" si="94"/>
        <v>0</v>
      </c>
      <c r="AA53" s="41">
        <f t="shared" si="94"/>
        <v>0</v>
      </c>
      <c r="AB53" s="41">
        <f t="shared" si="94"/>
        <v>0</v>
      </c>
      <c r="AC53" s="41">
        <f t="shared" si="94"/>
        <v>0</v>
      </c>
      <c r="AD53" s="41">
        <f t="shared" si="94"/>
        <v>0</v>
      </c>
      <c r="AE53" s="41">
        <f t="shared" si="94"/>
        <v>0</v>
      </c>
      <c r="AF53" s="41">
        <f t="shared" si="94"/>
        <v>0</v>
      </c>
      <c r="AG53" s="41">
        <f t="shared" si="94"/>
        <v>0</v>
      </c>
      <c r="AH53" s="41">
        <f t="shared" si="94"/>
        <v>0</v>
      </c>
      <c r="AI53" s="43">
        <f>IF(ISERROR(AH53/J53),0,AH53/J53)</f>
        <v>0</v>
      </c>
      <c r="AJ53" s="43">
        <f>IF(ISERROR(AH53/$AH$86),0,AH53/$AH$86)</f>
        <v>0</v>
      </c>
      <c r="AK53" s="1"/>
      <c r="AL53" s="1"/>
      <c r="AM53" s="1"/>
      <c r="AN53" s="1"/>
      <c r="AO53" s="1"/>
      <c r="AP53" s="1"/>
      <c r="AQ53" s="1"/>
      <c r="AR53" s="3"/>
    </row>
    <row r="54" spans="1:44" ht="19.5" customHeight="1">
      <c r="A54" s="330" t="s">
        <v>74</v>
      </c>
      <c r="B54" s="311"/>
      <c r="C54" s="311"/>
      <c r="D54" s="311"/>
      <c r="E54" s="312"/>
      <c r="F54" s="7"/>
      <c r="G54" s="8"/>
      <c r="H54" s="9"/>
      <c r="I54" s="9"/>
      <c r="J54" s="46"/>
      <c r="K54" s="11"/>
      <c r="L54" s="12"/>
      <c r="M54" s="13"/>
      <c r="N54" s="13"/>
      <c r="O54" s="13"/>
      <c r="P54" s="8"/>
      <c r="Q54" s="7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4"/>
      <c r="AJ54" s="14"/>
      <c r="AK54" s="2"/>
      <c r="AL54" s="2"/>
      <c r="AM54" s="2"/>
      <c r="AN54" s="2"/>
      <c r="AO54" s="2"/>
      <c r="AP54" s="2"/>
      <c r="AQ54" s="2"/>
      <c r="AR54" s="15"/>
    </row>
    <row r="55" spans="1:44" ht="19.5" customHeight="1" outlineLevel="1">
      <c r="A55" s="34">
        <v>1</v>
      </c>
      <c r="B55" s="64"/>
      <c r="C55" s="64"/>
      <c r="D55" s="77"/>
      <c r="E55" s="163"/>
      <c r="F55" s="228"/>
      <c r="G55" s="8"/>
      <c r="H55" s="77"/>
      <c r="I55" s="77"/>
      <c r="J55" s="220">
        <v>33883688</v>
      </c>
      <c r="K55" s="11"/>
      <c r="L55" s="229"/>
      <c r="M55" s="65"/>
      <c r="N55" s="65"/>
      <c r="O55" s="8"/>
      <c r="P55" s="8"/>
      <c r="Q55" s="8"/>
      <c r="R55" s="24"/>
      <c r="S55" s="24"/>
      <c r="T55" s="24"/>
      <c r="U55" s="135">
        <f t="shared" ref="U55:U56" si="95">SUM(R55:T55)</f>
        <v>0</v>
      </c>
      <c r="V55" s="134"/>
      <c r="W55" s="134"/>
      <c r="X55" s="134"/>
      <c r="Y55" s="135">
        <f t="shared" ref="Y55:Y56" si="96">SUM(V55:X55)</f>
        <v>0</v>
      </c>
      <c r="Z55" s="134"/>
      <c r="AA55" s="134"/>
      <c r="AB55" s="134"/>
      <c r="AC55" s="135">
        <f t="shared" ref="AC55:AC56" si="97">SUM(Z55:AB55)</f>
        <v>0</v>
      </c>
      <c r="AD55" s="134"/>
      <c r="AE55" s="134"/>
      <c r="AF55" s="134"/>
      <c r="AG55" s="135">
        <f t="shared" ref="AG55:AG56" si="98">SUM(AD55:AF55)</f>
        <v>0</v>
      </c>
      <c r="AH55" s="135">
        <f t="shared" ref="AH55:AH56" si="99">SUM(U55,Y55,AC55,AG55)</f>
        <v>0</v>
      </c>
      <c r="AI55" s="27">
        <f t="shared" ref="AI55:AI56" si="100">IF(ISERROR(AH55/$J$57),0,AH55/$J$57)</f>
        <v>0</v>
      </c>
      <c r="AJ55" s="28" t="str">
        <f t="shared" ref="AJ55:AJ56" si="101">IF(ISERROR(AH55/$AH$86),"-",AH55/$AH$86)</f>
        <v>-</v>
      </c>
      <c r="AK55" s="1"/>
      <c r="AL55" s="1"/>
      <c r="AM55" s="1"/>
      <c r="AN55" s="1"/>
      <c r="AO55" s="1"/>
      <c r="AP55" s="1"/>
      <c r="AQ55" s="1"/>
      <c r="AR55" s="3"/>
    </row>
    <row r="56" spans="1:44" ht="19.5" customHeight="1" outlineLevel="1">
      <c r="A56" s="34">
        <v>2</v>
      </c>
      <c r="B56" s="34"/>
      <c r="C56" s="18"/>
      <c r="D56" s="35"/>
      <c r="E56" s="18"/>
      <c r="F56" s="18"/>
      <c r="G56" s="18"/>
      <c r="H56" s="36"/>
      <c r="I56" s="36"/>
      <c r="J56" s="46"/>
      <c r="K56" s="136"/>
      <c r="L56" s="18"/>
      <c r="M56" s="134"/>
      <c r="N56" s="134"/>
      <c r="O56" s="134"/>
      <c r="P56" s="18"/>
      <c r="Q56" s="18"/>
      <c r="R56" s="134"/>
      <c r="S56" s="134"/>
      <c r="T56" s="134"/>
      <c r="U56" s="135">
        <f t="shared" si="95"/>
        <v>0</v>
      </c>
      <c r="V56" s="134"/>
      <c r="W56" s="134"/>
      <c r="X56" s="134"/>
      <c r="Y56" s="135">
        <f t="shared" si="96"/>
        <v>0</v>
      </c>
      <c r="Z56" s="134"/>
      <c r="AA56" s="134"/>
      <c r="AB56" s="134"/>
      <c r="AC56" s="135">
        <f t="shared" si="97"/>
        <v>0</v>
      </c>
      <c r="AD56" s="134"/>
      <c r="AE56" s="134"/>
      <c r="AF56" s="134"/>
      <c r="AG56" s="135">
        <f t="shared" si="98"/>
        <v>0</v>
      </c>
      <c r="AH56" s="135">
        <f t="shared" si="99"/>
        <v>0</v>
      </c>
      <c r="AI56" s="27">
        <f t="shared" si="100"/>
        <v>0</v>
      </c>
      <c r="AJ56" s="28" t="str">
        <f t="shared" si="101"/>
        <v>-</v>
      </c>
      <c r="AK56" s="1"/>
      <c r="AL56" s="1"/>
      <c r="AM56" s="1"/>
      <c r="AN56" s="1"/>
      <c r="AO56" s="1"/>
      <c r="AP56" s="1"/>
      <c r="AQ56" s="1"/>
      <c r="AR56" s="3"/>
    </row>
    <row r="57" spans="1:44" ht="19.5" customHeight="1">
      <c r="A57" s="334" t="s">
        <v>75</v>
      </c>
      <c r="B57" s="335"/>
      <c r="C57" s="335"/>
      <c r="D57" s="335"/>
      <c r="E57" s="336"/>
      <c r="F57" s="137"/>
      <c r="G57" s="137"/>
      <c r="H57" s="137"/>
      <c r="I57" s="153"/>
      <c r="J57" s="41">
        <f>SUM(J55:J56)</f>
        <v>33883688</v>
      </c>
      <c r="K57" s="41">
        <v>0</v>
      </c>
      <c r="L57" s="137"/>
      <c r="M57" s="41">
        <f t="shared" ref="M57:O57" si="102">SUM(M55:M56)</f>
        <v>0</v>
      </c>
      <c r="N57" s="41">
        <f t="shared" si="102"/>
        <v>0</v>
      </c>
      <c r="O57" s="41">
        <f t="shared" si="102"/>
        <v>0</v>
      </c>
      <c r="P57" s="138"/>
      <c r="Q57" s="137"/>
      <c r="R57" s="41">
        <f t="shared" ref="R57:AH57" si="103">SUM(R55:R56)</f>
        <v>0</v>
      </c>
      <c r="S57" s="41">
        <f t="shared" si="103"/>
        <v>0</v>
      </c>
      <c r="T57" s="41">
        <f t="shared" si="103"/>
        <v>0</v>
      </c>
      <c r="U57" s="41">
        <f t="shared" si="103"/>
        <v>0</v>
      </c>
      <c r="V57" s="41">
        <f t="shared" si="103"/>
        <v>0</v>
      </c>
      <c r="W57" s="41">
        <f t="shared" si="103"/>
        <v>0</v>
      </c>
      <c r="X57" s="41">
        <f t="shared" si="103"/>
        <v>0</v>
      </c>
      <c r="Y57" s="41">
        <f t="shared" si="103"/>
        <v>0</v>
      </c>
      <c r="Z57" s="41">
        <f t="shared" si="103"/>
        <v>0</v>
      </c>
      <c r="AA57" s="41">
        <f t="shared" si="103"/>
        <v>0</v>
      </c>
      <c r="AB57" s="41">
        <f t="shared" si="103"/>
        <v>0</v>
      </c>
      <c r="AC57" s="41">
        <f t="shared" si="103"/>
        <v>0</v>
      </c>
      <c r="AD57" s="41">
        <f t="shared" si="103"/>
        <v>0</v>
      </c>
      <c r="AE57" s="41">
        <f t="shared" si="103"/>
        <v>0</v>
      </c>
      <c r="AF57" s="41">
        <f t="shared" si="103"/>
        <v>0</v>
      </c>
      <c r="AG57" s="41">
        <f t="shared" si="103"/>
        <v>0</v>
      </c>
      <c r="AH57" s="41">
        <f t="shared" si="103"/>
        <v>0</v>
      </c>
      <c r="AI57" s="43">
        <f>IF(ISERROR(AH57/J57),0,AH57/J57)</f>
        <v>0</v>
      </c>
      <c r="AJ57" s="43">
        <f>IF(ISERROR(AH57/$AH$86),0,AH57/$AH$86)</f>
        <v>0</v>
      </c>
      <c r="AK57" s="1"/>
      <c r="AL57" s="1"/>
      <c r="AM57" s="1"/>
      <c r="AN57" s="1"/>
      <c r="AO57" s="1"/>
      <c r="AP57" s="1"/>
      <c r="AQ57" s="1"/>
      <c r="AR57" s="3"/>
    </row>
    <row r="58" spans="1:44" ht="19.5" customHeight="1">
      <c r="A58" s="341" t="s">
        <v>76</v>
      </c>
      <c r="B58" s="335"/>
      <c r="C58" s="335"/>
      <c r="D58" s="335"/>
      <c r="E58" s="343"/>
      <c r="F58" s="214"/>
      <c r="G58" s="215"/>
      <c r="H58" s="230"/>
      <c r="I58" s="230"/>
      <c r="J58" s="46"/>
      <c r="K58" s="11"/>
      <c r="L58" s="12"/>
      <c r="M58" s="13"/>
      <c r="N58" s="13"/>
      <c r="O58" s="13"/>
      <c r="P58" s="8"/>
      <c r="Q58" s="7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4"/>
      <c r="AJ58" s="14"/>
      <c r="AK58" s="2"/>
      <c r="AL58" s="2"/>
      <c r="AM58" s="2"/>
      <c r="AN58" s="2"/>
      <c r="AO58" s="2"/>
      <c r="AP58" s="2"/>
      <c r="AQ58" s="2"/>
      <c r="AR58" s="15"/>
    </row>
    <row r="59" spans="1:44" ht="19.5" customHeight="1" outlineLevel="1">
      <c r="A59" s="16">
        <v>1</v>
      </c>
      <c r="B59" s="34"/>
      <c r="C59" s="143"/>
      <c r="D59" s="171"/>
      <c r="E59" s="132"/>
      <c r="F59" s="132"/>
      <c r="G59" s="132"/>
      <c r="H59" s="21"/>
      <c r="I59" s="21"/>
      <c r="J59" s="220">
        <v>33883688</v>
      </c>
      <c r="K59" s="148"/>
      <c r="L59" s="132"/>
      <c r="M59" s="134"/>
      <c r="N59" s="134"/>
      <c r="O59" s="134"/>
      <c r="P59" s="132"/>
      <c r="Q59" s="132"/>
      <c r="R59" s="134"/>
      <c r="S59" s="134"/>
      <c r="T59" s="134"/>
      <c r="U59" s="135">
        <f t="shared" ref="U59:U60" si="104">SUM(R59:T59)</f>
        <v>0</v>
      </c>
      <c r="V59" s="134"/>
      <c r="W59" s="134"/>
      <c r="X59" s="134"/>
      <c r="Y59" s="135">
        <f t="shared" ref="Y59:Y60" si="105">SUM(V59:X59)</f>
        <v>0</v>
      </c>
      <c r="Z59" s="134"/>
      <c r="AA59" s="134"/>
      <c r="AB59" s="134"/>
      <c r="AC59" s="135">
        <f t="shared" ref="AC59:AC60" si="106">SUM(Z59:AB59)</f>
        <v>0</v>
      </c>
      <c r="AD59" s="134"/>
      <c r="AE59" s="134"/>
      <c r="AF59" s="134"/>
      <c r="AG59" s="135">
        <f t="shared" ref="AG59:AG60" si="107">SUM(AD59:AF59)</f>
        <v>0</v>
      </c>
      <c r="AH59" s="135">
        <f t="shared" ref="AH59:AH60" si="108">SUM(U59,Y59,AC59,AG59)</f>
        <v>0</v>
      </c>
      <c r="AI59" s="27">
        <f t="shared" ref="AI59:AI60" si="109">IF(ISERROR(AH59/$J$61),0,AH59/$J$61)</f>
        <v>0</v>
      </c>
      <c r="AJ59" s="28" t="str">
        <f t="shared" ref="AJ59:AJ60" si="110">IF(ISERROR(AH59/$AH$86),"-",AH59/$AH$86)</f>
        <v>-</v>
      </c>
      <c r="AK59" s="1"/>
      <c r="AL59" s="1"/>
      <c r="AM59" s="1"/>
      <c r="AN59" s="1"/>
      <c r="AO59" s="1"/>
      <c r="AP59" s="1"/>
      <c r="AQ59" s="1"/>
      <c r="AR59" s="3"/>
    </row>
    <row r="60" spans="1:44" ht="19.5" customHeight="1" outlineLevel="1">
      <c r="A60" s="16">
        <v>2</v>
      </c>
      <c r="B60" s="34"/>
      <c r="C60" s="82"/>
      <c r="D60" s="35"/>
      <c r="E60" s="18"/>
      <c r="F60" s="18"/>
      <c r="G60" s="18"/>
      <c r="H60" s="36"/>
      <c r="I60" s="36"/>
      <c r="J60" s="46"/>
      <c r="K60" s="136"/>
      <c r="L60" s="18"/>
      <c r="M60" s="134"/>
      <c r="N60" s="134"/>
      <c r="O60" s="134"/>
      <c r="P60" s="18"/>
      <c r="Q60" s="18"/>
      <c r="R60" s="134"/>
      <c r="S60" s="134"/>
      <c r="T60" s="134"/>
      <c r="U60" s="135">
        <f t="shared" si="104"/>
        <v>0</v>
      </c>
      <c r="V60" s="134"/>
      <c r="W60" s="134"/>
      <c r="X60" s="134"/>
      <c r="Y60" s="135">
        <f t="shared" si="105"/>
        <v>0</v>
      </c>
      <c r="Z60" s="134"/>
      <c r="AA60" s="134"/>
      <c r="AB60" s="134"/>
      <c r="AC60" s="135">
        <f t="shared" si="106"/>
        <v>0</v>
      </c>
      <c r="AD60" s="134"/>
      <c r="AE60" s="134"/>
      <c r="AF60" s="134"/>
      <c r="AG60" s="135">
        <f t="shared" si="107"/>
        <v>0</v>
      </c>
      <c r="AH60" s="135">
        <f t="shared" si="108"/>
        <v>0</v>
      </c>
      <c r="AI60" s="27">
        <f t="shared" si="109"/>
        <v>0</v>
      </c>
      <c r="AJ60" s="28" t="str">
        <f t="shared" si="110"/>
        <v>-</v>
      </c>
      <c r="AK60" s="1"/>
      <c r="AL60" s="1"/>
      <c r="AM60" s="1"/>
      <c r="AN60" s="1"/>
      <c r="AO60" s="1"/>
      <c r="AP60" s="1"/>
      <c r="AQ60" s="1"/>
      <c r="AR60" s="3"/>
    </row>
    <row r="61" spans="1:44" ht="19.5" customHeight="1">
      <c r="A61" s="334" t="s">
        <v>77</v>
      </c>
      <c r="B61" s="335"/>
      <c r="C61" s="335"/>
      <c r="D61" s="335"/>
      <c r="E61" s="336"/>
      <c r="F61" s="137"/>
      <c r="G61" s="137"/>
      <c r="H61" s="137"/>
      <c r="I61" s="153"/>
      <c r="J61" s="41">
        <f t="shared" ref="J61:K61" si="111">SUM(J59:J60)</f>
        <v>33883688</v>
      </c>
      <c r="K61" s="41">
        <f t="shared" si="111"/>
        <v>0</v>
      </c>
      <c r="L61" s="137"/>
      <c r="M61" s="41">
        <f t="shared" ref="M61:O61" si="112">SUM(M59:M60)</f>
        <v>0</v>
      </c>
      <c r="N61" s="41">
        <f t="shared" si="112"/>
        <v>0</v>
      </c>
      <c r="O61" s="41">
        <f t="shared" si="112"/>
        <v>0</v>
      </c>
      <c r="P61" s="138"/>
      <c r="Q61" s="137"/>
      <c r="R61" s="41">
        <f t="shared" ref="R61:AH61" si="113">SUM(R59:R60)</f>
        <v>0</v>
      </c>
      <c r="S61" s="41">
        <f t="shared" si="113"/>
        <v>0</v>
      </c>
      <c r="T61" s="41">
        <f t="shared" si="113"/>
        <v>0</v>
      </c>
      <c r="U61" s="41">
        <f t="shared" si="113"/>
        <v>0</v>
      </c>
      <c r="V61" s="41">
        <f t="shared" si="113"/>
        <v>0</v>
      </c>
      <c r="W61" s="41">
        <f t="shared" si="113"/>
        <v>0</v>
      </c>
      <c r="X61" s="41">
        <f t="shared" si="113"/>
        <v>0</v>
      </c>
      <c r="Y61" s="41">
        <f t="shared" si="113"/>
        <v>0</v>
      </c>
      <c r="Z61" s="41">
        <f t="shared" si="113"/>
        <v>0</v>
      </c>
      <c r="AA61" s="41">
        <f t="shared" si="113"/>
        <v>0</v>
      </c>
      <c r="AB61" s="41">
        <f t="shared" si="113"/>
        <v>0</v>
      </c>
      <c r="AC61" s="41">
        <f t="shared" si="113"/>
        <v>0</v>
      </c>
      <c r="AD61" s="41">
        <f t="shared" si="113"/>
        <v>0</v>
      </c>
      <c r="AE61" s="41">
        <f t="shared" si="113"/>
        <v>0</v>
      </c>
      <c r="AF61" s="41">
        <f t="shared" si="113"/>
        <v>0</v>
      </c>
      <c r="AG61" s="41">
        <f t="shared" si="113"/>
        <v>0</v>
      </c>
      <c r="AH61" s="41">
        <f t="shared" si="113"/>
        <v>0</v>
      </c>
      <c r="AI61" s="43">
        <f>IF(ISERROR(AH61/J61),0,AH61/J61)</f>
        <v>0</v>
      </c>
      <c r="AJ61" s="43">
        <f>IF(ISERROR(AH61/$AH$86),0,AH61/$AH$86)</f>
        <v>0</v>
      </c>
      <c r="AK61" s="1"/>
      <c r="AL61" s="1"/>
      <c r="AM61" s="1"/>
      <c r="AN61" s="1"/>
      <c r="AO61" s="1"/>
      <c r="AP61" s="1"/>
      <c r="AQ61" s="1"/>
      <c r="AR61" s="3"/>
    </row>
    <row r="62" spans="1:44" ht="19.5" customHeight="1">
      <c r="A62" s="330" t="s">
        <v>93</v>
      </c>
      <c r="B62" s="311"/>
      <c r="C62" s="311"/>
      <c r="D62" s="311"/>
      <c r="E62" s="312"/>
      <c r="F62" s="7"/>
      <c r="G62" s="8"/>
      <c r="H62" s="9"/>
      <c r="I62" s="9"/>
      <c r="J62" s="46"/>
      <c r="K62" s="11"/>
      <c r="L62" s="12"/>
      <c r="M62" s="13"/>
      <c r="N62" s="13"/>
      <c r="O62" s="13"/>
      <c r="P62" s="8"/>
      <c r="Q62" s="7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4"/>
      <c r="AJ62" s="14"/>
      <c r="AK62" s="2"/>
      <c r="AL62" s="2"/>
      <c r="AM62" s="2"/>
      <c r="AN62" s="2"/>
      <c r="AO62" s="2"/>
      <c r="AP62" s="2"/>
      <c r="AQ62" s="2"/>
      <c r="AR62" s="15"/>
    </row>
    <row r="63" spans="1:44" ht="19.5" customHeight="1" outlineLevel="1">
      <c r="A63" s="16">
        <v>1</v>
      </c>
      <c r="B63" s="34"/>
      <c r="C63" s="145"/>
      <c r="D63" s="95"/>
      <c r="E63" s="143"/>
      <c r="F63" s="143"/>
      <c r="G63" s="132"/>
      <c r="H63" s="21"/>
      <c r="I63" s="36"/>
      <c r="J63" s="220">
        <v>33883688</v>
      </c>
      <c r="K63" s="46"/>
      <c r="L63" s="18"/>
      <c r="M63" s="134"/>
      <c r="N63" s="134"/>
      <c r="O63" s="134"/>
      <c r="P63" s="142"/>
      <c r="Q63" s="132"/>
      <c r="R63" s="134"/>
      <c r="S63" s="134"/>
      <c r="T63" s="134"/>
      <c r="U63" s="135">
        <f t="shared" ref="U63:U64" si="114">SUM(R63:T63)</f>
        <v>0</v>
      </c>
      <c r="V63" s="134"/>
      <c r="W63" s="134"/>
      <c r="X63" s="134"/>
      <c r="Y63" s="135">
        <f t="shared" ref="Y63:Y64" si="115">SUM(V63:X63)</f>
        <v>0</v>
      </c>
      <c r="Z63" s="134"/>
      <c r="AA63" s="46"/>
      <c r="AB63" s="46"/>
      <c r="AC63" s="135">
        <f t="shared" ref="AC63:AC64" si="116">SUM(Z63:AB63)</f>
        <v>0</v>
      </c>
      <c r="AD63" s="134"/>
      <c r="AE63" s="134"/>
      <c r="AF63" s="134"/>
      <c r="AG63" s="135">
        <f t="shared" ref="AG63:AG64" si="117">SUM(AD63:AF63)</f>
        <v>0</v>
      </c>
      <c r="AH63" s="135">
        <f t="shared" ref="AH63:AH64" si="118">SUM(U63,Y63,AC63,AG63)</f>
        <v>0</v>
      </c>
      <c r="AI63" s="27">
        <f t="shared" ref="AI63:AI64" si="119">IF(ISERROR(AH63/$J$65),0,AH63/$J$65)</f>
        <v>0</v>
      </c>
      <c r="AJ63" s="28" t="str">
        <f t="shared" ref="AJ63:AJ64" si="120">IF(ISERROR(AH63/$AH$86),"-",AH63/$AH$86)</f>
        <v>-</v>
      </c>
      <c r="AK63" s="1"/>
      <c r="AL63" s="1"/>
      <c r="AM63" s="1"/>
      <c r="AN63" s="1"/>
      <c r="AO63" s="1"/>
      <c r="AP63" s="1"/>
      <c r="AQ63" s="1"/>
      <c r="AR63" s="3"/>
    </row>
    <row r="64" spans="1:44" ht="19.5" customHeight="1" outlineLevel="1">
      <c r="A64" s="16">
        <v>2</v>
      </c>
      <c r="B64" s="34"/>
      <c r="C64" s="82"/>
      <c r="D64" s="35"/>
      <c r="E64" s="18"/>
      <c r="F64" s="18"/>
      <c r="G64" s="18"/>
      <c r="H64" s="36"/>
      <c r="I64" s="36"/>
      <c r="J64" s="46"/>
      <c r="K64" s="136"/>
      <c r="L64" s="18"/>
      <c r="M64" s="134"/>
      <c r="N64" s="134"/>
      <c r="O64" s="134"/>
      <c r="P64" s="18"/>
      <c r="Q64" s="18"/>
      <c r="R64" s="134"/>
      <c r="S64" s="134"/>
      <c r="T64" s="134"/>
      <c r="U64" s="135">
        <f t="shared" si="114"/>
        <v>0</v>
      </c>
      <c r="V64" s="134"/>
      <c r="W64" s="134"/>
      <c r="X64" s="134"/>
      <c r="Y64" s="135">
        <f t="shared" si="115"/>
        <v>0</v>
      </c>
      <c r="Z64" s="134"/>
      <c r="AA64" s="134"/>
      <c r="AB64" s="134"/>
      <c r="AC64" s="135">
        <f t="shared" si="116"/>
        <v>0</v>
      </c>
      <c r="AD64" s="134"/>
      <c r="AE64" s="134"/>
      <c r="AF64" s="134"/>
      <c r="AG64" s="135">
        <f t="shared" si="117"/>
        <v>0</v>
      </c>
      <c r="AH64" s="135">
        <f t="shared" si="118"/>
        <v>0</v>
      </c>
      <c r="AI64" s="27">
        <f t="shared" si="119"/>
        <v>0</v>
      </c>
      <c r="AJ64" s="28" t="str">
        <f t="shared" si="120"/>
        <v>-</v>
      </c>
      <c r="AK64" s="1"/>
      <c r="AL64" s="1"/>
      <c r="AM64" s="1"/>
      <c r="AN64" s="1"/>
      <c r="AO64" s="1"/>
      <c r="AP64" s="1"/>
      <c r="AQ64" s="1"/>
      <c r="AR64" s="3"/>
    </row>
    <row r="65" spans="1:44" ht="19.5" customHeight="1">
      <c r="A65" s="334" t="s">
        <v>79</v>
      </c>
      <c r="B65" s="335"/>
      <c r="C65" s="335"/>
      <c r="D65" s="335"/>
      <c r="E65" s="336"/>
      <c r="F65" s="137"/>
      <c r="G65" s="137"/>
      <c r="H65" s="137"/>
      <c r="I65" s="153"/>
      <c r="J65" s="41">
        <f t="shared" ref="J65:K65" si="121">SUM(J63:J64)</f>
        <v>33883688</v>
      </c>
      <c r="K65" s="41">
        <f t="shared" si="121"/>
        <v>0</v>
      </c>
      <c r="L65" s="137"/>
      <c r="M65" s="41">
        <f t="shared" ref="M65:O65" si="122">SUM(M63:M64)</f>
        <v>0</v>
      </c>
      <c r="N65" s="41">
        <f t="shared" si="122"/>
        <v>0</v>
      </c>
      <c r="O65" s="41">
        <f t="shared" si="122"/>
        <v>0</v>
      </c>
      <c r="P65" s="138"/>
      <c r="Q65" s="137"/>
      <c r="R65" s="41">
        <f t="shared" ref="R65:AH65" si="123">SUM(R63:R64)</f>
        <v>0</v>
      </c>
      <c r="S65" s="41">
        <f t="shared" si="123"/>
        <v>0</v>
      </c>
      <c r="T65" s="41">
        <f t="shared" si="123"/>
        <v>0</v>
      </c>
      <c r="U65" s="41">
        <f t="shared" si="123"/>
        <v>0</v>
      </c>
      <c r="V65" s="41">
        <f t="shared" si="123"/>
        <v>0</v>
      </c>
      <c r="W65" s="41">
        <f t="shared" si="123"/>
        <v>0</v>
      </c>
      <c r="X65" s="41">
        <f t="shared" si="123"/>
        <v>0</v>
      </c>
      <c r="Y65" s="41">
        <f t="shared" si="123"/>
        <v>0</v>
      </c>
      <c r="Z65" s="41">
        <f t="shared" si="123"/>
        <v>0</v>
      </c>
      <c r="AA65" s="41">
        <f t="shared" si="123"/>
        <v>0</v>
      </c>
      <c r="AB65" s="41">
        <f t="shared" si="123"/>
        <v>0</v>
      </c>
      <c r="AC65" s="41">
        <f t="shared" si="123"/>
        <v>0</v>
      </c>
      <c r="AD65" s="41">
        <f t="shared" si="123"/>
        <v>0</v>
      </c>
      <c r="AE65" s="41">
        <f t="shared" si="123"/>
        <v>0</v>
      </c>
      <c r="AF65" s="41">
        <f t="shared" si="123"/>
        <v>0</v>
      </c>
      <c r="AG65" s="41">
        <f t="shared" si="123"/>
        <v>0</v>
      </c>
      <c r="AH65" s="41">
        <f t="shared" si="123"/>
        <v>0</v>
      </c>
      <c r="AI65" s="43">
        <f>IF(ISERROR(AH65/J65),0,AH65/J65)</f>
        <v>0</v>
      </c>
      <c r="AJ65" s="43">
        <f>IF(ISERROR(AH65/$AH$86),0,AH65/$AH$86)</f>
        <v>0</v>
      </c>
      <c r="AK65" s="1"/>
      <c r="AL65" s="1"/>
      <c r="AM65" s="1"/>
      <c r="AN65" s="1"/>
      <c r="AO65" s="1"/>
      <c r="AP65" s="1"/>
      <c r="AQ65" s="1"/>
      <c r="AR65" s="3"/>
    </row>
    <row r="66" spans="1:44" ht="19.5" customHeight="1">
      <c r="A66" s="330" t="s">
        <v>80</v>
      </c>
      <c r="B66" s="311"/>
      <c r="C66" s="311"/>
      <c r="D66" s="311"/>
      <c r="E66" s="312"/>
      <c r="F66" s="7"/>
      <c r="G66" s="8"/>
      <c r="H66" s="9"/>
      <c r="I66" s="9"/>
      <c r="J66" s="46"/>
      <c r="K66" s="11"/>
      <c r="L66" s="12"/>
      <c r="M66" s="13"/>
      <c r="N66" s="13"/>
      <c r="O66" s="13"/>
      <c r="P66" s="8"/>
      <c r="Q66" s="7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4"/>
      <c r="AJ66" s="14"/>
      <c r="AK66" s="2"/>
      <c r="AL66" s="2"/>
      <c r="AM66" s="2"/>
      <c r="AN66" s="2"/>
      <c r="AO66" s="2"/>
      <c r="AP66" s="2"/>
      <c r="AQ66" s="2"/>
      <c r="AR66" s="15"/>
    </row>
    <row r="67" spans="1:44" ht="19.5" customHeight="1" outlineLevel="1">
      <c r="A67" s="16">
        <v>1</v>
      </c>
      <c r="B67" s="34"/>
      <c r="C67" s="143"/>
      <c r="D67" s="171"/>
      <c r="E67" s="132"/>
      <c r="F67" s="132"/>
      <c r="G67" s="132"/>
      <c r="H67" s="21"/>
      <c r="I67" s="21"/>
      <c r="J67" s="220">
        <v>33883688</v>
      </c>
      <c r="K67" s="148"/>
      <c r="L67" s="132"/>
      <c r="M67" s="134"/>
      <c r="N67" s="134"/>
      <c r="O67" s="134"/>
      <c r="P67" s="132"/>
      <c r="Q67" s="132"/>
      <c r="R67" s="134"/>
      <c r="S67" s="134"/>
      <c r="T67" s="134"/>
      <c r="U67" s="135">
        <f t="shared" ref="U67:U68" si="124">SUM(R67:T67)</f>
        <v>0</v>
      </c>
      <c r="V67" s="134"/>
      <c r="W67" s="134"/>
      <c r="X67" s="134"/>
      <c r="Y67" s="135">
        <f t="shared" ref="Y67:Y68" si="125">SUM(V67:X67)</f>
        <v>0</v>
      </c>
      <c r="Z67" s="134"/>
      <c r="AA67" s="134"/>
      <c r="AB67" s="134"/>
      <c r="AC67" s="135">
        <f t="shared" ref="AC67:AC68" si="126">SUM(Z67:AB67)</f>
        <v>0</v>
      </c>
      <c r="AD67" s="134"/>
      <c r="AE67" s="134"/>
      <c r="AF67" s="134"/>
      <c r="AG67" s="135">
        <f t="shared" ref="AG67:AG68" si="127">SUM(AD67:AF67)</f>
        <v>0</v>
      </c>
      <c r="AH67" s="135">
        <f t="shared" ref="AH67:AH68" si="128">SUM(U67,Y67,AC67,AG67)</f>
        <v>0</v>
      </c>
      <c r="AI67" s="27">
        <f t="shared" ref="AI67:AI68" si="129">IF(ISERROR(AH67/$J$69),0,AH67/$J$69)</f>
        <v>0</v>
      </c>
      <c r="AJ67" s="28" t="str">
        <f t="shared" ref="AJ67:AJ68" si="130">IF(ISERROR(AH67/$AH$86),"-",AH67/$AH$86)</f>
        <v>-</v>
      </c>
      <c r="AK67" s="1"/>
      <c r="AL67" s="1"/>
      <c r="AM67" s="1"/>
      <c r="AN67" s="1"/>
      <c r="AO67" s="1"/>
      <c r="AP67" s="1"/>
      <c r="AQ67" s="1"/>
      <c r="AR67" s="3"/>
    </row>
    <row r="68" spans="1:44" ht="19.5" customHeight="1" outlineLevel="1">
      <c r="A68" s="16">
        <v>2</v>
      </c>
      <c r="B68" s="34"/>
      <c r="C68" s="82"/>
      <c r="D68" s="35"/>
      <c r="E68" s="18"/>
      <c r="F68" s="18"/>
      <c r="G68" s="18"/>
      <c r="H68" s="36"/>
      <c r="I68" s="36"/>
      <c r="J68" s="46"/>
      <c r="K68" s="136"/>
      <c r="L68" s="18"/>
      <c r="M68" s="134"/>
      <c r="N68" s="134"/>
      <c r="O68" s="134"/>
      <c r="P68" s="18"/>
      <c r="Q68" s="18"/>
      <c r="R68" s="134"/>
      <c r="S68" s="134"/>
      <c r="T68" s="134"/>
      <c r="U68" s="135">
        <f t="shared" si="124"/>
        <v>0</v>
      </c>
      <c r="V68" s="134"/>
      <c r="W68" s="134"/>
      <c r="X68" s="134"/>
      <c r="Y68" s="135">
        <f t="shared" si="125"/>
        <v>0</v>
      </c>
      <c r="Z68" s="134"/>
      <c r="AA68" s="134"/>
      <c r="AB68" s="134"/>
      <c r="AC68" s="135">
        <f t="shared" si="126"/>
        <v>0</v>
      </c>
      <c r="AD68" s="134"/>
      <c r="AE68" s="134"/>
      <c r="AF68" s="134"/>
      <c r="AG68" s="135">
        <f t="shared" si="127"/>
        <v>0</v>
      </c>
      <c r="AH68" s="135">
        <f t="shared" si="128"/>
        <v>0</v>
      </c>
      <c r="AI68" s="27">
        <f t="shared" si="129"/>
        <v>0</v>
      </c>
      <c r="AJ68" s="28" t="str">
        <f t="shared" si="130"/>
        <v>-</v>
      </c>
      <c r="AK68" s="1"/>
      <c r="AL68" s="1"/>
      <c r="AM68" s="1"/>
      <c r="AN68" s="1"/>
      <c r="AO68" s="1"/>
      <c r="AP68" s="1"/>
      <c r="AQ68" s="1"/>
      <c r="AR68" s="3"/>
    </row>
    <row r="69" spans="1:44" ht="19.5" customHeight="1">
      <c r="A69" s="334" t="s">
        <v>81</v>
      </c>
      <c r="B69" s="335"/>
      <c r="C69" s="335"/>
      <c r="D69" s="335"/>
      <c r="E69" s="336"/>
      <c r="F69" s="137"/>
      <c r="G69" s="137"/>
      <c r="H69" s="137"/>
      <c r="I69" s="153"/>
      <c r="J69" s="41">
        <f t="shared" ref="J69:K69" si="131">SUM(J67:J68)</f>
        <v>33883688</v>
      </c>
      <c r="K69" s="41">
        <f t="shared" si="131"/>
        <v>0</v>
      </c>
      <c r="L69" s="137"/>
      <c r="M69" s="41">
        <f t="shared" ref="M69:O69" si="132">SUM(M67:M68)</f>
        <v>0</v>
      </c>
      <c r="N69" s="41">
        <f t="shared" si="132"/>
        <v>0</v>
      </c>
      <c r="O69" s="41">
        <f t="shared" si="132"/>
        <v>0</v>
      </c>
      <c r="P69" s="138"/>
      <c r="Q69" s="137"/>
      <c r="R69" s="41">
        <f t="shared" ref="R69:AH69" si="133">SUM(R67:R68)</f>
        <v>0</v>
      </c>
      <c r="S69" s="41">
        <f t="shared" si="133"/>
        <v>0</v>
      </c>
      <c r="T69" s="41">
        <f t="shared" si="133"/>
        <v>0</v>
      </c>
      <c r="U69" s="41">
        <f t="shared" si="133"/>
        <v>0</v>
      </c>
      <c r="V69" s="41">
        <f t="shared" si="133"/>
        <v>0</v>
      </c>
      <c r="W69" s="41">
        <f t="shared" si="133"/>
        <v>0</v>
      </c>
      <c r="X69" s="41">
        <f t="shared" si="133"/>
        <v>0</v>
      </c>
      <c r="Y69" s="41">
        <f t="shared" si="133"/>
        <v>0</v>
      </c>
      <c r="Z69" s="41">
        <f t="shared" si="133"/>
        <v>0</v>
      </c>
      <c r="AA69" s="41">
        <f t="shared" si="133"/>
        <v>0</v>
      </c>
      <c r="AB69" s="41">
        <f t="shared" si="133"/>
        <v>0</v>
      </c>
      <c r="AC69" s="41">
        <f t="shared" si="133"/>
        <v>0</v>
      </c>
      <c r="AD69" s="41">
        <f t="shared" si="133"/>
        <v>0</v>
      </c>
      <c r="AE69" s="41">
        <f t="shared" si="133"/>
        <v>0</v>
      </c>
      <c r="AF69" s="41">
        <f t="shared" si="133"/>
        <v>0</v>
      </c>
      <c r="AG69" s="41">
        <f t="shared" si="133"/>
        <v>0</v>
      </c>
      <c r="AH69" s="41">
        <f t="shared" si="133"/>
        <v>0</v>
      </c>
      <c r="AI69" s="43">
        <f>IF(ISERROR(AH69/J69),0,AH69/J69)</f>
        <v>0</v>
      </c>
      <c r="AJ69" s="43">
        <f>IF(ISERROR(AH69/$AH$86),0,AH69/$AH$86)</f>
        <v>0</v>
      </c>
      <c r="AK69" s="1"/>
      <c r="AL69" s="1"/>
      <c r="AM69" s="1"/>
      <c r="AN69" s="1"/>
      <c r="AO69" s="1"/>
      <c r="AP69" s="1"/>
      <c r="AQ69" s="1"/>
      <c r="AR69" s="3"/>
    </row>
    <row r="70" spans="1:44" ht="19.5" customHeight="1">
      <c r="A70" s="330" t="s">
        <v>94</v>
      </c>
      <c r="B70" s="311"/>
      <c r="C70" s="311"/>
      <c r="D70" s="311"/>
      <c r="E70" s="312"/>
      <c r="F70" s="7"/>
      <c r="G70" s="8"/>
      <c r="H70" s="9"/>
      <c r="I70" s="9"/>
      <c r="J70" s="46"/>
      <c r="K70" s="11"/>
      <c r="L70" s="12"/>
      <c r="M70" s="13"/>
      <c r="N70" s="13"/>
      <c r="O70" s="13"/>
      <c r="P70" s="8"/>
      <c r="Q70" s="7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4"/>
      <c r="AJ70" s="14"/>
      <c r="AK70" s="2"/>
      <c r="AL70" s="2"/>
      <c r="AM70" s="2"/>
      <c r="AN70" s="2"/>
      <c r="AO70" s="2"/>
      <c r="AP70" s="2"/>
      <c r="AQ70" s="2"/>
      <c r="AR70" s="15"/>
    </row>
    <row r="71" spans="1:44" ht="19.5" customHeight="1" outlineLevel="1">
      <c r="A71" s="16">
        <v>1</v>
      </c>
      <c r="B71" s="34"/>
      <c r="C71" s="145"/>
      <c r="D71" s="95"/>
      <c r="E71" s="143"/>
      <c r="F71" s="143"/>
      <c r="G71" s="132"/>
      <c r="H71" s="21"/>
      <c r="I71" s="21"/>
      <c r="J71" s="220">
        <v>33883688</v>
      </c>
      <c r="K71" s="46"/>
      <c r="L71" s="132"/>
      <c r="M71" s="134"/>
      <c r="N71" s="134"/>
      <c r="O71" s="134"/>
      <c r="P71" s="142"/>
      <c r="Q71" s="132"/>
      <c r="R71" s="134"/>
      <c r="S71" s="134"/>
      <c r="T71" s="134"/>
      <c r="U71" s="135">
        <f t="shared" ref="U71:U72" si="134">SUM(R71:T71)</f>
        <v>0</v>
      </c>
      <c r="V71" s="134"/>
      <c r="W71" s="134"/>
      <c r="X71" s="134"/>
      <c r="Y71" s="135">
        <f t="shared" ref="Y71:Y72" si="135">SUM(V71:X71)</f>
        <v>0</v>
      </c>
      <c r="Z71" s="134"/>
      <c r="AA71" s="46"/>
      <c r="AB71" s="46"/>
      <c r="AC71" s="135">
        <f t="shared" ref="AC71:AC72" si="136">SUM(Z71:AB71)</f>
        <v>0</v>
      </c>
      <c r="AD71" s="134"/>
      <c r="AE71" s="134"/>
      <c r="AF71" s="134"/>
      <c r="AG71" s="135">
        <f t="shared" ref="AG71:AG72" si="137">SUM(AD71:AF71)</f>
        <v>0</v>
      </c>
      <c r="AH71" s="135">
        <f t="shared" ref="AH71:AH72" si="138">SUM(U71,Y71,AC71,AG71)</f>
        <v>0</v>
      </c>
      <c r="AI71" s="27">
        <f t="shared" ref="AI71:AI72" si="139">IF(ISERROR(AH71/$J$69),0,AH71/$J$69)</f>
        <v>0</v>
      </c>
      <c r="AJ71" s="28" t="str">
        <f t="shared" ref="AJ71:AJ72" si="140">IF(ISERROR(AH71/$AH$86),"-",AH71/$AH$86)</f>
        <v>-</v>
      </c>
      <c r="AK71" s="1"/>
      <c r="AL71" s="1"/>
      <c r="AM71" s="1"/>
      <c r="AN71" s="1"/>
      <c r="AO71" s="1"/>
      <c r="AP71" s="1"/>
      <c r="AQ71" s="1"/>
      <c r="AR71" s="3"/>
    </row>
    <row r="72" spans="1:44" ht="19.5" customHeight="1" outlineLevel="1">
      <c r="A72" s="16">
        <v>2</v>
      </c>
      <c r="B72" s="34"/>
      <c r="C72" s="145"/>
      <c r="D72" s="95"/>
      <c r="E72" s="143"/>
      <c r="F72" s="143"/>
      <c r="G72" s="132"/>
      <c r="H72" s="36"/>
      <c r="I72" s="36"/>
      <c r="J72" s="46"/>
      <c r="K72" s="46"/>
      <c r="L72" s="18"/>
      <c r="M72" s="134"/>
      <c r="N72" s="134"/>
      <c r="O72" s="134"/>
      <c r="P72" s="142"/>
      <c r="Q72" s="18"/>
      <c r="R72" s="134"/>
      <c r="S72" s="134"/>
      <c r="T72" s="134"/>
      <c r="U72" s="135">
        <f t="shared" si="134"/>
        <v>0</v>
      </c>
      <c r="V72" s="134"/>
      <c r="W72" s="134"/>
      <c r="X72" s="134"/>
      <c r="Y72" s="135">
        <f t="shared" si="135"/>
        <v>0</v>
      </c>
      <c r="Z72" s="134"/>
      <c r="AA72" s="46"/>
      <c r="AB72" s="46"/>
      <c r="AC72" s="135">
        <f t="shared" si="136"/>
        <v>0</v>
      </c>
      <c r="AD72" s="134"/>
      <c r="AE72" s="134"/>
      <c r="AF72" s="134"/>
      <c r="AG72" s="135">
        <f t="shared" si="137"/>
        <v>0</v>
      </c>
      <c r="AH72" s="135">
        <f t="shared" si="138"/>
        <v>0</v>
      </c>
      <c r="AI72" s="27">
        <f t="shared" si="139"/>
        <v>0</v>
      </c>
      <c r="AJ72" s="28" t="str">
        <f t="shared" si="140"/>
        <v>-</v>
      </c>
      <c r="AK72" s="1"/>
      <c r="AL72" s="1"/>
      <c r="AM72" s="1"/>
      <c r="AN72" s="1"/>
      <c r="AO72" s="1"/>
      <c r="AP72" s="1"/>
      <c r="AQ72" s="1"/>
      <c r="AR72" s="3"/>
    </row>
    <row r="73" spans="1:44" ht="19.5" customHeight="1">
      <c r="A73" s="334" t="s">
        <v>83</v>
      </c>
      <c r="B73" s="335"/>
      <c r="C73" s="335"/>
      <c r="D73" s="335"/>
      <c r="E73" s="336"/>
      <c r="F73" s="137"/>
      <c r="G73" s="137"/>
      <c r="H73" s="137"/>
      <c r="I73" s="153"/>
      <c r="J73" s="41">
        <f t="shared" ref="J73:K73" si="141">SUM(J71:J72)</f>
        <v>33883688</v>
      </c>
      <c r="K73" s="41">
        <f t="shared" si="141"/>
        <v>0</v>
      </c>
      <c r="L73" s="137"/>
      <c r="M73" s="41">
        <f t="shared" ref="M73:O73" si="142">SUM(M71:M72)</f>
        <v>0</v>
      </c>
      <c r="N73" s="41">
        <f t="shared" si="142"/>
        <v>0</v>
      </c>
      <c r="O73" s="41">
        <f t="shared" si="142"/>
        <v>0</v>
      </c>
      <c r="P73" s="138"/>
      <c r="Q73" s="137"/>
      <c r="R73" s="41">
        <f t="shared" ref="R73:Z73" si="143">SUM(R71:R72)</f>
        <v>0</v>
      </c>
      <c r="S73" s="41">
        <f t="shared" si="143"/>
        <v>0</v>
      </c>
      <c r="T73" s="41">
        <f t="shared" si="143"/>
        <v>0</v>
      </c>
      <c r="U73" s="41">
        <f t="shared" si="143"/>
        <v>0</v>
      </c>
      <c r="V73" s="41">
        <f t="shared" si="143"/>
        <v>0</v>
      </c>
      <c r="W73" s="41">
        <f t="shared" si="143"/>
        <v>0</v>
      </c>
      <c r="X73" s="41">
        <f t="shared" si="143"/>
        <v>0</v>
      </c>
      <c r="Y73" s="41">
        <f t="shared" si="143"/>
        <v>0</v>
      </c>
      <c r="Z73" s="41">
        <f t="shared" si="143"/>
        <v>0</v>
      </c>
      <c r="AA73" s="41">
        <f t="shared" ref="AA73:AB73" si="144">SUM(AA71+AA72)</f>
        <v>0</v>
      </c>
      <c r="AB73" s="41">
        <f t="shared" si="144"/>
        <v>0</v>
      </c>
      <c r="AC73" s="41">
        <f t="shared" ref="AC73:AH73" si="145">SUM(AC71:AC72)</f>
        <v>0</v>
      </c>
      <c r="AD73" s="41">
        <f t="shared" si="145"/>
        <v>0</v>
      </c>
      <c r="AE73" s="41">
        <f t="shared" si="145"/>
        <v>0</v>
      </c>
      <c r="AF73" s="41">
        <f t="shared" si="145"/>
        <v>0</v>
      </c>
      <c r="AG73" s="41">
        <f t="shared" si="145"/>
        <v>0</v>
      </c>
      <c r="AH73" s="41">
        <f t="shared" si="145"/>
        <v>0</v>
      </c>
      <c r="AI73" s="43">
        <f>IF(ISERROR(AH73/J73),0,AH73/J73)</f>
        <v>0</v>
      </c>
      <c r="AJ73" s="43">
        <f>IF(ISERROR(AH73/$AH$86),0,AH73/$AH$86)</f>
        <v>0</v>
      </c>
      <c r="AK73" s="1"/>
      <c r="AL73" s="1"/>
      <c r="AM73" s="1"/>
      <c r="AN73" s="1"/>
      <c r="AO73" s="1"/>
      <c r="AP73" s="1"/>
      <c r="AQ73" s="1"/>
      <c r="AR73" s="3"/>
    </row>
    <row r="74" spans="1:44" ht="19.5" customHeight="1">
      <c r="A74" s="330" t="s">
        <v>84</v>
      </c>
      <c r="B74" s="311"/>
      <c r="C74" s="311"/>
      <c r="D74" s="311"/>
      <c r="E74" s="312"/>
      <c r="F74" s="7"/>
      <c r="G74" s="8"/>
      <c r="H74" s="9"/>
      <c r="I74" s="9"/>
      <c r="J74" s="46"/>
      <c r="K74" s="11"/>
      <c r="L74" s="12"/>
      <c r="M74" s="13"/>
      <c r="N74" s="13"/>
      <c r="O74" s="13"/>
      <c r="P74" s="8"/>
      <c r="Q74" s="7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4"/>
      <c r="AJ74" s="14"/>
      <c r="AK74" s="2"/>
      <c r="AL74" s="2"/>
      <c r="AM74" s="2"/>
      <c r="AN74" s="2"/>
      <c r="AO74" s="2"/>
      <c r="AP74" s="2"/>
      <c r="AQ74" s="2"/>
      <c r="AR74" s="15"/>
    </row>
    <row r="75" spans="1:44" ht="19.5" customHeight="1" outlineLevel="1">
      <c r="A75" s="16">
        <v>1</v>
      </c>
      <c r="B75" s="34"/>
      <c r="C75" s="145"/>
      <c r="D75" s="95"/>
      <c r="E75" s="143"/>
      <c r="F75" s="143"/>
      <c r="G75" s="132"/>
      <c r="H75" s="21"/>
      <c r="I75" s="21"/>
      <c r="J75" s="344">
        <v>33883680</v>
      </c>
      <c r="K75" s="46"/>
      <c r="L75" s="132"/>
      <c r="M75" s="134"/>
      <c r="N75" s="134"/>
      <c r="O75" s="134"/>
      <c r="P75" s="142"/>
      <c r="Q75" s="132"/>
      <c r="R75" s="134"/>
      <c r="S75" s="134"/>
      <c r="T75" s="134"/>
      <c r="U75" s="135">
        <f t="shared" ref="U75:U80" si="146">SUM(R75:T75)</f>
        <v>0</v>
      </c>
      <c r="V75" s="134"/>
      <c r="W75" s="134"/>
      <c r="X75" s="134"/>
      <c r="Y75" s="135">
        <f t="shared" ref="Y75:Y80" si="147">SUM(V75:X75)</f>
        <v>0</v>
      </c>
      <c r="Z75" s="134"/>
      <c r="AA75" s="46"/>
      <c r="AB75" s="134"/>
      <c r="AC75" s="135">
        <f t="shared" ref="AC75:AC78" si="148">SUM(Z75:AB75)</f>
        <v>0</v>
      </c>
      <c r="AD75" s="134"/>
      <c r="AE75" s="134"/>
      <c r="AF75" s="134"/>
      <c r="AG75" s="135">
        <f>SUM(AD75:AF75)</f>
        <v>0</v>
      </c>
      <c r="AH75" s="135">
        <f t="shared" ref="AH75:AH79" si="149">SUM(U75,Y75,AC75,AG75)</f>
        <v>0</v>
      </c>
      <c r="AI75" s="27">
        <f t="shared" ref="AI75:AI77" si="150">IF(ISERROR(AH75/$J$81),0,AH75/$J$81)</f>
        <v>0</v>
      </c>
      <c r="AJ75" s="28" t="str">
        <f t="shared" ref="AJ75:AJ77" si="151">IF(ISERROR(AH75/$AH$86),"-",AH75/$AH$86)</f>
        <v>-</v>
      </c>
      <c r="AK75" s="1"/>
      <c r="AL75" s="1"/>
      <c r="AM75" s="1"/>
      <c r="AN75" s="1"/>
      <c r="AO75" s="1"/>
      <c r="AP75" s="1"/>
      <c r="AQ75" s="1"/>
      <c r="AR75" s="3"/>
    </row>
    <row r="76" spans="1:44" ht="19.5" customHeight="1" outlineLevel="1">
      <c r="A76" s="16">
        <v>2</v>
      </c>
      <c r="B76" s="34"/>
      <c r="C76" s="145"/>
      <c r="D76" s="95"/>
      <c r="E76" s="143"/>
      <c r="F76" s="143"/>
      <c r="G76" s="132"/>
      <c r="H76" s="21"/>
      <c r="I76" s="21"/>
      <c r="J76" s="322"/>
      <c r="K76" s="46"/>
      <c r="L76" s="231"/>
      <c r="M76" s="232"/>
      <c r="N76" s="232"/>
      <c r="O76" s="232"/>
      <c r="P76" s="233"/>
      <c r="Q76" s="231"/>
      <c r="R76" s="232"/>
      <c r="S76" s="232"/>
      <c r="T76" s="232"/>
      <c r="U76" s="135">
        <f t="shared" si="146"/>
        <v>0</v>
      </c>
      <c r="V76" s="232"/>
      <c r="W76" s="232"/>
      <c r="X76" s="232"/>
      <c r="Y76" s="135">
        <f t="shared" si="147"/>
        <v>0</v>
      </c>
      <c r="Z76" s="232"/>
      <c r="AA76" s="46"/>
      <c r="AB76" s="134"/>
      <c r="AC76" s="135">
        <f t="shared" si="148"/>
        <v>0</v>
      </c>
      <c r="AD76" s="134"/>
      <c r="AE76" s="134"/>
      <c r="AF76" s="134"/>
      <c r="AG76" s="135"/>
      <c r="AH76" s="135">
        <f t="shared" si="149"/>
        <v>0</v>
      </c>
      <c r="AI76" s="27">
        <f t="shared" si="150"/>
        <v>0</v>
      </c>
      <c r="AJ76" s="28" t="str">
        <f t="shared" si="151"/>
        <v>-</v>
      </c>
      <c r="AK76" s="1"/>
      <c r="AL76" s="1"/>
      <c r="AM76" s="1"/>
      <c r="AN76" s="1"/>
      <c r="AO76" s="1"/>
      <c r="AP76" s="1"/>
      <c r="AQ76" s="1"/>
      <c r="AR76" s="3"/>
    </row>
    <row r="77" spans="1:44" ht="19.5" customHeight="1" outlineLevel="1">
      <c r="A77" s="16">
        <v>3</v>
      </c>
      <c r="B77" s="34"/>
      <c r="C77" s="145"/>
      <c r="D77" s="95"/>
      <c r="E77" s="143"/>
      <c r="F77" s="143"/>
      <c r="G77" s="132"/>
      <c r="H77" s="36"/>
      <c r="I77" s="36"/>
      <c r="J77" s="322"/>
      <c r="K77" s="46"/>
      <c r="L77" s="18"/>
      <c r="M77" s="24"/>
      <c r="N77" s="24"/>
      <c r="O77" s="24"/>
      <c r="P77" s="67"/>
      <c r="Q77" s="18"/>
      <c r="R77" s="24"/>
      <c r="S77" s="24"/>
      <c r="T77" s="24"/>
      <c r="U77" s="135">
        <f t="shared" si="146"/>
        <v>0</v>
      </c>
      <c r="V77" s="24"/>
      <c r="W77" s="24"/>
      <c r="X77" s="24"/>
      <c r="Y77" s="135">
        <f t="shared" si="147"/>
        <v>0</v>
      </c>
      <c r="Z77" s="24"/>
      <c r="AA77" s="46"/>
      <c r="AB77" s="134"/>
      <c r="AC77" s="135">
        <f t="shared" si="148"/>
        <v>0</v>
      </c>
      <c r="AD77" s="134"/>
      <c r="AE77" s="134"/>
      <c r="AF77" s="134"/>
      <c r="AG77" s="135">
        <f>SUM(AD77:AF77)</f>
        <v>0</v>
      </c>
      <c r="AH77" s="135">
        <f t="shared" si="149"/>
        <v>0</v>
      </c>
      <c r="AI77" s="27">
        <f t="shared" si="150"/>
        <v>0</v>
      </c>
      <c r="AJ77" s="28" t="str">
        <f t="shared" si="151"/>
        <v>-</v>
      </c>
      <c r="AK77" s="1"/>
      <c r="AL77" s="1"/>
      <c r="AM77" s="1"/>
      <c r="AN77" s="1"/>
      <c r="AO77" s="1"/>
      <c r="AP77" s="1"/>
      <c r="AQ77" s="1"/>
      <c r="AR77" s="3"/>
    </row>
    <row r="78" spans="1:44" ht="19.5" customHeight="1" outlineLevel="1">
      <c r="A78" s="223">
        <v>4</v>
      </c>
      <c r="B78" s="234"/>
      <c r="C78" s="235"/>
      <c r="D78" s="236"/>
      <c r="E78" s="237"/>
      <c r="F78" s="237"/>
      <c r="G78" s="231"/>
      <c r="H78" s="238"/>
      <c r="I78" s="239"/>
      <c r="J78" s="322"/>
      <c r="K78" s="46"/>
      <c r="L78" s="18"/>
      <c r="M78" s="24"/>
      <c r="N78" s="24"/>
      <c r="O78" s="24"/>
      <c r="P78" s="67"/>
      <c r="Q78" s="18"/>
      <c r="R78" s="24"/>
      <c r="S78" s="24"/>
      <c r="T78" s="24"/>
      <c r="U78" s="135">
        <f t="shared" si="146"/>
        <v>0</v>
      </c>
      <c r="V78" s="24"/>
      <c r="W78" s="24"/>
      <c r="X78" s="24"/>
      <c r="Y78" s="135">
        <f t="shared" si="147"/>
        <v>0</v>
      </c>
      <c r="Z78" s="24"/>
      <c r="AA78" s="46"/>
      <c r="AB78" s="46"/>
      <c r="AC78" s="135">
        <f t="shared" si="148"/>
        <v>0</v>
      </c>
      <c r="AD78" s="134"/>
      <c r="AE78" s="134"/>
      <c r="AF78" s="134"/>
      <c r="AG78" s="135"/>
      <c r="AH78" s="135">
        <f t="shared" si="149"/>
        <v>0</v>
      </c>
      <c r="AI78" s="27"/>
      <c r="AJ78" s="28"/>
      <c r="AK78" s="1"/>
      <c r="AL78" s="1"/>
      <c r="AM78" s="1"/>
      <c r="AN78" s="1"/>
      <c r="AO78" s="1"/>
      <c r="AP78" s="1"/>
      <c r="AQ78" s="1"/>
      <c r="AR78" s="3"/>
    </row>
    <row r="79" spans="1:44" ht="19.5" customHeight="1" outlineLevel="1">
      <c r="A79" s="223"/>
      <c r="B79" s="34"/>
      <c r="C79" s="145"/>
      <c r="D79" s="95"/>
      <c r="E79" s="18"/>
      <c r="F79" s="18"/>
      <c r="G79" s="18"/>
      <c r="H79" s="36"/>
      <c r="I79" s="36"/>
      <c r="J79" s="322"/>
      <c r="K79" s="46"/>
      <c r="L79" s="18"/>
      <c r="M79" s="24"/>
      <c r="N79" s="24"/>
      <c r="O79" s="24"/>
      <c r="P79" s="67"/>
      <c r="Q79" s="18"/>
      <c r="R79" s="24"/>
      <c r="S79" s="24"/>
      <c r="T79" s="24"/>
      <c r="U79" s="135">
        <f t="shared" si="146"/>
        <v>0</v>
      </c>
      <c r="V79" s="24"/>
      <c r="W79" s="24"/>
      <c r="X79" s="24"/>
      <c r="Y79" s="135">
        <f t="shared" si="147"/>
        <v>0</v>
      </c>
      <c r="Z79" s="24"/>
      <c r="AA79" s="46"/>
      <c r="AB79" s="134"/>
      <c r="AC79" s="135"/>
      <c r="AD79" s="134"/>
      <c r="AE79" s="134"/>
      <c r="AF79" s="134"/>
      <c r="AG79" s="135"/>
      <c r="AH79" s="135">
        <f t="shared" si="149"/>
        <v>0</v>
      </c>
      <c r="AI79" s="27"/>
      <c r="AJ79" s="28"/>
      <c r="AK79" s="1"/>
      <c r="AL79" s="1"/>
      <c r="AM79" s="1"/>
      <c r="AN79" s="1"/>
      <c r="AO79" s="1"/>
      <c r="AP79" s="1"/>
      <c r="AQ79" s="1"/>
      <c r="AR79" s="3"/>
    </row>
    <row r="80" spans="1:44" ht="19.5" customHeight="1" outlineLevel="1">
      <c r="A80" s="223"/>
      <c r="B80" s="34"/>
      <c r="C80" s="145"/>
      <c r="D80" s="95"/>
      <c r="E80" s="18"/>
      <c r="F80" s="18"/>
      <c r="G80" s="18"/>
      <c r="H80" s="36"/>
      <c r="I80" s="36"/>
      <c r="J80" s="314"/>
      <c r="K80" s="46"/>
      <c r="L80" s="18"/>
      <c r="M80" s="24"/>
      <c r="N80" s="24"/>
      <c r="O80" s="24"/>
      <c r="P80" s="67"/>
      <c r="Q80" s="18"/>
      <c r="R80" s="24"/>
      <c r="S80" s="24"/>
      <c r="T80" s="24"/>
      <c r="U80" s="135">
        <f t="shared" si="146"/>
        <v>0</v>
      </c>
      <c r="V80" s="24"/>
      <c r="W80" s="24"/>
      <c r="X80" s="24"/>
      <c r="Y80" s="135">
        <f t="shared" si="147"/>
        <v>0</v>
      </c>
      <c r="Z80" s="24"/>
      <c r="AA80" s="46"/>
      <c r="AB80" s="134"/>
      <c r="AC80" s="135"/>
      <c r="AD80" s="134"/>
      <c r="AE80" s="134"/>
      <c r="AF80" s="134"/>
      <c r="AG80" s="135"/>
      <c r="AH80" s="135"/>
      <c r="AI80" s="27"/>
      <c r="AJ80" s="28"/>
      <c r="AK80" s="1"/>
      <c r="AL80" s="1"/>
      <c r="AM80" s="1"/>
      <c r="AN80" s="1"/>
      <c r="AO80" s="1"/>
      <c r="AP80" s="1"/>
      <c r="AQ80" s="1"/>
      <c r="AR80" s="3"/>
    </row>
    <row r="81" spans="1:44" ht="19.5" customHeight="1">
      <c r="A81" s="334" t="s">
        <v>85</v>
      </c>
      <c r="B81" s="335"/>
      <c r="C81" s="335"/>
      <c r="D81" s="335"/>
      <c r="E81" s="336"/>
      <c r="F81" s="168"/>
      <c r="G81" s="168"/>
      <c r="H81" s="168"/>
      <c r="I81" s="169"/>
      <c r="J81" s="41">
        <f t="shared" ref="J81:K81" si="152">SUM(J75:J80)</f>
        <v>33883680</v>
      </c>
      <c r="K81" s="41">
        <f t="shared" si="152"/>
        <v>0</v>
      </c>
      <c r="L81" s="137"/>
      <c r="M81" s="41">
        <f t="shared" ref="M81:O81" si="153">SUM(M75:M77)</f>
        <v>0</v>
      </c>
      <c r="N81" s="41">
        <f t="shared" si="153"/>
        <v>0</v>
      </c>
      <c r="O81" s="41">
        <f t="shared" si="153"/>
        <v>0</v>
      </c>
      <c r="P81" s="138"/>
      <c r="Q81" s="137"/>
      <c r="R81" s="41">
        <f t="shared" ref="R81:Y81" si="154">SUM(R75:R77)</f>
        <v>0</v>
      </c>
      <c r="S81" s="41">
        <f t="shared" si="154"/>
        <v>0</v>
      </c>
      <c r="T81" s="41">
        <f t="shared" si="154"/>
        <v>0</v>
      </c>
      <c r="U81" s="41">
        <f t="shared" si="154"/>
        <v>0</v>
      </c>
      <c r="V81" s="41">
        <f t="shared" si="154"/>
        <v>0</v>
      </c>
      <c r="W81" s="41">
        <f t="shared" si="154"/>
        <v>0</v>
      </c>
      <c r="X81" s="41">
        <f t="shared" si="154"/>
        <v>0</v>
      </c>
      <c r="Y81" s="41">
        <f t="shared" si="154"/>
        <v>0</v>
      </c>
      <c r="Z81" s="41">
        <f t="shared" ref="Z81:AB81" si="155">SUM(Z75:Z80)</f>
        <v>0</v>
      </c>
      <c r="AA81" s="41">
        <f t="shared" si="155"/>
        <v>0</v>
      </c>
      <c r="AB81" s="41">
        <f t="shared" si="155"/>
        <v>0</v>
      </c>
      <c r="AC81" s="41">
        <f>SUM(AC75:AC78)</f>
        <v>0</v>
      </c>
      <c r="AD81" s="41">
        <f t="shared" ref="AD81:AG81" si="156">SUM(AD75:AD77)</f>
        <v>0</v>
      </c>
      <c r="AE81" s="41">
        <f t="shared" si="156"/>
        <v>0</v>
      </c>
      <c r="AF81" s="41">
        <f t="shared" si="156"/>
        <v>0</v>
      </c>
      <c r="AG81" s="41">
        <f t="shared" si="156"/>
        <v>0</v>
      </c>
      <c r="AH81" s="41">
        <f>SUM(AH75:AH78)</f>
        <v>0</v>
      </c>
      <c r="AI81" s="43">
        <f>IF(ISERROR(AH81/J81),0,AH81/J81)</f>
        <v>0</v>
      </c>
      <c r="AJ81" s="43">
        <f>IF(ISERROR(AH81/$AH$86),0,AH81/$AH$86)</f>
        <v>0</v>
      </c>
      <c r="AK81" s="1"/>
      <c r="AL81" s="1"/>
      <c r="AM81" s="1"/>
      <c r="AN81" s="1"/>
      <c r="AO81" s="1"/>
      <c r="AP81" s="1"/>
      <c r="AQ81" s="1"/>
      <c r="AR81" s="3"/>
    </row>
    <row r="82" spans="1:44" ht="19.5" customHeight="1">
      <c r="A82" s="330" t="s">
        <v>86</v>
      </c>
      <c r="B82" s="311"/>
      <c r="C82" s="311"/>
      <c r="D82" s="311"/>
      <c r="E82" s="312"/>
      <c r="F82" s="96"/>
      <c r="G82" s="97"/>
      <c r="H82" s="98"/>
      <c r="I82" s="98"/>
      <c r="J82" s="100"/>
      <c r="K82" s="56"/>
      <c r="L82" s="60"/>
      <c r="M82" s="102"/>
      <c r="N82" s="102"/>
      <c r="O82" s="102"/>
      <c r="P82" s="97"/>
      <c r="Q82" s="9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103"/>
      <c r="AJ82" s="103"/>
      <c r="AK82" s="2"/>
      <c r="AL82" s="2"/>
      <c r="AM82" s="2"/>
      <c r="AN82" s="2"/>
      <c r="AO82" s="2"/>
      <c r="AP82" s="2"/>
      <c r="AQ82" s="2"/>
      <c r="AR82" s="15"/>
    </row>
    <row r="83" spans="1:44" ht="19.5" hidden="1" customHeight="1" outlineLevel="1">
      <c r="A83" s="84">
        <v>1</v>
      </c>
      <c r="B83" s="84"/>
      <c r="C83" s="29"/>
      <c r="D83" s="104"/>
      <c r="E83" s="131"/>
      <c r="F83" s="105"/>
      <c r="G83" s="105"/>
      <c r="H83" s="106"/>
      <c r="I83" s="174"/>
      <c r="J83" s="100"/>
      <c r="K83" s="175"/>
      <c r="L83" s="29"/>
      <c r="M83" s="176"/>
      <c r="N83" s="110"/>
      <c r="O83" s="176"/>
      <c r="P83" s="177"/>
      <c r="Q83" s="177"/>
      <c r="R83" s="178"/>
      <c r="S83" s="178"/>
      <c r="T83" s="178"/>
      <c r="U83" s="144">
        <f t="shared" ref="U83:U84" si="157">SUM(R83:T83)</f>
        <v>0</v>
      </c>
      <c r="V83" s="178"/>
      <c r="W83" s="178"/>
      <c r="X83" s="178"/>
      <c r="Y83" s="144">
        <f t="shared" ref="Y83:Y84" si="158">SUM(V83:X83)</f>
        <v>0</v>
      </c>
      <c r="Z83" s="178"/>
      <c r="AA83" s="178"/>
      <c r="AB83" s="178"/>
      <c r="AC83" s="144">
        <f t="shared" ref="AC83:AC84" si="159">SUM(Z83:AB83)</f>
        <v>0</v>
      </c>
      <c r="AD83" s="178"/>
      <c r="AE83" s="178"/>
      <c r="AF83" s="178"/>
      <c r="AG83" s="144">
        <f t="shared" ref="AG83:AG84" si="160">SUM(AD83:AF83)</f>
        <v>0</v>
      </c>
      <c r="AH83" s="144">
        <f t="shared" ref="AH83:AH84" si="161">SUM(U83,Y83,AC83,AG83)</f>
        <v>0</v>
      </c>
      <c r="AI83" s="27">
        <f t="shared" ref="AI83:AI84" si="162">IF(ISERROR(AH83/$J$85),0,AH83/$J$85)</f>
        <v>0</v>
      </c>
      <c r="AJ83" s="28" t="str">
        <f t="shared" ref="AJ83:AJ84" si="163">IF(ISERROR(AH83/$AH$86),"-",AH83/$AH$86)</f>
        <v>-</v>
      </c>
      <c r="AK83" s="1"/>
      <c r="AL83" s="1"/>
      <c r="AM83" s="1"/>
      <c r="AN83" s="1"/>
      <c r="AO83" s="1"/>
      <c r="AP83" s="1"/>
      <c r="AQ83" s="1"/>
      <c r="AR83" s="3"/>
    </row>
    <row r="84" spans="1:44" ht="19.5" hidden="1" customHeight="1" outlineLevel="1">
      <c r="A84" s="84">
        <v>2</v>
      </c>
      <c r="B84" s="84"/>
      <c r="C84" s="112"/>
      <c r="D84" s="113"/>
      <c r="E84" s="179"/>
      <c r="F84" s="105"/>
      <c r="G84" s="105"/>
      <c r="H84" s="113"/>
      <c r="I84" s="104"/>
      <c r="J84" s="100"/>
      <c r="K84" s="180"/>
      <c r="L84" s="29"/>
      <c r="M84" s="176"/>
      <c r="N84" s="110"/>
      <c r="O84" s="176"/>
      <c r="P84" s="177"/>
      <c r="Q84" s="177"/>
      <c r="R84" s="178"/>
      <c r="S84" s="178"/>
      <c r="T84" s="178"/>
      <c r="U84" s="144">
        <f t="shared" si="157"/>
        <v>0</v>
      </c>
      <c r="V84" s="178"/>
      <c r="W84" s="178"/>
      <c r="X84" s="178"/>
      <c r="Y84" s="144">
        <f t="shared" si="158"/>
        <v>0</v>
      </c>
      <c r="Z84" s="178"/>
      <c r="AA84" s="178"/>
      <c r="AB84" s="178"/>
      <c r="AC84" s="144">
        <f t="shared" si="159"/>
        <v>0</v>
      </c>
      <c r="AD84" s="178"/>
      <c r="AE84" s="178"/>
      <c r="AF84" s="178"/>
      <c r="AG84" s="144">
        <f t="shared" si="160"/>
        <v>0</v>
      </c>
      <c r="AH84" s="144">
        <f t="shared" si="161"/>
        <v>0</v>
      </c>
      <c r="AI84" s="27">
        <f t="shared" si="162"/>
        <v>0</v>
      </c>
      <c r="AJ84" s="28" t="str">
        <f t="shared" si="163"/>
        <v>-</v>
      </c>
      <c r="AK84" s="1"/>
      <c r="AL84" s="1"/>
      <c r="AM84" s="1"/>
      <c r="AN84" s="1"/>
      <c r="AO84" s="1"/>
      <c r="AP84" s="1"/>
      <c r="AQ84" s="1"/>
      <c r="AR84" s="3"/>
    </row>
    <row r="85" spans="1:44" ht="19.5" customHeight="1" collapsed="1">
      <c r="A85" s="334" t="s">
        <v>87</v>
      </c>
      <c r="B85" s="335"/>
      <c r="C85" s="335"/>
      <c r="D85" s="335"/>
      <c r="E85" s="336"/>
      <c r="F85" s="137"/>
      <c r="G85" s="137"/>
      <c r="H85" s="137"/>
      <c r="I85" s="153"/>
      <c r="J85" s="41">
        <f t="shared" ref="J85:K85" si="164">SUM(J83:J84)</f>
        <v>0</v>
      </c>
      <c r="K85" s="41">
        <f t="shared" si="164"/>
        <v>0</v>
      </c>
      <c r="L85" s="137"/>
      <c r="M85" s="41">
        <f t="shared" ref="M85:O85" si="165">SUM(M83:M84)</f>
        <v>0</v>
      </c>
      <c r="N85" s="41">
        <f t="shared" si="165"/>
        <v>0</v>
      </c>
      <c r="O85" s="41">
        <f t="shared" si="165"/>
        <v>0</v>
      </c>
      <c r="P85" s="138"/>
      <c r="Q85" s="137"/>
      <c r="R85" s="41">
        <f t="shared" ref="R85:AH85" si="166">SUM(R83:R84)</f>
        <v>0</v>
      </c>
      <c r="S85" s="41">
        <f t="shared" si="166"/>
        <v>0</v>
      </c>
      <c r="T85" s="41">
        <f t="shared" si="166"/>
        <v>0</v>
      </c>
      <c r="U85" s="41">
        <f t="shared" si="166"/>
        <v>0</v>
      </c>
      <c r="V85" s="41">
        <f t="shared" si="166"/>
        <v>0</v>
      </c>
      <c r="W85" s="41">
        <f t="shared" si="166"/>
        <v>0</v>
      </c>
      <c r="X85" s="41">
        <f t="shared" si="166"/>
        <v>0</v>
      </c>
      <c r="Y85" s="41">
        <f t="shared" si="166"/>
        <v>0</v>
      </c>
      <c r="Z85" s="41">
        <f t="shared" si="166"/>
        <v>0</v>
      </c>
      <c r="AA85" s="41">
        <f t="shared" si="166"/>
        <v>0</v>
      </c>
      <c r="AB85" s="41">
        <f t="shared" si="166"/>
        <v>0</v>
      </c>
      <c r="AC85" s="41">
        <f t="shared" si="166"/>
        <v>0</v>
      </c>
      <c r="AD85" s="41">
        <f t="shared" si="166"/>
        <v>0</v>
      </c>
      <c r="AE85" s="41">
        <f t="shared" si="166"/>
        <v>0</v>
      </c>
      <c r="AF85" s="41">
        <f t="shared" si="166"/>
        <v>0</v>
      </c>
      <c r="AG85" s="41">
        <f t="shared" si="166"/>
        <v>0</v>
      </c>
      <c r="AH85" s="41">
        <f t="shared" si="166"/>
        <v>0</v>
      </c>
      <c r="AI85" s="43">
        <f t="shared" ref="AI85:AI86" si="167">IF(ISERROR(AH85/J85),0,AH85/J85)</f>
        <v>0</v>
      </c>
      <c r="AJ85" s="43">
        <f t="shared" ref="AJ85:AJ86" si="168">IF(ISERROR(AH85/$AH$86),0,AH85/$AH$86)</f>
        <v>0</v>
      </c>
      <c r="AK85" s="1"/>
      <c r="AL85" s="1"/>
      <c r="AM85" s="1"/>
      <c r="AN85" s="1"/>
      <c r="AO85" s="1"/>
      <c r="AP85" s="1"/>
      <c r="AQ85" s="1"/>
      <c r="AR85" s="3"/>
    </row>
    <row r="86" spans="1:44" ht="19.5" customHeight="1">
      <c r="A86" s="341" t="str">
        <f>"TOTAL ASIG."&amp;" "&amp;$A$5</f>
        <v>TOTAL ASIG. 24- 01 - 588 "PARTICIPACIÓN INCLUSIVA TERRITORIAL"</v>
      </c>
      <c r="B86" s="335"/>
      <c r="C86" s="335"/>
      <c r="D86" s="335"/>
      <c r="E86" s="336"/>
      <c r="F86" s="181"/>
      <c r="G86" s="181"/>
      <c r="H86" s="181"/>
      <c r="I86" s="182"/>
      <c r="J86" s="117">
        <f t="shared" ref="J86:K86" si="169">SUM(J11,J15,J19,J23,J29,J34,J39,J45,J49,J53,J57,J61,J65,J69,,J73,J81,J85)</f>
        <v>542139000</v>
      </c>
      <c r="K86" s="117">
        <f t="shared" si="169"/>
        <v>0</v>
      </c>
      <c r="L86" s="181"/>
      <c r="M86" s="117">
        <f t="shared" ref="M86:O86" si="170">SUM(M11,M15,M19,M23,M29,M34,M39,M45,M49,M53,M57,M61,M65,M69,,M73,M81,M85)</f>
        <v>0</v>
      </c>
      <c r="N86" s="117">
        <f t="shared" si="170"/>
        <v>0</v>
      </c>
      <c r="O86" s="117">
        <f t="shared" si="170"/>
        <v>0</v>
      </c>
      <c r="P86" s="183"/>
      <c r="Q86" s="181"/>
      <c r="R86" s="117">
        <f t="shared" ref="R86:T86" si="171">+R11+R15+R19+R23+R29+R34+R39+R45+R49+R53+R57+R61+R81+R65+R69+R85</f>
        <v>0</v>
      </c>
      <c r="S86" s="117">
        <f t="shared" si="171"/>
        <v>0</v>
      </c>
      <c r="T86" s="117">
        <f t="shared" si="171"/>
        <v>0</v>
      </c>
      <c r="U86" s="117">
        <f t="shared" ref="U86:AH86" si="172">SUM(U11,U15,U19,U23,U29,U34,U39,U45,U49,U53,U57,U61,U65,U69,,U73,U81,U85)</f>
        <v>0</v>
      </c>
      <c r="V86" s="117">
        <f t="shared" si="172"/>
        <v>0</v>
      </c>
      <c r="W86" s="117">
        <f t="shared" si="172"/>
        <v>0</v>
      </c>
      <c r="X86" s="117">
        <f t="shared" si="172"/>
        <v>0</v>
      </c>
      <c r="Y86" s="117">
        <f t="shared" si="172"/>
        <v>0</v>
      </c>
      <c r="Z86" s="117">
        <f t="shared" si="172"/>
        <v>0</v>
      </c>
      <c r="AA86" s="117">
        <f t="shared" si="172"/>
        <v>0</v>
      </c>
      <c r="AB86" s="117">
        <f t="shared" si="172"/>
        <v>0</v>
      </c>
      <c r="AC86" s="117">
        <f t="shared" si="172"/>
        <v>0</v>
      </c>
      <c r="AD86" s="117">
        <f t="shared" si="172"/>
        <v>0</v>
      </c>
      <c r="AE86" s="117">
        <f t="shared" si="172"/>
        <v>0</v>
      </c>
      <c r="AF86" s="117">
        <f t="shared" si="172"/>
        <v>0</v>
      </c>
      <c r="AG86" s="117">
        <f t="shared" si="172"/>
        <v>0</v>
      </c>
      <c r="AH86" s="117">
        <f t="shared" si="172"/>
        <v>0</v>
      </c>
      <c r="AI86" s="119">
        <f t="shared" si="167"/>
        <v>0</v>
      </c>
      <c r="AJ86" s="119">
        <f t="shared" si="168"/>
        <v>0</v>
      </c>
      <c r="AK86" s="1"/>
      <c r="AL86" s="1"/>
      <c r="AM86" s="1"/>
      <c r="AN86" s="1"/>
      <c r="AO86" s="1"/>
      <c r="AP86" s="1"/>
      <c r="AQ86" s="1"/>
      <c r="AR86" s="3"/>
    </row>
    <row r="87" spans="1:44" ht="11.25" customHeight="1">
      <c r="A87" s="120"/>
      <c r="B87" s="120"/>
      <c r="C87" s="120"/>
      <c r="D87" s="120"/>
      <c r="E87" s="2"/>
      <c r="F87" s="2"/>
      <c r="G87" s="120"/>
      <c r="H87" s="120"/>
      <c r="I87" s="120"/>
      <c r="J87" s="121"/>
      <c r="K87" s="121"/>
      <c r="L87" s="2"/>
      <c r="M87" s="120"/>
      <c r="N87" s="120"/>
      <c r="O87" s="120"/>
      <c r="P87" s="120"/>
      <c r="Q87" s="2"/>
      <c r="R87" s="121"/>
      <c r="S87" s="121"/>
      <c r="T87" s="121"/>
      <c r="U87" s="58"/>
      <c r="V87" s="121"/>
      <c r="W87" s="121"/>
      <c r="X87" s="121"/>
      <c r="Y87" s="58"/>
      <c r="Z87" s="121"/>
      <c r="AA87" s="121"/>
      <c r="AB87" s="121"/>
      <c r="AC87" s="58"/>
      <c r="AD87" s="121"/>
      <c r="AE87" s="121"/>
      <c r="AF87" s="121"/>
      <c r="AG87" s="58"/>
      <c r="AH87" s="58"/>
      <c r="AI87" s="122"/>
      <c r="AJ87" s="122"/>
      <c r="AK87" s="1"/>
      <c r="AL87" s="1"/>
      <c r="AM87" s="1"/>
      <c r="AN87" s="1"/>
      <c r="AO87" s="1"/>
      <c r="AP87" s="1"/>
      <c r="AQ87" s="1"/>
      <c r="AR87" s="3"/>
    </row>
    <row r="88" spans="1:44" ht="11.25" customHeight="1">
      <c r="A88" s="120"/>
      <c r="B88" s="120"/>
      <c r="C88" s="120"/>
      <c r="D88" s="120"/>
      <c r="E88" s="2"/>
      <c r="F88" s="2"/>
      <c r="G88" s="120"/>
      <c r="H88" s="120"/>
      <c r="I88" s="120"/>
      <c r="J88" s="121"/>
      <c r="K88" s="121"/>
      <c r="L88" s="2"/>
      <c r="M88" s="120"/>
      <c r="N88" s="120"/>
      <c r="O88" s="120"/>
      <c r="P88" s="120"/>
      <c r="Q88" s="2"/>
      <c r="R88" s="121"/>
      <c r="S88" s="121"/>
      <c r="T88" s="121"/>
      <c r="U88" s="58"/>
      <c r="V88" s="121"/>
      <c r="W88" s="121"/>
      <c r="X88" s="121"/>
      <c r="Y88" s="58"/>
      <c r="Z88" s="121"/>
      <c r="AA88" s="121"/>
      <c r="AB88" s="121"/>
      <c r="AC88" s="58"/>
      <c r="AD88" s="121"/>
      <c r="AE88" s="121"/>
      <c r="AF88" s="121"/>
      <c r="AG88" s="58"/>
      <c r="AH88" s="58"/>
      <c r="AI88" s="122"/>
      <c r="AJ88" s="122"/>
      <c r="AK88" s="1"/>
      <c r="AL88" s="1"/>
      <c r="AM88" s="1"/>
      <c r="AN88" s="1"/>
      <c r="AO88" s="1"/>
      <c r="AP88" s="1"/>
      <c r="AQ88" s="1"/>
      <c r="AR88" s="3"/>
    </row>
    <row r="89" spans="1:44" ht="11.25" customHeight="1">
      <c r="A89" s="120"/>
      <c r="B89" s="120"/>
      <c r="C89" s="120"/>
      <c r="D89" s="120"/>
      <c r="E89" s="2"/>
      <c r="F89" s="2"/>
      <c r="G89" s="120"/>
      <c r="H89" s="120"/>
      <c r="I89" s="120"/>
      <c r="J89" s="121"/>
      <c r="K89" s="121"/>
      <c r="L89" s="2"/>
      <c r="M89" s="120"/>
      <c r="N89" s="120"/>
      <c r="O89" s="120"/>
      <c r="P89" s="120"/>
      <c r="Q89" s="2"/>
      <c r="R89" s="121"/>
      <c r="S89" s="121"/>
      <c r="T89" s="121"/>
      <c r="U89" s="58"/>
      <c r="V89" s="121"/>
      <c r="W89" s="121"/>
      <c r="X89" s="121"/>
      <c r="Y89" s="58"/>
      <c r="Z89" s="121"/>
      <c r="AA89" s="121"/>
      <c r="AB89" s="121"/>
      <c r="AC89" s="58"/>
      <c r="AD89" s="121"/>
      <c r="AE89" s="121"/>
      <c r="AF89" s="121"/>
      <c r="AG89" s="58"/>
      <c r="AH89" s="58"/>
      <c r="AI89" s="122"/>
      <c r="AJ89" s="122"/>
      <c r="AK89" s="2"/>
      <c r="AL89" s="2"/>
      <c r="AM89" s="2"/>
      <c r="AN89" s="2"/>
      <c r="AO89" s="2"/>
      <c r="AP89" s="2"/>
      <c r="AQ89" s="2"/>
      <c r="AR89" s="15"/>
    </row>
    <row r="90" spans="1:44" ht="11.25" customHeight="1">
      <c r="A90" s="120"/>
      <c r="B90" s="120"/>
      <c r="C90" s="120"/>
      <c r="D90" s="120"/>
      <c r="E90" s="2"/>
      <c r="F90" s="2"/>
      <c r="G90" s="120"/>
      <c r="H90" s="120"/>
      <c r="I90" s="120"/>
      <c r="J90" s="121"/>
      <c r="K90" s="121"/>
      <c r="L90" s="2"/>
      <c r="M90" s="120"/>
      <c r="N90" s="120"/>
      <c r="O90" s="120"/>
      <c r="P90" s="120"/>
      <c r="Q90" s="2"/>
      <c r="R90" s="121"/>
      <c r="S90" s="121"/>
      <c r="T90" s="121"/>
      <c r="U90" s="58"/>
      <c r="V90" s="121"/>
      <c r="W90" s="121"/>
      <c r="X90" s="121"/>
      <c r="Y90" s="58"/>
      <c r="Z90" s="121"/>
      <c r="AA90" s="121"/>
      <c r="AB90" s="121"/>
      <c r="AC90" s="58"/>
      <c r="AD90" s="121"/>
      <c r="AE90" s="121"/>
      <c r="AF90" s="121"/>
      <c r="AG90" s="58"/>
      <c r="AH90" s="58"/>
      <c r="AI90" s="122"/>
      <c r="AJ90" s="122"/>
      <c r="AK90" s="1"/>
      <c r="AL90" s="1"/>
      <c r="AM90" s="1"/>
      <c r="AN90" s="1"/>
      <c r="AO90" s="1"/>
      <c r="AP90" s="1"/>
      <c r="AQ90" s="1"/>
      <c r="AR90" s="3"/>
    </row>
    <row r="91" spans="1:44" ht="11.25" customHeight="1">
      <c r="A91" s="120"/>
      <c r="B91" s="120"/>
      <c r="C91" s="120"/>
      <c r="D91" s="120"/>
      <c r="E91" s="2"/>
      <c r="F91" s="2"/>
      <c r="G91" s="120"/>
      <c r="H91" s="120"/>
      <c r="I91" s="120"/>
      <c r="J91" s="121"/>
      <c r="K91" s="121"/>
      <c r="L91" s="2"/>
      <c r="M91" s="120"/>
      <c r="N91" s="120"/>
      <c r="O91" s="120"/>
      <c r="P91" s="120"/>
      <c r="Q91" s="2"/>
      <c r="R91" s="121"/>
      <c r="S91" s="121"/>
      <c r="T91" s="121"/>
      <c r="U91" s="58"/>
      <c r="V91" s="121"/>
      <c r="W91" s="121"/>
      <c r="X91" s="121"/>
      <c r="Y91" s="58"/>
      <c r="Z91" s="121"/>
      <c r="AA91" s="121"/>
      <c r="AB91" s="121"/>
      <c r="AC91" s="58"/>
      <c r="AD91" s="121"/>
      <c r="AE91" s="121"/>
      <c r="AF91" s="121"/>
      <c r="AG91" s="58"/>
      <c r="AH91" s="58"/>
      <c r="AI91" s="122"/>
      <c r="AJ91" s="122"/>
      <c r="AK91" s="2"/>
      <c r="AL91" s="2"/>
      <c r="AM91" s="2"/>
      <c r="AN91" s="2"/>
      <c r="AO91" s="2"/>
      <c r="AP91" s="2"/>
      <c r="AQ91" s="2"/>
      <c r="AR91" s="15"/>
    </row>
    <row r="92" spans="1:44" ht="11.25" customHeight="1">
      <c r="A92" s="120"/>
      <c r="B92" s="120"/>
      <c r="C92" s="120"/>
      <c r="D92" s="120"/>
      <c r="E92" s="2"/>
      <c r="F92" s="2"/>
      <c r="G92" s="120"/>
      <c r="H92" s="120"/>
      <c r="I92" s="120"/>
      <c r="J92" s="121"/>
      <c r="K92" s="121"/>
      <c r="L92" s="2"/>
      <c r="M92" s="120"/>
      <c r="N92" s="120"/>
      <c r="O92" s="120"/>
      <c r="P92" s="120"/>
      <c r="Q92" s="2"/>
      <c r="R92" s="121"/>
      <c r="S92" s="121"/>
      <c r="T92" s="121"/>
      <c r="U92" s="58"/>
      <c r="V92" s="121"/>
      <c r="W92" s="121"/>
      <c r="X92" s="121"/>
      <c r="Y92" s="58"/>
      <c r="Z92" s="121"/>
      <c r="AA92" s="121"/>
      <c r="AB92" s="121"/>
      <c r="AC92" s="58"/>
      <c r="AD92" s="121"/>
      <c r="AE92" s="121"/>
      <c r="AF92" s="121"/>
      <c r="AG92" s="58"/>
      <c r="AH92" s="58"/>
      <c r="AI92" s="122"/>
      <c r="AJ92" s="122"/>
      <c r="AK92" s="2"/>
      <c r="AL92" s="2"/>
      <c r="AM92" s="2"/>
      <c r="AN92" s="2"/>
      <c r="AO92" s="2"/>
      <c r="AP92" s="2"/>
      <c r="AQ92" s="2"/>
      <c r="AR92" s="15"/>
    </row>
    <row r="93" spans="1:44" ht="11.25" customHeight="1">
      <c r="A93" s="120"/>
      <c r="B93" s="120"/>
      <c r="C93" s="120"/>
      <c r="D93" s="120"/>
      <c r="E93" s="2"/>
      <c r="F93" s="2"/>
      <c r="G93" s="120"/>
      <c r="H93" s="120"/>
      <c r="I93" s="120"/>
      <c r="J93" s="121"/>
      <c r="K93" s="121"/>
      <c r="L93" s="2"/>
      <c r="M93" s="120"/>
      <c r="N93" s="120"/>
      <c r="O93" s="120"/>
      <c r="P93" s="120"/>
      <c r="Q93" s="2"/>
      <c r="R93" s="121"/>
      <c r="S93" s="121"/>
      <c r="T93" s="121"/>
      <c r="U93" s="58"/>
      <c r="V93" s="121"/>
      <c r="W93" s="121"/>
      <c r="X93" s="121"/>
      <c r="Y93" s="58"/>
      <c r="Z93" s="121"/>
      <c r="AA93" s="121"/>
      <c r="AB93" s="121"/>
      <c r="AC93" s="58"/>
      <c r="AD93" s="121"/>
      <c r="AE93" s="121"/>
      <c r="AF93" s="121"/>
      <c r="AG93" s="58"/>
      <c r="AH93" s="58"/>
      <c r="AI93" s="122"/>
      <c r="AJ93" s="122"/>
      <c r="AK93" s="2"/>
      <c r="AL93" s="2"/>
      <c r="AM93" s="2"/>
      <c r="AN93" s="2"/>
      <c r="AO93" s="2"/>
      <c r="AP93" s="2"/>
      <c r="AQ93" s="2"/>
      <c r="AR93" s="15"/>
    </row>
    <row r="94" spans="1:44" ht="11.25" customHeight="1">
      <c r="A94" s="120"/>
      <c r="B94" s="120"/>
      <c r="C94" s="120"/>
      <c r="D94" s="120"/>
      <c r="E94" s="2"/>
      <c r="F94" s="2"/>
      <c r="G94" s="120"/>
      <c r="H94" s="120"/>
      <c r="I94" s="120"/>
      <c r="J94" s="121"/>
      <c r="K94" s="121"/>
      <c r="L94" s="2"/>
      <c r="M94" s="120"/>
      <c r="N94" s="120"/>
      <c r="O94" s="120"/>
      <c r="P94" s="120"/>
      <c r="Q94" s="2"/>
      <c r="R94" s="121"/>
      <c r="S94" s="121"/>
      <c r="T94" s="121"/>
      <c r="U94" s="58"/>
      <c r="V94" s="121"/>
      <c r="W94" s="121"/>
      <c r="X94" s="121"/>
      <c r="Y94" s="58"/>
      <c r="Z94" s="121"/>
      <c r="AA94" s="121"/>
      <c r="AB94" s="121"/>
      <c r="AC94" s="58"/>
      <c r="AD94" s="121"/>
      <c r="AE94" s="121"/>
      <c r="AF94" s="121"/>
      <c r="AG94" s="58"/>
      <c r="AH94" s="58"/>
      <c r="AI94" s="122"/>
      <c r="AJ94" s="122"/>
      <c r="AK94" s="2"/>
      <c r="AL94" s="2"/>
      <c r="AM94" s="2"/>
      <c r="AN94" s="2"/>
      <c r="AO94" s="2"/>
      <c r="AP94" s="2"/>
      <c r="AQ94" s="2"/>
      <c r="AR94" s="15"/>
    </row>
    <row r="95" spans="1:44" ht="11.25" customHeight="1">
      <c r="A95" s="2"/>
      <c r="B95" s="120"/>
      <c r="C95" s="120"/>
      <c r="D95" s="120"/>
      <c r="E95" s="2"/>
      <c r="F95" s="2"/>
      <c r="G95" s="120"/>
      <c r="H95" s="120"/>
      <c r="I95" s="120"/>
      <c r="J95" s="121"/>
      <c r="K95" s="121"/>
      <c r="L95" s="2"/>
      <c r="M95" s="120"/>
      <c r="N95" s="120"/>
      <c r="O95" s="120"/>
      <c r="P95" s="120"/>
      <c r="Q95" s="2"/>
      <c r="R95" s="121"/>
      <c r="S95" s="121"/>
      <c r="T95" s="121"/>
      <c r="U95" s="58"/>
      <c r="V95" s="121"/>
      <c r="W95" s="121"/>
      <c r="X95" s="121"/>
      <c r="Y95" s="58"/>
      <c r="Z95" s="121"/>
      <c r="AA95" s="121"/>
      <c r="AB95" s="121"/>
      <c r="AC95" s="58"/>
      <c r="AD95" s="121"/>
      <c r="AE95" s="121"/>
      <c r="AF95" s="121"/>
      <c r="AG95" s="58"/>
      <c r="AH95" s="58"/>
      <c r="AI95" s="122"/>
      <c r="AJ95" s="122"/>
      <c r="AK95" s="2"/>
      <c r="AL95" s="2"/>
      <c r="AM95" s="2"/>
      <c r="AN95" s="2"/>
      <c r="AO95" s="2"/>
      <c r="AP95" s="2"/>
      <c r="AQ95" s="2"/>
      <c r="AR95" s="15"/>
    </row>
    <row r="96" spans="1:44" ht="11.25" customHeight="1">
      <c r="A96" s="2"/>
      <c r="B96" s="120"/>
      <c r="C96" s="120"/>
      <c r="D96" s="120"/>
      <c r="E96" s="2"/>
      <c r="F96" s="2"/>
      <c r="G96" s="120"/>
      <c r="H96" s="120"/>
      <c r="I96" s="120"/>
      <c r="J96" s="121"/>
      <c r="K96" s="121"/>
      <c r="L96" s="2"/>
      <c r="M96" s="120"/>
      <c r="N96" s="120"/>
      <c r="O96" s="120"/>
      <c r="P96" s="120"/>
      <c r="Q96" s="2"/>
      <c r="R96" s="121"/>
      <c r="S96" s="121"/>
      <c r="T96" s="121"/>
      <c r="U96" s="58"/>
      <c r="V96" s="121"/>
      <c r="W96" s="121"/>
      <c r="X96" s="121"/>
      <c r="Y96" s="58"/>
      <c r="Z96" s="121"/>
      <c r="AA96" s="121"/>
      <c r="AB96" s="121"/>
      <c r="AC96" s="58"/>
      <c r="AD96" s="121"/>
      <c r="AE96" s="121"/>
      <c r="AF96" s="121"/>
      <c r="AG96" s="58"/>
      <c r="AH96" s="58"/>
      <c r="AI96" s="122"/>
      <c r="AJ96" s="122"/>
      <c r="AK96" s="2"/>
      <c r="AL96" s="2"/>
      <c r="AM96" s="2"/>
      <c r="AN96" s="2"/>
      <c r="AO96" s="2"/>
      <c r="AP96" s="2"/>
      <c r="AQ96" s="2"/>
      <c r="AR96" s="15"/>
    </row>
    <row r="97" spans="1:44" ht="11.25" customHeight="1">
      <c r="A97" s="2"/>
      <c r="B97" s="120"/>
      <c r="C97" s="120"/>
      <c r="D97" s="120"/>
      <c r="E97" s="2"/>
      <c r="F97" s="2"/>
      <c r="G97" s="120"/>
      <c r="H97" s="120"/>
      <c r="I97" s="120"/>
      <c r="J97" s="121"/>
      <c r="K97" s="121"/>
      <c r="L97" s="2"/>
      <c r="M97" s="120"/>
      <c r="N97" s="120"/>
      <c r="O97" s="120"/>
      <c r="P97" s="120"/>
      <c r="Q97" s="2"/>
      <c r="R97" s="121"/>
      <c r="S97" s="121"/>
      <c r="T97" s="121"/>
      <c r="U97" s="58"/>
      <c r="V97" s="121"/>
      <c r="W97" s="121"/>
      <c r="X97" s="121"/>
      <c r="Y97" s="58"/>
      <c r="Z97" s="121"/>
      <c r="AA97" s="121"/>
      <c r="AB97" s="121"/>
      <c r="AC97" s="58"/>
      <c r="AD97" s="121"/>
      <c r="AE97" s="121"/>
      <c r="AF97" s="121"/>
      <c r="AG97" s="58"/>
      <c r="AH97" s="58"/>
      <c r="AI97" s="122"/>
      <c r="AJ97" s="122"/>
      <c r="AK97" s="2"/>
      <c r="AL97" s="2"/>
      <c r="AM97" s="2"/>
      <c r="AN97" s="2"/>
      <c r="AO97" s="2"/>
      <c r="AP97" s="2"/>
      <c r="AQ97" s="2"/>
      <c r="AR97" s="15"/>
    </row>
    <row r="98" spans="1:44" ht="11.25" customHeight="1">
      <c r="A98" s="2"/>
      <c r="B98" s="120"/>
      <c r="C98" s="120"/>
      <c r="D98" s="120"/>
      <c r="E98" s="2"/>
      <c r="F98" s="2"/>
      <c r="G98" s="120"/>
      <c r="H98" s="120"/>
      <c r="I98" s="120"/>
      <c r="J98" s="121"/>
      <c r="K98" s="121"/>
      <c r="L98" s="2"/>
      <c r="M98" s="120"/>
      <c r="N98" s="120"/>
      <c r="O98" s="120"/>
      <c r="P98" s="120"/>
      <c r="Q98" s="2"/>
      <c r="R98" s="121"/>
      <c r="S98" s="121"/>
      <c r="T98" s="121"/>
      <c r="U98" s="58"/>
      <c r="V98" s="121"/>
      <c r="W98" s="121"/>
      <c r="X98" s="121"/>
      <c r="Y98" s="58"/>
      <c r="Z98" s="121"/>
      <c r="AA98" s="121"/>
      <c r="AB98" s="121"/>
      <c r="AC98" s="58"/>
      <c r="AD98" s="121"/>
      <c r="AE98" s="121"/>
      <c r="AF98" s="121"/>
      <c r="AG98" s="58"/>
      <c r="AH98" s="58"/>
      <c r="AI98" s="122"/>
      <c r="AJ98" s="122"/>
      <c r="AK98" s="2"/>
      <c r="AL98" s="2"/>
      <c r="AM98" s="2"/>
      <c r="AN98" s="2"/>
      <c r="AO98" s="2"/>
      <c r="AP98" s="2"/>
      <c r="AQ98" s="2"/>
      <c r="AR98" s="15"/>
    </row>
    <row r="99" spans="1:44" ht="11.25" customHeight="1">
      <c r="A99" s="2"/>
      <c r="B99" s="120"/>
      <c r="C99" s="120"/>
      <c r="D99" s="120"/>
      <c r="E99" s="2"/>
      <c r="F99" s="2"/>
      <c r="G99" s="120"/>
      <c r="H99" s="120"/>
      <c r="I99" s="120"/>
      <c r="J99" s="121"/>
      <c r="K99" s="121"/>
      <c r="L99" s="2"/>
      <c r="M99" s="120"/>
      <c r="N99" s="120"/>
      <c r="O99" s="120"/>
      <c r="P99" s="120"/>
      <c r="Q99" s="2"/>
      <c r="R99" s="121"/>
      <c r="S99" s="121"/>
      <c r="T99" s="121"/>
      <c r="U99" s="58"/>
      <c r="V99" s="121"/>
      <c r="W99" s="121"/>
      <c r="X99" s="121"/>
      <c r="Y99" s="58"/>
      <c r="Z99" s="121"/>
      <c r="AA99" s="121"/>
      <c r="AB99" s="121"/>
      <c r="AC99" s="58"/>
      <c r="AD99" s="121"/>
      <c r="AE99" s="121"/>
      <c r="AF99" s="121"/>
      <c r="AG99" s="58"/>
      <c r="AH99" s="58"/>
      <c r="AI99" s="122"/>
      <c r="AJ99" s="122"/>
      <c r="AK99" s="2"/>
      <c r="AL99" s="2"/>
      <c r="AM99" s="2"/>
      <c r="AN99" s="2"/>
      <c r="AO99" s="2"/>
      <c r="AP99" s="2"/>
      <c r="AQ99" s="2"/>
      <c r="AR99" s="15"/>
    </row>
    <row r="100" spans="1:44" ht="11.25" customHeight="1">
      <c r="A100" s="2"/>
      <c r="B100" s="120"/>
      <c r="C100" s="120"/>
      <c r="D100" s="120"/>
      <c r="E100" s="2"/>
      <c r="F100" s="2"/>
      <c r="G100" s="120"/>
      <c r="H100" s="120"/>
      <c r="I100" s="120"/>
      <c r="J100" s="121"/>
      <c r="K100" s="121"/>
      <c r="L100" s="2"/>
      <c r="M100" s="120"/>
      <c r="N100" s="120"/>
      <c r="O100" s="120"/>
      <c r="P100" s="120"/>
      <c r="Q100" s="2"/>
      <c r="R100" s="121"/>
      <c r="S100" s="121"/>
      <c r="T100" s="121"/>
      <c r="U100" s="58"/>
      <c r="V100" s="121"/>
      <c r="W100" s="121"/>
      <c r="X100" s="121"/>
      <c r="Y100" s="58"/>
      <c r="Z100" s="121"/>
      <c r="AA100" s="121"/>
      <c r="AB100" s="121"/>
      <c r="AC100" s="58"/>
      <c r="AD100" s="121"/>
      <c r="AE100" s="121"/>
      <c r="AF100" s="121"/>
      <c r="AG100" s="58"/>
      <c r="AH100" s="58"/>
      <c r="AI100" s="122"/>
      <c r="AJ100" s="122"/>
      <c r="AK100" s="2"/>
      <c r="AL100" s="2"/>
      <c r="AM100" s="2"/>
      <c r="AN100" s="2"/>
      <c r="AO100" s="2"/>
      <c r="AP100" s="2"/>
      <c r="AQ100" s="2"/>
      <c r="AR100" s="15"/>
    </row>
    <row r="101" spans="1:44" ht="11.25" customHeight="1">
      <c r="A101" s="2"/>
      <c r="B101" s="120"/>
      <c r="C101" s="120"/>
      <c r="D101" s="120"/>
      <c r="E101" s="2"/>
      <c r="F101" s="2"/>
      <c r="G101" s="120"/>
      <c r="H101" s="120"/>
      <c r="I101" s="120"/>
      <c r="J101" s="121"/>
      <c r="K101" s="121"/>
      <c r="L101" s="2"/>
      <c r="M101" s="120"/>
      <c r="N101" s="120"/>
      <c r="O101" s="120"/>
      <c r="P101" s="120"/>
      <c r="Q101" s="2"/>
      <c r="R101" s="121"/>
      <c r="S101" s="121"/>
      <c r="T101" s="121"/>
      <c r="U101" s="58"/>
      <c r="V101" s="121"/>
      <c r="W101" s="121"/>
      <c r="X101" s="121"/>
      <c r="Y101" s="58"/>
      <c r="Z101" s="121"/>
      <c r="AA101" s="121"/>
      <c r="AB101" s="121"/>
      <c r="AC101" s="58"/>
      <c r="AD101" s="121"/>
      <c r="AE101" s="121"/>
      <c r="AF101" s="121"/>
      <c r="AG101" s="58"/>
      <c r="AH101" s="58"/>
      <c r="AI101" s="122"/>
      <c r="AJ101" s="122"/>
      <c r="AK101" s="2"/>
      <c r="AL101" s="2"/>
      <c r="AM101" s="2"/>
      <c r="AN101" s="2"/>
      <c r="AO101" s="2"/>
      <c r="AP101" s="2"/>
      <c r="AQ101" s="2"/>
      <c r="AR101" s="15"/>
    </row>
    <row r="102" spans="1:44" ht="11.25" customHeight="1">
      <c r="A102" s="2"/>
      <c r="B102" s="120"/>
      <c r="C102" s="120"/>
      <c r="D102" s="120"/>
      <c r="E102" s="2"/>
      <c r="F102" s="2"/>
      <c r="G102" s="120"/>
      <c r="H102" s="120"/>
      <c r="I102" s="120"/>
      <c r="J102" s="121"/>
      <c r="K102" s="121"/>
      <c r="L102" s="2"/>
      <c r="M102" s="120"/>
      <c r="N102" s="120"/>
      <c r="O102" s="120"/>
      <c r="P102" s="120"/>
      <c r="Q102" s="2"/>
      <c r="R102" s="121"/>
      <c r="S102" s="121"/>
      <c r="T102" s="121"/>
      <c r="U102" s="58"/>
      <c r="V102" s="121"/>
      <c r="W102" s="121"/>
      <c r="X102" s="121"/>
      <c r="Y102" s="58"/>
      <c r="Z102" s="121"/>
      <c r="AA102" s="121"/>
      <c r="AB102" s="121"/>
      <c r="AC102" s="58"/>
      <c r="AD102" s="121"/>
      <c r="AE102" s="121"/>
      <c r="AF102" s="121"/>
      <c r="AG102" s="58"/>
      <c r="AH102" s="58"/>
      <c r="AI102" s="122"/>
      <c r="AJ102" s="122"/>
      <c r="AK102" s="2"/>
      <c r="AL102" s="2"/>
      <c r="AM102" s="2"/>
      <c r="AN102" s="2"/>
      <c r="AO102" s="2"/>
      <c r="AP102" s="2"/>
      <c r="AQ102" s="2"/>
      <c r="AR102" s="15"/>
    </row>
    <row r="103" spans="1:44" ht="11.25" customHeight="1">
      <c r="A103" s="2"/>
      <c r="B103" s="120"/>
      <c r="C103" s="120"/>
      <c r="D103" s="120"/>
      <c r="E103" s="2"/>
      <c r="F103" s="2"/>
      <c r="G103" s="120"/>
      <c r="H103" s="120"/>
      <c r="I103" s="120"/>
      <c r="J103" s="121"/>
      <c r="K103" s="121"/>
      <c r="L103" s="2"/>
      <c r="M103" s="120"/>
      <c r="N103" s="120"/>
      <c r="O103" s="120"/>
      <c r="P103" s="120"/>
      <c r="Q103" s="2"/>
      <c r="R103" s="121"/>
      <c r="S103" s="121"/>
      <c r="T103" s="121"/>
      <c r="U103" s="58"/>
      <c r="V103" s="121"/>
      <c r="W103" s="121"/>
      <c r="X103" s="121"/>
      <c r="Y103" s="58"/>
      <c r="Z103" s="121"/>
      <c r="AA103" s="121"/>
      <c r="AB103" s="121"/>
      <c r="AC103" s="58"/>
      <c r="AD103" s="121"/>
      <c r="AE103" s="121"/>
      <c r="AF103" s="121"/>
      <c r="AG103" s="58"/>
      <c r="AH103" s="58"/>
      <c r="AI103" s="122"/>
      <c r="AJ103" s="122"/>
      <c r="AK103" s="2"/>
      <c r="AL103" s="2"/>
      <c r="AM103" s="2"/>
      <c r="AN103" s="2"/>
      <c r="AO103" s="2"/>
      <c r="AP103" s="2"/>
      <c r="AQ103" s="2"/>
      <c r="AR103" s="15"/>
    </row>
    <row r="104" spans="1:44" ht="11.25" customHeight="1">
      <c r="A104" s="120"/>
      <c r="B104" s="120"/>
      <c r="C104" s="120"/>
      <c r="D104" s="120"/>
      <c r="E104" s="2"/>
      <c r="F104" s="2"/>
      <c r="G104" s="120"/>
      <c r="H104" s="120"/>
      <c r="I104" s="120"/>
      <c r="J104" s="58"/>
      <c r="K104" s="121"/>
      <c r="L104" s="2"/>
      <c r="M104" s="120"/>
      <c r="N104" s="120"/>
      <c r="O104" s="120"/>
      <c r="P104" s="120"/>
      <c r="Q104" s="2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122"/>
      <c r="AJ104" s="122"/>
      <c r="AK104" s="2"/>
      <c r="AL104" s="2"/>
      <c r="AM104" s="2"/>
      <c r="AN104" s="2"/>
      <c r="AO104" s="2"/>
      <c r="AP104" s="2"/>
      <c r="AQ104" s="2"/>
      <c r="AR104" s="15"/>
    </row>
    <row r="105" spans="1:44" ht="11.25" customHeight="1">
      <c r="A105" s="120"/>
      <c r="B105" s="120"/>
      <c r="C105" s="120"/>
      <c r="D105" s="120"/>
      <c r="E105" s="2"/>
      <c r="F105" s="2"/>
      <c r="G105" s="120"/>
      <c r="H105" s="120"/>
      <c r="I105" s="120"/>
      <c r="J105" s="58"/>
      <c r="K105" s="121"/>
      <c r="L105" s="2"/>
      <c r="M105" s="120"/>
      <c r="N105" s="120"/>
      <c r="O105" s="120"/>
      <c r="P105" s="120"/>
      <c r="Q105" s="2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122"/>
      <c r="AJ105" s="122"/>
      <c r="AK105" s="2"/>
      <c r="AL105" s="2"/>
      <c r="AM105" s="2"/>
      <c r="AN105" s="2"/>
      <c r="AO105" s="2"/>
      <c r="AP105" s="2"/>
      <c r="AQ105" s="2"/>
      <c r="AR105" s="15"/>
    </row>
    <row r="106" spans="1:44" ht="11.25" customHeight="1">
      <c r="A106" s="120"/>
      <c r="B106" s="120"/>
      <c r="C106" s="120"/>
      <c r="D106" s="120"/>
      <c r="E106" s="2"/>
      <c r="F106" s="2"/>
      <c r="G106" s="120"/>
      <c r="H106" s="120"/>
      <c r="I106" s="120"/>
      <c r="J106" s="58"/>
      <c r="K106" s="121"/>
      <c r="L106" s="2"/>
      <c r="M106" s="120"/>
      <c r="N106" s="120"/>
      <c r="O106" s="120"/>
      <c r="P106" s="120"/>
      <c r="Q106" s="2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122"/>
      <c r="AJ106" s="122"/>
      <c r="AK106" s="2"/>
      <c r="AL106" s="2"/>
      <c r="AM106" s="2"/>
      <c r="AN106" s="2"/>
      <c r="AO106" s="2"/>
      <c r="AP106" s="2"/>
      <c r="AQ106" s="2"/>
      <c r="AR106" s="15"/>
    </row>
    <row r="107" spans="1:44" ht="11.25" customHeight="1">
      <c r="A107" s="120"/>
      <c r="B107" s="120"/>
      <c r="C107" s="120"/>
      <c r="D107" s="120"/>
      <c r="E107" s="2"/>
      <c r="F107" s="2"/>
      <c r="G107" s="120"/>
      <c r="H107" s="120"/>
      <c r="I107" s="120"/>
      <c r="J107" s="58"/>
      <c r="K107" s="121"/>
      <c r="L107" s="2"/>
      <c r="M107" s="120"/>
      <c r="N107" s="120"/>
      <c r="O107" s="120"/>
      <c r="P107" s="120"/>
      <c r="Q107" s="2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122"/>
      <c r="AJ107" s="122"/>
      <c r="AK107" s="2"/>
      <c r="AL107" s="2"/>
      <c r="AM107" s="2"/>
      <c r="AN107" s="2"/>
      <c r="AO107" s="2"/>
      <c r="AP107" s="2"/>
      <c r="AQ107" s="2"/>
      <c r="AR107" s="15"/>
    </row>
    <row r="108" spans="1:44" ht="11.25" customHeight="1">
      <c r="A108" s="120"/>
      <c r="B108" s="120"/>
      <c r="C108" s="120"/>
      <c r="D108" s="120"/>
      <c r="E108" s="2"/>
      <c r="F108" s="2"/>
      <c r="G108" s="120"/>
      <c r="H108" s="120"/>
      <c r="I108" s="120"/>
      <c r="J108" s="58"/>
      <c r="K108" s="121"/>
      <c r="L108" s="2"/>
      <c r="M108" s="120"/>
      <c r="N108" s="120"/>
      <c r="O108" s="120"/>
      <c r="P108" s="120"/>
      <c r="Q108" s="2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122"/>
      <c r="AJ108" s="122"/>
      <c r="AK108" s="2"/>
      <c r="AL108" s="2"/>
      <c r="AM108" s="2"/>
      <c r="AN108" s="2"/>
      <c r="AO108" s="2"/>
      <c r="AP108" s="2"/>
      <c r="AQ108" s="2"/>
      <c r="AR108" s="15"/>
    </row>
    <row r="109" spans="1:44" ht="11.25" customHeight="1">
      <c r="A109" s="120"/>
      <c r="B109" s="120"/>
      <c r="C109" s="120"/>
      <c r="D109" s="120"/>
      <c r="E109" s="2"/>
      <c r="F109" s="2"/>
      <c r="G109" s="120"/>
      <c r="H109" s="120"/>
      <c r="I109" s="120"/>
      <c r="J109" s="58"/>
      <c r="K109" s="121"/>
      <c r="L109" s="2"/>
      <c r="M109" s="120"/>
      <c r="N109" s="120"/>
      <c r="O109" s="120"/>
      <c r="P109" s="120"/>
      <c r="Q109" s="2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122"/>
      <c r="AJ109" s="122"/>
      <c r="AK109" s="2"/>
      <c r="AL109" s="2"/>
      <c r="AM109" s="2"/>
      <c r="AN109" s="2"/>
      <c r="AO109" s="2"/>
      <c r="AP109" s="2"/>
      <c r="AQ109" s="2"/>
      <c r="AR109" s="15"/>
    </row>
    <row r="110" spans="1:44" ht="11.25" customHeight="1">
      <c r="A110" s="120"/>
      <c r="B110" s="120"/>
      <c r="C110" s="120"/>
      <c r="D110" s="120"/>
      <c r="E110" s="2"/>
      <c r="F110" s="2"/>
      <c r="G110" s="120"/>
      <c r="H110" s="120"/>
      <c r="I110" s="120"/>
      <c r="J110" s="58"/>
      <c r="K110" s="121"/>
      <c r="L110" s="2"/>
      <c r="M110" s="120"/>
      <c r="N110" s="120"/>
      <c r="O110" s="120"/>
      <c r="P110" s="120"/>
      <c r="Q110" s="2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122"/>
      <c r="AJ110" s="122"/>
      <c r="AK110" s="2"/>
      <c r="AL110" s="2"/>
      <c r="AM110" s="2"/>
      <c r="AN110" s="2"/>
      <c r="AO110" s="2"/>
      <c r="AP110" s="2"/>
      <c r="AQ110" s="2"/>
      <c r="AR110" s="15"/>
    </row>
    <row r="111" spans="1:44" ht="11.25" customHeight="1">
      <c r="A111" s="120"/>
      <c r="B111" s="120"/>
      <c r="C111" s="120"/>
      <c r="D111" s="120"/>
      <c r="E111" s="2"/>
      <c r="F111" s="2"/>
      <c r="G111" s="120"/>
      <c r="H111" s="120"/>
      <c r="I111" s="120"/>
      <c r="J111" s="58"/>
      <c r="K111" s="121"/>
      <c r="L111" s="2"/>
      <c r="M111" s="120"/>
      <c r="N111" s="120"/>
      <c r="O111" s="120"/>
      <c r="P111" s="120"/>
      <c r="Q111" s="2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122"/>
      <c r="AJ111" s="122"/>
      <c r="AK111" s="2"/>
      <c r="AL111" s="2"/>
      <c r="AM111" s="2"/>
      <c r="AN111" s="2"/>
      <c r="AO111" s="2"/>
      <c r="AP111" s="2"/>
      <c r="AQ111" s="2"/>
      <c r="AR111" s="15"/>
    </row>
    <row r="112" spans="1:44" ht="11.25" customHeight="1">
      <c r="A112" s="120"/>
      <c r="B112" s="120"/>
      <c r="C112" s="120"/>
      <c r="D112" s="120"/>
      <c r="E112" s="2"/>
      <c r="F112" s="2"/>
      <c r="G112" s="120"/>
      <c r="H112" s="120"/>
      <c r="I112" s="120"/>
      <c r="J112" s="58"/>
      <c r="K112" s="121"/>
      <c r="L112" s="2"/>
      <c r="M112" s="120"/>
      <c r="N112" s="120"/>
      <c r="O112" s="120"/>
      <c r="P112" s="120"/>
      <c r="Q112" s="2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122"/>
      <c r="AJ112" s="122"/>
      <c r="AK112" s="2"/>
      <c r="AL112" s="2"/>
      <c r="AM112" s="2"/>
      <c r="AN112" s="2"/>
      <c r="AO112" s="2"/>
      <c r="AP112" s="2"/>
      <c r="AQ112" s="2"/>
      <c r="AR112" s="15"/>
    </row>
    <row r="113" spans="1:44" ht="11.25" customHeight="1">
      <c r="A113" s="120"/>
      <c r="B113" s="120"/>
      <c r="C113" s="120"/>
      <c r="D113" s="120"/>
      <c r="E113" s="2"/>
      <c r="F113" s="2"/>
      <c r="G113" s="120"/>
      <c r="H113" s="120"/>
      <c r="I113" s="120"/>
      <c r="J113" s="58"/>
      <c r="K113" s="121"/>
      <c r="L113" s="2"/>
      <c r="M113" s="120"/>
      <c r="N113" s="120"/>
      <c r="O113" s="120"/>
      <c r="P113" s="120"/>
      <c r="Q113" s="2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122"/>
      <c r="AJ113" s="122"/>
      <c r="AK113" s="2"/>
      <c r="AL113" s="2"/>
      <c r="AM113" s="2"/>
      <c r="AN113" s="2"/>
      <c r="AO113" s="2"/>
      <c r="AP113" s="2"/>
      <c r="AQ113" s="2"/>
      <c r="AR113" s="15"/>
    </row>
    <row r="114" spans="1:44" ht="11.25" customHeight="1">
      <c r="A114" s="120"/>
      <c r="B114" s="120"/>
      <c r="C114" s="120"/>
      <c r="D114" s="120"/>
      <c r="E114" s="2"/>
      <c r="F114" s="2"/>
      <c r="G114" s="120"/>
      <c r="H114" s="120"/>
      <c r="I114" s="120"/>
      <c r="J114" s="58"/>
      <c r="K114" s="121"/>
      <c r="L114" s="2"/>
      <c r="M114" s="120"/>
      <c r="N114" s="120"/>
      <c r="O114" s="120"/>
      <c r="P114" s="120"/>
      <c r="Q114" s="2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122"/>
      <c r="AJ114" s="122"/>
      <c r="AK114" s="2"/>
      <c r="AL114" s="2"/>
      <c r="AM114" s="2"/>
      <c r="AN114" s="2"/>
      <c r="AO114" s="2"/>
      <c r="AP114" s="2"/>
      <c r="AQ114" s="2"/>
      <c r="AR114" s="15"/>
    </row>
    <row r="115" spans="1:44" ht="11.25" customHeight="1">
      <c r="A115" s="120"/>
      <c r="B115" s="120"/>
      <c r="C115" s="120"/>
      <c r="D115" s="120"/>
      <c r="E115" s="2"/>
      <c r="F115" s="2"/>
      <c r="G115" s="120"/>
      <c r="H115" s="120"/>
      <c r="I115" s="120"/>
      <c r="J115" s="58"/>
      <c r="K115" s="121"/>
      <c r="L115" s="2"/>
      <c r="M115" s="120"/>
      <c r="N115" s="120"/>
      <c r="O115" s="120"/>
      <c r="P115" s="120"/>
      <c r="Q115" s="2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122"/>
      <c r="AJ115" s="122"/>
      <c r="AK115" s="2"/>
      <c r="AL115" s="2"/>
      <c r="AM115" s="2"/>
      <c r="AN115" s="2"/>
      <c r="AO115" s="2"/>
      <c r="AP115" s="2"/>
      <c r="AQ115" s="2"/>
      <c r="AR115" s="15"/>
    </row>
    <row r="116" spans="1:44" ht="11.25" customHeight="1">
      <c r="A116" s="120"/>
      <c r="B116" s="120"/>
      <c r="C116" s="120"/>
      <c r="D116" s="120"/>
      <c r="E116" s="2"/>
      <c r="F116" s="2"/>
      <c r="G116" s="120"/>
      <c r="H116" s="120"/>
      <c r="I116" s="120"/>
      <c r="J116" s="58"/>
      <c r="K116" s="121"/>
      <c r="L116" s="2"/>
      <c r="M116" s="120"/>
      <c r="N116" s="120"/>
      <c r="O116" s="120"/>
      <c r="P116" s="120"/>
      <c r="Q116" s="2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122"/>
      <c r="AJ116" s="122"/>
      <c r="AK116" s="2"/>
      <c r="AL116" s="2"/>
      <c r="AM116" s="2"/>
      <c r="AN116" s="2"/>
      <c r="AO116" s="2"/>
      <c r="AP116" s="2"/>
      <c r="AQ116" s="2"/>
      <c r="AR116" s="15"/>
    </row>
    <row r="117" spans="1:44" ht="11.25" customHeight="1">
      <c r="A117" s="120"/>
      <c r="B117" s="120"/>
      <c r="C117" s="120"/>
      <c r="D117" s="120"/>
      <c r="E117" s="2"/>
      <c r="F117" s="2"/>
      <c r="G117" s="120"/>
      <c r="H117" s="120"/>
      <c r="I117" s="120"/>
      <c r="J117" s="58"/>
      <c r="K117" s="121"/>
      <c r="L117" s="2"/>
      <c r="M117" s="120"/>
      <c r="N117" s="120"/>
      <c r="O117" s="120"/>
      <c r="P117" s="120"/>
      <c r="Q117" s="2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122"/>
      <c r="AJ117" s="122"/>
      <c r="AK117" s="2"/>
      <c r="AL117" s="2"/>
      <c r="AM117" s="2"/>
      <c r="AN117" s="2"/>
      <c r="AO117" s="2"/>
      <c r="AP117" s="2"/>
      <c r="AQ117" s="2"/>
      <c r="AR117" s="15"/>
    </row>
    <row r="118" spans="1:44" ht="11.25" customHeight="1">
      <c r="A118" s="120"/>
      <c r="B118" s="120"/>
      <c r="C118" s="120"/>
      <c r="D118" s="120"/>
      <c r="E118" s="2"/>
      <c r="F118" s="2"/>
      <c r="G118" s="120"/>
      <c r="H118" s="120"/>
      <c r="I118" s="120"/>
      <c r="J118" s="58"/>
      <c r="K118" s="121"/>
      <c r="L118" s="2"/>
      <c r="M118" s="120"/>
      <c r="N118" s="120"/>
      <c r="O118" s="120"/>
      <c r="P118" s="120"/>
      <c r="Q118" s="2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122"/>
      <c r="AJ118" s="122"/>
      <c r="AK118" s="2"/>
      <c r="AL118" s="2"/>
      <c r="AM118" s="2"/>
      <c r="AN118" s="2"/>
      <c r="AO118" s="2"/>
      <c r="AP118" s="2"/>
      <c r="AQ118" s="2"/>
      <c r="AR118" s="15"/>
    </row>
    <row r="119" spans="1:44" ht="11.25" customHeight="1">
      <c r="A119" s="120"/>
      <c r="B119" s="120"/>
      <c r="C119" s="120"/>
      <c r="D119" s="120"/>
      <c r="E119" s="2"/>
      <c r="F119" s="2"/>
      <c r="G119" s="120"/>
      <c r="H119" s="120"/>
      <c r="I119" s="120"/>
      <c r="J119" s="58"/>
      <c r="K119" s="121"/>
      <c r="L119" s="2"/>
      <c r="M119" s="120"/>
      <c r="N119" s="120"/>
      <c r="O119" s="120"/>
      <c r="P119" s="120"/>
      <c r="Q119" s="2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122"/>
      <c r="AJ119" s="122"/>
      <c r="AK119" s="2"/>
      <c r="AL119" s="2"/>
      <c r="AM119" s="2"/>
      <c r="AN119" s="2"/>
      <c r="AO119" s="2"/>
      <c r="AP119" s="2"/>
      <c r="AQ119" s="2"/>
      <c r="AR119" s="15"/>
    </row>
    <row r="120" spans="1:44" ht="11.25" customHeight="1">
      <c r="A120" s="120"/>
      <c r="B120" s="120"/>
      <c r="C120" s="120"/>
      <c r="D120" s="120"/>
      <c r="E120" s="2"/>
      <c r="F120" s="2"/>
      <c r="G120" s="120"/>
      <c r="H120" s="120"/>
      <c r="I120" s="120"/>
      <c r="J120" s="58"/>
      <c r="K120" s="121"/>
      <c r="L120" s="2"/>
      <c r="M120" s="120"/>
      <c r="N120" s="120"/>
      <c r="O120" s="120"/>
      <c r="P120" s="120"/>
      <c r="Q120" s="2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122"/>
      <c r="AJ120" s="122"/>
      <c r="AK120" s="2"/>
      <c r="AL120" s="2"/>
      <c r="AM120" s="2"/>
      <c r="AN120" s="2"/>
      <c r="AO120" s="2"/>
      <c r="AP120" s="2"/>
      <c r="AQ120" s="2"/>
      <c r="AR120" s="15"/>
    </row>
    <row r="121" spans="1:44" ht="11.25" customHeight="1">
      <c r="A121" s="120"/>
      <c r="B121" s="120"/>
      <c r="C121" s="120"/>
      <c r="D121" s="120"/>
      <c r="E121" s="2"/>
      <c r="F121" s="2"/>
      <c r="G121" s="120"/>
      <c r="H121" s="120"/>
      <c r="I121" s="120"/>
      <c r="J121" s="58"/>
      <c r="K121" s="121"/>
      <c r="L121" s="2"/>
      <c r="M121" s="120"/>
      <c r="N121" s="120"/>
      <c r="O121" s="120"/>
      <c r="P121" s="120"/>
      <c r="Q121" s="2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122"/>
      <c r="AJ121" s="122"/>
      <c r="AK121" s="2"/>
      <c r="AL121" s="2"/>
      <c r="AM121" s="2"/>
      <c r="AN121" s="2"/>
      <c r="AO121" s="2"/>
      <c r="AP121" s="2"/>
      <c r="AQ121" s="2"/>
      <c r="AR121" s="15"/>
    </row>
    <row r="122" spans="1:44" ht="11.25" customHeight="1">
      <c r="A122" s="120"/>
      <c r="B122" s="120"/>
      <c r="C122" s="120"/>
      <c r="D122" s="120"/>
      <c r="E122" s="2"/>
      <c r="F122" s="2"/>
      <c r="G122" s="120"/>
      <c r="H122" s="120"/>
      <c r="I122" s="120"/>
      <c r="J122" s="58"/>
      <c r="K122" s="121"/>
      <c r="L122" s="2"/>
      <c r="M122" s="120"/>
      <c r="N122" s="120"/>
      <c r="O122" s="120"/>
      <c r="P122" s="120"/>
      <c r="Q122" s="2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122"/>
      <c r="AJ122" s="122"/>
      <c r="AK122" s="2"/>
      <c r="AL122" s="2"/>
      <c r="AM122" s="2"/>
      <c r="AN122" s="2"/>
      <c r="AO122" s="2"/>
      <c r="AP122" s="2"/>
      <c r="AQ122" s="2"/>
      <c r="AR122" s="15"/>
    </row>
    <row r="123" spans="1:44" ht="11.25" customHeight="1">
      <c r="A123" s="120"/>
      <c r="B123" s="120"/>
      <c r="C123" s="120"/>
      <c r="D123" s="120"/>
      <c r="E123" s="2"/>
      <c r="F123" s="2"/>
      <c r="G123" s="120"/>
      <c r="H123" s="120"/>
      <c r="I123" s="120"/>
      <c r="J123" s="58"/>
      <c r="K123" s="121"/>
      <c r="L123" s="2"/>
      <c r="M123" s="120"/>
      <c r="N123" s="120"/>
      <c r="O123" s="120"/>
      <c r="P123" s="120"/>
      <c r="Q123" s="2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122"/>
      <c r="AJ123" s="122"/>
      <c r="AK123" s="2"/>
      <c r="AL123" s="2"/>
      <c r="AM123" s="2"/>
      <c r="AN123" s="2"/>
      <c r="AO123" s="2"/>
      <c r="AP123" s="2"/>
      <c r="AQ123" s="2"/>
      <c r="AR123" s="15"/>
    </row>
    <row r="124" spans="1:44" ht="11.25" customHeight="1">
      <c r="A124" s="120"/>
      <c r="B124" s="120"/>
      <c r="C124" s="120"/>
      <c r="D124" s="120"/>
      <c r="E124" s="2"/>
      <c r="F124" s="2"/>
      <c r="G124" s="120"/>
      <c r="H124" s="120"/>
      <c r="I124" s="120"/>
      <c r="J124" s="58"/>
      <c r="K124" s="121"/>
      <c r="L124" s="2"/>
      <c r="M124" s="120"/>
      <c r="N124" s="120"/>
      <c r="O124" s="120"/>
      <c r="P124" s="120"/>
      <c r="Q124" s="2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122"/>
      <c r="AJ124" s="122"/>
      <c r="AK124" s="2"/>
      <c r="AL124" s="2"/>
      <c r="AM124" s="2"/>
      <c r="AN124" s="2"/>
      <c r="AO124" s="2"/>
      <c r="AP124" s="2"/>
      <c r="AQ124" s="2"/>
      <c r="AR124" s="15"/>
    </row>
    <row r="125" spans="1:44" ht="11.25" customHeight="1">
      <c r="A125" s="120"/>
      <c r="B125" s="120"/>
      <c r="C125" s="120"/>
      <c r="D125" s="120"/>
      <c r="E125" s="2"/>
      <c r="F125" s="2"/>
      <c r="G125" s="120"/>
      <c r="H125" s="120"/>
      <c r="I125" s="120"/>
      <c r="J125" s="58"/>
      <c r="K125" s="121"/>
      <c r="L125" s="2"/>
      <c r="M125" s="120"/>
      <c r="N125" s="120"/>
      <c r="O125" s="120"/>
      <c r="P125" s="120"/>
      <c r="Q125" s="2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122"/>
      <c r="AJ125" s="122"/>
      <c r="AK125" s="2"/>
      <c r="AL125" s="2"/>
      <c r="AM125" s="2"/>
      <c r="AN125" s="2"/>
      <c r="AO125" s="2"/>
      <c r="AP125" s="2"/>
      <c r="AQ125" s="2"/>
      <c r="AR125" s="15"/>
    </row>
    <row r="126" spans="1:44" ht="11.25" customHeight="1">
      <c r="A126" s="120"/>
      <c r="B126" s="120"/>
      <c r="C126" s="120"/>
      <c r="D126" s="120"/>
      <c r="E126" s="2"/>
      <c r="F126" s="2"/>
      <c r="G126" s="120"/>
      <c r="H126" s="120"/>
      <c r="I126" s="120"/>
      <c r="J126" s="58"/>
      <c r="K126" s="121"/>
      <c r="L126" s="2"/>
      <c r="M126" s="120"/>
      <c r="N126" s="120"/>
      <c r="O126" s="120"/>
      <c r="P126" s="120"/>
      <c r="Q126" s="2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122"/>
      <c r="AJ126" s="122"/>
      <c r="AK126" s="2"/>
      <c r="AL126" s="2"/>
      <c r="AM126" s="2"/>
      <c r="AN126" s="2"/>
      <c r="AO126" s="2"/>
      <c r="AP126" s="2"/>
      <c r="AQ126" s="2"/>
      <c r="AR126" s="15"/>
    </row>
    <row r="127" spans="1:44" ht="11.25" customHeight="1">
      <c r="A127" s="120"/>
      <c r="B127" s="120"/>
      <c r="C127" s="120"/>
      <c r="D127" s="120"/>
      <c r="E127" s="2"/>
      <c r="F127" s="2"/>
      <c r="G127" s="120"/>
      <c r="H127" s="120"/>
      <c r="I127" s="120"/>
      <c r="J127" s="58"/>
      <c r="K127" s="121"/>
      <c r="L127" s="2"/>
      <c r="M127" s="120"/>
      <c r="N127" s="120"/>
      <c r="O127" s="120"/>
      <c r="P127" s="120"/>
      <c r="Q127" s="2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122"/>
      <c r="AJ127" s="122"/>
      <c r="AK127" s="2"/>
      <c r="AL127" s="2"/>
      <c r="AM127" s="2"/>
      <c r="AN127" s="2"/>
      <c r="AO127" s="2"/>
      <c r="AP127" s="2"/>
      <c r="AQ127" s="2"/>
      <c r="AR127" s="15"/>
    </row>
    <row r="128" spans="1:44" ht="11.25" customHeight="1">
      <c r="A128" s="120"/>
      <c r="B128" s="120"/>
      <c r="C128" s="120"/>
      <c r="D128" s="120"/>
      <c r="E128" s="2"/>
      <c r="F128" s="2"/>
      <c r="G128" s="120"/>
      <c r="H128" s="120"/>
      <c r="I128" s="120"/>
      <c r="J128" s="58"/>
      <c r="K128" s="121"/>
      <c r="L128" s="2"/>
      <c r="M128" s="120"/>
      <c r="N128" s="120"/>
      <c r="O128" s="120"/>
      <c r="P128" s="120"/>
      <c r="Q128" s="2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122"/>
      <c r="AJ128" s="122"/>
      <c r="AK128" s="2"/>
      <c r="AL128" s="2"/>
      <c r="AM128" s="2"/>
      <c r="AN128" s="2"/>
      <c r="AO128" s="2"/>
      <c r="AP128" s="2"/>
      <c r="AQ128" s="2"/>
      <c r="AR128" s="15"/>
    </row>
    <row r="129" spans="1:44" ht="11.25" customHeight="1">
      <c r="A129" s="120"/>
      <c r="B129" s="120"/>
      <c r="C129" s="120"/>
      <c r="D129" s="120"/>
      <c r="E129" s="2"/>
      <c r="F129" s="2"/>
      <c r="G129" s="120"/>
      <c r="H129" s="120"/>
      <c r="I129" s="120"/>
      <c r="J129" s="58"/>
      <c r="K129" s="121"/>
      <c r="L129" s="2"/>
      <c r="M129" s="120"/>
      <c r="N129" s="120"/>
      <c r="O129" s="120"/>
      <c r="P129" s="120"/>
      <c r="Q129" s="2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122"/>
      <c r="AJ129" s="122"/>
      <c r="AK129" s="2"/>
      <c r="AL129" s="2"/>
      <c r="AM129" s="2"/>
      <c r="AN129" s="2"/>
      <c r="AO129" s="2"/>
      <c r="AP129" s="2"/>
      <c r="AQ129" s="2"/>
      <c r="AR129" s="15"/>
    </row>
    <row r="130" spans="1:44" ht="11.25" customHeight="1">
      <c r="A130" s="120"/>
      <c r="B130" s="120"/>
      <c r="C130" s="120"/>
      <c r="D130" s="120"/>
      <c r="E130" s="2"/>
      <c r="F130" s="2"/>
      <c r="G130" s="120"/>
      <c r="H130" s="120"/>
      <c r="I130" s="120"/>
      <c r="J130" s="58"/>
      <c r="K130" s="121"/>
      <c r="L130" s="2"/>
      <c r="M130" s="120"/>
      <c r="N130" s="120"/>
      <c r="O130" s="120"/>
      <c r="P130" s="120"/>
      <c r="Q130" s="2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122"/>
      <c r="AJ130" s="122"/>
      <c r="AK130" s="2"/>
      <c r="AL130" s="2"/>
      <c r="AM130" s="2"/>
      <c r="AN130" s="2"/>
      <c r="AO130" s="2"/>
      <c r="AP130" s="2"/>
      <c r="AQ130" s="2"/>
      <c r="AR130" s="15"/>
    </row>
    <row r="131" spans="1:44" ht="11.25" customHeight="1">
      <c r="A131" s="120"/>
      <c r="B131" s="120"/>
      <c r="C131" s="120"/>
      <c r="D131" s="120"/>
      <c r="E131" s="2"/>
      <c r="F131" s="2"/>
      <c r="G131" s="120"/>
      <c r="H131" s="120"/>
      <c r="I131" s="120"/>
      <c r="J131" s="58"/>
      <c r="K131" s="121"/>
      <c r="L131" s="2"/>
      <c r="M131" s="120"/>
      <c r="N131" s="120"/>
      <c r="O131" s="120"/>
      <c r="P131" s="120"/>
      <c r="Q131" s="2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122"/>
      <c r="AJ131" s="122"/>
      <c r="AK131" s="2"/>
      <c r="AL131" s="2"/>
      <c r="AM131" s="2"/>
      <c r="AN131" s="2"/>
      <c r="AO131" s="2"/>
      <c r="AP131" s="2"/>
      <c r="AQ131" s="2"/>
      <c r="AR131" s="15"/>
    </row>
    <row r="132" spans="1:44" ht="11.25" customHeight="1">
      <c r="A132" s="120"/>
      <c r="B132" s="120"/>
      <c r="C132" s="120"/>
      <c r="D132" s="120"/>
      <c r="E132" s="2"/>
      <c r="F132" s="2"/>
      <c r="G132" s="120"/>
      <c r="H132" s="120"/>
      <c r="I132" s="120"/>
      <c r="J132" s="58"/>
      <c r="K132" s="121"/>
      <c r="L132" s="2"/>
      <c r="M132" s="120"/>
      <c r="N132" s="120"/>
      <c r="O132" s="120"/>
      <c r="P132" s="120"/>
      <c r="Q132" s="2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122"/>
      <c r="AJ132" s="122"/>
      <c r="AK132" s="2"/>
      <c r="AL132" s="2"/>
      <c r="AM132" s="2"/>
      <c r="AN132" s="2"/>
      <c r="AO132" s="2"/>
      <c r="AP132" s="2"/>
      <c r="AQ132" s="2"/>
      <c r="AR132" s="15"/>
    </row>
    <row r="133" spans="1:44" ht="11.25" customHeight="1">
      <c r="A133" s="120"/>
      <c r="B133" s="120"/>
      <c r="C133" s="120"/>
      <c r="D133" s="120"/>
      <c r="E133" s="2"/>
      <c r="F133" s="2"/>
      <c r="G133" s="120"/>
      <c r="H133" s="120"/>
      <c r="I133" s="120"/>
      <c r="J133" s="58"/>
      <c r="K133" s="121"/>
      <c r="L133" s="2"/>
      <c r="M133" s="120"/>
      <c r="N133" s="120"/>
      <c r="O133" s="120"/>
      <c r="P133" s="120"/>
      <c r="Q133" s="2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122"/>
      <c r="AJ133" s="122"/>
      <c r="AK133" s="2"/>
      <c r="AL133" s="2"/>
      <c r="AM133" s="2"/>
      <c r="AN133" s="2"/>
      <c r="AO133" s="2"/>
      <c r="AP133" s="2"/>
      <c r="AQ133" s="2"/>
      <c r="AR133" s="15"/>
    </row>
    <row r="134" spans="1:44" ht="11.25" customHeight="1">
      <c r="A134" s="120"/>
      <c r="B134" s="120"/>
      <c r="C134" s="120"/>
      <c r="D134" s="120"/>
      <c r="E134" s="2"/>
      <c r="F134" s="2"/>
      <c r="G134" s="120"/>
      <c r="H134" s="120"/>
      <c r="I134" s="120"/>
      <c r="J134" s="58"/>
      <c r="K134" s="121"/>
      <c r="L134" s="2"/>
      <c r="M134" s="120"/>
      <c r="N134" s="120"/>
      <c r="O134" s="120"/>
      <c r="P134" s="120"/>
      <c r="Q134" s="2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122"/>
      <c r="AJ134" s="122"/>
      <c r="AK134" s="2"/>
      <c r="AL134" s="2"/>
      <c r="AM134" s="2"/>
      <c r="AN134" s="2"/>
      <c r="AO134" s="2"/>
      <c r="AP134" s="2"/>
      <c r="AQ134" s="2"/>
      <c r="AR134" s="15"/>
    </row>
    <row r="135" spans="1:44" ht="11.25" customHeight="1">
      <c r="A135" s="120"/>
      <c r="B135" s="120"/>
      <c r="C135" s="120"/>
      <c r="D135" s="120"/>
      <c r="E135" s="2"/>
      <c r="F135" s="2"/>
      <c r="G135" s="120"/>
      <c r="H135" s="120"/>
      <c r="I135" s="120"/>
      <c r="J135" s="58"/>
      <c r="K135" s="121"/>
      <c r="L135" s="2"/>
      <c r="M135" s="120"/>
      <c r="N135" s="120"/>
      <c r="O135" s="120"/>
      <c r="P135" s="120"/>
      <c r="Q135" s="2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122"/>
      <c r="AJ135" s="122"/>
      <c r="AK135" s="2"/>
      <c r="AL135" s="2"/>
      <c r="AM135" s="2"/>
      <c r="AN135" s="2"/>
      <c r="AO135" s="2"/>
      <c r="AP135" s="2"/>
      <c r="AQ135" s="2"/>
      <c r="AR135" s="15"/>
    </row>
    <row r="136" spans="1:44" ht="11.25" customHeight="1">
      <c r="A136" s="120"/>
      <c r="B136" s="120"/>
      <c r="C136" s="120"/>
      <c r="D136" s="120"/>
      <c r="E136" s="2"/>
      <c r="F136" s="2"/>
      <c r="G136" s="120"/>
      <c r="H136" s="120"/>
      <c r="I136" s="120"/>
      <c r="J136" s="58"/>
      <c r="K136" s="121"/>
      <c r="L136" s="2"/>
      <c r="M136" s="120"/>
      <c r="N136" s="120"/>
      <c r="O136" s="120"/>
      <c r="P136" s="120"/>
      <c r="Q136" s="2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122"/>
      <c r="AJ136" s="122"/>
      <c r="AK136" s="2"/>
      <c r="AL136" s="2"/>
      <c r="AM136" s="2"/>
      <c r="AN136" s="2"/>
      <c r="AO136" s="2"/>
      <c r="AP136" s="2"/>
      <c r="AQ136" s="2"/>
      <c r="AR136" s="15"/>
    </row>
    <row r="137" spans="1:44" ht="11.25" customHeight="1">
      <c r="A137" s="120"/>
      <c r="B137" s="120"/>
      <c r="C137" s="120"/>
      <c r="D137" s="120"/>
      <c r="E137" s="2"/>
      <c r="F137" s="2"/>
      <c r="G137" s="120"/>
      <c r="H137" s="120"/>
      <c r="I137" s="120"/>
      <c r="J137" s="58"/>
      <c r="K137" s="121"/>
      <c r="L137" s="2"/>
      <c r="M137" s="120"/>
      <c r="N137" s="120"/>
      <c r="O137" s="120"/>
      <c r="P137" s="120"/>
      <c r="Q137" s="2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122"/>
      <c r="AJ137" s="122"/>
      <c r="AK137" s="2"/>
      <c r="AL137" s="2"/>
      <c r="AM137" s="2"/>
      <c r="AN137" s="2"/>
      <c r="AO137" s="2"/>
      <c r="AP137" s="2"/>
      <c r="AQ137" s="2"/>
      <c r="AR137" s="15"/>
    </row>
    <row r="138" spans="1:44" ht="11.25" customHeight="1">
      <c r="A138" s="120"/>
      <c r="B138" s="120"/>
      <c r="C138" s="120"/>
      <c r="D138" s="120"/>
      <c r="E138" s="2"/>
      <c r="F138" s="2"/>
      <c r="G138" s="120"/>
      <c r="H138" s="120"/>
      <c r="I138" s="120"/>
      <c r="J138" s="58"/>
      <c r="K138" s="121"/>
      <c r="L138" s="2"/>
      <c r="M138" s="120"/>
      <c r="N138" s="120"/>
      <c r="O138" s="120"/>
      <c r="P138" s="120"/>
      <c r="Q138" s="2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122"/>
      <c r="AJ138" s="122"/>
      <c r="AK138" s="2"/>
      <c r="AL138" s="2"/>
      <c r="AM138" s="2"/>
      <c r="AN138" s="2"/>
      <c r="AO138" s="2"/>
      <c r="AP138" s="2"/>
      <c r="AQ138" s="2"/>
      <c r="AR138" s="15"/>
    </row>
    <row r="139" spans="1:44" ht="11.25" customHeight="1">
      <c r="A139" s="120"/>
      <c r="B139" s="120"/>
      <c r="C139" s="120"/>
      <c r="D139" s="120"/>
      <c r="E139" s="2"/>
      <c r="F139" s="2"/>
      <c r="G139" s="120"/>
      <c r="H139" s="120"/>
      <c r="I139" s="120"/>
      <c r="J139" s="58"/>
      <c r="K139" s="121"/>
      <c r="L139" s="2"/>
      <c r="M139" s="120"/>
      <c r="N139" s="120"/>
      <c r="O139" s="120"/>
      <c r="P139" s="120"/>
      <c r="Q139" s="2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122"/>
      <c r="AJ139" s="122"/>
      <c r="AK139" s="2"/>
      <c r="AL139" s="2"/>
      <c r="AM139" s="2"/>
      <c r="AN139" s="2"/>
      <c r="AO139" s="2"/>
      <c r="AP139" s="2"/>
      <c r="AQ139" s="2"/>
      <c r="AR139" s="15"/>
    </row>
    <row r="140" spans="1:44" ht="11.25" customHeight="1">
      <c r="A140" s="120"/>
      <c r="B140" s="120"/>
      <c r="C140" s="120"/>
      <c r="D140" s="120"/>
      <c r="E140" s="2"/>
      <c r="F140" s="2"/>
      <c r="G140" s="120"/>
      <c r="H140" s="120"/>
      <c r="I140" s="120"/>
      <c r="J140" s="58"/>
      <c r="K140" s="121"/>
      <c r="L140" s="2"/>
      <c r="M140" s="120"/>
      <c r="N140" s="120"/>
      <c r="O140" s="120"/>
      <c r="P140" s="120"/>
      <c r="Q140" s="2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122"/>
      <c r="AJ140" s="122"/>
      <c r="AK140" s="2"/>
      <c r="AL140" s="2"/>
      <c r="AM140" s="2"/>
      <c r="AN140" s="2"/>
      <c r="AO140" s="2"/>
      <c r="AP140" s="2"/>
      <c r="AQ140" s="2"/>
      <c r="AR140" s="15"/>
    </row>
    <row r="141" spans="1:44" ht="11.25" customHeight="1">
      <c r="A141" s="120"/>
      <c r="B141" s="120"/>
      <c r="C141" s="120"/>
      <c r="D141" s="120"/>
      <c r="E141" s="2"/>
      <c r="F141" s="2"/>
      <c r="G141" s="120"/>
      <c r="H141" s="120"/>
      <c r="I141" s="120"/>
      <c r="J141" s="58"/>
      <c r="K141" s="121"/>
      <c r="L141" s="2"/>
      <c r="M141" s="120"/>
      <c r="N141" s="120"/>
      <c r="O141" s="120"/>
      <c r="P141" s="120"/>
      <c r="Q141" s="2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122"/>
      <c r="AJ141" s="122"/>
      <c r="AK141" s="2"/>
      <c r="AL141" s="2"/>
      <c r="AM141" s="2"/>
      <c r="AN141" s="2"/>
      <c r="AO141" s="2"/>
      <c r="AP141" s="2"/>
      <c r="AQ141" s="2"/>
      <c r="AR141" s="15"/>
    </row>
    <row r="142" spans="1:44" ht="11.25" customHeight="1">
      <c r="A142" s="120"/>
      <c r="B142" s="120"/>
      <c r="C142" s="120"/>
      <c r="D142" s="120"/>
      <c r="E142" s="2"/>
      <c r="F142" s="2"/>
      <c r="G142" s="120"/>
      <c r="H142" s="120"/>
      <c r="I142" s="120"/>
      <c r="J142" s="58"/>
      <c r="K142" s="121"/>
      <c r="L142" s="2"/>
      <c r="M142" s="120"/>
      <c r="N142" s="120"/>
      <c r="O142" s="120"/>
      <c r="P142" s="120"/>
      <c r="Q142" s="2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122"/>
      <c r="AJ142" s="122"/>
      <c r="AK142" s="2"/>
      <c r="AL142" s="2"/>
      <c r="AM142" s="2"/>
      <c r="AN142" s="2"/>
      <c r="AO142" s="2"/>
      <c r="AP142" s="2"/>
      <c r="AQ142" s="2"/>
      <c r="AR142" s="15"/>
    </row>
    <row r="143" spans="1:44" ht="11.25" customHeight="1">
      <c r="A143" s="120"/>
      <c r="B143" s="120"/>
      <c r="C143" s="120"/>
      <c r="D143" s="120"/>
      <c r="E143" s="2"/>
      <c r="F143" s="2"/>
      <c r="G143" s="120"/>
      <c r="H143" s="120"/>
      <c r="I143" s="120"/>
      <c r="J143" s="58"/>
      <c r="K143" s="121"/>
      <c r="L143" s="2"/>
      <c r="M143" s="120"/>
      <c r="N143" s="120"/>
      <c r="O143" s="120"/>
      <c r="P143" s="120"/>
      <c r="Q143" s="2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122"/>
      <c r="AJ143" s="122"/>
      <c r="AK143" s="2"/>
      <c r="AL143" s="2"/>
      <c r="AM143" s="2"/>
      <c r="AN143" s="2"/>
      <c r="AO143" s="2"/>
      <c r="AP143" s="2"/>
      <c r="AQ143" s="2"/>
      <c r="AR143" s="15"/>
    </row>
    <row r="144" spans="1:44" ht="11.25" customHeight="1">
      <c r="A144" s="120"/>
      <c r="B144" s="120"/>
      <c r="C144" s="120"/>
      <c r="D144" s="120"/>
      <c r="E144" s="2"/>
      <c r="F144" s="2"/>
      <c r="G144" s="120"/>
      <c r="H144" s="120"/>
      <c r="I144" s="120"/>
      <c r="J144" s="58"/>
      <c r="K144" s="121"/>
      <c r="L144" s="2"/>
      <c r="M144" s="120"/>
      <c r="N144" s="120"/>
      <c r="O144" s="120"/>
      <c r="P144" s="120"/>
      <c r="Q144" s="2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122"/>
      <c r="AJ144" s="122"/>
      <c r="AK144" s="2"/>
      <c r="AL144" s="2"/>
      <c r="AM144" s="2"/>
      <c r="AN144" s="2"/>
      <c r="AO144" s="2"/>
      <c r="AP144" s="2"/>
      <c r="AQ144" s="2"/>
      <c r="AR144" s="15"/>
    </row>
    <row r="145" spans="1:44" ht="11.25" customHeight="1">
      <c r="A145" s="120"/>
      <c r="B145" s="120"/>
      <c r="C145" s="120"/>
      <c r="D145" s="120"/>
      <c r="E145" s="2"/>
      <c r="F145" s="2"/>
      <c r="G145" s="120"/>
      <c r="H145" s="120"/>
      <c r="I145" s="120"/>
      <c r="J145" s="58"/>
      <c r="K145" s="121"/>
      <c r="L145" s="2"/>
      <c r="M145" s="120"/>
      <c r="N145" s="120"/>
      <c r="O145" s="120"/>
      <c r="P145" s="120"/>
      <c r="Q145" s="2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122"/>
      <c r="AJ145" s="122"/>
      <c r="AK145" s="2"/>
      <c r="AL145" s="2"/>
      <c r="AM145" s="2"/>
      <c r="AN145" s="2"/>
      <c r="AO145" s="2"/>
      <c r="AP145" s="2"/>
      <c r="AQ145" s="2"/>
      <c r="AR145" s="15"/>
    </row>
    <row r="146" spans="1:44" ht="11.25" customHeight="1">
      <c r="A146" s="120"/>
      <c r="B146" s="120"/>
      <c r="C146" s="120"/>
      <c r="D146" s="120"/>
      <c r="E146" s="2"/>
      <c r="F146" s="2"/>
      <c r="G146" s="120"/>
      <c r="H146" s="120"/>
      <c r="I146" s="120"/>
      <c r="J146" s="58"/>
      <c r="K146" s="121"/>
      <c r="L146" s="2"/>
      <c r="M146" s="120"/>
      <c r="N146" s="120"/>
      <c r="O146" s="120"/>
      <c r="P146" s="120"/>
      <c r="Q146" s="2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122"/>
      <c r="AJ146" s="122"/>
      <c r="AK146" s="2"/>
      <c r="AL146" s="2"/>
      <c r="AM146" s="2"/>
      <c r="AN146" s="2"/>
      <c r="AO146" s="2"/>
      <c r="AP146" s="2"/>
      <c r="AQ146" s="2"/>
      <c r="AR146" s="15"/>
    </row>
    <row r="147" spans="1:44" ht="11.25" customHeight="1">
      <c r="A147" s="120"/>
      <c r="B147" s="120"/>
      <c r="C147" s="120"/>
      <c r="D147" s="120"/>
      <c r="E147" s="2"/>
      <c r="F147" s="2"/>
      <c r="G147" s="120"/>
      <c r="H147" s="120"/>
      <c r="I147" s="120"/>
      <c r="J147" s="58"/>
      <c r="K147" s="121"/>
      <c r="L147" s="2"/>
      <c r="M147" s="120"/>
      <c r="N147" s="120"/>
      <c r="O147" s="120"/>
      <c r="P147" s="120"/>
      <c r="Q147" s="2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122"/>
      <c r="AJ147" s="122"/>
      <c r="AK147" s="2"/>
      <c r="AL147" s="2"/>
      <c r="AM147" s="2"/>
      <c r="AN147" s="2"/>
      <c r="AO147" s="2"/>
      <c r="AP147" s="2"/>
      <c r="AQ147" s="2"/>
      <c r="AR147" s="15"/>
    </row>
    <row r="148" spans="1:44" ht="11.25" customHeight="1">
      <c r="A148" s="120"/>
      <c r="B148" s="120"/>
      <c r="C148" s="120"/>
      <c r="D148" s="120"/>
      <c r="E148" s="2"/>
      <c r="F148" s="2"/>
      <c r="G148" s="120"/>
      <c r="H148" s="120"/>
      <c r="I148" s="120"/>
      <c r="J148" s="58"/>
      <c r="K148" s="121"/>
      <c r="L148" s="2"/>
      <c r="M148" s="120"/>
      <c r="N148" s="120"/>
      <c r="O148" s="120"/>
      <c r="P148" s="120"/>
      <c r="Q148" s="2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122"/>
      <c r="AJ148" s="122"/>
      <c r="AK148" s="2"/>
      <c r="AL148" s="2"/>
      <c r="AM148" s="2"/>
      <c r="AN148" s="2"/>
      <c r="AO148" s="2"/>
      <c r="AP148" s="2"/>
      <c r="AQ148" s="2"/>
      <c r="AR148" s="15"/>
    </row>
    <row r="149" spans="1:44" ht="11.25" customHeight="1">
      <c r="A149" s="120"/>
      <c r="B149" s="120"/>
      <c r="C149" s="120"/>
      <c r="D149" s="120"/>
      <c r="E149" s="2"/>
      <c r="F149" s="2"/>
      <c r="G149" s="120"/>
      <c r="H149" s="120"/>
      <c r="I149" s="120"/>
      <c r="J149" s="58"/>
      <c r="K149" s="121"/>
      <c r="L149" s="2"/>
      <c r="M149" s="120"/>
      <c r="N149" s="120"/>
      <c r="O149" s="120"/>
      <c r="P149" s="120"/>
      <c r="Q149" s="2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122"/>
      <c r="AJ149" s="122"/>
      <c r="AK149" s="2"/>
      <c r="AL149" s="2"/>
      <c r="AM149" s="2"/>
      <c r="AN149" s="2"/>
      <c r="AO149" s="2"/>
      <c r="AP149" s="2"/>
      <c r="AQ149" s="2"/>
      <c r="AR149" s="15"/>
    </row>
    <row r="150" spans="1:44" ht="11.25" customHeight="1">
      <c r="A150" s="120"/>
      <c r="B150" s="120"/>
      <c r="C150" s="120"/>
      <c r="D150" s="120"/>
      <c r="E150" s="2"/>
      <c r="F150" s="2"/>
      <c r="G150" s="120"/>
      <c r="H150" s="120"/>
      <c r="I150" s="120"/>
      <c r="J150" s="58"/>
      <c r="K150" s="121"/>
      <c r="L150" s="2"/>
      <c r="M150" s="120"/>
      <c r="N150" s="120"/>
      <c r="O150" s="120"/>
      <c r="P150" s="120"/>
      <c r="Q150" s="2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122"/>
      <c r="AJ150" s="122"/>
      <c r="AK150" s="2"/>
      <c r="AL150" s="2"/>
      <c r="AM150" s="2"/>
      <c r="AN150" s="2"/>
      <c r="AO150" s="2"/>
      <c r="AP150" s="2"/>
      <c r="AQ150" s="2"/>
      <c r="AR150" s="15"/>
    </row>
    <row r="151" spans="1:44" ht="11.25" customHeight="1">
      <c r="A151" s="120"/>
      <c r="B151" s="120"/>
      <c r="C151" s="120"/>
      <c r="D151" s="120"/>
      <c r="E151" s="2"/>
      <c r="F151" s="2"/>
      <c r="G151" s="120"/>
      <c r="H151" s="120"/>
      <c r="I151" s="120"/>
      <c r="J151" s="58"/>
      <c r="K151" s="121"/>
      <c r="L151" s="2"/>
      <c r="M151" s="120"/>
      <c r="N151" s="120"/>
      <c r="O151" s="120"/>
      <c r="P151" s="120"/>
      <c r="Q151" s="2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122"/>
      <c r="AJ151" s="122"/>
      <c r="AK151" s="2"/>
      <c r="AL151" s="2"/>
      <c r="AM151" s="2"/>
      <c r="AN151" s="2"/>
      <c r="AO151" s="2"/>
      <c r="AP151" s="2"/>
      <c r="AQ151" s="2"/>
      <c r="AR151" s="15"/>
    </row>
    <row r="152" spans="1:44" ht="11.25" customHeight="1">
      <c r="A152" s="120"/>
      <c r="B152" s="120"/>
      <c r="C152" s="120"/>
      <c r="D152" s="120"/>
      <c r="E152" s="2"/>
      <c r="F152" s="2"/>
      <c r="G152" s="120"/>
      <c r="H152" s="120"/>
      <c r="I152" s="120"/>
      <c r="J152" s="58"/>
      <c r="K152" s="121"/>
      <c r="L152" s="2"/>
      <c r="M152" s="120"/>
      <c r="N152" s="120"/>
      <c r="O152" s="120"/>
      <c r="P152" s="120"/>
      <c r="Q152" s="2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122"/>
      <c r="AJ152" s="122"/>
      <c r="AK152" s="2"/>
      <c r="AL152" s="2"/>
      <c r="AM152" s="2"/>
      <c r="AN152" s="2"/>
      <c r="AO152" s="2"/>
      <c r="AP152" s="2"/>
      <c r="AQ152" s="2"/>
      <c r="AR152" s="15"/>
    </row>
    <row r="153" spans="1:44" ht="11.25" customHeight="1">
      <c r="A153" s="120"/>
      <c r="B153" s="120"/>
      <c r="C153" s="120"/>
      <c r="D153" s="120"/>
      <c r="E153" s="2"/>
      <c r="F153" s="2"/>
      <c r="G153" s="120"/>
      <c r="H153" s="120"/>
      <c r="I153" s="120"/>
      <c r="J153" s="58"/>
      <c r="K153" s="121"/>
      <c r="L153" s="2"/>
      <c r="M153" s="120"/>
      <c r="N153" s="120"/>
      <c r="O153" s="120"/>
      <c r="P153" s="120"/>
      <c r="Q153" s="2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122"/>
      <c r="AJ153" s="122"/>
      <c r="AK153" s="2"/>
      <c r="AL153" s="2"/>
      <c r="AM153" s="2"/>
      <c r="AN153" s="2"/>
      <c r="AO153" s="2"/>
      <c r="AP153" s="2"/>
      <c r="AQ153" s="2"/>
      <c r="AR153" s="15"/>
    </row>
    <row r="154" spans="1:44" ht="11.25" customHeight="1">
      <c r="A154" s="120"/>
      <c r="B154" s="120"/>
      <c r="C154" s="120"/>
      <c r="D154" s="120"/>
      <c r="E154" s="2"/>
      <c r="F154" s="2"/>
      <c r="G154" s="120"/>
      <c r="H154" s="120"/>
      <c r="I154" s="120"/>
      <c r="J154" s="58"/>
      <c r="K154" s="121"/>
      <c r="L154" s="2"/>
      <c r="M154" s="120"/>
      <c r="N154" s="120"/>
      <c r="O154" s="120"/>
      <c r="P154" s="120"/>
      <c r="Q154" s="2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122"/>
      <c r="AJ154" s="122"/>
      <c r="AK154" s="2"/>
      <c r="AL154" s="2"/>
      <c r="AM154" s="2"/>
      <c r="AN154" s="2"/>
      <c r="AO154" s="2"/>
      <c r="AP154" s="2"/>
      <c r="AQ154" s="2"/>
      <c r="AR154" s="15"/>
    </row>
    <row r="155" spans="1:44" ht="11.25" customHeight="1">
      <c r="A155" s="120"/>
      <c r="B155" s="120"/>
      <c r="C155" s="120"/>
      <c r="D155" s="120"/>
      <c r="E155" s="2"/>
      <c r="F155" s="2"/>
      <c r="G155" s="120"/>
      <c r="H155" s="120"/>
      <c r="I155" s="120"/>
      <c r="J155" s="58"/>
      <c r="K155" s="121"/>
      <c r="L155" s="2"/>
      <c r="M155" s="120"/>
      <c r="N155" s="120"/>
      <c r="O155" s="120"/>
      <c r="P155" s="120"/>
      <c r="Q155" s="2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122"/>
      <c r="AJ155" s="122"/>
      <c r="AK155" s="2"/>
      <c r="AL155" s="2"/>
      <c r="AM155" s="2"/>
      <c r="AN155" s="2"/>
      <c r="AO155" s="2"/>
      <c r="AP155" s="2"/>
      <c r="AQ155" s="2"/>
      <c r="AR155" s="15"/>
    </row>
    <row r="156" spans="1:44" ht="11.25" customHeight="1">
      <c r="A156" s="120"/>
      <c r="B156" s="120"/>
      <c r="C156" s="120"/>
      <c r="D156" s="120"/>
      <c r="E156" s="2"/>
      <c r="F156" s="2"/>
      <c r="G156" s="120"/>
      <c r="H156" s="120"/>
      <c r="I156" s="120"/>
      <c r="J156" s="58"/>
      <c r="K156" s="121"/>
      <c r="L156" s="2"/>
      <c r="M156" s="120"/>
      <c r="N156" s="120"/>
      <c r="O156" s="120"/>
      <c r="P156" s="120"/>
      <c r="Q156" s="2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122"/>
      <c r="AJ156" s="122"/>
      <c r="AK156" s="2"/>
      <c r="AL156" s="2"/>
      <c r="AM156" s="2"/>
      <c r="AN156" s="2"/>
      <c r="AO156" s="2"/>
      <c r="AP156" s="2"/>
      <c r="AQ156" s="2"/>
      <c r="AR156" s="15"/>
    </row>
    <row r="157" spans="1:44" ht="11.25" customHeight="1">
      <c r="A157" s="120"/>
      <c r="B157" s="120"/>
      <c r="C157" s="120"/>
      <c r="D157" s="120"/>
      <c r="E157" s="2"/>
      <c r="F157" s="2"/>
      <c r="G157" s="120"/>
      <c r="H157" s="120"/>
      <c r="I157" s="120"/>
      <c r="J157" s="58"/>
      <c r="K157" s="121"/>
      <c r="L157" s="2"/>
      <c r="M157" s="120"/>
      <c r="N157" s="120"/>
      <c r="O157" s="120"/>
      <c r="P157" s="120"/>
      <c r="Q157" s="2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122"/>
      <c r="AJ157" s="122"/>
      <c r="AK157" s="2"/>
      <c r="AL157" s="2"/>
      <c r="AM157" s="2"/>
      <c r="AN157" s="2"/>
      <c r="AO157" s="2"/>
      <c r="AP157" s="2"/>
      <c r="AQ157" s="2"/>
      <c r="AR157" s="15"/>
    </row>
    <row r="158" spans="1:44" ht="11.25" customHeight="1">
      <c r="A158" s="120"/>
      <c r="B158" s="120"/>
      <c r="C158" s="120"/>
      <c r="D158" s="120"/>
      <c r="E158" s="2"/>
      <c r="F158" s="2"/>
      <c r="G158" s="120"/>
      <c r="H158" s="120"/>
      <c r="I158" s="120"/>
      <c r="J158" s="58"/>
      <c r="K158" s="121"/>
      <c r="L158" s="2"/>
      <c r="M158" s="120"/>
      <c r="N158" s="120"/>
      <c r="O158" s="120"/>
      <c r="P158" s="120"/>
      <c r="Q158" s="2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122"/>
      <c r="AJ158" s="122"/>
      <c r="AK158" s="2"/>
      <c r="AL158" s="2"/>
      <c r="AM158" s="2"/>
      <c r="AN158" s="2"/>
      <c r="AO158" s="2"/>
      <c r="AP158" s="2"/>
      <c r="AQ158" s="2"/>
      <c r="AR158" s="15"/>
    </row>
    <row r="159" spans="1:44" ht="11.25" customHeight="1">
      <c r="A159" s="120"/>
      <c r="B159" s="120"/>
      <c r="C159" s="120"/>
      <c r="D159" s="120"/>
      <c r="E159" s="2"/>
      <c r="F159" s="2"/>
      <c r="G159" s="120"/>
      <c r="H159" s="120"/>
      <c r="I159" s="120"/>
      <c r="J159" s="58"/>
      <c r="K159" s="121"/>
      <c r="L159" s="2"/>
      <c r="M159" s="120"/>
      <c r="N159" s="120"/>
      <c r="O159" s="120"/>
      <c r="P159" s="120"/>
      <c r="Q159" s="2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122"/>
      <c r="AJ159" s="122"/>
      <c r="AK159" s="2"/>
      <c r="AL159" s="2"/>
      <c r="AM159" s="2"/>
      <c r="AN159" s="2"/>
      <c r="AO159" s="2"/>
      <c r="AP159" s="2"/>
      <c r="AQ159" s="2"/>
      <c r="AR159" s="15"/>
    </row>
    <row r="160" spans="1:44" ht="11.25" customHeight="1">
      <c r="A160" s="120"/>
      <c r="B160" s="120"/>
      <c r="C160" s="120"/>
      <c r="D160" s="120"/>
      <c r="E160" s="2"/>
      <c r="F160" s="2"/>
      <c r="G160" s="120"/>
      <c r="H160" s="120"/>
      <c r="I160" s="120"/>
      <c r="J160" s="58"/>
      <c r="K160" s="121"/>
      <c r="L160" s="2"/>
      <c r="M160" s="120"/>
      <c r="N160" s="120"/>
      <c r="O160" s="120"/>
      <c r="P160" s="120"/>
      <c r="Q160" s="2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122"/>
      <c r="AJ160" s="122"/>
      <c r="AK160" s="2"/>
      <c r="AL160" s="2"/>
      <c r="AM160" s="2"/>
      <c r="AN160" s="2"/>
      <c r="AO160" s="2"/>
      <c r="AP160" s="2"/>
      <c r="AQ160" s="2"/>
      <c r="AR160" s="15"/>
    </row>
    <row r="161" spans="1:44" ht="11.25" customHeight="1">
      <c r="A161" s="120"/>
      <c r="B161" s="120"/>
      <c r="C161" s="120"/>
      <c r="D161" s="120"/>
      <c r="E161" s="2"/>
      <c r="F161" s="2"/>
      <c r="G161" s="120"/>
      <c r="H161" s="120"/>
      <c r="I161" s="120"/>
      <c r="J161" s="58"/>
      <c r="K161" s="121"/>
      <c r="L161" s="2"/>
      <c r="M161" s="120"/>
      <c r="N161" s="120"/>
      <c r="O161" s="120"/>
      <c r="P161" s="120"/>
      <c r="Q161" s="2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122"/>
      <c r="AJ161" s="122"/>
      <c r="AK161" s="2"/>
      <c r="AL161" s="2"/>
      <c r="AM161" s="2"/>
      <c r="AN161" s="2"/>
      <c r="AO161" s="2"/>
      <c r="AP161" s="2"/>
      <c r="AQ161" s="2"/>
      <c r="AR161" s="15"/>
    </row>
    <row r="162" spans="1:44" ht="11.25" customHeight="1">
      <c r="A162" s="120"/>
      <c r="B162" s="120"/>
      <c r="C162" s="120"/>
      <c r="D162" s="120"/>
      <c r="E162" s="2"/>
      <c r="F162" s="2"/>
      <c r="G162" s="120"/>
      <c r="H162" s="120"/>
      <c r="I162" s="120"/>
      <c r="J162" s="58"/>
      <c r="K162" s="121"/>
      <c r="L162" s="2"/>
      <c r="M162" s="120"/>
      <c r="N162" s="120"/>
      <c r="O162" s="120"/>
      <c r="P162" s="120"/>
      <c r="Q162" s="2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122"/>
      <c r="AJ162" s="122"/>
      <c r="AK162" s="2"/>
      <c r="AL162" s="2"/>
      <c r="AM162" s="2"/>
      <c r="AN162" s="2"/>
      <c r="AO162" s="2"/>
      <c r="AP162" s="2"/>
      <c r="AQ162" s="2"/>
      <c r="AR162" s="15"/>
    </row>
    <row r="163" spans="1:44" ht="11.25" customHeight="1">
      <c r="A163" s="120"/>
      <c r="B163" s="120"/>
      <c r="C163" s="120"/>
      <c r="D163" s="120"/>
      <c r="E163" s="2"/>
      <c r="F163" s="2"/>
      <c r="G163" s="120"/>
      <c r="H163" s="120"/>
      <c r="I163" s="120"/>
      <c r="J163" s="58"/>
      <c r="K163" s="121"/>
      <c r="L163" s="2"/>
      <c r="M163" s="120"/>
      <c r="N163" s="120"/>
      <c r="O163" s="120"/>
      <c r="P163" s="120"/>
      <c r="Q163" s="2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122"/>
      <c r="AJ163" s="122"/>
      <c r="AK163" s="2"/>
      <c r="AL163" s="2"/>
      <c r="AM163" s="2"/>
      <c r="AN163" s="2"/>
      <c r="AO163" s="2"/>
      <c r="AP163" s="2"/>
      <c r="AQ163" s="2"/>
      <c r="AR163" s="15"/>
    </row>
    <row r="164" spans="1:44" ht="11.25" customHeight="1">
      <c r="A164" s="120"/>
      <c r="B164" s="120"/>
      <c r="C164" s="120"/>
      <c r="D164" s="120"/>
      <c r="E164" s="2"/>
      <c r="F164" s="2"/>
      <c r="G164" s="120"/>
      <c r="H164" s="120"/>
      <c r="I164" s="120"/>
      <c r="J164" s="58"/>
      <c r="K164" s="121"/>
      <c r="L164" s="2"/>
      <c r="M164" s="120"/>
      <c r="N164" s="120"/>
      <c r="O164" s="120"/>
      <c r="P164" s="120"/>
      <c r="Q164" s="2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122"/>
      <c r="AJ164" s="122"/>
      <c r="AK164" s="2"/>
      <c r="AL164" s="2"/>
      <c r="AM164" s="2"/>
      <c r="AN164" s="2"/>
      <c r="AO164" s="2"/>
      <c r="AP164" s="2"/>
      <c r="AQ164" s="2"/>
      <c r="AR164" s="15"/>
    </row>
    <row r="165" spans="1:44" ht="11.25" customHeight="1">
      <c r="A165" s="120"/>
      <c r="B165" s="120"/>
      <c r="C165" s="120"/>
      <c r="D165" s="120"/>
      <c r="E165" s="2"/>
      <c r="F165" s="2"/>
      <c r="G165" s="120"/>
      <c r="H165" s="120"/>
      <c r="I165" s="120"/>
      <c r="J165" s="58"/>
      <c r="K165" s="121"/>
      <c r="L165" s="2"/>
      <c r="M165" s="120"/>
      <c r="N165" s="120"/>
      <c r="O165" s="120"/>
      <c r="P165" s="120"/>
      <c r="Q165" s="2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122"/>
      <c r="AJ165" s="122"/>
      <c r="AK165" s="2"/>
      <c r="AL165" s="2"/>
      <c r="AM165" s="2"/>
      <c r="AN165" s="2"/>
      <c r="AO165" s="2"/>
      <c r="AP165" s="2"/>
      <c r="AQ165" s="2"/>
      <c r="AR165" s="15"/>
    </row>
    <row r="166" spans="1:44" ht="11.25" customHeight="1">
      <c r="A166" s="120"/>
      <c r="B166" s="120"/>
      <c r="C166" s="120"/>
      <c r="D166" s="120"/>
      <c r="E166" s="2"/>
      <c r="F166" s="2"/>
      <c r="G166" s="120"/>
      <c r="H166" s="120"/>
      <c r="I166" s="120"/>
      <c r="J166" s="58"/>
      <c r="K166" s="121"/>
      <c r="L166" s="2"/>
      <c r="M166" s="120"/>
      <c r="N166" s="120"/>
      <c r="O166" s="120"/>
      <c r="P166" s="120"/>
      <c r="Q166" s="2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122"/>
      <c r="AJ166" s="122"/>
      <c r="AK166" s="2"/>
      <c r="AL166" s="2"/>
      <c r="AM166" s="2"/>
      <c r="AN166" s="2"/>
      <c r="AO166" s="2"/>
      <c r="AP166" s="2"/>
      <c r="AQ166" s="2"/>
      <c r="AR166" s="15"/>
    </row>
    <row r="167" spans="1:44" ht="11.25" customHeight="1">
      <c r="A167" s="120"/>
      <c r="B167" s="120"/>
      <c r="C167" s="120"/>
      <c r="D167" s="120"/>
      <c r="E167" s="2"/>
      <c r="F167" s="2"/>
      <c r="G167" s="120"/>
      <c r="H167" s="120"/>
      <c r="I167" s="120"/>
      <c r="J167" s="58"/>
      <c r="K167" s="121"/>
      <c r="L167" s="2"/>
      <c r="M167" s="120"/>
      <c r="N167" s="120"/>
      <c r="O167" s="120"/>
      <c r="P167" s="120"/>
      <c r="Q167" s="2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122"/>
      <c r="AJ167" s="122"/>
      <c r="AK167" s="2"/>
      <c r="AL167" s="2"/>
      <c r="AM167" s="2"/>
      <c r="AN167" s="2"/>
      <c r="AO167" s="2"/>
      <c r="AP167" s="2"/>
      <c r="AQ167" s="2"/>
      <c r="AR167" s="15"/>
    </row>
    <row r="168" spans="1:44" ht="11.25" customHeight="1">
      <c r="A168" s="120"/>
      <c r="B168" s="120"/>
      <c r="C168" s="120"/>
      <c r="D168" s="120"/>
      <c r="E168" s="2"/>
      <c r="F168" s="2"/>
      <c r="G168" s="120"/>
      <c r="H168" s="120"/>
      <c r="I168" s="120"/>
      <c r="J168" s="58"/>
      <c r="K168" s="121"/>
      <c r="L168" s="2"/>
      <c r="M168" s="120"/>
      <c r="N168" s="120"/>
      <c r="O168" s="120"/>
      <c r="P168" s="120"/>
      <c r="Q168" s="2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122"/>
      <c r="AJ168" s="122"/>
      <c r="AK168" s="2"/>
      <c r="AL168" s="2"/>
      <c r="AM168" s="2"/>
      <c r="AN168" s="2"/>
      <c r="AO168" s="2"/>
      <c r="AP168" s="2"/>
      <c r="AQ168" s="2"/>
      <c r="AR168" s="15"/>
    </row>
    <row r="169" spans="1:44" ht="11.25" customHeight="1">
      <c r="A169" s="120"/>
      <c r="B169" s="120"/>
      <c r="C169" s="120"/>
      <c r="D169" s="120"/>
      <c r="E169" s="2"/>
      <c r="F169" s="2"/>
      <c r="G169" s="120"/>
      <c r="H169" s="120"/>
      <c r="I169" s="120"/>
      <c r="J169" s="58"/>
      <c r="K169" s="121"/>
      <c r="L169" s="2"/>
      <c r="M169" s="120"/>
      <c r="N169" s="120"/>
      <c r="O169" s="120"/>
      <c r="P169" s="120"/>
      <c r="Q169" s="2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122"/>
      <c r="AJ169" s="122"/>
      <c r="AK169" s="2"/>
      <c r="AL169" s="2"/>
      <c r="AM169" s="2"/>
      <c r="AN169" s="2"/>
      <c r="AO169" s="2"/>
      <c r="AP169" s="2"/>
      <c r="AQ169" s="2"/>
      <c r="AR169" s="15"/>
    </row>
    <row r="170" spans="1:44" ht="11.25" customHeight="1">
      <c r="A170" s="120"/>
      <c r="B170" s="120"/>
      <c r="C170" s="120"/>
      <c r="D170" s="120"/>
      <c r="E170" s="2"/>
      <c r="F170" s="2"/>
      <c r="G170" s="120"/>
      <c r="H170" s="120"/>
      <c r="I170" s="120"/>
      <c r="J170" s="58"/>
      <c r="K170" s="121"/>
      <c r="L170" s="2"/>
      <c r="M170" s="120"/>
      <c r="N170" s="120"/>
      <c r="O170" s="120"/>
      <c r="P170" s="120"/>
      <c r="Q170" s="2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122"/>
      <c r="AJ170" s="122"/>
      <c r="AK170" s="2"/>
      <c r="AL170" s="2"/>
      <c r="AM170" s="2"/>
      <c r="AN170" s="2"/>
      <c r="AO170" s="2"/>
      <c r="AP170" s="2"/>
      <c r="AQ170" s="2"/>
      <c r="AR170" s="15"/>
    </row>
    <row r="171" spans="1:44" ht="11.25" customHeight="1">
      <c r="A171" s="120"/>
      <c r="B171" s="120"/>
      <c r="C171" s="120"/>
      <c r="D171" s="120"/>
      <c r="E171" s="2"/>
      <c r="F171" s="2"/>
      <c r="G171" s="120"/>
      <c r="H171" s="120"/>
      <c r="I171" s="120"/>
      <c r="J171" s="58"/>
      <c r="K171" s="121"/>
      <c r="L171" s="2"/>
      <c r="M171" s="120"/>
      <c r="N171" s="120"/>
      <c r="O171" s="120"/>
      <c r="P171" s="120"/>
      <c r="Q171" s="2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122"/>
      <c r="AJ171" s="122"/>
      <c r="AK171" s="2"/>
      <c r="AL171" s="2"/>
      <c r="AM171" s="2"/>
      <c r="AN171" s="2"/>
      <c r="AO171" s="2"/>
      <c r="AP171" s="2"/>
      <c r="AQ171" s="2"/>
      <c r="AR171" s="15"/>
    </row>
    <row r="172" spans="1:44" ht="11.25" customHeight="1">
      <c r="A172" s="120"/>
      <c r="B172" s="120"/>
      <c r="C172" s="120"/>
      <c r="D172" s="120"/>
      <c r="E172" s="2"/>
      <c r="F172" s="2"/>
      <c r="G172" s="120"/>
      <c r="H172" s="120"/>
      <c r="I172" s="120"/>
      <c r="J172" s="58"/>
      <c r="K172" s="121"/>
      <c r="L172" s="2"/>
      <c r="M172" s="120"/>
      <c r="N172" s="120"/>
      <c r="O172" s="120"/>
      <c r="P172" s="120"/>
      <c r="Q172" s="2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122"/>
      <c r="AJ172" s="122"/>
      <c r="AK172" s="2"/>
      <c r="AL172" s="2"/>
      <c r="AM172" s="2"/>
      <c r="AN172" s="2"/>
      <c r="AO172" s="2"/>
      <c r="AP172" s="2"/>
      <c r="AQ172" s="2"/>
      <c r="AR172" s="15"/>
    </row>
    <row r="173" spans="1:44" ht="11.25" customHeight="1">
      <c r="A173" s="120"/>
      <c r="B173" s="120"/>
      <c r="C173" s="120"/>
      <c r="D173" s="120"/>
      <c r="E173" s="2"/>
      <c r="F173" s="2"/>
      <c r="G173" s="120"/>
      <c r="H173" s="120"/>
      <c r="I173" s="120"/>
      <c r="J173" s="58"/>
      <c r="K173" s="121"/>
      <c r="L173" s="2"/>
      <c r="M173" s="120"/>
      <c r="N173" s="120"/>
      <c r="O173" s="120"/>
      <c r="P173" s="120"/>
      <c r="Q173" s="2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122"/>
      <c r="AJ173" s="122"/>
      <c r="AK173" s="2"/>
      <c r="AL173" s="2"/>
      <c r="AM173" s="2"/>
      <c r="AN173" s="2"/>
      <c r="AO173" s="2"/>
      <c r="AP173" s="2"/>
      <c r="AQ173" s="2"/>
      <c r="AR173" s="15"/>
    </row>
    <row r="174" spans="1:44" ht="11.25" customHeight="1">
      <c r="A174" s="120"/>
      <c r="B174" s="120"/>
      <c r="C174" s="120"/>
      <c r="D174" s="120"/>
      <c r="E174" s="2"/>
      <c r="F174" s="2"/>
      <c r="G174" s="120"/>
      <c r="H174" s="120"/>
      <c r="I174" s="120"/>
      <c r="J174" s="58"/>
      <c r="K174" s="121"/>
      <c r="L174" s="2"/>
      <c r="M174" s="120"/>
      <c r="N174" s="120"/>
      <c r="O174" s="120"/>
      <c r="P174" s="120"/>
      <c r="Q174" s="2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122"/>
      <c r="AJ174" s="122"/>
      <c r="AK174" s="2"/>
      <c r="AL174" s="2"/>
      <c r="AM174" s="2"/>
      <c r="AN174" s="2"/>
      <c r="AO174" s="2"/>
      <c r="AP174" s="2"/>
      <c r="AQ174" s="2"/>
      <c r="AR174" s="15"/>
    </row>
    <row r="175" spans="1:44" ht="11.25" customHeight="1">
      <c r="A175" s="120"/>
      <c r="B175" s="120"/>
      <c r="C175" s="120"/>
      <c r="D175" s="120"/>
      <c r="E175" s="2"/>
      <c r="F175" s="2"/>
      <c r="G175" s="120"/>
      <c r="H175" s="120"/>
      <c r="I175" s="120"/>
      <c r="J175" s="58"/>
      <c r="K175" s="121"/>
      <c r="L175" s="2"/>
      <c r="M175" s="120"/>
      <c r="N175" s="120"/>
      <c r="O175" s="120"/>
      <c r="P175" s="120"/>
      <c r="Q175" s="2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122"/>
      <c r="AJ175" s="122"/>
      <c r="AK175" s="2"/>
      <c r="AL175" s="2"/>
      <c r="AM175" s="2"/>
      <c r="AN175" s="2"/>
      <c r="AO175" s="2"/>
      <c r="AP175" s="2"/>
      <c r="AQ175" s="2"/>
      <c r="AR175" s="15"/>
    </row>
    <row r="176" spans="1:44" ht="11.25" customHeight="1">
      <c r="A176" s="120"/>
      <c r="B176" s="120"/>
      <c r="C176" s="120"/>
      <c r="D176" s="120"/>
      <c r="E176" s="2"/>
      <c r="F176" s="2"/>
      <c r="G176" s="120"/>
      <c r="H176" s="120"/>
      <c r="I176" s="120"/>
      <c r="J176" s="58"/>
      <c r="K176" s="121"/>
      <c r="L176" s="2"/>
      <c r="M176" s="120"/>
      <c r="N176" s="120"/>
      <c r="O176" s="120"/>
      <c r="P176" s="120"/>
      <c r="Q176" s="2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122"/>
      <c r="AJ176" s="122"/>
      <c r="AK176" s="2"/>
      <c r="AL176" s="2"/>
      <c r="AM176" s="2"/>
      <c r="AN176" s="2"/>
      <c r="AO176" s="2"/>
      <c r="AP176" s="2"/>
      <c r="AQ176" s="2"/>
      <c r="AR176" s="15"/>
    </row>
    <row r="177" spans="1:44" ht="11.25" customHeight="1">
      <c r="A177" s="120"/>
      <c r="B177" s="120"/>
      <c r="C177" s="120"/>
      <c r="D177" s="120"/>
      <c r="E177" s="2"/>
      <c r="F177" s="2"/>
      <c r="G177" s="120"/>
      <c r="H177" s="120"/>
      <c r="I177" s="120"/>
      <c r="J177" s="58"/>
      <c r="K177" s="121"/>
      <c r="L177" s="2"/>
      <c r="M177" s="120"/>
      <c r="N177" s="120"/>
      <c r="O177" s="120"/>
      <c r="P177" s="120"/>
      <c r="Q177" s="2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122"/>
      <c r="AJ177" s="122"/>
      <c r="AK177" s="2"/>
      <c r="AL177" s="2"/>
      <c r="AM177" s="2"/>
      <c r="AN177" s="2"/>
      <c r="AO177" s="2"/>
      <c r="AP177" s="2"/>
      <c r="AQ177" s="2"/>
      <c r="AR177" s="15"/>
    </row>
    <row r="178" spans="1:44" ht="11.25" customHeight="1">
      <c r="A178" s="120"/>
      <c r="B178" s="120"/>
      <c r="C178" s="120"/>
      <c r="D178" s="120"/>
      <c r="E178" s="2"/>
      <c r="F178" s="2"/>
      <c r="G178" s="120"/>
      <c r="H178" s="120"/>
      <c r="I178" s="120"/>
      <c r="J178" s="58"/>
      <c r="K178" s="121"/>
      <c r="L178" s="2"/>
      <c r="M178" s="120"/>
      <c r="N178" s="120"/>
      <c r="O178" s="120"/>
      <c r="P178" s="120"/>
      <c r="Q178" s="2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122"/>
      <c r="AJ178" s="122"/>
      <c r="AK178" s="2"/>
      <c r="AL178" s="2"/>
      <c r="AM178" s="2"/>
      <c r="AN178" s="2"/>
      <c r="AO178" s="2"/>
      <c r="AP178" s="2"/>
      <c r="AQ178" s="2"/>
      <c r="AR178" s="15"/>
    </row>
    <row r="179" spans="1:44" ht="11.25" customHeight="1">
      <c r="A179" s="120"/>
      <c r="B179" s="120"/>
      <c r="C179" s="120"/>
      <c r="D179" s="120"/>
      <c r="E179" s="2"/>
      <c r="F179" s="2"/>
      <c r="G179" s="120"/>
      <c r="H179" s="120"/>
      <c r="I179" s="120"/>
      <c r="J179" s="58"/>
      <c r="K179" s="121"/>
      <c r="L179" s="2"/>
      <c r="M179" s="120"/>
      <c r="N179" s="120"/>
      <c r="O179" s="120"/>
      <c r="P179" s="120"/>
      <c r="Q179" s="2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122"/>
      <c r="AJ179" s="122"/>
      <c r="AK179" s="2"/>
      <c r="AL179" s="2"/>
      <c r="AM179" s="2"/>
      <c r="AN179" s="2"/>
      <c r="AO179" s="2"/>
      <c r="AP179" s="2"/>
      <c r="AQ179" s="2"/>
      <c r="AR179" s="15"/>
    </row>
    <row r="180" spans="1:44" ht="11.25" customHeight="1">
      <c r="A180" s="120"/>
      <c r="B180" s="120"/>
      <c r="C180" s="120"/>
      <c r="D180" s="120"/>
      <c r="E180" s="2"/>
      <c r="F180" s="2"/>
      <c r="G180" s="120"/>
      <c r="H180" s="120"/>
      <c r="I180" s="120"/>
      <c r="J180" s="58"/>
      <c r="K180" s="121"/>
      <c r="L180" s="2"/>
      <c r="M180" s="120"/>
      <c r="N180" s="120"/>
      <c r="O180" s="120"/>
      <c r="P180" s="120"/>
      <c r="Q180" s="2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122"/>
      <c r="AJ180" s="122"/>
      <c r="AK180" s="2"/>
      <c r="AL180" s="2"/>
      <c r="AM180" s="2"/>
      <c r="AN180" s="2"/>
      <c r="AO180" s="2"/>
      <c r="AP180" s="2"/>
      <c r="AQ180" s="2"/>
      <c r="AR180" s="15"/>
    </row>
    <row r="181" spans="1:44" ht="11.25" customHeight="1">
      <c r="A181" s="120"/>
      <c r="B181" s="120"/>
      <c r="C181" s="120"/>
      <c r="D181" s="120"/>
      <c r="E181" s="2"/>
      <c r="F181" s="2"/>
      <c r="G181" s="120"/>
      <c r="H181" s="120"/>
      <c r="I181" s="120"/>
      <c r="J181" s="58"/>
      <c r="K181" s="121"/>
      <c r="L181" s="2"/>
      <c r="M181" s="120"/>
      <c r="N181" s="120"/>
      <c r="O181" s="120"/>
      <c r="P181" s="120"/>
      <c r="Q181" s="2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122"/>
      <c r="AJ181" s="122"/>
      <c r="AK181" s="2"/>
      <c r="AL181" s="2"/>
      <c r="AM181" s="2"/>
      <c r="AN181" s="2"/>
      <c r="AO181" s="2"/>
      <c r="AP181" s="2"/>
      <c r="AQ181" s="2"/>
      <c r="AR181" s="15"/>
    </row>
    <row r="182" spans="1:44" ht="11.25" customHeight="1">
      <c r="A182" s="120"/>
      <c r="B182" s="120"/>
      <c r="C182" s="120"/>
      <c r="D182" s="120"/>
      <c r="E182" s="2"/>
      <c r="F182" s="2"/>
      <c r="G182" s="120"/>
      <c r="H182" s="120"/>
      <c r="I182" s="120"/>
      <c r="J182" s="58"/>
      <c r="K182" s="121"/>
      <c r="L182" s="2"/>
      <c r="M182" s="120"/>
      <c r="N182" s="120"/>
      <c r="O182" s="120"/>
      <c r="P182" s="120"/>
      <c r="Q182" s="2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122"/>
      <c r="AJ182" s="122"/>
      <c r="AK182" s="2"/>
      <c r="AL182" s="2"/>
      <c r="AM182" s="2"/>
      <c r="AN182" s="2"/>
      <c r="AO182" s="2"/>
      <c r="AP182" s="2"/>
      <c r="AQ182" s="2"/>
      <c r="AR182" s="15"/>
    </row>
    <row r="183" spans="1:44" ht="11.25" customHeight="1">
      <c r="A183" s="120"/>
      <c r="B183" s="120"/>
      <c r="C183" s="120"/>
      <c r="D183" s="120"/>
      <c r="E183" s="2"/>
      <c r="F183" s="2"/>
      <c r="G183" s="120"/>
      <c r="H183" s="120"/>
      <c r="I183" s="120"/>
      <c r="J183" s="58"/>
      <c r="K183" s="121"/>
      <c r="L183" s="2"/>
      <c r="M183" s="120"/>
      <c r="N183" s="120"/>
      <c r="O183" s="120"/>
      <c r="P183" s="120"/>
      <c r="Q183" s="2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122"/>
      <c r="AJ183" s="122"/>
      <c r="AK183" s="2"/>
      <c r="AL183" s="2"/>
      <c r="AM183" s="2"/>
      <c r="AN183" s="2"/>
      <c r="AO183" s="2"/>
      <c r="AP183" s="2"/>
      <c r="AQ183" s="2"/>
      <c r="AR183" s="15"/>
    </row>
    <row r="184" spans="1:44" ht="11.25" customHeight="1">
      <c r="A184" s="120"/>
      <c r="B184" s="120"/>
      <c r="C184" s="120"/>
      <c r="D184" s="120"/>
      <c r="E184" s="2"/>
      <c r="F184" s="2"/>
      <c r="G184" s="120"/>
      <c r="H184" s="120"/>
      <c r="I184" s="120"/>
      <c r="J184" s="58"/>
      <c r="K184" s="121"/>
      <c r="L184" s="2"/>
      <c r="M184" s="120"/>
      <c r="N184" s="120"/>
      <c r="O184" s="120"/>
      <c r="P184" s="120"/>
      <c r="Q184" s="2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122"/>
      <c r="AJ184" s="122"/>
      <c r="AK184" s="2"/>
      <c r="AL184" s="2"/>
      <c r="AM184" s="2"/>
      <c r="AN184" s="2"/>
      <c r="AO184" s="2"/>
      <c r="AP184" s="2"/>
      <c r="AQ184" s="2"/>
      <c r="AR184" s="15"/>
    </row>
    <row r="185" spans="1:44" ht="11.25" customHeight="1">
      <c r="A185" s="120"/>
      <c r="B185" s="120"/>
      <c r="C185" s="120"/>
      <c r="D185" s="120"/>
      <c r="E185" s="2"/>
      <c r="F185" s="2"/>
      <c r="G185" s="120"/>
      <c r="H185" s="120"/>
      <c r="I185" s="120"/>
      <c r="J185" s="58"/>
      <c r="K185" s="121"/>
      <c r="L185" s="2"/>
      <c r="M185" s="120"/>
      <c r="N185" s="120"/>
      <c r="O185" s="120"/>
      <c r="P185" s="120"/>
      <c r="Q185" s="2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122"/>
      <c r="AJ185" s="122"/>
      <c r="AK185" s="2"/>
      <c r="AL185" s="2"/>
      <c r="AM185" s="2"/>
      <c r="AN185" s="2"/>
      <c r="AO185" s="2"/>
      <c r="AP185" s="2"/>
      <c r="AQ185" s="2"/>
      <c r="AR185" s="15"/>
    </row>
    <row r="186" spans="1:44" ht="11.25" customHeight="1">
      <c r="A186" s="120"/>
      <c r="B186" s="120"/>
      <c r="C186" s="120"/>
      <c r="D186" s="120"/>
      <c r="E186" s="2"/>
      <c r="F186" s="2"/>
      <c r="G186" s="120"/>
      <c r="H186" s="120"/>
      <c r="I186" s="120"/>
      <c r="J186" s="58"/>
      <c r="K186" s="121"/>
      <c r="L186" s="2"/>
      <c r="M186" s="120"/>
      <c r="N186" s="120"/>
      <c r="O186" s="120"/>
      <c r="P186" s="120"/>
      <c r="Q186" s="2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122"/>
      <c r="AJ186" s="122"/>
      <c r="AK186" s="2"/>
      <c r="AL186" s="2"/>
      <c r="AM186" s="2"/>
      <c r="AN186" s="2"/>
      <c r="AO186" s="2"/>
      <c r="AP186" s="2"/>
      <c r="AQ186" s="2"/>
      <c r="AR186" s="15"/>
    </row>
    <row r="187" spans="1:44" ht="11.25" customHeight="1">
      <c r="A187" s="120"/>
      <c r="B187" s="120"/>
      <c r="C187" s="120"/>
      <c r="D187" s="120"/>
      <c r="E187" s="2"/>
      <c r="F187" s="2"/>
      <c r="G187" s="120"/>
      <c r="H187" s="120"/>
      <c r="I187" s="120"/>
      <c r="J187" s="58"/>
      <c r="K187" s="121"/>
      <c r="L187" s="2"/>
      <c r="M187" s="120"/>
      <c r="N187" s="120"/>
      <c r="O187" s="120"/>
      <c r="P187" s="120"/>
      <c r="Q187" s="2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122"/>
      <c r="AJ187" s="122"/>
      <c r="AK187" s="2"/>
      <c r="AL187" s="2"/>
      <c r="AM187" s="2"/>
      <c r="AN187" s="2"/>
      <c r="AO187" s="2"/>
      <c r="AP187" s="2"/>
      <c r="AQ187" s="2"/>
      <c r="AR187" s="15"/>
    </row>
    <row r="188" spans="1:44" ht="11.25" customHeight="1">
      <c r="A188" s="120"/>
      <c r="B188" s="120"/>
      <c r="C188" s="120"/>
      <c r="D188" s="120"/>
      <c r="E188" s="2"/>
      <c r="F188" s="2"/>
      <c r="G188" s="120"/>
      <c r="H188" s="120"/>
      <c r="I188" s="120"/>
      <c r="J188" s="58"/>
      <c r="K188" s="121"/>
      <c r="L188" s="2"/>
      <c r="M188" s="120"/>
      <c r="N188" s="120"/>
      <c r="O188" s="120"/>
      <c r="P188" s="120"/>
      <c r="Q188" s="2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122"/>
      <c r="AJ188" s="122"/>
      <c r="AK188" s="2"/>
      <c r="AL188" s="2"/>
      <c r="AM188" s="2"/>
      <c r="AN188" s="2"/>
      <c r="AO188" s="2"/>
      <c r="AP188" s="2"/>
      <c r="AQ188" s="2"/>
      <c r="AR188" s="15"/>
    </row>
    <row r="189" spans="1:44" ht="11.25" customHeight="1">
      <c r="A189" s="120"/>
      <c r="B189" s="120"/>
      <c r="C189" s="120"/>
      <c r="D189" s="120"/>
      <c r="E189" s="2"/>
      <c r="F189" s="2"/>
      <c r="G189" s="120"/>
      <c r="H189" s="120"/>
      <c r="I189" s="120"/>
      <c r="J189" s="58"/>
      <c r="K189" s="121"/>
      <c r="L189" s="2"/>
      <c r="M189" s="120"/>
      <c r="N189" s="120"/>
      <c r="O189" s="120"/>
      <c r="P189" s="120"/>
      <c r="Q189" s="2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122"/>
      <c r="AJ189" s="122"/>
      <c r="AK189" s="2"/>
      <c r="AL189" s="2"/>
      <c r="AM189" s="2"/>
      <c r="AN189" s="2"/>
      <c r="AO189" s="2"/>
      <c r="AP189" s="2"/>
      <c r="AQ189" s="2"/>
      <c r="AR189" s="15"/>
    </row>
    <row r="190" spans="1:44" ht="11.25" customHeight="1">
      <c r="A190" s="120"/>
      <c r="B190" s="120"/>
      <c r="C190" s="120"/>
      <c r="D190" s="120"/>
      <c r="E190" s="2"/>
      <c r="F190" s="2"/>
      <c r="G190" s="120"/>
      <c r="H190" s="120"/>
      <c r="I190" s="120"/>
      <c r="J190" s="58"/>
      <c r="K190" s="121"/>
      <c r="L190" s="2"/>
      <c r="M190" s="120"/>
      <c r="N190" s="120"/>
      <c r="O190" s="120"/>
      <c r="P190" s="120"/>
      <c r="Q190" s="2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122"/>
      <c r="AJ190" s="122"/>
      <c r="AK190" s="2"/>
      <c r="AL190" s="2"/>
      <c r="AM190" s="2"/>
      <c r="AN190" s="2"/>
      <c r="AO190" s="2"/>
      <c r="AP190" s="2"/>
      <c r="AQ190" s="2"/>
      <c r="AR190" s="15"/>
    </row>
    <row r="191" spans="1:44" ht="11.25" customHeight="1">
      <c r="A191" s="120"/>
      <c r="B191" s="120"/>
      <c r="C191" s="120"/>
      <c r="D191" s="120"/>
      <c r="E191" s="2"/>
      <c r="F191" s="2"/>
      <c r="G191" s="120"/>
      <c r="H191" s="120"/>
      <c r="I191" s="120"/>
      <c r="J191" s="58"/>
      <c r="K191" s="121"/>
      <c r="L191" s="2"/>
      <c r="M191" s="120"/>
      <c r="N191" s="120"/>
      <c r="O191" s="120"/>
      <c r="P191" s="120"/>
      <c r="Q191" s="2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122"/>
      <c r="AJ191" s="122"/>
      <c r="AK191" s="2"/>
      <c r="AL191" s="2"/>
      <c r="AM191" s="2"/>
      <c r="AN191" s="2"/>
      <c r="AO191" s="2"/>
      <c r="AP191" s="2"/>
      <c r="AQ191" s="2"/>
      <c r="AR191" s="15"/>
    </row>
    <row r="192" spans="1:44" ht="11.25" customHeight="1">
      <c r="A192" s="120"/>
      <c r="B192" s="120"/>
      <c r="C192" s="120"/>
      <c r="D192" s="120"/>
      <c r="E192" s="2"/>
      <c r="F192" s="2"/>
      <c r="G192" s="120"/>
      <c r="H192" s="120"/>
      <c r="I192" s="120"/>
      <c r="J192" s="58"/>
      <c r="K192" s="121"/>
      <c r="L192" s="2"/>
      <c r="M192" s="120"/>
      <c r="N192" s="120"/>
      <c r="O192" s="120"/>
      <c r="P192" s="120"/>
      <c r="Q192" s="2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122"/>
      <c r="AJ192" s="122"/>
      <c r="AK192" s="2"/>
      <c r="AL192" s="2"/>
      <c r="AM192" s="2"/>
      <c r="AN192" s="2"/>
      <c r="AO192" s="2"/>
      <c r="AP192" s="2"/>
      <c r="AQ192" s="2"/>
      <c r="AR192" s="15"/>
    </row>
    <row r="193" spans="1:44" ht="11.25" customHeight="1">
      <c r="A193" s="120"/>
      <c r="B193" s="120"/>
      <c r="C193" s="120"/>
      <c r="D193" s="120"/>
      <c r="E193" s="2"/>
      <c r="F193" s="2"/>
      <c r="G193" s="120"/>
      <c r="H193" s="120"/>
      <c r="I193" s="120"/>
      <c r="J193" s="58"/>
      <c r="K193" s="121"/>
      <c r="L193" s="2"/>
      <c r="M193" s="120"/>
      <c r="N193" s="120"/>
      <c r="O193" s="120"/>
      <c r="P193" s="120"/>
      <c r="Q193" s="2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122"/>
      <c r="AJ193" s="122"/>
      <c r="AK193" s="2"/>
      <c r="AL193" s="2"/>
      <c r="AM193" s="2"/>
      <c r="AN193" s="2"/>
      <c r="AO193" s="2"/>
      <c r="AP193" s="2"/>
      <c r="AQ193" s="2"/>
      <c r="AR193" s="15"/>
    </row>
    <row r="194" spans="1:44" ht="11.25" customHeight="1">
      <c r="A194" s="120"/>
      <c r="B194" s="120"/>
      <c r="C194" s="120"/>
      <c r="D194" s="120"/>
      <c r="E194" s="2"/>
      <c r="F194" s="2"/>
      <c r="G194" s="120"/>
      <c r="H194" s="120"/>
      <c r="I194" s="120"/>
      <c r="J194" s="58"/>
      <c r="K194" s="121"/>
      <c r="L194" s="2"/>
      <c r="M194" s="120"/>
      <c r="N194" s="120"/>
      <c r="O194" s="120"/>
      <c r="P194" s="120"/>
      <c r="Q194" s="2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122"/>
      <c r="AJ194" s="122"/>
      <c r="AK194" s="2"/>
      <c r="AL194" s="2"/>
      <c r="AM194" s="2"/>
      <c r="AN194" s="2"/>
      <c r="AO194" s="2"/>
      <c r="AP194" s="2"/>
      <c r="AQ194" s="2"/>
      <c r="AR194" s="15"/>
    </row>
    <row r="195" spans="1:44" ht="11.25" customHeight="1">
      <c r="A195" s="120"/>
      <c r="B195" s="120"/>
      <c r="C195" s="120"/>
      <c r="D195" s="120"/>
      <c r="E195" s="2"/>
      <c r="F195" s="2"/>
      <c r="G195" s="120"/>
      <c r="H195" s="120"/>
      <c r="I195" s="120"/>
      <c r="J195" s="58"/>
      <c r="K195" s="121"/>
      <c r="L195" s="2"/>
      <c r="M195" s="120"/>
      <c r="N195" s="120"/>
      <c r="O195" s="120"/>
      <c r="P195" s="120"/>
      <c r="Q195" s="2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122"/>
      <c r="AJ195" s="122"/>
      <c r="AK195" s="2"/>
      <c r="AL195" s="2"/>
      <c r="AM195" s="2"/>
      <c r="AN195" s="2"/>
      <c r="AO195" s="2"/>
      <c r="AP195" s="2"/>
      <c r="AQ195" s="2"/>
      <c r="AR195" s="15"/>
    </row>
    <row r="196" spans="1:44" ht="11.25" customHeight="1">
      <c r="A196" s="120"/>
      <c r="B196" s="120"/>
      <c r="C196" s="120"/>
      <c r="D196" s="120"/>
      <c r="E196" s="2"/>
      <c r="F196" s="2"/>
      <c r="G196" s="120"/>
      <c r="H196" s="120"/>
      <c r="I196" s="120"/>
      <c r="J196" s="58"/>
      <c r="K196" s="121"/>
      <c r="L196" s="2"/>
      <c r="M196" s="120"/>
      <c r="N196" s="120"/>
      <c r="O196" s="120"/>
      <c r="P196" s="120"/>
      <c r="Q196" s="2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122"/>
      <c r="AJ196" s="122"/>
      <c r="AK196" s="2"/>
      <c r="AL196" s="2"/>
      <c r="AM196" s="2"/>
      <c r="AN196" s="2"/>
      <c r="AO196" s="2"/>
      <c r="AP196" s="2"/>
      <c r="AQ196" s="2"/>
      <c r="AR196" s="15"/>
    </row>
    <row r="197" spans="1:44" ht="11.25" customHeight="1">
      <c r="A197" s="120"/>
      <c r="B197" s="120"/>
      <c r="C197" s="120"/>
      <c r="D197" s="120"/>
      <c r="E197" s="2"/>
      <c r="F197" s="2"/>
      <c r="G197" s="120"/>
      <c r="H197" s="120"/>
      <c r="I197" s="120"/>
      <c r="J197" s="58"/>
      <c r="K197" s="121"/>
      <c r="L197" s="2"/>
      <c r="M197" s="120"/>
      <c r="N197" s="120"/>
      <c r="O197" s="120"/>
      <c r="P197" s="120"/>
      <c r="Q197" s="2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122"/>
      <c r="AJ197" s="122"/>
      <c r="AK197" s="2"/>
      <c r="AL197" s="2"/>
      <c r="AM197" s="2"/>
      <c r="AN197" s="2"/>
      <c r="AO197" s="2"/>
      <c r="AP197" s="2"/>
      <c r="AQ197" s="2"/>
      <c r="AR197" s="15"/>
    </row>
    <row r="198" spans="1:44" ht="11.25" customHeight="1">
      <c r="A198" s="120"/>
      <c r="B198" s="120"/>
      <c r="C198" s="120"/>
      <c r="D198" s="120"/>
      <c r="E198" s="2"/>
      <c r="F198" s="2"/>
      <c r="G198" s="120"/>
      <c r="H198" s="120"/>
      <c r="I198" s="120"/>
      <c r="J198" s="58"/>
      <c r="K198" s="121"/>
      <c r="L198" s="2"/>
      <c r="M198" s="120"/>
      <c r="N198" s="120"/>
      <c r="O198" s="120"/>
      <c r="P198" s="120"/>
      <c r="Q198" s="2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122"/>
      <c r="AJ198" s="122"/>
      <c r="AK198" s="2"/>
      <c r="AL198" s="2"/>
      <c r="AM198" s="2"/>
      <c r="AN198" s="2"/>
      <c r="AO198" s="2"/>
      <c r="AP198" s="2"/>
      <c r="AQ198" s="2"/>
      <c r="AR198" s="15"/>
    </row>
    <row r="199" spans="1:44" ht="11.25" customHeight="1">
      <c r="A199" s="120"/>
      <c r="B199" s="120"/>
      <c r="C199" s="120"/>
      <c r="D199" s="120"/>
      <c r="E199" s="2"/>
      <c r="F199" s="2"/>
      <c r="G199" s="120"/>
      <c r="H199" s="120"/>
      <c r="I199" s="120"/>
      <c r="J199" s="58"/>
      <c r="K199" s="121"/>
      <c r="L199" s="2"/>
      <c r="M199" s="120"/>
      <c r="N199" s="120"/>
      <c r="O199" s="120"/>
      <c r="P199" s="120"/>
      <c r="Q199" s="2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122"/>
      <c r="AJ199" s="122"/>
      <c r="AK199" s="2"/>
      <c r="AL199" s="2"/>
      <c r="AM199" s="2"/>
      <c r="AN199" s="2"/>
      <c r="AO199" s="2"/>
      <c r="AP199" s="2"/>
      <c r="AQ199" s="2"/>
      <c r="AR199" s="15"/>
    </row>
    <row r="200" spans="1:44" ht="11.25" customHeight="1">
      <c r="A200" s="120"/>
      <c r="B200" s="120"/>
      <c r="C200" s="120"/>
      <c r="D200" s="120"/>
      <c r="E200" s="2"/>
      <c r="F200" s="2"/>
      <c r="G200" s="120"/>
      <c r="H200" s="120"/>
      <c r="I200" s="120"/>
      <c r="J200" s="58"/>
      <c r="K200" s="121"/>
      <c r="L200" s="2"/>
      <c r="M200" s="120"/>
      <c r="N200" s="120"/>
      <c r="O200" s="120"/>
      <c r="P200" s="120"/>
      <c r="Q200" s="2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122"/>
      <c r="AJ200" s="122"/>
      <c r="AK200" s="2"/>
      <c r="AL200" s="2"/>
      <c r="AM200" s="2"/>
      <c r="AN200" s="2"/>
      <c r="AO200" s="2"/>
      <c r="AP200" s="2"/>
      <c r="AQ200" s="2"/>
      <c r="AR200" s="15"/>
    </row>
    <row r="201" spans="1:44" ht="11.25" customHeight="1">
      <c r="A201" s="120"/>
      <c r="B201" s="120"/>
      <c r="C201" s="120"/>
      <c r="D201" s="120"/>
      <c r="E201" s="2"/>
      <c r="F201" s="2"/>
      <c r="G201" s="120"/>
      <c r="H201" s="120"/>
      <c r="I201" s="120"/>
      <c r="J201" s="58"/>
      <c r="K201" s="121"/>
      <c r="L201" s="2"/>
      <c r="M201" s="120"/>
      <c r="N201" s="120"/>
      <c r="O201" s="120"/>
      <c r="P201" s="120"/>
      <c r="Q201" s="2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122"/>
      <c r="AJ201" s="122"/>
      <c r="AK201" s="2"/>
      <c r="AL201" s="2"/>
      <c r="AM201" s="2"/>
      <c r="AN201" s="2"/>
      <c r="AO201" s="2"/>
      <c r="AP201" s="2"/>
      <c r="AQ201" s="2"/>
      <c r="AR201" s="15"/>
    </row>
    <row r="202" spans="1:44" ht="11.25" customHeight="1">
      <c r="A202" s="120"/>
      <c r="B202" s="120"/>
      <c r="C202" s="120"/>
      <c r="D202" s="120"/>
      <c r="E202" s="2"/>
      <c r="F202" s="2"/>
      <c r="G202" s="120"/>
      <c r="H202" s="120"/>
      <c r="I202" s="120"/>
      <c r="J202" s="58"/>
      <c r="K202" s="121"/>
      <c r="L202" s="2"/>
      <c r="M202" s="120"/>
      <c r="N202" s="120"/>
      <c r="O202" s="120"/>
      <c r="P202" s="120"/>
      <c r="Q202" s="2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122"/>
      <c r="AJ202" s="122"/>
      <c r="AK202" s="2"/>
      <c r="AL202" s="2"/>
      <c r="AM202" s="2"/>
      <c r="AN202" s="2"/>
      <c r="AO202" s="2"/>
      <c r="AP202" s="2"/>
      <c r="AQ202" s="2"/>
      <c r="AR202" s="15"/>
    </row>
    <row r="203" spans="1:44" ht="11.25" customHeight="1">
      <c r="A203" s="120"/>
      <c r="B203" s="120"/>
      <c r="C203" s="120"/>
      <c r="D203" s="120"/>
      <c r="E203" s="2"/>
      <c r="F203" s="2"/>
      <c r="G203" s="120"/>
      <c r="H203" s="120"/>
      <c r="I203" s="120"/>
      <c r="J203" s="58"/>
      <c r="K203" s="121"/>
      <c r="L203" s="2"/>
      <c r="M203" s="120"/>
      <c r="N203" s="120"/>
      <c r="O203" s="120"/>
      <c r="P203" s="120"/>
      <c r="Q203" s="2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122"/>
      <c r="AJ203" s="122"/>
      <c r="AK203" s="2"/>
      <c r="AL203" s="2"/>
      <c r="AM203" s="2"/>
      <c r="AN203" s="2"/>
      <c r="AO203" s="2"/>
      <c r="AP203" s="2"/>
      <c r="AQ203" s="2"/>
      <c r="AR203" s="15"/>
    </row>
    <row r="204" spans="1:44" ht="11.25" customHeight="1">
      <c r="A204" s="120"/>
      <c r="B204" s="120"/>
      <c r="C204" s="120"/>
      <c r="D204" s="120"/>
      <c r="E204" s="2"/>
      <c r="F204" s="2"/>
      <c r="G204" s="120"/>
      <c r="H204" s="120"/>
      <c r="I204" s="120"/>
      <c r="J204" s="58"/>
      <c r="K204" s="121"/>
      <c r="L204" s="2"/>
      <c r="M204" s="120"/>
      <c r="N204" s="120"/>
      <c r="O204" s="120"/>
      <c r="P204" s="120"/>
      <c r="Q204" s="2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122"/>
      <c r="AJ204" s="122"/>
      <c r="AK204" s="2"/>
      <c r="AL204" s="2"/>
      <c r="AM204" s="2"/>
      <c r="AN204" s="2"/>
      <c r="AO204" s="2"/>
      <c r="AP204" s="2"/>
      <c r="AQ204" s="2"/>
      <c r="AR204" s="15"/>
    </row>
    <row r="205" spans="1:44" ht="11.25" customHeight="1">
      <c r="A205" s="120"/>
      <c r="B205" s="120"/>
      <c r="C205" s="120"/>
      <c r="D205" s="120"/>
      <c r="E205" s="2"/>
      <c r="F205" s="2"/>
      <c r="G205" s="120"/>
      <c r="H205" s="120"/>
      <c r="I205" s="120"/>
      <c r="J205" s="58"/>
      <c r="K205" s="121"/>
      <c r="L205" s="2"/>
      <c r="M205" s="120"/>
      <c r="N205" s="120"/>
      <c r="O205" s="120"/>
      <c r="P205" s="120"/>
      <c r="Q205" s="2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122"/>
      <c r="AJ205" s="122"/>
      <c r="AK205" s="2"/>
      <c r="AL205" s="2"/>
      <c r="AM205" s="2"/>
      <c r="AN205" s="2"/>
      <c r="AO205" s="2"/>
      <c r="AP205" s="2"/>
      <c r="AQ205" s="2"/>
      <c r="AR205" s="15"/>
    </row>
    <row r="206" spans="1:44" ht="11.25" customHeight="1">
      <c r="A206" s="120"/>
      <c r="B206" s="120"/>
      <c r="C206" s="120"/>
      <c r="D206" s="120"/>
      <c r="E206" s="2"/>
      <c r="F206" s="2"/>
      <c r="G206" s="120"/>
      <c r="H206" s="120"/>
      <c r="I206" s="120"/>
      <c r="J206" s="58"/>
      <c r="K206" s="121"/>
      <c r="L206" s="2"/>
      <c r="M206" s="120"/>
      <c r="N206" s="120"/>
      <c r="O206" s="120"/>
      <c r="P206" s="120"/>
      <c r="Q206" s="2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122"/>
      <c r="AJ206" s="122"/>
      <c r="AK206" s="2"/>
      <c r="AL206" s="2"/>
      <c r="AM206" s="2"/>
      <c r="AN206" s="2"/>
      <c r="AO206" s="2"/>
      <c r="AP206" s="2"/>
      <c r="AQ206" s="2"/>
      <c r="AR206" s="15"/>
    </row>
    <row r="207" spans="1:44" ht="11.25" customHeight="1">
      <c r="A207" s="120"/>
      <c r="B207" s="120"/>
      <c r="C207" s="120"/>
      <c r="D207" s="120"/>
      <c r="E207" s="2"/>
      <c r="F207" s="2"/>
      <c r="G207" s="120"/>
      <c r="H207" s="120"/>
      <c r="I207" s="120"/>
      <c r="J207" s="58"/>
      <c r="K207" s="121"/>
      <c r="L207" s="2"/>
      <c r="M207" s="120"/>
      <c r="N207" s="120"/>
      <c r="O207" s="120"/>
      <c r="P207" s="120"/>
      <c r="Q207" s="2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122"/>
      <c r="AJ207" s="122"/>
      <c r="AK207" s="2"/>
      <c r="AL207" s="2"/>
      <c r="AM207" s="2"/>
      <c r="AN207" s="2"/>
      <c r="AO207" s="2"/>
      <c r="AP207" s="2"/>
      <c r="AQ207" s="2"/>
      <c r="AR207" s="15"/>
    </row>
    <row r="208" spans="1:44" ht="11.25" customHeight="1">
      <c r="A208" s="120"/>
      <c r="B208" s="120"/>
      <c r="C208" s="120"/>
      <c r="D208" s="120"/>
      <c r="E208" s="2"/>
      <c r="F208" s="2"/>
      <c r="G208" s="120"/>
      <c r="H208" s="120"/>
      <c r="I208" s="120"/>
      <c r="J208" s="58"/>
      <c r="K208" s="121"/>
      <c r="L208" s="2"/>
      <c r="M208" s="120"/>
      <c r="N208" s="120"/>
      <c r="O208" s="120"/>
      <c r="P208" s="120"/>
      <c r="Q208" s="2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122"/>
      <c r="AJ208" s="122"/>
      <c r="AK208" s="2"/>
      <c r="AL208" s="2"/>
      <c r="AM208" s="2"/>
      <c r="AN208" s="2"/>
      <c r="AO208" s="2"/>
      <c r="AP208" s="2"/>
      <c r="AQ208" s="2"/>
      <c r="AR208" s="15"/>
    </row>
    <row r="209" spans="1:44" ht="11.25" customHeight="1">
      <c r="A209" s="120"/>
      <c r="B209" s="120"/>
      <c r="C209" s="120"/>
      <c r="D209" s="120"/>
      <c r="E209" s="2"/>
      <c r="F209" s="2"/>
      <c r="G209" s="120"/>
      <c r="H209" s="120"/>
      <c r="I209" s="120"/>
      <c r="J209" s="58"/>
      <c r="K209" s="121"/>
      <c r="L209" s="2"/>
      <c r="M209" s="120"/>
      <c r="N209" s="120"/>
      <c r="O209" s="120"/>
      <c r="P209" s="120"/>
      <c r="Q209" s="2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122"/>
      <c r="AJ209" s="122"/>
      <c r="AK209" s="2"/>
      <c r="AL209" s="2"/>
      <c r="AM209" s="2"/>
      <c r="AN209" s="2"/>
      <c r="AO209" s="2"/>
      <c r="AP209" s="2"/>
      <c r="AQ209" s="2"/>
      <c r="AR209" s="15"/>
    </row>
    <row r="210" spans="1:44" ht="11.25" customHeight="1">
      <c r="A210" s="120"/>
      <c r="B210" s="120"/>
      <c r="C210" s="120"/>
      <c r="D210" s="120"/>
      <c r="E210" s="2"/>
      <c r="F210" s="2"/>
      <c r="G210" s="120"/>
      <c r="H210" s="120"/>
      <c r="I210" s="120"/>
      <c r="J210" s="58"/>
      <c r="K210" s="121"/>
      <c r="L210" s="2"/>
      <c r="M210" s="120"/>
      <c r="N210" s="120"/>
      <c r="O210" s="120"/>
      <c r="P210" s="120"/>
      <c r="Q210" s="2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122"/>
      <c r="AJ210" s="122"/>
      <c r="AK210" s="2"/>
      <c r="AL210" s="2"/>
      <c r="AM210" s="2"/>
      <c r="AN210" s="2"/>
      <c r="AO210" s="2"/>
      <c r="AP210" s="2"/>
      <c r="AQ210" s="2"/>
      <c r="AR210" s="15"/>
    </row>
    <row r="211" spans="1:44" ht="11.25" customHeight="1">
      <c r="A211" s="120"/>
      <c r="B211" s="120"/>
      <c r="C211" s="120"/>
      <c r="D211" s="120"/>
      <c r="E211" s="2"/>
      <c r="F211" s="2"/>
      <c r="G211" s="120"/>
      <c r="H211" s="120"/>
      <c r="I211" s="120"/>
      <c r="J211" s="58"/>
      <c r="K211" s="121"/>
      <c r="L211" s="2"/>
      <c r="M211" s="120"/>
      <c r="N211" s="120"/>
      <c r="O211" s="120"/>
      <c r="P211" s="120"/>
      <c r="Q211" s="2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122"/>
      <c r="AJ211" s="122"/>
      <c r="AK211" s="2"/>
      <c r="AL211" s="2"/>
      <c r="AM211" s="2"/>
      <c r="AN211" s="2"/>
      <c r="AO211" s="2"/>
      <c r="AP211" s="2"/>
      <c r="AQ211" s="2"/>
      <c r="AR211" s="15"/>
    </row>
    <row r="212" spans="1:44" ht="11.25" customHeight="1">
      <c r="A212" s="120"/>
      <c r="B212" s="120"/>
      <c r="C212" s="120"/>
      <c r="D212" s="120"/>
      <c r="E212" s="2"/>
      <c r="F212" s="2"/>
      <c r="G212" s="120"/>
      <c r="H212" s="120"/>
      <c r="I212" s="120"/>
      <c r="J212" s="58"/>
      <c r="K212" s="121"/>
      <c r="L212" s="2"/>
      <c r="M212" s="120"/>
      <c r="N212" s="120"/>
      <c r="O212" s="120"/>
      <c r="P212" s="120"/>
      <c r="Q212" s="2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122"/>
      <c r="AJ212" s="122"/>
      <c r="AK212" s="2"/>
      <c r="AL212" s="2"/>
      <c r="AM212" s="2"/>
      <c r="AN212" s="2"/>
      <c r="AO212" s="2"/>
      <c r="AP212" s="2"/>
      <c r="AQ212" s="2"/>
      <c r="AR212" s="15"/>
    </row>
    <row r="213" spans="1:44" ht="11.25" customHeight="1">
      <c r="A213" s="120"/>
      <c r="B213" s="120"/>
      <c r="C213" s="120"/>
      <c r="D213" s="120"/>
      <c r="E213" s="2"/>
      <c r="F213" s="2"/>
      <c r="G213" s="120"/>
      <c r="H213" s="120"/>
      <c r="I213" s="120"/>
      <c r="J213" s="58"/>
      <c r="K213" s="121"/>
      <c r="L213" s="2"/>
      <c r="M213" s="120"/>
      <c r="N213" s="120"/>
      <c r="O213" s="120"/>
      <c r="P213" s="120"/>
      <c r="Q213" s="2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122"/>
      <c r="AJ213" s="122"/>
      <c r="AK213" s="2"/>
      <c r="AL213" s="2"/>
      <c r="AM213" s="2"/>
      <c r="AN213" s="2"/>
      <c r="AO213" s="2"/>
      <c r="AP213" s="2"/>
      <c r="AQ213" s="2"/>
      <c r="AR213" s="15"/>
    </row>
    <row r="214" spans="1:44" ht="11.25" customHeight="1">
      <c r="A214" s="120"/>
      <c r="B214" s="120"/>
      <c r="C214" s="120"/>
      <c r="D214" s="120"/>
      <c r="E214" s="2"/>
      <c r="F214" s="2"/>
      <c r="G214" s="120"/>
      <c r="H214" s="120"/>
      <c r="I214" s="120"/>
      <c r="J214" s="58"/>
      <c r="K214" s="121"/>
      <c r="L214" s="2"/>
      <c r="M214" s="120"/>
      <c r="N214" s="120"/>
      <c r="O214" s="120"/>
      <c r="P214" s="120"/>
      <c r="Q214" s="2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122"/>
      <c r="AJ214" s="122"/>
      <c r="AK214" s="2"/>
      <c r="AL214" s="2"/>
      <c r="AM214" s="2"/>
      <c r="AN214" s="2"/>
      <c r="AO214" s="2"/>
      <c r="AP214" s="2"/>
      <c r="AQ214" s="2"/>
      <c r="AR214" s="15"/>
    </row>
    <row r="215" spans="1:44" ht="11.25" customHeight="1">
      <c r="A215" s="120"/>
      <c r="B215" s="120"/>
      <c r="C215" s="120"/>
      <c r="D215" s="120"/>
      <c r="E215" s="2"/>
      <c r="F215" s="2"/>
      <c r="G215" s="120"/>
      <c r="H215" s="120"/>
      <c r="I215" s="120"/>
      <c r="J215" s="58"/>
      <c r="K215" s="121"/>
      <c r="L215" s="2"/>
      <c r="M215" s="120"/>
      <c r="N215" s="120"/>
      <c r="O215" s="120"/>
      <c r="P215" s="120"/>
      <c r="Q215" s="2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122"/>
      <c r="AJ215" s="122"/>
      <c r="AK215" s="2"/>
      <c r="AL215" s="2"/>
      <c r="AM215" s="2"/>
      <c r="AN215" s="2"/>
      <c r="AO215" s="2"/>
      <c r="AP215" s="2"/>
      <c r="AQ215" s="2"/>
      <c r="AR215" s="15"/>
    </row>
    <row r="216" spans="1:44" ht="11.25" customHeight="1">
      <c r="A216" s="120"/>
      <c r="B216" s="120"/>
      <c r="C216" s="120"/>
      <c r="D216" s="120"/>
      <c r="E216" s="2"/>
      <c r="F216" s="2"/>
      <c r="G216" s="120"/>
      <c r="H216" s="120"/>
      <c r="I216" s="120"/>
      <c r="J216" s="58"/>
      <c r="K216" s="121"/>
      <c r="L216" s="2"/>
      <c r="M216" s="120"/>
      <c r="N216" s="120"/>
      <c r="O216" s="120"/>
      <c r="P216" s="120"/>
      <c r="Q216" s="2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122"/>
      <c r="AJ216" s="122"/>
      <c r="AK216" s="2"/>
      <c r="AL216" s="2"/>
      <c r="AM216" s="2"/>
      <c r="AN216" s="2"/>
      <c r="AO216" s="2"/>
      <c r="AP216" s="2"/>
      <c r="AQ216" s="2"/>
      <c r="AR216" s="15"/>
    </row>
    <row r="217" spans="1:44" ht="11.25" customHeight="1">
      <c r="A217" s="120"/>
      <c r="B217" s="120"/>
      <c r="C217" s="120"/>
      <c r="D217" s="120"/>
      <c r="E217" s="2"/>
      <c r="F217" s="2"/>
      <c r="G217" s="120"/>
      <c r="H217" s="120"/>
      <c r="I217" s="120"/>
      <c r="J217" s="58"/>
      <c r="K217" s="121"/>
      <c r="L217" s="2"/>
      <c r="M217" s="120"/>
      <c r="N217" s="120"/>
      <c r="O217" s="120"/>
      <c r="P217" s="120"/>
      <c r="Q217" s="2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122"/>
      <c r="AJ217" s="122"/>
      <c r="AK217" s="2"/>
      <c r="AL217" s="2"/>
      <c r="AM217" s="2"/>
      <c r="AN217" s="2"/>
      <c r="AO217" s="2"/>
      <c r="AP217" s="2"/>
      <c r="AQ217" s="2"/>
      <c r="AR217" s="15"/>
    </row>
    <row r="218" spans="1:44" ht="11.25" customHeight="1">
      <c r="A218" s="120"/>
      <c r="B218" s="120"/>
      <c r="C218" s="120"/>
      <c r="D218" s="120"/>
      <c r="E218" s="2"/>
      <c r="F218" s="2"/>
      <c r="G218" s="120"/>
      <c r="H218" s="120"/>
      <c r="I218" s="120"/>
      <c r="J218" s="58"/>
      <c r="K218" s="121"/>
      <c r="L218" s="2"/>
      <c r="M218" s="120"/>
      <c r="N218" s="120"/>
      <c r="O218" s="120"/>
      <c r="P218" s="120"/>
      <c r="Q218" s="2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122"/>
      <c r="AJ218" s="122"/>
      <c r="AK218" s="2"/>
      <c r="AL218" s="2"/>
      <c r="AM218" s="2"/>
      <c r="AN218" s="2"/>
      <c r="AO218" s="2"/>
      <c r="AP218" s="2"/>
      <c r="AQ218" s="2"/>
      <c r="AR218" s="15"/>
    </row>
    <row r="219" spans="1:44" ht="11.25" customHeight="1">
      <c r="A219" s="120"/>
      <c r="B219" s="120"/>
      <c r="C219" s="120"/>
      <c r="D219" s="120"/>
      <c r="E219" s="2"/>
      <c r="F219" s="2"/>
      <c r="G219" s="120"/>
      <c r="H219" s="120"/>
      <c r="I219" s="120"/>
      <c r="J219" s="58"/>
      <c r="K219" s="121"/>
      <c r="L219" s="2"/>
      <c r="M219" s="120"/>
      <c r="N219" s="120"/>
      <c r="O219" s="120"/>
      <c r="P219" s="120"/>
      <c r="Q219" s="2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122"/>
      <c r="AJ219" s="122"/>
      <c r="AK219" s="2"/>
      <c r="AL219" s="2"/>
      <c r="AM219" s="2"/>
      <c r="AN219" s="2"/>
      <c r="AO219" s="2"/>
      <c r="AP219" s="2"/>
      <c r="AQ219" s="2"/>
      <c r="AR219" s="15"/>
    </row>
    <row r="220" spans="1:44" ht="11.25" customHeight="1">
      <c r="A220" s="120"/>
      <c r="B220" s="120"/>
      <c r="C220" s="120"/>
      <c r="D220" s="120"/>
      <c r="E220" s="2"/>
      <c r="F220" s="2"/>
      <c r="G220" s="120"/>
      <c r="H220" s="120"/>
      <c r="I220" s="120"/>
      <c r="J220" s="58"/>
      <c r="K220" s="121"/>
      <c r="L220" s="2"/>
      <c r="M220" s="120"/>
      <c r="N220" s="120"/>
      <c r="O220" s="120"/>
      <c r="P220" s="120"/>
      <c r="Q220" s="2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122"/>
      <c r="AJ220" s="122"/>
      <c r="AK220" s="2"/>
      <c r="AL220" s="2"/>
      <c r="AM220" s="2"/>
      <c r="AN220" s="2"/>
      <c r="AO220" s="2"/>
      <c r="AP220" s="2"/>
      <c r="AQ220" s="2"/>
      <c r="AR220" s="15"/>
    </row>
    <row r="221" spans="1:44" ht="11.25" customHeight="1">
      <c r="A221" s="120"/>
      <c r="B221" s="120"/>
      <c r="C221" s="120"/>
      <c r="D221" s="120"/>
      <c r="E221" s="2"/>
      <c r="F221" s="2"/>
      <c r="G221" s="120"/>
      <c r="H221" s="120"/>
      <c r="I221" s="120"/>
      <c r="J221" s="58"/>
      <c r="K221" s="121"/>
      <c r="L221" s="2"/>
      <c r="M221" s="120"/>
      <c r="N221" s="120"/>
      <c r="O221" s="120"/>
      <c r="P221" s="120"/>
      <c r="Q221" s="2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122"/>
      <c r="AJ221" s="122"/>
      <c r="AK221" s="2"/>
      <c r="AL221" s="2"/>
      <c r="AM221" s="2"/>
      <c r="AN221" s="2"/>
      <c r="AO221" s="2"/>
      <c r="AP221" s="2"/>
      <c r="AQ221" s="2"/>
      <c r="AR221" s="15"/>
    </row>
    <row r="222" spans="1:44" ht="11.25" customHeight="1">
      <c r="A222" s="120"/>
      <c r="B222" s="120"/>
      <c r="C222" s="120"/>
      <c r="D222" s="120"/>
      <c r="E222" s="2"/>
      <c r="F222" s="2"/>
      <c r="G222" s="120"/>
      <c r="H222" s="120"/>
      <c r="I222" s="120"/>
      <c r="J222" s="58"/>
      <c r="K222" s="121"/>
      <c r="L222" s="2"/>
      <c r="M222" s="120"/>
      <c r="N222" s="120"/>
      <c r="O222" s="120"/>
      <c r="P222" s="120"/>
      <c r="Q222" s="2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122"/>
      <c r="AJ222" s="122"/>
      <c r="AK222" s="2"/>
      <c r="AL222" s="2"/>
      <c r="AM222" s="2"/>
      <c r="AN222" s="2"/>
      <c r="AO222" s="2"/>
      <c r="AP222" s="2"/>
      <c r="AQ222" s="2"/>
      <c r="AR222" s="15"/>
    </row>
    <row r="223" spans="1:44" ht="11.25" customHeight="1">
      <c r="A223" s="120"/>
      <c r="B223" s="120"/>
      <c r="C223" s="120"/>
      <c r="D223" s="120"/>
      <c r="E223" s="2"/>
      <c r="F223" s="2"/>
      <c r="G223" s="120"/>
      <c r="H223" s="120"/>
      <c r="I223" s="120"/>
      <c r="J223" s="58"/>
      <c r="K223" s="121"/>
      <c r="L223" s="2"/>
      <c r="M223" s="120"/>
      <c r="N223" s="120"/>
      <c r="O223" s="120"/>
      <c r="P223" s="120"/>
      <c r="Q223" s="2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122"/>
      <c r="AJ223" s="122"/>
      <c r="AK223" s="2"/>
      <c r="AL223" s="2"/>
      <c r="AM223" s="2"/>
      <c r="AN223" s="2"/>
      <c r="AO223" s="2"/>
      <c r="AP223" s="2"/>
      <c r="AQ223" s="2"/>
      <c r="AR223" s="15"/>
    </row>
    <row r="224" spans="1:44" ht="11.25" customHeight="1">
      <c r="A224" s="120"/>
      <c r="B224" s="120"/>
      <c r="C224" s="120"/>
      <c r="D224" s="120"/>
      <c r="E224" s="2"/>
      <c r="F224" s="2"/>
      <c r="G224" s="120"/>
      <c r="H224" s="120"/>
      <c r="I224" s="120"/>
      <c r="J224" s="58"/>
      <c r="K224" s="121"/>
      <c r="L224" s="2"/>
      <c r="M224" s="120"/>
      <c r="N224" s="120"/>
      <c r="O224" s="120"/>
      <c r="P224" s="120"/>
      <c r="Q224" s="2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122"/>
      <c r="AJ224" s="122"/>
      <c r="AK224" s="2"/>
      <c r="AL224" s="2"/>
      <c r="AM224" s="2"/>
      <c r="AN224" s="2"/>
      <c r="AO224" s="2"/>
      <c r="AP224" s="2"/>
      <c r="AQ224" s="2"/>
      <c r="AR224" s="15"/>
    </row>
    <row r="225" spans="1:44" ht="11.25" customHeight="1">
      <c r="A225" s="120"/>
      <c r="B225" s="120"/>
      <c r="C225" s="120"/>
      <c r="D225" s="120"/>
      <c r="E225" s="2"/>
      <c r="F225" s="2"/>
      <c r="G225" s="120"/>
      <c r="H225" s="120"/>
      <c r="I225" s="120"/>
      <c r="J225" s="58"/>
      <c r="K225" s="121"/>
      <c r="L225" s="2"/>
      <c r="M225" s="120"/>
      <c r="N225" s="120"/>
      <c r="O225" s="120"/>
      <c r="P225" s="120"/>
      <c r="Q225" s="2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122"/>
      <c r="AJ225" s="122"/>
      <c r="AK225" s="2"/>
      <c r="AL225" s="2"/>
      <c r="AM225" s="2"/>
      <c r="AN225" s="2"/>
      <c r="AO225" s="2"/>
      <c r="AP225" s="2"/>
      <c r="AQ225" s="2"/>
      <c r="AR225" s="15"/>
    </row>
    <row r="226" spans="1:44" ht="11.25" customHeight="1">
      <c r="A226" s="120"/>
      <c r="B226" s="120"/>
      <c r="C226" s="120"/>
      <c r="D226" s="120"/>
      <c r="E226" s="2"/>
      <c r="F226" s="2"/>
      <c r="G226" s="120"/>
      <c r="H226" s="120"/>
      <c r="I226" s="120"/>
      <c r="J226" s="58"/>
      <c r="K226" s="121"/>
      <c r="L226" s="2"/>
      <c r="M226" s="120"/>
      <c r="N226" s="120"/>
      <c r="O226" s="120"/>
      <c r="P226" s="120"/>
      <c r="Q226" s="2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122"/>
      <c r="AJ226" s="122"/>
      <c r="AK226" s="2"/>
      <c r="AL226" s="2"/>
      <c r="AM226" s="2"/>
      <c r="AN226" s="2"/>
      <c r="AO226" s="2"/>
      <c r="AP226" s="2"/>
      <c r="AQ226" s="2"/>
      <c r="AR226" s="15"/>
    </row>
    <row r="227" spans="1:44" ht="11.25" customHeight="1">
      <c r="A227" s="120"/>
      <c r="B227" s="120"/>
      <c r="C227" s="120"/>
      <c r="D227" s="120"/>
      <c r="E227" s="2"/>
      <c r="F227" s="2"/>
      <c r="G227" s="120"/>
      <c r="H227" s="120"/>
      <c r="I227" s="120"/>
      <c r="J227" s="58"/>
      <c r="K227" s="121"/>
      <c r="L227" s="2"/>
      <c r="M227" s="120"/>
      <c r="N227" s="120"/>
      <c r="O227" s="120"/>
      <c r="P227" s="120"/>
      <c r="Q227" s="2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122"/>
      <c r="AJ227" s="122"/>
      <c r="AK227" s="2"/>
      <c r="AL227" s="2"/>
      <c r="AM227" s="2"/>
      <c r="AN227" s="2"/>
      <c r="AO227" s="2"/>
      <c r="AP227" s="2"/>
      <c r="AQ227" s="2"/>
      <c r="AR227" s="15"/>
    </row>
    <row r="228" spans="1:44" ht="11.25" customHeight="1">
      <c r="A228" s="120"/>
      <c r="B228" s="120"/>
      <c r="C228" s="120"/>
      <c r="D228" s="120"/>
      <c r="E228" s="2"/>
      <c r="F228" s="2"/>
      <c r="G228" s="120"/>
      <c r="H228" s="120"/>
      <c r="I228" s="120"/>
      <c r="J228" s="58"/>
      <c r="K228" s="121"/>
      <c r="L228" s="2"/>
      <c r="M228" s="120"/>
      <c r="N228" s="120"/>
      <c r="O228" s="120"/>
      <c r="P228" s="120"/>
      <c r="Q228" s="2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122"/>
      <c r="AJ228" s="122"/>
      <c r="AK228" s="2"/>
      <c r="AL228" s="2"/>
      <c r="AM228" s="2"/>
      <c r="AN228" s="2"/>
      <c r="AO228" s="2"/>
      <c r="AP228" s="2"/>
      <c r="AQ228" s="2"/>
      <c r="AR228" s="15"/>
    </row>
    <row r="229" spans="1:44" ht="11.25" customHeight="1">
      <c r="A229" s="120"/>
      <c r="B229" s="120"/>
      <c r="C229" s="120"/>
      <c r="D229" s="120"/>
      <c r="E229" s="2"/>
      <c r="F229" s="2"/>
      <c r="G229" s="120"/>
      <c r="H229" s="120"/>
      <c r="I229" s="120"/>
      <c r="J229" s="58"/>
      <c r="K229" s="121"/>
      <c r="L229" s="2"/>
      <c r="M229" s="120"/>
      <c r="N229" s="120"/>
      <c r="O229" s="120"/>
      <c r="P229" s="120"/>
      <c r="Q229" s="2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122"/>
      <c r="AJ229" s="122"/>
      <c r="AK229" s="2"/>
      <c r="AL229" s="2"/>
      <c r="AM229" s="2"/>
      <c r="AN229" s="2"/>
      <c r="AO229" s="2"/>
      <c r="AP229" s="2"/>
      <c r="AQ229" s="2"/>
      <c r="AR229" s="15"/>
    </row>
    <row r="230" spans="1:44" ht="11.25" customHeight="1">
      <c r="A230" s="120"/>
      <c r="B230" s="120"/>
      <c r="C230" s="120"/>
      <c r="D230" s="120"/>
      <c r="E230" s="2"/>
      <c r="F230" s="2"/>
      <c r="G230" s="120"/>
      <c r="H230" s="120"/>
      <c r="I230" s="120"/>
      <c r="J230" s="58"/>
      <c r="K230" s="121"/>
      <c r="L230" s="2"/>
      <c r="M230" s="120"/>
      <c r="N230" s="120"/>
      <c r="O230" s="120"/>
      <c r="P230" s="120"/>
      <c r="Q230" s="2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122"/>
      <c r="AJ230" s="122"/>
      <c r="AK230" s="2"/>
      <c r="AL230" s="2"/>
      <c r="AM230" s="2"/>
      <c r="AN230" s="2"/>
      <c r="AO230" s="2"/>
      <c r="AP230" s="2"/>
      <c r="AQ230" s="2"/>
      <c r="AR230" s="15"/>
    </row>
    <row r="231" spans="1:44" ht="11.25" customHeight="1">
      <c r="A231" s="120"/>
      <c r="B231" s="120"/>
      <c r="C231" s="120"/>
      <c r="D231" s="120"/>
      <c r="E231" s="2"/>
      <c r="F231" s="2"/>
      <c r="G231" s="120"/>
      <c r="H231" s="120"/>
      <c r="I231" s="120"/>
      <c r="J231" s="58"/>
      <c r="K231" s="121"/>
      <c r="L231" s="2"/>
      <c r="M231" s="120"/>
      <c r="N231" s="120"/>
      <c r="O231" s="120"/>
      <c r="P231" s="120"/>
      <c r="Q231" s="2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122"/>
      <c r="AJ231" s="122"/>
      <c r="AK231" s="2"/>
      <c r="AL231" s="2"/>
      <c r="AM231" s="2"/>
      <c r="AN231" s="2"/>
      <c r="AO231" s="2"/>
      <c r="AP231" s="2"/>
      <c r="AQ231" s="2"/>
      <c r="AR231" s="15"/>
    </row>
    <row r="232" spans="1:44" ht="11.25" customHeight="1">
      <c r="A232" s="120"/>
      <c r="B232" s="120"/>
      <c r="C232" s="120"/>
      <c r="D232" s="120"/>
      <c r="E232" s="2"/>
      <c r="F232" s="2"/>
      <c r="G232" s="120"/>
      <c r="H232" s="120"/>
      <c r="I232" s="120"/>
      <c r="J232" s="58"/>
      <c r="K232" s="121"/>
      <c r="L232" s="2"/>
      <c r="M232" s="120"/>
      <c r="N232" s="120"/>
      <c r="O232" s="120"/>
      <c r="P232" s="120"/>
      <c r="Q232" s="2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122"/>
      <c r="AJ232" s="122"/>
      <c r="AK232" s="2"/>
      <c r="AL232" s="2"/>
      <c r="AM232" s="2"/>
      <c r="AN232" s="2"/>
      <c r="AO232" s="2"/>
      <c r="AP232" s="2"/>
      <c r="AQ232" s="2"/>
      <c r="AR232" s="15"/>
    </row>
    <row r="233" spans="1:44" ht="11.25" customHeight="1">
      <c r="A233" s="120"/>
      <c r="B233" s="120"/>
      <c r="C233" s="120"/>
      <c r="D233" s="120"/>
      <c r="E233" s="2"/>
      <c r="F233" s="2"/>
      <c r="G233" s="120"/>
      <c r="H233" s="120"/>
      <c r="I233" s="120"/>
      <c r="J233" s="58"/>
      <c r="K233" s="121"/>
      <c r="L233" s="2"/>
      <c r="M233" s="120"/>
      <c r="N233" s="120"/>
      <c r="O233" s="120"/>
      <c r="P233" s="120"/>
      <c r="Q233" s="2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122"/>
      <c r="AJ233" s="122"/>
      <c r="AK233" s="2"/>
      <c r="AL233" s="2"/>
      <c r="AM233" s="2"/>
      <c r="AN233" s="2"/>
      <c r="AO233" s="2"/>
      <c r="AP233" s="2"/>
      <c r="AQ233" s="2"/>
      <c r="AR233" s="15"/>
    </row>
    <row r="234" spans="1:44" ht="11.25" customHeight="1">
      <c r="A234" s="120"/>
      <c r="B234" s="120"/>
      <c r="C234" s="120"/>
      <c r="D234" s="120"/>
      <c r="E234" s="2"/>
      <c r="F234" s="2"/>
      <c r="G234" s="120"/>
      <c r="H234" s="120"/>
      <c r="I234" s="120"/>
      <c r="J234" s="58"/>
      <c r="K234" s="121"/>
      <c r="L234" s="2"/>
      <c r="M234" s="120"/>
      <c r="N234" s="120"/>
      <c r="O234" s="120"/>
      <c r="P234" s="120"/>
      <c r="Q234" s="2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122"/>
      <c r="AJ234" s="122"/>
      <c r="AK234" s="2"/>
      <c r="AL234" s="2"/>
      <c r="AM234" s="2"/>
      <c r="AN234" s="2"/>
      <c r="AO234" s="2"/>
      <c r="AP234" s="2"/>
      <c r="AQ234" s="2"/>
      <c r="AR234" s="15"/>
    </row>
    <row r="235" spans="1:44" ht="11.25" customHeight="1">
      <c r="A235" s="120"/>
      <c r="B235" s="120"/>
      <c r="C235" s="120"/>
      <c r="D235" s="120"/>
      <c r="E235" s="2"/>
      <c r="F235" s="2"/>
      <c r="G235" s="120"/>
      <c r="H235" s="120"/>
      <c r="I235" s="120"/>
      <c r="J235" s="58"/>
      <c r="K235" s="121"/>
      <c r="L235" s="2"/>
      <c r="M235" s="120"/>
      <c r="N235" s="120"/>
      <c r="O235" s="120"/>
      <c r="P235" s="120"/>
      <c r="Q235" s="2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122"/>
      <c r="AJ235" s="122"/>
      <c r="AK235" s="2"/>
      <c r="AL235" s="2"/>
      <c r="AM235" s="2"/>
      <c r="AN235" s="2"/>
      <c r="AO235" s="2"/>
      <c r="AP235" s="2"/>
      <c r="AQ235" s="2"/>
      <c r="AR235" s="15"/>
    </row>
    <row r="236" spans="1:44" ht="11.25" customHeight="1">
      <c r="A236" s="120"/>
      <c r="B236" s="120"/>
      <c r="C236" s="120"/>
      <c r="D236" s="120"/>
      <c r="E236" s="2"/>
      <c r="F236" s="2"/>
      <c r="G236" s="120"/>
      <c r="H236" s="120"/>
      <c r="I236" s="120"/>
      <c r="J236" s="58"/>
      <c r="K236" s="121"/>
      <c r="L236" s="2"/>
      <c r="M236" s="120"/>
      <c r="N236" s="120"/>
      <c r="O236" s="120"/>
      <c r="P236" s="120"/>
      <c r="Q236" s="2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122"/>
      <c r="AJ236" s="122"/>
      <c r="AK236" s="2"/>
      <c r="AL236" s="2"/>
      <c r="AM236" s="2"/>
      <c r="AN236" s="2"/>
      <c r="AO236" s="2"/>
      <c r="AP236" s="2"/>
      <c r="AQ236" s="2"/>
      <c r="AR236" s="15"/>
    </row>
    <row r="237" spans="1:44" ht="11.25" customHeight="1">
      <c r="A237" s="120"/>
      <c r="B237" s="120"/>
      <c r="C237" s="120"/>
      <c r="D237" s="120"/>
      <c r="E237" s="2"/>
      <c r="F237" s="2"/>
      <c r="G237" s="120"/>
      <c r="H237" s="120"/>
      <c r="I237" s="120"/>
      <c r="J237" s="58"/>
      <c r="K237" s="121"/>
      <c r="L237" s="2"/>
      <c r="M237" s="120"/>
      <c r="N237" s="120"/>
      <c r="O237" s="120"/>
      <c r="P237" s="120"/>
      <c r="Q237" s="2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122"/>
      <c r="AJ237" s="122"/>
      <c r="AK237" s="2"/>
      <c r="AL237" s="2"/>
      <c r="AM237" s="2"/>
      <c r="AN237" s="2"/>
      <c r="AO237" s="2"/>
      <c r="AP237" s="2"/>
      <c r="AQ237" s="2"/>
      <c r="AR237" s="15"/>
    </row>
    <row r="238" spans="1:44" ht="11.25" customHeight="1">
      <c r="A238" s="120"/>
      <c r="B238" s="120"/>
      <c r="C238" s="120"/>
      <c r="D238" s="120"/>
      <c r="E238" s="2"/>
      <c r="F238" s="2"/>
      <c r="G238" s="120"/>
      <c r="H238" s="120"/>
      <c r="I238" s="120"/>
      <c r="J238" s="58"/>
      <c r="K238" s="121"/>
      <c r="L238" s="2"/>
      <c r="M238" s="120"/>
      <c r="N238" s="120"/>
      <c r="O238" s="120"/>
      <c r="P238" s="120"/>
      <c r="Q238" s="2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122"/>
      <c r="AJ238" s="122"/>
      <c r="AK238" s="2"/>
      <c r="AL238" s="2"/>
      <c r="AM238" s="2"/>
      <c r="AN238" s="2"/>
      <c r="AO238" s="2"/>
      <c r="AP238" s="2"/>
      <c r="AQ238" s="2"/>
      <c r="AR238" s="15"/>
    </row>
    <row r="239" spans="1:44" ht="11.25" customHeight="1">
      <c r="A239" s="120"/>
      <c r="B239" s="120"/>
      <c r="C239" s="120"/>
      <c r="D239" s="120"/>
      <c r="E239" s="2"/>
      <c r="F239" s="2"/>
      <c r="G239" s="120"/>
      <c r="H239" s="120"/>
      <c r="I239" s="120"/>
      <c r="J239" s="58"/>
      <c r="K239" s="121"/>
      <c r="L239" s="2"/>
      <c r="M239" s="120"/>
      <c r="N239" s="120"/>
      <c r="O239" s="120"/>
      <c r="P239" s="120"/>
      <c r="Q239" s="2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122"/>
      <c r="AJ239" s="122"/>
      <c r="AK239" s="2"/>
      <c r="AL239" s="2"/>
      <c r="AM239" s="2"/>
      <c r="AN239" s="2"/>
      <c r="AO239" s="2"/>
      <c r="AP239" s="2"/>
      <c r="AQ239" s="2"/>
      <c r="AR239" s="15"/>
    </row>
    <row r="240" spans="1:44" ht="11.25" customHeight="1">
      <c r="A240" s="120"/>
      <c r="B240" s="120"/>
      <c r="C240" s="120"/>
      <c r="D240" s="120"/>
      <c r="E240" s="2"/>
      <c r="F240" s="2"/>
      <c r="G240" s="120"/>
      <c r="H240" s="120"/>
      <c r="I240" s="120"/>
      <c r="J240" s="58"/>
      <c r="K240" s="121"/>
      <c r="L240" s="2"/>
      <c r="M240" s="120"/>
      <c r="N240" s="120"/>
      <c r="O240" s="120"/>
      <c r="P240" s="120"/>
      <c r="Q240" s="2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122"/>
      <c r="AJ240" s="122"/>
      <c r="AK240" s="2"/>
      <c r="AL240" s="2"/>
      <c r="AM240" s="2"/>
      <c r="AN240" s="2"/>
      <c r="AO240" s="2"/>
      <c r="AP240" s="2"/>
      <c r="AQ240" s="2"/>
      <c r="AR240" s="15"/>
    </row>
    <row r="241" spans="1:44" ht="11.25" customHeight="1">
      <c r="A241" s="120"/>
      <c r="B241" s="120"/>
      <c r="C241" s="120"/>
      <c r="D241" s="120"/>
      <c r="E241" s="2"/>
      <c r="F241" s="2"/>
      <c r="G241" s="120"/>
      <c r="H241" s="120"/>
      <c r="I241" s="120"/>
      <c r="J241" s="58"/>
      <c r="K241" s="121"/>
      <c r="L241" s="2"/>
      <c r="M241" s="120"/>
      <c r="N241" s="120"/>
      <c r="O241" s="120"/>
      <c r="P241" s="120"/>
      <c r="Q241" s="2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122"/>
      <c r="AJ241" s="122"/>
      <c r="AK241" s="2"/>
      <c r="AL241" s="2"/>
      <c r="AM241" s="2"/>
      <c r="AN241" s="2"/>
      <c r="AO241" s="2"/>
      <c r="AP241" s="2"/>
      <c r="AQ241" s="2"/>
      <c r="AR241" s="15"/>
    </row>
    <row r="242" spans="1:44" ht="11.25" customHeight="1">
      <c r="A242" s="120"/>
      <c r="B242" s="120"/>
      <c r="C242" s="120"/>
      <c r="D242" s="120"/>
      <c r="E242" s="2"/>
      <c r="F242" s="2"/>
      <c r="G242" s="120"/>
      <c r="H242" s="120"/>
      <c r="I242" s="120"/>
      <c r="J242" s="58"/>
      <c r="K242" s="121"/>
      <c r="L242" s="2"/>
      <c r="M242" s="120"/>
      <c r="N242" s="120"/>
      <c r="O242" s="120"/>
      <c r="P242" s="120"/>
      <c r="Q242" s="2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122"/>
      <c r="AJ242" s="122"/>
      <c r="AK242" s="2"/>
      <c r="AL242" s="2"/>
      <c r="AM242" s="2"/>
      <c r="AN242" s="2"/>
      <c r="AO242" s="2"/>
      <c r="AP242" s="2"/>
      <c r="AQ242" s="2"/>
      <c r="AR242" s="15"/>
    </row>
    <row r="243" spans="1:44" ht="11.25" customHeight="1">
      <c r="A243" s="120"/>
      <c r="B243" s="120"/>
      <c r="C243" s="120"/>
      <c r="D243" s="120"/>
      <c r="E243" s="2"/>
      <c r="F243" s="2"/>
      <c r="G243" s="120"/>
      <c r="H243" s="120"/>
      <c r="I243" s="120"/>
      <c r="J243" s="58"/>
      <c r="K243" s="121"/>
      <c r="L243" s="2"/>
      <c r="M243" s="120"/>
      <c r="N243" s="120"/>
      <c r="O243" s="120"/>
      <c r="P243" s="120"/>
      <c r="Q243" s="2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122"/>
      <c r="AJ243" s="122"/>
      <c r="AK243" s="2"/>
      <c r="AL243" s="2"/>
      <c r="AM243" s="2"/>
      <c r="AN243" s="2"/>
      <c r="AO243" s="2"/>
      <c r="AP243" s="2"/>
      <c r="AQ243" s="2"/>
      <c r="AR243" s="15"/>
    </row>
    <row r="244" spans="1:44" ht="11.25" customHeight="1">
      <c r="A244" s="120"/>
      <c r="B244" s="120"/>
      <c r="C244" s="120"/>
      <c r="D244" s="120"/>
      <c r="E244" s="2"/>
      <c r="F244" s="2"/>
      <c r="G244" s="120"/>
      <c r="H244" s="120"/>
      <c r="I244" s="120"/>
      <c r="J244" s="58"/>
      <c r="K244" s="121"/>
      <c r="L244" s="2"/>
      <c r="M244" s="120"/>
      <c r="N244" s="120"/>
      <c r="O244" s="120"/>
      <c r="P244" s="120"/>
      <c r="Q244" s="2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122"/>
      <c r="AJ244" s="122"/>
      <c r="AK244" s="2"/>
      <c r="AL244" s="2"/>
      <c r="AM244" s="2"/>
      <c r="AN244" s="2"/>
      <c r="AO244" s="2"/>
      <c r="AP244" s="2"/>
      <c r="AQ244" s="2"/>
      <c r="AR244" s="15"/>
    </row>
    <row r="245" spans="1:44" ht="11.25" customHeight="1">
      <c r="A245" s="120"/>
      <c r="B245" s="120"/>
      <c r="C245" s="120"/>
      <c r="D245" s="120"/>
      <c r="E245" s="2"/>
      <c r="F245" s="2"/>
      <c r="G245" s="120"/>
      <c r="H245" s="120"/>
      <c r="I245" s="120"/>
      <c r="J245" s="58"/>
      <c r="K245" s="121"/>
      <c r="L245" s="2"/>
      <c r="M245" s="120"/>
      <c r="N245" s="120"/>
      <c r="O245" s="120"/>
      <c r="P245" s="120"/>
      <c r="Q245" s="2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122"/>
      <c r="AJ245" s="122"/>
      <c r="AK245" s="2"/>
      <c r="AL245" s="2"/>
      <c r="AM245" s="2"/>
      <c r="AN245" s="2"/>
      <c r="AO245" s="2"/>
      <c r="AP245" s="2"/>
      <c r="AQ245" s="2"/>
      <c r="AR245" s="15"/>
    </row>
    <row r="246" spans="1:44" ht="11.25" customHeight="1">
      <c r="A246" s="120"/>
      <c r="B246" s="120"/>
      <c r="C246" s="120"/>
      <c r="D246" s="120"/>
      <c r="E246" s="2"/>
      <c r="F246" s="2"/>
      <c r="G246" s="120"/>
      <c r="H246" s="120"/>
      <c r="I246" s="120"/>
      <c r="J246" s="58"/>
      <c r="K246" s="121"/>
      <c r="L246" s="2"/>
      <c r="M246" s="120"/>
      <c r="N246" s="120"/>
      <c r="O246" s="120"/>
      <c r="P246" s="120"/>
      <c r="Q246" s="2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122"/>
      <c r="AJ246" s="122"/>
      <c r="AK246" s="2"/>
      <c r="AL246" s="2"/>
      <c r="AM246" s="2"/>
      <c r="AN246" s="2"/>
      <c r="AO246" s="2"/>
      <c r="AP246" s="2"/>
      <c r="AQ246" s="2"/>
      <c r="AR246" s="15"/>
    </row>
    <row r="247" spans="1:44" ht="11.25" customHeight="1">
      <c r="A247" s="120"/>
      <c r="B247" s="120"/>
      <c r="C247" s="120"/>
      <c r="D247" s="120"/>
      <c r="E247" s="2"/>
      <c r="F247" s="2"/>
      <c r="G247" s="120"/>
      <c r="H247" s="120"/>
      <c r="I247" s="120"/>
      <c r="J247" s="58"/>
      <c r="K247" s="121"/>
      <c r="L247" s="2"/>
      <c r="M247" s="120"/>
      <c r="N247" s="120"/>
      <c r="O247" s="120"/>
      <c r="P247" s="120"/>
      <c r="Q247" s="2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122"/>
      <c r="AJ247" s="122"/>
      <c r="AK247" s="2"/>
      <c r="AL247" s="2"/>
      <c r="AM247" s="2"/>
      <c r="AN247" s="2"/>
      <c r="AO247" s="2"/>
      <c r="AP247" s="2"/>
      <c r="AQ247" s="2"/>
      <c r="AR247" s="15"/>
    </row>
    <row r="248" spans="1:44" ht="11.25" customHeight="1">
      <c r="A248" s="120"/>
      <c r="B248" s="120"/>
      <c r="C248" s="120"/>
      <c r="D248" s="120"/>
      <c r="E248" s="2"/>
      <c r="F248" s="2"/>
      <c r="G248" s="120"/>
      <c r="H248" s="120"/>
      <c r="I248" s="120"/>
      <c r="J248" s="58"/>
      <c r="K248" s="121"/>
      <c r="L248" s="2"/>
      <c r="M248" s="120"/>
      <c r="N248" s="120"/>
      <c r="O248" s="120"/>
      <c r="P248" s="120"/>
      <c r="Q248" s="2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122"/>
      <c r="AJ248" s="122"/>
      <c r="AK248" s="2"/>
      <c r="AL248" s="2"/>
      <c r="AM248" s="2"/>
      <c r="AN248" s="2"/>
      <c r="AO248" s="2"/>
      <c r="AP248" s="2"/>
      <c r="AQ248" s="2"/>
      <c r="AR248" s="15"/>
    </row>
    <row r="249" spans="1:44" ht="11.25" customHeight="1">
      <c r="A249" s="120"/>
      <c r="B249" s="120"/>
      <c r="C249" s="120"/>
      <c r="D249" s="120"/>
      <c r="E249" s="2"/>
      <c r="F249" s="2"/>
      <c r="G249" s="120"/>
      <c r="H249" s="120"/>
      <c r="I249" s="120"/>
      <c r="J249" s="58"/>
      <c r="K249" s="121"/>
      <c r="L249" s="2"/>
      <c r="M249" s="120"/>
      <c r="N249" s="120"/>
      <c r="O249" s="120"/>
      <c r="P249" s="120"/>
      <c r="Q249" s="2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122"/>
      <c r="AJ249" s="122"/>
      <c r="AK249" s="2"/>
      <c r="AL249" s="2"/>
      <c r="AM249" s="2"/>
      <c r="AN249" s="2"/>
      <c r="AO249" s="2"/>
      <c r="AP249" s="2"/>
      <c r="AQ249" s="2"/>
      <c r="AR249" s="15"/>
    </row>
    <row r="250" spans="1:44" ht="11.25" customHeight="1">
      <c r="A250" s="120"/>
      <c r="B250" s="120"/>
      <c r="C250" s="120"/>
      <c r="D250" s="120"/>
      <c r="E250" s="2"/>
      <c r="F250" s="2"/>
      <c r="G250" s="120"/>
      <c r="H250" s="120"/>
      <c r="I250" s="120"/>
      <c r="J250" s="58"/>
      <c r="K250" s="121"/>
      <c r="L250" s="2"/>
      <c r="M250" s="120"/>
      <c r="N250" s="120"/>
      <c r="O250" s="120"/>
      <c r="P250" s="120"/>
      <c r="Q250" s="2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122"/>
      <c r="AJ250" s="122"/>
      <c r="AK250" s="2"/>
      <c r="AL250" s="2"/>
      <c r="AM250" s="2"/>
      <c r="AN250" s="2"/>
      <c r="AO250" s="2"/>
      <c r="AP250" s="2"/>
      <c r="AQ250" s="2"/>
      <c r="AR250" s="15"/>
    </row>
    <row r="251" spans="1:44" ht="11.25" customHeight="1">
      <c r="A251" s="120"/>
      <c r="B251" s="120"/>
      <c r="C251" s="120"/>
      <c r="D251" s="120"/>
      <c r="E251" s="2"/>
      <c r="F251" s="2"/>
      <c r="G251" s="120"/>
      <c r="H251" s="120"/>
      <c r="I251" s="120"/>
      <c r="J251" s="58"/>
      <c r="K251" s="121"/>
      <c r="L251" s="2"/>
      <c r="M251" s="120"/>
      <c r="N251" s="120"/>
      <c r="O251" s="120"/>
      <c r="P251" s="120"/>
      <c r="Q251" s="2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122"/>
      <c r="AJ251" s="122"/>
      <c r="AK251" s="2"/>
      <c r="AL251" s="2"/>
      <c r="AM251" s="2"/>
      <c r="AN251" s="2"/>
      <c r="AO251" s="2"/>
      <c r="AP251" s="2"/>
      <c r="AQ251" s="2"/>
      <c r="AR251" s="15"/>
    </row>
    <row r="252" spans="1:44" ht="11.25" customHeight="1">
      <c r="A252" s="120"/>
      <c r="B252" s="120"/>
      <c r="C252" s="120"/>
      <c r="D252" s="120"/>
      <c r="E252" s="2"/>
      <c r="F252" s="2"/>
      <c r="G252" s="120"/>
      <c r="H252" s="120"/>
      <c r="I252" s="120"/>
      <c r="J252" s="58"/>
      <c r="K252" s="121"/>
      <c r="L252" s="2"/>
      <c r="M252" s="120"/>
      <c r="N252" s="120"/>
      <c r="O252" s="120"/>
      <c r="P252" s="120"/>
      <c r="Q252" s="2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122"/>
      <c r="AJ252" s="122"/>
      <c r="AK252" s="2"/>
      <c r="AL252" s="2"/>
      <c r="AM252" s="2"/>
      <c r="AN252" s="2"/>
      <c r="AO252" s="2"/>
      <c r="AP252" s="2"/>
      <c r="AQ252" s="2"/>
      <c r="AR252" s="15"/>
    </row>
    <row r="253" spans="1:44" ht="11.25" customHeight="1">
      <c r="A253" s="120"/>
      <c r="B253" s="120"/>
      <c r="C253" s="120"/>
      <c r="D253" s="120"/>
      <c r="E253" s="2"/>
      <c r="F253" s="2"/>
      <c r="G253" s="120"/>
      <c r="H253" s="120"/>
      <c r="I253" s="120"/>
      <c r="J253" s="58"/>
      <c r="K253" s="121"/>
      <c r="L253" s="2"/>
      <c r="M253" s="120"/>
      <c r="N253" s="120"/>
      <c r="O253" s="120"/>
      <c r="P253" s="120"/>
      <c r="Q253" s="2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122"/>
      <c r="AJ253" s="122"/>
      <c r="AK253" s="2"/>
      <c r="AL253" s="2"/>
      <c r="AM253" s="2"/>
      <c r="AN253" s="2"/>
      <c r="AO253" s="2"/>
      <c r="AP253" s="2"/>
      <c r="AQ253" s="2"/>
      <c r="AR253" s="15"/>
    </row>
    <row r="254" spans="1:44" ht="11.25" customHeight="1">
      <c r="A254" s="120"/>
      <c r="B254" s="120"/>
      <c r="C254" s="120"/>
      <c r="D254" s="120"/>
      <c r="E254" s="2"/>
      <c r="F254" s="2"/>
      <c r="G254" s="120"/>
      <c r="H254" s="120"/>
      <c r="I254" s="120"/>
      <c r="J254" s="58"/>
      <c r="K254" s="121"/>
      <c r="L254" s="2"/>
      <c r="M254" s="120"/>
      <c r="N254" s="120"/>
      <c r="O254" s="120"/>
      <c r="P254" s="120"/>
      <c r="Q254" s="2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122"/>
      <c r="AJ254" s="122"/>
      <c r="AK254" s="2"/>
      <c r="AL254" s="2"/>
      <c r="AM254" s="2"/>
      <c r="AN254" s="2"/>
      <c r="AO254" s="2"/>
      <c r="AP254" s="2"/>
      <c r="AQ254" s="2"/>
      <c r="AR254" s="15"/>
    </row>
    <row r="255" spans="1:44" ht="11.25" customHeight="1">
      <c r="A255" s="120"/>
      <c r="B255" s="120"/>
      <c r="C255" s="120"/>
      <c r="D255" s="120"/>
      <c r="E255" s="2"/>
      <c r="F255" s="2"/>
      <c r="G255" s="120"/>
      <c r="H255" s="120"/>
      <c r="I255" s="120"/>
      <c r="J255" s="58"/>
      <c r="K255" s="121"/>
      <c r="L255" s="2"/>
      <c r="M255" s="120"/>
      <c r="N255" s="120"/>
      <c r="O255" s="120"/>
      <c r="P255" s="120"/>
      <c r="Q255" s="2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122"/>
      <c r="AJ255" s="122"/>
      <c r="AK255" s="2"/>
      <c r="AL255" s="2"/>
      <c r="AM255" s="2"/>
      <c r="AN255" s="2"/>
      <c r="AO255" s="2"/>
      <c r="AP255" s="2"/>
      <c r="AQ255" s="2"/>
      <c r="AR255" s="15"/>
    </row>
    <row r="256" spans="1:44" ht="11.25" customHeight="1">
      <c r="A256" s="120"/>
      <c r="B256" s="120"/>
      <c r="C256" s="120"/>
      <c r="D256" s="120"/>
      <c r="E256" s="2"/>
      <c r="F256" s="2"/>
      <c r="G256" s="120"/>
      <c r="H256" s="120"/>
      <c r="I256" s="120"/>
      <c r="J256" s="58"/>
      <c r="K256" s="121"/>
      <c r="L256" s="2"/>
      <c r="M256" s="120"/>
      <c r="N256" s="120"/>
      <c r="O256" s="120"/>
      <c r="P256" s="120"/>
      <c r="Q256" s="2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122"/>
      <c r="AJ256" s="122"/>
      <c r="AK256" s="2"/>
      <c r="AL256" s="2"/>
      <c r="AM256" s="2"/>
      <c r="AN256" s="2"/>
      <c r="AO256" s="2"/>
      <c r="AP256" s="2"/>
      <c r="AQ256" s="2"/>
      <c r="AR256" s="15"/>
    </row>
    <row r="257" spans="1:44" ht="11.25" customHeight="1">
      <c r="A257" s="120"/>
      <c r="B257" s="120"/>
      <c r="C257" s="120"/>
      <c r="D257" s="120"/>
      <c r="E257" s="2"/>
      <c r="F257" s="2"/>
      <c r="G257" s="120"/>
      <c r="H257" s="120"/>
      <c r="I257" s="120"/>
      <c r="J257" s="58"/>
      <c r="K257" s="121"/>
      <c r="L257" s="2"/>
      <c r="M257" s="120"/>
      <c r="N257" s="120"/>
      <c r="O257" s="120"/>
      <c r="P257" s="120"/>
      <c r="Q257" s="2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122"/>
      <c r="AJ257" s="122"/>
      <c r="AK257" s="2"/>
      <c r="AL257" s="2"/>
      <c r="AM257" s="2"/>
      <c r="AN257" s="2"/>
      <c r="AO257" s="2"/>
      <c r="AP257" s="2"/>
      <c r="AQ257" s="2"/>
      <c r="AR257" s="15"/>
    </row>
    <row r="258" spans="1:44" ht="11.25" customHeight="1">
      <c r="A258" s="120"/>
      <c r="B258" s="120"/>
      <c r="C258" s="120"/>
      <c r="D258" s="120"/>
      <c r="E258" s="2"/>
      <c r="F258" s="2"/>
      <c r="G258" s="120"/>
      <c r="H258" s="120"/>
      <c r="I258" s="120"/>
      <c r="J258" s="58"/>
      <c r="K258" s="121"/>
      <c r="L258" s="2"/>
      <c r="M258" s="120"/>
      <c r="N258" s="120"/>
      <c r="O258" s="120"/>
      <c r="P258" s="120"/>
      <c r="Q258" s="2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122"/>
      <c r="AJ258" s="122"/>
      <c r="AK258" s="2"/>
      <c r="AL258" s="2"/>
      <c r="AM258" s="2"/>
      <c r="AN258" s="2"/>
      <c r="AO258" s="2"/>
      <c r="AP258" s="2"/>
      <c r="AQ258" s="2"/>
      <c r="AR258" s="15"/>
    </row>
    <row r="259" spans="1:44" ht="11.25" customHeight="1">
      <c r="A259" s="120"/>
      <c r="B259" s="120"/>
      <c r="C259" s="120"/>
      <c r="D259" s="120"/>
      <c r="E259" s="2"/>
      <c r="F259" s="2"/>
      <c r="G259" s="120"/>
      <c r="H259" s="120"/>
      <c r="I259" s="120"/>
      <c r="J259" s="58"/>
      <c r="K259" s="121"/>
      <c r="L259" s="2"/>
      <c r="M259" s="120"/>
      <c r="N259" s="120"/>
      <c r="O259" s="120"/>
      <c r="P259" s="120"/>
      <c r="Q259" s="2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122"/>
      <c r="AJ259" s="122"/>
      <c r="AK259" s="2"/>
      <c r="AL259" s="2"/>
      <c r="AM259" s="2"/>
      <c r="AN259" s="2"/>
      <c r="AO259" s="2"/>
      <c r="AP259" s="2"/>
      <c r="AQ259" s="2"/>
      <c r="AR259" s="15"/>
    </row>
    <row r="260" spans="1:44" ht="11.25" customHeight="1">
      <c r="A260" s="120"/>
      <c r="B260" s="120"/>
      <c r="C260" s="120"/>
      <c r="D260" s="120"/>
      <c r="E260" s="2"/>
      <c r="F260" s="2"/>
      <c r="G260" s="120"/>
      <c r="H260" s="120"/>
      <c r="I260" s="120"/>
      <c r="J260" s="58"/>
      <c r="K260" s="121"/>
      <c r="L260" s="2"/>
      <c r="M260" s="120"/>
      <c r="N260" s="120"/>
      <c r="O260" s="120"/>
      <c r="P260" s="120"/>
      <c r="Q260" s="2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122"/>
      <c r="AJ260" s="122"/>
      <c r="AK260" s="2"/>
      <c r="AL260" s="2"/>
      <c r="AM260" s="2"/>
      <c r="AN260" s="2"/>
      <c r="AO260" s="2"/>
      <c r="AP260" s="2"/>
      <c r="AQ260" s="2"/>
      <c r="AR260" s="15"/>
    </row>
    <row r="261" spans="1:44" ht="11.25" customHeight="1">
      <c r="A261" s="120"/>
      <c r="B261" s="120"/>
      <c r="C261" s="120"/>
      <c r="D261" s="120"/>
      <c r="E261" s="2"/>
      <c r="F261" s="2"/>
      <c r="G261" s="120"/>
      <c r="H261" s="120"/>
      <c r="I261" s="120"/>
      <c r="J261" s="58"/>
      <c r="K261" s="121"/>
      <c r="L261" s="2"/>
      <c r="M261" s="120"/>
      <c r="N261" s="120"/>
      <c r="O261" s="120"/>
      <c r="P261" s="120"/>
      <c r="Q261" s="2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122"/>
      <c r="AJ261" s="122"/>
      <c r="AK261" s="2"/>
      <c r="AL261" s="2"/>
      <c r="AM261" s="2"/>
      <c r="AN261" s="2"/>
      <c r="AO261" s="2"/>
      <c r="AP261" s="2"/>
      <c r="AQ261" s="2"/>
      <c r="AR261" s="15"/>
    </row>
    <row r="262" spans="1:44" ht="11.25" customHeight="1">
      <c r="A262" s="120"/>
      <c r="B262" s="120"/>
      <c r="C262" s="120"/>
      <c r="D262" s="120"/>
      <c r="E262" s="2"/>
      <c r="F262" s="2"/>
      <c r="G262" s="120"/>
      <c r="H262" s="120"/>
      <c r="I262" s="120"/>
      <c r="J262" s="58"/>
      <c r="K262" s="121"/>
      <c r="L262" s="2"/>
      <c r="M262" s="120"/>
      <c r="N262" s="120"/>
      <c r="O262" s="120"/>
      <c r="P262" s="120"/>
      <c r="Q262" s="2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122"/>
      <c r="AJ262" s="122"/>
      <c r="AK262" s="2"/>
      <c r="AL262" s="2"/>
      <c r="AM262" s="2"/>
      <c r="AN262" s="2"/>
      <c r="AO262" s="2"/>
      <c r="AP262" s="2"/>
      <c r="AQ262" s="2"/>
      <c r="AR262" s="15"/>
    </row>
    <row r="263" spans="1:44" ht="11.25" customHeight="1">
      <c r="A263" s="120"/>
      <c r="B263" s="120"/>
      <c r="C263" s="120"/>
      <c r="D263" s="120"/>
      <c r="E263" s="2"/>
      <c r="F263" s="2"/>
      <c r="G263" s="120"/>
      <c r="H263" s="120"/>
      <c r="I263" s="120"/>
      <c r="J263" s="58"/>
      <c r="K263" s="121"/>
      <c r="L263" s="2"/>
      <c r="M263" s="120"/>
      <c r="N263" s="120"/>
      <c r="O263" s="120"/>
      <c r="P263" s="120"/>
      <c r="Q263" s="2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122"/>
      <c r="AJ263" s="122"/>
      <c r="AK263" s="2"/>
      <c r="AL263" s="2"/>
      <c r="AM263" s="2"/>
      <c r="AN263" s="2"/>
      <c r="AO263" s="2"/>
      <c r="AP263" s="2"/>
      <c r="AQ263" s="2"/>
      <c r="AR263" s="15"/>
    </row>
    <row r="264" spans="1:44" ht="11.25" customHeight="1">
      <c r="A264" s="120"/>
      <c r="B264" s="120"/>
      <c r="C264" s="120"/>
      <c r="D264" s="120"/>
      <c r="E264" s="2"/>
      <c r="F264" s="2"/>
      <c r="G264" s="120"/>
      <c r="H264" s="120"/>
      <c r="I264" s="120"/>
      <c r="J264" s="58"/>
      <c r="K264" s="121"/>
      <c r="L264" s="2"/>
      <c r="M264" s="120"/>
      <c r="N264" s="120"/>
      <c r="O264" s="120"/>
      <c r="P264" s="120"/>
      <c r="Q264" s="2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122"/>
      <c r="AJ264" s="122"/>
      <c r="AK264" s="2"/>
      <c r="AL264" s="2"/>
      <c r="AM264" s="2"/>
      <c r="AN264" s="2"/>
      <c r="AO264" s="2"/>
      <c r="AP264" s="2"/>
      <c r="AQ264" s="2"/>
      <c r="AR264" s="15"/>
    </row>
    <row r="265" spans="1:44" ht="11.25" customHeight="1">
      <c r="A265" s="120"/>
      <c r="B265" s="120"/>
      <c r="C265" s="120"/>
      <c r="D265" s="120"/>
      <c r="E265" s="2"/>
      <c r="F265" s="2"/>
      <c r="G265" s="120"/>
      <c r="H265" s="120"/>
      <c r="I265" s="120"/>
      <c r="J265" s="58"/>
      <c r="K265" s="121"/>
      <c r="L265" s="2"/>
      <c r="M265" s="120"/>
      <c r="N265" s="120"/>
      <c r="O265" s="120"/>
      <c r="P265" s="120"/>
      <c r="Q265" s="2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122"/>
      <c r="AJ265" s="122"/>
      <c r="AK265" s="2"/>
      <c r="AL265" s="2"/>
      <c r="AM265" s="2"/>
      <c r="AN265" s="2"/>
      <c r="AO265" s="2"/>
      <c r="AP265" s="2"/>
      <c r="AQ265" s="2"/>
      <c r="AR265" s="15"/>
    </row>
    <row r="266" spans="1:44" ht="11.25" customHeight="1">
      <c r="A266" s="120"/>
      <c r="B266" s="120"/>
      <c r="C266" s="120"/>
      <c r="D266" s="120"/>
      <c r="E266" s="2"/>
      <c r="F266" s="2"/>
      <c r="G266" s="120"/>
      <c r="H266" s="120"/>
      <c r="I266" s="120"/>
      <c r="J266" s="58"/>
      <c r="K266" s="121"/>
      <c r="L266" s="2"/>
      <c r="M266" s="120"/>
      <c r="N266" s="120"/>
      <c r="O266" s="120"/>
      <c r="P266" s="120"/>
      <c r="Q266" s="2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122"/>
      <c r="AJ266" s="122"/>
      <c r="AK266" s="2"/>
      <c r="AL266" s="2"/>
      <c r="AM266" s="2"/>
      <c r="AN266" s="2"/>
      <c r="AO266" s="2"/>
      <c r="AP266" s="2"/>
      <c r="AQ266" s="2"/>
      <c r="AR266" s="15"/>
    </row>
    <row r="267" spans="1:44" ht="11.25" customHeight="1">
      <c r="A267" s="120"/>
      <c r="B267" s="120"/>
      <c r="C267" s="120"/>
      <c r="D267" s="120"/>
      <c r="E267" s="2"/>
      <c r="F267" s="2"/>
      <c r="G267" s="120"/>
      <c r="H267" s="120"/>
      <c r="I267" s="120"/>
      <c r="J267" s="58"/>
      <c r="K267" s="121"/>
      <c r="L267" s="2"/>
      <c r="M267" s="120"/>
      <c r="N267" s="120"/>
      <c r="O267" s="120"/>
      <c r="P267" s="120"/>
      <c r="Q267" s="2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122"/>
      <c r="AJ267" s="122"/>
      <c r="AK267" s="2"/>
      <c r="AL267" s="2"/>
      <c r="AM267" s="2"/>
      <c r="AN267" s="2"/>
      <c r="AO267" s="2"/>
      <c r="AP267" s="2"/>
      <c r="AQ267" s="2"/>
      <c r="AR267" s="15"/>
    </row>
    <row r="268" spans="1:44" ht="11.25" customHeight="1">
      <c r="A268" s="120"/>
      <c r="B268" s="120"/>
      <c r="C268" s="120"/>
      <c r="D268" s="120"/>
      <c r="E268" s="2"/>
      <c r="F268" s="2"/>
      <c r="G268" s="120"/>
      <c r="H268" s="120"/>
      <c r="I268" s="120"/>
      <c r="J268" s="58"/>
      <c r="K268" s="121"/>
      <c r="L268" s="2"/>
      <c r="M268" s="120"/>
      <c r="N268" s="120"/>
      <c r="O268" s="120"/>
      <c r="P268" s="120"/>
      <c r="Q268" s="2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122"/>
      <c r="AJ268" s="122"/>
      <c r="AK268" s="2"/>
      <c r="AL268" s="2"/>
      <c r="AM268" s="2"/>
      <c r="AN268" s="2"/>
      <c r="AO268" s="2"/>
      <c r="AP268" s="2"/>
      <c r="AQ268" s="2"/>
      <c r="AR268" s="15"/>
    </row>
    <row r="269" spans="1:44" ht="11.25" customHeight="1">
      <c r="A269" s="120"/>
      <c r="B269" s="120"/>
      <c r="C269" s="120"/>
      <c r="D269" s="120"/>
      <c r="E269" s="2"/>
      <c r="F269" s="2"/>
      <c r="G269" s="120"/>
      <c r="H269" s="120"/>
      <c r="I269" s="120"/>
      <c r="J269" s="58"/>
      <c r="K269" s="121"/>
      <c r="L269" s="2"/>
      <c r="M269" s="120"/>
      <c r="N269" s="120"/>
      <c r="O269" s="120"/>
      <c r="P269" s="120"/>
      <c r="Q269" s="2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122"/>
      <c r="AJ269" s="122"/>
      <c r="AK269" s="2"/>
      <c r="AL269" s="2"/>
      <c r="AM269" s="2"/>
      <c r="AN269" s="2"/>
      <c r="AO269" s="2"/>
      <c r="AP269" s="2"/>
      <c r="AQ269" s="2"/>
      <c r="AR269" s="15"/>
    </row>
    <row r="270" spans="1:44" ht="11.25" customHeight="1">
      <c r="A270" s="120"/>
      <c r="B270" s="120"/>
      <c r="C270" s="120"/>
      <c r="D270" s="120"/>
      <c r="E270" s="2"/>
      <c r="F270" s="2"/>
      <c r="G270" s="120"/>
      <c r="H270" s="120"/>
      <c r="I270" s="120"/>
      <c r="J270" s="58"/>
      <c r="K270" s="121"/>
      <c r="L270" s="2"/>
      <c r="M270" s="120"/>
      <c r="N270" s="120"/>
      <c r="O270" s="120"/>
      <c r="P270" s="120"/>
      <c r="Q270" s="2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122"/>
      <c r="AJ270" s="122"/>
      <c r="AK270" s="2"/>
      <c r="AL270" s="2"/>
      <c r="AM270" s="2"/>
      <c r="AN270" s="2"/>
      <c r="AO270" s="2"/>
      <c r="AP270" s="2"/>
      <c r="AQ270" s="2"/>
      <c r="AR270" s="15"/>
    </row>
    <row r="271" spans="1:44" ht="11.25" customHeight="1">
      <c r="A271" s="120"/>
      <c r="B271" s="120"/>
      <c r="C271" s="120"/>
      <c r="D271" s="120"/>
      <c r="E271" s="2"/>
      <c r="F271" s="2"/>
      <c r="G271" s="120"/>
      <c r="H271" s="120"/>
      <c r="I271" s="120"/>
      <c r="J271" s="58"/>
      <c r="K271" s="121"/>
      <c r="L271" s="2"/>
      <c r="M271" s="120"/>
      <c r="N271" s="120"/>
      <c r="O271" s="120"/>
      <c r="P271" s="120"/>
      <c r="Q271" s="2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122"/>
      <c r="AJ271" s="122"/>
      <c r="AK271" s="2"/>
      <c r="AL271" s="2"/>
      <c r="AM271" s="2"/>
      <c r="AN271" s="2"/>
      <c r="AO271" s="2"/>
      <c r="AP271" s="2"/>
      <c r="AQ271" s="2"/>
      <c r="AR271" s="15"/>
    </row>
    <row r="272" spans="1:44" ht="11.25" customHeight="1">
      <c r="A272" s="120"/>
      <c r="B272" s="120"/>
      <c r="C272" s="120"/>
      <c r="D272" s="120"/>
      <c r="E272" s="2"/>
      <c r="F272" s="2"/>
      <c r="G272" s="120"/>
      <c r="H272" s="120"/>
      <c r="I272" s="120"/>
      <c r="J272" s="58"/>
      <c r="K272" s="121"/>
      <c r="L272" s="2"/>
      <c r="M272" s="120"/>
      <c r="N272" s="120"/>
      <c r="O272" s="120"/>
      <c r="P272" s="120"/>
      <c r="Q272" s="2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122"/>
      <c r="AJ272" s="122"/>
      <c r="AK272" s="2"/>
      <c r="AL272" s="2"/>
      <c r="AM272" s="2"/>
      <c r="AN272" s="2"/>
      <c r="AO272" s="2"/>
      <c r="AP272" s="2"/>
      <c r="AQ272" s="2"/>
      <c r="AR272" s="15"/>
    </row>
    <row r="273" spans="1:44" ht="11.25" customHeight="1">
      <c r="A273" s="120"/>
      <c r="B273" s="120"/>
      <c r="C273" s="120"/>
      <c r="D273" s="120"/>
      <c r="E273" s="2"/>
      <c r="F273" s="2"/>
      <c r="G273" s="120"/>
      <c r="H273" s="120"/>
      <c r="I273" s="120"/>
      <c r="J273" s="58"/>
      <c r="K273" s="121"/>
      <c r="L273" s="2"/>
      <c r="M273" s="120"/>
      <c r="N273" s="120"/>
      <c r="O273" s="120"/>
      <c r="P273" s="120"/>
      <c r="Q273" s="2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122"/>
      <c r="AJ273" s="122"/>
      <c r="AK273" s="2"/>
      <c r="AL273" s="2"/>
      <c r="AM273" s="2"/>
      <c r="AN273" s="2"/>
      <c r="AO273" s="2"/>
      <c r="AP273" s="2"/>
      <c r="AQ273" s="2"/>
      <c r="AR273" s="15"/>
    </row>
    <row r="274" spans="1:44" ht="11.25" customHeight="1">
      <c r="A274" s="120"/>
      <c r="B274" s="120"/>
      <c r="C274" s="120"/>
      <c r="D274" s="120"/>
      <c r="E274" s="2"/>
      <c r="F274" s="2"/>
      <c r="G274" s="120"/>
      <c r="H274" s="120"/>
      <c r="I274" s="120"/>
      <c r="J274" s="58"/>
      <c r="K274" s="121"/>
      <c r="L274" s="2"/>
      <c r="M274" s="120"/>
      <c r="N274" s="120"/>
      <c r="O274" s="120"/>
      <c r="P274" s="120"/>
      <c r="Q274" s="2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122"/>
      <c r="AJ274" s="122"/>
      <c r="AK274" s="2"/>
      <c r="AL274" s="2"/>
      <c r="AM274" s="2"/>
      <c r="AN274" s="2"/>
      <c r="AO274" s="2"/>
      <c r="AP274" s="2"/>
      <c r="AQ274" s="2"/>
      <c r="AR274" s="15"/>
    </row>
    <row r="275" spans="1:44" ht="11.25" customHeight="1">
      <c r="A275" s="120"/>
      <c r="B275" s="120"/>
      <c r="C275" s="120"/>
      <c r="D275" s="120"/>
      <c r="E275" s="2"/>
      <c r="F275" s="2"/>
      <c r="G275" s="120"/>
      <c r="H275" s="120"/>
      <c r="I275" s="120"/>
      <c r="J275" s="58"/>
      <c r="K275" s="121"/>
      <c r="L275" s="2"/>
      <c r="M275" s="120"/>
      <c r="N275" s="120"/>
      <c r="O275" s="120"/>
      <c r="P275" s="120"/>
      <c r="Q275" s="2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122"/>
      <c r="AJ275" s="122"/>
      <c r="AK275" s="2"/>
      <c r="AL275" s="2"/>
      <c r="AM275" s="2"/>
      <c r="AN275" s="2"/>
      <c r="AO275" s="2"/>
      <c r="AP275" s="2"/>
      <c r="AQ275" s="2"/>
      <c r="AR275" s="15"/>
    </row>
    <row r="276" spans="1:44" ht="11.25" customHeight="1">
      <c r="A276" s="120"/>
      <c r="B276" s="120"/>
      <c r="C276" s="120"/>
      <c r="D276" s="120"/>
      <c r="E276" s="2"/>
      <c r="F276" s="2"/>
      <c r="G276" s="120"/>
      <c r="H276" s="120"/>
      <c r="I276" s="120"/>
      <c r="J276" s="58"/>
      <c r="K276" s="121"/>
      <c r="L276" s="2"/>
      <c r="M276" s="120"/>
      <c r="N276" s="120"/>
      <c r="O276" s="120"/>
      <c r="P276" s="120"/>
      <c r="Q276" s="2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122"/>
      <c r="AJ276" s="122"/>
      <c r="AK276" s="2"/>
      <c r="AL276" s="2"/>
      <c r="AM276" s="2"/>
      <c r="AN276" s="2"/>
      <c r="AO276" s="2"/>
      <c r="AP276" s="2"/>
      <c r="AQ276" s="2"/>
      <c r="AR276" s="15"/>
    </row>
    <row r="277" spans="1:44" ht="11.25" customHeight="1">
      <c r="A277" s="120"/>
      <c r="B277" s="120"/>
      <c r="C277" s="120"/>
      <c r="D277" s="120"/>
      <c r="E277" s="2"/>
      <c r="F277" s="2"/>
      <c r="G277" s="120"/>
      <c r="H277" s="120"/>
      <c r="I277" s="120"/>
      <c r="J277" s="58"/>
      <c r="K277" s="121"/>
      <c r="L277" s="2"/>
      <c r="M277" s="120"/>
      <c r="N277" s="120"/>
      <c r="O277" s="120"/>
      <c r="P277" s="120"/>
      <c r="Q277" s="2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122"/>
      <c r="AJ277" s="122"/>
      <c r="AK277" s="2"/>
      <c r="AL277" s="2"/>
      <c r="AM277" s="2"/>
      <c r="AN277" s="2"/>
      <c r="AO277" s="2"/>
      <c r="AP277" s="2"/>
      <c r="AQ277" s="2"/>
      <c r="AR277" s="15"/>
    </row>
    <row r="278" spans="1:44" ht="11.25" customHeight="1">
      <c r="A278" s="120"/>
      <c r="B278" s="120"/>
      <c r="C278" s="120"/>
      <c r="D278" s="120"/>
      <c r="E278" s="2"/>
      <c r="F278" s="2"/>
      <c r="G278" s="120"/>
      <c r="H278" s="120"/>
      <c r="I278" s="120"/>
      <c r="J278" s="58"/>
      <c r="K278" s="121"/>
      <c r="L278" s="2"/>
      <c r="M278" s="120"/>
      <c r="N278" s="120"/>
      <c r="O278" s="120"/>
      <c r="P278" s="120"/>
      <c r="Q278" s="2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122"/>
      <c r="AJ278" s="122"/>
      <c r="AK278" s="2"/>
      <c r="AL278" s="2"/>
      <c r="AM278" s="2"/>
      <c r="AN278" s="2"/>
      <c r="AO278" s="2"/>
      <c r="AP278" s="2"/>
      <c r="AQ278" s="2"/>
      <c r="AR278" s="15"/>
    </row>
    <row r="279" spans="1:44" ht="11.25" customHeight="1">
      <c r="A279" s="120"/>
      <c r="B279" s="120"/>
      <c r="C279" s="120"/>
      <c r="D279" s="120"/>
      <c r="E279" s="2"/>
      <c r="F279" s="2"/>
      <c r="G279" s="120"/>
      <c r="H279" s="120"/>
      <c r="I279" s="120"/>
      <c r="J279" s="58"/>
      <c r="K279" s="121"/>
      <c r="L279" s="2"/>
      <c r="M279" s="120"/>
      <c r="N279" s="120"/>
      <c r="O279" s="120"/>
      <c r="P279" s="120"/>
      <c r="Q279" s="2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122"/>
      <c r="AJ279" s="122"/>
      <c r="AK279" s="2"/>
      <c r="AL279" s="2"/>
      <c r="AM279" s="2"/>
      <c r="AN279" s="2"/>
      <c r="AO279" s="2"/>
      <c r="AP279" s="2"/>
      <c r="AQ279" s="2"/>
      <c r="AR279" s="15"/>
    </row>
    <row r="280" spans="1:44" ht="11.25" customHeight="1">
      <c r="A280" s="120"/>
      <c r="B280" s="120"/>
      <c r="C280" s="120"/>
      <c r="D280" s="120"/>
      <c r="E280" s="2"/>
      <c r="F280" s="2"/>
      <c r="G280" s="120"/>
      <c r="H280" s="120"/>
      <c r="I280" s="120"/>
      <c r="J280" s="58"/>
      <c r="K280" s="121"/>
      <c r="L280" s="2"/>
      <c r="M280" s="120"/>
      <c r="N280" s="120"/>
      <c r="O280" s="120"/>
      <c r="P280" s="120"/>
      <c r="Q280" s="2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122"/>
      <c r="AJ280" s="122"/>
      <c r="AK280" s="2"/>
      <c r="AL280" s="2"/>
      <c r="AM280" s="2"/>
      <c r="AN280" s="2"/>
      <c r="AO280" s="2"/>
      <c r="AP280" s="2"/>
      <c r="AQ280" s="2"/>
      <c r="AR280" s="15"/>
    </row>
    <row r="281" spans="1:44" ht="11.25" customHeight="1">
      <c r="A281" s="120"/>
      <c r="B281" s="120"/>
      <c r="C281" s="120"/>
      <c r="D281" s="120"/>
      <c r="E281" s="2"/>
      <c r="F281" s="2"/>
      <c r="G281" s="120"/>
      <c r="H281" s="120"/>
      <c r="I281" s="120"/>
      <c r="J281" s="58"/>
      <c r="K281" s="121"/>
      <c r="L281" s="2"/>
      <c r="M281" s="120"/>
      <c r="N281" s="120"/>
      <c r="O281" s="120"/>
      <c r="P281" s="120"/>
      <c r="Q281" s="2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122"/>
      <c r="AJ281" s="122"/>
      <c r="AK281" s="2"/>
      <c r="AL281" s="2"/>
      <c r="AM281" s="2"/>
      <c r="AN281" s="2"/>
      <c r="AO281" s="2"/>
      <c r="AP281" s="2"/>
      <c r="AQ281" s="2"/>
      <c r="AR281" s="15"/>
    </row>
    <row r="282" spans="1:44" ht="11.25" customHeight="1">
      <c r="A282" s="120"/>
      <c r="B282" s="120"/>
      <c r="C282" s="120"/>
      <c r="D282" s="120"/>
      <c r="E282" s="2"/>
      <c r="F282" s="2"/>
      <c r="G282" s="120"/>
      <c r="H282" s="120"/>
      <c r="I282" s="120"/>
      <c r="J282" s="58"/>
      <c r="K282" s="121"/>
      <c r="L282" s="2"/>
      <c r="M282" s="120"/>
      <c r="N282" s="120"/>
      <c r="O282" s="120"/>
      <c r="P282" s="120"/>
      <c r="Q282" s="2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122"/>
      <c r="AJ282" s="122"/>
      <c r="AK282" s="2"/>
      <c r="AL282" s="2"/>
      <c r="AM282" s="2"/>
      <c r="AN282" s="2"/>
      <c r="AO282" s="2"/>
      <c r="AP282" s="2"/>
      <c r="AQ282" s="2"/>
      <c r="AR282" s="15"/>
    </row>
    <row r="283" spans="1:44" ht="11.25" customHeight="1">
      <c r="A283" s="120"/>
      <c r="B283" s="120"/>
      <c r="C283" s="120"/>
      <c r="D283" s="120"/>
      <c r="E283" s="2"/>
      <c r="F283" s="2"/>
      <c r="G283" s="120"/>
      <c r="H283" s="120"/>
      <c r="I283" s="120"/>
      <c r="J283" s="58"/>
      <c r="K283" s="121"/>
      <c r="L283" s="2"/>
      <c r="M283" s="120"/>
      <c r="N283" s="120"/>
      <c r="O283" s="120"/>
      <c r="P283" s="120"/>
      <c r="Q283" s="2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122"/>
      <c r="AJ283" s="122"/>
      <c r="AK283" s="2"/>
      <c r="AL283" s="2"/>
      <c r="AM283" s="2"/>
      <c r="AN283" s="2"/>
      <c r="AO283" s="2"/>
      <c r="AP283" s="2"/>
      <c r="AQ283" s="2"/>
      <c r="AR283" s="15"/>
    </row>
    <row r="284" spans="1:44" ht="11.25" customHeight="1">
      <c r="A284" s="120"/>
      <c r="B284" s="120"/>
      <c r="C284" s="120"/>
      <c r="D284" s="120"/>
      <c r="E284" s="2"/>
      <c r="F284" s="2"/>
      <c r="G284" s="120"/>
      <c r="H284" s="120"/>
      <c r="I284" s="120"/>
      <c r="J284" s="58"/>
      <c r="K284" s="121"/>
      <c r="L284" s="2"/>
      <c r="M284" s="120"/>
      <c r="N284" s="120"/>
      <c r="O284" s="120"/>
      <c r="P284" s="120"/>
      <c r="Q284" s="2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122"/>
      <c r="AJ284" s="122"/>
      <c r="AK284" s="2"/>
      <c r="AL284" s="2"/>
      <c r="AM284" s="2"/>
      <c r="AN284" s="2"/>
      <c r="AO284" s="2"/>
      <c r="AP284" s="2"/>
      <c r="AQ284" s="2"/>
      <c r="AR284" s="15"/>
    </row>
    <row r="285" spans="1:44" ht="11.25" customHeight="1">
      <c r="A285" s="120"/>
      <c r="B285" s="120"/>
      <c r="C285" s="120"/>
      <c r="D285" s="120"/>
      <c r="E285" s="2"/>
      <c r="F285" s="2"/>
      <c r="G285" s="120"/>
      <c r="H285" s="120"/>
      <c r="I285" s="120"/>
      <c r="J285" s="58"/>
      <c r="K285" s="121"/>
      <c r="L285" s="2"/>
      <c r="M285" s="120"/>
      <c r="N285" s="120"/>
      <c r="O285" s="120"/>
      <c r="P285" s="120"/>
      <c r="Q285" s="2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122"/>
      <c r="AJ285" s="122"/>
      <c r="AK285" s="2"/>
      <c r="AL285" s="2"/>
      <c r="AM285" s="2"/>
      <c r="AN285" s="2"/>
      <c r="AO285" s="2"/>
      <c r="AP285" s="2"/>
      <c r="AQ285" s="2"/>
      <c r="AR285" s="15"/>
    </row>
    <row r="286" spans="1:44" ht="11.25" customHeight="1">
      <c r="A286" s="120"/>
      <c r="B286" s="120"/>
      <c r="C286" s="120"/>
      <c r="D286" s="120"/>
      <c r="E286" s="2"/>
      <c r="F286" s="2"/>
      <c r="G286" s="120"/>
      <c r="H286" s="120"/>
      <c r="I286" s="120"/>
      <c r="J286" s="58"/>
      <c r="K286" s="121"/>
      <c r="L286" s="2"/>
      <c r="M286" s="120"/>
      <c r="N286" s="120"/>
      <c r="O286" s="120"/>
      <c r="P286" s="120"/>
      <c r="Q286" s="2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122"/>
      <c r="AJ286" s="122"/>
      <c r="AK286" s="2"/>
      <c r="AL286" s="2"/>
      <c r="AM286" s="2"/>
      <c r="AN286" s="2"/>
      <c r="AO286" s="2"/>
      <c r="AP286" s="2"/>
      <c r="AQ286" s="2"/>
      <c r="AR286" s="15"/>
    </row>
    <row r="287" spans="1:44" ht="11.25" customHeight="1">
      <c r="A287" s="120"/>
      <c r="B287" s="120"/>
      <c r="C287" s="120"/>
      <c r="D287" s="120"/>
      <c r="E287" s="2"/>
      <c r="F287" s="2"/>
      <c r="G287" s="120"/>
      <c r="H287" s="120"/>
      <c r="I287" s="120"/>
      <c r="J287" s="58"/>
      <c r="K287" s="121"/>
      <c r="L287" s="2"/>
      <c r="M287" s="120"/>
      <c r="N287" s="120"/>
      <c r="O287" s="120"/>
      <c r="P287" s="120"/>
      <c r="Q287" s="2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122"/>
      <c r="AJ287" s="122"/>
      <c r="AK287" s="2"/>
      <c r="AL287" s="2"/>
      <c r="AM287" s="2"/>
      <c r="AN287" s="2"/>
      <c r="AO287" s="2"/>
      <c r="AP287" s="2"/>
      <c r="AQ287" s="2"/>
      <c r="AR287" s="15"/>
    </row>
    <row r="288" spans="1:44" ht="11.25" customHeight="1">
      <c r="A288" s="120"/>
      <c r="B288" s="120"/>
      <c r="C288" s="120"/>
      <c r="D288" s="120"/>
      <c r="E288" s="2"/>
      <c r="F288" s="2"/>
      <c r="G288" s="120"/>
      <c r="H288" s="120"/>
      <c r="I288" s="120"/>
      <c r="J288" s="58"/>
      <c r="K288" s="121"/>
      <c r="L288" s="2"/>
      <c r="M288" s="120"/>
      <c r="N288" s="120"/>
      <c r="O288" s="120"/>
      <c r="P288" s="120"/>
      <c r="Q288" s="2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122"/>
      <c r="AJ288" s="122"/>
      <c r="AK288" s="2"/>
      <c r="AL288" s="2"/>
      <c r="AM288" s="2"/>
      <c r="AN288" s="2"/>
      <c r="AO288" s="2"/>
      <c r="AP288" s="2"/>
      <c r="AQ288" s="2"/>
      <c r="AR288" s="15"/>
    </row>
    <row r="289" spans="1:44" ht="11.25" customHeight="1">
      <c r="A289" s="120"/>
      <c r="B289" s="120"/>
      <c r="C289" s="120"/>
      <c r="D289" s="120"/>
      <c r="E289" s="2"/>
      <c r="F289" s="2"/>
      <c r="G289" s="120"/>
      <c r="H289" s="120"/>
      <c r="I289" s="120"/>
      <c r="J289" s="58"/>
      <c r="K289" s="121"/>
      <c r="L289" s="2"/>
      <c r="M289" s="120"/>
      <c r="N289" s="120"/>
      <c r="O289" s="120"/>
      <c r="P289" s="120"/>
      <c r="Q289" s="2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122"/>
      <c r="AJ289" s="122"/>
      <c r="AK289" s="2"/>
      <c r="AL289" s="2"/>
      <c r="AM289" s="2"/>
      <c r="AN289" s="2"/>
      <c r="AO289" s="2"/>
      <c r="AP289" s="2"/>
      <c r="AQ289" s="2"/>
      <c r="AR289" s="15"/>
    </row>
    <row r="290" spans="1:44" ht="11.25" customHeight="1">
      <c r="A290" s="120"/>
      <c r="B290" s="120"/>
      <c r="C290" s="120"/>
      <c r="D290" s="120"/>
      <c r="E290" s="2"/>
      <c r="F290" s="2"/>
      <c r="G290" s="120"/>
      <c r="H290" s="120"/>
      <c r="I290" s="120"/>
      <c r="J290" s="58"/>
      <c r="K290" s="121"/>
      <c r="L290" s="2"/>
      <c r="M290" s="120"/>
      <c r="N290" s="120"/>
      <c r="O290" s="120"/>
      <c r="P290" s="120"/>
      <c r="Q290" s="2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122"/>
      <c r="AJ290" s="122"/>
      <c r="AK290" s="2"/>
      <c r="AL290" s="2"/>
      <c r="AM290" s="2"/>
      <c r="AN290" s="2"/>
      <c r="AO290" s="2"/>
      <c r="AP290" s="2"/>
      <c r="AQ290" s="2"/>
      <c r="AR290" s="15"/>
    </row>
    <row r="291" spans="1:44" ht="11.25" customHeight="1">
      <c r="A291" s="120"/>
      <c r="B291" s="120"/>
      <c r="C291" s="120"/>
      <c r="D291" s="120"/>
      <c r="E291" s="2"/>
      <c r="F291" s="2"/>
      <c r="G291" s="120"/>
      <c r="H291" s="120"/>
      <c r="I291" s="120"/>
      <c r="J291" s="58"/>
      <c r="K291" s="121"/>
      <c r="L291" s="2"/>
      <c r="M291" s="120"/>
      <c r="N291" s="120"/>
      <c r="O291" s="120"/>
      <c r="P291" s="120"/>
      <c r="Q291" s="2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122"/>
      <c r="AJ291" s="122"/>
      <c r="AK291" s="2"/>
      <c r="AL291" s="2"/>
      <c r="AM291" s="2"/>
      <c r="AN291" s="2"/>
      <c r="AO291" s="2"/>
      <c r="AP291" s="2"/>
      <c r="AQ291" s="2"/>
      <c r="AR291" s="15"/>
    </row>
    <row r="292" spans="1:44" ht="11.25" customHeight="1">
      <c r="A292" s="120"/>
      <c r="B292" s="120"/>
      <c r="C292" s="120"/>
      <c r="D292" s="120"/>
      <c r="E292" s="2"/>
      <c r="F292" s="2"/>
      <c r="G292" s="120"/>
      <c r="H292" s="120"/>
      <c r="I292" s="120"/>
      <c r="J292" s="58"/>
      <c r="K292" s="121"/>
      <c r="L292" s="2"/>
      <c r="M292" s="120"/>
      <c r="N292" s="120"/>
      <c r="O292" s="120"/>
      <c r="P292" s="120"/>
      <c r="Q292" s="2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122"/>
      <c r="AJ292" s="122"/>
      <c r="AK292" s="2"/>
      <c r="AL292" s="2"/>
      <c r="AM292" s="2"/>
      <c r="AN292" s="2"/>
      <c r="AO292" s="2"/>
      <c r="AP292" s="2"/>
      <c r="AQ292" s="2"/>
      <c r="AR292" s="15"/>
    </row>
    <row r="293" spans="1:44" ht="11.25" customHeight="1">
      <c r="A293" s="120"/>
      <c r="B293" s="120"/>
      <c r="C293" s="120"/>
      <c r="D293" s="120"/>
      <c r="E293" s="2"/>
      <c r="F293" s="2"/>
      <c r="G293" s="120"/>
      <c r="H293" s="120"/>
      <c r="I293" s="120"/>
      <c r="J293" s="58"/>
      <c r="K293" s="121"/>
      <c r="L293" s="2"/>
      <c r="M293" s="120"/>
      <c r="N293" s="120"/>
      <c r="O293" s="120"/>
      <c r="P293" s="120"/>
      <c r="Q293" s="2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122"/>
      <c r="AJ293" s="122"/>
      <c r="AK293" s="2"/>
      <c r="AL293" s="2"/>
      <c r="AM293" s="2"/>
      <c r="AN293" s="2"/>
      <c r="AO293" s="2"/>
      <c r="AP293" s="2"/>
      <c r="AQ293" s="2"/>
      <c r="AR293" s="15"/>
    </row>
    <row r="294" spans="1:44" ht="11.25" customHeight="1">
      <c r="A294" s="120"/>
      <c r="B294" s="120"/>
      <c r="C294" s="120"/>
      <c r="D294" s="120"/>
      <c r="E294" s="2"/>
      <c r="F294" s="2"/>
      <c r="G294" s="120"/>
      <c r="H294" s="120"/>
      <c r="I294" s="120"/>
      <c r="J294" s="58"/>
      <c r="K294" s="121"/>
      <c r="L294" s="2"/>
      <c r="M294" s="120"/>
      <c r="N294" s="120"/>
      <c r="O294" s="120"/>
      <c r="P294" s="120"/>
      <c r="Q294" s="2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122"/>
      <c r="AJ294" s="122"/>
      <c r="AK294" s="2"/>
      <c r="AL294" s="2"/>
      <c r="AM294" s="2"/>
      <c r="AN294" s="2"/>
      <c r="AO294" s="2"/>
      <c r="AP294" s="2"/>
      <c r="AQ294" s="2"/>
      <c r="AR294" s="15"/>
    </row>
    <row r="295" spans="1:44" ht="11.25" customHeight="1">
      <c r="A295" s="120"/>
      <c r="B295" s="120"/>
      <c r="C295" s="120"/>
      <c r="D295" s="120"/>
      <c r="E295" s="2"/>
      <c r="F295" s="2"/>
      <c r="G295" s="120"/>
      <c r="H295" s="120"/>
      <c r="I295" s="120"/>
      <c r="J295" s="58"/>
      <c r="K295" s="121"/>
      <c r="L295" s="2"/>
      <c r="M295" s="120"/>
      <c r="N295" s="120"/>
      <c r="O295" s="120"/>
      <c r="P295" s="120"/>
      <c r="Q295" s="2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122"/>
      <c r="AJ295" s="122"/>
      <c r="AK295" s="2"/>
      <c r="AL295" s="2"/>
      <c r="AM295" s="2"/>
      <c r="AN295" s="2"/>
      <c r="AO295" s="2"/>
      <c r="AP295" s="2"/>
      <c r="AQ295" s="2"/>
      <c r="AR295" s="15"/>
    </row>
    <row r="296" spans="1:44" ht="11.25" customHeight="1">
      <c r="A296" s="120"/>
      <c r="B296" s="120"/>
      <c r="C296" s="120"/>
      <c r="D296" s="120"/>
      <c r="E296" s="2"/>
      <c r="F296" s="2"/>
      <c r="G296" s="120"/>
      <c r="H296" s="120"/>
      <c r="I296" s="120"/>
      <c r="J296" s="58"/>
      <c r="K296" s="121"/>
      <c r="L296" s="2"/>
      <c r="M296" s="120"/>
      <c r="N296" s="120"/>
      <c r="O296" s="120"/>
      <c r="P296" s="120"/>
      <c r="Q296" s="2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122"/>
      <c r="AJ296" s="122"/>
      <c r="AK296" s="2"/>
      <c r="AL296" s="2"/>
      <c r="AM296" s="2"/>
      <c r="AN296" s="2"/>
      <c r="AO296" s="2"/>
      <c r="AP296" s="2"/>
      <c r="AQ296" s="2"/>
      <c r="AR296" s="15"/>
    </row>
    <row r="297" spans="1:44" ht="11.25" customHeight="1">
      <c r="A297" s="120"/>
      <c r="B297" s="120"/>
      <c r="C297" s="120"/>
      <c r="D297" s="120"/>
      <c r="E297" s="2"/>
      <c r="F297" s="2"/>
      <c r="G297" s="120"/>
      <c r="H297" s="120"/>
      <c r="I297" s="120"/>
      <c r="J297" s="58"/>
      <c r="K297" s="121"/>
      <c r="L297" s="2"/>
      <c r="M297" s="120"/>
      <c r="N297" s="120"/>
      <c r="O297" s="120"/>
      <c r="P297" s="120"/>
      <c r="Q297" s="2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122"/>
      <c r="AJ297" s="122"/>
      <c r="AK297" s="2"/>
      <c r="AL297" s="2"/>
      <c r="AM297" s="2"/>
      <c r="AN297" s="2"/>
      <c r="AO297" s="2"/>
      <c r="AP297" s="2"/>
      <c r="AQ297" s="2"/>
      <c r="AR297" s="15"/>
    </row>
    <row r="298" spans="1:44" ht="11.25" customHeight="1">
      <c r="A298" s="120"/>
      <c r="B298" s="120"/>
      <c r="C298" s="120"/>
      <c r="D298" s="120"/>
      <c r="E298" s="2"/>
      <c r="F298" s="2"/>
      <c r="G298" s="120"/>
      <c r="H298" s="120"/>
      <c r="I298" s="120"/>
      <c r="J298" s="58"/>
      <c r="K298" s="121"/>
      <c r="L298" s="2"/>
      <c r="M298" s="120"/>
      <c r="N298" s="120"/>
      <c r="O298" s="120"/>
      <c r="P298" s="120"/>
      <c r="Q298" s="2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122"/>
      <c r="AJ298" s="122"/>
      <c r="AK298" s="2"/>
      <c r="AL298" s="2"/>
      <c r="AM298" s="2"/>
      <c r="AN298" s="2"/>
      <c r="AO298" s="2"/>
      <c r="AP298" s="2"/>
      <c r="AQ298" s="2"/>
      <c r="AR298" s="15"/>
    </row>
    <row r="299" spans="1:44" ht="11.25" customHeight="1">
      <c r="A299" s="120"/>
      <c r="B299" s="120"/>
      <c r="C299" s="120"/>
      <c r="D299" s="120"/>
      <c r="E299" s="2"/>
      <c r="F299" s="2"/>
      <c r="G299" s="120"/>
      <c r="H299" s="120"/>
      <c r="I299" s="120"/>
      <c r="J299" s="58"/>
      <c r="K299" s="121"/>
      <c r="L299" s="2"/>
      <c r="M299" s="120"/>
      <c r="N299" s="120"/>
      <c r="O299" s="120"/>
      <c r="P299" s="120"/>
      <c r="Q299" s="2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122"/>
      <c r="AJ299" s="122"/>
      <c r="AK299" s="2"/>
      <c r="AL299" s="2"/>
      <c r="AM299" s="2"/>
      <c r="AN299" s="2"/>
      <c r="AO299" s="2"/>
      <c r="AP299" s="2"/>
      <c r="AQ299" s="2"/>
      <c r="AR299" s="15"/>
    </row>
    <row r="300" spans="1:44" ht="11.25" customHeight="1">
      <c r="A300" s="120"/>
      <c r="B300" s="120"/>
      <c r="C300" s="120"/>
      <c r="D300" s="120"/>
      <c r="E300" s="2"/>
      <c r="F300" s="2"/>
      <c r="G300" s="120"/>
      <c r="H300" s="120"/>
      <c r="I300" s="120"/>
      <c r="J300" s="58"/>
      <c r="K300" s="121"/>
      <c r="L300" s="2"/>
      <c r="M300" s="120"/>
      <c r="N300" s="120"/>
      <c r="O300" s="120"/>
      <c r="P300" s="120"/>
      <c r="Q300" s="2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122"/>
      <c r="AJ300" s="122"/>
      <c r="AK300" s="2"/>
      <c r="AL300" s="2"/>
      <c r="AM300" s="2"/>
      <c r="AN300" s="2"/>
      <c r="AO300" s="2"/>
      <c r="AP300" s="2"/>
      <c r="AQ300" s="2"/>
      <c r="AR300" s="15"/>
    </row>
    <row r="301" spans="1:44" ht="11.25" customHeight="1">
      <c r="A301" s="120"/>
      <c r="B301" s="120"/>
      <c r="C301" s="120"/>
      <c r="D301" s="120"/>
      <c r="E301" s="2"/>
      <c r="F301" s="2"/>
      <c r="G301" s="120"/>
      <c r="H301" s="120"/>
      <c r="I301" s="120"/>
      <c r="J301" s="58"/>
      <c r="K301" s="121"/>
      <c r="L301" s="2"/>
      <c r="M301" s="120"/>
      <c r="N301" s="120"/>
      <c r="O301" s="120"/>
      <c r="P301" s="120"/>
      <c r="Q301" s="2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122"/>
      <c r="AJ301" s="122"/>
      <c r="AK301" s="2"/>
      <c r="AL301" s="2"/>
      <c r="AM301" s="2"/>
      <c r="AN301" s="2"/>
      <c r="AO301" s="2"/>
      <c r="AP301" s="2"/>
      <c r="AQ301" s="2"/>
      <c r="AR301" s="15"/>
    </row>
    <row r="302" spans="1:44" ht="11.25" customHeight="1">
      <c r="A302" s="120"/>
      <c r="B302" s="120"/>
      <c r="C302" s="120"/>
      <c r="D302" s="120"/>
      <c r="E302" s="2"/>
      <c r="F302" s="2"/>
      <c r="G302" s="120"/>
      <c r="H302" s="120"/>
      <c r="I302" s="120"/>
      <c r="J302" s="58"/>
      <c r="K302" s="121"/>
      <c r="L302" s="2"/>
      <c r="M302" s="120"/>
      <c r="N302" s="120"/>
      <c r="O302" s="120"/>
      <c r="P302" s="120"/>
      <c r="Q302" s="2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122"/>
      <c r="AJ302" s="122"/>
      <c r="AK302" s="2"/>
      <c r="AL302" s="2"/>
      <c r="AM302" s="2"/>
      <c r="AN302" s="2"/>
      <c r="AO302" s="2"/>
      <c r="AP302" s="2"/>
      <c r="AQ302" s="2"/>
      <c r="AR302" s="15"/>
    </row>
    <row r="303" spans="1:44" ht="11.25" customHeight="1">
      <c r="A303" s="120"/>
      <c r="B303" s="120"/>
      <c r="C303" s="120"/>
      <c r="D303" s="120"/>
      <c r="E303" s="2"/>
      <c r="F303" s="2"/>
      <c r="G303" s="120"/>
      <c r="H303" s="120"/>
      <c r="I303" s="120"/>
      <c r="J303" s="58"/>
      <c r="K303" s="121"/>
      <c r="L303" s="2"/>
      <c r="M303" s="120"/>
      <c r="N303" s="120"/>
      <c r="O303" s="120"/>
      <c r="P303" s="120"/>
      <c r="Q303" s="2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122"/>
      <c r="AJ303" s="122"/>
      <c r="AK303" s="2"/>
      <c r="AL303" s="2"/>
      <c r="AM303" s="2"/>
      <c r="AN303" s="2"/>
      <c r="AO303" s="2"/>
      <c r="AP303" s="2"/>
      <c r="AQ303" s="2"/>
      <c r="AR303" s="15"/>
    </row>
    <row r="304" spans="1:44" ht="11.25" customHeight="1">
      <c r="A304" s="120"/>
      <c r="B304" s="120"/>
      <c r="C304" s="120"/>
      <c r="D304" s="120"/>
      <c r="E304" s="2"/>
      <c r="F304" s="2"/>
      <c r="G304" s="120"/>
      <c r="H304" s="120"/>
      <c r="I304" s="120"/>
      <c r="J304" s="58"/>
      <c r="K304" s="121"/>
      <c r="L304" s="2"/>
      <c r="M304" s="120"/>
      <c r="N304" s="120"/>
      <c r="O304" s="120"/>
      <c r="P304" s="120"/>
      <c r="Q304" s="2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122"/>
      <c r="AJ304" s="122"/>
      <c r="AK304" s="2"/>
      <c r="AL304" s="2"/>
      <c r="AM304" s="2"/>
      <c r="AN304" s="2"/>
      <c r="AO304" s="2"/>
      <c r="AP304" s="2"/>
      <c r="AQ304" s="2"/>
      <c r="AR304" s="15"/>
    </row>
    <row r="305" spans="1:44" ht="11.25" customHeight="1">
      <c r="A305" s="120"/>
      <c r="B305" s="120"/>
      <c r="C305" s="120"/>
      <c r="D305" s="120"/>
      <c r="E305" s="2"/>
      <c r="F305" s="2"/>
      <c r="G305" s="120"/>
      <c r="H305" s="120"/>
      <c r="I305" s="120"/>
      <c r="J305" s="58"/>
      <c r="K305" s="121"/>
      <c r="L305" s="2"/>
      <c r="M305" s="120"/>
      <c r="N305" s="120"/>
      <c r="O305" s="120"/>
      <c r="P305" s="120"/>
      <c r="Q305" s="2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122"/>
      <c r="AJ305" s="122"/>
      <c r="AK305" s="2"/>
      <c r="AL305" s="2"/>
      <c r="AM305" s="2"/>
      <c r="AN305" s="2"/>
      <c r="AO305" s="2"/>
      <c r="AP305" s="2"/>
      <c r="AQ305" s="2"/>
      <c r="AR305" s="15"/>
    </row>
    <row r="306" spans="1:44" ht="11.25" customHeight="1">
      <c r="A306" s="120"/>
      <c r="B306" s="120"/>
      <c r="C306" s="120"/>
      <c r="D306" s="120"/>
      <c r="E306" s="2"/>
      <c r="F306" s="2"/>
      <c r="G306" s="120"/>
      <c r="H306" s="120"/>
      <c r="I306" s="120"/>
      <c r="J306" s="58"/>
      <c r="K306" s="121"/>
      <c r="L306" s="2"/>
      <c r="M306" s="120"/>
      <c r="N306" s="120"/>
      <c r="O306" s="120"/>
      <c r="P306" s="120"/>
      <c r="Q306" s="2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122"/>
      <c r="AJ306" s="122"/>
      <c r="AK306" s="2"/>
      <c r="AL306" s="2"/>
      <c r="AM306" s="2"/>
      <c r="AN306" s="2"/>
      <c r="AO306" s="2"/>
      <c r="AP306" s="2"/>
      <c r="AQ306" s="2"/>
      <c r="AR306" s="15"/>
    </row>
    <row r="307" spans="1:44" ht="11.25" customHeight="1">
      <c r="A307" s="120"/>
      <c r="B307" s="120"/>
      <c r="C307" s="120"/>
      <c r="D307" s="120"/>
      <c r="E307" s="2"/>
      <c r="F307" s="2"/>
      <c r="G307" s="120"/>
      <c r="H307" s="120"/>
      <c r="I307" s="120"/>
      <c r="J307" s="58"/>
      <c r="K307" s="121"/>
      <c r="L307" s="2"/>
      <c r="M307" s="120"/>
      <c r="N307" s="120"/>
      <c r="O307" s="120"/>
      <c r="P307" s="120"/>
      <c r="Q307" s="2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122"/>
      <c r="AJ307" s="122"/>
      <c r="AK307" s="2"/>
      <c r="AL307" s="2"/>
      <c r="AM307" s="2"/>
      <c r="AN307" s="2"/>
      <c r="AO307" s="2"/>
      <c r="AP307" s="2"/>
      <c r="AQ307" s="2"/>
      <c r="AR307" s="15"/>
    </row>
    <row r="308" spans="1:44" ht="11.25" customHeight="1">
      <c r="A308" s="120"/>
      <c r="B308" s="120"/>
      <c r="C308" s="120"/>
      <c r="D308" s="120"/>
      <c r="E308" s="2"/>
      <c r="F308" s="2"/>
      <c r="G308" s="120"/>
      <c r="H308" s="120"/>
      <c r="I308" s="120"/>
      <c r="J308" s="58"/>
      <c r="K308" s="121"/>
      <c r="L308" s="2"/>
      <c r="M308" s="120"/>
      <c r="N308" s="120"/>
      <c r="O308" s="120"/>
      <c r="P308" s="120"/>
      <c r="Q308" s="2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122"/>
      <c r="AJ308" s="122"/>
      <c r="AK308" s="2"/>
      <c r="AL308" s="2"/>
      <c r="AM308" s="2"/>
      <c r="AN308" s="2"/>
      <c r="AO308" s="2"/>
      <c r="AP308" s="2"/>
      <c r="AQ308" s="2"/>
      <c r="AR308" s="15"/>
    </row>
    <row r="309" spans="1:44" ht="11.25" customHeight="1">
      <c r="A309" s="120"/>
      <c r="B309" s="120"/>
      <c r="C309" s="120"/>
      <c r="D309" s="120"/>
      <c r="E309" s="2"/>
      <c r="F309" s="2"/>
      <c r="G309" s="120"/>
      <c r="H309" s="120"/>
      <c r="I309" s="120"/>
      <c r="J309" s="58"/>
      <c r="K309" s="121"/>
      <c r="L309" s="2"/>
      <c r="M309" s="120"/>
      <c r="N309" s="120"/>
      <c r="O309" s="120"/>
      <c r="P309" s="120"/>
      <c r="Q309" s="2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122"/>
      <c r="AJ309" s="122"/>
      <c r="AK309" s="2"/>
      <c r="AL309" s="2"/>
      <c r="AM309" s="2"/>
      <c r="AN309" s="2"/>
      <c r="AO309" s="2"/>
      <c r="AP309" s="2"/>
      <c r="AQ309" s="2"/>
      <c r="AR309" s="15"/>
    </row>
    <row r="310" spans="1:44" ht="11.25" customHeight="1">
      <c r="A310" s="120"/>
      <c r="B310" s="120"/>
      <c r="C310" s="120"/>
      <c r="D310" s="120"/>
      <c r="E310" s="2"/>
      <c r="F310" s="2"/>
      <c r="G310" s="120"/>
      <c r="H310" s="120"/>
      <c r="I310" s="120"/>
      <c r="J310" s="58"/>
      <c r="K310" s="121"/>
      <c r="L310" s="2"/>
      <c r="M310" s="120"/>
      <c r="N310" s="120"/>
      <c r="O310" s="120"/>
      <c r="P310" s="120"/>
      <c r="Q310" s="2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122"/>
      <c r="AJ310" s="122"/>
      <c r="AK310" s="2"/>
      <c r="AL310" s="2"/>
      <c r="AM310" s="2"/>
      <c r="AN310" s="2"/>
      <c r="AO310" s="2"/>
      <c r="AP310" s="2"/>
      <c r="AQ310" s="2"/>
      <c r="AR310" s="15"/>
    </row>
    <row r="311" spans="1:44" ht="11.25" customHeight="1">
      <c r="A311" s="120"/>
      <c r="B311" s="120"/>
      <c r="C311" s="120"/>
      <c r="D311" s="120"/>
      <c r="E311" s="2"/>
      <c r="F311" s="2"/>
      <c r="G311" s="120"/>
      <c r="H311" s="120"/>
      <c r="I311" s="120"/>
      <c r="J311" s="58"/>
      <c r="K311" s="121"/>
      <c r="L311" s="2"/>
      <c r="M311" s="120"/>
      <c r="N311" s="120"/>
      <c r="O311" s="120"/>
      <c r="P311" s="120"/>
      <c r="Q311" s="2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122"/>
      <c r="AJ311" s="122"/>
      <c r="AK311" s="2"/>
      <c r="AL311" s="2"/>
      <c r="AM311" s="2"/>
      <c r="AN311" s="2"/>
      <c r="AO311" s="2"/>
      <c r="AP311" s="2"/>
      <c r="AQ311" s="2"/>
      <c r="AR311" s="15"/>
    </row>
    <row r="312" spans="1:44" ht="11.25" customHeight="1">
      <c r="A312" s="120"/>
      <c r="B312" s="120"/>
      <c r="C312" s="120"/>
      <c r="D312" s="120"/>
      <c r="E312" s="2"/>
      <c r="F312" s="2"/>
      <c r="G312" s="120"/>
      <c r="H312" s="120"/>
      <c r="I312" s="120"/>
      <c r="J312" s="58"/>
      <c r="K312" s="121"/>
      <c r="L312" s="2"/>
      <c r="M312" s="120"/>
      <c r="N312" s="120"/>
      <c r="O312" s="120"/>
      <c r="P312" s="120"/>
      <c r="Q312" s="2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122"/>
      <c r="AJ312" s="122"/>
      <c r="AK312" s="2"/>
      <c r="AL312" s="2"/>
      <c r="AM312" s="2"/>
      <c r="AN312" s="2"/>
      <c r="AO312" s="2"/>
      <c r="AP312" s="2"/>
      <c r="AQ312" s="2"/>
      <c r="AR312" s="15"/>
    </row>
    <row r="313" spans="1:44" ht="11.25" customHeight="1">
      <c r="A313" s="120"/>
      <c r="B313" s="120"/>
      <c r="C313" s="120"/>
      <c r="D313" s="120"/>
      <c r="E313" s="2"/>
      <c r="F313" s="2"/>
      <c r="G313" s="120"/>
      <c r="H313" s="120"/>
      <c r="I313" s="120"/>
      <c r="J313" s="58"/>
      <c r="K313" s="121"/>
      <c r="L313" s="2"/>
      <c r="M313" s="120"/>
      <c r="N313" s="120"/>
      <c r="O313" s="120"/>
      <c r="P313" s="120"/>
      <c r="Q313" s="2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122"/>
      <c r="AJ313" s="122"/>
      <c r="AK313" s="2"/>
      <c r="AL313" s="2"/>
      <c r="AM313" s="2"/>
      <c r="AN313" s="2"/>
      <c r="AO313" s="2"/>
      <c r="AP313" s="2"/>
      <c r="AQ313" s="2"/>
      <c r="AR313" s="15"/>
    </row>
    <row r="314" spans="1:44" ht="11.25" customHeight="1">
      <c r="A314" s="120"/>
      <c r="B314" s="120"/>
      <c r="C314" s="120"/>
      <c r="D314" s="120"/>
      <c r="E314" s="2"/>
      <c r="F314" s="2"/>
      <c r="G314" s="120"/>
      <c r="H314" s="120"/>
      <c r="I314" s="120"/>
      <c r="J314" s="58"/>
      <c r="K314" s="121"/>
      <c r="L314" s="2"/>
      <c r="M314" s="120"/>
      <c r="N314" s="120"/>
      <c r="O314" s="120"/>
      <c r="P314" s="120"/>
      <c r="Q314" s="2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122"/>
      <c r="AJ314" s="122"/>
      <c r="AK314" s="2"/>
      <c r="AL314" s="2"/>
      <c r="AM314" s="2"/>
      <c r="AN314" s="2"/>
      <c r="AO314" s="2"/>
      <c r="AP314" s="2"/>
      <c r="AQ314" s="2"/>
      <c r="AR314" s="15"/>
    </row>
    <row r="315" spans="1:44" ht="11.25" customHeight="1">
      <c r="A315" s="120"/>
      <c r="B315" s="120"/>
      <c r="C315" s="120"/>
      <c r="D315" s="120"/>
      <c r="E315" s="2"/>
      <c r="F315" s="2"/>
      <c r="G315" s="120"/>
      <c r="H315" s="120"/>
      <c r="I315" s="120"/>
      <c r="J315" s="58"/>
      <c r="K315" s="121"/>
      <c r="L315" s="2"/>
      <c r="M315" s="120"/>
      <c r="N315" s="120"/>
      <c r="O315" s="120"/>
      <c r="P315" s="120"/>
      <c r="Q315" s="2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122"/>
      <c r="AJ315" s="122"/>
      <c r="AK315" s="2"/>
      <c r="AL315" s="2"/>
      <c r="AM315" s="2"/>
      <c r="AN315" s="2"/>
      <c r="AO315" s="2"/>
      <c r="AP315" s="2"/>
      <c r="AQ315" s="2"/>
      <c r="AR315" s="15"/>
    </row>
    <row r="316" spans="1:44" ht="11.25" customHeight="1">
      <c r="A316" s="120"/>
      <c r="B316" s="120"/>
      <c r="C316" s="120"/>
      <c r="D316" s="120"/>
      <c r="E316" s="2"/>
      <c r="F316" s="2"/>
      <c r="G316" s="120"/>
      <c r="H316" s="120"/>
      <c r="I316" s="120"/>
      <c r="J316" s="58"/>
      <c r="K316" s="121"/>
      <c r="L316" s="2"/>
      <c r="M316" s="120"/>
      <c r="N316" s="120"/>
      <c r="O316" s="120"/>
      <c r="P316" s="120"/>
      <c r="Q316" s="2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122"/>
      <c r="AJ316" s="122"/>
      <c r="AK316" s="2"/>
      <c r="AL316" s="2"/>
      <c r="AM316" s="2"/>
      <c r="AN316" s="2"/>
      <c r="AO316" s="2"/>
      <c r="AP316" s="2"/>
      <c r="AQ316" s="2"/>
      <c r="AR316" s="15"/>
    </row>
    <row r="317" spans="1:44" ht="11.25" customHeight="1">
      <c r="A317" s="120"/>
      <c r="B317" s="120"/>
      <c r="C317" s="120"/>
      <c r="D317" s="120"/>
      <c r="E317" s="2"/>
      <c r="F317" s="2"/>
      <c r="G317" s="120"/>
      <c r="H317" s="120"/>
      <c r="I317" s="120"/>
      <c r="J317" s="58"/>
      <c r="K317" s="121"/>
      <c r="L317" s="2"/>
      <c r="M317" s="120"/>
      <c r="N317" s="120"/>
      <c r="O317" s="120"/>
      <c r="P317" s="120"/>
      <c r="Q317" s="2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122"/>
      <c r="AJ317" s="122"/>
      <c r="AK317" s="2"/>
      <c r="AL317" s="2"/>
      <c r="AM317" s="2"/>
      <c r="AN317" s="2"/>
      <c r="AO317" s="2"/>
      <c r="AP317" s="2"/>
      <c r="AQ317" s="2"/>
      <c r="AR317" s="15"/>
    </row>
    <row r="318" spans="1:44" ht="11.25" customHeight="1">
      <c r="A318" s="120"/>
      <c r="B318" s="120"/>
      <c r="C318" s="120"/>
      <c r="D318" s="120"/>
      <c r="E318" s="2"/>
      <c r="F318" s="2"/>
      <c r="G318" s="120"/>
      <c r="H318" s="120"/>
      <c r="I318" s="120"/>
      <c r="J318" s="58"/>
      <c r="K318" s="121"/>
      <c r="L318" s="2"/>
      <c r="M318" s="120"/>
      <c r="N318" s="120"/>
      <c r="O318" s="120"/>
      <c r="P318" s="120"/>
      <c r="Q318" s="2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122"/>
      <c r="AJ318" s="122"/>
      <c r="AK318" s="2"/>
      <c r="AL318" s="2"/>
      <c r="AM318" s="2"/>
      <c r="AN318" s="2"/>
      <c r="AO318" s="2"/>
      <c r="AP318" s="2"/>
      <c r="AQ318" s="2"/>
      <c r="AR318" s="15"/>
    </row>
    <row r="319" spans="1:44" ht="11.25" customHeight="1">
      <c r="A319" s="120"/>
      <c r="B319" s="120"/>
      <c r="C319" s="120"/>
      <c r="D319" s="120"/>
      <c r="E319" s="2"/>
      <c r="F319" s="2"/>
      <c r="G319" s="120"/>
      <c r="H319" s="120"/>
      <c r="I319" s="120"/>
      <c r="J319" s="58"/>
      <c r="K319" s="121"/>
      <c r="L319" s="2"/>
      <c r="M319" s="120"/>
      <c r="N319" s="120"/>
      <c r="O319" s="120"/>
      <c r="P319" s="120"/>
      <c r="Q319" s="2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122"/>
      <c r="AJ319" s="122"/>
      <c r="AK319" s="2"/>
      <c r="AL319" s="2"/>
      <c r="AM319" s="2"/>
      <c r="AN319" s="2"/>
      <c r="AO319" s="2"/>
      <c r="AP319" s="2"/>
      <c r="AQ319" s="2"/>
      <c r="AR319" s="15"/>
    </row>
    <row r="320" spans="1:44" ht="11.25" customHeight="1">
      <c r="A320" s="120"/>
      <c r="B320" s="120"/>
      <c r="C320" s="120"/>
      <c r="D320" s="120"/>
      <c r="E320" s="2"/>
      <c r="F320" s="2"/>
      <c r="G320" s="120"/>
      <c r="H320" s="120"/>
      <c r="I320" s="120"/>
      <c r="J320" s="58"/>
      <c r="K320" s="121"/>
      <c r="L320" s="2"/>
      <c r="M320" s="120"/>
      <c r="N320" s="120"/>
      <c r="O320" s="120"/>
      <c r="P320" s="120"/>
      <c r="Q320" s="2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122"/>
      <c r="AJ320" s="122"/>
      <c r="AK320" s="2"/>
      <c r="AL320" s="2"/>
      <c r="AM320" s="2"/>
      <c r="AN320" s="2"/>
      <c r="AO320" s="2"/>
      <c r="AP320" s="2"/>
      <c r="AQ320" s="2"/>
      <c r="AR320" s="15"/>
    </row>
    <row r="321" spans="1:44" ht="11.25" customHeight="1">
      <c r="A321" s="120"/>
      <c r="B321" s="120"/>
      <c r="C321" s="120"/>
      <c r="D321" s="120"/>
      <c r="E321" s="2"/>
      <c r="F321" s="2"/>
      <c r="G321" s="120"/>
      <c r="H321" s="120"/>
      <c r="I321" s="120"/>
      <c r="J321" s="58"/>
      <c r="K321" s="121"/>
      <c r="L321" s="2"/>
      <c r="M321" s="120"/>
      <c r="N321" s="120"/>
      <c r="O321" s="120"/>
      <c r="P321" s="120"/>
      <c r="Q321" s="2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122"/>
      <c r="AJ321" s="122"/>
      <c r="AK321" s="2"/>
      <c r="AL321" s="2"/>
      <c r="AM321" s="2"/>
      <c r="AN321" s="2"/>
      <c r="AO321" s="2"/>
      <c r="AP321" s="2"/>
      <c r="AQ321" s="2"/>
      <c r="AR321" s="15"/>
    </row>
    <row r="322" spans="1:44" ht="11.25" customHeight="1">
      <c r="A322" s="120"/>
      <c r="B322" s="120"/>
      <c r="C322" s="120"/>
      <c r="D322" s="120"/>
      <c r="E322" s="2"/>
      <c r="F322" s="2"/>
      <c r="G322" s="120"/>
      <c r="H322" s="120"/>
      <c r="I322" s="120"/>
      <c r="J322" s="58"/>
      <c r="K322" s="121"/>
      <c r="L322" s="2"/>
      <c r="M322" s="120"/>
      <c r="N322" s="120"/>
      <c r="O322" s="120"/>
      <c r="P322" s="120"/>
      <c r="Q322" s="2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122"/>
      <c r="AJ322" s="122"/>
      <c r="AK322" s="2"/>
      <c r="AL322" s="2"/>
      <c r="AM322" s="2"/>
      <c r="AN322" s="2"/>
      <c r="AO322" s="2"/>
      <c r="AP322" s="2"/>
      <c r="AQ322" s="2"/>
      <c r="AR322" s="15"/>
    </row>
    <row r="323" spans="1:44" ht="11.25" customHeight="1">
      <c r="A323" s="120"/>
      <c r="B323" s="120"/>
      <c r="C323" s="120"/>
      <c r="D323" s="120"/>
      <c r="E323" s="2"/>
      <c r="F323" s="2"/>
      <c r="G323" s="120"/>
      <c r="H323" s="120"/>
      <c r="I323" s="120"/>
      <c r="J323" s="58"/>
      <c r="K323" s="121"/>
      <c r="L323" s="2"/>
      <c r="M323" s="120"/>
      <c r="N323" s="120"/>
      <c r="O323" s="120"/>
      <c r="P323" s="120"/>
      <c r="Q323" s="2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122"/>
      <c r="AJ323" s="122"/>
      <c r="AK323" s="2"/>
      <c r="AL323" s="2"/>
      <c r="AM323" s="2"/>
      <c r="AN323" s="2"/>
      <c r="AO323" s="2"/>
      <c r="AP323" s="2"/>
      <c r="AQ323" s="2"/>
      <c r="AR323" s="15"/>
    </row>
    <row r="324" spans="1:44" ht="11.25" customHeight="1">
      <c r="A324" s="120"/>
      <c r="B324" s="120"/>
      <c r="C324" s="120"/>
      <c r="D324" s="120"/>
      <c r="E324" s="2"/>
      <c r="F324" s="2"/>
      <c r="G324" s="120"/>
      <c r="H324" s="120"/>
      <c r="I324" s="120"/>
      <c r="J324" s="58"/>
      <c r="K324" s="121"/>
      <c r="L324" s="2"/>
      <c r="M324" s="120"/>
      <c r="N324" s="120"/>
      <c r="O324" s="120"/>
      <c r="P324" s="120"/>
      <c r="Q324" s="2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122"/>
      <c r="AJ324" s="122"/>
      <c r="AK324" s="2"/>
      <c r="AL324" s="2"/>
      <c r="AM324" s="2"/>
      <c r="AN324" s="2"/>
      <c r="AO324" s="2"/>
      <c r="AP324" s="2"/>
      <c r="AQ324" s="2"/>
      <c r="AR324" s="15"/>
    </row>
    <row r="325" spans="1:44" ht="11.25" customHeight="1">
      <c r="A325" s="120"/>
      <c r="B325" s="120"/>
      <c r="C325" s="120"/>
      <c r="D325" s="120"/>
      <c r="E325" s="2"/>
      <c r="F325" s="2"/>
      <c r="G325" s="120"/>
      <c r="H325" s="120"/>
      <c r="I325" s="120"/>
      <c r="J325" s="58"/>
      <c r="K325" s="121"/>
      <c r="L325" s="2"/>
      <c r="M325" s="120"/>
      <c r="N325" s="120"/>
      <c r="O325" s="120"/>
      <c r="P325" s="120"/>
      <c r="Q325" s="2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122"/>
      <c r="AJ325" s="122"/>
      <c r="AK325" s="2"/>
      <c r="AL325" s="2"/>
      <c r="AM325" s="2"/>
      <c r="AN325" s="2"/>
      <c r="AO325" s="2"/>
      <c r="AP325" s="2"/>
      <c r="AQ325" s="2"/>
      <c r="AR325" s="15"/>
    </row>
    <row r="326" spans="1:44" ht="11.25" customHeight="1">
      <c r="A326" s="120"/>
      <c r="B326" s="120"/>
      <c r="C326" s="120"/>
      <c r="D326" s="120"/>
      <c r="E326" s="2"/>
      <c r="F326" s="2"/>
      <c r="G326" s="120"/>
      <c r="H326" s="120"/>
      <c r="I326" s="120"/>
      <c r="J326" s="58"/>
      <c r="K326" s="121"/>
      <c r="L326" s="2"/>
      <c r="M326" s="120"/>
      <c r="N326" s="120"/>
      <c r="O326" s="120"/>
      <c r="P326" s="120"/>
      <c r="Q326" s="2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122"/>
      <c r="AJ326" s="122"/>
      <c r="AK326" s="2"/>
      <c r="AL326" s="2"/>
      <c r="AM326" s="2"/>
      <c r="AN326" s="2"/>
      <c r="AO326" s="2"/>
      <c r="AP326" s="2"/>
      <c r="AQ326" s="2"/>
      <c r="AR326" s="15"/>
    </row>
    <row r="327" spans="1:44" ht="11.25" customHeight="1">
      <c r="A327" s="120"/>
      <c r="B327" s="120"/>
      <c r="C327" s="120"/>
      <c r="D327" s="120"/>
      <c r="E327" s="2"/>
      <c r="F327" s="2"/>
      <c r="G327" s="120"/>
      <c r="H327" s="120"/>
      <c r="I327" s="120"/>
      <c r="J327" s="58"/>
      <c r="K327" s="121"/>
      <c r="L327" s="2"/>
      <c r="M327" s="120"/>
      <c r="N327" s="120"/>
      <c r="O327" s="120"/>
      <c r="P327" s="120"/>
      <c r="Q327" s="2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122"/>
      <c r="AJ327" s="122"/>
      <c r="AK327" s="2"/>
      <c r="AL327" s="2"/>
      <c r="AM327" s="2"/>
      <c r="AN327" s="2"/>
      <c r="AO327" s="2"/>
      <c r="AP327" s="2"/>
      <c r="AQ327" s="2"/>
      <c r="AR327" s="15"/>
    </row>
    <row r="328" spans="1:44" ht="11.25" customHeight="1">
      <c r="A328" s="120"/>
      <c r="B328" s="120"/>
      <c r="C328" s="120"/>
      <c r="D328" s="120"/>
      <c r="E328" s="2"/>
      <c r="F328" s="2"/>
      <c r="G328" s="120"/>
      <c r="H328" s="120"/>
      <c r="I328" s="120"/>
      <c r="J328" s="58"/>
      <c r="K328" s="121"/>
      <c r="L328" s="2"/>
      <c r="M328" s="120"/>
      <c r="N328" s="120"/>
      <c r="O328" s="120"/>
      <c r="P328" s="120"/>
      <c r="Q328" s="2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122"/>
      <c r="AJ328" s="122"/>
      <c r="AK328" s="2"/>
      <c r="AL328" s="2"/>
      <c r="AM328" s="2"/>
      <c r="AN328" s="2"/>
      <c r="AO328" s="2"/>
      <c r="AP328" s="2"/>
      <c r="AQ328" s="2"/>
      <c r="AR328" s="15"/>
    </row>
    <row r="329" spans="1:44" ht="11.25" customHeight="1">
      <c r="A329" s="120"/>
      <c r="B329" s="120"/>
      <c r="C329" s="120"/>
      <c r="D329" s="120"/>
      <c r="E329" s="2"/>
      <c r="F329" s="2"/>
      <c r="G329" s="120"/>
      <c r="H329" s="120"/>
      <c r="I329" s="120"/>
      <c r="J329" s="58"/>
      <c r="K329" s="121"/>
      <c r="L329" s="2"/>
      <c r="M329" s="120"/>
      <c r="N329" s="120"/>
      <c r="O329" s="120"/>
      <c r="P329" s="120"/>
      <c r="Q329" s="2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122"/>
      <c r="AJ329" s="122"/>
      <c r="AK329" s="2"/>
      <c r="AL329" s="2"/>
      <c r="AM329" s="2"/>
      <c r="AN329" s="2"/>
      <c r="AO329" s="2"/>
      <c r="AP329" s="2"/>
      <c r="AQ329" s="2"/>
      <c r="AR329" s="15"/>
    </row>
    <row r="330" spans="1:44" ht="11.25" customHeight="1">
      <c r="A330" s="120"/>
      <c r="B330" s="120"/>
      <c r="C330" s="120"/>
      <c r="D330" s="120"/>
      <c r="E330" s="2"/>
      <c r="F330" s="2"/>
      <c r="G330" s="120"/>
      <c r="H330" s="120"/>
      <c r="I330" s="120"/>
      <c r="J330" s="58"/>
      <c r="K330" s="121"/>
      <c r="L330" s="2"/>
      <c r="M330" s="120"/>
      <c r="N330" s="120"/>
      <c r="O330" s="120"/>
      <c r="P330" s="120"/>
      <c r="Q330" s="2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122"/>
      <c r="AJ330" s="122"/>
      <c r="AK330" s="2"/>
      <c r="AL330" s="2"/>
      <c r="AM330" s="2"/>
      <c r="AN330" s="2"/>
      <c r="AO330" s="2"/>
      <c r="AP330" s="2"/>
      <c r="AQ330" s="2"/>
      <c r="AR330" s="15"/>
    </row>
    <row r="331" spans="1:44" ht="11.25" customHeight="1">
      <c r="A331" s="120"/>
      <c r="B331" s="120"/>
      <c r="C331" s="120"/>
      <c r="D331" s="120"/>
      <c r="E331" s="2"/>
      <c r="F331" s="2"/>
      <c r="G331" s="120"/>
      <c r="H331" s="120"/>
      <c r="I331" s="120"/>
      <c r="J331" s="58"/>
      <c r="K331" s="121"/>
      <c r="L331" s="2"/>
      <c r="M331" s="120"/>
      <c r="N331" s="120"/>
      <c r="O331" s="120"/>
      <c r="P331" s="120"/>
      <c r="Q331" s="2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122"/>
      <c r="AJ331" s="122"/>
      <c r="AK331" s="2"/>
      <c r="AL331" s="2"/>
      <c r="AM331" s="2"/>
      <c r="AN331" s="2"/>
      <c r="AO331" s="2"/>
      <c r="AP331" s="2"/>
      <c r="AQ331" s="2"/>
      <c r="AR331" s="15"/>
    </row>
    <row r="332" spans="1:44" ht="11.25" customHeight="1">
      <c r="A332" s="120"/>
      <c r="B332" s="120"/>
      <c r="C332" s="120"/>
      <c r="D332" s="120"/>
      <c r="E332" s="2"/>
      <c r="F332" s="2"/>
      <c r="G332" s="120"/>
      <c r="H332" s="120"/>
      <c r="I332" s="120"/>
      <c r="J332" s="58"/>
      <c r="K332" s="121"/>
      <c r="L332" s="2"/>
      <c r="M332" s="120"/>
      <c r="N332" s="120"/>
      <c r="O332" s="120"/>
      <c r="P332" s="120"/>
      <c r="Q332" s="2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122"/>
      <c r="AJ332" s="122"/>
      <c r="AK332" s="2"/>
      <c r="AL332" s="2"/>
      <c r="AM332" s="2"/>
      <c r="AN332" s="2"/>
      <c r="AO332" s="2"/>
      <c r="AP332" s="2"/>
      <c r="AQ332" s="2"/>
      <c r="AR332" s="15"/>
    </row>
    <row r="333" spans="1:44" ht="11.25" customHeight="1">
      <c r="A333" s="120"/>
      <c r="B333" s="120"/>
      <c r="C333" s="120"/>
      <c r="D333" s="120"/>
      <c r="E333" s="2"/>
      <c r="F333" s="2"/>
      <c r="G333" s="120"/>
      <c r="H333" s="120"/>
      <c r="I333" s="120"/>
      <c r="J333" s="58"/>
      <c r="K333" s="121"/>
      <c r="L333" s="2"/>
      <c r="M333" s="120"/>
      <c r="N333" s="120"/>
      <c r="O333" s="120"/>
      <c r="P333" s="120"/>
      <c r="Q333" s="2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122"/>
      <c r="AJ333" s="122"/>
      <c r="AK333" s="2"/>
      <c r="AL333" s="2"/>
      <c r="AM333" s="2"/>
      <c r="AN333" s="2"/>
      <c r="AO333" s="2"/>
      <c r="AP333" s="2"/>
      <c r="AQ333" s="2"/>
      <c r="AR333" s="15"/>
    </row>
    <row r="334" spans="1:44" ht="11.25" customHeight="1">
      <c r="A334" s="120"/>
      <c r="B334" s="120"/>
      <c r="C334" s="120"/>
      <c r="D334" s="120"/>
      <c r="E334" s="2"/>
      <c r="F334" s="2"/>
      <c r="G334" s="120"/>
      <c r="H334" s="120"/>
      <c r="I334" s="120"/>
      <c r="J334" s="58"/>
      <c r="K334" s="121"/>
      <c r="L334" s="2"/>
      <c r="M334" s="120"/>
      <c r="N334" s="120"/>
      <c r="O334" s="120"/>
      <c r="P334" s="120"/>
      <c r="Q334" s="2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122"/>
      <c r="AJ334" s="122"/>
      <c r="AK334" s="2"/>
      <c r="AL334" s="2"/>
      <c r="AM334" s="2"/>
      <c r="AN334" s="2"/>
      <c r="AO334" s="2"/>
      <c r="AP334" s="2"/>
      <c r="AQ334" s="2"/>
      <c r="AR334" s="15"/>
    </row>
    <row r="335" spans="1:44" ht="11.25" customHeight="1">
      <c r="A335" s="120"/>
      <c r="B335" s="120"/>
      <c r="C335" s="120"/>
      <c r="D335" s="120"/>
      <c r="E335" s="2"/>
      <c r="F335" s="2"/>
      <c r="G335" s="120"/>
      <c r="H335" s="120"/>
      <c r="I335" s="120"/>
      <c r="J335" s="58"/>
      <c r="K335" s="121"/>
      <c r="L335" s="2"/>
      <c r="M335" s="120"/>
      <c r="N335" s="120"/>
      <c r="O335" s="120"/>
      <c r="P335" s="120"/>
      <c r="Q335" s="2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122"/>
      <c r="AJ335" s="122"/>
      <c r="AK335" s="2"/>
      <c r="AL335" s="2"/>
      <c r="AM335" s="2"/>
      <c r="AN335" s="2"/>
      <c r="AO335" s="2"/>
      <c r="AP335" s="2"/>
      <c r="AQ335" s="2"/>
      <c r="AR335" s="15"/>
    </row>
    <row r="336" spans="1:44" ht="11.25" customHeight="1">
      <c r="A336" s="120"/>
      <c r="B336" s="120"/>
      <c r="C336" s="120"/>
      <c r="D336" s="120"/>
      <c r="E336" s="2"/>
      <c r="F336" s="2"/>
      <c r="G336" s="120"/>
      <c r="H336" s="120"/>
      <c r="I336" s="120"/>
      <c r="J336" s="58"/>
      <c r="K336" s="121"/>
      <c r="L336" s="2"/>
      <c r="M336" s="120"/>
      <c r="N336" s="120"/>
      <c r="O336" s="120"/>
      <c r="P336" s="120"/>
      <c r="Q336" s="2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122"/>
      <c r="AJ336" s="122"/>
      <c r="AK336" s="2"/>
      <c r="AL336" s="2"/>
      <c r="AM336" s="2"/>
      <c r="AN336" s="2"/>
      <c r="AO336" s="2"/>
      <c r="AP336" s="2"/>
      <c r="AQ336" s="2"/>
      <c r="AR336" s="15"/>
    </row>
    <row r="337" spans="1:44" ht="11.25" customHeight="1">
      <c r="A337" s="120"/>
      <c r="B337" s="120"/>
      <c r="C337" s="120"/>
      <c r="D337" s="120"/>
      <c r="E337" s="2"/>
      <c r="F337" s="2"/>
      <c r="G337" s="120"/>
      <c r="H337" s="120"/>
      <c r="I337" s="120"/>
      <c r="J337" s="58"/>
      <c r="K337" s="121"/>
      <c r="L337" s="2"/>
      <c r="M337" s="120"/>
      <c r="N337" s="120"/>
      <c r="O337" s="120"/>
      <c r="P337" s="120"/>
      <c r="Q337" s="2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122"/>
      <c r="AJ337" s="122"/>
      <c r="AK337" s="2"/>
      <c r="AL337" s="2"/>
      <c r="AM337" s="2"/>
      <c r="AN337" s="2"/>
      <c r="AO337" s="2"/>
      <c r="AP337" s="2"/>
      <c r="AQ337" s="2"/>
      <c r="AR337" s="15"/>
    </row>
    <row r="338" spans="1:44" ht="11.25" customHeight="1">
      <c r="A338" s="120"/>
      <c r="B338" s="120"/>
      <c r="C338" s="120"/>
      <c r="D338" s="120"/>
      <c r="E338" s="2"/>
      <c r="F338" s="2"/>
      <c r="G338" s="120"/>
      <c r="H338" s="120"/>
      <c r="I338" s="120"/>
      <c r="J338" s="58"/>
      <c r="K338" s="121"/>
      <c r="L338" s="2"/>
      <c r="M338" s="120"/>
      <c r="N338" s="120"/>
      <c r="O338" s="120"/>
      <c r="P338" s="120"/>
      <c r="Q338" s="2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122"/>
      <c r="AJ338" s="122"/>
      <c r="AK338" s="2"/>
      <c r="AL338" s="2"/>
      <c r="AM338" s="2"/>
      <c r="AN338" s="2"/>
      <c r="AO338" s="2"/>
      <c r="AP338" s="2"/>
      <c r="AQ338" s="2"/>
      <c r="AR338" s="15"/>
    </row>
    <row r="339" spans="1:44" ht="11.25" customHeight="1">
      <c r="A339" s="120"/>
      <c r="B339" s="120"/>
      <c r="C339" s="120"/>
      <c r="D339" s="120"/>
      <c r="E339" s="2"/>
      <c r="F339" s="2"/>
      <c r="G339" s="120"/>
      <c r="H339" s="120"/>
      <c r="I339" s="120"/>
      <c r="J339" s="58"/>
      <c r="K339" s="121"/>
      <c r="L339" s="2"/>
      <c r="M339" s="120"/>
      <c r="N339" s="120"/>
      <c r="O339" s="120"/>
      <c r="P339" s="120"/>
      <c r="Q339" s="2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122"/>
      <c r="AJ339" s="122"/>
      <c r="AK339" s="2"/>
      <c r="AL339" s="2"/>
      <c r="AM339" s="2"/>
      <c r="AN339" s="2"/>
      <c r="AO339" s="2"/>
      <c r="AP339" s="2"/>
      <c r="AQ339" s="2"/>
      <c r="AR339" s="15"/>
    </row>
    <row r="340" spans="1:44" ht="11.25" customHeight="1">
      <c r="A340" s="120"/>
      <c r="B340" s="120"/>
      <c r="C340" s="120"/>
      <c r="D340" s="120"/>
      <c r="E340" s="2"/>
      <c r="F340" s="2"/>
      <c r="G340" s="120"/>
      <c r="H340" s="120"/>
      <c r="I340" s="120"/>
      <c r="J340" s="58"/>
      <c r="K340" s="121"/>
      <c r="L340" s="2"/>
      <c r="M340" s="120"/>
      <c r="N340" s="120"/>
      <c r="O340" s="120"/>
      <c r="P340" s="120"/>
      <c r="Q340" s="2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122"/>
      <c r="AJ340" s="122"/>
      <c r="AK340" s="2"/>
      <c r="AL340" s="2"/>
      <c r="AM340" s="2"/>
      <c r="AN340" s="2"/>
      <c r="AO340" s="2"/>
      <c r="AP340" s="2"/>
      <c r="AQ340" s="2"/>
      <c r="AR340" s="15"/>
    </row>
    <row r="341" spans="1:44" ht="11.25" customHeight="1">
      <c r="A341" s="120"/>
      <c r="B341" s="120"/>
      <c r="C341" s="120"/>
      <c r="D341" s="120"/>
      <c r="E341" s="2"/>
      <c r="F341" s="2"/>
      <c r="G341" s="120"/>
      <c r="H341" s="120"/>
      <c r="I341" s="120"/>
      <c r="J341" s="58"/>
      <c r="K341" s="121"/>
      <c r="L341" s="2"/>
      <c r="M341" s="120"/>
      <c r="N341" s="120"/>
      <c r="O341" s="120"/>
      <c r="P341" s="120"/>
      <c r="Q341" s="2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122"/>
      <c r="AJ341" s="122"/>
      <c r="AK341" s="2"/>
      <c r="AL341" s="2"/>
      <c r="AM341" s="2"/>
      <c r="AN341" s="2"/>
      <c r="AO341" s="2"/>
      <c r="AP341" s="2"/>
      <c r="AQ341" s="2"/>
      <c r="AR341" s="15"/>
    </row>
    <row r="342" spans="1:44" ht="11.25" customHeight="1">
      <c r="A342" s="120"/>
      <c r="B342" s="120"/>
      <c r="C342" s="120"/>
      <c r="D342" s="120"/>
      <c r="E342" s="2"/>
      <c r="F342" s="2"/>
      <c r="G342" s="120"/>
      <c r="H342" s="120"/>
      <c r="I342" s="120"/>
      <c r="J342" s="58"/>
      <c r="K342" s="121"/>
      <c r="L342" s="2"/>
      <c r="M342" s="120"/>
      <c r="N342" s="120"/>
      <c r="O342" s="120"/>
      <c r="P342" s="120"/>
      <c r="Q342" s="2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122"/>
      <c r="AJ342" s="122"/>
      <c r="AK342" s="2"/>
      <c r="AL342" s="2"/>
      <c r="AM342" s="2"/>
      <c r="AN342" s="2"/>
      <c r="AO342" s="2"/>
      <c r="AP342" s="2"/>
      <c r="AQ342" s="2"/>
      <c r="AR342" s="15"/>
    </row>
    <row r="343" spans="1:44" ht="11.25" customHeight="1">
      <c r="A343" s="120"/>
      <c r="B343" s="120"/>
      <c r="C343" s="120"/>
      <c r="D343" s="120"/>
      <c r="E343" s="2"/>
      <c r="F343" s="2"/>
      <c r="G343" s="120"/>
      <c r="H343" s="120"/>
      <c r="I343" s="120"/>
      <c r="J343" s="58"/>
      <c r="K343" s="121"/>
      <c r="L343" s="2"/>
      <c r="M343" s="120"/>
      <c r="N343" s="120"/>
      <c r="O343" s="120"/>
      <c r="P343" s="120"/>
      <c r="Q343" s="2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122"/>
      <c r="AJ343" s="122"/>
      <c r="AK343" s="2"/>
      <c r="AL343" s="2"/>
      <c r="AM343" s="2"/>
      <c r="AN343" s="2"/>
      <c r="AO343" s="2"/>
      <c r="AP343" s="2"/>
      <c r="AQ343" s="2"/>
      <c r="AR343" s="15"/>
    </row>
    <row r="344" spans="1:44" ht="11.25" customHeight="1">
      <c r="A344" s="120"/>
      <c r="B344" s="120"/>
      <c r="C344" s="120"/>
      <c r="D344" s="120"/>
      <c r="E344" s="2"/>
      <c r="F344" s="2"/>
      <c r="G344" s="120"/>
      <c r="H344" s="120"/>
      <c r="I344" s="120"/>
      <c r="J344" s="58"/>
      <c r="K344" s="121"/>
      <c r="L344" s="2"/>
      <c r="M344" s="120"/>
      <c r="N344" s="120"/>
      <c r="O344" s="120"/>
      <c r="P344" s="120"/>
      <c r="Q344" s="2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122"/>
      <c r="AJ344" s="122"/>
      <c r="AK344" s="2"/>
      <c r="AL344" s="2"/>
      <c r="AM344" s="2"/>
      <c r="AN344" s="2"/>
      <c r="AO344" s="2"/>
      <c r="AP344" s="2"/>
      <c r="AQ344" s="2"/>
      <c r="AR344" s="15"/>
    </row>
    <row r="345" spans="1:44" ht="11.25" customHeight="1">
      <c r="A345" s="120"/>
      <c r="B345" s="120"/>
      <c r="C345" s="120"/>
      <c r="D345" s="120"/>
      <c r="E345" s="2"/>
      <c r="F345" s="2"/>
      <c r="G345" s="120"/>
      <c r="H345" s="120"/>
      <c r="I345" s="120"/>
      <c r="J345" s="58"/>
      <c r="K345" s="121"/>
      <c r="L345" s="2"/>
      <c r="M345" s="120"/>
      <c r="N345" s="120"/>
      <c r="O345" s="120"/>
      <c r="P345" s="120"/>
      <c r="Q345" s="2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122"/>
      <c r="AJ345" s="122"/>
      <c r="AK345" s="2"/>
      <c r="AL345" s="2"/>
      <c r="AM345" s="2"/>
      <c r="AN345" s="2"/>
      <c r="AO345" s="2"/>
      <c r="AP345" s="2"/>
      <c r="AQ345" s="2"/>
      <c r="AR345" s="15"/>
    </row>
    <row r="346" spans="1:44" ht="11.25" customHeight="1">
      <c r="A346" s="120"/>
      <c r="B346" s="120"/>
      <c r="C346" s="120"/>
      <c r="D346" s="120"/>
      <c r="E346" s="2"/>
      <c r="F346" s="2"/>
      <c r="G346" s="120"/>
      <c r="H346" s="120"/>
      <c r="I346" s="120"/>
      <c r="J346" s="58"/>
      <c r="K346" s="121"/>
      <c r="L346" s="2"/>
      <c r="M346" s="120"/>
      <c r="N346" s="120"/>
      <c r="O346" s="120"/>
      <c r="P346" s="120"/>
      <c r="Q346" s="2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122"/>
      <c r="AJ346" s="122"/>
      <c r="AK346" s="2"/>
      <c r="AL346" s="2"/>
      <c r="AM346" s="2"/>
      <c r="AN346" s="2"/>
      <c r="AO346" s="2"/>
      <c r="AP346" s="2"/>
      <c r="AQ346" s="2"/>
      <c r="AR346" s="15"/>
    </row>
    <row r="347" spans="1:44" ht="11.25" customHeight="1">
      <c r="A347" s="120"/>
      <c r="B347" s="120"/>
      <c r="C347" s="120"/>
      <c r="D347" s="120"/>
      <c r="E347" s="2"/>
      <c r="F347" s="2"/>
      <c r="G347" s="120"/>
      <c r="H347" s="120"/>
      <c r="I347" s="120"/>
      <c r="J347" s="58"/>
      <c r="K347" s="121"/>
      <c r="L347" s="2"/>
      <c r="M347" s="120"/>
      <c r="N347" s="120"/>
      <c r="O347" s="120"/>
      <c r="P347" s="120"/>
      <c r="Q347" s="2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122"/>
      <c r="AJ347" s="122"/>
      <c r="AK347" s="2"/>
      <c r="AL347" s="2"/>
      <c r="AM347" s="2"/>
      <c r="AN347" s="2"/>
      <c r="AO347" s="2"/>
      <c r="AP347" s="2"/>
      <c r="AQ347" s="2"/>
      <c r="AR347" s="15"/>
    </row>
    <row r="348" spans="1:44" ht="11.25" customHeight="1">
      <c r="A348" s="120"/>
      <c r="B348" s="120"/>
      <c r="C348" s="120"/>
      <c r="D348" s="120"/>
      <c r="E348" s="2"/>
      <c r="F348" s="2"/>
      <c r="G348" s="120"/>
      <c r="H348" s="120"/>
      <c r="I348" s="120"/>
      <c r="J348" s="58"/>
      <c r="K348" s="121"/>
      <c r="L348" s="2"/>
      <c r="M348" s="120"/>
      <c r="N348" s="120"/>
      <c r="O348" s="120"/>
      <c r="P348" s="120"/>
      <c r="Q348" s="2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122"/>
      <c r="AJ348" s="122"/>
      <c r="AK348" s="2"/>
      <c r="AL348" s="2"/>
      <c r="AM348" s="2"/>
      <c r="AN348" s="2"/>
      <c r="AO348" s="2"/>
      <c r="AP348" s="2"/>
      <c r="AQ348" s="2"/>
      <c r="AR348" s="15"/>
    </row>
    <row r="349" spans="1:44" ht="11.25" customHeight="1">
      <c r="A349" s="120"/>
      <c r="B349" s="120"/>
      <c r="C349" s="120"/>
      <c r="D349" s="120"/>
      <c r="E349" s="2"/>
      <c r="F349" s="2"/>
      <c r="G349" s="120"/>
      <c r="H349" s="120"/>
      <c r="I349" s="120"/>
      <c r="J349" s="58"/>
      <c r="K349" s="121"/>
      <c r="L349" s="2"/>
      <c r="M349" s="120"/>
      <c r="N349" s="120"/>
      <c r="O349" s="120"/>
      <c r="P349" s="120"/>
      <c r="Q349" s="2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122"/>
      <c r="AJ349" s="122"/>
      <c r="AK349" s="2"/>
      <c r="AL349" s="2"/>
      <c r="AM349" s="2"/>
      <c r="AN349" s="2"/>
      <c r="AO349" s="2"/>
      <c r="AP349" s="2"/>
      <c r="AQ349" s="2"/>
      <c r="AR349" s="15"/>
    </row>
    <row r="350" spans="1:44" ht="11.25" customHeight="1">
      <c r="A350" s="120"/>
      <c r="B350" s="120"/>
      <c r="C350" s="120"/>
      <c r="D350" s="120"/>
      <c r="E350" s="2"/>
      <c r="F350" s="2"/>
      <c r="G350" s="120"/>
      <c r="H350" s="120"/>
      <c r="I350" s="120"/>
      <c r="J350" s="58"/>
      <c r="K350" s="121"/>
      <c r="L350" s="2"/>
      <c r="M350" s="120"/>
      <c r="N350" s="120"/>
      <c r="O350" s="120"/>
      <c r="P350" s="120"/>
      <c r="Q350" s="2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122"/>
      <c r="AJ350" s="122"/>
      <c r="AK350" s="2"/>
      <c r="AL350" s="2"/>
      <c r="AM350" s="2"/>
      <c r="AN350" s="2"/>
      <c r="AO350" s="2"/>
      <c r="AP350" s="2"/>
      <c r="AQ350" s="2"/>
      <c r="AR350" s="15"/>
    </row>
    <row r="351" spans="1:44" ht="11.25" customHeight="1">
      <c r="A351" s="120"/>
      <c r="B351" s="120"/>
      <c r="C351" s="120"/>
      <c r="D351" s="120"/>
      <c r="E351" s="2"/>
      <c r="F351" s="2"/>
      <c r="G351" s="120"/>
      <c r="H351" s="120"/>
      <c r="I351" s="120"/>
      <c r="J351" s="58"/>
      <c r="K351" s="121"/>
      <c r="L351" s="2"/>
      <c r="M351" s="120"/>
      <c r="N351" s="120"/>
      <c r="O351" s="120"/>
      <c r="P351" s="120"/>
      <c r="Q351" s="2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122"/>
      <c r="AJ351" s="122"/>
      <c r="AK351" s="2"/>
      <c r="AL351" s="2"/>
      <c r="AM351" s="2"/>
      <c r="AN351" s="2"/>
      <c r="AO351" s="2"/>
      <c r="AP351" s="2"/>
      <c r="AQ351" s="2"/>
      <c r="AR351" s="15"/>
    </row>
    <row r="352" spans="1:44" ht="11.25" customHeight="1">
      <c r="A352" s="120"/>
      <c r="B352" s="120"/>
      <c r="C352" s="120"/>
      <c r="D352" s="120"/>
      <c r="E352" s="2"/>
      <c r="F352" s="2"/>
      <c r="G352" s="120"/>
      <c r="H352" s="120"/>
      <c r="I352" s="120"/>
      <c r="J352" s="58"/>
      <c r="K352" s="121"/>
      <c r="L352" s="2"/>
      <c r="M352" s="120"/>
      <c r="N352" s="120"/>
      <c r="O352" s="120"/>
      <c r="P352" s="120"/>
      <c r="Q352" s="2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122"/>
      <c r="AJ352" s="122"/>
      <c r="AK352" s="2"/>
      <c r="AL352" s="2"/>
      <c r="AM352" s="2"/>
      <c r="AN352" s="2"/>
      <c r="AO352" s="2"/>
      <c r="AP352" s="2"/>
      <c r="AQ352" s="2"/>
      <c r="AR352" s="15"/>
    </row>
    <row r="353" spans="1:44" ht="11.25" customHeight="1">
      <c r="A353" s="120"/>
      <c r="B353" s="120"/>
      <c r="C353" s="120"/>
      <c r="D353" s="120"/>
      <c r="E353" s="2"/>
      <c r="F353" s="2"/>
      <c r="G353" s="120"/>
      <c r="H353" s="120"/>
      <c r="I353" s="120"/>
      <c r="J353" s="58"/>
      <c r="K353" s="121"/>
      <c r="L353" s="2"/>
      <c r="M353" s="120"/>
      <c r="N353" s="120"/>
      <c r="O353" s="120"/>
      <c r="P353" s="120"/>
      <c r="Q353" s="2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122"/>
      <c r="AJ353" s="122"/>
      <c r="AK353" s="2"/>
      <c r="AL353" s="2"/>
      <c r="AM353" s="2"/>
      <c r="AN353" s="2"/>
      <c r="AO353" s="2"/>
      <c r="AP353" s="2"/>
      <c r="AQ353" s="2"/>
      <c r="AR353" s="15"/>
    </row>
    <row r="354" spans="1:44" ht="11.25" customHeight="1">
      <c r="A354" s="120"/>
      <c r="B354" s="120"/>
      <c r="C354" s="120"/>
      <c r="D354" s="120"/>
      <c r="E354" s="2"/>
      <c r="F354" s="2"/>
      <c r="G354" s="120"/>
      <c r="H354" s="120"/>
      <c r="I354" s="120"/>
      <c r="J354" s="58"/>
      <c r="K354" s="121"/>
      <c r="L354" s="2"/>
      <c r="M354" s="120"/>
      <c r="N354" s="120"/>
      <c r="O354" s="120"/>
      <c r="P354" s="120"/>
      <c r="Q354" s="2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122"/>
      <c r="AJ354" s="122"/>
      <c r="AK354" s="2"/>
      <c r="AL354" s="2"/>
      <c r="AM354" s="2"/>
      <c r="AN354" s="2"/>
      <c r="AO354" s="2"/>
      <c r="AP354" s="2"/>
      <c r="AQ354" s="2"/>
      <c r="AR354" s="15"/>
    </row>
    <row r="355" spans="1:44" ht="11.25" customHeight="1">
      <c r="A355" s="120"/>
      <c r="B355" s="120"/>
      <c r="C355" s="120"/>
      <c r="D355" s="120"/>
      <c r="E355" s="2"/>
      <c r="F355" s="2"/>
      <c r="G355" s="120"/>
      <c r="H355" s="120"/>
      <c r="I355" s="120"/>
      <c r="J355" s="58"/>
      <c r="K355" s="121"/>
      <c r="L355" s="2"/>
      <c r="M355" s="120"/>
      <c r="N355" s="120"/>
      <c r="O355" s="120"/>
      <c r="P355" s="120"/>
      <c r="Q355" s="2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122"/>
      <c r="AJ355" s="122"/>
      <c r="AK355" s="2"/>
      <c r="AL355" s="2"/>
      <c r="AM355" s="2"/>
      <c r="AN355" s="2"/>
      <c r="AO355" s="2"/>
      <c r="AP355" s="2"/>
      <c r="AQ355" s="2"/>
      <c r="AR355" s="15"/>
    </row>
    <row r="356" spans="1:44" ht="11.25" customHeight="1">
      <c r="A356" s="120"/>
      <c r="B356" s="120"/>
      <c r="C356" s="120"/>
      <c r="D356" s="120"/>
      <c r="E356" s="2"/>
      <c r="F356" s="2"/>
      <c r="G356" s="120"/>
      <c r="H356" s="120"/>
      <c r="I356" s="120"/>
      <c r="J356" s="58"/>
      <c r="K356" s="121"/>
      <c r="L356" s="2"/>
      <c r="M356" s="120"/>
      <c r="N356" s="120"/>
      <c r="O356" s="120"/>
      <c r="P356" s="120"/>
      <c r="Q356" s="2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122"/>
      <c r="AJ356" s="122"/>
      <c r="AK356" s="2"/>
      <c r="AL356" s="2"/>
      <c r="AM356" s="2"/>
      <c r="AN356" s="2"/>
      <c r="AO356" s="2"/>
      <c r="AP356" s="2"/>
      <c r="AQ356" s="2"/>
      <c r="AR356" s="15"/>
    </row>
    <row r="357" spans="1:44" ht="11.25" customHeight="1">
      <c r="A357" s="120"/>
      <c r="B357" s="120"/>
      <c r="C357" s="120"/>
      <c r="D357" s="120"/>
      <c r="E357" s="2"/>
      <c r="F357" s="2"/>
      <c r="G357" s="120"/>
      <c r="H357" s="120"/>
      <c r="I357" s="120"/>
      <c r="J357" s="58"/>
      <c r="K357" s="121"/>
      <c r="L357" s="2"/>
      <c r="M357" s="120"/>
      <c r="N357" s="120"/>
      <c r="O357" s="120"/>
      <c r="P357" s="120"/>
      <c r="Q357" s="2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122"/>
      <c r="AJ357" s="122"/>
      <c r="AK357" s="2"/>
      <c r="AL357" s="2"/>
      <c r="AM357" s="2"/>
      <c r="AN357" s="2"/>
      <c r="AO357" s="2"/>
      <c r="AP357" s="2"/>
      <c r="AQ357" s="2"/>
      <c r="AR357" s="15"/>
    </row>
    <row r="358" spans="1:44" ht="11.25" customHeight="1">
      <c r="A358" s="120"/>
      <c r="B358" s="120"/>
      <c r="C358" s="120"/>
      <c r="D358" s="120"/>
      <c r="E358" s="2"/>
      <c r="F358" s="2"/>
      <c r="G358" s="120"/>
      <c r="H358" s="120"/>
      <c r="I358" s="120"/>
      <c r="J358" s="58"/>
      <c r="K358" s="121"/>
      <c r="L358" s="2"/>
      <c r="M358" s="120"/>
      <c r="N358" s="120"/>
      <c r="O358" s="120"/>
      <c r="P358" s="120"/>
      <c r="Q358" s="2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122"/>
      <c r="AJ358" s="122"/>
      <c r="AK358" s="2"/>
      <c r="AL358" s="2"/>
      <c r="AM358" s="2"/>
      <c r="AN358" s="2"/>
      <c r="AO358" s="2"/>
      <c r="AP358" s="2"/>
      <c r="AQ358" s="2"/>
      <c r="AR358" s="15"/>
    </row>
    <row r="359" spans="1:44" ht="11.25" customHeight="1">
      <c r="A359" s="120"/>
      <c r="B359" s="120"/>
      <c r="C359" s="120"/>
      <c r="D359" s="120"/>
      <c r="E359" s="2"/>
      <c r="F359" s="2"/>
      <c r="G359" s="120"/>
      <c r="H359" s="120"/>
      <c r="I359" s="120"/>
      <c r="J359" s="58"/>
      <c r="K359" s="121"/>
      <c r="L359" s="2"/>
      <c r="M359" s="120"/>
      <c r="N359" s="120"/>
      <c r="O359" s="120"/>
      <c r="P359" s="120"/>
      <c r="Q359" s="2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122"/>
      <c r="AJ359" s="122"/>
      <c r="AK359" s="2"/>
      <c r="AL359" s="2"/>
      <c r="AM359" s="2"/>
      <c r="AN359" s="2"/>
      <c r="AO359" s="2"/>
      <c r="AP359" s="2"/>
      <c r="AQ359" s="2"/>
      <c r="AR359" s="15"/>
    </row>
    <row r="360" spans="1:44" ht="11.25" customHeight="1">
      <c r="A360" s="120"/>
      <c r="B360" s="120"/>
      <c r="C360" s="120"/>
      <c r="D360" s="120"/>
      <c r="E360" s="2"/>
      <c r="F360" s="2"/>
      <c r="G360" s="120"/>
      <c r="H360" s="120"/>
      <c r="I360" s="120"/>
      <c r="J360" s="58"/>
      <c r="K360" s="121"/>
      <c r="L360" s="2"/>
      <c r="M360" s="120"/>
      <c r="N360" s="120"/>
      <c r="O360" s="120"/>
      <c r="P360" s="120"/>
      <c r="Q360" s="2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122"/>
      <c r="AJ360" s="122"/>
      <c r="AK360" s="2"/>
      <c r="AL360" s="2"/>
      <c r="AM360" s="2"/>
      <c r="AN360" s="2"/>
      <c r="AO360" s="2"/>
      <c r="AP360" s="2"/>
      <c r="AQ360" s="2"/>
      <c r="AR360" s="15"/>
    </row>
    <row r="361" spans="1:44" ht="11.25" customHeight="1">
      <c r="A361" s="120"/>
      <c r="B361" s="120"/>
      <c r="C361" s="120"/>
      <c r="D361" s="120"/>
      <c r="E361" s="2"/>
      <c r="F361" s="2"/>
      <c r="G361" s="120"/>
      <c r="H361" s="120"/>
      <c r="I361" s="120"/>
      <c r="J361" s="58"/>
      <c r="K361" s="121"/>
      <c r="L361" s="2"/>
      <c r="M361" s="120"/>
      <c r="N361" s="120"/>
      <c r="O361" s="120"/>
      <c r="P361" s="120"/>
      <c r="Q361" s="2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122"/>
      <c r="AJ361" s="122"/>
      <c r="AK361" s="2"/>
      <c r="AL361" s="2"/>
      <c r="AM361" s="2"/>
      <c r="AN361" s="2"/>
      <c r="AO361" s="2"/>
      <c r="AP361" s="2"/>
      <c r="AQ361" s="2"/>
      <c r="AR361" s="15"/>
    </row>
    <row r="362" spans="1:44" ht="11.25" customHeight="1">
      <c r="A362" s="120"/>
      <c r="B362" s="120"/>
      <c r="C362" s="120"/>
      <c r="D362" s="120"/>
      <c r="E362" s="2"/>
      <c r="F362" s="2"/>
      <c r="G362" s="120"/>
      <c r="H362" s="120"/>
      <c r="I362" s="120"/>
      <c r="J362" s="58"/>
      <c r="K362" s="121"/>
      <c r="L362" s="2"/>
      <c r="M362" s="120"/>
      <c r="N362" s="120"/>
      <c r="O362" s="120"/>
      <c r="P362" s="120"/>
      <c r="Q362" s="2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122"/>
      <c r="AJ362" s="122"/>
      <c r="AK362" s="2"/>
      <c r="AL362" s="2"/>
      <c r="AM362" s="2"/>
      <c r="AN362" s="2"/>
      <c r="AO362" s="2"/>
      <c r="AP362" s="2"/>
      <c r="AQ362" s="2"/>
      <c r="AR362" s="15"/>
    </row>
    <row r="363" spans="1:44" ht="11.25" customHeight="1">
      <c r="A363" s="120"/>
      <c r="B363" s="120"/>
      <c r="C363" s="120"/>
      <c r="D363" s="120"/>
      <c r="E363" s="2"/>
      <c r="F363" s="2"/>
      <c r="G363" s="120"/>
      <c r="H363" s="120"/>
      <c r="I363" s="120"/>
      <c r="J363" s="58"/>
      <c r="K363" s="121"/>
      <c r="L363" s="2"/>
      <c r="M363" s="120"/>
      <c r="N363" s="120"/>
      <c r="O363" s="120"/>
      <c r="P363" s="120"/>
      <c r="Q363" s="2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122"/>
      <c r="AJ363" s="122"/>
      <c r="AK363" s="2"/>
      <c r="AL363" s="2"/>
      <c r="AM363" s="2"/>
      <c r="AN363" s="2"/>
      <c r="AO363" s="2"/>
      <c r="AP363" s="2"/>
      <c r="AQ363" s="2"/>
      <c r="AR363" s="15"/>
    </row>
    <row r="364" spans="1:44" ht="11.25" customHeight="1">
      <c r="A364" s="120"/>
      <c r="B364" s="120"/>
      <c r="C364" s="120"/>
      <c r="D364" s="120"/>
      <c r="E364" s="2"/>
      <c r="F364" s="2"/>
      <c r="G364" s="120"/>
      <c r="H364" s="120"/>
      <c r="I364" s="120"/>
      <c r="J364" s="58"/>
      <c r="K364" s="121"/>
      <c r="L364" s="2"/>
      <c r="M364" s="120"/>
      <c r="N364" s="120"/>
      <c r="O364" s="120"/>
      <c r="P364" s="120"/>
      <c r="Q364" s="2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122"/>
      <c r="AJ364" s="122"/>
      <c r="AK364" s="2"/>
      <c r="AL364" s="2"/>
      <c r="AM364" s="2"/>
      <c r="AN364" s="2"/>
      <c r="AO364" s="2"/>
      <c r="AP364" s="2"/>
      <c r="AQ364" s="2"/>
      <c r="AR364" s="15"/>
    </row>
    <row r="365" spans="1:44" ht="11.25" customHeight="1">
      <c r="A365" s="120"/>
      <c r="B365" s="120"/>
      <c r="C365" s="120"/>
      <c r="D365" s="120"/>
      <c r="E365" s="2"/>
      <c r="F365" s="2"/>
      <c r="G365" s="120"/>
      <c r="H365" s="120"/>
      <c r="I365" s="120"/>
      <c r="J365" s="58"/>
      <c r="K365" s="121"/>
      <c r="L365" s="2"/>
      <c r="M365" s="120"/>
      <c r="N365" s="120"/>
      <c r="O365" s="120"/>
      <c r="P365" s="120"/>
      <c r="Q365" s="2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122"/>
      <c r="AJ365" s="122"/>
      <c r="AK365" s="2"/>
      <c r="AL365" s="2"/>
      <c r="AM365" s="2"/>
      <c r="AN365" s="2"/>
      <c r="AO365" s="2"/>
      <c r="AP365" s="2"/>
      <c r="AQ365" s="2"/>
      <c r="AR365" s="15"/>
    </row>
    <row r="366" spans="1:44" ht="11.25" customHeight="1">
      <c r="A366" s="120"/>
      <c r="B366" s="120"/>
      <c r="C366" s="120"/>
      <c r="D366" s="120"/>
      <c r="E366" s="2"/>
      <c r="F366" s="2"/>
      <c r="G366" s="120"/>
      <c r="H366" s="120"/>
      <c r="I366" s="120"/>
      <c r="J366" s="58"/>
      <c r="K366" s="121"/>
      <c r="L366" s="2"/>
      <c r="M366" s="120"/>
      <c r="N366" s="120"/>
      <c r="O366" s="120"/>
      <c r="P366" s="120"/>
      <c r="Q366" s="2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122"/>
      <c r="AJ366" s="122"/>
      <c r="AK366" s="2"/>
      <c r="AL366" s="2"/>
      <c r="AM366" s="2"/>
      <c r="AN366" s="2"/>
      <c r="AO366" s="2"/>
      <c r="AP366" s="2"/>
      <c r="AQ366" s="2"/>
      <c r="AR366" s="15"/>
    </row>
    <row r="367" spans="1:44" ht="11.25" customHeight="1">
      <c r="A367" s="120"/>
      <c r="B367" s="120"/>
      <c r="C367" s="120"/>
      <c r="D367" s="120"/>
      <c r="E367" s="2"/>
      <c r="F367" s="2"/>
      <c r="G367" s="120"/>
      <c r="H367" s="120"/>
      <c r="I367" s="120"/>
      <c r="J367" s="58"/>
      <c r="K367" s="121"/>
      <c r="L367" s="2"/>
      <c r="M367" s="120"/>
      <c r="N367" s="120"/>
      <c r="O367" s="120"/>
      <c r="P367" s="120"/>
      <c r="Q367" s="2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122"/>
      <c r="AJ367" s="122"/>
      <c r="AK367" s="2"/>
      <c r="AL367" s="2"/>
      <c r="AM367" s="2"/>
      <c r="AN367" s="2"/>
      <c r="AO367" s="2"/>
      <c r="AP367" s="2"/>
      <c r="AQ367" s="2"/>
      <c r="AR367" s="15"/>
    </row>
    <row r="368" spans="1:44" ht="11.25" customHeight="1">
      <c r="A368" s="120"/>
      <c r="B368" s="120"/>
      <c r="C368" s="120"/>
      <c r="D368" s="120"/>
      <c r="E368" s="2"/>
      <c r="F368" s="2"/>
      <c r="G368" s="120"/>
      <c r="H368" s="120"/>
      <c r="I368" s="120"/>
      <c r="J368" s="58"/>
      <c r="K368" s="121"/>
      <c r="L368" s="2"/>
      <c r="M368" s="120"/>
      <c r="N368" s="120"/>
      <c r="O368" s="120"/>
      <c r="P368" s="120"/>
      <c r="Q368" s="2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122"/>
      <c r="AJ368" s="122"/>
      <c r="AK368" s="2"/>
      <c r="AL368" s="2"/>
      <c r="AM368" s="2"/>
      <c r="AN368" s="2"/>
      <c r="AO368" s="2"/>
      <c r="AP368" s="2"/>
      <c r="AQ368" s="2"/>
      <c r="AR368" s="15"/>
    </row>
    <row r="369" spans="1:44" ht="11.25" customHeight="1">
      <c r="A369" s="120"/>
      <c r="B369" s="120"/>
      <c r="C369" s="120"/>
      <c r="D369" s="120"/>
      <c r="E369" s="2"/>
      <c r="F369" s="2"/>
      <c r="G369" s="120"/>
      <c r="H369" s="120"/>
      <c r="I369" s="120"/>
      <c r="J369" s="58"/>
      <c r="K369" s="121"/>
      <c r="L369" s="2"/>
      <c r="M369" s="120"/>
      <c r="N369" s="120"/>
      <c r="O369" s="120"/>
      <c r="P369" s="120"/>
      <c r="Q369" s="2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122"/>
      <c r="AJ369" s="122"/>
      <c r="AK369" s="2"/>
      <c r="AL369" s="2"/>
      <c r="AM369" s="2"/>
      <c r="AN369" s="2"/>
      <c r="AO369" s="2"/>
      <c r="AP369" s="2"/>
      <c r="AQ369" s="2"/>
      <c r="AR369" s="15"/>
    </row>
    <row r="370" spans="1:44" ht="11.25" customHeight="1">
      <c r="A370" s="120"/>
      <c r="B370" s="120"/>
      <c r="C370" s="120"/>
      <c r="D370" s="120"/>
      <c r="E370" s="2"/>
      <c r="F370" s="2"/>
      <c r="G370" s="120"/>
      <c r="H370" s="120"/>
      <c r="I370" s="120"/>
      <c r="J370" s="58"/>
      <c r="K370" s="121"/>
      <c r="L370" s="2"/>
      <c r="M370" s="120"/>
      <c r="N370" s="120"/>
      <c r="O370" s="120"/>
      <c r="P370" s="120"/>
      <c r="Q370" s="2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122"/>
      <c r="AJ370" s="122"/>
      <c r="AK370" s="2"/>
      <c r="AL370" s="2"/>
      <c r="AM370" s="2"/>
      <c r="AN370" s="2"/>
      <c r="AO370" s="2"/>
      <c r="AP370" s="2"/>
      <c r="AQ370" s="2"/>
      <c r="AR370" s="15"/>
    </row>
    <row r="371" spans="1:44" ht="11.25" customHeight="1">
      <c r="A371" s="120"/>
      <c r="B371" s="120"/>
      <c r="C371" s="120"/>
      <c r="D371" s="120"/>
      <c r="E371" s="2"/>
      <c r="F371" s="2"/>
      <c r="G371" s="120"/>
      <c r="H371" s="120"/>
      <c r="I371" s="120"/>
      <c r="J371" s="58"/>
      <c r="K371" s="121"/>
      <c r="L371" s="2"/>
      <c r="M371" s="120"/>
      <c r="N371" s="120"/>
      <c r="O371" s="120"/>
      <c r="P371" s="120"/>
      <c r="Q371" s="2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122"/>
      <c r="AJ371" s="122"/>
      <c r="AK371" s="2"/>
      <c r="AL371" s="2"/>
      <c r="AM371" s="2"/>
      <c r="AN371" s="2"/>
      <c r="AO371" s="2"/>
      <c r="AP371" s="2"/>
      <c r="AQ371" s="2"/>
      <c r="AR371" s="15"/>
    </row>
    <row r="372" spans="1:44" ht="11.25" customHeight="1">
      <c r="A372" s="120"/>
      <c r="B372" s="120"/>
      <c r="C372" s="120"/>
      <c r="D372" s="120"/>
      <c r="E372" s="2"/>
      <c r="F372" s="2"/>
      <c r="G372" s="120"/>
      <c r="H372" s="120"/>
      <c r="I372" s="120"/>
      <c r="J372" s="58"/>
      <c r="K372" s="121"/>
      <c r="L372" s="2"/>
      <c r="M372" s="120"/>
      <c r="N372" s="120"/>
      <c r="O372" s="120"/>
      <c r="P372" s="120"/>
      <c r="Q372" s="2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122"/>
      <c r="AJ372" s="122"/>
      <c r="AK372" s="2"/>
      <c r="AL372" s="2"/>
      <c r="AM372" s="2"/>
      <c r="AN372" s="2"/>
      <c r="AO372" s="2"/>
      <c r="AP372" s="2"/>
      <c r="AQ372" s="2"/>
      <c r="AR372" s="15"/>
    </row>
    <row r="373" spans="1:44" ht="11.25" customHeight="1">
      <c r="A373" s="120"/>
      <c r="B373" s="120"/>
      <c r="C373" s="120"/>
      <c r="D373" s="120"/>
      <c r="E373" s="2"/>
      <c r="F373" s="2"/>
      <c r="G373" s="120"/>
      <c r="H373" s="120"/>
      <c r="I373" s="120"/>
      <c r="J373" s="58"/>
      <c r="K373" s="121"/>
      <c r="L373" s="2"/>
      <c r="M373" s="120"/>
      <c r="N373" s="120"/>
      <c r="O373" s="120"/>
      <c r="P373" s="120"/>
      <c r="Q373" s="2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122"/>
      <c r="AJ373" s="122"/>
      <c r="AK373" s="2"/>
      <c r="AL373" s="2"/>
      <c r="AM373" s="2"/>
      <c r="AN373" s="2"/>
      <c r="AO373" s="2"/>
      <c r="AP373" s="2"/>
      <c r="AQ373" s="2"/>
      <c r="AR373" s="15"/>
    </row>
    <row r="374" spans="1:44" ht="11.25" customHeight="1">
      <c r="A374" s="120"/>
      <c r="B374" s="120"/>
      <c r="C374" s="120"/>
      <c r="D374" s="120"/>
      <c r="E374" s="2"/>
      <c r="F374" s="2"/>
      <c r="G374" s="120"/>
      <c r="H374" s="120"/>
      <c r="I374" s="120"/>
      <c r="J374" s="58"/>
      <c r="K374" s="121"/>
      <c r="L374" s="2"/>
      <c r="M374" s="120"/>
      <c r="N374" s="120"/>
      <c r="O374" s="120"/>
      <c r="P374" s="120"/>
      <c r="Q374" s="2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122"/>
      <c r="AJ374" s="122"/>
      <c r="AK374" s="2"/>
      <c r="AL374" s="2"/>
      <c r="AM374" s="2"/>
      <c r="AN374" s="2"/>
      <c r="AO374" s="2"/>
      <c r="AP374" s="2"/>
      <c r="AQ374" s="2"/>
      <c r="AR374" s="15"/>
    </row>
    <row r="375" spans="1:44" ht="11.25" customHeight="1">
      <c r="A375" s="120"/>
      <c r="B375" s="120"/>
      <c r="C375" s="120"/>
      <c r="D375" s="120"/>
      <c r="E375" s="2"/>
      <c r="F375" s="2"/>
      <c r="G375" s="120"/>
      <c r="H375" s="120"/>
      <c r="I375" s="120"/>
      <c r="J375" s="58"/>
      <c r="K375" s="121"/>
      <c r="L375" s="2"/>
      <c r="M375" s="120"/>
      <c r="N375" s="120"/>
      <c r="O375" s="120"/>
      <c r="P375" s="120"/>
      <c r="Q375" s="2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122"/>
      <c r="AJ375" s="122"/>
      <c r="AK375" s="2"/>
      <c r="AL375" s="2"/>
      <c r="AM375" s="2"/>
      <c r="AN375" s="2"/>
      <c r="AO375" s="2"/>
      <c r="AP375" s="2"/>
      <c r="AQ375" s="2"/>
      <c r="AR375" s="15"/>
    </row>
    <row r="376" spans="1:44" ht="11.25" customHeight="1">
      <c r="A376" s="120"/>
      <c r="B376" s="120"/>
      <c r="C376" s="120"/>
      <c r="D376" s="120"/>
      <c r="E376" s="2"/>
      <c r="F376" s="2"/>
      <c r="G376" s="120"/>
      <c r="H376" s="120"/>
      <c r="I376" s="120"/>
      <c r="J376" s="58"/>
      <c r="K376" s="121"/>
      <c r="L376" s="2"/>
      <c r="M376" s="120"/>
      <c r="N376" s="120"/>
      <c r="O376" s="120"/>
      <c r="P376" s="120"/>
      <c r="Q376" s="2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122"/>
      <c r="AJ376" s="122"/>
      <c r="AK376" s="2"/>
      <c r="AL376" s="2"/>
      <c r="AM376" s="2"/>
      <c r="AN376" s="2"/>
      <c r="AO376" s="2"/>
      <c r="AP376" s="2"/>
      <c r="AQ376" s="2"/>
      <c r="AR376" s="15"/>
    </row>
    <row r="377" spans="1:44" ht="11.25" customHeight="1">
      <c r="A377" s="120"/>
      <c r="B377" s="120"/>
      <c r="C377" s="120"/>
      <c r="D377" s="120"/>
      <c r="E377" s="2"/>
      <c r="F377" s="2"/>
      <c r="G377" s="120"/>
      <c r="H377" s="120"/>
      <c r="I377" s="120"/>
      <c r="J377" s="58"/>
      <c r="K377" s="121"/>
      <c r="L377" s="2"/>
      <c r="M377" s="120"/>
      <c r="N377" s="120"/>
      <c r="O377" s="120"/>
      <c r="P377" s="120"/>
      <c r="Q377" s="2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122"/>
      <c r="AJ377" s="122"/>
      <c r="AK377" s="2"/>
      <c r="AL377" s="2"/>
      <c r="AM377" s="2"/>
      <c r="AN377" s="2"/>
      <c r="AO377" s="2"/>
      <c r="AP377" s="2"/>
      <c r="AQ377" s="2"/>
      <c r="AR377" s="15"/>
    </row>
    <row r="378" spans="1:44" ht="11.25" customHeight="1">
      <c r="A378" s="120"/>
      <c r="B378" s="120"/>
      <c r="C378" s="120"/>
      <c r="D378" s="120"/>
      <c r="E378" s="2"/>
      <c r="F378" s="2"/>
      <c r="G378" s="120"/>
      <c r="H378" s="120"/>
      <c r="I378" s="120"/>
      <c r="J378" s="58"/>
      <c r="K378" s="121"/>
      <c r="L378" s="2"/>
      <c r="M378" s="120"/>
      <c r="N378" s="120"/>
      <c r="O378" s="120"/>
      <c r="P378" s="120"/>
      <c r="Q378" s="2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122"/>
      <c r="AJ378" s="122"/>
      <c r="AK378" s="2"/>
      <c r="AL378" s="2"/>
      <c r="AM378" s="2"/>
      <c r="AN378" s="2"/>
      <c r="AO378" s="2"/>
      <c r="AP378" s="2"/>
      <c r="AQ378" s="2"/>
      <c r="AR378" s="15"/>
    </row>
    <row r="379" spans="1:44" ht="11.25" customHeight="1">
      <c r="A379" s="120"/>
      <c r="B379" s="120"/>
      <c r="C379" s="120"/>
      <c r="D379" s="120"/>
      <c r="E379" s="2"/>
      <c r="F379" s="2"/>
      <c r="G379" s="120"/>
      <c r="H379" s="120"/>
      <c r="I379" s="120"/>
      <c r="J379" s="58"/>
      <c r="K379" s="121"/>
      <c r="L379" s="2"/>
      <c r="M379" s="120"/>
      <c r="N379" s="120"/>
      <c r="O379" s="120"/>
      <c r="P379" s="120"/>
      <c r="Q379" s="2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122"/>
      <c r="AJ379" s="122"/>
      <c r="AK379" s="2"/>
      <c r="AL379" s="2"/>
      <c r="AM379" s="2"/>
      <c r="AN379" s="2"/>
      <c r="AO379" s="2"/>
      <c r="AP379" s="2"/>
      <c r="AQ379" s="2"/>
      <c r="AR379" s="15"/>
    </row>
    <row r="380" spans="1:44" ht="11.25" customHeight="1">
      <c r="A380" s="120"/>
      <c r="B380" s="120"/>
      <c r="C380" s="120"/>
      <c r="D380" s="120"/>
      <c r="E380" s="2"/>
      <c r="F380" s="2"/>
      <c r="G380" s="120"/>
      <c r="H380" s="120"/>
      <c r="I380" s="120"/>
      <c r="J380" s="58"/>
      <c r="K380" s="121"/>
      <c r="L380" s="2"/>
      <c r="M380" s="120"/>
      <c r="N380" s="120"/>
      <c r="O380" s="120"/>
      <c r="P380" s="120"/>
      <c r="Q380" s="2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122"/>
      <c r="AJ380" s="122"/>
      <c r="AK380" s="2"/>
      <c r="AL380" s="2"/>
      <c r="AM380" s="2"/>
      <c r="AN380" s="2"/>
      <c r="AO380" s="2"/>
      <c r="AP380" s="2"/>
      <c r="AQ380" s="2"/>
      <c r="AR380" s="15"/>
    </row>
    <row r="381" spans="1:44" ht="11.25" customHeight="1">
      <c r="A381" s="120"/>
      <c r="B381" s="120"/>
      <c r="C381" s="120"/>
      <c r="D381" s="120"/>
      <c r="E381" s="2"/>
      <c r="F381" s="2"/>
      <c r="G381" s="120"/>
      <c r="H381" s="120"/>
      <c r="I381" s="120"/>
      <c r="J381" s="58"/>
      <c r="K381" s="121"/>
      <c r="L381" s="2"/>
      <c r="M381" s="120"/>
      <c r="N381" s="120"/>
      <c r="O381" s="120"/>
      <c r="P381" s="120"/>
      <c r="Q381" s="2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122"/>
      <c r="AJ381" s="122"/>
      <c r="AK381" s="2"/>
      <c r="AL381" s="2"/>
      <c r="AM381" s="2"/>
      <c r="AN381" s="2"/>
      <c r="AO381" s="2"/>
      <c r="AP381" s="2"/>
      <c r="AQ381" s="2"/>
      <c r="AR381" s="15"/>
    </row>
    <row r="382" spans="1:44" ht="11.25" customHeight="1">
      <c r="A382" s="120"/>
      <c r="B382" s="120"/>
      <c r="C382" s="120"/>
      <c r="D382" s="120"/>
      <c r="E382" s="2"/>
      <c r="F382" s="2"/>
      <c r="G382" s="120"/>
      <c r="H382" s="120"/>
      <c r="I382" s="120"/>
      <c r="J382" s="58"/>
      <c r="K382" s="121"/>
      <c r="L382" s="2"/>
      <c r="M382" s="120"/>
      <c r="N382" s="120"/>
      <c r="O382" s="120"/>
      <c r="P382" s="120"/>
      <c r="Q382" s="2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122"/>
      <c r="AJ382" s="122"/>
      <c r="AK382" s="2"/>
      <c r="AL382" s="2"/>
      <c r="AM382" s="2"/>
      <c r="AN382" s="2"/>
      <c r="AO382" s="2"/>
      <c r="AP382" s="2"/>
      <c r="AQ382" s="2"/>
      <c r="AR382" s="15"/>
    </row>
    <row r="383" spans="1:44" ht="11.25" customHeight="1">
      <c r="A383" s="120"/>
      <c r="B383" s="120"/>
      <c r="C383" s="120"/>
      <c r="D383" s="120"/>
      <c r="E383" s="2"/>
      <c r="F383" s="2"/>
      <c r="G383" s="120"/>
      <c r="H383" s="120"/>
      <c r="I383" s="120"/>
      <c r="J383" s="58"/>
      <c r="K383" s="121"/>
      <c r="L383" s="2"/>
      <c r="M383" s="120"/>
      <c r="N383" s="120"/>
      <c r="O383" s="120"/>
      <c r="P383" s="120"/>
      <c r="Q383" s="2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122"/>
      <c r="AJ383" s="122"/>
      <c r="AK383" s="2"/>
      <c r="AL383" s="2"/>
      <c r="AM383" s="2"/>
      <c r="AN383" s="2"/>
      <c r="AO383" s="2"/>
      <c r="AP383" s="2"/>
      <c r="AQ383" s="2"/>
      <c r="AR383" s="15"/>
    </row>
    <row r="384" spans="1:44" ht="11.25" customHeight="1">
      <c r="A384" s="120"/>
      <c r="B384" s="120"/>
      <c r="C384" s="120"/>
      <c r="D384" s="120"/>
      <c r="E384" s="2"/>
      <c r="F384" s="2"/>
      <c r="G384" s="120"/>
      <c r="H384" s="120"/>
      <c r="I384" s="120"/>
      <c r="J384" s="58"/>
      <c r="K384" s="121"/>
      <c r="L384" s="2"/>
      <c r="M384" s="120"/>
      <c r="N384" s="120"/>
      <c r="O384" s="120"/>
      <c r="P384" s="120"/>
      <c r="Q384" s="2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122"/>
      <c r="AJ384" s="122"/>
      <c r="AK384" s="2"/>
      <c r="AL384" s="2"/>
      <c r="AM384" s="2"/>
      <c r="AN384" s="2"/>
      <c r="AO384" s="2"/>
      <c r="AP384" s="2"/>
      <c r="AQ384" s="2"/>
      <c r="AR384" s="15"/>
    </row>
    <row r="385" spans="1:44" ht="11.25" customHeight="1">
      <c r="A385" s="120"/>
      <c r="B385" s="120"/>
      <c r="C385" s="120"/>
      <c r="D385" s="120"/>
      <c r="E385" s="2"/>
      <c r="F385" s="2"/>
      <c r="G385" s="120"/>
      <c r="H385" s="120"/>
      <c r="I385" s="120"/>
      <c r="J385" s="58"/>
      <c r="K385" s="121"/>
      <c r="L385" s="2"/>
      <c r="M385" s="120"/>
      <c r="N385" s="120"/>
      <c r="O385" s="120"/>
      <c r="P385" s="120"/>
      <c r="Q385" s="2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122"/>
      <c r="AJ385" s="122"/>
      <c r="AK385" s="2"/>
      <c r="AL385" s="2"/>
      <c r="AM385" s="2"/>
      <c r="AN385" s="2"/>
      <c r="AO385" s="2"/>
      <c r="AP385" s="2"/>
      <c r="AQ385" s="2"/>
      <c r="AR385" s="15"/>
    </row>
    <row r="386" spans="1:44" ht="11.25" customHeight="1">
      <c r="A386" s="120"/>
      <c r="B386" s="120"/>
      <c r="C386" s="120"/>
      <c r="D386" s="120"/>
      <c r="E386" s="2"/>
      <c r="F386" s="2"/>
      <c r="G386" s="120"/>
      <c r="H386" s="120"/>
      <c r="I386" s="120"/>
      <c r="J386" s="58"/>
      <c r="K386" s="121"/>
      <c r="L386" s="2"/>
      <c r="M386" s="120"/>
      <c r="N386" s="120"/>
      <c r="O386" s="120"/>
      <c r="P386" s="120"/>
      <c r="Q386" s="2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122"/>
      <c r="AJ386" s="122"/>
      <c r="AK386" s="2"/>
      <c r="AL386" s="2"/>
      <c r="AM386" s="2"/>
      <c r="AN386" s="2"/>
      <c r="AO386" s="2"/>
      <c r="AP386" s="2"/>
      <c r="AQ386" s="2"/>
      <c r="AR386" s="15"/>
    </row>
    <row r="387" spans="1:44" ht="11.25" customHeight="1">
      <c r="A387" s="120"/>
      <c r="B387" s="120"/>
      <c r="C387" s="120"/>
      <c r="D387" s="120"/>
      <c r="E387" s="2"/>
      <c r="F387" s="2"/>
      <c r="G387" s="120"/>
      <c r="H387" s="120"/>
      <c r="I387" s="120"/>
      <c r="J387" s="58"/>
      <c r="K387" s="121"/>
      <c r="L387" s="2"/>
      <c r="M387" s="120"/>
      <c r="N387" s="120"/>
      <c r="O387" s="120"/>
      <c r="P387" s="120"/>
      <c r="Q387" s="2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122"/>
      <c r="AJ387" s="122"/>
      <c r="AK387" s="2"/>
      <c r="AL387" s="2"/>
      <c r="AM387" s="2"/>
      <c r="AN387" s="2"/>
      <c r="AO387" s="2"/>
      <c r="AP387" s="2"/>
      <c r="AQ387" s="2"/>
      <c r="AR387" s="15"/>
    </row>
    <row r="388" spans="1:44" ht="11.25" customHeight="1">
      <c r="A388" s="120"/>
      <c r="B388" s="120"/>
      <c r="C388" s="120"/>
      <c r="D388" s="120"/>
      <c r="E388" s="2"/>
      <c r="F388" s="2"/>
      <c r="G388" s="120"/>
      <c r="H388" s="120"/>
      <c r="I388" s="120"/>
      <c r="J388" s="58"/>
      <c r="K388" s="121"/>
      <c r="L388" s="2"/>
      <c r="M388" s="120"/>
      <c r="N388" s="120"/>
      <c r="O388" s="120"/>
      <c r="P388" s="120"/>
      <c r="Q388" s="2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122"/>
      <c r="AJ388" s="122"/>
      <c r="AK388" s="2"/>
      <c r="AL388" s="2"/>
      <c r="AM388" s="2"/>
      <c r="AN388" s="2"/>
      <c r="AO388" s="2"/>
      <c r="AP388" s="2"/>
      <c r="AQ388" s="2"/>
      <c r="AR388" s="15"/>
    </row>
    <row r="389" spans="1:44" ht="11.25" customHeight="1">
      <c r="A389" s="120"/>
      <c r="B389" s="120"/>
      <c r="C389" s="120"/>
      <c r="D389" s="120"/>
      <c r="E389" s="2"/>
      <c r="F389" s="2"/>
      <c r="G389" s="120"/>
      <c r="H389" s="120"/>
      <c r="I389" s="120"/>
      <c r="J389" s="58"/>
      <c r="K389" s="121"/>
      <c r="L389" s="2"/>
      <c r="M389" s="120"/>
      <c r="N389" s="120"/>
      <c r="O389" s="120"/>
      <c r="P389" s="120"/>
      <c r="Q389" s="2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122"/>
      <c r="AJ389" s="122"/>
      <c r="AK389" s="2"/>
      <c r="AL389" s="2"/>
      <c r="AM389" s="2"/>
      <c r="AN389" s="2"/>
      <c r="AO389" s="2"/>
      <c r="AP389" s="2"/>
      <c r="AQ389" s="2"/>
      <c r="AR389" s="15"/>
    </row>
    <row r="390" spans="1:44" ht="11.25" customHeight="1">
      <c r="A390" s="120"/>
      <c r="B390" s="120"/>
      <c r="C390" s="120"/>
      <c r="D390" s="120"/>
      <c r="E390" s="2"/>
      <c r="F390" s="2"/>
      <c r="G390" s="120"/>
      <c r="H390" s="120"/>
      <c r="I390" s="120"/>
      <c r="J390" s="58"/>
      <c r="K390" s="121"/>
      <c r="L390" s="2"/>
      <c r="M390" s="120"/>
      <c r="N390" s="120"/>
      <c r="O390" s="120"/>
      <c r="P390" s="120"/>
      <c r="Q390" s="2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122"/>
      <c r="AJ390" s="122"/>
      <c r="AK390" s="2"/>
      <c r="AL390" s="2"/>
      <c r="AM390" s="2"/>
      <c r="AN390" s="2"/>
      <c r="AO390" s="2"/>
      <c r="AP390" s="2"/>
      <c r="AQ390" s="2"/>
      <c r="AR390" s="15"/>
    </row>
    <row r="391" spans="1:44" ht="11.25" customHeight="1">
      <c r="A391" s="120"/>
      <c r="B391" s="120"/>
      <c r="C391" s="120"/>
      <c r="D391" s="120"/>
      <c r="E391" s="2"/>
      <c r="F391" s="2"/>
      <c r="G391" s="120"/>
      <c r="H391" s="120"/>
      <c r="I391" s="120"/>
      <c r="J391" s="58"/>
      <c r="K391" s="121"/>
      <c r="L391" s="2"/>
      <c r="M391" s="120"/>
      <c r="N391" s="120"/>
      <c r="O391" s="120"/>
      <c r="P391" s="120"/>
      <c r="Q391" s="2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122"/>
      <c r="AJ391" s="122"/>
      <c r="AK391" s="2"/>
      <c r="AL391" s="2"/>
      <c r="AM391" s="2"/>
      <c r="AN391" s="2"/>
      <c r="AO391" s="2"/>
      <c r="AP391" s="2"/>
      <c r="AQ391" s="2"/>
      <c r="AR391" s="15"/>
    </row>
    <row r="392" spans="1:44" ht="11.25" customHeight="1">
      <c r="A392" s="120"/>
      <c r="B392" s="120"/>
      <c r="C392" s="120"/>
      <c r="D392" s="120"/>
      <c r="E392" s="2"/>
      <c r="F392" s="2"/>
      <c r="G392" s="120"/>
      <c r="H392" s="120"/>
      <c r="I392" s="120"/>
      <c r="J392" s="58"/>
      <c r="K392" s="121"/>
      <c r="L392" s="2"/>
      <c r="M392" s="120"/>
      <c r="N392" s="120"/>
      <c r="O392" s="120"/>
      <c r="P392" s="120"/>
      <c r="Q392" s="2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122"/>
      <c r="AJ392" s="122"/>
      <c r="AK392" s="2"/>
      <c r="AL392" s="2"/>
      <c r="AM392" s="2"/>
      <c r="AN392" s="2"/>
      <c r="AO392" s="2"/>
      <c r="AP392" s="2"/>
      <c r="AQ392" s="2"/>
      <c r="AR392" s="15"/>
    </row>
    <row r="393" spans="1:44" ht="11.25" customHeight="1">
      <c r="A393" s="120"/>
      <c r="B393" s="120"/>
      <c r="C393" s="120"/>
      <c r="D393" s="120"/>
      <c r="E393" s="2"/>
      <c r="F393" s="2"/>
      <c r="G393" s="120"/>
      <c r="H393" s="120"/>
      <c r="I393" s="120"/>
      <c r="J393" s="58"/>
      <c r="K393" s="121"/>
      <c r="L393" s="2"/>
      <c r="M393" s="120"/>
      <c r="N393" s="120"/>
      <c r="O393" s="120"/>
      <c r="P393" s="120"/>
      <c r="Q393" s="2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122"/>
      <c r="AJ393" s="122"/>
      <c r="AK393" s="2"/>
      <c r="AL393" s="2"/>
      <c r="AM393" s="2"/>
      <c r="AN393" s="2"/>
      <c r="AO393" s="2"/>
      <c r="AP393" s="2"/>
      <c r="AQ393" s="2"/>
      <c r="AR393" s="15"/>
    </row>
    <row r="394" spans="1:44" ht="11.25" customHeight="1">
      <c r="A394" s="120"/>
      <c r="B394" s="120"/>
      <c r="C394" s="120"/>
      <c r="D394" s="120"/>
      <c r="E394" s="2"/>
      <c r="F394" s="2"/>
      <c r="G394" s="120"/>
      <c r="H394" s="120"/>
      <c r="I394" s="120"/>
      <c r="J394" s="58"/>
      <c r="K394" s="121"/>
      <c r="L394" s="2"/>
      <c r="M394" s="120"/>
      <c r="N394" s="120"/>
      <c r="O394" s="120"/>
      <c r="P394" s="120"/>
      <c r="Q394" s="2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122"/>
      <c r="AJ394" s="122"/>
      <c r="AK394" s="2"/>
      <c r="AL394" s="2"/>
      <c r="AM394" s="2"/>
      <c r="AN394" s="2"/>
      <c r="AO394" s="2"/>
      <c r="AP394" s="2"/>
      <c r="AQ394" s="2"/>
      <c r="AR394" s="15"/>
    </row>
    <row r="395" spans="1:44" ht="11.25" customHeight="1">
      <c r="A395" s="120"/>
      <c r="B395" s="120"/>
      <c r="C395" s="120"/>
      <c r="D395" s="120"/>
      <c r="E395" s="2"/>
      <c r="F395" s="2"/>
      <c r="G395" s="120"/>
      <c r="H395" s="120"/>
      <c r="I395" s="120"/>
      <c r="J395" s="58"/>
      <c r="K395" s="121"/>
      <c r="L395" s="2"/>
      <c r="M395" s="120"/>
      <c r="N395" s="120"/>
      <c r="O395" s="120"/>
      <c r="P395" s="120"/>
      <c r="Q395" s="2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122"/>
      <c r="AJ395" s="122"/>
      <c r="AK395" s="2"/>
      <c r="AL395" s="2"/>
      <c r="AM395" s="2"/>
      <c r="AN395" s="2"/>
      <c r="AO395" s="2"/>
      <c r="AP395" s="2"/>
      <c r="AQ395" s="2"/>
      <c r="AR395" s="15"/>
    </row>
    <row r="396" spans="1:44" ht="11.25" customHeight="1">
      <c r="A396" s="120"/>
      <c r="B396" s="120"/>
      <c r="C396" s="120"/>
      <c r="D396" s="120"/>
      <c r="E396" s="2"/>
      <c r="F396" s="2"/>
      <c r="G396" s="120"/>
      <c r="H396" s="120"/>
      <c r="I396" s="120"/>
      <c r="J396" s="58"/>
      <c r="K396" s="121"/>
      <c r="L396" s="2"/>
      <c r="M396" s="120"/>
      <c r="N396" s="120"/>
      <c r="O396" s="120"/>
      <c r="P396" s="120"/>
      <c r="Q396" s="2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122"/>
      <c r="AJ396" s="122"/>
      <c r="AK396" s="2"/>
      <c r="AL396" s="2"/>
      <c r="AM396" s="2"/>
      <c r="AN396" s="2"/>
      <c r="AO396" s="2"/>
      <c r="AP396" s="2"/>
      <c r="AQ396" s="2"/>
      <c r="AR396" s="15"/>
    </row>
    <row r="397" spans="1:44" ht="11.25" customHeight="1">
      <c r="A397" s="120"/>
      <c r="B397" s="120"/>
      <c r="C397" s="120"/>
      <c r="D397" s="120"/>
      <c r="E397" s="2"/>
      <c r="F397" s="2"/>
      <c r="G397" s="120"/>
      <c r="H397" s="120"/>
      <c r="I397" s="120"/>
      <c r="J397" s="58"/>
      <c r="K397" s="121"/>
      <c r="L397" s="2"/>
      <c r="M397" s="120"/>
      <c r="N397" s="120"/>
      <c r="O397" s="120"/>
      <c r="P397" s="120"/>
      <c r="Q397" s="2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122"/>
      <c r="AJ397" s="122"/>
      <c r="AK397" s="2"/>
      <c r="AL397" s="2"/>
      <c r="AM397" s="2"/>
      <c r="AN397" s="2"/>
      <c r="AO397" s="2"/>
      <c r="AP397" s="2"/>
      <c r="AQ397" s="2"/>
      <c r="AR397" s="15"/>
    </row>
    <row r="398" spans="1:44" ht="11.25" customHeight="1">
      <c r="A398" s="120"/>
      <c r="B398" s="120"/>
      <c r="C398" s="120"/>
      <c r="D398" s="120"/>
      <c r="E398" s="2"/>
      <c r="F398" s="2"/>
      <c r="G398" s="120"/>
      <c r="H398" s="120"/>
      <c r="I398" s="120"/>
      <c r="J398" s="58"/>
      <c r="K398" s="121"/>
      <c r="L398" s="2"/>
      <c r="M398" s="120"/>
      <c r="N398" s="120"/>
      <c r="O398" s="120"/>
      <c r="P398" s="120"/>
      <c r="Q398" s="2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122"/>
      <c r="AJ398" s="122"/>
      <c r="AK398" s="2"/>
      <c r="AL398" s="2"/>
      <c r="AM398" s="2"/>
      <c r="AN398" s="2"/>
      <c r="AO398" s="2"/>
      <c r="AP398" s="2"/>
      <c r="AQ398" s="2"/>
      <c r="AR398" s="15"/>
    </row>
    <row r="399" spans="1:44" ht="11.25" customHeight="1">
      <c r="A399" s="120"/>
      <c r="B399" s="120"/>
      <c r="C399" s="120"/>
      <c r="D399" s="120"/>
      <c r="E399" s="2"/>
      <c r="F399" s="2"/>
      <c r="G399" s="120"/>
      <c r="H399" s="120"/>
      <c r="I399" s="120"/>
      <c r="J399" s="58"/>
      <c r="K399" s="121"/>
      <c r="L399" s="2"/>
      <c r="M399" s="120"/>
      <c r="N399" s="120"/>
      <c r="O399" s="120"/>
      <c r="P399" s="120"/>
      <c r="Q399" s="2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122"/>
      <c r="AJ399" s="122"/>
      <c r="AK399" s="2"/>
      <c r="AL399" s="2"/>
      <c r="AM399" s="2"/>
      <c r="AN399" s="2"/>
      <c r="AO399" s="2"/>
      <c r="AP399" s="2"/>
      <c r="AQ399" s="2"/>
      <c r="AR399" s="15"/>
    </row>
    <row r="400" spans="1:44" ht="11.25" customHeight="1">
      <c r="A400" s="120"/>
      <c r="B400" s="120"/>
      <c r="C400" s="120"/>
      <c r="D400" s="120"/>
      <c r="E400" s="2"/>
      <c r="F400" s="2"/>
      <c r="G400" s="120"/>
      <c r="H400" s="120"/>
      <c r="I400" s="120"/>
      <c r="J400" s="58"/>
      <c r="K400" s="121"/>
      <c r="L400" s="2"/>
      <c r="M400" s="120"/>
      <c r="N400" s="120"/>
      <c r="O400" s="120"/>
      <c r="P400" s="120"/>
      <c r="Q400" s="2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122"/>
      <c r="AJ400" s="122"/>
      <c r="AK400" s="2"/>
      <c r="AL400" s="2"/>
      <c r="AM400" s="2"/>
      <c r="AN400" s="2"/>
      <c r="AO400" s="2"/>
      <c r="AP400" s="2"/>
      <c r="AQ400" s="2"/>
      <c r="AR400" s="15"/>
    </row>
    <row r="401" spans="1:44" ht="11.25" customHeight="1">
      <c r="A401" s="120"/>
      <c r="B401" s="120"/>
      <c r="C401" s="120"/>
      <c r="D401" s="120"/>
      <c r="E401" s="2"/>
      <c r="F401" s="2"/>
      <c r="G401" s="120"/>
      <c r="H401" s="120"/>
      <c r="I401" s="120"/>
      <c r="J401" s="58"/>
      <c r="K401" s="121"/>
      <c r="L401" s="2"/>
      <c r="M401" s="120"/>
      <c r="N401" s="120"/>
      <c r="O401" s="120"/>
      <c r="P401" s="120"/>
      <c r="Q401" s="2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122"/>
      <c r="AJ401" s="122"/>
      <c r="AK401" s="2"/>
      <c r="AL401" s="2"/>
      <c r="AM401" s="2"/>
      <c r="AN401" s="2"/>
      <c r="AO401" s="2"/>
      <c r="AP401" s="2"/>
      <c r="AQ401" s="2"/>
      <c r="AR401" s="15"/>
    </row>
    <row r="402" spans="1:44" ht="11.25" customHeight="1">
      <c r="A402" s="120"/>
      <c r="B402" s="120"/>
      <c r="C402" s="120"/>
      <c r="D402" s="120"/>
      <c r="E402" s="2"/>
      <c r="F402" s="2"/>
      <c r="G402" s="120"/>
      <c r="H402" s="120"/>
      <c r="I402" s="120"/>
      <c r="J402" s="58"/>
      <c r="K402" s="121"/>
      <c r="L402" s="2"/>
      <c r="M402" s="120"/>
      <c r="N402" s="120"/>
      <c r="O402" s="120"/>
      <c r="P402" s="120"/>
      <c r="Q402" s="2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122"/>
      <c r="AJ402" s="122"/>
      <c r="AK402" s="2"/>
      <c r="AL402" s="2"/>
      <c r="AM402" s="2"/>
      <c r="AN402" s="2"/>
      <c r="AO402" s="2"/>
      <c r="AP402" s="2"/>
      <c r="AQ402" s="2"/>
      <c r="AR402" s="15"/>
    </row>
    <row r="403" spans="1:44" ht="11.25" customHeight="1">
      <c r="A403" s="120"/>
      <c r="B403" s="120"/>
      <c r="C403" s="120"/>
      <c r="D403" s="120"/>
      <c r="E403" s="2"/>
      <c r="F403" s="2"/>
      <c r="G403" s="120"/>
      <c r="H403" s="120"/>
      <c r="I403" s="120"/>
      <c r="J403" s="58"/>
      <c r="K403" s="121"/>
      <c r="L403" s="2"/>
      <c r="M403" s="120"/>
      <c r="N403" s="120"/>
      <c r="O403" s="120"/>
      <c r="P403" s="120"/>
      <c r="Q403" s="2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122"/>
      <c r="AJ403" s="122"/>
      <c r="AK403" s="2"/>
      <c r="AL403" s="2"/>
      <c r="AM403" s="2"/>
      <c r="AN403" s="2"/>
      <c r="AO403" s="2"/>
      <c r="AP403" s="2"/>
      <c r="AQ403" s="2"/>
      <c r="AR403" s="15"/>
    </row>
    <row r="404" spans="1:44" ht="11.25" customHeight="1">
      <c r="A404" s="120"/>
      <c r="B404" s="120"/>
      <c r="C404" s="120"/>
      <c r="D404" s="120"/>
      <c r="E404" s="2"/>
      <c r="F404" s="2"/>
      <c r="G404" s="120"/>
      <c r="H404" s="120"/>
      <c r="I404" s="120"/>
      <c r="J404" s="58"/>
      <c r="K404" s="121"/>
      <c r="L404" s="2"/>
      <c r="M404" s="120"/>
      <c r="N404" s="120"/>
      <c r="O404" s="120"/>
      <c r="P404" s="120"/>
      <c r="Q404" s="2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122"/>
      <c r="AJ404" s="122"/>
      <c r="AK404" s="2"/>
      <c r="AL404" s="2"/>
      <c r="AM404" s="2"/>
      <c r="AN404" s="2"/>
      <c r="AO404" s="2"/>
      <c r="AP404" s="2"/>
      <c r="AQ404" s="2"/>
      <c r="AR404" s="15"/>
    </row>
    <row r="405" spans="1:44" ht="11.25" customHeight="1">
      <c r="A405" s="120"/>
      <c r="B405" s="120"/>
      <c r="C405" s="120"/>
      <c r="D405" s="120"/>
      <c r="E405" s="2"/>
      <c r="F405" s="2"/>
      <c r="G405" s="120"/>
      <c r="H405" s="120"/>
      <c r="I405" s="120"/>
      <c r="J405" s="58"/>
      <c r="K405" s="121"/>
      <c r="L405" s="2"/>
      <c r="M405" s="120"/>
      <c r="N405" s="120"/>
      <c r="O405" s="120"/>
      <c r="P405" s="120"/>
      <c r="Q405" s="2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122"/>
      <c r="AJ405" s="122"/>
      <c r="AK405" s="2"/>
      <c r="AL405" s="2"/>
      <c r="AM405" s="2"/>
      <c r="AN405" s="2"/>
      <c r="AO405" s="2"/>
      <c r="AP405" s="2"/>
      <c r="AQ405" s="2"/>
      <c r="AR405" s="15"/>
    </row>
    <row r="406" spans="1:44" ht="11.25" customHeight="1">
      <c r="A406" s="120"/>
      <c r="B406" s="120"/>
      <c r="C406" s="120"/>
      <c r="D406" s="120"/>
      <c r="E406" s="2"/>
      <c r="F406" s="2"/>
      <c r="G406" s="120"/>
      <c r="H406" s="120"/>
      <c r="I406" s="120"/>
      <c r="J406" s="58"/>
      <c r="K406" s="121"/>
      <c r="L406" s="2"/>
      <c r="M406" s="120"/>
      <c r="N406" s="120"/>
      <c r="O406" s="120"/>
      <c r="P406" s="120"/>
      <c r="Q406" s="2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122"/>
      <c r="AJ406" s="122"/>
      <c r="AK406" s="2"/>
      <c r="AL406" s="2"/>
      <c r="AM406" s="2"/>
      <c r="AN406" s="2"/>
      <c r="AO406" s="2"/>
      <c r="AP406" s="2"/>
      <c r="AQ406" s="2"/>
      <c r="AR406" s="15"/>
    </row>
    <row r="407" spans="1:44" ht="11.25" customHeight="1">
      <c r="A407" s="120"/>
      <c r="B407" s="120"/>
      <c r="C407" s="120"/>
      <c r="D407" s="120"/>
      <c r="E407" s="2"/>
      <c r="F407" s="2"/>
      <c r="G407" s="120"/>
      <c r="H407" s="120"/>
      <c r="I407" s="120"/>
      <c r="J407" s="58"/>
      <c r="K407" s="121"/>
      <c r="L407" s="2"/>
      <c r="M407" s="120"/>
      <c r="N407" s="120"/>
      <c r="O407" s="120"/>
      <c r="P407" s="120"/>
      <c r="Q407" s="2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122"/>
      <c r="AJ407" s="122"/>
      <c r="AK407" s="2"/>
      <c r="AL407" s="2"/>
      <c r="AM407" s="2"/>
      <c r="AN407" s="2"/>
      <c r="AO407" s="2"/>
      <c r="AP407" s="2"/>
      <c r="AQ407" s="2"/>
      <c r="AR407" s="15"/>
    </row>
    <row r="408" spans="1:44" ht="11.25" customHeight="1">
      <c r="A408" s="120"/>
      <c r="B408" s="120"/>
      <c r="C408" s="120"/>
      <c r="D408" s="120"/>
      <c r="E408" s="2"/>
      <c r="F408" s="2"/>
      <c r="G408" s="120"/>
      <c r="H408" s="120"/>
      <c r="I408" s="120"/>
      <c r="J408" s="58"/>
      <c r="K408" s="121"/>
      <c r="L408" s="2"/>
      <c r="M408" s="120"/>
      <c r="N408" s="120"/>
      <c r="O408" s="120"/>
      <c r="P408" s="120"/>
      <c r="Q408" s="2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122"/>
      <c r="AJ408" s="122"/>
      <c r="AK408" s="2"/>
      <c r="AL408" s="2"/>
      <c r="AM408" s="2"/>
      <c r="AN408" s="2"/>
      <c r="AO408" s="2"/>
      <c r="AP408" s="2"/>
      <c r="AQ408" s="2"/>
      <c r="AR408" s="15"/>
    </row>
    <row r="409" spans="1:44" ht="11.25" customHeight="1">
      <c r="A409" s="120"/>
      <c r="B409" s="120"/>
      <c r="C409" s="120"/>
      <c r="D409" s="120"/>
      <c r="E409" s="2"/>
      <c r="F409" s="2"/>
      <c r="G409" s="120"/>
      <c r="H409" s="120"/>
      <c r="I409" s="120"/>
      <c r="J409" s="58"/>
      <c r="K409" s="121"/>
      <c r="L409" s="2"/>
      <c r="M409" s="120"/>
      <c r="N409" s="120"/>
      <c r="O409" s="120"/>
      <c r="P409" s="120"/>
      <c r="Q409" s="2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122"/>
      <c r="AJ409" s="122"/>
      <c r="AK409" s="2"/>
      <c r="AL409" s="2"/>
      <c r="AM409" s="2"/>
      <c r="AN409" s="2"/>
      <c r="AO409" s="2"/>
      <c r="AP409" s="2"/>
      <c r="AQ409" s="2"/>
      <c r="AR409" s="15"/>
    </row>
    <row r="410" spans="1:44" ht="11.25" customHeight="1">
      <c r="A410" s="120"/>
      <c r="B410" s="120"/>
      <c r="C410" s="120"/>
      <c r="D410" s="120"/>
      <c r="E410" s="2"/>
      <c r="F410" s="2"/>
      <c r="G410" s="120"/>
      <c r="H410" s="120"/>
      <c r="I410" s="120"/>
      <c r="J410" s="58"/>
      <c r="K410" s="121"/>
      <c r="L410" s="2"/>
      <c r="M410" s="120"/>
      <c r="N410" s="120"/>
      <c r="O410" s="120"/>
      <c r="P410" s="120"/>
      <c r="Q410" s="2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122"/>
      <c r="AJ410" s="122"/>
      <c r="AK410" s="2"/>
      <c r="AL410" s="2"/>
      <c r="AM410" s="2"/>
      <c r="AN410" s="2"/>
      <c r="AO410" s="2"/>
      <c r="AP410" s="2"/>
      <c r="AQ410" s="2"/>
      <c r="AR410" s="15"/>
    </row>
    <row r="411" spans="1:44" ht="11.25" customHeight="1">
      <c r="A411" s="120"/>
      <c r="B411" s="120"/>
      <c r="C411" s="120"/>
      <c r="D411" s="120"/>
      <c r="E411" s="2"/>
      <c r="F411" s="2"/>
      <c r="G411" s="120"/>
      <c r="H411" s="120"/>
      <c r="I411" s="120"/>
      <c r="J411" s="58"/>
      <c r="K411" s="121"/>
      <c r="L411" s="2"/>
      <c r="M411" s="120"/>
      <c r="N411" s="120"/>
      <c r="O411" s="120"/>
      <c r="P411" s="120"/>
      <c r="Q411" s="2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122"/>
      <c r="AJ411" s="122"/>
      <c r="AK411" s="2"/>
      <c r="AL411" s="2"/>
      <c r="AM411" s="2"/>
      <c r="AN411" s="2"/>
      <c r="AO411" s="2"/>
      <c r="AP411" s="2"/>
      <c r="AQ411" s="2"/>
      <c r="AR411" s="15"/>
    </row>
    <row r="412" spans="1:44" ht="11.25" customHeight="1">
      <c r="A412" s="120"/>
      <c r="B412" s="120"/>
      <c r="C412" s="120"/>
      <c r="D412" s="120"/>
      <c r="E412" s="2"/>
      <c r="F412" s="2"/>
      <c r="G412" s="120"/>
      <c r="H412" s="120"/>
      <c r="I412" s="120"/>
      <c r="J412" s="58"/>
      <c r="K412" s="121"/>
      <c r="L412" s="2"/>
      <c r="M412" s="120"/>
      <c r="N412" s="120"/>
      <c r="O412" s="120"/>
      <c r="P412" s="120"/>
      <c r="Q412" s="2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122"/>
      <c r="AJ412" s="122"/>
      <c r="AK412" s="2"/>
      <c r="AL412" s="2"/>
      <c r="AM412" s="2"/>
      <c r="AN412" s="2"/>
      <c r="AO412" s="2"/>
      <c r="AP412" s="2"/>
      <c r="AQ412" s="2"/>
      <c r="AR412" s="15"/>
    </row>
    <row r="413" spans="1:44" ht="11.25" customHeight="1">
      <c r="A413" s="120"/>
      <c r="B413" s="120"/>
      <c r="C413" s="120"/>
      <c r="D413" s="120"/>
      <c r="E413" s="2"/>
      <c r="F413" s="2"/>
      <c r="G413" s="120"/>
      <c r="H413" s="120"/>
      <c r="I413" s="120"/>
      <c r="J413" s="58"/>
      <c r="K413" s="121"/>
      <c r="L413" s="2"/>
      <c r="M413" s="120"/>
      <c r="N413" s="120"/>
      <c r="O413" s="120"/>
      <c r="P413" s="120"/>
      <c r="Q413" s="2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122"/>
      <c r="AJ413" s="122"/>
      <c r="AK413" s="2"/>
      <c r="AL413" s="2"/>
      <c r="AM413" s="2"/>
      <c r="AN413" s="2"/>
      <c r="AO413" s="2"/>
      <c r="AP413" s="2"/>
      <c r="AQ413" s="2"/>
      <c r="AR413" s="15"/>
    </row>
    <row r="414" spans="1:44" ht="11.25" customHeight="1">
      <c r="A414" s="120"/>
      <c r="B414" s="120"/>
      <c r="C414" s="120"/>
      <c r="D414" s="120"/>
      <c r="E414" s="2"/>
      <c r="F414" s="2"/>
      <c r="G414" s="120"/>
      <c r="H414" s="120"/>
      <c r="I414" s="120"/>
      <c r="J414" s="58"/>
      <c r="K414" s="121"/>
      <c r="L414" s="2"/>
      <c r="M414" s="120"/>
      <c r="N414" s="120"/>
      <c r="O414" s="120"/>
      <c r="P414" s="120"/>
      <c r="Q414" s="2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122"/>
      <c r="AJ414" s="122"/>
      <c r="AK414" s="2"/>
      <c r="AL414" s="2"/>
      <c r="AM414" s="2"/>
      <c r="AN414" s="2"/>
      <c r="AO414" s="2"/>
      <c r="AP414" s="2"/>
      <c r="AQ414" s="2"/>
      <c r="AR414" s="15"/>
    </row>
    <row r="415" spans="1:44" ht="11.25" customHeight="1">
      <c r="A415" s="120"/>
      <c r="B415" s="120"/>
      <c r="C415" s="120"/>
      <c r="D415" s="120"/>
      <c r="E415" s="2"/>
      <c r="F415" s="2"/>
      <c r="G415" s="120"/>
      <c r="H415" s="120"/>
      <c r="I415" s="120"/>
      <c r="J415" s="58"/>
      <c r="K415" s="121"/>
      <c r="L415" s="2"/>
      <c r="M415" s="120"/>
      <c r="N415" s="120"/>
      <c r="O415" s="120"/>
      <c r="P415" s="120"/>
      <c r="Q415" s="2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122"/>
      <c r="AJ415" s="122"/>
      <c r="AK415" s="2"/>
      <c r="AL415" s="2"/>
      <c r="AM415" s="2"/>
      <c r="AN415" s="2"/>
      <c r="AO415" s="2"/>
      <c r="AP415" s="2"/>
      <c r="AQ415" s="2"/>
      <c r="AR415" s="15"/>
    </row>
    <row r="416" spans="1:44" ht="11.25" customHeight="1">
      <c r="A416" s="120"/>
      <c r="B416" s="120"/>
      <c r="C416" s="120"/>
      <c r="D416" s="120"/>
      <c r="E416" s="2"/>
      <c r="F416" s="2"/>
      <c r="G416" s="120"/>
      <c r="H416" s="120"/>
      <c r="I416" s="120"/>
      <c r="J416" s="58"/>
      <c r="K416" s="121"/>
      <c r="L416" s="2"/>
      <c r="M416" s="120"/>
      <c r="N416" s="120"/>
      <c r="O416" s="120"/>
      <c r="P416" s="120"/>
      <c r="Q416" s="2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122"/>
      <c r="AJ416" s="122"/>
      <c r="AK416" s="2"/>
      <c r="AL416" s="2"/>
      <c r="AM416" s="2"/>
      <c r="AN416" s="2"/>
      <c r="AO416" s="2"/>
      <c r="AP416" s="2"/>
      <c r="AQ416" s="2"/>
      <c r="AR416" s="15"/>
    </row>
    <row r="417" spans="1:44" ht="11.25" customHeight="1">
      <c r="A417" s="120"/>
      <c r="B417" s="120"/>
      <c r="C417" s="120"/>
      <c r="D417" s="120"/>
      <c r="E417" s="2"/>
      <c r="F417" s="2"/>
      <c r="G417" s="120"/>
      <c r="H417" s="120"/>
      <c r="I417" s="120"/>
      <c r="J417" s="58"/>
      <c r="K417" s="121"/>
      <c r="L417" s="2"/>
      <c r="M417" s="120"/>
      <c r="N417" s="120"/>
      <c r="O417" s="120"/>
      <c r="P417" s="120"/>
      <c r="Q417" s="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122"/>
      <c r="AJ417" s="122"/>
      <c r="AK417" s="2"/>
      <c r="AL417" s="2"/>
      <c r="AM417" s="2"/>
      <c r="AN417" s="2"/>
      <c r="AO417" s="2"/>
      <c r="AP417" s="2"/>
      <c r="AQ417" s="2"/>
      <c r="AR417" s="15"/>
    </row>
    <row r="418" spans="1:44" ht="11.25" customHeight="1">
      <c r="A418" s="120"/>
      <c r="B418" s="120"/>
      <c r="C418" s="120"/>
      <c r="D418" s="120"/>
      <c r="E418" s="2"/>
      <c r="F418" s="2"/>
      <c r="G418" s="120"/>
      <c r="H418" s="120"/>
      <c r="I418" s="120"/>
      <c r="J418" s="58"/>
      <c r="K418" s="121"/>
      <c r="L418" s="2"/>
      <c r="M418" s="120"/>
      <c r="N418" s="120"/>
      <c r="O418" s="120"/>
      <c r="P418" s="120"/>
      <c r="Q418" s="2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122"/>
      <c r="AJ418" s="122"/>
      <c r="AK418" s="2"/>
      <c r="AL418" s="2"/>
      <c r="AM418" s="2"/>
      <c r="AN418" s="2"/>
      <c r="AO418" s="2"/>
      <c r="AP418" s="2"/>
      <c r="AQ418" s="2"/>
      <c r="AR418" s="15"/>
    </row>
    <row r="419" spans="1:44" ht="11.25" customHeight="1">
      <c r="A419" s="120"/>
      <c r="B419" s="120"/>
      <c r="C419" s="120"/>
      <c r="D419" s="120"/>
      <c r="E419" s="2"/>
      <c r="F419" s="2"/>
      <c r="G419" s="120"/>
      <c r="H419" s="120"/>
      <c r="I419" s="120"/>
      <c r="J419" s="58"/>
      <c r="K419" s="121"/>
      <c r="L419" s="2"/>
      <c r="M419" s="120"/>
      <c r="N419" s="120"/>
      <c r="O419" s="120"/>
      <c r="P419" s="120"/>
      <c r="Q419" s="2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122"/>
      <c r="AJ419" s="122"/>
      <c r="AK419" s="2"/>
      <c r="AL419" s="2"/>
      <c r="AM419" s="2"/>
      <c r="AN419" s="2"/>
      <c r="AO419" s="2"/>
      <c r="AP419" s="2"/>
      <c r="AQ419" s="2"/>
      <c r="AR419" s="15"/>
    </row>
    <row r="420" spans="1:44" ht="11.25" customHeight="1">
      <c r="A420" s="120"/>
      <c r="B420" s="120"/>
      <c r="C420" s="120"/>
      <c r="D420" s="120"/>
      <c r="E420" s="2"/>
      <c r="F420" s="2"/>
      <c r="G420" s="120"/>
      <c r="H420" s="120"/>
      <c r="I420" s="120"/>
      <c r="J420" s="58"/>
      <c r="K420" s="121"/>
      <c r="L420" s="2"/>
      <c r="M420" s="120"/>
      <c r="N420" s="120"/>
      <c r="O420" s="120"/>
      <c r="P420" s="120"/>
      <c r="Q420" s="2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122"/>
      <c r="AJ420" s="122"/>
      <c r="AK420" s="2"/>
      <c r="AL420" s="2"/>
      <c r="AM420" s="2"/>
      <c r="AN420" s="2"/>
      <c r="AO420" s="2"/>
      <c r="AP420" s="2"/>
      <c r="AQ420" s="2"/>
      <c r="AR420" s="15"/>
    </row>
    <row r="421" spans="1:44" ht="11.25" customHeight="1">
      <c r="A421" s="120"/>
      <c r="B421" s="120"/>
      <c r="C421" s="120"/>
      <c r="D421" s="120"/>
      <c r="E421" s="2"/>
      <c r="F421" s="2"/>
      <c r="G421" s="120"/>
      <c r="H421" s="120"/>
      <c r="I421" s="120"/>
      <c r="J421" s="58"/>
      <c r="K421" s="121"/>
      <c r="L421" s="2"/>
      <c r="M421" s="120"/>
      <c r="N421" s="120"/>
      <c r="O421" s="120"/>
      <c r="P421" s="120"/>
      <c r="Q421" s="2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122"/>
      <c r="AJ421" s="122"/>
      <c r="AK421" s="2"/>
      <c r="AL421" s="2"/>
      <c r="AM421" s="2"/>
      <c r="AN421" s="2"/>
      <c r="AO421" s="2"/>
      <c r="AP421" s="2"/>
      <c r="AQ421" s="2"/>
      <c r="AR421" s="15"/>
    </row>
    <row r="422" spans="1:44" ht="11.25" customHeight="1">
      <c r="A422" s="120"/>
      <c r="B422" s="120"/>
      <c r="C422" s="120"/>
      <c r="D422" s="120"/>
      <c r="E422" s="2"/>
      <c r="F422" s="2"/>
      <c r="G422" s="120"/>
      <c r="H422" s="120"/>
      <c r="I422" s="120"/>
      <c r="J422" s="58"/>
      <c r="K422" s="121"/>
      <c r="L422" s="2"/>
      <c r="M422" s="120"/>
      <c r="N422" s="120"/>
      <c r="O422" s="120"/>
      <c r="P422" s="120"/>
      <c r="Q422" s="2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122"/>
      <c r="AJ422" s="122"/>
      <c r="AK422" s="2"/>
      <c r="AL422" s="2"/>
      <c r="AM422" s="2"/>
      <c r="AN422" s="2"/>
      <c r="AO422" s="2"/>
      <c r="AP422" s="2"/>
      <c r="AQ422" s="2"/>
      <c r="AR422" s="15"/>
    </row>
    <row r="423" spans="1:44" ht="11.25" customHeight="1">
      <c r="A423" s="120"/>
      <c r="B423" s="120"/>
      <c r="C423" s="120"/>
      <c r="D423" s="120"/>
      <c r="E423" s="2"/>
      <c r="F423" s="2"/>
      <c r="G423" s="120"/>
      <c r="H423" s="120"/>
      <c r="I423" s="120"/>
      <c r="J423" s="58"/>
      <c r="K423" s="121"/>
      <c r="L423" s="2"/>
      <c r="M423" s="120"/>
      <c r="N423" s="120"/>
      <c r="O423" s="120"/>
      <c r="P423" s="120"/>
      <c r="Q423" s="2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122"/>
      <c r="AJ423" s="122"/>
      <c r="AK423" s="2"/>
      <c r="AL423" s="2"/>
      <c r="AM423" s="2"/>
      <c r="AN423" s="2"/>
      <c r="AO423" s="2"/>
      <c r="AP423" s="2"/>
      <c r="AQ423" s="2"/>
      <c r="AR423" s="15"/>
    </row>
    <row r="424" spans="1:44" ht="11.25" customHeight="1">
      <c r="A424" s="120"/>
      <c r="B424" s="120"/>
      <c r="C424" s="120"/>
      <c r="D424" s="120"/>
      <c r="E424" s="2"/>
      <c r="F424" s="2"/>
      <c r="G424" s="120"/>
      <c r="H424" s="120"/>
      <c r="I424" s="120"/>
      <c r="J424" s="58"/>
      <c r="K424" s="121"/>
      <c r="L424" s="2"/>
      <c r="M424" s="120"/>
      <c r="N424" s="120"/>
      <c r="O424" s="120"/>
      <c r="P424" s="120"/>
      <c r="Q424" s="2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122"/>
      <c r="AJ424" s="122"/>
      <c r="AK424" s="2"/>
      <c r="AL424" s="2"/>
      <c r="AM424" s="2"/>
      <c r="AN424" s="2"/>
      <c r="AO424" s="2"/>
      <c r="AP424" s="2"/>
      <c r="AQ424" s="2"/>
      <c r="AR424" s="15"/>
    </row>
    <row r="425" spans="1:44" ht="11.25" customHeight="1">
      <c r="A425" s="120"/>
      <c r="B425" s="120"/>
      <c r="C425" s="120"/>
      <c r="D425" s="120"/>
      <c r="E425" s="2"/>
      <c r="F425" s="2"/>
      <c r="G425" s="120"/>
      <c r="H425" s="120"/>
      <c r="I425" s="120"/>
      <c r="J425" s="58"/>
      <c r="K425" s="121"/>
      <c r="L425" s="2"/>
      <c r="M425" s="120"/>
      <c r="N425" s="120"/>
      <c r="O425" s="120"/>
      <c r="P425" s="120"/>
      <c r="Q425" s="2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122"/>
      <c r="AJ425" s="122"/>
      <c r="AK425" s="2"/>
      <c r="AL425" s="2"/>
      <c r="AM425" s="2"/>
      <c r="AN425" s="2"/>
      <c r="AO425" s="2"/>
      <c r="AP425" s="2"/>
      <c r="AQ425" s="2"/>
      <c r="AR425" s="15"/>
    </row>
    <row r="426" spans="1:44" ht="11.25" customHeight="1">
      <c r="A426" s="120"/>
      <c r="B426" s="120"/>
      <c r="C426" s="120"/>
      <c r="D426" s="120"/>
      <c r="E426" s="2"/>
      <c r="F426" s="2"/>
      <c r="G426" s="120"/>
      <c r="H426" s="120"/>
      <c r="I426" s="120"/>
      <c r="J426" s="58"/>
      <c r="K426" s="121"/>
      <c r="L426" s="2"/>
      <c r="M426" s="120"/>
      <c r="N426" s="120"/>
      <c r="O426" s="120"/>
      <c r="P426" s="120"/>
      <c r="Q426" s="2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122"/>
      <c r="AJ426" s="122"/>
      <c r="AK426" s="2"/>
      <c r="AL426" s="2"/>
      <c r="AM426" s="2"/>
      <c r="AN426" s="2"/>
      <c r="AO426" s="2"/>
      <c r="AP426" s="2"/>
      <c r="AQ426" s="2"/>
      <c r="AR426" s="15"/>
    </row>
    <row r="427" spans="1:44" ht="11.25" customHeight="1">
      <c r="A427" s="120"/>
      <c r="B427" s="120"/>
      <c r="C427" s="120"/>
      <c r="D427" s="120"/>
      <c r="E427" s="2"/>
      <c r="F427" s="2"/>
      <c r="G427" s="120"/>
      <c r="H427" s="120"/>
      <c r="I427" s="120"/>
      <c r="J427" s="58"/>
      <c r="K427" s="121"/>
      <c r="L427" s="2"/>
      <c r="M427" s="120"/>
      <c r="N427" s="120"/>
      <c r="O427" s="120"/>
      <c r="P427" s="120"/>
      <c r="Q427" s="2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122"/>
      <c r="AJ427" s="122"/>
      <c r="AK427" s="2"/>
      <c r="AL427" s="2"/>
      <c r="AM427" s="2"/>
      <c r="AN427" s="2"/>
      <c r="AO427" s="2"/>
      <c r="AP427" s="2"/>
      <c r="AQ427" s="2"/>
      <c r="AR427" s="15"/>
    </row>
    <row r="428" spans="1:44" ht="11.25" customHeight="1">
      <c r="A428" s="120"/>
      <c r="B428" s="120"/>
      <c r="C428" s="120"/>
      <c r="D428" s="120"/>
      <c r="E428" s="2"/>
      <c r="F428" s="2"/>
      <c r="G428" s="120"/>
      <c r="H428" s="120"/>
      <c r="I428" s="120"/>
      <c r="J428" s="58"/>
      <c r="K428" s="121"/>
      <c r="L428" s="2"/>
      <c r="M428" s="120"/>
      <c r="N428" s="120"/>
      <c r="O428" s="120"/>
      <c r="P428" s="120"/>
      <c r="Q428" s="2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122"/>
      <c r="AJ428" s="122"/>
      <c r="AK428" s="2"/>
      <c r="AL428" s="2"/>
      <c r="AM428" s="2"/>
      <c r="AN428" s="2"/>
      <c r="AO428" s="2"/>
      <c r="AP428" s="2"/>
      <c r="AQ428" s="2"/>
      <c r="AR428" s="15"/>
    </row>
    <row r="429" spans="1:44" ht="11.25" customHeight="1">
      <c r="A429" s="120"/>
      <c r="B429" s="120"/>
      <c r="C429" s="120"/>
      <c r="D429" s="120"/>
      <c r="E429" s="2"/>
      <c r="F429" s="2"/>
      <c r="G429" s="120"/>
      <c r="H429" s="120"/>
      <c r="I429" s="120"/>
      <c r="J429" s="58"/>
      <c r="K429" s="121"/>
      <c r="L429" s="2"/>
      <c r="M429" s="120"/>
      <c r="N429" s="120"/>
      <c r="O429" s="120"/>
      <c r="P429" s="120"/>
      <c r="Q429" s="2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122"/>
      <c r="AJ429" s="122"/>
      <c r="AK429" s="2"/>
      <c r="AL429" s="2"/>
      <c r="AM429" s="2"/>
      <c r="AN429" s="2"/>
      <c r="AO429" s="2"/>
      <c r="AP429" s="2"/>
      <c r="AQ429" s="2"/>
      <c r="AR429" s="15"/>
    </row>
    <row r="430" spans="1:44" ht="11.25" customHeight="1">
      <c r="A430" s="120"/>
      <c r="B430" s="120"/>
      <c r="C430" s="120"/>
      <c r="D430" s="120"/>
      <c r="E430" s="2"/>
      <c r="F430" s="2"/>
      <c r="G430" s="120"/>
      <c r="H430" s="120"/>
      <c r="I430" s="120"/>
      <c r="J430" s="58"/>
      <c r="K430" s="121"/>
      <c r="L430" s="2"/>
      <c r="M430" s="120"/>
      <c r="N430" s="120"/>
      <c r="O430" s="120"/>
      <c r="P430" s="120"/>
      <c r="Q430" s="2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122"/>
      <c r="AJ430" s="122"/>
      <c r="AK430" s="2"/>
      <c r="AL430" s="2"/>
      <c r="AM430" s="2"/>
      <c r="AN430" s="2"/>
      <c r="AO430" s="2"/>
      <c r="AP430" s="2"/>
      <c r="AQ430" s="2"/>
      <c r="AR430" s="15"/>
    </row>
    <row r="431" spans="1:44" ht="11.25" customHeight="1">
      <c r="A431" s="120"/>
      <c r="B431" s="120"/>
      <c r="C431" s="120"/>
      <c r="D431" s="120"/>
      <c r="E431" s="2"/>
      <c r="F431" s="2"/>
      <c r="G431" s="120"/>
      <c r="H431" s="120"/>
      <c r="I431" s="120"/>
      <c r="J431" s="58"/>
      <c r="K431" s="121"/>
      <c r="L431" s="2"/>
      <c r="M431" s="120"/>
      <c r="N431" s="120"/>
      <c r="O431" s="120"/>
      <c r="P431" s="120"/>
      <c r="Q431" s="2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122"/>
      <c r="AJ431" s="122"/>
      <c r="AK431" s="2"/>
      <c r="AL431" s="2"/>
      <c r="AM431" s="2"/>
      <c r="AN431" s="2"/>
      <c r="AO431" s="2"/>
      <c r="AP431" s="2"/>
      <c r="AQ431" s="2"/>
      <c r="AR431" s="15"/>
    </row>
    <row r="432" spans="1:44" ht="11.25" customHeight="1">
      <c r="A432" s="120"/>
      <c r="B432" s="120"/>
      <c r="C432" s="120"/>
      <c r="D432" s="120"/>
      <c r="E432" s="2"/>
      <c r="F432" s="2"/>
      <c r="G432" s="120"/>
      <c r="H432" s="120"/>
      <c r="I432" s="120"/>
      <c r="J432" s="58"/>
      <c r="K432" s="121"/>
      <c r="L432" s="2"/>
      <c r="M432" s="120"/>
      <c r="N432" s="120"/>
      <c r="O432" s="120"/>
      <c r="P432" s="120"/>
      <c r="Q432" s="2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122"/>
      <c r="AJ432" s="122"/>
      <c r="AK432" s="2"/>
      <c r="AL432" s="2"/>
      <c r="AM432" s="2"/>
      <c r="AN432" s="2"/>
      <c r="AO432" s="2"/>
      <c r="AP432" s="2"/>
      <c r="AQ432" s="2"/>
      <c r="AR432" s="15"/>
    </row>
    <row r="433" spans="1:44" ht="11.25" customHeight="1">
      <c r="A433" s="120"/>
      <c r="B433" s="120"/>
      <c r="C433" s="120"/>
      <c r="D433" s="120"/>
      <c r="E433" s="2"/>
      <c r="F433" s="2"/>
      <c r="G433" s="120"/>
      <c r="H433" s="120"/>
      <c r="I433" s="120"/>
      <c r="J433" s="58"/>
      <c r="K433" s="121"/>
      <c r="L433" s="2"/>
      <c r="M433" s="120"/>
      <c r="N433" s="120"/>
      <c r="O433" s="120"/>
      <c r="P433" s="120"/>
      <c r="Q433" s="2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122"/>
      <c r="AJ433" s="122"/>
      <c r="AK433" s="2"/>
      <c r="AL433" s="2"/>
      <c r="AM433" s="2"/>
      <c r="AN433" s="2"/>
      <c r="AO433" s="2"/>
      <c r="AP433" s="2"/>
      <c r="AQ433" s="2"/>
      <c r="AR433" s="15"/>
    </row>
    <row r="434" spans="1:44" ht="11.25" customHeight="1">
      <c r="A434" s="120"/>
      <c r="B434" s="120"/>
      <c r="C434" s="120"/>
      <c r="D434" s="120"/>
      <c r="E434" s="2"/>
      <c r="F434" s="2"/>
      <c r="G434" s="120"/>
      <c r="H434" s="120"/>
      <c r="I434" s="120"/>
      <c r="J434" s="58"/>
      <c r="K434" s="121"/>
      <c r="L434" s="2"/>
      <c r="M434" s="120"/>
      <c r="N434" s="120"/>
      <c r="O434" s="120"/>
      <c r="P434" s="120"/>
      <c r="Q434" s="2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122"/>
      <c r="AJ434" s="122"/>
      <c r="AK434" s="2"/>
      <c r="AL434" s="2"/>
      <c r="AM434" s="2"/>
      <c r="AN434" s="2"/>
      <c r="AO434" s="2"/>
      <c r="AP434" s="2"/>
      <c r="AQ434" s="2"/>
      <c r="AR434" s="15"/>
    </row>
    <row r="435" spans="1:44" ht="11.25" customHeight="1">
      <c r="A435" s="120"/>
      <c r="B435" s="120"/>
      <c r="C435" s="120"/>
      <c r="D435" s="120"/>
      <c r="E435" s="2"/>
      <c r="F435" s="2"/>
      <c r="G435" s="120"/>
      <c r="H435" s="120"/>
      <c r="I435" s="120"/>
      <c r="J435" s="58"/>
      <c r="K435" s="121"/>
      <c r="L435" s="2"/>
      <c r="M435" s="120"/>
      <c r="N435" s="120"/>
      <c r="O435" s="120"/>
      <c r="P435" s="120"/>
      <c r="Q435" s="2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122"/>
      <c r="AJ435" s="122"/>
      <c r="AK435" s="2"/>
      <c r="AL435" s="2"/>
      <c r="AM435" s="2"/>
      <c r="AN435" s="2"/>
      <c r="AO435" s="2"/>
      <c r="AP435" s="2"/>
      <c r="AQ435" s="2"/>
      <c r="AR435" s="15"/>
    </row>
    <row r="436" spans="1:44" ht="11.25" customHeight="1">
      <c r="A436" s="120"/>
      <c r="B436" s="120"/>
      <c r="C436" s="120"/>
      <c r="D436" s="120"/>
      <c r="E436" s="2"/>
      <c r="F436" s="2"/>
      <c r="G436" s="120"/>
      <c r="H436" s="120"/>
      <c r="I436" s="120"/>
      <c r="J436" s="58"/>
      <c r="K436" s="121"/>
      <c r="L436" s="2"/>
      <c r="M436" s="120"/>
      <c r="N436" s="120"/>
      <c r="O436" s="120"/>
      <c r="P436" s="120"/>
      <c r="Q436" s="2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122"/>
      <c r="AJ436" s="122"/>
      <c r="AK436" s="2"/>
      <c r="AL436" s="2"/>
      <c r="AM436" s="2"/>
      <c r="AN436" s="2"/>
      <c r="AO436" s="2"/>
      <c r="AP436" s="2"/>
      <c r="AQ436" s="2"/>
      <c r="AR436" s="15"/>
    </row>
    <row r="437" spans="1:44" ht="11.25" customHeight="1">
      <c r="A437" s="120"/>
      <c r="B437" s="120"/>
      <c r="C437" s="120"/>
      <c r="D437" s="120"/>
      <c r="E437" s="2"/>
      <c r="F437" s="2"/>
      <c r="G437" s="120"/>
      <c r="H437" s="120"/>
      <c r="I437" s="120"/>
      <c r="J437" s="58"/>
      <c r="K437" s="121"/>
      <c r="L437" s="2"/>
      <c r="M437" s="120"/>
      <c r="N437" s="120"/>
      <c r="O437" s="120"/>
      <c r="P437" s="120"/>
      <c r="Q437" s="2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122"/>
      <c r="AJ437" s="122"/>
      <c r="AK437" s="2"/>
      <c r="AL437" s="2"/>
      <c r="AM437" s="2"/>
      <c r="AN437" s="2"/>
      <c r="AO437" s="2"/>
      <c r="AP437" s="2"/>
      <c r="AQ437" s="2"/>
      <c r="AR437" s="15"/>
    </row>
    <row r="438" spans="1:44" ht="11.25" customHeight="1">
      <c r="A438" s="120"/>
      <c r="B438" s="120"/>
      <c r="C438" s="120"/>
      <c r="D438" s="120"/>
      <c r="E438" s="2"/>
      <c r="F438" s="2"/>
      <c r="G438" s="120"/>
      <c r="H438" s="120"/>
      <c r="I438" s="120"/>
      <c r="J438" s="58"/>
      <c r="K438" s="121"/>
      <c r="L438" s="2"/>
      <c r="M438" s="120"/>
      <c r="N438" s="120"/>
      <c r="O438" s="120"/>
      <c r="P438" s="120"/>
      <c r="Q438" s="2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122"/>
      <c r="AJ438" s="122"/>
      <c r="AK438" s="2"/>
      <c r="AL438" s="2"/>
      <c r="AM438" s="2"/>
      <c r="AN438" s="2"/>
      <c r="AO438" s="2"/>
      <c r="AP438" s="2"/>
      <c r="AQ438" s="2"/>
      <c r="AR438" s="15"/>
    </row>
    <row r="439" spans="1:44" ht="11.25" customHeight="1">
      <c r="A439" s="120"/>
      <c r="B439" s="120"/>
      <c r="C439" s="120"/>
      <c r="D439" s="120"/>
      <c r="E439" s="2"/>
      <c r="F439" s="2"/>
      <c r="G439" s="120"/>
      <c r="H439" s="120"/>
      <c r="I439" s="120"/>
      <c r="J439" s="58"/>
      <c r="K439" s="121"/>
      <c r="L439" s="2"/>
      <c r="M439" s="120"/>
      <c r="N439" s="120"/>
      <c r="O439" s="120"/>
      <c r="P439" s="120"/>
      <c r="Q439" s="2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122"/>
      <c r="AJ439" s="122"/>
      <c r="AK439" s="2"/>
      <c r="AL439" s="2"/>
      <c r="AM439" s="2"/>
      <c r="AN439" s="2"/>
      <c r="AO439" s="2"/>
      <c r="AP439" s="2"/>
      <c r="AQ439" s="2"/>
      <c r="AR439" s="15"/>
    </row>
    <row r="440" spans="1:44" ht="11.25" customHeight="1">
      <c r="A440" s="120"/>
      <c r="B440" s="120"/>
      <c r="C440" s="120"/>
      <c r="D440" s="120"/>
      <c r="E440" s="2"/>
      <c r="F440" s="2"/>
      <c r="G440" s="120"/>
      <c r="H440" s="120"/>
      <c r="I440" s="120"/>
      <c r="J440" s="58"/>
      <c r="K440" s="121"/>
      <c r="L440" s="2"/>
      <c r="M440" s="120"/>
      <c r="N440" s="120"/>
      <c r="O440" s="120"/>
      <c r="P440" s="120"/>
      <c r="Q440" s="2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122"/>
      <c r="AJ440" s="122"/>
      <c r="AK440" s="2"/>
      <c r="AL440" s="2"/>
      <c r="AM440" s="2"/>
      <c r="AN440" s="2"/>
      <c r="AO440" s="2"/>
      <c r="AP440" s="2"/>
      <c r="AQ440" s="2"/>
      <c r="AR440" s="15"/>
    </row>
    <row r="441" spans="1:44" ht="11.25" customHeight="1">
      <c r="A441" s="120"/>
      <c r="B441" s="120"/>
      <c r="C441" s="120"/>
      <c r="D441" s="120"/>
      <c r="E441" s="2"/>
      <c r="F441" s="2"/>
      <c r="G441" s="120"/>
      <c r="H441" s="120"/>
      <c r="I441" s="120"/>
      <c r="J441" s="58"/>
      <c r="K441" s="121"/>
      <c r="L441" s="2"/>
      <c r="M441" s="120"/>
      <c r="N441" s="120"/>
      <c r="O441" s="120"/>
      <c r="P441" s="120"/>
      <c r="Q441" s="2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122"/>
      <c r="AJ441" s="122"/>
      <c r="AK441" s="2"/>
      <c r="AL441" s="2"/>
      <c r="AM441" s="2"/>
      <c r="AN441" s="2"/>
      <c r="AO441" s="2"/>
      <c r="AP441" s="2"/>
      <c r="AQ441" s="2"/>
      <c r="AR441" s="15"/>
    </row>
    <row r="442" spans="1:44" ht="11.25" customHeight="1">
      <c r="A442" s="120"/>
      <c r="B442" s="120"/>
      <c r="C442" s="120"/>
      <c r="D442" s="120"/>
      <c r="E442" s="2"/>
      <c r="F442" s="2"/>
      <c r="G442" s="120"/>
      <c r="H442" s="120"/>
      <c r="I442" s="120"/>
      <c r="J442" s="58"/>
      <c r="K442" s="121"/>
      <c r="L442" s="2"/>
      <c r="M442" s="120"/>
      <c r="N442" s="120"/>
      <c r="O442" s="120"/>
      <c r="P442" s="120"/>
      <c r="Q442" s="2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122"/>
      <c r="AJ442" s="122"/>
      <c r="AK442" s="2"/>
      <c r="AL442" s="2"/>
      <c r="AM442" s="2"/>
      <c r="AN442" s="2"/>
      <c r="AO442" s="2"/>
      <c r="AP442" s="2"/>
      <c r="AQ442" s="2"/>
      <c r="AR442" s="15"/>
    </row>
    <row r="443" spans="1:44" ht="11.25" customHeight="1">
      <c r="A443" s="120"/>
      <c r="B443" s="120"/>
      <c r="C443" s="120"/>
      <c r="D443" s="120"/>
      <c r="E443" s="2"/>
      <c r="F443" s="2"/>
      <c r="G443" s="120"/>
      <c r="H443" s="120"/>
      <c r="I443" s="120"/>
      <c r="J443" s="58"/>
      <c r="K443" s="121"/>
      <c r="L443" s="2"/>
      <c r="M443" s="120"/>
      <c r="N443" s="120"/>
      <c r="O443" s="120"/>
      <c r="P443" s="120"/>
      <c r="Q443" s="2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122"/>
      <c r="AJ443" s="122"/>
      <c r="AK443" s="2"/>
      <c r="AL443" s="2"/>
      <c r="AM443" s="2"/>
      <c r="AN443" s="2"/>
      <c r="AO443" s="2"/>
      <c r="AP443" s="2"/>
      <c r="AQ443" s="2"/>
      <c r="AR443" s="15"/>
    </row>
    <row r="444" spans="1:44" ht="11.25" customHeight="1">
      <c r="A444" s="120"/>
      <c r="B444" s="120"/>
      <c r="C444" s="120"/>
      <c r="D444" s="120"/>
      <c r="E444" s="2"/>
      <c r="F444" s="2"/>
      <c r="G444" s="120"/>
      <c r="H444" s="120"/>
      <c r="I444" s="120"/>
      <c r="J444" s="58"/>
      <c r="K444" s="121"/>
      <c r="L444" s="2"/>
      <c r="M444" s="120"/>
      <c r="N444" s="120"/>
      <c r="O444" s="120"/>
      <c r="P444" s="120"/>
      <c r="Q444" s="2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122"/>
      <c r="AJ444" s="122"/>
      <c r="AK444" s="2"/>
      <c r="AL444" s="2"/>
      <c r="AM444" s="2"/>
      <c r="AN444" s="2"/>
      <c r="AO444" s="2"/>
      <c r="AP444" s="2"/>
      <c r="AQ444" s="2"/>
      <c r="AR444" s="15"/>
    </row>
    <row r="445" spans="1:44" ht="11.25" customHeight="1">
      <c r="A445" s="120"/>
      <c r="B445" s="120"/>
      <c r="C445" s="120"/>
      <c r="D445" s="120"/>
      <c r="E445" s="2"/>
      <c r="F445" s="2"/>
      <c r="G445" s="120"/>
      <c r="H445" s="120"/>
      <c r="I445" s="120"/>
      <c r="J445" s="58"/>
      <c r="K445" s="121"/>
      <c r="L445" s="2"/>
      <c r="M445" s="120"/>
      <c r="N445" s="120"/>
      <c r="O445" s="120"/>
      <c r="P445" s="120"/>
      <c r="Q445" s="2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122"/>
      <c r="AJ445" s="122"/>
      <c r="AK445" s="2"/>
      <c r="AL445" s="2"/>
      <c r="AM445" s="2"/>
      <c r="AN445" s="2"/>
      <c r="AO445" s="2"/>
      <c r="AP445" s="2"/>
      <c r="AQ445" s="2"/>
      <c r="AR445" s="15"/>
    </row>
    <row r="446" spans="1:44" ht="11.25" customHeight="1">
      <c r="A446" s="120"/>
      <c r="B446" s="120"/>
      <c r="C446" s="120"/>
      <c r="D446" s="120"/>
      <c r="E446" s="2"/>
      <c r="F446" s="2"/>
      <c r="G446" s="120"/>
      <c r="H446" s="120"/>
      <c r="I446" s="120"/>
      <c r="J446" s="58"/>
      <c r="K446" s="121"/>
      <c r="L446" s="2"/>
      <c r="M446" s="120"/>
      <c r="N446" s="120"/>
      <c r="O446" s="120"/>
      <c r="P446" s="120"/>
      <c r="Q446" s="2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122"/>
      <c r="AJ446" s="122"/>
      <c r="AK446" s="2"/>
      <c r="AL446" s="2"/>
      <c r="AM446" s="2"/>
      <c r="AN446" s="2"/>
      <c r="AO446" s="2"/>
      <c r="AP446" s="2"/>
      <c r="AQ446" s="2"/>
      <c r="AR446" s="15"/>
    </row>
    <row r="447" spans="1:44" ht="11.25" customHeight="1">
      <c r="A447" s="120"/>
      <c r="B447" s="120"/>
      <c r="C447" s="120"/>
      <c r="D447" s="120"/>
      <c r="E447" s="2"/>
      <c r="F447" s="2"/>
      <c r="G447" s="120"/>
      <c r="H447" s="120"/>
      <c r="I447" s="120"/>
      <c r="J447" s="58"/>
      <c r="K447" s="121"/>
      <c r="L447" s="2"/>
      <c r="M447" s="120"/>
      <c r="N447" s="120"/>
      <c r="O447" s="120"/>
      <c r="P447" s="120"/>
      <c r="Q447" s="2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122"/>
      <c r="AJ447" s="122"/>
      <c r="AK447" s="2"/>
      <c r="AL447" s="2"/>
      <c r="AM447" s="2"/>
      <c r="AN447" s="2"/>
      <c r="AO447" s="2"/>
      <c r="AP447" s="2"/>
      <c r="AQ447" s="2"/>
      <c r="AR447" s="15"/>
    </row>
    <row r="448" spans="1:44" ht="11.25" customHeight="1">
      <c r="A448" s="120"/>
      <c r="B448" s="120"/>
      <c r="C448" s="120"/>
      <c r="D448" s="120"/>
      <c r="E448" s="2"/>
      <c r="F448" s="2"/>
      <c r="G448" s="120"/>
      <c r="H448" s="120"/>
      <c r="I448" s="120"/>
      <c r="J448" s="58"/>
      <c r="K448" s="121"/>
      <c r="L448" s="2"/>
      <c r="M448" s="120"/>
      <c r="N448" s="120"/>
      <c r="O448" s="120"/>
      <c r="P448" s="120"/>
      <c r="Q448" s="2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122"/>
      <c r="AJ448" s="122"/>
      <c r="AK448" s="2"/>
      <c r="AL448" s="2"/>
      <c r="AM448" s="2"/>
      <c r="AN448" s="2"/>
      <c r="AO448" s="2"/>
      <c r="AP448" s="2"/>
      <c r="AQ448" s="2"/>
      <c r="AR448" s="15"/>
    </row>
    <row r="449" spans="1:44" ht="11.25" customHeight="1">
      <c r="A449" s="120"/>
      <c r="B449" s="120"/>
      <c r="C449" s="120"/>
      <c r="D449" s="120"/>
      <c r="E449" s="2"/>
      <c r="F449" s="2"/>
      <c r="G449" s="120"/>
      <c r="H449" s="120"/>
      <c r="I449" s="120"/>
      <c r="J449" s="58"/>
      <c r="K449" s="121"/>
      <c r="L449" s="2"/>
      <c r="M449" s="120"/>
      <c r="N449" s="120"/>
      <c r="O449" s="120"/>
      <c r="P449" s="120"/>
      <c r="Q449" s="2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122"/>
      <c r="AJ449" s="122"/>
      <c r="AK449" s="2"/>
      <c r="AL449" s="2"/>
      <c r="AM449" s="2"/>
      <c r="AN449" s="2"/>
      <c r="AO449" s="2"/>
      <c r="AP449" s="2"/>
      <c r="AQ449" s="2"/>
      <c r="AR449" s="15"/>
    </row>
    <row r="450" spans="1:44" ht="11.25" customHeight="1">
      <c r="A450" s="120"/>
      <c r="B450" s="120"/>
      <c r="C450" s="120"/>
      <c r="D450" s="120"/>
      <c r="E450" s="2"/>
      <c r="F450" s="2"/>
      <c r="G450" s="120"/>
      <c r="H450" s="120"/>
      <c r="I450" s="120"/>
      <c r="J450" s="58"/>
      <c r="K450" s="121"/>
      <c r="L450" s="2"/>
      <c r="M450" s="120"/>
      <c r="N450" s="120"/>
      <c r="O450" s="120"/>
      <c r="P450" s="120"/>
      <c r="Q450" s="2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122"/>
      <c r="AJ450" s="122"/>
      <c r="AK450" s="2"/>
      <c r="AL450" s="2"/>
      <c r="AM450" s="2"/>
      <c r="AN450" s="2"/>
      <c r="AO450" s="2"/>
      <c r="AP450" s="2"/>
      <c r="AQ450" s="2"/>
      <c r="AR450" s="15"/>
    </row>
    <row r="451" spans="1:44" ht="11.25" customHeight="1">
      <c r="A451" s="120"/>
      <c r="B451" s="120"/>
      <c r="C451" s="120"/>
      <c r="D451" s="120"/>
      <c r="E451" s="2"/>
      <c r="F451" s="2"/>
      <c r="G451" s="120"/>
      <c r="H451" s="120"/>
      <c r="I451" s="120"/>
      <c r="J451" s="58"/>
      <c r="K451" s="121"/>
      <c r="L451" s="2"/>
      <c r="M451" s="120"/>
      <c r="N451" s="120"/>
      <c r="O451" s="120"/>
      <c r="P451" s="120"/>
      <c r="Q451" s="2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122"/>
      <c r="AJ451" s="122"/>
      <c r="AK451" s="2"/>
      <c r="AL451" s="2"/>
      <c r="AM451" s="2"/>
      <c r="AN451" s="2"/>
      <c r="AO451" s="2"/>
      <c r="AP451" s="2"/>
      <c r="AQ451" s="2"/>
      <c r="AR451" s="15"/>
    </row>
    <row r="452" spans="1:44" ht="11.25" customHeight="1">
      <c r="A452" s="120"/>
      <c r="B452" s="120"/>
      <c r="C452" s="120"/>
      <c r="D452" s="120"/>
      <c r="E452" s="2"/>
      <c r="F452" s="2"/>
      <c r="G452" s="120"/>
      <c r="H452" s="120"/>
      <c r="I452" s="120"/>
      <c r="J452" s="58"/>
      <c r="K452" s="121"/>
      <c r="L452" s="2"/>
      <c r="M452" s="120"/>
      <c r="N452" s="120"/>
      <c r="O452" s="120"/>
      <c r="P452" s="120"/>
      <c r="Q452" s="2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122"/>
      <c r="AJ452" s="122"/>
      <c r="AK452" s="2"/>
      <c r="AL452" s="2"/>
      <c r="AM452" s="2"/>
      <c r="AN452" s="2"/>
      <c r="AO452" s="2"/>
      <c r="AP452" s="2"/>
      <c r="AQ452" s="2"/>
      <c r="AR452" s="15"/>
    </row>
    <row r="453" spans="1:44" ht="11.25" customHeight="1">
      <c r="A453" s="120"/>
      <c r="B453" s="120"/>
      <c r="C453" s="120"/>
      <c r="D453" s="120"/>
      <c r="E453" s="2"/>
      <c r="F453" s="2"/>
      <c r="G453" s="120"/>
      <c r="H453" s="120"/>
      <c r="I453" s="120"/>
      <c r="J453" s="58"/>
      <c r="K453" s="121"/>
      <c r="L453" s="2"/>
      <c r="M453" s="120"/>
      <c r="N453" s="120"/>
      <c r="O453" s="120"/>
      <c r="P453" s="120"/>
      <c r="Q453" s="2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122"/>
      <c r="AJ453" s="122"/>
      <c r="AK453" s="2"/>
      <c r="AL453" s="2"/>
      <c r="AM453" s="2"/>
      <c r="AN453" s="2"/>
      <c r="AO453" s="2"/>
      <c r="AP453" s="2"/>
      <c r="AQ453" s="2"/>
      <c r="AR453" s="15"/>
    </row>
    <row r="454" spans="1:44" ht="11.25" customHeight="1">
      <c r="A454" s="120"/>
      <c r="B454" s="120"/>
      <c r="C454" s="120"/>
      <c r="D454" s="120"/>
      <c r="E454" s="2"/>
      <c r="F454" s="2"/>
      <c r="G454" s="120"/>
      <c r="H454" s="120"/>
      <c r="I454" s="120"/>
      <c r="J454" s="58"/>
      <c r="K454" s="121"/>
      <c r="L454" s="2"/>
      <c r="M454" s="120"/>
      <c r="N454" s="120"/>
      <c r="O454" s="120"/>
      <c r="P454" s="120"/>
      <c r="Q454" s="2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122"/>
      <c r="AJ454" s="122"/>
      <c r="AK454" s="2"/>
      <c r="AL454" s="2"/>
      <c r="AM454" s="2"/>
      <c r="AN454" s="2"/>
      <c r="AO454" s="2"/>
      <c r="AP454" s="2"/>
      <c r="AQ454" s="2"/>
      <c r="AR454" s="15"/>
    </row>
    <row r="455" spans="1:44" ht="11.25" customHeight="1">
      <c r="A455" s="120"/>
      <c r="B455" s="120"/>
      <c r="C455" s="120"/>
      <c r="D455" s="120"/>
      <c r="E455" s="2"/>
      <c r="F455" s="2"/>
      <c r="G455" s="120"/>
      <c r="H455" s="120"/>
      <c r="I455" s="120"/>
      <c r="J455" s="58"/>
      <c r="K455" s="121"/>
      <c r="L455" s="2"/>
      <c r="M455" s="120"/>
      <c r="N455" s="120"/>
      <c r="O455" s="120"/>
      <c r="P455" s="120"/>
      <c r="Q455" s="2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122"/>
      <c r="AJ455" s="122"/>
      <c r="AK455" s="2"/>
      <c r="AL455" s="2"/>
      <c r="AM455" s="2"/>
      <c r="AN455" s="2"/>
      <c r="AO455" s="2"/>
      <c r="AP455" s="2"/>
      <c r="AQ455" s="2"/>
      <c r="AR455" s="15"/>
    </row>
    <row r="456" spans="1:44" ht="11.25" customHeight="1">
      <c r="A456" s="120"/>
      <c r="B456" s="120"/>
      <c r="C456" s="120"/>
      <c r="D456" s="120"/>
      <c r="E456" s="2"/>
      <c r="F456" s="2"/>
      <c r="G456" s="120"/>
      <c r="H456" s="120"/>
      <c r="I456" s="120"/>
      <c r="J456" s="58"/>
      <c r="K456" s="121"/>
      <c r="L456" s="2"/>
      <c r="M456" s="120"/>
      <c r="N456" s="120"/>
      <c r="O456" s="120"/>
      <c r="P456" s="120"/>
      <c r="Q456" s="2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122"/>
      <c r="AJ456" s="122"/>
      <c r="AK456" s="2"/>
      <c r="AL456" s="2"/>
      <c r="AM456" s="2"/>
      <c r="AN456" s="2"/>
      <c r="AO456" s="2"/>
      <c r="AP456" s="2"/>
      <c r="AQ456" s="2"/>
      <c r="AR456" s="15"/>
    </row>
    <row r="457" spans="1:44" ht="11.25" customHeight="1">
      <c r="A457" s="120"/>
      <c r="B457" s="120"/>
      <c r="C457" s="120"/>
      <c r="D457" s="120"/>
      <c r="E457" s="2"/>
      <c r="F457" s="2"/>
      <c r="G457" s="120"/>
      <c r="H457" s="120"/>
      <c r="I457" s="120"/>
      <c r="J457" s="58"/>
      <c r="K457" s="121"/>
      <c r="L457" s="2"/>
      <c r="M457" s="120"/>
      <c r="N457" s="120"/>
      <c r="O457" s="120"/>
      <c r="P457" s="120"/>
      <c r="Q457" s="2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122"/>
      <c r="AJ457" s="122"/>
      <c r="AK457" s="2"/>
      <c r="AL457" s="2"/>
      <c r="AM457" s="2"/>
      <c r="AN457" s="2"/>
      <c r="AO457" s="2"/>
      <c r="AP457" s="2"/>
      <c r="AQ457" s="2"/>
      <c r="AR457" s="15"/>
    </row>
    <row r="458" spans="1:44" ht="11.25" customHeight="1">
      <c r="A458" s="120"/>
      <c r="B458" s="120"/>
      <c r="C458" s="120"/>
      <c r="D458" s="120"/>
      <c r="E458" s="2"/>
      <c r="F458" s="2"/>
      <c r="G458" s="120"/>
      <c r="H458" s="120"/>
      <c r="I458" s="120"/>
      <c r="J458" s="58"/>
      <c r="K458" s="121"/>
      <c r="L458" s="2"/>
      <c r="M458" s="120"/>
      <c r="N458" s="120"/>
      <c r="O458" s="120"/>
      <c r="P458" s="120"/>
      <c r="Q458" s="2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122"/>
      <c r="AJ458" s="122"/>
      <c r="AK458" s="2"/>
      <c r="AL458" s="2"/>
      <c r="AM458" s="2"/>
      <c r="AN458" s="2"/>
      <c r="AO458" s="2"/>
      <c r="AP458" s="2"/>
      <c r="AQ458" s="2"/>
      <c r="AR458" s="15"/>
    </row>
    <row r="459" spans="1:44" ht="11.25" customHeight="1">
      <c r="A459" s="120"/>
      <c r="B459" s="120"/>
      <c r="C459" s="120"/>
      <c r="D459" s="120"/>
      <c r="E459" s="2"/>
      <c r="F459" s="2"/>
      <c r="G459" s="120"/>
      <c r="H459" s="120"/>
      <c r="I459" s="120"/>
      <c r="J459" s="58"/>
      <c r="K459" s="121"/>
      <c r="L459" s="2"/>
      <c r="M459" s="120"/>
      <c r="N459" s="120"/>
      <c r="O459" s="120"/>
      <c r="P459" s="120"/>
      <c r="Q459" s="2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122"/>
      <c r="AJ459" s="122"/>
      <c r="AK459" s="2"/>
      <c r="AL459" s="2"/>
      <c r="AM459" s="2"/>
      <c r="AN459" s="2"/>
      <c r="AO459" s="2"/>
      <c r="AP459" s="2"/>
      <c r="AQ459" s="2"/>
      <c r="AR459" s="15"/>
    </row>
    <row r="460" spans="1:44" ht="11.25" customHeight="1">
      <c r="A460" s="120"/>
      <c r="B460" s="120"/>
      <c r="C460" s="120"/>
      <c r="D460" s="120"/>
      <c r="E460" s="2"/>
      <c r="F460" s="2"/>
      <c r="G460" s="120"/>
      <c r="H460" s="120"/>
      <c r="I460" s="120"/>
      <c r="J460" s="58"/>
      <c r="K460" s="121"/>
      <c r="L460" s="2"/>
      <c r="M460" s="120"/>
      <c r="N460" s="120"/>
      <c r="O460" s="120"/>
      <c r="P460" s="120"/>
      <c r="Q460" s="2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122"/>
      <c r="AJ460" s="122"/>
      <c r="AK460" s="2"/>
      <c r="AL460" s="2"/>
      <c r="AM460" s="2"/>
      <c r="AN460" s="2"/>
      <c r="AO460" s="2"/>
      <c r="AP460" s="2"/>
      <c r="AQ460" s="2"/>
      <c r="AR460" s="15"/>
    </row>
    <row r="461" spans="1:44" ht="11.25" customHeight="1">
      <c r="A461" s="120"/>
      <c r="B461" s="120"/>
      <c r="C461" s="120"/>
      <c r="D461" s="120"/>
      <c r="E461" s="2"/>
      <c r="F461" s="2"/>
      <c r="G461" s="120"/>
      <c r="H461" s="120"/>
      <c r="I461" s="120"/>
      <c r="J461" s="58"/>
      <c r="K461" s="121"/>
      <c r="L461" s="2"/>
      <c r="M461" s="120"/>
      <c r="N461" s="120"/>
      <c r="O461" s="120"/>
      <c r="P461" s="120"/>
      <c r="Q461" s="2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122"/>
      <c r="AJ461" s="122"/>
      <c r="AK461" s="2"/>
      <c r="AL461" s="2"/>
      <c r="AM461" s="2"/>
      <c r="AN461" s="2"/>
      <c r="AO461" s="2"/>
      <c r="AP461" s="2"/>
      <c r="AQ461" s="2"/>
      <c r="AR461" s="15"/>
    </row>
    <row r="462" spans="1:44" ht="11.25" customHeight="1">
      <c r="A462" s="120"/>
      <c r="B462" s="120"/>
      <c r="C462" s="120"/>
      <c r="D462" s="120"/>
      <c r="E462" s="2"/>
      <c r="F462" s="2"/>
      <c r="G462" s="120"/>
      <c r="H462" s="120"/>
      <c r="I462" s="120"/>
      <c r="J462" s="58"/>
      <c r="K462" s="121"/>
      <c r="L462" s="2"/>
      <c r="M462" s="120"/>
      <c r="N462" s="120"/>
      <c r="O462" s="120"/>
      <c r="P462" s="120"/>
      <c r="Q462" s="2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122"/>
      <c r="AJ462" s="122"/>
      <c r="AK462" s="2"/>
      <c r="AL462" s="2"/>
      <c r="AM462" s="2"/>
      <c r="AN462" s="2"/>
      <c r="AO462" s="2"/>
      <c r="AP462" s="2"/>
      <c r="AQ462" s="2"/>
      <c r="AR462" s="15"/>
    </row>
    <row r="463" spans="1:44" ht="11.25" customHeight="1">
      <c r="A463" s="120"/>
      <c r="B463" s="120"/>
      <c r="C463" s="120"/>
      <c r="D463" s="120"/>
      <c r="E463" s="2"/>
      <c r="F463" s="2"/>
      <c r="G463" s="120"/>
      <c r="H463" s="120"/>
      <c r="I463" s="120"/>
      <c r="J463" s="58"/>
      <c r="K463" s="121"/>
      <c r="L463" s="2"/>
      <c r="M463" s="120"/>
      <c r="N463" s="120"/>
      <c r="O463" s="120"/>
      <c r="P463" s="120"/>
      <c r="Q463" s="2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122"/>
      <c r="AJ463" s="122"/>
      <c r="AK463" s="2"/>
      <c r="AL463" s="2"/>
      <c r="AM463" s="2"/>
      <c r="AN463" s="2"/>
      <c r="AO463" s="2"/>
      <c r="AP463" s="2"/>
      <c r="AQ463" s="2"/>
      <c r="AR463" s="15"/>
    </row>
    <row r="464" spans="1:44" ht="11.25" customHeight="1">
      <c r="A464" s="120"/>
      <c r="B464" s="120"/>
      <c r="C464" s="120"/>
      <c r="D464" s="120"/>
      <c r="E464" s="2"/>
      <c r="F464" s="2"/>
      <c r="G464" s="120"/>
      <c r="H464" s="120"/>
      <c r="I464" s="120"/>
      <c r="J464" s="58"/>
      <c r="K464" s="121"/>
      <c r="L464" s="2"/>
      <c r="M464" s="120"/>
      <c r="N464" s="120"/>
      <c r="O464" s="120"/>
      <c r="P464" s="120"/>
      <c r="Q464" s="2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122"/>
      <c r="AJ464" s="122"/>
      <c r="AK464" s="2"/>
      <c r="AL464" s="2"/>
      <c r="AM464" s="2"/>
      <c r="AN464" s="2"/>
      <c r="AO464" s="2"/>
      <c r="AP464" s="2"/>
      <c r="AQ464" s="2"/>
      <c r="AR464" s="15"/>
    </row>
    <row r="465" spans="1:44" ht="11.25" customHeight="1">
      <c r="A465" s="120"/>
      <c r="B465" s="120"/>
      <c r="C465" s="120"/>
      <c r="D465" s="120"/>
      <c r="E465" s="2"/>
      <c r="F465" s="2"/>
      <c r="G465" s="120"/>
      <c r="H465" s="120"/>
      <c r="I465" s="120"/>
      <c r="J465" s="58"/>
      <c r="K465" s="121"/>
      <c r="L465" s="2"/>
      <c r="M465" s="120"/>
      <c r="N465" s="120"/>
      <c r="O465" s="120"/>
      <c r="P465" s="120"/>
      <c r="Q465" s="2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122"/>
      <c r="AJ465" s="122"/>
      <c r="AK465" s="2"/>
      <c r="AL465" s="2"/>
      <c r="AM465" s="2"/>
      <c r="AN465" s="2"/>
      <c r="AO465" s="2"/>
      <c r="AP465" s="2"/>
      <c r="AQ465" s="2"/>
      <c r="AR465" s="15"/>
    </row>
    <row r="466" spans="1:44" ht="11.25" customHeight="1">
      <c r="A466" s="120"/>
      <c r="B466" s="120"/>
      <c r="C466" s="120"/>
      <c r="D466" s="120"/>
      <c r="E466" s="2"/>
      <c r="F466" s="2"/>
      <c r="G466" s="120"/>
      <c r="H466" s="120"/>
      <c r="I466" s="120"/>
      <c r="J466" s="58"/>
      <c r="K466" s="121"/>
      <c r="L466" s="2"/>
      <c r="M466" s="120"/>
      <c r="N466" s="120"/>
      <c r="O466" s="120"/>
      <c r="P466" s="120"/>
      <c r="Q466" s="2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122"/>
      <c r="AJ466" s="122"/>
      <c r="AK466" s="2"/>
      <c r="AL466" s="2"/>
      <c r="AM466" s="2"/>
      <c r="AN466" s="2"/>
      <c r="AO466" s="2"/>
      <c r="AP466" s="2"/>
      <c r="AQ466" s="2"/>
      <c r="AR466" s="15"/>
    </row>
    <row r="467" spans="1:44" ht="11.25" customHeight="1">
      <c r="A467" s="120"/>
      <c r="B467" s="120"/>
      <c r="C467" s="120"/>
      <c r="D467" s="120"/>
      <c r="E467" s="2"/>
      <c r="F467" s="2"/>
      <c r="G467" s="120"/>
      <c r="H467" s="120"/>
      <c r="I467" s="120"/>
      <c r="J467" s="58"/>
      <c r="K467" s="121"/>
      <c r="L467" s="2"/>
      <c r="M467" s="120"/>
      <c r="N467" s="120"/>
      <c r="O467" s="120"/>
      <c r="P467" s="120"/>
      <c r="Q467" s="2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122"/>
      <c r="AJ467" s="122"/>
      <c r="AK467" s="2"/>
      <c r="AL467" s="2"/>
      <c r="AM467" s="2"/>
      <c r="AN467" s="2"/>
      <c r="AO467" s="2"/>
      <c r="AP467" s="2"/>
      <c r="AQ467" s="2"/>
      <c r="AR467" s="15"/>
    </row>
    <row r="468" spans="1:44" ht="11.25" customHeight="1">
      <c r="A468" s="120"/>
      <c r="B468" s="120"/>
      <c r="C468" s="120"/>
      <c r="D468" s="120"/>
      <c r="E468" s="2"/>
      <c r="F468" s="2"/>
      <c r="G468" s="120"/>
      <c r="H468" s="120"/>
      <c r="I468" s="120"/>
      <c r="J468" s="58"/>
      <c r="K468" s="121"/>
      <c r="L468" s="2"/>
      <c r="M468" s="120"/>
      <c r="N468" s="120"/>
      <c r="O468" s="120"/>
      <c r="P468" s="120"/>
      <c r="Q468" s="2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122"/>
      <c r="AJ468" s="122"/>
      <c r="AK468" s="2"/>
      <c r="AL468" s="2"/>
      <c r="AM468" s="2"/>
      <c r="AN468" s="2"/>
      <c r="AO468" s="2"/>
      <c r="AP468" s="2"/>
      <c r="AQ468" s="2"/>
      <c r="AR468" s="15"/>
    </row>
    <row r="469" spans="1:44" ht="11.25" customHeight="1">
      <c r="A469" s="120"/>
      <c r="B469" s="120"/>
      <c r="C469" s="120"/>
      <c r="D469" s="120"/>
      <c r="E469" s="2"/>
      <c r="F469" s="2"/>
      <c r="G469" s="120"/>
      <c r="H469" s="120"/>
      <c r="I469" s="120"/>
      <c r="J469" s="58"/>
      <c r="K469" s="121"/>
      <c r="L469" s="2"/>
      <c r="M469" s="120"/>
      <c r="N469" s="120"/>
      <c r="O469" s="120"/>
      <c r="P469" s="120"/>
      <c r="Q469" s="2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122"/>
      <c r="AJ469" s="122"/>
      <c r="AK469" s="2"/>
      <c r="AL469" s="2"/>
      <c r="AM469" s="2"/>
      <c r="AN469" s="2"/>
      <c r="AO469" s="2"/>
      <c r="AP469" s="2"/>
      <c r="AQ469" s="2"/>
      <c r="AR469" s="15"/>
    </row>
    <row r="470" spans="1:44" ht="11.25" customHeight="1">
      <c r="A470" s="120"/>
      <c r="B470" s="120"/>
      <c r="C470" s="120"/>
      <c r="D470" s="120"/>
      <c r="E470" s="2"/>
      <c r="F470" s="2"/>
      <c r="G470" s="120"/>
      <c r="H470" s="120"/>
      <c r="I470" s="120"/>
      <c r="J470" s="58"/>
      <c r="K470" s="121"/>
      <c r="L470" s="2"/>
      <c r="M470" s="120"/>
      <c r="N470" s="120"/>
      <c r="O470" s="120"/>
      <c r="P470" s="120"/>
      <c r="Q470" s="2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122"/>
      <c r="AJ470" s="122"/>
      <c r="AK470" s="2"/>
      <c r="AL470" s="2"/>
      <c r="AM470" s="2"/>
      <c r="AN470" s="2"/>
      <c r="AO470" s="2"/>
      <c r="AP470" s="2"/>
      <c r="AQ470" s="2"/>
      <c r="AR470" s="15"/>
    </row>
    <row r="471" spans="1:44" ht="11.25" customHeight="1">
      <c r="A471" s="120"/>
      <c r="B471" s="120"/>
      <c r="C471" s="120"/>
      <c r="D471" s="120"/>
      <c r="E471" s="2"/>
      <c r="F471" s="2"/>
      <c r="G471" s="120"/>
      <c r="H471" s="120"/>
      <c r="I471" s="120"/>
      <c r="J471" s="58"/>
      <c r="K471" s="121"/>
      <c r="L471" s="2"/>
      <c r="M471" s="120"/>
      <c r="N471" s="120"/>
      <c r="O471" s="120"/>
      <c r="P471" s="120"/>
      <c r="Q471" s="2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122"/>
      <c r="AJ471" s="122"/>
      <c r="AK471" s="2"/>
      <c r="AL471" s="2"/>
      <c r="AM471" s="2"/>
      <c r="AN471" s="2"/>
      <c r="AO471" s="2"/>
      <c r="AP471" s="2"/>
      <c r="AQ471" s="2"/>
      <c r="AR471" s="15"/>
    </row>
    <row r="472" spans="1:44" ht="11.25" customHeight="1">
      <c r="A472" s="120"/>
      <c r="B472" s="120"/>
      <c r="C472" s="120"/>
      <c r="D472" s="120"/>
      <c r="E472" s="2"/>
      <c r="F472" s="2"/>
      <c r="G472" s="120"/>
      <c r="H472" s="120"/>
      <c r="I472" s="120"/>
      <c r="J472" s="58"/>
      <c r="K472" s="121"/>
      <c r="L472" s="2"/>
      <c r="M472" s="120"/>
      <c r="N472" s="120"/>
      <c r="O472" s="120"/>
      <c r="P472" s="120"/>
      <c r="Q472" s="2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122"/>
      <c r="AJ472" s="122"/>
      <c r="AK472" s="2"/>
      <c r="AL472" s="2"/>
      <c r="AM472" s="2"/>
      <c r="AN472" s="2"/>
      <c r="AO472" s="2"/>
      <c r="AP472" s="2"/>
      <c r="AQ472" s="2"/>
      <c r="AR472" s="15"/>
    </row>
    <row r="473" spans="1:44" ht="11.25" customHeight="1">
      <c r="A473" s="120"/>
      <c r="B473" s="120"/>
      <c r="C473" s="120"/>
      <c r="D473" s="120"/>
      <c r="E473" s="2"/>
      <c r="F473" s="2"/>
      <c r="G473" s="120"/>
      <c r="H473" s="120"/>
      <c r="I473" s="120"/>
      <c r="J473" s="58"/>
      <c r="K473" s="121"/>
      <c r="L473" s="2"/>
      <c r="M473" s="120"/>
      <c r="N473" s="120"/>
      <c r="O473" s="120"/>
      <c r="P473" s="120"/>
      <c r="Q473" s="2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122"/>
      <c r="AJ473" s="122"/>
      <c r="AK473" s="2"/>
      <c r="AL473" s="2"/>
      <c r="AM473" s="2"/>
      <c r="AN473" s="2"/>
      <c r="AO473" s="2"/>
      <c r="AP473" s="2"/>
      <c r="AQ473" s="2"/>
      <c r="AR473" s="15"/>
    </row>
    <row r="474" spans="1:44" ht="11.25" customHeight="1">
      <c r="A474" s="120"/>
      <c r="B474" s="120"/>
      <c r="C474" s="120"/>
      <c r="D474" s="120"/>
      <c r="E474" s="2"/>
      <c r="F474" s="2"/>
      <c r="G474" s="120"/>
      <c r="H474" s="120"/>
      <c r="I474" s="120"/>
      <c r="J474" s="58"/>
      <c r="K474" s="121"/>
      <c r="L474" s="2"/>
      <c r="M474" s="120"/>
      <c r="N474" s="120"/>
      <c r="O474" s="120"/>
      <c r="P474" s="120"/>
      <c r="Q474" s="2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122"/>
      <c r="AJ474" s="122"/>
      <c r="AK474" s="2"/>
      <c r="AL474" s="2"/>
      <c r="AM474" s="2"/>
      <c r="AN474" s="2"/>
      <c r="AO474" s="2"/>
      <c r="AP474" s="2"/>
      <c r="AQ474" s="2"/>
      <c r="AR474" s="15"/>
    </row>
    <row r="475" spans="1:44" ht="11.25" customHeight="1">
      <c r="A475" s="120"/>
      <c r="B475" s="120"/>
      <c r="C475" s="120"/>
      <c r="D475" s="120"/>
      <c r="E475" s="2"/>
      <c r="F475" s="2"/>
      <c r="G475" s="120"/>
      <c r="H475" s="120"/>
      <c r="I475" s="120"/>
      <c r="J475" s="58"/>
      <c r="K475" s="121"/>
      <c r="L475" s="2"/>
      <c r="M475" s="120"/>
      <c r="N475" s="120"/>
      <c r="O475" s="120"/>
      <c r="P475" s="120"/>
      <c r="Q475" s="2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122"/>
      <c r="AJ475" s="122"/>
      <c r="AK475" s="2"/>
      <c r="AL475" s="2"/>
      <c r="AM475" s="2"/>
      <c r="AN475" s="2"/>
      <c r="AO475" s="2"/>
      <c r="AP475" s="2"/>
      <c r="AQ475" s="2"/>
      <c r="AR475" s="15"/>
    </row>
    <row r="476" spans="1:44" ht="11.25" customHeight="1">
      <c r="A476" s="120"/>
      <c r="B476" s="120"/>
      <c r="C476" s="120"/>
      <c r="D476" s="120"/>
      <c r="E476" s="2"/>
      <c r="F476" s="2"/>
      <c r="G476" s="120"/>
      <c r="H476" s="120"/>
      <c r="I476" s="120"/>
      <c r="J476" s="58"/>
      <c r="K476" s="121"/>
      <c r="L476" s="2"/>
      <c r="M476" s="120"/>
      <c r="N476" s="120"/>
      <c r="O476" s="120"/>
      <c r="P476" s="120"/>
      <c r="Q476" s="2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122"/>
      <c r="AJ476" s="122"/>
      <c r="AK476" s="2"/>
      <c r="AL476" s="2"/>
      <c r="AM476" s="2"/>
      <c r="AN476" s="2"/>
      <c r="AO476" s="2"/>
      <c r="AP476" s="2"/>
      <c r="AQ476" s="2"/>
      <c r="AR476" s="15"/>
    </row>
    <row r="477" spans="1:44" ht="11.25" customHeight="1">
      <c r="A477" s="120"/>
      <c r="B477" s="120"/>
      <c r="C477" s="120"/>
      <c r="D477" s="120"/>
      <c r="E477" s="2"/>
      <c r="F477" s="2"/>
      <c r="G477" s="120"/>
      <c r="H477" s="120"/>
      <c r="I477" s="120"/>
      <c r="J477" s="58"/>
      <c r="K477" s="121"/>
      <c r="L477" s="2"/>
      <c r="M477" s="120"/>
      <c r="N477" s="120"/>
      <c r="O477" s="120"/>
      <c r="P477" s="120"/>
      <c r="Q477" s="2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122"/>
      <c r="AJ477" s="122"/>
      <c r="AK477" s="2"/>
      <c r="AL477" s="2"/>
      <c r="AM477" s="2"/>
      <c r="AN477" s="2"/>
      <c r="AO477" s="2"/>
      <c r="AP477" s="2"/>
      <c r="AQ477" s="2"/>
      <c r="AR477" s="15"/>
    </row>
    <row r="478" spans="1:44" ht="11.25" customHeight="1">
      <c r="A478" s="120"/>
      <c r="B478" s="120"/>
      <c r="C478" s="120"/>
      <c r="D478" s="120"/>
      <c r="E478" s="2"/>
      <c r="F478" s="2"/>
      <c r="G478" s="120"/>
      <c r="H478" s="120"/>
      <c r="I478" s="120"/>
      <c r="J478" s="58"/>
      <c r="K478" s="121"/>
      <c r="L478" s="2"/>
      <c r="M478" s="120"/>
      <c r="N478" s="120"/>
      <c r="O478" s="120"/>
      <c r="P478" s="120"/>
      <c r="Q478" s="2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122"/>
      <c r="AJ478" s="122"/>
      <c r="AK478" s="2"/>
      <c r="AL478" s="2"/>
      <c r="AM478" s="2"/>
      <c r="AN478" s="2"/>
      <c r="AO478" s="2"/>
      <c r="AP478" s="2"/>
      <c r="AQ478" s="2"/>
      <c r="AR478" s="15"/>
    </row>
    <row r="479" spans="1:44" ht="11.25" customHeight="1">
      <c r="A479" s="120"/>
      <c r="B479" s="120"/>
      <c r="C479" s="120"/>
      <c r="D479" s="120"/>
      <c r="E479" s="2"/>
      <c r="F479" s="2"/>
      <c r="G479" s="120"/>
      <c r="H479" s="120"/>
      <c r="I479" s="120"/>
      <c r="J479" s="58"/>
      <c r="K479" s="121"/>
      <c r="L479" s="2"/>
      <c r="M479" s="120"/>
      <c r="N479" s="120"/>
      <c r="O479" s="120"/>
      <c r="P479" s="120"/>
      <c r="Q479" s="2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122"/>
      <c r="AJ479" s="122"/>
      <c r="AK479" s="2"/>
      <c r="AL479" s="2"/>
      <c r="AM479" s="2"/>
      <c r="AN479" s="2"/>
      <c r="AO479" s="2"/>
      <c r="AP479" s="2"/>
      <c r="AQ479" s="2"/>
      <c r="AR479" s="15"/>
    </row>
    <row r="480" spans="1:44" ht="11.25" customHeight="1">
      <c r="A480" s="120"/>
      <c r="B480" s="120"/>
      <c r="C480" s="120"/>
      <c r="D480" s="120"/>
      <c r="E480" s="2"/>
      <c r="F480" s="2"/>
      <c r="G480" s="120"/>
      <c r="H480" s="120"/>
      <c r="I480" s="120"/>
      <c r="J480" s="58"/>
      <c r="K480" s="121"/>
      <c r="L480" s="2"/>
      <c r="M480" s="120"/>
      <c r="N480" s="120"/>
      <c r="O480" s="120"/>
      <c r="P480" s="120"/>
      <c r="Q480" s="2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122"/>
      <c r="AJ480" s="122"/>
      <c r="AK480" s="2"/>
      <c r="AL480" s="2"/>
      <c r="AM480" s="2"/>
      <c r="AN480" s="2"/>
      <c r="AO480" s="2"/>
      <c r="AP480" s="2"/>
      <c r="AQ480" s="2"/>
      <c r="AR480" s="15"/>
    </row>
    <row r="481" spans="1:44" ht="11.25" customHeight="1">
      <c r="A481" s="120"/>
      <c r="B481" s="120"/>
      <c r="C481" s="120"/>
      <c r="D481" s="120"/>
      <c r="E481" s="2"/>
      <c r="F481" s="2"/>
      <c r="G481" s="120"/>
      <c r="H481" s="120"/>
      <c r="I481" s="120"/>
      <c r="J481" s="58"/>
      <c r="K481" s="121"/>
      <c r="L481" s="2"/>
      <c r="M481" s="120"/>
      <c r="N481" s="120"/>
      <c r="O481" s="120"/>
      <c r="P481" s="120"/>
      <c r="Q481" s="2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122"/>
      <c r="AJ481" s="122"/>
      <c r="AK481" s="2"/>
      <c r="AL481" s="2"/>
      <c r="AM481" s="2"/>
      <c r="AN481" s="2"/>
      <c r="AO481" s="2"/>
      <c r="AP481" s="2"/>
      <c r="AQ481" s="2"/>
      <c r="AR481" s="15"/>
    </row>
    <row r="482" spans="1:44" ht="11.25" customHeight="1">
      <c r="A482" s="120"/>
      <c r="B482" s="120"/>
      <c r="C482" s="120"/>
      <c r="D482" s="120"/>
      <c r="E482" s="2"/>
      <c r="F482" s="2"/>
      <c r="G482" s="120"/>
      <c r="H482" s="120"/>
      <c r="I482" s="120"/>
      <c r="J482" s="58"/>
      <c r="K482" s="121"/>
      <c r="L482" s="2"/>
      <c r="M482" s="120"/>
      <c r="N482" s="120"/>
      <c r="O482" s="120"/>
      <c r="P482" s="120"/>
      <c r="Q482" s="2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122"/>
      <c r="AJ482" s="122"/>
      <c r="AK482" s="2"/>
      <c r="AL482" s="2"/>
      <c r="AM482" s="2"/>
      <c r="AN482" s="2"/>
      <c r="AO482" s="2"/>
      <c r="AP482" s="2"/>
      <c r="AQ482" s="2"/>
      <c r="AR482" s="15"/>
    </row>
    <row r="483" spans="1:44" ht="11.25" customHeight="1">
      <c r="A483" s="120"/>
      <c r="B483" s="120"/>
      <c r="C483" s="120"/>
      <c r="D483" s="120"/>
      <c r="E483" s="2"/>
      <c r="F483" s="2"/>
      <c r="G483" s="120"/>
      <c r="H483" s="120"/>
      <c r="I483" s="120"/>
      <c r="J483" s="58"/>
      <c r="K483" s="121"/>
      <c r="L483" s="2"/>
      <c r="M483" s="120"/>
      <c r="N483" s="120"/>
      <c r="O483" s="120"/>
      <c r="P483" s="120"/>
      <c r="Q483" s="2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122"/>
      <c r="AJ483" s="122"/>
      <c r="AK483" s="2"/>
      <c r="AL483" s="2"/>
      <c r="AM483" s="2"/>
      <c r="AN483" s="2"/>
      <c r="AO483" s="2"/>
      <c r="AP483" s="2"/>
      <c r="AQ483" s="2"/>
      <c r="AR483" s="15"/>
    </row>
    <row r="484" spans="1:44" ht="11.25" customHeight="1">
      <c r="A484" s="120"/>
      <c r="B484" s="120"/>
      <c r="C484" s="120"/>
      <c r="D484" s="120"/>
      <c r="E484" s="2"/>
      <c r="F484" s="2"/>
      <c r="G484" s="120"/>
      <c r="H484" s="120"/>
      <c r="I484" s="120"/>
      <c r="J484" s="58"/>
      <c r="K484" s="121"/>
      <c r="L484" s="2"/>
      <c r="M484" s="120"/>
      <c r="N484" s="120"/>
      <c r="O484" s="120"/>
      <c r="P484" s="120"/>
      <c r="Q484" s="2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122"/>
      <c r="AJ484" s="122"/>
      <c r="AK484" s="2"/>
      <c r="AL484" s="2"/>
      <c r="AM484" s="2"/>
      <c r="AN484" s="2"/>
      <c r="AO484" s="2"/>
      <c r="AP484" s="2"/>
      <c r="AQ484" s="2"/>
      <c r="AR484" s="15"/>
    </row>
    <row r="485" spans="1:44" ht="11.25" customHeight="1">
      <c r="A485" s="120"/>
      <c r="B485" s="120"/>
      <c r="C485" s="120"/>
      <c r="D485" s="120"/>
      <c r="E485" s="2"/>
      <c r="F485" s="2"/>
      <c r="G485" s="120"/>
      <c r="H485" s="120"/>
      <c r="I485" s="120"/>
      <c r="J485" s="58"/>
      <c r="K485" s="121"/>
      <c r="L485" s="2"/>
      <c r="M485" s="120"/>
      <c r="N485" s="120"/>
      <c r="O485" s="120"/>
      <c r="P485" s="120"/>
      <c r="Q485" s="2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122"/>
      <c r="AJ485" s="122"/>
      <c r="AK485" s="2"/>
      <c r="AL485" s="2"/>
      <c r="AM485" s="2"/>
      <c r="AN485" s="2"/>
      <c r="AO485" s="2"/>
      <c r="AP485" s="2"/>
      <c r="AQ485" s="2"/>
      <c r="AR485" s="15"/>
    </row>
    <row r="486" spans="1:44" ht="11.25" customHeight="1">
      <c r="A486" s="120"/>
      <c r="B486" s="120"/>
      <c r="C486" s="120"/>
      <c r="D486" s="120"/>
      <c r="E486" s="2"/>
      <c r="F486" s="2"/>
      <c r="G486" s="120"/>
      <c r="H486" s="120"/>
      <c r="I486" s="120"/>
      <c r="J486" s="58"/>
      <c r="K486" s="121"/>
      <c r="L486" s="2"/>
      <c r="M486" s="120"/>
      <c r="N486" s="120"/>
      <c r="O486" s="120"/>
      <c r="P486" s="120"/>
      <c r="Q486" s="2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122"/>
      <c r="AJ486" s="122"/>
      <c r="AK486" s="2"/>
      <c r="AL486" s="2"/>
      <c r="AM486" s="2"/>
      <c r="AN486" s="2"/>
      <c r="AO486" s="2"/>
      <c r="AP486" s="2"/>
      <c r="AQ486" s="2"/>
      <c r="AR486" s="15"/>
    </row>
    <row r="487" spans="1:44" ht="11.25" customHeight="1">
      <c r="A487" s="120"/>
      <c r="B487" s="120"/>
      <c r="C487" s="120"/>
      <c r="D487" s="120"/>
      <c r="E487" s="2"/>
      <c r="F487" s="2"/>
      <c r="G487" s="120"/>
      <c r="H487" s="120"/>
      <c r="I487" s="120"/>
      <c r="J487" s="58"/>
      <c r="K487" s="121"/>
      <c r="L487" s="2"/>
      <c r="M487" s="120"/>
      <c r="N487" s="120"/>
      <c r="O487" s="120"/>
      <c r="P487" s="120"/>
      <c r="Q487" s="2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122"/>
      <c r="AJ487" s="122"/>
      <c r="AK487" s="2"/>
      <c r="AL487" s="2"/>
      <c r="AM487" s="2"/>
      <c r="AN487" s="2"/>
      <c r="AO487" s="2"/>
      <c r="AP487" s="2"/>
      <c r="AQ487" s="2"/>
      <c r="AR487" s="15"/>
    </row>
    <row r="488" spans="1:44" ht="11.25" customHeight="1">
      <c r="A488" s="120"/>
      <c r="B488" s="120"/>
      <c r="C488" s="120"/>
      <c r="D488" s="120"/>
      <c r="E488" s="2"/>
      <c r="F488" s="2"/>
      <c r="G488" s="120"/>
      <c r="H488" s="120"/>
      <c r="I488" s="120"/>
      <c r="J488" s="58"/>
      <c r="K488" s="121"/>
      <c r="L488" s="2"/>
      <c r="M488" s="120"/>
      <c r="N488" s="120"/>
      <c r="O488" s="120"/>
      <c r="P488" s="120"/>
      <c r="Q488" s="2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122"/>
      <c r="AJ488" s="122"/>
      <c r="AK488" s="2"/>
      <c r="AL488" s="2"/>
      <c r="AM488" s="2"/>
      <c r="AN488" s="2"/>
      <c r="AO488" s="2"/>
      <c r="AP488" s="2"/>
      <c r="AQ488" s="2"/>
      <c r="AR488" s="15"/>
    </row>
    <row r="489" spans="1:44" ht="11.25" customHeight="1">
      <c r="A489" s="120"/>
      <c r="B489" s="120"/>
      <c r="C489" s="120"/>
      <c r="D489" s="120"/>
      <c r="E489" s="2"/>
      <c r="F489" s="2"/>
      <c r="G489" s="120"/>
      <c r="H489" s="120"/>
      <c r="I489" s="120"/>
      <c r="J489" s="58"/>
      <c r="K489" s="121"/>
      <c r="L489" s="2"/>
      <c r="M489" s="120"/>
      <c r="N489" s="120"/>
      <c r="O489" s="120"/>
      <c r="P489" s="120"/>
      <c r="Q489" s="2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122"/>
      <c r="AJ489" s="122"/>
      <c r="AK489" s="2"/>
      <c r="AL489" s="2"/>
      <c r="AM489" s="2"/>
      <c r="AN489" s="2"/>
      <c r="AO489" s="2"/>
      <c r="AP489" s="2"/>
      <c r="AQ489" s="2"/>
      <c r="AR489" s="15"/>
    </row>
    <row r="490" spans="1:44" ht="11.25" customHeight="1">
      <c r="A490" s="120"/>
      <c r="B490" s="120"/>
      <c r="C490" s="120"/>
      <c r="D490" s="120"/>
      <c r="E490" s="2"/>
      <c r="F490" s="2"/>
      <c r="G490" s="120"/>
      <c r="H490" s="120"/>
      <c r="I490" s="120"/>
      <c r="J490" s="58"/>
      <c r="K490" s="121"/>
      <c r="L490" s="2"/>
      <c r="M490" s="120"/>
      <c r="N490" s="120"/>
      <c r="O490" s="120"/>
      <c r="P490" s="120"/>
      <c r="Q490" s="2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122"/>
      <c r="AJ490" s="122"/>
      <c r="AK490" s="2"/>
      <c r="AL490" s="2"/>
      <c r="AM490" s="2"/>
      <c r="AN490" s="2"/>
      <c r="AO490" s="2"/>
      <c r="AP490" s="2"/>
      <c r="AQ490" s="2"/>
      <c r="AR490" s="15"/>
    </row>
    <row r="491" spans="1:44" ht="11.25" customHeight="1">
      <c r="A491" s="120"/>
      <c r="B491" s="120"/>
      <c r="C491" s="120"/>
      <c r="D491" s="120"/>
      <c r="E491" s="2"/>
      <c r="F491" s="2"/>
      <c r="G491" s="120"/>
      <c r="H491" s="120"/>
      <c r="I491" s="120"/>
      <c r="J491" s="58"/>
      <c r="K491" s="121"/>
      <c r="L491" s="2"/>
      <c r="M491" s="120"/>
      <c r="N491" s="120"/>
      <c r="O491" s="120"/>
      <c r="P491" s="120"/>
      <c r="Q491" s="2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122"/>
      <c r="AJ491" s="122"/>
      <c r="AK491" s="2"/>
      <c r="AL491" s="2"/>
      <c r="AM491" s="2"/>
      <c r="AN491" s="2"/>
      <c r="AO491" s="2"/>
      <c r="AP491" s="2"/>
      <c r="AQ491" s="2"/>
      <c r="AR491" s="15"/>
    </row>
    <row r="492" spans="1:44" ht="11.25" customHeight="1">
      <c r="A492" s="120"/>
      <c r="B492" s="120"/>
      <c r="C492" s="120"/>
      <c r="D492" s="120"/>
      <c r="E492" s="2"/>
      <c r="F492" s="2"/>
      <c r="G492" s="120"/>
      <c r="H492" s="120"/>
      <c r="I492" s="120"/>
      <c r="J492" s="58"/>
      <c r="K492" s="121"/>
      <c r="L492" s="2"/>
      <c r="M492" s="120"/>
      <c r="N492" s="120"/>
      <c r="O492" s="120"/>
      <c r="P492" s="120"/>
      <c r="Q492" s="2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122"/>
      <c r="AJ492" s="122"/>
      <c r="AK492" s="2"/>
      <c r="AL492" s="2"/>
      <c r="AM492" s="2"/>
      <c r="AN492" s="2"/>
      <c r="AO492" s="2"/>
      <c r="AP492" s="2"/>
      <c r="AQ492" s="2"/>
      <c r="AR492" s="15"/>
    </row>
    <row r="493" spans="1:44" ht="11.25" customHeight="1">
      <c r="A493" s="120"/>
      <c r="B493" s="120"/>
      <c r="C493" s="120"/>
      <c r="D493" s="120"/>
      <c r="E493" s="2"/>
      <c r="F493" s="2"/>
      <c r="G493" s="120"/>
      <c r="H493" s="120"/>
      <c r="I493" s="120"/>
      <c r="J493" s="58"/>
      <c r="K493" s="121"/>
      <c r="L493" s="2"/>
      <c r="M493" s="120"/>
      <c r="N493" s="120"/>
      <c r="O493" s="120"/>
      <c r="P493" s="120"/>
      <c r="Q493" s="2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122"/>
      <c r="AJ493" s="122"/>
      <c r="AK493" s="2"/>
      <c r="AL493" s="2"/>
      <c r="AM493" s="2"/>
      <c r="AN493" s="2"/>
      <c r="AO493" s="2"/>
      <c r="AP493" s="2"/>
      <c r="AQ493" s="2"/>
      <c r="AR493" s="15"/>
    </row>
    <row r="494" spans="1:44" ht="11.25" customHeight="1">
      <c r="A494" s="120"/>
      <c r="B494" s="120"/>
      <c r="C494" s="120"/>
      <c r="D494" s="120"/>
      <c r="E494" s="2"/>
      <c r="F494" s="2"/>
      <c r="G494" s="120"/>
      <c r="H494" s="120"/>
      <c r="I494" s="120"/>
      <c r="J494" s="58"/>
      <c r="K494" s="121"/>
      <c r="L494" s="2"/>
      <c r="M494" s="120"/>
      <c r="N494" s="120"/>
      <c r="O494" s="120"/>
      <c r="P494" s="120"/>
      <c r="Q494" s="2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122"/>
      <c r="AJ494" s="122"/>
      <c r="AK494" s="2"/>
      <c r="AL494" s="2"/>
      <c r="AM494" s="2"/>
      <c r="AN494" s="2"/>
      <c r="AO494" s="2"/>
      <c r="AP494" s="2"/>
      <c r="AQ494" s="2"/>
      <c r="AR494" s="15"/>
    </row>
    <row r="495" spans="1:44" ht="11.25" customHeight="1">
      <c r="A495" s="120"/>
      <c r="B495" s="120"/>
      <c r="C495" s="120"/>
      <c r="D495" s="120"/>
      <c r="E495" s="2"/>
      <c r="F495" s="2"/>
      <c r="G495" s="120"/>
      <c r="H495" s="120"/>
      <c r="I495" s="120"/>
      <c r="J495" s="58"/>
      <c r="K495" s="121"/>
      <c r="L495" s="2"/>
      <c r="M495" s="120"/>
      <c r="N495" s="120"/>
      <c r="O495" s="120"/>
      <c r="P495" s="120"/>
      <c r="Q495" s="2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122"/>
      <c r="AJ495" s="122"/>
      <c r="AK495" s="2"/>
      <c r="AL495" s="2"/>
      <c r="AM495" s="2"/>
      <c r="AN495" s="2"/>
      <c r="AO495" s="2"/>
      <c r="AP495" s="2"/>
      <c r="AQ495" s="2"/>
      <c r="AR495" s="15"/>
    </row>
    <row r="496" spans="1:44" ht="11.25" customHeight="1">
      <c r="A496" s="120"/>
      <c r="B496" s="120"/>
      <c r="C496" s="120"/>
      <c r="D496" s="120"/>
      <c r="E496" s="2"/>
      <c r="F496" s="2"/>
      <c r="G496" s="120"/>
      <c r="H496" s="120"/>
      <c r="I496" s="120"/>
      <c r="J496" s="58"/>
      <c r="K496" s="121"/>
      <c r="L496" s="2"/>
      <c r="M496" s="120"/>
      <c r="N496" s="120"/>
      <c r="O496" s="120"/>
      <c r="P496" s="120"/>
      <c r="Q496" s="2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122"/>
      <c r="AJ496" s="122"/>
      <c r="AK496" s="2"/>
      <c r="AL496" s="2"/>
      <c r="AM496" s="2"/>
      <c r="AN496" s="2"/>
      <c r="AO496" s="2"/>
      <c r="AP496" s="2"/>
      <c r="AQ496" s="2"/>
      <c r="AR496" s="15"/>
    </row>
    <row r="497" spans="1:44" ht="11.25" customHeight="1">
      <c r="A497" s="120"/>
      <c r="B497" s="120"/>
      <c r="C497" s="120"/>
      <c r="D497" s="120"/>
      <c r="E497" s="2"/>
      <c r="F497" s="2"/>
      <c r="G497" s="120"/>
      <c r="H497" s="120"/>
      <c r="I497" s="120"/>
      <c r="J497" s="58"/>
      <c r="K497" s="121"/>
      <c r="L497" s="2"/>
      <c r="M497" s="120"/>
      <c r="N497" s="120"/>
      <c r="O497" s="120"/>
      <c r="P497" s="120"/>
      <c r="Q497" s="2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122"/>
      <c r="AJ497" s="122"/>
      <c r="AK497" s="2"/>
      <c r="AL497" s="2"/>
      <c r="AM497" s="2"/>
      <c r="AN497" s="2"/>
      <c r="AO497" s="2"/>
      <c r="AP497" s="2"/>
      <c r="AQ497" s="2"/>
      <c r="AR497" s="15"/>
    </row>
    <row r="498" spans="1:44" ht="11.25" customHeight="1">
      <c r="A498" s="120"/>
      <c r="B498" s="120"/>
      <c r="C498" s="120"/>
      <c r="D498" s="120"/>
      <c r="E498" s="2"/>
      <c r="F498" s="2"/>
      <c r="G498" s="120"/>
      <c r="H498" s="120"/>
      <c r="I498" s="120"/>
      <c r="J498" s="58"/>
      <c r="K498" s="121"/>
      <c r="L498" s="2"/>
      <c r="M498" s="120"/>
      <c r="N498" s="120"/>
      <c r="O498" s="120"/>
      <c r="P498" s="120"/>
      <c r="Q498" s="2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122"/>
      <c r="AJ498" s="122"/>
      <c r="AK498" s="2"/>
      <c r="AL498" s="2"/>
      <c r="AM498" s="2"/>
      <c r="AN498" s="2"/>
      <c r="AO498" s="2"/>
      <c r="AP498" s="2"/>
      <c r="AQ498" s="2"/>
      <c r="AR498" s="15"/>
    </row>
    <row r="499" spans="1:44" ht="11.25" customHeight="1">
      <c r="A499" s="120"/>
      <c r="B499" s="120"/>
      <c r="C499" s="120"/>
      <c r="D499" s="120"/>
      <c r="E499" s="2"/>
      <c r="F499" s="2"/>
      <c r="G499" s="120"/>
      <c r="H499" s="120"/>
      <c r="I499" s="120"/>
      <c r="J499" s="58"/>
      <c r="K499" s="121"/>
      <c r="L499" s="2"/>
      <c r="M499" s="120"/>
      <c r="N499" s="120"/>
      <c r="O499" s="120"/>
      <c r="P499" s="120"/>
      <c r="Q499" s="2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122"/>
      <c r="AJ499" s="122"/>
      <c r="AK499" s="2"/>
      <c r="AL499" s="2"/>
      <c r="AM499" s="2"/>
      <c r="AN499" s="2"/>
      <c r="AO499" s="2"/>
      <c r="AP499" s="2"/>
      <c r="AQ499" s="2"/>
      <c r="AR499" s="15"/>
    </row>
    <row r="500" spans="1:44" ht="11.25" customHeight="1">
      <c r="A500" s="120"/>
      <c r="B500" s="120"/>
      <c r="C500" s="120"/>
      <c r="D500" s="120"/>
      <c r="E500" s="2"/>
      <c r="F500" s="2"/>
      <c r="G500" s="120"/>
      <c r="H500" s="120"/>
      <c r="I500" s="120"/>
      <c r="J500" s="58"/>
      <c r="K500" s="121"/>
      <c r="L500" s="2"/>
      <c r="M500" s="120"/>
      <c r="N500" s="120"/>
      <c r="O500" s="120"/>
      <c r="P500" s="120"/>
      <c r="Q500" s="2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122"/>
      <c r="AJ500" s="122"/>
      <c r="AK500" s="2"/>
      <c r="AL500" s="2"/>
      <c r="AM500" s="2"/>
      <c r="AN500" s="2"/>
      <c r="AO500" s="2"/>
      <c r="AP500" s="2"/>
      <c r="AQ500" s="2"/>
      <c r="AR500" s="15"/>
    </row>
    <row r="501" spans="1:44" ht="11.25" customHeight="1">
      <c r="A501" s="120"/>
      <c r="B501" s="120"/>
      <c r="C501" s="120"/>
      <c r="D501" s="120"/>
      <c r="E501" s="2"/>
      <c r="F501" s="2"/>
      <c r="G501" s="120"/>
      <c r="H501" s="120"/>
      <c r="I501" s="120"/>
      <c r="J501" s="58"/>
      <c r="K501" s="121"/>
      <c r="L501" s="2"/>
      <c r="M501" s="120"/>
      <c r="N501" s="120"/>
      <c r="O501" s="120"/>
      <c r="P501" s="120"/>
      <c r="Q501" s="2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122"/>
      <c r="AJ501" s="122"/>
      <c r="AK501" s="2"/>
      <c r="AL501" s="2"/>
      <c r="AM501" s="2"/>
      <c r="AN501" s="2"/>
      <c r="AO501" s="2"/>
      <c r="AP501" s="2"/>
      <c r="AQ501" s="2"/>
      <c r="AR501" s="15"/>
    </row>
    <row r="502" spans="1:44" ht="11.25" customHeight="1">
      <c r="A502" s="120"/>
      <c r="B502" s="120"/>
      <c r="C502" s="120"/>
      <c r="D502" s="120"/>
      <c r="E502" s="2"/>
      <c r="F502" s="2"/>
      <c r="G502" s="120"/>
      <c r="H502" s="120"/>
      <c r="I502" s="120"/>
      <c r="J502" s="58"/>
      <c r="K502" s="121"/>
      <c r="L502" s="2"/>
      <c r="M502" s="120"/>
      <c r="N502" s="120"/>
      <c r="O502" s="120"/>
      <c r="P502" s="120"/>
      <c r="Q502" s="2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122"/>
      <c r="AJ502" s="122"/>
      <c r="AK502" s="2"/>
      <c r="AL502" s="2"/>
      <c r="AM502" s="2"/>
      <c r="AN502" s="2"/>
      <c r="AO502" s="2"/>
      <c r="AP502" s="2"/>
      <c r="AQ502" s="2"/>
      <c r="AR502" s="15"/>
    </row>
    <row r="503" spans="1:44" ht="11.25" customHeight="1">
      <c r="A503" s="120"/>
      <c r="B503" s="120"/>
      <c r="C503" s="120"/>
      <c r="D503" s="120"/>
      <c r="E503" s="2"/>
      <c r="F503" s="2"/>
      <c r="G503" s="120"/>
      <c r="H503" s="120"/>
      <c r="I503" s="120"/>
      <c r="J503" s="58"/>
      <c r="K503" s="121"/>
      <c r="L503" s="2"/>
      <c r="M503" s="120"/>
      <c r="N503" s="120"/>
      <c r="O503" s="120"/>
      <c r="P503" s="120"/>
      <c r="Q503" s="2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122"/>
      <c r="AJ503" s="122"/>
      <c r="AK503" s="2"/>
      <c r="AL503" s="2"/>
      <c r="AM503" s="2"/>
      <c r="AN503" s="2"/>
      <c r="AO503" s="2"/>
      <c r="AP503" s="2"/>
      <c r="AQ503" s="2"/>
      <c r="AR503" s="15"/>
    </row>
    <row r="504" spans="1:44" ht="11.25" customHeight="1">
      <c r="A504" s="120"/>
      <c r="B504" s="120"/>
      <c r="C504" s="120"/>
      <c r="D504" s="120"/>
      <c r="E504" s="2"/>
      <c r="F504" s="2"/>
      <c r="G504" s="120"/>
      <c r="H504" s="120"/>
      <c r="I504" s="120"/>
      <c r="J504" s="58"/>
      <c r="K504" s="121"/>
      <c r="L504" s="2"/>
      <c r="M504" s="120"/>
      <c r="N504" s="120"/>
      <c r="O504" s="120"/>
      <c r="P504" s="120"/>
      <c r="Q504" s="2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122"/>
      <c r="AJ504" s="122"/>
      <c r="AK504" s="2"/>
      <c r="AL504" s="2"/>
      <c r="AM504" s="2"/>
      <c r="AN504" s="2"/>
      <c r="AO504" s="2"/>
      <c r="AP504" s="2"/>
      <c r="AQ504" s="2"/>
      <c r="AR504" s="15"/>
    </row>
    <row r="505" spans="1:44" ht="11.25" customHeight="1">
      <c r="A505" s="120"/>
      <c r="B505" s="120"/>
      <c r="C505" s="120"/>
      <c r="D505" s="120"/>
      <c r="E505" s="2"/>
      <c r="F505" s="2"/>
      <c r="G505" s="120"/>
      <c r="H505" s="120"/>
      <c r="I505" s="120"/>
      <c r="J505" s="58"/>
      <c r="K505" s="121"/>
      <c r="L505" s="2"/>
      <c r="M505" s="120"/>
      <c r="N505" s="120"/>
      <c r="O505" s="120"/>
      <c r="P505" s="120"/>
      <c r="Q505" s="2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122"/>
      <c r="AJ505" s="122"/>
      <c r="AK505" s="2"/>
      <c r="AL505" s="2"/>
      <c r="AM505" s="2"/>
      <c r="AN505" s="2"/>
      <c r="AO505" s="2"/>
      <c r="AP505" s="2"/>
      <c r="AQ505" s="2"/>
      <c r="AR505" s="15"/>
    </row>
    <row r="506" spans="1:44" ht="11.25" customHeight="1">
      <c r="A506" s="120"/>
      <c r="B506" s="120"/>
      <c r="C506" s="120"/>
      <c r="D506" s="120"/>
      <c r="E506" s="2"/>
      <c r="F506" s="2"/>
      <c r="G506" s="120"/>
      <c r="H506" s="120"/>
      <c r="I506" s="120"/>
      <c r="J506" s="58"/>
      <c r="K506" s="121"/>
      <c r="L506" s="2"/>
      <c r="M506" s="120"/>
      <c r="N506" s="120"/>
      <c r="O506" s="120"/>
      <c r="P506" s="120"/>
      <c r="Q506" s="2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122"/>
      <c r="AJ506" s="122"/>
      <c r="AK506" s="2"/>
      <c r="AL506" s="2"/>
      <c r="AM506" s="2"/>
      <c r="AN506" s="2"/>
      <c r="AO506" s="2"/>
      <c r="AP506" s="2"/>
      <c r="AQ506" s="2"/>
      <c r="AR506" s="15"/>
    </row>
    <row r="507" spans="1:44" ht="11.25" customHeight="1">
      <c r="A507" s="120"/>
      <c r="B507" s="120"/>
      <c r="C507" s="120"/>
      <c r="D507" s="120"/>
      <c r="E507" s="2"/>
      <c r="F507" s="2"/>
      <c r="G507" s="120"/>
      <c r="H507" s="120"/>
      <c r="I507" s="120"/>
      <c r="J507" s="58"/>
      <c r="K507" s="121"/>
      <c r="L507" s="2"/>
      <c r="M507" s="120"/>
      <c r="N507" s="120"/>
      <c r="O507" s="120"/>
      <c r="P507" s="120"/>
      <c r="Q507" s="2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122"/>
      <c r="AJ507" s="122"/>
      <c r="AK507" s="2"/>
      <c r="AL507" s="2"/>
      <c r="AM507" s="2"/>
      <c r="AN507" s="2"/>
      <c r="AO507" s="2"/>
      <c r="AP507" s="2"/>
      <c r="AQ507" s="2"/>
      <c r="AR507" s="15"/>
    </row>
    <row r="508" spans="1:44" ht="11.25" customHeight="1">
      <c r="A508" s="120"/>
      <c r="B508" s="120"/>
      <c r="C508" s="120"/>
      <c r="D508" s="120"/>
      <c r="E508" s="2"/>
      <c r="F508" s="2"/>
      <c r="G508" s="120"/>
      <c r="H508" s="120"/>
      <c r="I508" s="120"/>
      <c r="J508" s="58"/>
      <c r="K508" s="121"/>
      <c r="L508" s="2"/>
      <c r="M508" s="120"/>
      <c r="N508" s="120"/>
      <c r="O508" s="120"/>
      <c r="P508" s="120"/>
      <c r="Q508" s="2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122"/>
      <c r="AJ508" s="122"/>
      <c r="AK508" s="2"/>
      <c r="AL508" s="2"/>
      <c r="AM508" s="2"/>
      <c r="AN508" s="2"/>
      <c r="AO508" s="2"/>
      <c r="AP508" s="2"/>
      <c r="AQ508" s="2"/>
      <c r="AR508" s="15"/>
    </row>
    <row r="509" spans="1:44" ht="11.25" customHeight="1">
      <c r="A509" s="120"/>
      <c r="B509" s="120"/>
      <c r="C509" s="120"/>
      <c r="D509" s="120"/>
      <c r="E509" s="2"/>
      <c r="F509" s="2"/>
      <c r="G509" s="120"/>
      <c r="H509" s="120"/>
      <c r="I509" s="120"/>
      <c r="J509" s="58"/>
      <c r="K509" s="121"/>
      <c r="L509" s="2"/>
      <c r="M509" s="120"/>
      <c r="N509" s="120"/>
      <c r="O509" s="120"/>
      <c r="P509" s="120"/>
      <c r="Q509" s="2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122"/>
      <c r="AJ509" s="122"/>
      <c r="AK509" s="2"/>
      <c r="AL509" s="2"/>
      <c r="AM509" s="2"/>
      <c r="AN509" s="2"/>
      <c r="AO509" s="2"/>
      <c r="AP509" s="2"/>
      <c r="AQ509" s="2"/>
      <c r="AR509" s="15"/>
    </row>
    <row r="510" spans="1:44" ht="11.25" customHeight="1">
      <c r="A510" s="120"/>
      <c r="B510" s="120"/>
      <c r="C510" s="120"/>
      <c r="D510" s="120"/>
      <c r="E510" s="2"/>
      <c r="F510" s="2"/>
      <c r="G510" s="120"/>
      <c r="H510" s="120"/>
      <c r="I510" s="120"/>
      <c r="J510" s="58"/>
      <c r="K510" s="121"/>
      <c r="L510" s="2"/>
      <c r="M510" s="120"/>
      <c r="N510" s="120"/>
      <c r="O510" s="120"/>
      <c r="P510" s="120"/>
      <c r="Q510" s="2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122"/>
      <c r="AJ510" s="122"/>
      <c r="AK510" s="2"/>
      <c r="AL510" s="2"/>
      <c r="AM510" s="2"/>
      <c r="AN510" s="2"/>
      <c r="AO510" s="2"/>
      <c r="AP510" s="2"/>
      <c r="AQ510" s="2"/>
      <c r="AR510" s="15"/>
    </row>
    <row r="511" spans="1:44" ht="11.25" customHeight="1">
      <c r="A511" s="120"/>
      <c r="B511" s="120"/>
      <c r="C511" s="120"/>
      <c r="D511" s="120"/>
      <c r="E511" s="2"/>
      <c r="F511" s="2"/>
      <c r="G511" s="120"/>
      <c r="H511" s="120"/>
      <c r="I511" s="120"/>
      <c r="J511" s="58"/>
      <c r="K511" s="121"/>
      <c r="L511" s="2"/>
      <c r="M511" s="120"/>
      <c r="N511" s="120"/>
      <c r="O511" s="120"/>
      <c r="P511" s="120"/>
      <c r="Q511" s="2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122"/>
      <c r="AJ511" s="122"/>
      <c r="AK511" s="2"/>
      <c r="AL511" s="2"/>
      <c r="AM511" s="2"/>
      <c r="AN511" s="2"/>
      <c r="AO511" s="2"/>
      <c r="AP511" s="2"/>
      <c r="AQ511" s="2"/>
      <c r="AR511" s="15"/>
    </row>
    <row r="512" spans="1:44" ht="11.25" customHeight="1">
      <c r="A512" s="120"/>
      <c r="B512" s="120"/>
      <c r="C512" s="120"/>
      <c r="D512" s="120"/>
      <c r="E512" s="2"/>
      <c r="F512" s="2"/>
      <c r="G512" s="120"/>
      <c r="H512" s="120"/>
      <c r="I512" s="120"/>
      <c r="J512" s="58"/>
      <c r="K512" s="121"/>
      <c r="L512" s="2"/>
      <c r="M512" s="120"/>
      <c r="N512" s="120"/>
      <c r="O512" s="120"/>
      <c r="P512" s="120"/>
      <c r="Q512" s="2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122"/>
      <c r="AJ512" s="122"/>
      <c r="AK512" s="2"/>
      <c r="AL512" s="2"/>
      <c r="AM512" s="2"/>
      <c r="AN512" s="2"/>
      <c r="AO512" s="2"/>
      <c r="AP512" s="2"/>
      <c r="AQ512" s="2"/>
      <c r="AR512" s="15"/>
    </row>
    <row r="513" spans="1:44" ht="11.25" customHeight="1">
      <c r="A513" s="120"/>
      <c r="B513" s="120"/>
      <c r="C513" s="120"/>
      <c r="D513" s="120"/>
      <c r="E513" s="2"/>
      <c r="F513" s="2"/>
      <c r="G513" s="120"/>
      <c r="H513" s="120"/>
      <c r="I513" s="120"/>
      <c r="J513" s="58"/>
      <c r="K513" s="121"/>
      <c r="L513" s="2"/>
      <c r="M513" s="120"/>
      <c r="N513" s="120"/>
      <c r="O513" s="120"/>
      <c r="P513" s="120"/>
      <c r="Q513" s="2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122"/>
      <c r="AJ513" s="122"/>
      <c r="AK513" s="2"/>
      <c r="AL513" s="2"/>
      <c r="AM513" s="2"/>
      <c r="AN513" s="2"/>
      <c r="AO513" s="2"/>
      <c r="AP513" s="2"/>
      <c r="AQ513" s="2"/>
      <c r="AR513" s="15"/>
    </row>
    <row r="514" spans="1:44" ht="11.25" customHeight="1">
      <c r="A514" s="120"/>
      <c r="B514" s="120"/>
      <c r="C514" s="120"/>
      <c r="D514" s="120"/>
      <c r="E514" s="2"/>
      <c r="F514" s="2"/>
      <c r="G514" s="120"/>
      <c r="H514" s="120"/>
      <c r="I514" s="120"/>
      <c r="J514" s="58"/>
      <c r="K514" s="121"/>
      <c r="L514" s="2"/>
      <c r="M514" s="120"/>
      <c r="N514" s="120"/>
      <c r="O514" s="120"/>
      <c r="P514" s="120"/>
      <c r="Q514" s="2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122"/>
      <c r="AJ514" s="122"/>
      <c r="AK514" s="2"/>
      <c r="AL514" s="2"/>
      <c r="AM514" s="2"/>
      <c r="AN514" s="2"/>
      <c r="AO514" s="2"/>
      <c r="AP514" s="2"/>
      <c r="AQ514" s="2"/>
      <c r="AR514" s="15"/>
    </row>
    <row r="515" spans="1:44" ht="11.25" customHeight="1">
      <c r="A515" s="120"/>
      <c r="B515" s="120"/>
      <c r="C515" s="120"/>
      <c r="D515" s="120"/>
      <c r="E515" s="2"/>
      <c r="F515" s="2"/>
      <c r="G515" s="120"/>
      <c r="H515" s="120"/>
      <c r="I515" s="120"/>
      <c r="J515" s="58"/>
      <c r="K515" s="121"/>
      <c r="L515" s="2"/>
      <c r="M515" s="120"/>
      <c r="N515" s="120"/>
      <c r="O515" s="120"/>
      <c r="P515" s="120"/>
      <c r="Q515" s="2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122"/>
      <c r="AJ515" s="122"/>
      <c r="AK515" s="2"/>
      <c r="AL515" s="2"/>
      <c r="AM515" s="2"/>
      <c r="AN515" s="2"/>
      <c r="AO515" s="2"/>
      <c r="AP515" s="2"/>
      <c r="AQ515" s="2"/>
      <c r="AR515" s="15"/>
    </row>
    <row r="516" spans="1:44" ht="11.25" customHeight="1">
      <c r="A516" s="120"/>
      <c r="B516" s="120"/>
      <c r="C516" s="120"/>
      <c r="D516" s="120"/>
      <c r="E516" s="2"/>
      <c r="F516" s="2"/>
      <c r="G516" s="120"/>
      <c r="H516" s="120"/>
      <c r="I516" s="120"/>
      <c r="J516" s="58"/>
      <c r="K516" s="121"/>
      <c r="L516" s="2"/>
      <c r="M516" s="120"/>
      <c r="N516" s="120"/>
      <c r="O516" s="120"/>
      <c r="P516" s="120"/>
      <c r="Q516" s="2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122"/>
      <c r="AJ516" s="122"/>
      <c r="AK516" s="2"/>
      <c r="AL516" s="2"/>
      <c r="AM516" s="2"/>
      <c r="AN516" s="2"/>
      <c r="AO516" s="2"/>
      <c r="AP516" s="2"/>
      <c r="AQ516" s="2"/>
      <c r="AR516" s="15"/>
    </row>
    <row r="517" spans="1:44" ht="11.25" customHeight="1">
      <c r="A517" s="120"/>
      <c r="B517" s="120"/>
      <c r="C517" s="120"/>
      <c r="D517" s="120"/>
      <c r="E517" s="2"/>
      <c r="F517" s="2"/>
      <c r="G517" s="120"/>
      <c r="H517" s="120"/>
      <c r="I517" s="120"/>
      <c r="J517" s="58"/>
      <c r="K517" s="121"/>
      <c r="L517" s="2"/>
      <c r="M517" s="120"/>
      <c r="N517" s="120"/>
      <c r="O517" s="120"/>
      <c r="P517" s="120"/>
      <c r="Q517" s="2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122"/>
      <c r="AJ517" s="122"/>
      <c r="AK517" s="2"/>
      <c r="AL517" s="2"/>
      <c r="AM517" s="2"/>
      <c r="AN517" s="2"/>
      <c r="AO517" s="2"/>
      <c r="AP517" s="2"/>
      <c r="AQ517" s="2"/>
      <c r="AR517" s="15"/>
    </row>
    <row r="518" spans="1:44" ht="11.25" customHeight="1">
      <c r="A518" s="120"/>
      <c r="B518" s="120"/>
      <c r="C518" s="120"/>
      <c r="D518" s="120"/>
      <c r="E518" s="2"/>
      <c r="F518" s="2"/>
      <c r="G518" s="120"/>
      <c r="H518" s="120"/>
      <c r="I518" s="120"/>
      <c r="J518" s="58"/>
      <c r="K518" s="121"/>
      <c r="L518" s="2"/>
      <c r="M518" s="120"/>
      <c r="N518" s="120"/>
      <c r="O518" s="120"/>
      <c r="P518" s="120"/>
      <c r="Q518" s="2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122"/>
      <c r="AJ518" s="122"/>
      <c r="AK518" s="2"/>
      <c r="AL518" s="2"/>
      <c r="AM518" s="2"/>
      <c r="AN518" s="2"/>
      <c r="AO518" s="2"/>
      <c r="AP518" s="2"/>
      <c r="AQ518" s="2"/>
      <c r="AR518" s="15"/>
    </row>
    <row r="519" spans="1:44" ht="11.25" customHeight="1">
      <c r="A519" s="120"/>
      <c r="B519" s="120"/>
      <c r="C519" s="120"/>
      <c r="D519" s="120"/>
      <c r="E519" s="2"/>
      <c r="F519" s="2"/>
      <c r="G519" s="120"/>
      <c r="H519" s="120"/>
      <c r="I519" s="120"/>
      <c r="J519" s="58"/>
      <c r="K519" s="121"/>
      <c r="L519" s="2"/>
      <c r="M519" s="120"/>
      <c r="N519" s="120"/>
      <c r="O519" s="120"/>
      <c r="P519" s="120"/>
      <c r="Q519" s="2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122"/>
      <c r="AJ519" s="122"/>
      <c r="AK519" s="2"/>
      <c r="AL519" s="2"/>
      <c r="AM519" s="2"/>
      <c r="AN519" s="2"/>
      <c r="AO519" s="2"/>
      <c r="AP519" s="2"/>
      <c r="AQ519" s="2"/>
      <c r="AR519" s="15"/>
    </row>
    <row r="520" spans="1:44" ht="11.25" customHeight="1">
      <c r="A520" s="120"/>
      <c r="B520" s="120"/>
      <c r="C520" s="120"/>
      <c r="D520" s="120"/>
      <c r="E520" s="2"/>
      <c r="F520" s="2"/>
      <c r="G520" s="120"/>
      <c r="H520" s="120"/>
      <c r="I520" s="120"/>
      <c r="J520" s="58"/>
      <c r="K520" s="121"/>
      <c r="L520" s="2"/>
      <c r="M520" s="120"/>
      <c r="N520" s="120"/>
      <c r="O520" s="120"/>
      <c r="P520" s="120"/>
      <c r="Q520" s="2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122"/>
      <c r="AJ520" s="122"/>
      <c r="AK520" s="2"/>
      <c r="AL520" s="2"/>
      <c r="AM520" s="2"/>
      <c r="AN520" s="2"/>
      <c r="AO520" s="2"/>
      <c r="AP520" s="2"/>
      <c r="AQ520" s="2"/>
      <c r="AR520" s="15"/>
    </row>
    <row r="521" spans="1:44" ht="11.25" customHeight="1">
      <c r="A521" s="120"/>
      <c r="B521" s="120"/>
      <c r="C521" s="120"/>
      <c r="D521" s="120"/>
      <c r="E521" s="2"/>
      <c r="F521" s="2"/>
      <c r="G521" s="120"/>
      <c r="H521" s="120"/>
      <c r="I521" s="120"/>
      <c r="J521" s="58"/>
      <c r="K521" s="121"/>
      <c r="L521" s="2"/>
      <c r="M521" s="120"/>
      <c r="N521" s="120"/>
      <c r="O521" s="120"/>
      <c r="P521" s="120"/>
      <c r="Q521" s="2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122"/>
      <c r="AJ521" s="122"/>
      <c r="AK521" s="2"/>
      <c r="AL521" s="2"/>
      <c r="AM521" s="2"/>
      <c r="AN521" s="2"/>
      <c r="AO521" s="2"/>
      <c r="AP521" s="2"/>
      <c r="AQ521" s="2"/>
      <c r="AR521" s="15"/>
    </row>
    <row r="522" spans="1:44" ht="11.25" customHeight="1">
      <c r="A522" s="120"/>
      <c r="B522" s="120"/>
      <c r="C522" s="120"/>
      <c r="D522" s="120"/>
      <c r="E522" s="2"/>
      <c r="F522" s="2"/>
      <c r="G522" s="120"/>
      <c r="H522" s="120"/>
      <c r="I522" s="120"/>
      <c r="J522" s="58"/>
      <c r="K522" s="121"/>
      <c r="L522" s="2"/>
      <c r="M522" s="120"/>
      <c r="N522" s="120"/>
      <c r="O522" s="120"/>
      <c r="P522" s="120"/>
      <c r="Q522" s="2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122"/>
      <c r="AJ522" s="122"/>
      <c r="AK522" s="2"/>
      <c r="AL522" s="2"/>
      <c r="AM522" s="2"/>
      <c r="AN522" s="2"/>
      <c r="AO522" s="2"/>
      <c r="AP522" s="2"/>
      <c r="AQ522" s="2"/>
      <c r="AR522" s="15"/>
    </row>
    <row r="523" spans="1:44" ht="11.25" customHeight="1">
      <c r="A523" s="120"/>
      <c r="B523" s="120"/>
      <c r="C523" s="120"/>
      <c r="D523" s="120"/>
      <c r="E523" s="2"/>
      <c r="F523" s="2"/>
      <c r="G523" s="120"/>
      <c r="H523" s="120"/>
      <c r="I523" s="120"/>
      <c r="J523" s="58"/>
      <c r="K523" s="121"/>
      <c r="L523" s="2"/>
      <c r="M523" s="120"/>
      <c r="N523" s="120"/>
      <c r="O523" s="120"/>
      <c r="P523" s="120"/>
      <c r="Q523" s="2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122"/>
      <c r="AJ523" s="122"/>
      <c r="AK523" s="2"/>
      <c r="AL523" s="2"/>
      <c r="AM523" s="2"/>
      <c r="AN523" s="2"/>
      <c r="AO523" s="2"/>
      <c r="AP523" s="2"/>
      <c r="AQ523" s="2"/>
      <c r="AR523" s="15"/>
    </row>
    <row r="524" spans="1:44" ht="11.25" customHeight="1">
      <c r="A524" s="120"/>
      <c r="B524" s="120"/>
      <c r="C524" s="120"/>
      <c r="D524" s="120"/>
      <c r="E524" s="2"/>
      <c r="F524" s="2"/>
      <c r="G524" s="120"/>
      <c r="H524" s="120"/>
      <c r="I524" s="120"/>
      <c r="J524" s="58"/>
      <c r="K524" s="121"/>
      <c r="L524" s="2"/>
      <c r="M524" s="120"/>
      <c r="N524" s="120"/>
      <c r="O524" s="120"/>
      <c r="P524" s="120"/>
      <c r="Q524" s="2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122"/>
      <c r="AJ524" s="122"/>
      <c r="AK524" s="2"/>
      <c r="AL524" s="2"/>
      <c r="AM524" s="2"/>
      <c r="AN524" s="2"/>
      <c r="AO524" s="2"/>
      <c r="AP524" s="2"/>
      <c r="AQ524" s="2"/>
      <c r="AR524" s="15"/>
    </row>
    <row r="525" spans="1:44" ht="11.25" customHeight="1">
      <c r="A525" s="120"/>
      <c r="B525" s="120"/>
      <c r="C525" s="120"/>
      <c r="D525" s="120"/>
      <c r="E525" s="2"/>
      <c r="F525" s="2"/>
      <c r="G525" s="120"/>
      <c r="H525" s="120"/>
      <c r="I525" s="120"/>
      <c r="J525" s="58"/>
      <c r="K525" s="121"/>
      <c r="L525" s="2"/>
      <c r="M525" s="120"/>
      <c r="N525" s="120"/>
      <c r="O525" s="120"/>
      <c r="P525" s="120"/>
      <c r="Q525" s="2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122"/>
      <c r="AJ525" s="122"/>
      <c r="AK525" s="2"/>
      <c r="AL525" s="2"/>
      <c r="AM525" s="2"/>
      <c r="AN525" s="2"/>
      <c r="AO525" s="2"/>
      <c r="AP525" s="2"/>
      <c r="AQ525" s="2"/>
      <c r="AR525" s="15"/>
    </row>
    <row r="526" spans="1:44" ht="11.25" customHeight="1">
      <c r="A526" s="120"/>
      <c r="B526" s="120"/>
      <c r="C526" s="120"/>
      <c r="D526" s="120"/>
      <c r="E526" s="2"/>
      <c r="F526" s="2"/>
      <c r="G526" s="120"/>
      <c r="H526" s="120"/>
      <c r="I526" s="120"/>
      <c r="J526" s="58"/>
      <c r="K526" s="121"/>
      <c r="L526" s="2"/>
      <c r="M526" s="120"/>
      <c r="N526" s="120"/>
      <c r="O526" s="120"/>
      <c r="P526" s="120"/>
      <c r="Q526" s="2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122"/>
      <c r="AJ526" s="122"/>
      <c r="AK526" s="2"/>
      <c r="AL526" s="2"/>
      <c r="AM526" s="2"/>
      <c r="AN526" s="2"/>
      <c r="AO526" s="2"/>
      <c r="AP526" s="2"/>
      <c r="AQ526" s="2"/>
      <c r="AR526" s="15"/>
    </row>
    <row r="527" spans="1:44" ht="11.25" customHeight="1">
      <c r="A527" s="120"/>
      <c r="B527" s="120"/>
      <c r="C527" s="120"/>
      <c r="D527" s="120"/>
      <c r="E527" s="2"/>
      <c r="F527" s="2"/>
      <c r="G527" s="120"/>
      <c r="H527" s="120"/>
      <c r="I527" s="120"/>
      <c r="J527" s="58"/>
      <c r="K527" s="121"/>
      <c r="L527" s="2"/>
      <c r="M527" s="120"/>
      <c r="N527" s="120"/>
      <c r="O527" s="120"/>
      <c r="P527" s="120"/>
      <c r="Q527" s="2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122"/>
      <c r="AJ527" s="122"/>
      <c r="AK527" s="2"/>
      <c r="AL527" s="2"/>
      <c r="AM527" s="2"/>
      <c r="AN527" s="2"/>
      <c r="AO527" s="2"/>
      <c r="AP527" s="2"/>
      <c r="AQ527" s="2"/>
      <c r="AR527" s="15"/>
    </row>
    <row r="528" spans="1:44" ht="11.25" customHeight="1">
      <c r="A528" s="120"/>
      <c r="B528" s="120"/>
      <c r="C528" s="120"/>
      <c r="D528" s="120"/>
      <c r="E528" s="2"/>
      <c r="F528" s="2"/>
      <c r="G528" s="120"/>
      <c r="H528" s="120"/>
      <c r="I528" s="120"/>
      <c r="J528" s="58"/>
      <c r="K528" s="121"/>
      <c r="L528" s="2"/>
      <c r="M528" s="120"/>
      <c r="N528" s="120"/>
      <c r="O528" s="120"/>
      <c r="P528" s="120"/>
      <c r="Q528" s="2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122"/>
      <c r="AJ528" s="122"/>
      <c r="AK528" s="2"/>
      <c r="AL528" s="2"/>
      <c r="AM528" s="2"/>
      <c r="AN528" s="2"/>
      <c r="AO528" s="2"/>
      <c r="AP528" s="2"/>
      <c r="AQ528" s="2"/>
      <c r="AR528" s="15"/>
    </row>
    <row r="529" spans="1:44" ht="11.25" customHeight="1">
      <c r="A529" s="120"/>
      <c r="B529" s="120"/>
      <c r="C529" s="120"/>
      <c r="D529" s="120"/>
      <c r="E529" s="2"/>
      <c r="F529" s="2"/>
      <c r="G529" s="120"/>
      <c r="H529" s="120"/>
      <c r="I529" s="120"/>
      <c r="J529" s="58"/>
      <c r="K529" s="121"/>
      <c r="L529" s="2"/>
      <c r="M529" s="120"/>
      <c r="N529" s="120"/>
      <c r="O529" s="120"/>
      <c r="P529" s="120"/>
      <c r="Q529" s="2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122"/>
      <c r="AJ529" s="122"/>
      <c r="AK529" s="2"/>
      <c r="AL529" s="2"/>
      <c r="AM529" s="2"/>
      <c r="AN529" s="2"/>
      <c r="AO529" s="2"/>
      <c r="AP529" s="2"/>
      <c r="AQ529" s="2"/>
      <c r="AR529" s="15"/>
    </row>
    <row r="530" spans="1:44" ht="11.25" customHeight="1">
      <c r="A530" s="120"/>
      <c r="B530" s="120"/>
      <c r="C530" s="120"/>
      <c r="D530" s="120"/>
      <c r="E530" s="2"/>
      <c r="F530" s="2"/>
      <c r="G530" s="120"/>
      <c r="H530" s="120"/>
      <c r="I530" s="120"/>
      <c r="J530" s="58"/>
      <c r="K530" s="121"/>
      <c r="L530" s="2"/>
      <c r="M530" s="120"/>
      <c r="N530" s="120"/>
      <c r="O530" s="120"/>
      <c r="P530" s="120"/>
      <c r="Q530" s="2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122"/>
      <c r="AJ530" s="122"/>
      <c r="AK530" s="2"/>
      <c r="AL530" s="2"/>
      <c r="AM530" s="2"/>
      <c r="AN530" s="2"/>
      <c r="AO530" s="2"/>
      <c r="AP530" s="2"/>
      <c r="AQ530" s="2"/>
      <c r="AR530" s="15"/>
    </row>
    <row r="531" spans="1:44" ht="11.25" customHeight="1">
      <c r="A531" s="120"/>
      <c r="B531" s="120"/>
      <c r="C531" s="120"/>
      <c r="D531" s="120"/>
      <c r="E531" s="2"/>
      <c r="F531" s="2"/>
      <c r="G531" s="120"/>
      <c r="H531" s="120"/>
      <c r="I531" s="120"/>
      <c r="J531" s="58"/>
      <c r="K531" s="121"/>
      <c r="L531" s="2"/>
      <c r="M531" s="120"/>
      <c r="N531" s="120"/>
      <c r="O531" s="120"/>
      <c r="P531" s="120"/>
      <c r="Q531" s="2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122"/>
      <c r="AJ531" s="122"/>
      <c r="AK531" s="2"/>
      <c r="AL531" s="2"/>
      <c r="AM531" s="2"/>
      <c r="AN531" s="2"/>
      <c r="AO531" s="2"/>
      <c r="AP531" s="2"/>
      <c r="AQ531" s="2"/>
      <c r="AR531" s="15"/>
    </row>
    <row r="532" spans="1:44" ht="11.25" customHeight="1">
      <c r="A532" s="120"/>
      <c r="B532" s="120"/>
      <c r="C532" s="120"/>
      <c r="D532" s="120"/>
      <c r="E532" s="2"/>
      <c r="F532" s="2"/>
      <c r="G532" s="120"/>
      <c r="H532" s="120"/>
      <c r="I532" s="120"/>
      <c r="J532" s="58"/>
      <c r="K532" s="121"/>
      <c r="L532" s="2"/>
      <c r="M532" s="120"/>
      <c r="N532" s="120"/>
      <c r="O532" s="120"/>
      <c r="P532" s="120"/>
      <c r="Q532" s="2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122"/>
      <c r="AJ532" s="122"/>
      <c r="AK532" s="2"/>
      <c r="AL532" s="2"/>
      <c r="AM532" s="2"/>
      <c r="AN532" s="2"/>
      <c r="AO532" s="2"/>
      <c r="AP532" s="2"/>
      <c r="AQ532" s="2"/>
      <c r="AR532" s="15"/>
    </row>
    <row r="533" spans="1:44" ht="11.25" customHeight="1">
      <c r="A533" s="120"/>
      <c r="B533" s="120"/>
      <c r="C533" s="120"/>
      <c r="D533" s="120"/>
      <c r="E533" s="2"/>
      <c r="F533" s="2"/>
      <c r="G533" s="120"/>
      <c r="H533" s="120"/>
      <c r="I533" s="120"/>
      <c r="J533" s="58"/>
      <c r="K533" s="121"/>
      <c r="L533" s="2"/>
      <c r="M533" s="120"/>
      <c r="N533" s="120"/>
      <c r="O533" s="120"/>
      <c r="P533" s="120"/>
      <c r="Q533" s="2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122"/>
      <c r="AJ533" s="122"/>
      <c r="AK533" s="2"/>
      <c r="AL533" s="2"/>
      <c r="AM533" s="2"/>
      <c r="AN533" s="2"/>
      <c r="AO533" s="2"/>
      <c r="AP533" s="2"/>
      <c r="AQ533" s="2"/>
      <c r="AR533" s="15"/>
    </row>
    <row r="534" spans="1:44" ht="11.25" customHeight="1">
      <c r="A534" s="120"/>
      <c r="B534" s="120"/>
      <c r="C534" s="120"/>
      <c r="D534" s="120"/>
      <c r="E534" s="2"/>
      <c r="F534" s="2"/>
      <c r="G534" s="120"/>
      <c r="H534" s="120"/>
      <c r="I534" s="120"/>
      <c r="J534" s="58"/>
      <c r="K534" s="121"/>
      <c r="L534" s="2"/>
      <c r="M534" s="120"/>
      <c r="N534" s="120"/>
      <c r="O534" s="120"/>
      <c r="P534" s="120"/>
      <c r="Q534" s="2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122"/>
      <c r="AJ534" s="122"/>
      <c r="AK534" s="2"/>
      <c r="AL534" s="2"/>
      <c r="AM534" s="2"/>
      <c r="AN534" s="2"/>
      <c r="AO534" s="2"/>
      <c r="AP534" s="2"/>
      <c r="AQ534" s="2"/>
      <c r="AR534" s="15"/>
    </row>
    <row r="535" spans="1:44" ht="11.25" customHeight="1">
      <c r="A535" s="120"/>
      <c r="B535" s="120"/>
      <c r="C535" s="120"/>
      <c r="D535" s="120"/>
      <c r="E535" s="2"/>
      <c r="F535" s="2"/>
      <c r="G535" s="120"/>
      <c r="H535" s="120"/>
      <c r="I535" s="120"/>
      <c r="J535" s="58"/>
      <c r="K535" s="121"/>
      <c r="L535" s="2"/>
      <c r="M535" s="120"/>
      <c r="N535" s="120"/>
      <c r="O535" s="120"/>
      <c r="P535" s="120"/>
      <c r="Q535" s="2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122"/>
      <c r="AJ535" s="122"/>
      <c r="AK535" s="2"/>
      <c r="AL535" s="2"/>
      <c r="AM535" s="2"/>
      <c r="AN535" s="2"/>
      <c r="AO535" s="2"/>
      <c r="AP535" s="2"/>
      <c r="AQ535" s="2"/>
      <c r="AR535" s="15"/>
    </row>
    <row r="536" spans="1:44" ht="11.25" customHeight="1">
      <c r="A536" s="120"/>
      <c r="B536" s="120"/>
      <c r="C536" s="120"/>
      <c r="D536" s="120"/>
      <c r="E536" s="2"/>
      <c r="F536" s="2"/>
      <c r="G536" s="120"/>
      <c r="H536" s="120"/>
      <c r="I536" s="120"/>
      <c r="J536" s="58"/>
      <c r="K536" s="121"/>
      <c r="L536" s="2"/>
      <c r="M536" s="120"/>
      <c r="N536" s="120"/>
      <c r="O536" s="120"/>
      <c r="P536" s="120"/>
      <c r="Q536" s="2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122"/>
      <c r="AJ536" s="122"/>
      <c r="AK536" s="2"/>
      <c r="AL536" s="2"/>
      <c r="AM536" s="2"/>
      <c r="AN536" s="2"/>
      <c r="AO536" s="2"/>
      <c r="AP536" s="2"/>
      <c r="AQ536" s="2"/>
      <c r="AR536" s="15"/>
    </row>
    <row r="537" spans="1:44" ht="11.25" customHeight="1">
      <c r="A537" s="120"/>
      <c r="B537" s="120"/>
      <c r="C537" s="120"/>
      <c r="D537" s="120"/>
      <c r="E537" s="2"/>
      <c r="F537" s="2"/>
      <c r="G537" s="120"/>
      <c r="H537" s="120"/>
      <c r="I537" s="120"/>
      <c r="J537" s="58"/>
      <c r="K537" s="121"/>
      <c r="L537" s="2"/>
      <c r="M537" s="120"/>
      <c r="N537" s="120"/>
      <c r="O537" s="120"/>
      <c r="P537" s="120"/>
      <c r="Q537" s="2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122"/>
      <c r="AJ537" s="122"/>
      <c r="AK537" s="2"/>
      <c r="AL537" s="2"/>
      <c r="AM537" s="2"/>
      <c r="AN537" s="2"/>
      <c r="AO537" s="2"/>
      <c r="AP537" s="2"/>
      <c r="AQ537" s="2"/>
      <c r="AR537" s="15"/>
    </row>
    <row r="538" spans="1:44" ht="11.25" customHeight="1">
      <c r="A538" s="120"/>
      <c r="B538" s="120"/>
      <c r="C538" s="120"/>
      <c r="D538" s="120"/>
      <c r="E538" s="2"/>
      <c r="F538" s="2"/>
      <c r="G538" s="120"/>
      <c r="H538" s="120"/>
      <c r="I538" s="120"/>
      <c r="J538" s="58"/>
      <c r="K538" s="121"/>
      <c r="L538" s="2"/>
      <c r="M538" s="120"/>
      <c r="N538" s="120"/>
      <c r="O538" s="120"/>
      <c r="P538" s="120"/>
      <c r="Q538" s="2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122"/>
      <c r="AJ538" s="122"/>
      <c r="AK538" s="2"/>
      <c r="AL538" s="2"/>
      <c r="AM538" s="2"/>
      <c r="AN538" s="2"/>
      <c r="AO538" s="2"/>
      <c r="AP538" s="2"/>
      <c r="AQ538" s="2"/>
      <c r="AR538" s="15"/>
    </row>
    <row r="539" spans="1:44" ht="11.25" customHeight="1">
      <c r="A539" s="120"/>
      <c r="B539" s="120"/>
      <c r="C539" s="120"/>
      <c r="D539" s="120"/>
      <c r="E539" s="2"/>
      <c r="F539" s="2"/>
      <c r="G539" s="120"/>
      <c r="H539" s="120"/>
      <c r="I539" s="120"/>
      <c r="J539" s="58"/>
      <c r="K539" s="121"/>
      <c r="L539" s="2"/>
      <c r="M539" s="120"/>
      <c r="N539" s="120"/>
      <c r="O539" s="120"/>
      <c r="P539" s="120"/>
      <c r="Q539" s="2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122"/>
      <c r="AJ539" s="122"/>
      <c r="AK539" s="2"/>
      <c r="AL539" s="2"/>
      <c r="AM539" s="2"/>
      <c r="AN539" s="2"/>
      <c r="AO539" s="2"/>
      <c r="AP539" s="2"/>
      <c r="AQ539" s="2"/>
      <c r="AR539" s="15"/>
    </row>
    <row r="540" spans="1:44" ht="11.25" customHeight="1">
      <c r="A540" s="120"/>
      <c r="B540" s="120"/>
      <c r="C540" s="120"/>
      <c r="D540" s="120"/>
      <c r="E540" s="2"/>
      <c r="F540" s="2"/>
      <c r="G540" s="120"/>
      <c r="H540" s="120"/>
      <c r="I540" s="120"/>
      <c r="J540" s="58"/>
      <c r="K540" s="121"/>
      <c r="L540" s="2"/>
      <c r="M540" s="120"/>
      <c r="N540" s="120"/>
      <c r="O540" s="120"/>
      <c r="P540" s="120"/>
      <c r="Q540" s="2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122"/>
      <c r="AJ540" s="122"/>
      <c r="AK540" s="2"/>
      <c r="AL540" s="2"/>
      <c r="AM540" s="2"/>
      <c r="AN540" s="2"/>
      <c r="AO540" s="2"/>
      <c r="AP540" s="2"/>
      <c r="AQ540" s="2"/>
      <c r="AR540" s="15"/>
    </row>
    <row r="541" spans="1:44" ht="11.25" customHeight="1">
      <c r="A541" s="120"/>
      <c r="B541" s="120"/>
      <c r="C541" s="120"/>
      <c r="D541" s="120"/>
      <c r="E541" s="2"/>
      <c r="F541" s="2"/>
      <c r="G541" s="120"/>
      <c r="H541" s="120"/>
      <c r="I541" s="120"/>
      <c r="J541" s="58"/>
      <c r="K541" s="121"/>
      <c r="L541" s="2"/>
      <c r="M541" s="120"/>
      <c r="N541" s="120"/>
      <c r="O541" s="120"/>
      <c r="P541" s="120"/>
      <c r="Q541" s="2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122"/>
      <c r="AJ541" s="122"/>
      <c r="AK541" s="2"/>
      <c r="AL541" s="2"/>
      <c r="AM541" s="2"/>
      <c r="AN541" s="2"/>
      <c r="AO541" s="2"/>
      <c r="AP541" s="2"/>
      <c r="AQ541" s="2"/>
      <c r="AR541" s="15"/>
    </row>
    <row r="542" spans="1:44" ht="11.25" customHeight="1">
      <c r="A542" s="120"/>
      <c r="B542" s="120"/>
      <c r="C542" s="120"/>
      <c r="D542" s="120"/>
      <c r="E542" s="2"/>
      <c r="F542" s="2"/>
      <c r="G542" s="120"/>
      <c r="H542" s="120"/>
      <c r="I542" s="120"/>
      <c r="J542" s="58"/>
      <c r="K542" s="121"/>
      <c r="L542" s="2"/>
      <c r="M542" s="120"/>
      <c r="N542" s="120"/>
      <c r="O542" s="120"/>
      <c r="P542" s="120"/>
      <c r="Q542" s="2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122"/>
      <c r="AJ542" s="122"/>
      <c r="AK542" s="2"/>
      <c r="AL542" s="2"/>
      <c r="AM542" s="2"/>
      <c r="AN542" s="2"/>
      <c r="AO542" s="2"/>
      <c r="AP542" s="2"/>
      <c r="AQ542" s="2"/>
      <c r="AR542" s="15"/>
    </row>
    <row r="543" spans="1:44" ht="11.25" customHeight="1">
      <c r="A543" s="120"/>
      <c r="B543" s="120"/>
      <c r="C543" s="120"/>
      <c r="D543" s="120"/>
      <c r="E543" s="2"/>
      <c r="F543" s="2"/>
      <c r="G543" s="120"/>
      <c r="H543" s="120"/>
      <c r="I543" s="120"/>
      <c r="J543" s="58"/>
      <c r="K543" s="121"/>
      <c r="L543" s="2"/>
      <c r="M543" s="120"/>
      <c r="N543" s="120"/>
      <c r="O543" s="120"/>
      <c r="P543" s="120"/>
      <c r="Q543" s="2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122"/>
      <c r="AJ543" s="122"/>
      <c r="AK543" s="2"/>
      <c r="AL543" s="2"/>
      <c r="AM543" s="2"/>
      <c r="AN543" s="2"/>
      <c r="AO543" s="2"/>
      <c r="AP543" s="2"/>
      <c r="AQ543" s="2"/>
      <c r="AR543" s="15"/>
    </row>
    <row r="544" spans="1:44" ht="11.25" customHeight="1">
      <c r="A544" s="120"/>
      <c r="B544" s="120"/>
      <c r="C544" s="120"/>
      <c r="D544" s="120"/>
      <c r="E544" s="2"/>
      <c r="F544" s="2"/>
      <c r="G544" s="120"/>
      <c r="H544" s="120"/>
      <c r="I544" s="120"/>
      <c r="J544" s="58"/>
      <c r="K544" s="121"/>
      <c r="L544" s="2"/>
      <c r="M544" s="120"/>
      <c r="N544" s="120"/>
      <c r="O544" s="120"/>
      <c r="P544" s="120"/>
      <c r="Q544" s="2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122"/>
      <c r="AJ544" s="122"/>
      <c r="AK544" s="2"/>
      <c r="AL544" s="2"/>
      <c r="AM544" s="2"/>
      <c r="AN544" s="2"/>
      <c r="AO544" s="2"/>
      <c r="AP544" s="2"/>
      <c r="AQ544" s="2"/>
      <c r="AR544" s="15"/>
    </row>
    <row r="545" spans="1:44" ht="11.25" customHeight="1">
      <c r="A545" s="120"/>
      <c r="B545" s="120"/>
      <c r="C545" s="120"/>
      <c r="D545" s="120"/>
      <c r="E545" s="2"/>
      <c r="F545" s="2"/>
      <c r="G545" s="120"/>
      <c r="H545" s="120"/>
      <c r="I545" s="120"/>
      <c r="J545" s="58"/>
      <c r="K545" s="121"/>
      <c r="L545" s="2"/>
      <c r="M545" s="120"/>
      <c r="N545" s="120"/>
      <c r="O545" s="120"/>
      <c r="P545" s="120"/>
      <c r="Q545" s="2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122"/>
      <c r="AJ545" s="122"/>
      <c r="AK545" s="2"/>
      <c r="AL545" s="2"/>
      <c r="AM545" s="2"/>
      <c r="AN545" s="2"/>
      <c r="AO545" s="2"/>
      <c r="AP545" s="2"/>
      <c r="AQ545" s="2"/>
      <c r="AR545" s="15"/>
    </row>
    <row r="546" spans="1:44" ht="11.25" customHeight="1">
      <c r="A546" s="120"/>
      <c r="B546" s="120"/>
      <c r="C546" s="120"/>
      <c r="D546" s="120"/>
      <c r="E546" s="2"/>
      <c r="F546" s="2"/>
      <c r="G546" s="120"/>
      <c r="H546" s="120"/>
      <c r="I546" s="120"/>
      <c r="J546" s="58"/>
      <c r="K546" s="121"/>
      <c r="L546" s="2"/>
      <c r="M546" s="120"/>
      <c r="N546" s="120"/>
      <c r="O546" s="120"/>
      <c r="P546" s="120"/>
      <c r="Q546" s="2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122"/>
      <c r="AJ546" s="122"/>
      <c r="AK546" s="2"/>
      <c r="AL546" s="2"/>
      <c r="AM546" s="2"/>
      <c r="AN546" s="2"/>
      <c r="AO546" s="2"/>
      <c r="AP546" s="2"/>
      <c r="AQ546" s="2"/>
      <c r="AR546" s="15"/>
    </row>
    <row r="547" spans="1:44" ht="11.25" customHeight="1">
      <c r="A547" s="120"/>
      <c r="B547" s="120"/>
      <c r="C547" s="120"/>
      <c r="D547" s="120"/>
      <c r="E547" s="2"/>
      <c r="F547" s="2"/>
      <c r="G547" s="120"/>
      <c r="H547" s="120"/>
      <c r="I547" s="120"/>
      <c r="J547" s="58"/>
      <c r="K547" s="121"/>
      <c r="L547" s="2"/>
      <c r="M547" s="120"/>
      <c r="N547" s="120"/>
      <c r="O547" s="120"/>
      <c r="P547" s="120"/>
      <c r="Q547" s="2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122"/>
      <c r="AJ547" s="122"/>
      <c r="AK547" s="2"/>
      <c r="AL547" s="2"/>
      <c r="AM547" s="2"/>
      <c r="AN547" s="2"/>
      <c r="AO547" s="2"/>
      <c r="AP547" s="2"/>
      <c r="AQ547" s="2"/>
      <c r="AR547" s="15"/>
    </row>
    <row r="548" spans="1:44" ht="11.25" customHeight="1">
      <c r="A548" s="120"/>
      <c r="B548" s="120"/>
      <c r="C548" s="120"/>
      <c r="D548" s="120"/>
      <c r="E548" s="2"/>
      <c r="F548" s="2"/>
      <c r="G548" s="120"/>
      <c r="H548" s="120"/>
      <c r="I548" s="120"/>
      <c r="J548" s="58"/>
      <c r="K548" s="121"/>
      <c r="L548" s="2"/>
      <c r="M548" s="120"/>
      <c r="N548" s="120"/>
      <c r="O548" s="120"/>
      <c r="P548" s="120"/>
      <c r="Q548" s="2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122"/>
      <c r="AJ548" s="122"/>
      <c r="AK548" s="2"/>
      <c r="AL548" s="2"/>
      <c r="AM548" s="2"/>
      <c r="AN548" s="2"/>
      <c r="AO548" s="2"/>
      <c r="AP548" s="2"/>
      <c r="AQ548" s="2"/>
      <c r="AR548" s="15"/>
    </row>
    <row r="549" spans="1:44" ht="11.25" customHeight="1">
      <c r="A549" s="120"/>
      <c r="B549" s="120"/>
      <c r="C549" s="120"/>
      <c r="D549" s="120"/>
      <c r="E549" s="2"/>
      <c r="F549" s="2"/>
      <c r="G549" s="120"/>
      <c r="H549" s="120"/>
      <c r="I549" s="120"/>
      <c r="J549" s="58"/>
      <c r="K549" s="121"/>
      <c r="L549" s="2"/>
      <c r="M549" s="120"/>
      <c r="N549" s="120"/>
      <c r="O549" s="120"/>
      <c r="P549" s="120"/>
      <c r="Q549" s="2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122"/>
      <c r="AJ549" s="122"/>
      <c r="AK549" s="2"/>
      <c r="AL549" s="2"/>
      <c r="AM549" s="2"/>
      <c r="AN549" s="2"/>
      <c r="AO549" s="2"/>
      <c r="AP549" s="2"/>
      <c r="AQ549" s="2"/>
      <c r="AR549" s="15"/>
    </row>
    <row r="550" spans="1:44" ht="11.25" customHeight="1">
      <c r="A550" s="120"/>
      <c r="B550" s="120"/>
      <c r="C550" s="120"/>
      <c r="D550" s="120"/>
      <c r="E550" s="2"/>
      <c r="F550" s="2"/>
      <c r="G550" s="120"/>
      <c r="H550" s="120"/>
      <c r="I550" s="120"/>
      <c r="J550" s="58"/>
      <c r="K550" s="121"/>
      <c r="L550" s="2"/>
      <c r="M550" s="120"/>
      <c r="N550" s="120"/>
      <c r="O550" s="120"/>
      <c r="P550" s="120"/>
      <c r="Q550" s="2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122"/>
      <c r="AJ550" s="122"/>
      <c r="AK550" s="2"/>
      <c r="AL550" s="2"/>
      <c r="AM550" s="2"/>
      <c r="AN550" s="2"/>
      <c r="AO550" s="2"/>
      <c r="AP550" s="2"/>
      <c r="AQ550" s="2"/>
      <c r="AR550" s="15"/>
    </row>
    <row r="551" spans="1:44" ht="11.25" customHeight="1">
      <c r="A551" s="120"/>
      <c r="B551" s="120"/>
      <c r="C551" s="120"/>
      <c r="D551" s="120"/>
      <c r="E551" s="2"/>
      <c r="F551" s="2"/>
      <c r="G551" s="120"/>
      <c r="H551" s="120"/>
      <c r="I551" s="120"/>
      <c r="J551" s="58"/>
      <c r="K551" s="121"/>
      <c r="L551" s="2"/>
      <c r="M551" s="120"/>
      <c r="N551" s="120"/>
      <c r="O551" s="120"/>
      <c r="P551" s="120"/>
      <c r="Q551" s="2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122"/>
      <c r="AJ551" s="122"/>
      <c r="AK551" s="2"/>
      <c r="AL551" s="2"/>
      <c r="AM551" s="2"/>
      <c r="AN551" s="2"/>
      <c r="AO551" s="2"/>
      <c r="AP551" s="2"/>
      <c r="AQ551" s="2"/>
      <c r="AR551" s="15"/>
    </row>
    <row r="552" spans="1:44" ht="11.25" customHeight="1">
      <c r="A552" s="120"/>
      <c r="B552" s="120"/>
      <c r="C552" s="120"/>
      <c r="D552" s="120"/>
      <c r="E552" s="2"/>
      <c r="F552" s="2"/>
      <c r="G552" s="120"/>
      <c r="H552" s="120"/>
      <c r="I552" s="120"/>
      <c r="J552" s="58"/>
      <c r="K552" s="121"/>
      <c r="L552" s="2"/>
      <c r="M552" s="120"/>
      <c r="N552" s="120"/>
      <c r="O552" s="120"/>
      <c r="P552" s="120"/>
      <c r="Q552" s="2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122"/>
      <c r="AJ552" s="122"/>
      <c r="AK552" s="2"/>
      <c r="AL552" s="2"/>
      <c r="AM552" s="2"/>
      <c r="AN552" s="2"/>
      <c r="AO552" s="2"/>
      <c r="AP552" s="2"/>
      <c r="AQ552" s="2"/>
      <c r="AR552" s="15"/>
    </row>
    <row r="553" spans="1:44" ht="11.25" customHeight="1">
      <c r="A553" s="120"/>
      <c r="B553" s="120"/>
      <c r="C553" s="120"/>
      <c r="D553" s="120"/>
      <c r="E553" s="2"/>
      <c r="F553" s="2"/>
      <c r="G553" s="120"/>
      <c r="H553" s="120"/>
      <c r="I553" s="120"/>
      <c r="J553" s="58"/>
      <c r="K553" s="121"/>
      <c r="L553" s="2"/>
      <c r="M553" s="120"/>
      <c r="N553" s="120"/>
      <c r="O553" s="120"/>
      <c r="P553" s="120"/>
      <c r="Q553" s="2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122"/>
      <c r="AJ553" s="122"/>
      <c r="AK553" s="2"/>
      <c r="AL553" s="2"/>
      <c r="AM553" s="2"/>
      <c r="AN553" s="2"/>
      <c r="AO553" s="2"/>
      <c r="AP553" s="2"/>
      <c r="AQ553" s="2"/>
      <c r="AR553" s="15"/>
    </row>
    <row r="554" spans="1:44" ht="11.25" customHeight="1">
      <c r="A554" s="120"/>
      <c r="B554" s="120"/>
      <c r="C554" s="120"/>
      <c r="D554" s="120"/>
      <c r="E554" s="2"/>
      <c r="F554" s="2"/>
      <c r="G554" s="120"/>
      <c r="H554" s="120"/>
      <c r="I554" s="120"/>
      <c r="J554" s="58"/>
      <c r="K554" s="121"/>
      <c r="L554" s="2"/>
      <c r="M554" s="120"/>
      <c r="N554" s="120"/>
      <c r="O554" s="120"/>
      <c r="P554" s="120"/>
      <c r="Q554" s="2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122"/>
      <c r="AJ554" s="122"/>
      <c r="AK554" s="2"/>
      <c r="AL554" s="2"/>
      <c r="AM554" s="2"/>
      <c r="AN554" s="2"/>
      <c r="AO554" s="2"/>
      <c r="AP554" s="2"/>
      <c r="AQ554" s="2"/>
      <c r="AR554" s="15"/>
    </row>
    <row r="555" spans="1:44" ht="11.25" customHeight="1">
      <c r="A555" s="120"/>
      <c r="B555" s="120"/>
      <c r="C555" s="120"/>
      <c r="D555" s="120"/>
      <c r="E555" s="2"/>
      <c r="F555" s="2"/>
      <c r="G555" s="120"/>
      <c r="H555" s="120"/>
      <c r="I555" s="120"/>
      <c r="J555" s="58"/>
      <c r="K555" s="121"/>
      <c r="L555" s="2"/>
      <c r="M555" s="120"/>
      <c r="N555" s="120"/>
      <c r="O555" s="120"/>
      <c r="P555" s="120"/>
      <c r="Q555" s="2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122"/>
      <c r="AJ555" s="122"/>
      <c r="AK555" s="2"/>
      <c r="AL555" s="2"/>
      <c r="AM555" s="2"/>
      <c r="AN555" s="2"/>
      <c r="AO555" s="2"/>
      <c r="AP555" s="2"/>
      <c r="AQ555" s="2"/>
      <c r="AR555" s="15"/>
    </row>
    <row r="556" spans="1:44" ht="11.25" customHeight="1">
      <c r="A556" s="120"/>
      <c r="B556" s="120"/>
      <c r="C556" s="120"/>
      <c r="D556" s="120"/>
      <c r="E556" s="2"/>
      <c r="F556" s="2"/>
      <c r="G556" s="120"/>
      <c r="H556" s="120"/>
      <c r="I556" s="120"/>
      <c r="J556" s="58"/>
      <c r="K556" s="121"/>
      <c r="L556" s="2"/>
      <c r="M556" s="120"/>
      <c r="N556" s="120"/>
      <c r="O556" s="120"/>
      <c r="P556" s="120"/>
      <c r="Q556" s="2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122"/>
      <c r="AJ556" s="122"/>
      <c r="AK556" s="2"/>
      <c r="AL556" s="2"/>
      <c r="AM556" s="2"/>
      <c r="AN556" s="2"/>
      <c r="AO556" s="2"/>
      <c r="AP556" s="2"/>
      <c r="AQ556" s="2"/>
      <c r="AR556" s="15"/>
    </row>
    <row r="557" spans="1:44" ht="11.25" customHeight="1">
      <c r="A557" s="120"/>
      <c r="B557" s="120"/>
      <c r="C557" s="120"/>
      <c r="D557" s="120"/>
      <c r="E557" s="2"/>
      <c r="F557" s="2"/>
      <c r="G557" s="120"/>
      <c r="H557" s="120"/>
      <c r="I557" s="120"/>
      <c r="J557" s="58"/>
      <c r="K557" s="121"/>
      <c r="L557" s="2"/>
      <c r="M557" s="120"/>
      <c r="N557" s="120"/>
      <c r="O557" s="120"/>
      <c r="P557" s="120"/>
      <c r="Q557" s="2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122"/>
      <c r="AJ557" s="122"/>
      <c r="AK557" s="2"/>
      <c r="AL557" s="2"/>
      <c r="AM557" s="2"/>
      <c r="AN557" s="2"/>
      <c r="AO557" s="2"/>
      <c r="AP557" s="2"/>
      <c r="AQ557" s="2"/>
      <c r="AR557" s="15"/>
    </row>
    <row r="558" spans="1:44" ht="11.25" customHeight="1">
      <c r="A558" s="120"/>
      <c r="B558" s="120"/>
      <c r="C558" s="120"/>
      <c r="D558" s="120"/>
      <c r="E558" s="2"/>
      <c r="F558" s="2"/>
      <c r="G558" s="120"/>
      <c r="H558" s="120"/>
      <c r="I558" s="120"/>
      <c r="J558" s="58"/>
      <c r="K558" s="121"/>
      <c r="L558" s="2"/>
      <c r="M558" s="120"/>
      <c r="N558" s="120"/>
      <c r="O558" s="120"/>
      <c r="P558" s="120"/>
      <c r="Q558" s="2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122"/>
      <c r="AJ558" s="122"/>
      <c r="AK558" s="2"/>
      <c r="AL558" s="2"/>
      <c r="AM558" s="2"/>
      <c r="AN558" s="2"/>
      <c r="AO558" s="2"/>
      <c r="AP558" s="2"/>
      <c r="AQ558" s="2"/>
      <c r="AR558" s="15"/>
    </row>
    <row r="559" spans="1:44" ht="11.25" customHeight="1">
      <c r="A559" s="120"/>
      <c r="B559" s="120"/>
      <c r="C559" s="120"/>
      <c r="D559" s="120"/>
      <c r="E559" s="2"/>
      <c r="F559" s="2"/>
      <c r="G559" s="120"/>
      <c r="H559" s="120"/>
      <c r="I559" s="120"/>
      <c r="J559" s="58"/>
      <c r="K559" s="121"/>
      <c r="L559" s="2"/>
      <c r="M559" s="120"/>
      <c r="N559" s="120"/>
      <c r="O559" s="120"/>
      <c r="P559" s="120"/>
      <c r="Q559" s="2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122"/>
      <c r="AJ559" s="122"/>
      <c r="AK559" s="2"/>
      <c r="AL559" s="2"/>
      <c r="AM559" s="2"/>
      <c r="AN559" s="2"/>
      <c r="AO559" s="2"/>
      <c r="AP559" s="2"/>
      <c r="AQ559" s="2"/>
      <c r="AR559" s="15"/>
    </row>
    <row r="560" spans="1:44" ht="11.25" customHeight="1">
      <c r="A560" s="120"/>
      <c r="B560" s="120"/>
      <c r="C560" s="120"/>
      <c r="D560" s="120"/>
      <c r="E560" s="2"/>
      <c r="F560" s="2"/>
      <c r="G560" s="120"/>
      <c r="H560" s="120"/>
      <c r="I560" s="120"/>
      <c r="J560" s="58"/>
      <c r="K560" s="121"/>
      <c r="L560" s="2"/>
      <c r="M560" s="120"/>
      <c r="N560" s="120"/>
      <c r="O560" s="120"/>
      <c r="P560" s="120"/>
      <c r="Q560" s="2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122"/>
      <c r="AJ560" s="122"/>
      <c r="AK560" s="2"/>
      <c r="AL560" s="2"/>
      <c r="AM560" s="2"/>
      <c r="AN560" s="2"/>
      <c r="AO560" s="2"/>
      <c r="AP560" s="2"/>
      <c r="AQ560" s="2"/>
      <c r="AR560" s="15"/>
    </row>
    <row r="561" spans="1:44" ht="11.25" customHeight="1">
      <c r="A561" s="120"/>
      <c r="B561" s="120"/>
      <c r="C561" s="120"/>
      <c r="D561" s="120"/>
      <c r="E561" s="2"/>
      <c r="F561" s="2"/>
      <c r="G561" s="120"/>
      <c r="H561" s="120"/>
      <c r="I561" s="120"/>
      <c r="J561" s="58"/>
      <c r="K561" s="121"/>
      <c r="L561" s="2"/>
      <c r="M561" s="120"/>
      <c r="N561" s="120"/>
      <c r="O561" s="120"/>
      <c r="P561" s="120"/>
      <c r="Q561" s="2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122"/>
      <c r="AJ561" s="122"/>
      <c r="AK561" s="2"/>
      <c r="AL561" s="2"/>
      <c r="AM561" s="2"/>
      <c r="AN561" s="2"/>
      <c r="AO561" s="2"/>
      <c r="AP561" s="2"/>
      <c r="AQ561" s="2"/>
      <c r="AR561" s="15"/>
    </row>
    <row r="562" spans="1:44" ht="11.25" customHeight="1">
      <c r="A562" s="120"/>
      <c r="B562" s="120"/>
      <c r="C562" s="120"/>
      <c r="D562" s="120"/>
      <c r="E562" s="2"/>
      <c r="F562" s="2"/>
      <c r="G562" s="120"/>
      <c r="H562" s="120"/>
      <c r="I562" s="120"/>
      <c r="J562" s="58"/>
      <c r="K562" s="121"/>
      <c r="L562" s="2"/>
      <c r="M562" s="120"/>
      <c r="N562" s="120"/>
      <c r="O562" s="120"/>
      <c r="P562" s="120"/>
      <c r="Q562" s="2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122"/>
      <c r="AJ562" s="122"/>
      <c r="AK562" s="2"/>
      <c r="AL562" s="2"/>
      <c r="AM562" s="2"/>
      <c r="AN562" s="2"/>
      <c r="AO562" s="2"/>
      <c r="AP562" s="2"/>
      <c r="AQ562" s="2"/>
      <c r="AR562" s="15"/>
    </row>
    <row r="563" spans="1:44" ht="11.25" customHeight="1">
      <c r="A563" s="120"/>
      <c r="B563" s="120"/>
      <c r="C563" s="120"/>
      <c r="D563" s="120"/>
      <c r="E563" s="2"/>
      <c r="F563" s="2"/>
      <c r="G563" s="120"/>
      <c r="H563" s="120"/>
      <c r="I563" s="120"/>
      <c r="J563" s="58"/>
      <c r="K563" s="121"/>
      <c r="L563" s="2"/>
      <c r="M563" s="120"/>
      <c r="N563" s="120"/>
      <c r="O563" s="120"/>
      <c r="P563" s="120"/>
      <c r="Q563" s="2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122"/>
      <c r="AJ563" s="122"/>
      <c r="AK563" s="2"/>
      <c r="AL563" s="2"/>
      <c r="AM563" s="2"/>
      <c r="AN563" s="2"/>
      <c r="AO563" s="2"/>
      <c r="AP563" s="2"/>
      <c r="AQ563" s="2"/>
      <c r="AR563" s="15"/>
    </row>
    <row r="564" spans="1:44" ht="11.25" customHeight="1">
      <c r="A564" s="120"/>
      <c r="B564" s="120"/>
      <c r="C564" s="120"/>
      <c r="D564" s="120"/>
      <c r="E564" s="2"/>
      <c r="F564" s="2"/>
      <c r="G564" s="120"/>
      <c r="H564" s="120"/>
      <c r="I564" s="120"/>
      <c r="J564" s="58"/>
      <c r="K564" s="121"/>
      <c r="L564" s="2"/>
      <c r="M564" s="120"/>
      <c r="N564" s="120"/>
      <c r="O564" s="120"/>
      <c r="P564" s="120"/>
      <c r="Q564" s="2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122"/>
      <c r="AJ564" s="122"/>
      <c r="AK564" s="2"/>
      <c r="AL564" s="2"/>
      <c r="AM564" s="2"/>
      <c r="AN564" s="2"/>
      <c r="AO564" s="2"/>
      <c r="AP564" s="2"/>
      <c r="AQ564" s="2"/>
      <c r="AR564" s="15"/>
    </row>
    <row r="565" spans="1:44" ht="11.25" customHeight="1">
      <c r="A565" s="120"/>
      <c r="B565" s="120"/>
      <c r="C565" s="120"/>
      <c r="D565" s="120"/>
      <c r="E565" s="2"/>
      <c r="F565" s="2"/>
      <c r="G565" s="120"/>
      <c r="H565" s="120"/>
      <c r="I565" s="120"/>
      <c r="J565" s="58"/>
      <c r="K565" s="121"/>
      <c r="L565" s="2"/>
      <c r="M565" s="120"/>
      <c r="N565" s="120"/>
      <c r="O565" s="120"/>
      <c r="P565" s="120"/>
      <c r="Q565" s="2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122"/>
      <c r="AJ565" s="122"/>
      <c r="AK565" s="2"/>
      <c r="AL565" s="2"/>
      <c r="AM565" s="2"/>
      <c r="AN565" s="2"/>
      <c r="AO565" s="2"/>
      <c r="AP565" s="2"/>
      <c r="AQ565" s="2"/>
      <c r="AR565" s="15"/>
    </row>
    <row r="566" spans="1:44" ht="11.25" customHeight="1">
      <c r="A566" s="120"/>
      <c r="B566" s="120"/>
      <c r="C566" s="120"/>
      <c r="D566" s="120"/>
      <c r="E566" s="2"/>
      <c r="F566" s="2"/>
      <c r="G566" s="120"/>
      <c r="H566" s="120"/>
      <c r="I566" s="120"/>
      <c r="J566" s="58"/>
      <c r="K566" s="121"/>
      <c r="L566" s="2"/>
      <c r="M566" s="120"/>
      <c r="N566" s="120"/>
      <c r="O566" s="120"/>
      <c r="P566" s="120"/>
      <c r="Q566" s="2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122"/>
      <c r="AJ566" s="122"/>
      <c r="AK566" s="2"/>
      <c r="AL566" s="2"/>
      <c r="AM566" s="2"/>
      <c r="AN566" s="2"/>
      <c r="AO566" s="2"/>
      <c r="AP566" s="2"/>
      <c r="AQ566" s="2"/>
      <c r="AR566" s="15"/>
    </row>
    <row r="567" spans="1:44" ht="11.25" customHeight="1">
      <c r="A567" s="120"/>
      <c r="B567" s="120"/>
      <c r="C567" s="120"/>
      <c r="D567" s="120"/>
      <c r="E567" s="2"/>
      <c r="F567" s="2"/>
      <c r="G567" s="120"/>
      <c r="H567" s="120"/>
      <c r="I567" s="120"/>
      <c r="J567" s="58"/>
      <c r="K567" s="121"/>
      <c r="L567" s="2"/>
      <c r="M567" s="120"/>
      <c r="N567" s="120"/>
      <c r="O567" s="120"/>
      <c r="P567" s="120"/>
      <c r="Q567" s="2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122"/>
      <c r="AJ567" s="122"/>
      <c r="AK567" s="2"/>
      <c r="AL567" s="2"/>
      <c r="AM567" s="2"/>
      <c r="AN567" s="2"/>
      <c r="AO567" s="2"/>
      <c r="AP567" s="2"/>
      <c r="AQ567" s="2"/>
      <c r="AR567" s="15"/>
    </row>
    <row r="568" spans="1:44" ht="11.25" customHeight="1">
      <c r="A568" s="120"/>
      <c r="B568" s="120"/>
      <c r="C568" s="120"/>
      <c r="D568" s="120"/>
      <c r="E568" s="2"/>
      <c r="F568" s="2"/>
      <c r="G568" s="120"/>
      <c r="H568" s="120"/>
      <c r="I568" s="120"/>
      <c r="J568" s="58"/>
      <c r="K568" s="121"/>
      <c r="L568" s="2"/>
      <c r="M568" s="120"/>
      <c r="N568" s="120"/>
      <c r="O568" s="120"/>
      <c r="P568" s="120"/>
      <c r="Q568" s="2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122"/>
      <c r="AJ568" s="122"/>
      <c r="AK568" s="2"/>
      <c r="AL568" s="2"/>
      <c r="AM568" s="2"/>
      <c r="AN568" s="2"/>
      <c r="AO568" s="2"/>
      <c r="AP568" s="2"/>
      <c r="AQ568" s="2"/>
      <c r="AR568" s="15"/>
    </row>
    <row r="569" spans="1:44" ht="11.25" customHeight="1">
      <c r="A569" s="120"/>
      <c r="B569" s="120"/>
      <c r="C569" s="120"/>
      <c r="D569" s="120"/>
      <c r="E569" s="2"/>
      <c r="F569" s="2"/>
      <c r="G569" s="120"/>
      <c r="H569" s="120"/>
      <c r="I569" s="120"/>
      <c r="J569" s="58"/>
      <c r="K569" s="121"/>
      <c r="L569" s="2"/>
      <c r="M569" s="120"/>
      <c r="N569" s="120"/>
      <c r="O569" s="120"/>
      <c r="P569" s="120"/>
      <c r="Q569" s="2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122"/>
      <c r="AJ569" s="122"/>
      <c r="AK569" s="2"/>
      <c r="AL569" s="2"/>
      <c r="AM569" s="2"/>
      <c r="AN569" s="2"/>
      <c r="AO569" s="2"/>
      <c r="AP569" s="2"/>
      <c r="AQ569" s="2"/>
      <c r="AR569" s="15"/>
    </row>
    <row r="570" spans="1:44" ht="11.25" customHeight="1">
      <c r="A570" s="120"/>
      <c r="B570" s="120"/>
      <c r="C570" s="120"/>
      <c r="D570" s="120"/>
      <c r="E570" s="2"/>
      <c r="F570" s="2"/>
      <c r="G570" s="120"/>
      <c r="H570" s="120"/>
      <c r="I570" s="120"/>
      <c r="J570" s="58"/>
      <c r="K570" s="121"/>
      <c r="L570" s="2"/>
      <c r="M570" s="120"/>
      <c r="N570" s="120"/>
      <c r="O570" s="120"/>
      <c r="P570" s="120"/>
      <c r="Q570" s="2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122"/>
      <c r="AJ570" s="122"/>
      <c r="AK570" s="2"/>
      <c r="AL570" s="2"/>
      <c r="AM570" s="2"/>
      <c r="AN570" s="2"/>
      <c r="AO570" s="2"/>
      <c r="AP570" s="2"/>
      <c r="AQ570" s="2"/>
      <c r="AR570" s="15"/>
    </row>
    <row r="571" spans="1:44" ht="11.25" customHeight="1">
      <c r="A571" s="120"/>
      <c r="B571" s="120"/>
      <c r="C571" s="120"/>
      <c r="D571" s="120"/>
      <c r="E571" s="2"/>
      <c r="F571" s="2"/>
      <c r="G571" s="120"/>
      <c r="H571" s="120"/>
      <c r="I571" s="120"/>
      <c r="J571" s="58"/>
      <c r="K571" s="121"/>
      <c r="L571" s="2"/>
      <c r="M571" s="120"/>
      <c r="N571" s="120"/>
      <c r="O571" s="120"/>
      <c r="P571" s="120"/>
      <c r="Q571" s="2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122"/>
      <c r="AJ571" s="122"/>
      <c r="AK571" s="2"/>
      <c r="AL571" s="2"/>
      <c r="AM571" s="2"/>
      <c r="AN571" s="2"/>
      <c r="AO571" s="2"/>
      <c r="AP571" s="2"/>
      <c r="AQ571" s="2"/>
      <c r="AR571" s="15"/>
    </row>
    <row r="572" spans="1:44" ht="11.25" customHeight="1">
      <c r="A572" s="120"/>
      <c r="B572" s="120"/>
      <c r="C572" s="120"/>
      <c r="D572" s="120"/>
      <c r="E572" s="2"/>
      <c r="F572" s="2"/>
      <c r="G572" s="120"/>
      <c r="H572" s="120"/>
      <c r="I572" s="120"/>
      <c r="J572" s="58"/>
      <c r="K572" s="121"/>
      <c r="L572" s="2"/>
      <c r="M572" s="120"/>
      <c r="N572" s="120"/>
      <c r="O572" s="120"/>
      <c r="P572" s="120"/>
      <c r="Q572" s="2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122"/>
      <c r="AJ572" s="122"/>
      <c r="AK572" s="2"/>
      <c r="AL572" s="2"/>
      <c r="AM572" s="2"/>
      <c r="AN572" s="2"/>
      <c r="AO572" s="2"/>
      <c r="AP572" s="2"/>
      <c r="AQ572" s="2"/>
      <c r="AR572" s="15"/>
    </row>
    <row r="573" spans="1:44" ht="11.25" customHeight="1">
      <c r="A573" s="120"/>
      <c r="B573" s="120"/>
      <c r="C573" s="120"/>
      <c r="D573" s="120"/>
      <c r="E573" s="2"/>
      <c r="F573" s="2"/>
      <c r="G573" s="120"/>
      <c r="H573" s="120"/>
      <c r="I573" s="120"/>
      <c r="J573" s="58"/>
      <c r="K573" s="121"/>
      <c r="L573" s="2"/>
      <c r="M573" s="120"/>
      <c r="N573" s="120"/>
      <c r="O573" s="120"/>
      <c r="P573" s="120"/>
      <c r="Q573" s="2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122"/>
      <c r="AJ573" s="122"/>
      <c r="AK573" s="2"/>
      <c r="AL573" s="2"/>
      <c r="AM573" s="2"/>
      <c r="AN573" s="2"/>
      <c r="AO573" s="2"/>
      <c r="AP573" s="2"/>
      <c r="AQ573" s="2"/>
      <c r="AR573" s="15"/>
    </row>
    <row r="574" spans="1:44" ht="11.25" customHeight="1">
      <c r="A574" s="120"/>
      <c r="B574" s="120"/>
      <c r="C574" s="120"/>
      <c r="D574" s="120"/>
      <c r="E574" s="2"/>
      <c r="F574" s="2"/>
      <c r="G574" s="120"/>
      <c r="H574" s="120"/>
      <c r="I574" s="120"/>
      <c r="J574" s="58"/>
      <c r="K574" s="121"/>
      <c r="L574" s="2"/>
      <c r="M574" s="120"/>
      <c r="N574" s="120"/>
      <c r="O574" s="120"/>
      <c r="P574" s="120"/>
      <c r="Q574" s="2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122"/>
      <c r="AJ574" s="122"/>
      <c r="AK574" s="2"/>
      <c r="AL574" s="2"/>
      <c r="AM574" s="2"/>
      <c r="AN574" s="2"/>
      <c r="AO574" s="2"/>
      <c r="AP574" s="2"/>
      <c r="AQ574" s="2"/>
      <c r="AR574" s="15"/>
    </row>
    <row r="575" spans="1:44" ht="11.25" customHeight="1">
      <c r="A575" s="120"/>
      <c r="B575" s="120"/>
      <c r="C575" s="120"/>
      <c r="D575" s="120"/>
      <c r="E575" s="2"/>
      <c r="F575" s="2"/>
      <c r="G575" s="120"/>
      <c r="H575" s="120"/>
      <c r="I575" s="120"/>
      <c r="J575" s="58"/>
      <c r="K575" s="121"/>
      <c r="L575" s="2"/>
      <c r="M575" s="120"/>
      <c r="N575" s="120"/>
      <c r="O575" s="120"/>
      <c r="P575" s="120"/>
      <c r="Q575" s="2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122"/>
      <c r="AJ575" s="122"/>
      <c r="AK575" s="2"/>
      <c r="AL575" s="2"/>
      <c r="AM575" s="2"/>
      <c r="AN575" s="2"/>
      <c r="AO575" s="2"/>
      <c r="AP575" s="2"/>
      <c r="AQ575" s="2"/>
      <c r="AR575" s="15"/>
    </row>
    <row r="576" spans="1:44" ht="11.25" customHeight="1">
      <c r="A576" s="120"/>
      <c r="B576" s="120"/>
      <c r="C576" s="120"/>
      <c r="D576" s="120"/>
      <c r="E576" s="2"/>
      <c r="F576" s="2"/>
      <c r="G576" s="120"/>
      <c r="H576" s="120"/>
      <c r="I576" s="120"/>
      <c r="J576" s="58"/>
      <c r="K576" s="121"/>
      <c r="L576" s="2"/>
      <c r="M576" s="120"/>
      <c r="N576" s="120"/>
      <c r="O576" s="120"/>
      <c r="P576" s="120"/>
      <c r="Q576" s="2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122"/>
      <c r="AJ576" s="122"/>
      <c r="AK576" s="2"/>
      <c r="AL576" s="2"/>
      <c r="AM576" s="2"/>
      <c r="AN576" s="2"/>
      <c r="AO576" s="2"/>
      <c r="AP576" s="2"/>
      <c r="AQ576" s="2"/>
      <c r="AR576" s="15"/>
    </row>
    <row r="577" spans="1:44" ht="11.25" customHeight="1">
      <c r="A577" s="120"/>
      <c r="B577" s="120"/>
      <c r="C577" s="120"/>
      <c r="D577" s="120"/>
      <c r="E577" s="2"/>
      <c r="F577" s="2"/>
      <c r="G577" s="120"/>
      <c r="H577" s="120"/>
      <c r="I577" s="120"/>
      <c r="J577" s="58"/>
      <c r="K577" s="121"/>
      <c r="L577" s="2"/>
      <c r="M577" s="120"/>
      <c r="N577" s="120"/>
      <c r="O577" s="120"/>
      <c r="P577" s="120"/>
      <c r="Q577" s="2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122"/>
      <c r="AJ577" s="122"/>
      <c r="AK577" s="2"/>
      <c r="AL577" s="2"/>
      <c r="AM577" s="2"/>
      <c r="AN577" s="2"/>
      <c r="AO577" s="2"/>
      <c r="AP577" s="2"/>
      <c r="AQ577" s="2"/>
      <c r="AR577" s="15"/>
    </row>
    <row r="578" spans="1:44" ht="11.25" customHeight="1">
      <c r="A578" s="120"/>
      <c r="B578" s="120"/>
      <c r="C578" s="120"/>
      <c r="D578" s="120"/>
      <c r="E578" s="2"/>
      <c r="F578" s="2"/>
      <c r="G578" s="120"/>
      <c r="H578" s="120"/>
      <c r="I578" s="120"/>
      <c r="J578" s="58"/>
      <c r="K578" s="121"/>
      <c r="L578" s="2"/>
      <c r="M578" s="120"/>
      <c r="N578" s="120"/>
      <c r="O578" s="120"/>
      <c r="P578" s="120"/>
      <c r="Q578" s="2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122"/>
      <c r="AJ578" s="122"/>
      <c r="AK578" s="2"/>
      <c r="AL578" s="2"/>
      <c r="AM578" s="2"/>
      <c r="AN578" s="2"/>
      <c r="AO578" s="2"/>
      <c r="AP578" s="2"/>
      <c r="AQ578" s="2"/>
      <c r="AR578" s="15"/>
    </row>
    <row r="579" spans="1:44" ht="11.25" customHeight="1">
      <c r="A579" s="120"/>
      <c r="B579" s="120"/>
      <c r="C579" s="120"/>
      <c r="D579" s="120"/>
      <c r="E579" s="2"/>
      <c r="F579" s="2"/>
      <c r="G579" s="120"/>
      <c r="H579" s="120"/>
      <c r="I579" s="120"/>
      <c r="J579" s="58"/>
      <c r="K579" s="121"/>
      <c r="L579" s="2"/>
      <c r="M579" s="120"/>
      <c r="N579" s="120"/>
      <c r="O579" s="120"/>
      <c r="P579" s="120"/>
      <c r="Q579" s="2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122"/>
      <c r="AJ579" s="122"/>
      <c r="AK579" s="2"/>
      <c r="AL579" s="2"/>
      <c r="AM579" s="2"/>
      <c r="AN579" s="2"/>
      <c r="AO579" s="2"/>
      <c r="AP579" s="2"/>
      <c r="AQ579" s="2"/>
      <c r="AR579" s="15"/>
    </row>
    <row r="580" spans="1:44" ht="11.25" customHeight="1">
      <c r="A580" s="120"/>
      <c r="B580" s="120"/>
      <c r="C580" s="120"/>
      <c r="D580" s="120"/>
      <c r="E580" s="2"/>
      <c r="F580" s="2"/>
      <c r="G580" s="120"/>
      <c r="H580" s="120"/>
      <c r="I580" s="120"/>
      <c r="J580" s="58"/>
      <c r="K580" s="121"/>
      <c r="L580" s="2"/>
      <c r="M580" s="120"/>
      <c r="N580" s="120"/>
      <c r="O580" s="120"/>
      <c r="P580" s="120"/>
      <c r="Q580" s="2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122"/>
      <c r="AJ580" s="122"/>
      <c r="AK580" s="2"/>
      <c r="AL580" s="2"/>
      <c r="AM580" s="2"/>
      <c r="AN580" s="2"/>
      <c r="AO580" s="2"/>
      <c r="AP580" s="2"/>
      <c r="AQ580" s="2"/>
      <c r="AR580" s="15"/>
    </row>
    <row r="581" spans="1:44" ht="11.25" customHeight="1">
      <c r="A581" s="120"/>
      <c r="B581" s="120"/>
      <c r="C581" s="120"/>
      <c r="D581" s="120"/>
      <c r="E581" s="2"/>
      <c r="F581" s="2"/>
      <c r="G581" s="120"/>
      <c r="H581" s="120"/>
      <c r="I581" s="120"/>
      <c r="J581" s="58"/>
      <c r="K581" s="121"/>
      <c r="L581" s="2"/>
      <c r="M581" s="120"/>
      <c r="N581" s="120"/>
      <c r="O581" s="120"/>
      <c r="P581" s="120"/>
      <c r="Q581" s="2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122"/>
      <c r="AJ581" s="122"/>
      <c r="AK581" s="2"/>
      <c r="AL581" s="2"/>
      <c r="AM581" s="2"/>
      <c r="AN581" s="2"/>
      <c r="AO581" s="2"/>
      <c r="AP581" s="2"/>
      <c r="AQ581" s="2"/>
      <c r="AR581" s="15"/>
    </row>
    <row r="582" spans="1:44" ht="11.25" customHeight="1">
      <c r="A582" s="120"/>
      <c r="B582" s="120"/>
      <c r="C582" s="120"/>
      <c r="D582" s="120"/>
      <c r="E582" s="2"/>
      <c r="F582" s="2"/>
      <c r="G582" s="120"/>
      <c r="H582" s="120"/>
      <c r="I582" s="120"/>
      <c r="J582" s="58"/>
      <c r="K582" s="121"/>
      <c r="L582" s="2"/>
      <c r="M582" s="120"/>
      <c r="N582" s="120"/>
      <c r="O582" s="120"/>
      <c r="P582" s="120"/>
      <c r="Q582" s="2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122"/>
      <c r="AJ582" s="122"/>
      <c r="AK582" s="2"/>
      <c r="AL582" s="2"/>
      <c r="AM582" s="2"/>
      <c r="AN582" s="2"/>
      <c r="AO582" s="2"/>
      <c r="AP582" s="2"/>
      <c r="AQ582" s="2"/>
      <c r="AR582" s="15"/>
    </row>
    <row r="583" spans="1:44" ht="11.25" customHeight="1">
      <c r="A583" s="120"/>
      <c r="B583" s="120"/>
      <c r="C583" s="120"/>
      <c r="D583" s="120"/>
      <c r="E583" s="2"/>
      <c r="F583" s="2"/>
      <c r="G583" s="120"/>
      <c r="H583" s="120"/>
      <c r="I583" s="120"/>
      <c r="J583" s="58"/>
      <c r="K583" s="121"/>
      <c r="L583" s="2"/>
      <c r="M583" s="120"/>
      <c r="N583" s="120"/>
      <c r="O583" s="120"/>
      <c r="P583" s="120"/>
      <c r="Q583" s="2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122"/>
      <c r="AJ583" s="122"/>
      <c r="AK583" s="2"/>
      <c r="AL583" s="2"/>
      <c r="AM583" s="2"/>
      <c r="AN583" s="2"/>
      <c r="AO583" s="2"/>
      <c r="AP583" s="2"/>
      <c r="AQ583" s="2"/>
      <c r="AR583" s="15"/>
    </row>
    <row r="584" spans="1:44" ht="11.25" customHeight="1">
      <c r="A584" s="120"/>
      <c r="B584" s="120"/>
      <c r="C584" s="120"/>
      <c r="D584" s="120"/>
      <c r="E584" s="2"/>
      <c r="F584" s="2"/>
      <c r="G584" s="120"/>
      <c r="H584" s="120"/>
      <c r="I584" s="120"/>
      <c r="J584" s="58"/>
      <c r="K584" s="121"/>
      <c r="L584" s="2"/>
      <c r="M584" s="120"/>
      <c r="N584" s="120"/>
      <c r="O584" s="120"/>
      <c r="P584" s="120"/>
      <c r="Q584" s="2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122"/>
      <c r="AJ584" s="122"/>
      <c r="AK584" s="2"/>
      <c r="AL584" s="2"/>
      <c r="AM584" s="2"/>
      <c r="AN584" s="2"/>
      <c r="AO584" s="2"/>
      <c r="AP584" s="2"/>
      <c r="AQ584" s="2"/>
      <c r="AR584" s="15"/>
    </row>
    <row r="585" spans="1:44" ht="11.25" customHeight="1">
      <c r="A585" s="120"/>
      <c r="B585" s="120"/>
      <c r="C585" s="120"/>
      <c r="D585" s="120"/>
      <c r="E585" s="2"/>
      <c r="F585" s="2"/>
      <c r="G585" s="120"/>
      <c r="H585" s="120"/>
      <c r="I585" s="120"/>
      <c r="J585" s="58"/>
      <c r="K585" s="121"/>
      <c r="L585" s="2"/>
      <c r="M585" s="120"/>
      <c r="N585" s="120"/>
      <c r="O585" s="120"/>
      <c r="P585" s="120"/>
      <c r="Q585" s="2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122"/>
      <c r="AJ585" s="122"/>
      <c r="AK585" s="2"/>
      <c r="AL585" s="2"/>
      <c r="AM585" s="2"/>
      <c r="AN585" s="2"/>
      <c r="AO585" s="2"/>
      <c r="AP585" s="2"/>
      <c r="AQ585" s="2"/>
      <c r="AR585" s="15"/>
    </row>
    <row r="586" spans="1:44" ht="11.25" customHeight="1">
      <c r="A586" s="120"/>
      <c r="B586" s="120"/>
      <c r="C586" s="120"/>
      <c r="D586" s="120"/>
      <c r="E586" s="2"/>
      <c r="F586" s="2"/>
      <c r="G586" s="120"/>
      <c r="H586" s="120"/>
      <c r="I586" s="120"/>
      <c r="J586" s="58"/>
      <c r="K586" s="121"/>
      <c r="L586" s="2"/>
      <c r="M586" s="120"/>
      <c r="N586" s="120"/>
      <c r="O586" s="120"/>
      <c r="P586" s="120"/>
      <c r="Q586" s="2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122"/>
      <c r="AJ586" s="122"/>
      <c r="AK586" s="2"/>
      <c r="AL586" s="2"/>
      <c r="AM586" s="2"/>
      <c r="AN586" s="2"/>
      <c r="AO586" s="2"/>
      <c r="AP586" s="2"/>
      <c r="AQ586" s="2"/>
      <c r="AR586" s="15"/>
    </row>
    <row r="587" spans="1:44" ht="11.25" customHeight="1">
      <c r="A587" s="120"/>
      <c r="B587" s="120"/>
      <c r="C587" s="120"/>
      <c r="D587" s="120"/>
      <c r="E587" s="2"/>
      <c r="F587" s="2"/>
      <c r="G587" s="120"/>
      <c r="H587" s="120"/>
      <c r="I587" s="120"/>
      <c r="J587" s="58"/>
      <c r="K587" s="121"/>
      <c r="L587" s="2"/>
      <c r="M587" s="120"/>
      <c r="N587" s="120"/>
      <c r="O587" s="120"/>
      <c r="P587" s="120"/>
      <c r="Q587" s="2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122"/>
      <c r="AJ587" s="122"/>
      <c r="AK587" s="2"/>
      <c r="AL587" s="2"/>
      <c r="AM587" s="2"/>
      <c r="AN587" s="2"/>
      <c r="AO587" s="2"/>
      <c r="AP587" s="2"/>
      <c r="AQ587" s="2"/>
      <c r="AR587" s="15"/>
    </row>
    <row r="588" spans="1:44" ht="11.25" customHeight="1">
      <c r="A588" s="120"/>
      <c r="B588" s="120"/>
      <c r="C588" s="120"/>
      <c r="D588" s="120"/>
      <c r="E588" s="2"/>
      <c r="F588" s="2"/>
      <c r="G588" s="120"/>
      <c r="H588" s="120"/>
      <c r="I588" s="120"/>
      <c r="J588" s="58"/>
      <c r="K588" s="121"/>
      <c r="L588" s="2"/>
      <c r="M588" s="120"/>
      <c r="N588" s="120"/>
      <c r="O588" s="120"/>
      <c r="P588" s="120"/>
      <c r="Q588" s="2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122"/>
      <c r="AJ588" s="122"/>
      <c r="AK588" s="2"/>
      <c r="AL588" s="2"/>
      <c r="AM588" s="2"/>
      <c r="AN588" s="2"/>
      <c r="AO588" s="2"/>
      <c r="AP588" s="2"/>
      <c r="AQ588" s="2"/>
      <c r="AR588" s="15"/>
    </row>
    <row r="589" spans="1:44" ht="11.25" customHeight="1">
      <c r="A589" s="120"/>
      <c r="B589" s="120"/>
      <c r="C589" s="120"/>
      <c r="D589" s="120"/>
      <c r="E589" s="2"/>
      <c r="F589" s="2"/>
      <c r="G589" s="120"/>
      <c r="H589" s="120"/>
      <c r="I589" s="120"/>
      <c r="J589" s="58"/>
      <c r="K589" s="121"/>
      <c r="L589" s="2"/>
      <c r="M589" s="120"/>
      <c r="N589" s="120"/>
      <c r="O589" s="120"/>
      <c r="P589" s="120"/>
      <c r="Q589" s="2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122"/>
      <c r="AJ589" s="122"/>
      <c r="AK589" s="2"/>
      <c r="AL589" s="2"/>
      <c r="AM589" s="2"/>
      <c r="AN589" s="2"/>
      <c r="AO589" s="2"/>
      <c r="AP589" s="2"/>
      <c r="AQ589" s="2"/>
      <c r="AR589" s="15"/>
    </row>
    <row r="590" spans="1:44" ht="11.25" customHeight="1">
      <c r="A590" s="120"/>
      <c r="B590" s="120"/>
      <c r="C590" s="120"/>
      <c r="D590" s="120"/>
      <c r="E590" s="2"/>
      <c r="F590" s="2"/>
      <c r="G590" s="120"/>
      <c r="H590" s="120"/>
      <c r="I590" s="120"/>
      <c r="J590" s="58"/>
      <c r="K590" s="121"/>
      <c r="L590" s="2"/>
      <c r="M590" s="120"/>
      <c r="N590" s="120"/>
      <c r="O590" s="120"/>
      <c r="P590" s="120"/>
      <c r="Q590" s="2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122"/>
      <c r="AJ590" s="122"/>
      <c r="AK590" s="2"/>
      <c r="AL590" s="2"/>
      <c r="AM590" s="2"/>
      <c r="AN590" s="2"/>
      <c r="AO590" s="2"/>
      <c r="AP590" s="2"/>
      <c r="AQ590" s="2"/>
      <c r="AR590" s="15"/>
    </row>
    <row r="591" spans="1:44" ht="11.25" customHeight="1">
      <c r="A591" s="120"/>
      <c r="B591" s="120"/>
      <c r="C591" s="120"/>
      <c r="D591" s="120"/>
      <c r="E591" s="2"/>
      <c r="F591" s="2"/>
      <c r="G591" s="120"/>
      <c r="H591" s="120"/>
      <c r="I591" s="120"/>
      <c r="J591" s="58"/>
      <c r="K591" s="121"/>
      <c r="L591" s="2"/>
      <c r="M591" s="120"/>
      <c r="N591" s="120"/>
      <c r="O591" s="120"/>
      <c r="P591" s="120"/>
      <c r="Q591" s="2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122"/>
      <c r="AJ591" s="122"/>
      <c r="AK591" s="2"/>
      <c r="AL591" s="2"/>
      <c r="AM591" s="2"/>
      <c r="AN591" s="2"/>
      <c r="AO591" s="2"/>
      <c r="AP591" s="2"/>
      <c r="AQ591" s="2"/>
      <c r="AR591" s="15"/>
    </row>
    <row r="592" spans="1:44" ht="11.25" customHeight="1">
      <c r="A592" s="120"/>
      <c r="B592" s="120"/>
      <c r="C592" s="120"/>
      <c r="D592" s="120"/>
      <c r="E592" s="2"/>
      <c r="F592" s="2"/>
      <c r="G592" s="120"/>
      <c r="H592" s="120"/>
      <c r="I592" s="120"/>
      <c r="J592" s="58"/>
      <c r="K592" s="121"/>
      <c r="L592" s="2"/>
      <c r="M592" s="120"/>
      <c r="N592" s="120"/>
      <c r="O592" s="120"/>
      <c r="P592" s="120"/>
      <c r="Q592" s="2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122"/>
      <c r="AJ592" s="122"/>
      <c r="AK592" s="2"/>
      <c r="AL592" s="2"/>
      <c r="AM592" s="2"/>
      <c r="AN592" s="2"/>
      <c r="AO592" s="2"/>
      <c r="AP592" s="2"/>
      <c r="AQ592" s="2"/>
      <c r="AR592" s="15"/>
    </row>
    <row r="593" spans="1:44" ht="11.25" customHeight="1">
      <c r="A593" s="120"/>
      <c r="B593" s="120"/>
      <c r="C593" s="120"/>
      <c r="D593" s="120"/>
      <c r="E593" s="2"/>
      <c r="F593" s="2"/>
      <c r="G593" s="120"/>
      <c r="H593" s="120"/>
      <c r="I593" s="120"/>
      <c r="J593" s="58"/>
      <c r="K593" s="121"/>
      <c r="L593" s="2"/>
      <c r="M593" s="120"/>
      <c r="N593" s="120"/>
      <c r="O593" s="120"/>
      <c r="P593" s="120"/>
      <c r="Q593" s="2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122"/>
      <c r="AJ593" s="122"/>
      <c r="AK593" s="2"/>
      <c r="AL593" s="2"/>
      <c r="AM593" s="2"/>
      <c r="AN593" s="2"/>
      <c r="AO593" s="2"/>
      <c r="AP593" s="2"/>
      <c r="AQ593" s="2"/>
      <c r="AR593" s="15"/>
    </row>
    <row r="594" spans="1:44" ht="11.25" customHeight="1">
      <c r="A594" s="120"/>
      <c r="B594" s="120"/>
      <c r="C594" s="120"/>
      <c r="D594" s="120"/>
      <c r="E594" s="2"/>
      <c r="F594" s="2"/>
      <c r="G594" s="120"/>
      <c r="H594" s="120"/>
      <c r="I594" s="120"/>
      <c r="J594" s="58"/>
      <c r="K594" s="121"/>
      <c r="L594" s="2"/>
      <c r="M594" s="120"/>
      <c r="N594" s="120"/>
      <c r="O594" s="120"/>
      <c r="P594" s="120"/>
      <c r="Q594" s="2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122"/>
      <c r="AJ594" s="122"/>
      <c r="AK594" s="2"/>
      <c r="AL594" s="2"/>
      <c r="AM594" s="2"/>
      <c r="AN594" s="2"/>
      <c r="AO594" s="2"/>
      <c r="AP594" s="2"/>
      <c r="AQ594" s="2"/>
      <c r="AR594" s="15"/>
    </row>
    <row r="595" spans="1:44" ht="11.25" customHeight="1">
      <c r="A595" s="120"/>
      <c r="B595" s="120"/>
      <c r="C595" s="120"/>
      <c r="D595" s="120"/>
      <c r="E595" s="2"/>
      <c r="F595" s="2"/>
      <c r="G595" s="120"/>
      <c r="H595" s="120"/>
      <c r="I595" s="120"/>
      <c r="J595" s="58"/>
      <c r="K595" s="121"/>
      <c r="L595" s="2"/>
      <c r="M595" s="120"/>
      <c r="N595" s="120"/>
      <c r="O595" s="120"/>
      <c r="P595" s="120"/>
      <c r="Q595" s="2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122"/>
      <c r="AJ595" s="122"/>
      <c r="AK595" s="2"/>
      <c r="AL595" s="2"/>
      <c r="AM595" s="2"/>
      <c r="AN595" s="2"/>
      <c r="AO595" s="2"/>
      <c r="AP595" s="2"/>
      <c r="AQ595" s="2"/>
      <c r="AR595" s="15"/>
    </row>
    <row r="596" spans="1:44" ht="11.25" customHeight="1">
      <c r="A596" s="120"/>
      <c r="B596" s="120"/>
      <c r="C596" s="120"/>
      <c r="D596" s="120"/>
      <c r="E596" s="2"/>
      <c r="F596" s="2"/>
      <c r="G596" s="120"/>
      <c r="H596" s="120"/>
      <c r="I596" s="120"/>
      <c r="J596" s="58"/>
      <c r="K596" s="121"/>
      <c r="L596" s="2"/>
      <c r="M596" s="120"/>
      <c r="N596" s="120"/>
      <c r="O596" s="120"/>
      <c r="P596" s="120"/>
      <c r="Q596" s="2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122"/>
      <c r="AJ596" s="122"/>
      <c r="AK596" s="2"/>
      <c r="AL596" s="2"/>
      <c r="AM596" s="2"/>
      <c r="AN596" s="2"/>
      <c r="AO596" s="2"/>
      <c r="AP596" s="2"/>
      <c r="AQ596" s="2"/>
      <c r="AR596" s="15"/>
    </row>
    <row r="597" spans="1:44" ht="11.25" customHeight="1">
      <c r="A597" s="120"/>
      <c r="B597" s="120"/>
      <c r="C597" s="120"/>
      <c r="D597" s="120"/>
      <c r="E597" s="2"/>
      <c r="F597" s="2"/>
      <c r="G597" s="120"/>
      <c r="H597" s="120"/>
      <c r="I597" s="120"/>
      <c r="J597" s="58"/>
      <c r="K597" s="121"/>
      <c r="L597" s="2"/>
      <c r="M597" s="120"/>
      <c r="N597" s="120"/>
      <c r="O597" s="120"/>
      <c r="P597" s="120"/>
      <c r="Q597" s="2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122"/>
      <c r="AJ597" s="122"/>
      <c r="AK597" s="2"/>
      <c r="AL597" s="2"/>
      <c r="AM597" s="2"/>
      <c r="AN597" s="2"/>
      <c r="AO597" s="2"/>
      <c r="AP597" s="2"/>
      <c r="AQ597" s="2"/>
      <c r="AR597" s="15"/>
    </row>
    <row r="598" spans="1:44" ht="11.25" customHeight="1">
      <c r="A598" s="120"/>
      <c r="B598" s="120"/>
      <c r="C598" s="120"/>
      <c r="D598" s="120"/>
      <c r="E598" s="2"/>
      <c r="F598" s="2"/>
      <c r="G598" s="120"/>
      <c r="H598" s="120"/>
      <c r="I598" s="120"/>
      <c r="J598" s="58"/>
      <c r="K598" s="121"/>
      <c r="L598" s="2"/>
      <c r="M598" s="120"/>
      <c r="N598" s="120"/>
      <c r="O598" s="120"/>
      <c r="P598" s="120"/>
      <c r="Q598" s="2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122"/>
      <c r="AJ598" s="122"/>
      <c r="AK598" s="2"/>
      <c r="AL598" s="2"/>
      <c r="AM598" s="2"/>
      <c r="AN598" s="2"/>
      <c r="AO598" s="2"/>
      <c r="AP598" s="2"/>
      <c r="AQ598" s="2"/>
      <c r="AR598" s="15"/>
    </row>
    <row r="599" spans="1:44" ht="11.25" customHeight="1">
      <c r="A599" s="120"/>
      <c r="B599" s="120"/>
      <c r="C599" s="120"/>
      <c r="D599" s="120"/>
      <c r="E599" s="2"/>
      <c r="F599" s="2"/>
      <c r="G599" s="120"/>
      <c r="H599" s="120"/>
      <c r="I599" s="120"/>
      <c r="J599" s="58"/>
      <c r="K599" s="121"/>
      <c r="L599" s="2"/>
      <c r="M599" s="120"/>
      <c r="N599" s="120"/>
      <c r="O599" s="120"/>
      <c r="P599" s="120"/>
      <c r="Q599" s="2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122"/>
      <c r="AJ599" s="122"/>
      <c r="AK599" s="2"/>
      <c r="AL599" s="2"/>
      <c r="AM599" s="2"/>
      <c r="AN599" s="2"/>
      <c r="AO599" s="2"/>
      <c r="AP599" s="2"/>
      <c r="AQ599" s="2"/>
      <c r="AR599" s="15"/>
    </row>
    <row r="600" spans="1:44" ht="11.25" customHeight="1">
      <c r="A600" s="120"/>
      <c r="B600" s="120"/>
      <c r="C600" s="120"/>
      <c r="D600" s="120"/>
      <c r="E600" s="2"/>
      <c r="F600" s="2"/>
      <c r="G600" s="120"/>
      <c r="H600" s="120"/>
      <c r="I600" s="120"/>
      <c r="J600" s="58"/>
      <c r="K600" s="121"/>
      <c r="L600" s="2"/>
      <c r="M600" s="120"/>
      <c r="N600" s="120"/>
      <c r="O600" s="120"/>
      <c r="P600" s="120"/>
      <c r="Q600" s="2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122"/>
      <c r="AJ600" s="122"/>
      <c r="AK600" s="2"/>
      <c r="AL600" s="2"/>
      <c r="AM600" s="2"/>
      <c r="AN600" s="2"/>
      <c r="AO600" s="2"/>
      <c r="AP600" s="2"/>
      <c r="AQ600" s="2"/>
      <c r="AR600" s="15"/>
    </row>
    <row r="601" spans="1:44" ht="11.25" customHeight="1">
      <c r="A601" s="120"/>
      <c r="B601" s="120"/>
      <c r="C601" s="120"/>
      <c r="D601" s="120"/>
      <c r="E601" s="2"/>
      <c r="F601" s="2"/>
      <c r="G601" s="120"/>
      <c r="H601" s="120"/>
      <c r="I601" s="120"/>
      <c r="J601" s="58"/>
      <c r="K601" s="121"/>
      <c r="L601" s="2"/>
      <c r="M601" s="120"/>
      <c r="N601" s="120"/>
      <c r="O601" s="120"/>
      <c r="P601" s="120"/>
      <c r="Q601" s="2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122"/>
      <c r="AJ601" s="122"/>
      <c r="AK601" s="2"/>
      <c r="AL601" s="2"/>
      <c r="AM601" s="2"/>
      <c r="AN601" s="2"/>
      <c r="AO601" s="2"/>
      <c r="AP601" s="2"/>
      <c r="AQ601" s="2"/>
      <c r="AR601" s="15"/>
    </row>
    <row r="602" spans="1:44" ht="11.25" customHeight="1">
      <c r="A602" s="120"/>
      <c r="B602" s="120"/>
      <c r="C602" s="120"/>
      <c r="D602" s="120"/>
      <c r="E602" s="2"/>
      <c r="F602" s="2"/>
      <c r="G602" s="120"/>
      <c r="H602" s="120"/>
      <c r="I602" s="120"/>
      <c r="J602" s="58"/>
      <c r="K602" s="121"/>
      <c r="L602" s="2"/>
      <c r="M602" s="120"/>
      <c r="N602" s="120"/>
      <c r="O602" s="120"/>
      <c r="P602" s="120"/>
      <c r="Q602" s="2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122"/>
      <c r="AJ602" s="122"/>
      <c r="AK602" s="2"/>
      <c r="AL602" s="2"/>
      <c r="AM602" s="2"/>
      <c r="AN602" s="2"/>
      <c r="AO602" s="2"/>
      <c r="AP602" s="2"/>
      <c r="AQ602" s="2"/>
      <c r="AR602" s="15"/>
    </row>
    <row r="603" spans="1:44" ht="11.25" customHeight="1">
      <c r="A603" s="120"/>
      <c r="B603" s="120"/>
      <c r="C603" s="120"/>
      <c r="D603" s="120"/>
      <c r="E603" s="2"/>
      <c r="F603" s="2"/>
      <c r="G603" s="120"/>
      <c r="H603" s="120"/>
      <c r="I603" s="120"/>
      <c r="J603" s="58"/>
      <c r="K603" s="121"/>
      <c r="L603" s="2"/>
      <c r="M603" s="120"/>
      <c r="N603" s="120"/>
      <c r="O603" s="120"/>
      <c r="P603" s="120"/>
      <c r="Q603" s="2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122"/>
      <c r="AJ603" s="122"/>
      <c r="AK603" s="2"/>
      <c r="AL603" s="2"/>
      <c r="AM603" s="2"/>
      <c r="AN603" s="2"/>
      <c r="AO603" s="2"/>
      <c r="AP603" s="2"/>
      <c r="AQ603" s="2"/>
      <c r="AR603" s="15"/>
    </row>
    <row r="604" spans="1:44" ht="11.25" customHeight="1">
      <c r="A604" s="120"/>
      <c r="B604" s="120"/>
      <c r="C604" s="120"/>
      <c r="D604" s="120"/>
      <c r="E604" s="2"/>
      <c r="F604" s="2"/>
      <c r="G604" s="120"/>
      <c r="H604" s="120"/>
      <c r="I604" s="120"/>
      <c r="J604" s="58"/>
      <c r="K604" s="121"/>
      <c r="L604" s="2"/>
      <c r="M604" s="120"/>
      <c r="N604" s="120"/>
      <c r="O604" s="120"/>
      <c r="P604" s="120"/>
      <c r="Q604" s="2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122"/>
      <c r="AJ604" s="122"/>
      <c r="AK604" s="2"/>
      <c r="AL604" s="2"/>
      <c r="AM604" s="2"/>
      <c r="AN604" s="2"/>
      <c r="AO604" s="2"/>
      <c r="AP604" s="2"/>
      <c r="AQ604" s="2"/>
      <c r="AR604" s="15"/>
    </row>
    <row r="605" spans="1:44" ht="11.25" customHeight="1">
      <c r="A605" s="120"/>
      <c r="B605" s="120"/>
      <c r="C605" s="120"/>
      <c r="D605" s="120"/>
      <c r="E605" s="2"/>
      <c r="F605" s="2"/>
      <c r="G605" s="120"/>
      <c r="H605" s="120"/>
      <c r="I605" s="120"/>
      <c r="J605" s="58"/>
      <c r="K605" s="121"/>
      <c r="L605" s="2"/>
      <c r="M605" s="120"/>
      <c r="N605" s="120"/>
      <c r="O605" s="120"/>
      <c r="P605" s="120"/>
      <c r="Q605" s="2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122"/>
      <c r="AJ605" s="122"/>
      <c r="AK605" s="2"/>
      <c r="AL605" s="2"/>
      <c r="AM605" s="2"/>
      <c r="AN605" s="2"/>
      <c r="AO605" s="2"/>
      <c r="AP605" s="2"/>
      <c r="AQ605" s="2"/>
      <c r="AR605" s="15"/>
    </row>
    <row r="606" spans="1:44" ht="11.25" customHeight="1">
      <c r="A606" s="120"/>
      <c r="B606" s="120"/>
      <c r="C606" s="120"/>
      <c r="D606" s="120"/>
      <c r="E606" s="2"/>
      <c r="F606" s="2"/>
      <c r="G606" s="120"/>
      <c r="H606" s="120"/>
      <c r="I606" s="120"/>
      <c r="J606" s="58"/>
      <c r="K606" s="121"/>
      <c r="L606" s="2"/>
      <c r="M606" s="120"/>
      <c r="N606" s="120"/>
      <c r="O606" s="120"/>
      <c r="P606" s="120"/>
      <c r="Q606" s="2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122"/>
      <c r="AJ606" s="122"/>
      <c r="AK606" s="2"/>
      <c r="AL606" s="2"/>
      <c r="AM606" s="2"/>
      <c r="AN606" s="2"/>
      <c r="AO606" s="2"/>
      <c r="AP606" s="2"/>
      <c r="AQ606" s="2"/>
      <c r="AR606" s="15"/>
    </row>
    <row r="607" spans="1:44" ht="11.25" customHeight="1">
      <c r="A607" s="120"/>
      <c r="B607" s="120"/>
      <c r="C607" s="120"/>
      <c r="D607" s="120"/>
      <c r="E607" s="2"/>
      <c r="F607" s="2"/>
      <c r="G607" s="120"/>
      <c r="H607" s="120"/>
      <c r="I607" s="120"/>
      <c r="J607" s="58"/>
      <c r="K607" s="121"/>
      <c r="L607" s="2"/>
      <c r="M607" s="120"/>
      <c r="N607" s="120"/>
      <c r="O607" s="120"/>
      <c r="P607" s="120"/>
      <c r="Q607" s="2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122"/>
      <c r="AJ607" s="122"/>
      <c r="AK607" s="2"/>
      <c r="AL607" s="2"/>
      <c r="AM607" s="2"/>
      <c r="AN607" s="2"/>
      <c r="AO607" s="2"/>
      <c r="AP607" s="2"/>
      <c r="AQ607" s="2"/>
      <c r="AR607" s="15"/>
    </row>
    <row r="608" spans="1:44" ht="11.25" customHeight="1">
      <c r="A608" s="120"/>
      <c r="B608" s="120"/>
      <c r="C608" s="120"/>
      <c r="D608" s="120"/>
      <c r="E608" s="2"/>
      <c r="F608" s="2"/>
      <c r="G608" s="120"/>
      <c r="H608" s="120"/>
      <c r="I608" s="120"/>
      <c r="J608" s="58"/>
      <c r="K608" s="121"/>
      <c r="L608" s="2"/>
      <c r="M608" s="120"/>
      <c r="N608" s="120"/>
      <c r="O608" s="120"/>
      <c r="P608" s="120"/>
      <c r="Q608" s="2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122"/>
      <c r="AJ608" s="122"/>
      <c r="AK608" s="2"/>
      <c r="AL608" s="2"/>
      <c r="AM608" s="2"/>
      <c r="AN608" s="2"/>
      <c r="AO608" s="2"/>
      <c r="AP608" s="2"/>
      <c r="AQ608" s="2"/>
      <c r="AR608" s="15"/>
    </row>
    <row r="609" spans="1:44" ht="11.25" customHeight="1">
      <c r="A609" s="120"/>
      <c r="B609" s="120"/>
      <c r="C609" s="120"/>
      <c r="D609" s="120"/>
      <c r="E609" s="2"/>
      <c r="F609" s="2"/>
      <c r="G609" s="120"/>
      <c r="H609" s="120"/>
      <c r="I609" s="120"/>
      <c r="J609" s="58"/>
      <c r="K609" s="121"/>
      <c r="L609" s="2"/>
      <c r="M609" s="120"/>
      <c r="N609" s="120"/>
      <c r="O609" s="120"/>
      <c r="P609" s="120"/>
      <c r="Q609" s="2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122"/>
      <c r="AJ609" s="122"/>
      <c r="AK609" s="2"/>
      <c r="AL609" s="2"/>
      <c r="AM609" s="2"/>
      <c r="AN609" s="2"/>
      <c r="AO609" s="2"/>
      <c r="AP609" s="2"/>
      <c r="AQ609" s="2"/>
      <c r="AR609" s="15"/>
    </row>
    <row r="610" spans="1:44" ht="11.25" customHeight="1">
      <c r="A610" s="120"/>
      <c r="B610" s="120"/>
      <c r="C610" s="120"/>
      <c r="D610" s="120"/>
      <c r="E610" s="2"/>
      <c r="F610" s="2"/>
      <c r="G610" s="120"/>
      <c r="H610" s="120"/>
      <c r="I610" s="120"/>
      <c r="J610" s="58"/>
      <c r="K610" s="121"/>
      <c r="L610" s="2"/>
      <c r="M610" s="120"/>
      <c r="N610" s="120"/>
      <c r="O610" s="120"/>
      <c r="P610" s="120"/>
      <c r="Q610" s="2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122"/>
      <c r="AJ610" s="122"/>
      <c r="AK610" s="2"/>
      <c r="AL610" s="2"/>
      <c r="AM610" s="2"/>
      <c r="AN610" s="2"/>
      <c r="AO610" s="2"/>
      <c r="AP610" s="2"/>
      <c r="AQ610" s="2"/>
      <c r="AR610" s="15"/>
    </row>
    <row r="611" spans="1:44" ht="11.25" customHeight="1">
      <c r="A611" s="120"/>
      <c r="B611" s="120"/>
      <c r="C611" s="120"/>
      <c r="D611" s="120"/>
      <c r="E611" s="2"/>
      <c r="F611" s="2"/>
      <c r="G611" s="120"/>
      <c r="H611" s="120"/>
      <c r="I611" s="120"/>
      <c r="J611" s="58"/>
      <c r="K611" s="121"/>
      <c r="L611" s="2"/>
      <c r="M611" s="120"/>
      <c r="N611" s="120"/>
      <c r="O611" s="120"/>
      <c r="P611" s="120"/>
      <c r="Q611" s="2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122"/>
      <c r="AJ611" s="122"/>
      <c r="AK611" s="2"/>
      <c r="AL611" s="2"/>
      <c r="AM611" s="2"/>
      <c r="AN611" s="2"/>
      <c r="AO611" s="2"/>
      <c r="AP611" s="2"/>
      <c r="AQ611" s="2"/>
      <c r="AR611" s="15"/>
    </row>
    <row r="612" spans="1:44" ht="11.25" customHeight="1">
      <c r="A612" s="120"/>
      <c r="B612" s="120"/>
      <c r="C612" s="120"/>
      <c r="D612" s="120"/>
      <c r="E612" s="2"/>
      <c r="F612" s="2"/>
      <c r="G612" s="120"/>
      <c r="H612" s="120"/>
      <c r="I612" s="120"/>
      <c r="J612" s="58"/>
      <c r="K612" s="121"/>
      <c r="L612" s="2"/>
      <c r="M612" s="120"/>
      <c r="N612" s="120"/>
      <c r="O612" s="120"/>
      <c r="P612" s="120"/>
      <c r="Q612" s="2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122"/>
      <c r="AJ612" s="122"/>
      <c r="AK612" s="2"/>
      <c r="AL612" s="2"/>
      <c r="AM612" s="2"/>
      <c r="AN612" s="2"/>
      <c r="AO612" s="2"/>
      <c r="AP612" s="2"/>
      <c r="AQ612" s="2"/>
      <c r="AR612" s="15"/>
    </row>
    <row r="613" spans="1:44" ht="11.25" customHeight="1">
      <c r="A613" s="120"/>
      <c r="B613" s="120"/>
      <c r="C613" s="120"/>
      <c r="D613" s="120"/>
      <c r="E613" s="2"/>
      <c r="F613" s="2"/>
      <c r="G613" s="120"/>
      <c r="H613" s="120"/>
      <c r="I613" s="120"/>
      <c r="J613" s="58"/>
      <c r="K613" s="121"/>
      <c r="L613" s="2"/>
      <c r="M613" s="120"/>
      <c r="N613" s="120"/>
      <c r="O613" s="120"/>
      <c r="P613" s="120"/>
      <c r="Q613" s="2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122"/>
      <c r="AJ613" s="122"/>
      <c r="AK613" s="2"/>
      <c r="AL613" s="2"/>
      <c r="AM613" s="2"/>
      <c r="AN613" s="2"/>
      <c r="AO613" s="2"/>
      <c r="AP613" s="2"/>
      <c r="AQ613" s="2"/>
      <c r="AR613" s="15"/>
    </row>
    <row r="614" spans="1:44" ht="11.25" customHeight="1">
      <c r="A614" s="120"/>
      <c r="B614" s="120"/>
      <c r="C614" s="120"/>
      <c r="D614" s="120"/>
      <c r="E614" s="2"/>
      <c r="F614" s="2"/>
      <c r="G614" s="120"/>
      <c r="H614" s="120"/>
      <c r="I614" s="120"/>
      <c r="J614" s="58"/>
      <c r="K614" s="121"/>
      <c r="L614" s="2"/>
      <c r="M614" s="120"/>
      <c r="N614" s="120"/>
      <c r="O614" s="120"/>
      <c r="P614" s="120"/>
      <c r="Q614" s="2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122"/>
      <c r="AJ614" s="122"/>
      <c r="AK614" s="2"/>
      <c r="AL614" s="2"/>
      <c r="AM614" s="2"/>
      <c r="AN614" s="2"/>
      <c r="AO614" s="2"/>
      <c r="AP614" s="2"/>
      <c r="AQ614" s="2"/>
      <c r="AR614" s="15"/>
    </row>
    <row r="615" spans="1:44" ht="11.25" customHeight="1">
      <c r="A615" s="120"/>
      <c r="B615" s="120"/>
      <c r="C615" s="120"/>
      <c r="D615" s="120"/>
      <c r="E615" s="2"/>
      <c r="F615" s="2"/>
      <c r="G615" s="120"/>
      <c r="H615" s="120"/>
      <c r="I615" s="120"/>
      <c r="J615" s="58"/>
      <c r="K615" s="121"/>
      <c r="L615" s="2"/>
      <c r="M615" s="120"/>
      <c r="N615" s="120"/>
      <c r="O615" s="120"/>
      <c r="P615" s="120"/>
      <c r="Q615" s="2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122"/>
      <c r="AJ615" s="122"/>
      <c r="AK615" s="2"/>
      <c r="AL615" s="2"/>
      <c r="AM615" s="2"/>
      <c r="AN615" s="2"/>
      <c r="AO615" s="2"/>
      <c r="AP615" s="2"/>
      <c r="AQ615" s="2"/>
      <c r="AR615" s="15"/>
    </row>
    <row r="616" spans="1:44" ht="11.25" customHeight="1">
      <c r="A616" s="120"/>
      <c r="B616" s="120"/>
      <c r="C616" s="120"/>
      <c r="D616" s="120"/>
      <c r="E616" s="2"/>
      <c r="F616" s="2"/>
      <c r="G616" s="120"/>
      <c r="H616" s="120"/>
      <c r="I616" s="120"/>
      <c r="J616" s="58"/>
      <c r="K616" s="121"/>
      <c r="L616" s="2"/>
      <c r="M616" s="120"/>
      <c r="N616" s="120"/>
      <c r="O616" s="120"/>
      <c r="P616" s="120"/>
      <c r="Q616" s="2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122"/>
      <c r="AJ616" s="122"/>
      <c r="AK616" s="2"/>
      <c r="AL616" s="2"/>
      <c r="AM616" s="2"/>
      <c r="AN616" s="2"/>
      <c r="AO616" s="2"/>
      <c r="AP616" s="2"/>
      <c r="AQ616" s="2"/>
      <c r="AR616" s="15"/>
    </row>
    <row r="617" spans="1:44" ht="11.25" customHeight="1">
      <c r="A617" s="120"/>
      <c r="B617" s="120"/>
      <c r="C617" s="120"/>
      <c r="D617" s="120"/>
      <c r="E617" s="2"/>
      <c r="F617" s="2"/>
      <c r="G617" s="120"/>
      <c r="H617" s="120"/>
      <c r="I617" s="120"/>
      <c r="J617" s="58"/>
      <c r="K617" s="121"/>
      <c r="L617" s="2"/>
      <c r="M617" s="120"/>
      <c r="N617" s="120"/>
      <c r="O617" s="120"/>
      <c r="P617" s="120"/>
      <c r="Q617" s="2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122"/>
      <c r="AJ617" s="122"/>
      <c r="AK617" s="2"/>
      <c r="AL617" s="2"/>
      <c r="AM617" s="2"/>
      <c r="AN617" s="2"/>
      <c r="AO617" s="2"/>
      <c r="AP617" s="2"/>
      <c r="AQ617" s="2"/>
      <c r="AR617" s="15"/>
    </row>
    <row r="618" spans="1:44" ht="11.25" customHeight="1">
      <c r="A618" s="120"/>
      <c r="B618" s="120"/>
      <c r="C618" s="120"/>
      <c r="D618" s="120"/>
      <c r="E618" s="2"/>
      <c r="F618" s="2"/>
      <c r="G618" s="120"/>
      <c r="H618" s="120"/>
      <c r="I618" s="120"/>
      <c r="J618" s="58"/>
      <c r="K618" s="121"/>
      <c r="L618" s="2"/>
      <c r="M618" s="120"/>
      <c r="N618" s="120"/>
      <c r="O618" s="120"/>
      <c r="P618" s="120"/>
      <c r="Q618" s="2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122"/>
      <c r="AJ618" s="122"/>
      <c r="AK618" s="2"/>
      <c r="AL618" s="2"/>
      <c r="AM618" s="2"/>
      <c r="AN618" s="2"/>
      <c r="AO618" s="2"/>
      <c r="AP618" s="2"/>
      <c r="AQ618" s="2"/>
      <c r="AR618" s="15"/>
    </row>
    <row r="619" spans="1:44" ht="11.25" customHeight="1">
      <c r="A619" s="120"/>
      <c r="B619" s="120"/>
      <c r="C619" s="120"/>
      <c r="D619" s="120"/>
      <c r="E619" s="2"/>
      <c r="F619" s="2"/>
      <c r="G619" s="120"/>
      <c r="H619" s="120"/>
      <c r="I619" s="120"/>
      <c r="J619" s="58"/>
      <c r="K619" s="121"/>
      <c r="L619" s="2"/>
      <c r="M619" s="120"/>
      <c r="N619" s="120"/>
      <c r="O619" s="120"/>
      <c r="P619" s="120"/>
      <c r="Q619" s="2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122"/>
      <c r="AJ619" s="122"/>
      <c r="AK619" s="2"/>
      <c r="AL619" s="2"/>
      <c r="AM619" s="2"/>
      <c r="AN619" s="2"/>
      <c r="AO619" s="2"/>
      <c r="AP619" s="2"/>
      <c r="AQ619" s="2"/>
      <c r="AR619" s="15"/>
    </row>
    <row r="620" spans="1:44" ht="11.25" customHeight="1">
      <c r="A620" s="120"/>
      <c r="B620" s="120"/>
      <c r="C620" s="120"/>
      <c r="D620" s="120"/>
      <c r="E620" s="2"/>
      <c r="F620" s="2"/>
      <c r="G620" s="120"/>
      <c r="H620" s="120"/>
      <c r="I620" s="120"/>
      <c r="J620" s="58"/>
      <c r="K620" s="121"/>
      <c r="L620" s="2"/>
      <c r="M620" s="120"/>
      <c r="N620" s="120"/>
      <c r="O620" s="120"/>
      <c r="P620" s="120"/>
      <c r="Q620" s="2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122"/>
      <c r="AJ620" s="122"/>
      <c r="AK620" s="2"/>
      <c r="AL620" s="2"/>
      <c r="AM620" s="2"/>
      <c r="AN620" s="2"/>
      <c r="AO620" s="2"/>
      <c r="AP620" s="2"/>
      <c r="AQ620" s="2"/>
      <c r="AR620" s="15"/>
    </row>
    <row r="621" spans="1:44" ht="11.25" customHeight="1">
      <c r="A621" s="120"/>
      <c r="B621" s="120"/>
      <c r="C621" s="120"/>
      <c r="D621" s="120"/>
      <c r="E621" s="2"/>
      <c r="F621" s="2"/>
      <c r="G621" s="120"/>
      <c r="H621" s="120"/>
      <c r="I621" s="120"/>
      <c r="J621" s="58"/>
      <c r="K621" s="121"/>
      <c r="L621" s="2"/>
      <c r="M621" s="120"/>
      <c r="N621" s="120"/>
      <c r="O621" s="120"/>
      <c r="P621" s="120"/>
      <c r="Q621" s="2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122"/>
      <c r="AJ621" s="122"/>
      <c r="AK621" s="2"/>
      <c r="AL621" s="2"/>
      <c r="AM621" s="2"/>
      <c r="AN621" s="2"/>
      <c r="AO621" s="2"/>
      <c r="AP621" s="2"/>
      <c r="AQ621" s="2"/>
      <c r="AR621" s="15"/>
    </row>
    <row r="622" spans="1:44" ht="11.25" customHeight="1">
      <c r="A622" s="120"/>
      <c r="B622" s="120"/>
      <c r="C622" s="120"/>
      <c r="D622" s="120"/>
      <c r="E622" s="2"/>
      <c r="F622" s="2"/>
      <c r="G622" s="120"/>
      <c r="H622" s="120"/>
      <c r="I622" s="120"/>
      <c r="J622" s="58"/>
      <c r="K622" s="121"/>
      <c r="L622" s="2"/>
      <c r="M622" s="120"/>
      <c r="N622" s="120"/>
      <c r="O622" s="120"/>
      <c r="P622" s="120"/>
      <c r="Q622" s="2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122"/>
      <c r="AJ622" s="122"/>
      <c r="AK622" s="2"/>
      <c r="AL622" s="2"/>
      <c r="AM622" s="2"/>
      <c r="AN622" s="2"/>
      <c r="AO622" s="2"/>
      <c r="AP622" s="2"/>
      <c r="AQ622" s="2"/>
      <c r="AR622" s="15"/>
    </row>
    <row r="623" spans="1:44" ht="11.25" customHeight="1">
      <c r="A623" s="120"/>
      <c r="B623" s="120"/>
      <c r="C623" s="120"/>
      <c r="D623" s="120"/>
      <c r="E623" s="2"/>
      <c r="F623" s="2"/>
      <c r="G623" s="120"/>
      <c r="H623" s="120"/>
      <c r="I623" s="120"/>
      <c r="J623" s="58"/>
      <c r="K623" s="121"/>
      <c r="L623" s="2"/>
      <c r="M623" s="120"/>
      <c r="N623" s="120"/>
      <c r="O623" s="120"/>
      <c r="P623" s="120"/>
      <c r="Q623" s="2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122"/>
      <c r="AJ623" s="122"/>
      <c r="AK623" s="2"/>
      <c r="AL623" s="2"/>
      <c r="AM623" s="2"/>
      <c r="AN623" s="2"/>
      <c r="AO623" s="2"/>
      <c r="AP623" s="2"/>
      <c r="AQ623" s="2"/>
      <c r="AR623" s="15"/>
    </row>
    <row r="624" spans="1:44" ht="11.25" customHeight="1">
      <c r="A624" s="120"/>
      <c r="B624" s="120"/>
      <c r="C624" s="120"/>
      <c r="D624" s="120"/>
      <c r="E624" s="2"/>
      <c r="F624" s="2"/>
      <c r="G624" s="120"/>
      <c r="H624" s="120"/>
      <c r="I624" s="120"/>
      <c r="J624" s="58"/>
      <c r="K624" s="121"/>
      <c r="L624" s="2"/>
      <c r="M624" s="120"/>
      <c r="N624" s="120"/>
      <c r="O624" s="120"/>
      <c r="P624" s="120"/>
      <c r="Q624" s="2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122"/>
      <c r="AJ624" s="122"/>
      <c r="AK624" s="2"/>
      <c r="AL624" s="2"/>
      <c r="AM624" s="2"/>
      <c r="AN624" s="2"/>
      <c r="AO624" s="2"/>
      <c r="AP624" s="2"/>
      <c r="AQ624" s="2"/>
      <c r="AR624" s="15"/>
    </row>
    <row r="625" spans="1:44" ht="11.25" customHeight="1">
      <c r="A625" s="120"/>
      <c r="B625" s="120"/>
      <c r="C625" s="120"/>
      <c r="D625" s="120"/>
      <c r="E625" s="2"/>
      <c r="F625" s="2"/>
      <c r="G625" s="120"/>
      <c r="H625" s="120"/>
      <c r="I625" s="120"/>
      <c r="J625" s="58"/>
      <c r="K625" s="121"/>
      <c r="L625" s="2"/>
      <c r="M625" s="120"/>
      <c r="N625" s="120"/>
      <c r="O625" s="120"/>
      <c r="P625" s="120"/>
      <c r="Q625" s="2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122"/>
      <c r="AJ625" s="122"/>
      <c r="AK625" s="2"/>
      <c r="AL625" s="2"/>
      <c r="AM625" s="2"/>
      <c r="AN625" s="2"/>
      <c r="AO625" s="2"/>
      <c r="AP625" s="2"/>
      <c r="AQ625" s="2"/>
      <c r="AR625" s="15"/>
    </row>
    <row r="626" spans="1:44" ht="11.25" customHeight="1">
      <c r="A626" s="120"/>
      <c r="B626" s="120"/>
      <c r="C626" s="120"/>
      <c r="D626" s="120"/>
      <c r="E626" s="2"/>
      <c r="F626" s="2"/>
      <c r="G626" s="120"/>
      <c r="H626" s="120"/>
      <c r="I626" s="120"/>
      <c r="J626" s="58"/>
      <c r="K626" s="121"/>
      <c r="L626" s="2"/>
      <c r="M626" s="120"/>
      <c r="N626" s="120"/>
      <c r="O626" s="120"/>
      <c r="P626" s="120"/>
      <c r="Q626" s="2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122"/>
      <c r="AJ626" s="122"/>
      <c r="AK626" s="2"/>
      <c r="AL626" s="2"/>
      <c r="AM626" s="2"/>
      <c r="AN626" s="2"/>
      <c r="AO626" s="2"/>
      <c r="AP626" s="2"/>
      <c r="AQ626" s="2"/>
      <c r="AR626" s="15"/>
    </row>
    <row r="627" spans="1:44" ht="11.25" customHeight="1">
      <c r="A627" s="120"/>
      <c r="B627" s="120"/>
      <c r="C627" s="120"/>
      <c r="D627" s="120"/>
      <c r="E627" s="2"/>
      <c r="F627" s="2"/>
      <c r="G627" s="120"/>
      <c r="H627" s="120"/>
      <c r="I627" s="120"/>
      <c r="J627" s="58"/>
      <c r="K627" s="121"/>
      <c r="L627" s="2"/>
      <c r="M627" s="120"/>
      <c r="N627" s="120"/>
      <c r="O627" s="120"/>
      <c r="P627" s="120"/>
      <c r="Q627" s="2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122"/>
      <c r="AJ627" s="122"/>
      <c r="AK627" s="2"/>
      <c r="AL627" s="2"/>
      <c r="AM627" s="2"/>
      <c r="AN627" s="2"/>
      <c r="AO627" s="2"/>
      <c r="AP627" s="2"/>
      <c r="AQ627" s="2"/>
      <c r="AR627" s="15"/>
    </row>
    <row r="628" spans="1:44" ht="11.25" customHeight="1">
      <c r="A628" s="120"/>
      <c r="B628" s="120"/>
      <c r="C628" s="120"/>
      <c r="D628" s="120"/>
      <c r="E628" s="2"/>
      <c r="F628" s="2"/>
      <c r="G628" s="120"/>
      <c r="H628" s="120"/>
      <c r="I628" s="120"/>
      <c r="J628" s="58"/>
      <c r="K628" s="121"/>
      <c r="L628" s="2"/>
      <c r="M628" s="120"/>
      <c r="N628" s="120"/>
      <c r="O628" s="120"/>
      <c r="P628" s="120"/>
      <c r="Q628" s="2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122"/>
      <c r="AJ628" s="122"/>
      <c r="AK628" s="2"/>
      <c r="AL628" s="2"/>
      <c r="AM628" s="2"/>
      <c r="AN628" s="2"/>
      <c r="AO628" s="2"/>
      <c r="AP628" s="2"/>
      <c r="AQ628" s="2"/>
      <c r="AR628" s="15"/>
    </row>
    <row r="629" spans="1:44" ht="11.25" customHeight="1">
      <c r="A629" s="120"/>
      <c r="B629" s="120"/>
      <c r="C629" s="120"/>
      <c r="D629" s="120"/>
      <c r="E629" s="2"/>
      <c r="F629" s="2"/>
      <c r="G629" s="120"/>
      <c r="H629" s="120"/>
      <c r="I629" s="120"/>
      <c r="J629" s="58"/>
      <c r="K629" s="121"/>
      <c r="L629" s="2"/>
      <c r="M629" s="120"/>
      <c r="N629" s="120"/>
      <c r="O629" s="120"/>
      <c r="P629" s="120"/>
      <c r="Q629" s="2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122"/>
      <c r="AJ629" s="122"/>
      <c r="AK629" s="2"/>
      <c r="AL629" s="2"/>
      <c r="AM629" s="2"/>
      <c r="AN629" s="2"/>
      <c r="AO629" s="2"/>
      <c r="AP629" s="2"/>
      <c r="AQ629" s="2"/>
      <c r="AR629" s="15"/>
    </row>
    <row r="630" spans="1:44" ht="11.25" customHeight="1">
      <c r="A630" s="120"/>
      <c r="B630" s="120"/>
      <c r="C630" s="120"/>
      <c r="D630" s="120"/>
      <c r="E630" s="2"/>
      <c r="F630" s="2"/>
      <c r="G630" s="120"/>
      <c r="H630" s="120"/>
      <c r="I630" s="120"/>
      <c r="J630" s="58"/>
      <c r="K630" s="121"/>
      <c r="L630" s="2"/>
      <c r="M630" s="120"/>
      <c r="N630" s="120"/>
      <c r="O630" s="120"/>
      <c r="P630" s="120"/>
      <c r="Q630" s="2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122"/>
      <c r="AJ630" s="122"/>
      <c r="AK630" s="2"/>
      <c r="AL630" s="2"/>
      <c r="AM630" s="2"/>
      <c r="AN630" s="2"/>
      <c r="AO630" s="2"/>
      <c r="AP630" s="2"/>
      <c r="AQ630" s="2"/>
      <c r="AR630" s="15"/>
    </row>
    <row r="631" spans="1:44" ht="11.25" customHeight="1">
      <c r="A631" s="120"/>
      <c r="B631" s="120"/>
      <c r="C631" s="120"/>
      <c r="D631" s="120"/>
      <c r="E631" s="2"/>
      <c r="F631" s="2"/>
      <c r="G631" s="120"/>
      <c r="H631" s="120"/>
      <c r="I631" s="120"/>
      <c r="J631" s="58"/>
      <c r="K631" s="121"/>
      <c r="L631" s="2"/>
      <c r="M631" s="120"/>
      <c r="N631" s="120"/>
      <c r="O631" s="120"/>
      <c r="P631" s="120"/>
      <c r="Q631" s="2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122"/>
      <c r="AJ631" s="122"/>
      <c r="AK631" s="2"/>
      <c r="AL631" s="2"/>
      <c r="AM631" s="2"/>
      <c r="AN631" s="2"/>
      <c r="AO631" s="2"/>
      <c r="AP631" s="2"/>
      <c r="AQ631" s="2"/>
      <c r="AR631" s="15"/>
    </row>
    <row r="632" spans="1:44" ht="11.25" customHeight="1">
      <c r="A632" s="120"/>
      <c r="B632" s="120"/>
      <c r="C632" s="120"/>
      <c r="D632" s="120"/>
      <c r="E632" s="2"/>
      <c r="F632" s="2"/>
      <c r="G632" s="120"/>
      <c r="H632" s="120"/>
      <c r="I632" s="120"/>
      <c r="J632" s="58"/>
      <c r="K632" s="121"/>
      <c r="L632" s="2"/>
      <c r="M632" s="120"/>
      <c r="N632" s="120"/>
      <c r="O632" s="120"/>
      <c r="P632" s="120"/>
      <c r="Q632" s="2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122"/>
      <c r="AJ632" s="122"/>
      <c r="AK632" s="2"/>
      <c r="AL632" s="2"/>
      <c r="AM632" s="2"/>
      <c r="AN632" s="2"/>
      <c r="AO632" s="2"/>
      <c r="AP632" s="2"/>
      <c r="AQ632" s="2"/>
      <c r="AR632" s="15"/>
    </row>
    <row r="633" spans="1:44" ht="11.25" customHeight="1">
      <c r="A633" s="120"/>
      <c r="B633" s="120"/>
      <c r="C633" s="120"/>
      <c r="D633" s="120"/>
      <c r="E633" s="2"/>
      <c r="F633" s="2"/>
      <c r="G633" s="120"/>
      <c r="H633" s="120"/>
      <c r="I633" s="120"/>
      <c r="J633" s="58"/>
      <c r="K633" s="121"/>
      <c r="L633" s="2"/>
      <c r="M633" s="120"/>
      <c r="N633" s="120"/>
      <c r="O633" s="120"/>
      <c r="P633" s="120"/>
      <c r="Q633" s="2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122"/>
      <c r="AJ633" s="122"/>
      <c r="AK633" s="2"/>
      <c r="AL633" s="2"/>
      <c r="AM633" s="2"/>
      <c r="AN633" s="2"/>
      <c r="AO633" s="2"/>
      <c r="AP633" s="2"/>
      <c r="AQ633" s="2"/>
      <c r="AR633" s="15"/>
    </row>
    <row r="634" spans="1:44" ht="11.25" customHeight="1">
      <c r="A634" s="120"/>
      <c r="B634" s="120"/>
      <c r="C634" s="120"/>
      <c r="D634" s="120"/>
      <c r="E634" s="2"/>
      <c r="F634" s="2"/>
      <c r="G634" s="120"/>
      <c r="H634" s="120"/>
      <c r="I634" s="120"/>
      <c r="J634" s="58"/>
      <c r="K634" s="121"/>
      <c r="L634" s="2"/>
      <c r="M634" s="120"/>
      <c r="N634" s="120"/>
      <c r="O634" s="120"/>
      <c r="P634" s="120"/>
      <c r="Q634" s="2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122"/>
      <c r="AJ634" s="122"/>
      <c r="AK634" s="2"/>
      <c r="AL634" s="2"/>
      <c r="AM634" s="2"/>
      <c r="AN634" s="2"/>
      <c r="AO634" s="2"/>
      <c r="AP634" s="2"/>
      <c r="AQ634" s="2"/>
      <c r="AR634" s="15"/>
    </row>
    <row r="635" spans="1:44" ht="11.25" customHeight="1">
      <c r="A635" s="120"/>
      <c r="B635" s="120"/>
      <c r="C635" s="120"/>
      <c r="D635" s="120"/>
      <c r="E635" s="2"/>
      <c r="F635" s="2"/>
      <c r="G635" s="120"/>
      <c r="H635" s="120"/>
      <c r="I635" s="120"/>
      <c r="J635" s="58"/>
      <c r="K635" s="121"/>
      <c r="L635" s="2"/>
      <c r="M635" s="120"/>
      <c r="N635" s="120"/>
      <c r="O635" s="120"/>
      <c r="P635" s="120"/>
      <c r="Q635" s="2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122"/>
      <c r="AJ635" s="122"/>
      <c r="AK635" s="2"/>
      <c r="AL635" s="2"/>
      <c r="AM635" s="2"/>
      <c r="AN635" s="2"/>
      <c r="AO635" s="2"/>
      <c r="AP635" s="2"/>
      <c r="AQ635" s="2"/>
      <c r="AR635" s="15"/>
    </row>
    <row r="636" spans="1:44" ht="11.25" customHeight="1">
      <c r="A636" s="120"/>
      <c r="B636" s="120"/>
      <c r="C636" s="120"/>
      <c r="D636" s="120"/>
      <c r="E636" s="2"/>
      <c r="F636" s="2"/>
      <c r="G636" s="120"/>
      <c r="H636" s="120"/>
      <c r="I636" s="120"/>
      <c r="J636" s="58"/>
      <c r="K636" s="121"/>
      <c r="L636" s="2"/>
      <c r="M636" s="120"/>
      <c r="N636" s="120"/>
      <c r="O636" s="120"/>
      <c r="P636" s="120"/>
      <c r="Q636" s="2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122"/>
      <c r="AJ636" s="122"/>
      <c r="AK636" s="2"/>
      <c r="AL636" s="2"/>
      <c r="AM636" s="2"/>
      <c r="AN636" s="2"/>
      <c r="AO636" s="2"/>
      <c r="AP636" s="2"/>
      <c r="AQ636" s="2"/>
      <c r="AR636" s="15"/>
    </row>
    <row r="637" spans="1:44" ht="11.25" customHeight="1">
      <c r="A637" s="120"/>
      <c r="B637" s="120"/>
      <c r="C637" s="120"/>
      <c r="D637" s="120"/>
      <c r="E637" s="2"/>
      <c r="F637" s="2"/>
      <c r="G637" s="120"/>
      <c r="H637" s="120"/>
      <c r="I637" s="120"/>
      <c r="J637" s="58"/>
      <c r="K637" s="121"/>
      <c r="L637" s="2"/>
      <c r="M637" s="120"/>
      <c r="N637" s="120"/>
      <c r="O637" s="120"/>
      <c r="P637" s="120"/>
      <c r="Q637" s="2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122"/>
      <c r="AJ637" s="122"/>
      <c r="AK637" s="2"/>
      <c r="AL637" s="2"/>
      <c r="AM637" s="2"/>
      <c r="AN637" s="2"/>
      <c r="AO637" s="2"/>
      <c r="AP637" s="2"/>
      <c r="AQ637" s="2"/>
      <c r="AR637" s="15"/>
    </row>
    <row r="638" spans="1:44" ht="11.25" customHeight="1">
      <c r="A638" s="120"/>
      <c r="B638" s="120"/>
      <c r="C638" s="120"/>
      <c r="D638" s="120"/>
      <c r="E638" s="2"/>
      <c r="F638" s="2"/>
      <c r="G638" s="120"/>
      <c r="H638" s="120"/>
      <c r="I638" s="120"/>
      <c r="J638" s="58"/>
      <c r="K638" s="121"/>
      <c r="L638" s="2"/>
      <c r="M638" s="120"/>
      <c r="N638" s="120"/>
      <c r="O638" s="120"/>
      <c r="P638" s="120"/>
      <c r="Q638" s="2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122"/>
      <c r="AJ638" s="122"/>
      <c r="AK638" s="2"/>
      <c r="AL638" s="2"/>
      <c r="AM638" s="2"/>
      <c r="AN638" s="2"/>
      <c r="AO638" s="2"/>
      <c r="AP638" s="2"/>
      <c r="AQ638" s="2"/>
      <c r="AR638" s="15"/>
    </row>
    <row r="639" spans="1:44" ht="11.25" customHeight="1">
      <c r="A639" s="120"/>
      <c r="B639" s="120"/>
      <c r="C639" s="120"/>
      <c r="D639" s="120"/>
      <c r="E639" s="2"/>
      <c r="F639" s="2"/>
      <c r="G639" s="120"/>
      <c r="H639" s="120"/>
      <c r="I639" s="120"/>
      <c r="J639" s="58"/>
      <c r="K639" s="121"/>
      <c r="L639" s="2"/>
      <c r="M639" s="120"/>
      <c r="N639" s="120"/>
      <c r="O639" s="120"/>
      <c r="P639" s="120"/>
      <c r="Q639" s="2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122"/>
      <c r="AJ639" s="122"/>
      <c r="AK639" s="2"/>
      <c r="AL639" s="2"/>
      <c r="AM639" s="2"/>
      <c r="AN639" s="2"/>
      <c r="AO639" s="2"/>
      <c r="AP639" s="2"/>
      <c r="AQ639" s="2"/>
      <c r="AR639" s="15"/>
    </row>
    <row r="640" spans="1:44" ht="11.25" customHeight="1">
      <c r="A640" s="120"/>
      <c r="B640" s="120"/>
      <c r="C640" s="120"/>
      <c r="D640" s="120"/>
      <c r="E640" s="2"/>
      <c r="F640" s="2"/>
      <c r="G640" s="120"/>
      <c r="H640" s="120"/>
      <c r="I640" s="120"/>
      <c r="J640" s="58"/>
      <c r="K640" s="121"/>
      <c r="L640" s="2"/>
      <c r="M640" s="120"/>
      <c r="N640" s="120"/>
      <c r="O640" s="120"/>
      <c r="P640" s="120"/>
      <c r="Q640" s="2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122"/>
      <c r="AJ640" s="122"/>
      <c r="AK640" s="2"/>
      <c r="AL640" s="2"/>
      <c r="AM640" s="2"/>
      <c r="AN640" s="2"/>
      <c r="AO640" s="2"/>
      <c r="AP640" s="2"/>
      <c r="AQ640" s="2"/>
      <c r="AR640" s="15"/>
    </row>
    <row r="641" spans="1:44" ht="11.25" customHeight="1">
      <c r="A641" s="120"/>
      <c r="B641" s="120"/>
      <c r="C641" s="120"/>
      <c r="D641" s="120"/>
      <c r="E641" s="2"/>
      <c r="F641" s="2"/>
      <c r="G641" s="120"/>
      <c r="H641" s="120"/>
      <c r="I641" s="120"/>
      <c r="J641" s="58"/>
      <c r="K641" s="121"/>
      <c r="L641" s="2"/>
      <c r="M641" s="120"/>
      <c r="N641" s="120"/>
      <c r="O641" s="120"/>
      <c r="P641" s="120"/>
      <c r="Q641" s="2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122"/>
      <c r="AJ641" s="122"/>
      <c r="AK641" s="2"/>
      <c r="AL641" s="2"/>
      <c r="AM641" s="2"/>
      <c r="AN641" s="2"/>
      <c r="AO641" s="2"/>
      <c r="AP641" s="2"/>
      <c r="AQ641" s="2"/>
      <c r="AR641" s="15"/>
    </row>
    <row r="642" spans="1:44" ht="11.25" customHeight="1">
      <c r="A642" s="120"/>
      <c r="B642" s="120"/>
      <c r="C642" s="120"/>
      <c r="D642" s="120"/>
      <c r="E642" s="2"/>
      <c r="F642" s="2"/>
      <c r="G642" s="120"/>
      <c r="H642" s="120"/>
      <c r="I642" s="120"/>
      <c r="J642" s="58"/>
      <c r="K642" s="121"/>
      <c r="L642" s="2"/>
      <c r="M642" s="120"/>
      <c r="N642" s="120"/>
      <c r="O642" s="120"/>
      <c r="P642" s="120"/>
      <c r="Q642" s="2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122"/>
      <c r="AJ642" s="122"/>
      <c r="AK642" s="2"/>
      <c r="AL642" s="2"/>
      <c r="AM642" s="2"/>
      <c r="AN642" s="2"/>
      <c r="AO642" s="2"/>
      <c r="AP642" s="2"/>
      <c r="AQ642" s="2"/>
      <c r="AR642" s="15"/>
    </row>
    <row r="643" spans="1:44" ht="11.25" customHeight="1">
      <c r="A643" s="120"/>
      <c r="B643" s="120"/>
      <c r="C643" s="120"/>
      <c r="D643" s="120"/>
      <c r="E643" s="2"/>
      <c r="F643" s="2"/>
      <c r="G643" s="120"/>
      <c r="H643" s="120"/>
      <c r="I643" s="120"/>
      <c r="J643" s="58"/>
      <c r="K643" s="121"/>
      <c r="L643" s="2"/>
      <c r="M643" s="120"/>
      <c r="N643" s="120"/>
      <c r="O643" s="120"/>
      <c r="P643" s="120"/>
      <c r="Q643" s="2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122"/>
      <c r="AJ643" s="122"/>
      <c r="AK643" s="2"/>
      <c r="AL643" s="2"/>
      <c r="AM643" s="2"/>
      <c r="AN643" s="2"/>
      <c r="AO643" s="2"/>
      <c r="AP643" s="2"/>
      <c r="AQ643" s="2"/>
      <c r="AR643" s="15"/>
    </row>
    <row r="644" spans="1:44" ht="11.25" customHeight="1">
      <c r="A644" s="120"/>
      <c r="B644" s="120"/>
      <c r="C644" s="120"/>
      <c r="D644" s="120"/>
      <c r="E644" s="2"/>
      <c r="F644" s="2"/>
      <c r="G644" s="120"/>
      <c r="H644" s="120"/>
      <c r="I644" s="120"/>
      <c r="J644" s="58"/>
      <c r="K644" s="121"/>
      <c r="L644" s="2"/>
      <c r="M644" s="120"/>
      <c r="N644" s="120"/>
      <c r="O644" s="120"/>
      <c r="P644" s="120"/>
      <c r="Q644" s="2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122"/>
      <c r="AJ644" s="122"/>
      <c r="AK644" s="2"/>
      <c r="AL644" s="2"/>
      <c r="AM644" s="2"/>
      <c r="AN644" s="2"/>
      <c r="AO644" s="2"/>
      <c r="AP644" s="2"/>
      <c r="AQ644" s="2"/>
      <c r="AR644" s="15"/>
    </row>
    <row r="645" spans="1:44" ht="11.25" customHeight="1">
      <c r="A645" s="120"/>
      <c r="B645" s="120"/>
      <c r="C645" s="120"/>
      <c r="D645" s="120"/>
      <c r="E645" s="2"/>
      <c r="F645" s="2"/>
      <c r="G645" s="120"/>
      <c r="H645" s="120"/>
      <c r="I645" s="120"/>
      <c r="J645" s="58"/>
      <c r="K645" s="121"/>
      <c r="L645" s="2"/>
      <c r="M645" s="120"/>
      <c r="N645" s="120"/>
      <c r="O645" s="120"/>
      <c r="P645" s="120"/>
      <c r="Q645" s="2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122"/>
      <c r="AJ645" s="122"/>
      <c r="AK645" s="2"/>
      <c r="AL645" s="2"/>
      <c r="AM645" s="2"/>
      <c r="AN645" s="2"/>
      <c r="AO645" s="2"/>
      <c r="AP645" s="2"/>
      <c r="AQ645" s="2"/>
      <c r="AR645" s="15"/>
    </row>
    <row r="646" spans="1:44" ht="11.25" customHeight="1">
      <c r="A646" s="120"/>
      <c r="B646" s="120"/>
      <c r="C646" s="120"/>
      <c r="D646" s="120"/>
      <c r="E646" s="2"/>
      <c r="F646" s="2"/>
      <c r="G646" s="120"/>
      <c r="H646" s="120"/>
      <c r="I646" s="120"/>
      <c r="J646" s="58"/>
      <c r="K646" s="121"/>
      <c r="L646" s="2"/>
      <c r="M646" s="120"/>
      <c r="N646" s="120"/>
      <c r="O646" s="120"/>
      <c r="P646" s="120"/>
      <c r="Q646" s="2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122"/>
      <c r="AJ646" s="122"/>
      <c r="AK646" s="2"/>
      <c r="AL646" s="2"/>
      <c r="AM646" s="2"/>
      <c r="AN646" s="2"/>
      <c r="AO646" s="2"/>
      <c r="AP646" s="2"/>
      <c r="AQ646" s="2"/>
      <c r="AR646" s="15"/>
    </row>
    <row r="647" spans="1:44" ht="11.25" customHeight="1">
      <c r="A647" s="120"/>
      <c r="B647" s="120"/>
      <c r="C647" s="120"/>
      <c r="D647" s="120"/>
      <c r="E647" s="2"/>
      <c r="F647" s="2"/>
      <c r="G647" s="120"/>
      <c r="H647" s="120"/>
      <c r="I647" s="120"/>
      <c r="J647" s="58"/>
      <c r="K647" s="121"/>
      <c r="L647" s="2"/>
      <c r="M647" s="120"/>
      <c r="N647" s="120"/>
      <c r="O647" s="120"/>
      <c r="P647" s="120"/>
      <c r="Q647" s="2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122"/>
      <c r="AJ647" s="122"/>
      <c r="AK647" s="2"/>
      <c r="AL647" s="2"/>
      <c r="AM647" s="2"/>
      <c r="AN647" s="2"/>
      <c r="AO647" s="2"/>
      <c r="AP647" s="2"/>
      <c r="AQ647" s="2"/>
      <c r="AR647" s="15"/>
    </row>
    <row r="648" spans="1:44" ht="11.25" customHeight="1">
      <c r="A648" s="120"/>
      <c r="B648" s="120"/>
      <c r="C648" s="120"/>
      <c r="D648" s="120"/>
      <c r="E648" s="2"/>
      <c r="F648" s="2"/>
      <c r="G648" s="120"/>
      <c r="H648" s="120"/>
      <c r="I648" s="120"/>
      <c r="J648" s="58"/>
      <c r="K648" s="121"/>
      <c r="L648" s="2"/>
      <c r="M648" s="120"/>
      <c r="N648" s="120"/>
      <c r="O648" s="120"/>
      <c r="P648" s="120"/>
      <c r="Q648" s="2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122"/>
      <c r="AJ648" s="122"/>
      <c r="AK648" s="2"/>
      <c r="AL648" s="2"/>
      <c r="AM648" s="2"/>
      <c r="AN648" s="2"/>
      <c r="AO648" s="2"/>
      <c r="AP648" s="2"/>
      <c r="AQ648" s="2"/>
      <c r="AR648" s="15"/>
    </row>
    <row r="649" spans="1:44" ht="11.25" customHeight="1">
      <c r="A649" s="120"/>
      <c r="B649" s="120"/>
      <c r="C649" s="120"/>
      <c r="D649" s="120"/>
      <c r="E649" s="2"/>
      <c r="F649" s="2"/>
      <c r="G649" s="120"/>
      <c r="H649" s="120"/>
      <c r="I649" s="120"/>
      <c r="J649" s="58"/>
      <c r="K649" s="121"/>
      <c r="L649" s="2"/>
      <c r="M649" s="120"/>
      <c r="N649" s="120"/>
      <c r="O649" s="120"/>
      <c r="P649" s="120"/>
      <c r="Q649" s="2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122"/>
      <c r="AJ649" s="122"/>
      <c r="AK649" s="2"/>
      <c r="AL649" s="2"/>
      <c r="AM649" s="2"/>
      <c r="AN649" s="2"/>
      <c r="AO649" s="2"/>
      <c r="AP649" s="2"/>
      <c r="AQ649" s="2"/>
      <c r="AR649" s="15"/>
    </row>
    <row r="650" spans="1:44" ht="11.25" customHeight="1">
      <c r="A650" s="120"/>
      <c r="B650" s="120"/>
      <c r="C650" s="120"/>
      <c r="D650" s="120"/>
      <c r="E650" s="2"/>
      <c r="F650" s="2"/>
      <c r="G650" s="120"/>
      <c r="H650" s="120"/>
      <c r="I650" s="120"/>
      <c r="J650" s="58"/>
      <c r="K650" s="121"/>
      <c r="L650" s="2"/>
      <c r="M650" s="120"/>
      <c r="N650" s="120"/>
      <c r="O650" s="120"/>
      <c r="P650" s="120"/>
      <c r="Q650" s="2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122"/>
      <c r="AJ650" s="122"/>
      <c r="AK650" s="2"/>
      <c r="AL650" s="2"/>
      <c r="AM650" s="2"/>
      <c r="AN650" s="2"/>
      <c r="AO650" s="2"/>
      <c r="AP650" s="2"/>
      <c r="AQ650" s="2"/>
      <c r="AR650" s="15"/>
    </row>
    <row r="651" spans="1:44" ht="11.25" customHeight="1">
      <c r="A651" s="120"/>
      <c r="B651" s="120"/>
      <c r="C651" s="120"/>
      <c r="D651" s="120"/>
      <c r="E651" s="2"/>
      <c r="F651" s="2"/>
      <c r="G651" s="120"/>
      <c r="H651" s="120"/>
      <c r="I651" s="120"/>
      <c r="J651" s="58"/>
      <c r="K651" s="121"/>
      <c r="L651" s="2"/>
      <c r="M651" s="120"/>
      <c r="N651" s="120"/>
      <c r="O651" s="120"/>
      <c r="P651" s="120"/>
      <c r="Q651" s="2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122"/>
      <c r="AJ651" s="122"/>
      <c r="AK651" s="2"/>
      <c r="AL651" s="2"/>
      <c r="AM651" s="2"/>
      <c r="AN651" s="2"/>
      <c r="AO651" s="2"/>
      <c r="AP651" s="2"/>
      <c r="AQ651" s="2"/>
      <c r="AR651" s="15"/>
    </row>
    <row r="652" spans="1:44" ht="11.25" customHeight="1">
      <c r="A652" s="120"/>
      <c r="B652" s="120"/>
      <c r="C652" s="120"/>
      <c r="D652" s="120"/>
      <c r="E652" s="2"/>
      <c r="F652" s="2"/>
      <c r="G652" s="120"/>
      <c r="H652" s="120"/>
      <c r="I652" s="120"/>
      <c r="J652" s="58"/>
      <c r="K652" s="121"/>
      <c r="L652" s="2"/>
      <c r="M652" s="120"/>
      <c r="N652" s="120"/>
      <c r="O652" s="120"/>
      <c r="P652" s="120"/>
      <c r="Q652" s="2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122"/>
      <c r="AJ652" s="122"/>
      <c r="AK652" s="2"/>
      <c r="AL652" s="2"/>
      <c r="AM652" s="2"/>
      <c r="AN652" s="2"/>
      <c r="AO652" s="2"/>
      <c r="AP652" s="2"/>
      <c r="AQ652" s="2"/>
      <c r="AR652" s="15"/>
    </row>
    <row r="653" spans="1:44" ht="11.25" customHeight="1">
      <c r="A653" s="120"/>
      <c r="B653" s="120"/>
      <c r="C653" s="120"/>
      <c r="D653" s="120"/>
      <c r="E653" s="2"/>
      <c r="F653" s="2"/>
      <c r="G653" s="120"/>
      <c r="H653" s="120"/>
      <c r="I653" s="120"/>
      <c r="J653" s="58"/>
      <c r="K653" s="121"/>
      <c r="L653" s="2"/>
      <c r="M653" s="120"/>
      <c r="N653" s="120"/>
      <c r="O653" s="120"/>
      <c r="P653" s="120"/>
      <c r="Q653" s="2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122"/>
      <c r="AJ653" s="122"/>
      <c r="AK653" s="2"/>
      <c r="AL653" s="2"/>
      <c r="AM653" s="2"/>
      <c r="AN653" s="2"/>
      <c r="AO653" s="2"/>
      <c r="AP653" s="2"/>
      <c r="AQ653" s="2"/>
      <c r="AR653" s="15"/>
    </row>
    <row r="654" spans="1:44" ht="11.25" customHeight="1">
      <c r="A654" s="120"/>
      <c r="B654" s="120"/>
      <c r="C654" s="120"/>
      <c r="D654" s="120"/>
      <c r="E654" s="2"/>
      <c r="F654" s="2"/>
      <c r="G654" s="120"/>
      <c r="H654" s="120"/>
      <c r="I654" s="120"/>
      <c r="J654" s="58"/>
      <c r="K654" s="121"/>
      <c r="L654" s="2"/>
      <c r="M654" s="120"/>
      <c r="N654" s="120"/>
      <c r="O654" s="120"/>
      <c r="P654" s="120"/>
      <c r="Q654" s="2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122"/>
      <c r="AJ654" s="122"/>
      <c r="AK654" s="2"/>
      <c r="AL654" s="2"/>
      <c r="AM654" s="2"/>
      <c r="AN654" s="2"/>
      <c r="AO654" s="2"/>
      <c r="AP654" s="2"/>
      <c r="AQ654" s="2"/>
      <c r="AR654" s="15"/>
    </row>
    <row r="655" spans="1:44" ht="11.25" customHeight="1">
      <c r="A655" s="120"/>
      <c r="B655" s="120"/>
      <c r="C655" s="120"/>
      <c r="D655" s="120"/>
      <c r="E655" s="2"/>
      <c r="F655" s="2"/>
      <c r="G655" s="120"/>
      <c r="H655" s="120"/>
      <c r="I655" s="120"/>
      <c r="J655" s="58"/>
      <c r="K655" s="121"/>
      <c r="L655" s="2"/>
      <c r="M655" s="120"/>
      <c r="N655" s="120"/>
      <c r="O655" s="120"/>
      <c r="P655" s="120"/>
      <c r="Q655" s="2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122"/>
      <c r="AJ655" s="122"/>
      <c r="AK655" s="2"/>
      <c r="AL655" s="2"/>
      <c r="AM655" s="2"/>
      <c r="AN655" s="2"/>
      <c r="AO655" s="2"/>
      <c r="AP655" s="2"/>
      <c r="AQ655" s="2"/>
      <c r="AR655" s="15"/>
    </row>
    <row r="656" spans="1:44" ht="11.25" customHeight="1">
      <c r="A656" s="120"/>
      <c r="B656" s="120"/>
      <c r="C656" s="120"/>
      <c r="D656" s="120"/>
      <c r="E656" s="2"/>
      <c r="F656" s="2"/>
      <c r="G656" s="120"/>
      <c r="H656" s="120"/>
      <c r="I656" s="120"/>
      <c r="J656" s="58"/>
      <c r="K656" s="121"/>
      <c r="L656" s="2"/>
      <c r="M656" s="120"/>
      <c r="N656" s="120"/>
      <c r="O656" s="120"/>
      <c r="P656" s="120"/>
      <c r="Q656" s="2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122"/>
      <c r="AJ656" s="122"/>
      <c r="AK656" s="2"/>
      <c r="AL656" s="2"/>
      <c r="AM656" s="2"/>
      <c r="AN656" s="2"/>
      <c r="AO656" s="2"/>
      <c r="AP656" s="2"/>
      <c r="AQ656" s="2"/>
      <c r="AR656" s="15"/>
    </row>
    <row r="657" spans="1:44" ht="11.25" customHeight="1">
      <c r="A657" s="120"/>
      <c r="B657" s="120"/>
      <c r="C657" s="120"/>
      <c r="D657" s="120"/>
      <c r="E657" s="2"/>
      <c r="F657" s="2"/>
      <c r="G657" s="120"/>
      <c r="H657" s="120"/>
      <c r="I657" s="120"/>
      <c r="J657" s="58"/>
      <c r="K657" s="121"/>
      <c r="L657" s="2"/>
      <c r="M657" s="120"/>
      <c r="N657" s="120"/>
      <c r="O657" s="120"/>
      <c r="P657" s="120"/>
      <c r="Q657" s="2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122"/>
      <c r="AJ657" s="122"/>
      <c r="AK657" s="2"/>
      <c r="AL657" s="2"/>
      <c r="AM657" s="2"/>
      <c r="AN657" s="2"/>
      <c r="AO657" s="2"/>
      <c r="AP657" s="2"/>
      <c r="AQ657" s="2"/>
      <c r="AR657" s="15"/>
    </row>
    <row r="658" spans="1:44" ht="11.25" customHeight="1">
      <c r="A658" s="120"/>
      <c r="B658" s="120"/>
      <c r="C658" s="120"/>
      <c r="D658" s="120"/>
      <c r="E658" s="2"/>
      <c r="F658" s="2"/>
      <c r="G658" s="120"/>
      <c r="H658" s="120"/>
      <c r="I658" s="120"/>
      <c r="J658" s="58"/>
      <c r="K658" s="121"/>
      <c r="L658" s="2"/>
      <c r="M658" s="120"/>
      <c r="N658" s="120"/>
      <c r="O658" s="120"/>
      <c r="P658" s="120"/>
      <c r="Q658" s="2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122"/>
      <c r="AJ658" s="122"/>
      <c r="AK658" s="2"/>
      <c r="AL658" s="2"/>
      <c r="AM658" s="2"/>
      <c r="AN658" s="2"/>
      <c r="AO658" s="2"/>
      <c r="AP658" s="2"/>
      <c r="AQ658" s="2"/>
      <c r="AR658" s="15"/>
    </row>
    <row r="659" spans="1:44" ht="11.25" customHeight="1">
      <c r="A659" s="120"/>
      <c r="B659" s="120"/>
      <c r="C659" s="120"/>
      <c r="D659" s="120"/>
      <c r="E659" s="2"/>
      <c r="F659" s="2"/>
      <c r="G659" s="120"/>
      <c r="H659" s="120"/>
      <c r="I659" s="120"/>
      <c r="J659" s="58"/>
      <c r="K659" s="121"/>
      <c r="L659" s="2"/>
      <c r="M659" s="120"/>
      <c r="N659" s="120"/>
      <c r="O659" s="120"/>
      <c r="P659" s="120"/>
      <c r="Q659" s="2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122"/>
      <c r="AJ659" s="122"/>
      <c r="AK659" s="2"/>
      <c r="AL659" s="2"/>
      <c r="AM659" s="2"/>
      <c r="AN659" s="2"/>
      <c r="AO659" s="2"/>
      <c r="AP659" s="2"/>
      <c r="AQ659" s="2"/>
      <c r="AR659" s="15"/>
    </row>
    <row r="660" spans="1:44" ht="11.25" customHeight="1">
      <c r="A660" s="120"/>
      <c r="B660" s="120"/>
      <c r="C660" s="120"/>
      <c r="D660" s="120"/>
      <c r="E660" s="2"/>
      <c r="F660" s="2"/>
      <c r="G660" s="120"/>
      <c r="H660" s="120"/>
      <c r="I660" s="120"/>
      <c r="J660" s="58"/>
      <c r="K660" s="121"/>
      <c r="L660" s="2"/>
      <c r="M660" s="120"/>
      <c r="N660" s="120"/>
      <c r="O660" s="120"/>
      <c r="P660" s="120"/>
      <c r="Q660" s="2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122"/>
      <c r="AJ660" s="122"/>
      <c r="AK660" s="2"/>
      <c r="AL660" s="2"/>
      <c r="AM660" s="2"/>
      <c r="AN660" s="2"/>
      <c r="AO660" s="2"/>
      <c r="AP660" s="2"/>
      <c r="AQ660" s="2"/>
      <c r="AR660" s="15"/>
    </row>
    <row r="661" spans="1:44" ht="11.25" customHeight="1">
      <c r="A661" s="120"/>
      <c r="B661" s="120"/>
      <c r="C661" s="120"/>
      <c r="D661" s="120"/>
      <c r="E661" s="2"/>
      <c r="F661" s="2"/>
      <c r="G661" s="120"/>
      <c r="H661" s="120"/>
      <c r="I661" s="120"/>
      <c r="J661" s="58"/>
      <c r="K661" s="121"/>
      <c r="L661" s="2"/>
      <c r="M661" s="120"/>
      <c r="N661" s="120"/>
      <c r="O661" s="120"/>
      <c r="P661" s="120"/>
      <c r="Q661" s="2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122"/>
      <c r="AJ661" s="122"/>
      <c r="AK661" s="2"/>
      <c r="AL661" s="2"/>
      <c r="AM661" s="2"/>
      <c r="AN661" s="2"/>
      <c r="AO661" s="2"/>
      <c r="AP661" s="2"/>
      <c r="AQ661" s="2"/>
      <c r="AR661" s="15"/>
    </row>
    <row r="662" spans="1:44" ht="11.25" customHeight="1">
      <c r="A662" s="120"/>
      <c r="B662" s="120"/>
      <c r="C662" s="120"/>
      <c r="D662" s="120"/>
      <c r="E662" s="2"/>
      <c r="F662" s="2"/>
      <c r="G662" s="120"/>
      <c r="H662" s="120"/>
      <c r="I662" s="120"/>
      <c r="J662" s="58"/>
      <c r="K662" s="121"/>
      <c r="L662" s="2"/>
      <c r="M662" s="120"/>
      <c r="N662" s="120"/>
      <c r="O662" s="120"/>
      <c r="P662" s="120"/>
      <c r="Q662" s="2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122"/>
      <c r="AJ662" s="122"/>
      <c r="AK662" s="2"/>
      <c r="AL662" s="2"/>
      <c r="AM662" s="2"/>
      <c r="AN662" s="2"/>
      <c r="AO662" s="2"/>
      <c r="AP662" s="2"/>
      <c r="AQ662" s="2"/>
      <c r="AR662" s="15"/>
    </row>
    <row r="663" spans="1:44" ht="11.25" customHeight="1">
      <c r="A663" s="120"/>
      <c r="B663" s="120"/>
      <c r="C663" s="120"/>
      <c r="D663" s="120"/>
      <c r="E663" s="2"/>
      <c r="F663" s="2"/>
      <c r="G663" s="120"/>
      <c r="H663" s="120"/>
      <c r="I663" s="120"/>
      <c r="J663" s="58"/>
      <c r="K663" s="121"/>
      <c r="L663" s="2"/>
      <c r="M663" s="120"/>
      <c r="N663" s="120"/>
      <c r="O663" s="120"/>
      <c r="P663" s="120"/>
      <c r="Q663" s="2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122"/>
      <c r="AJ663" s="122"/>
      <c r="AK663" s="2"/>
      <c r="AL663" s="2"/>
      <c r="AM663" s="2"/>
      <c r="AN663" s="2"/>
      <c r="AO663" s="2"/>
      <c r="AP663" s="2"/>
      <c r="AQ663" s="2"/>
      <c r="AR663" s="15"/>
    </row>
    <row r="664" spans="1:44" ht="11.25" customHeight="1">
      <c r="A664" s="120"/>
      <c r="B664" s="120"/>
      <c r="C664" s="120"/>
      <c r="D664" s="120"/>
      <c r="E664" s="2"/>
      <c r="F664" s="2"/>
      <c r="G664" s="120"/>
      <c r="H664" s="120"/>
      <c r="I664" s="120"/>
      <c r="J664" s="58"/>
      <c r="K664" s="121"/>
      <c r="L664" s="2"/>
      <c r="M664" s="120"/>
      <c r="N664" s="120"/>
      <c r="O664" s="120"/>
      <c r="P664" s="120"/>
      <c r="Q664" s="2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122"/>
      <c r="AJ664" s="122"/>
      <c r="AK664" s="2"/>
      <c r="AL664" s="2"/>
      <c r="AM664" s="2"/>
      <c r="AN664" s="2"/>
      <c r="AO664" s="2"/>
      <c r="AP664" s="2"/>
      <c r="AQ664" s="2"/>
      <c r="AR664" s="15"/>
    </row>
    <row r="665" spans="1:44" ht="11.25" customHeight="1">
      <c r="A665" s="120"/>
      <c r="B665" s="120"/>
      <c r="C665" s="120"/>
      <c r="D665" s="120"/>
      <c r="E665" s="2"/>
      <c r="F665" s="2"/>
      <c r="G665" s="120"/>
      <c r="H665" s="120"/>
      <c r="I665" s="120"/>
      <c r="J665" s="58"/>
      <c r="K665" s="121"/>
      <c r="L665" s="2"/>
      <c r="M665" s="120"/>
      <c r="N665" s="120"/>
      <c r="O665" s="120"/>
      <c r="P665" s="120"/>
      <c r="Q665" s="2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122"/>
      <c r="AJ665" s="122"/>
      <c r="AK665" s="2"/>
      <c r="AL665" s="2"/>
      <c r="AM665" s="2"/>
      <c r="AN665" s="2"/>
      <c r="AO665" s="2"/>
      <c r="AP665" s="2"/>
      <c r="AQ665" s="2"/>
      <c r="AR665" s="15"/>
    </row>
    <row r="666" spans="1:44" ht="11.25" customHeight="1">
      <c r="A666" s="120"/>
      <c r="B666" s="120"/>
      <c r="C666" s="120"/>
      <c r="D666" s="120"/>
      <c r="E666" s="2"/>
      <c r="F666" s="2"/>
      <c r="G666" s="120"/>
      <c r="H666" s="120"/>
      <c r="I666" s="120"/>
      <c r="J666" s="58"/>
      <c r="K666" s="121"/>
      <c r="L666" s="2"/>
      <c r="M666" s="120"/>
      <c r="N666" s="120"/>
      <c r="O666" s="120"/>
      <c r="P666" s="120"/>
      <c r="Q666" s="2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122"/>
      <c r="AJ666" s="122"/>
      <c r="AK666" s="2"/>
      <c r="AL666" s="2"/>
      <c r="AM666" s="2"/>
      <c r="AN666" s="2"/>
      <c r="AO666" s="2"/>
      <c r="AP666" s="2"/>
      <c r="AQ666" s="2"/>
      <c r="AR666" s="15"/>
    </row>
    <row r="667" spans="1:44" ht="11.25" customHeight="1">
      <c r="A667" s="120"/>
      <c r="B667" s="120"/>
      <c r="C667" s="120"/>
      <c r="D667" s="120"/>
      <c r="E667" s="2"/>
      <c r="F667" s="2"/>
      <c r="G667" s="120"/>
      <c r="H667" s="120"/>
      <c r="I667" s="120"/>
      <c r="J667" s="58"/>
      <c r="K667" s="121"/>
      <c r="L667" s="2"/>
      <c r="M667" s="120"/>
      <c r="N667" s="120"/>
      <c r="O667" s="120"/>
      <c r="P667" s="120"/>
      <c r="Q667" s="2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122"/>
      <c r="AJ667" s="122"/>
      <c r="AK667" s="2"/>
      <c r="AL667" s="2"/>
      <c r="AM667" s="2"/>
      <c r="AN667" s="2"/>
      <c r="AO667" s="2"/>
      <c r="AP667" s="2"/>
      <c r="AQ667" s="2"/>
      <c r="AR667" s="15"/>
    </row>
    <row r="668" spans="1:44" ht="11.25" customHeight="1">
      <c r="A668" s="120"/>
      <c r="B668" s="120"/>
      <c r="C668" s="120"/>
      <c r="D668" s="120"/>
      <c r="E668" s="2"/>
      <c r="F668" s="2"/>
      <c r="G668" s="120"/>
      <c r="H668" s="120"/>
      <c r="I668" s="120"/>
      <c r="J668" s="58"/>
      <c r="K668" s="121"/>
      <c r="L668" s="2"/>
      <c r="M668" s="120"/>
      <c r="N668" s="120"/>
      <c r="O668" s="120"/>
      <c r="P668" s="120"/>
      <c r="Q668" s="2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122"/>
      <c r="AJ668" s="122"/>
      <c r="AK668" s="2"/>
      <c r="AL668" s="2"/>
      <c r="AM668" s="2"/>
      <c r="AN668" s="2"/>
      <c r="AO668" s="2"/>
      <c r="AP668" s="2"/>
      <c r="AQ668" s="2"/>
      <c r="AR668" s="15"/>
    </row>
    <row r="669" spans="1:44" ht="11.25" customHeight="1">
      <c r="A669" s="120"/>
      <c r="B669" s="120"/>
      <c r="C669" s="120"/>
      <c r="D669" s="120"/>
      <c r="E669" s="2"/>
      <c r="F669" s="2"/>
      <c r="G669" s="120"/>
      <c r="H669" s="120"/>
      <c r="I669" s="120"/>
      <c r="J669" s="58"/>
      <c r="K669" s="121"/>
      <c r="L669" s="2"/>
      <c r="M669" s="120"/>
      <c r="N669" s="120"/>
      <c r="O669" s="120"/>
      <c r="P669" s="120"/>
      <c r="Q669" s="2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122"/>
      <c r="AJ669" s="122"/>
      <c r="AK669" s="2"/>
      <c r="AL669" s="2"/>
      <c r="AM669" s="2"/>
      <c r="AN669" s="2"/>
      <c r="AO669" s="2"/>
      <c r="AP669" s="2"/>
      <c r="AQ669" s="2"/>
      <c r="AR669" s="15"/>
    </row>
    <row r="670" spans="1:44" ht="11.25" customHeight="1">
      <c r="A670" s="120"/>
      <c r="B670" s="120"/>
      <c r="C670" s="120"/>
      <c r="D670" s="120"/>
      <c r="E670" s="2"/>
      <c r="F670" s="2"/>
      <c r="G670" s="120"/>
      <c r="H670" s="120"/>
      <c r="I670" s="120"/>
      <c r="J670" s="58"/>
      <c r="K670" s="121"/>
      <c r="L670" s="2"/>
      <c r="M670" s="120"/>
      <c r="N670" s="120"/>
      <c r="O670" s="120"/>
      <c r="P670" s="120"/>
      <c r="Q670" s="2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122"/>
      <c r="AJ670" s="122"/>
      <c r="AK670" s="2"/>
      <c r="AL670" s="2"/>
      <c r="AM670" s="2"/>
      <c r="AN670" s="2"/>
      <c r="AO670" s="2"/>
      <c r="AP670" s="2"/>
      <c r="AQ670" s="2"/>
      <c r="AR670" s="15"/>
    </row>
    <row r="671" spans="1:44" ht="11.25" customHeight="1">
      <c r="A671" s="120"/>
      <c r="B671" s="120"/>
      <c r="C671" s="120"/>
      <c r="D671" s="120"/>
      <c r="E671" s="2"/>
      <c r="F671" s="2"/>
      <c r="G671" s="120"/>
      <c r="H671" s="120"/>
      <c r="I671" s="120"/>
      <c r="J671" s="58"/>
      <c r="K671" s="121"/>
      <c r="L671" s="2"/>
      <c r="M671" s="120"/>
      <c r="N671" s="120"/>
      <c r="O671" s="120"/>
      <c r="P671" s="120"/>
      <c r="Q671" s="2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122"/>
      <c r="AJ671" s="122"/>
      <c r="AK671" s="2"/>
      <c r="AL671" s="2"/>
      <c r="AM671" s="2"/>
      <c r="AN671" s="2"/>
      <c r="AO671" s="2"/>
      <c r="AP671" s="2"/>
      <c r="AQ671" s="2"/>
      <c r="AR671" s="15"/>
    </row>
    <row r="672" spans="1:44" ht="11.25" customHeight="1">
      <c r="A672" s="120"/>
      <c r="B672" s="120"/>
      <c r="C672" s="120"/>
      <c r="D672" s="120"/>
      <c r="E672" s="2"/>
      <c r="F672" s="2"/>
      <c r="G672" s="120"/>
      <c r="H672" s="120"/>
      <c r="I672" s="120"/>
      <c r="J672" s="58"/>
      <c r="K672" s="121"/>
      <c r="L672" s="2"/>
      <c r="M672" s="120"/>
      <c r="N672" s="120"/>
      <c r="O672" s="120"/>
      <c r="P672" s="120"/>
      <c r="Q672" s="2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122"/>
      <c r="AJ672" s="122"/>
      <c r="AK672" s="2"/>
      <c r="AL672" s="2"/>
      <c r="AM672" s="2"/>
      <c r="AN672" s="2"/>
      <c r="AO672" s="2"/>
      <c r="AP672" s="2"/>
      <c r="AQ672" s="2"/>
      <c r="AR672" s="15"/>
    </row>
    <row r="673" spans="1:44" ht="11.25" customHeight="1">
      <c r="A673" s="120"/>
      <c r="B673" s="120"/>
      <c r="C673" s="120"/>
      <c r="D673" s="120"/>
      <c r="E673" s="2"/>
      <c r="F673" s="2"/>
      <c r="G673" s="120"/>
      <c r="H673" s="120"/>
      <c r="I673" s="120"/>
      <c r="J673" s="58"/>
      <c r="K673" s="121"/>
      <c r="L673" s="2"/>
      <c r="M673" s="120"/>
      <c r="N673" s="120"/>
      <c r="O673" s="120"/>
      <c r="P673" s="120"/>
      <c r="Q673" s="2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122"/>
      <c r="AJ673" s="122"/>
      <c r="AK673" s="2"/>
      <c r="AL673" s="2"/>
      <c r="AM673" s="2"/>
      <c r="AN673" s="2"/>
      <c r="AO673" s="2"/>
      <c r="AP673" s="2"/>
      <c r="AQ673" s="2"/>
      <c r="AR673" s="15"/>
    </row>
    <row r="674" spans="1:44" ht="11.25" customHeight="1">
      <c r="A674" s="120"/>
      <c r="B674" s="120"/>
      <c r="C674" s="120"/>
      <c r="D674" s="120"/>
      <c r="E674" s="2"/>
      <c r="F674" s="2"/>
      <c r="G674" s="120"/>
      <c r="H674" s="120"/>
      <c r="I674" s="120"/>
      <c r="J674" s="58"/>
      <c r="K674" s="121"/>
      <c r="L674" s="2"/>
      <c r="M674" s="120"/>
      <c r="N674" s="120"/>
      <c r="O674" s="120"/>
      <c r="P674" s="120"/>
      <c r="Q674" s="2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122"/>
      <c r="AJ674" s="122"/>
      <c r="AK674" s="2"/>
      <c r="AL674" s="2"/>
      <c r="AM674" s="2"/>
      <c r="AN674" s="2"/>
      <c r="AO674" s="2"/>
      <c r="AP674" s="2"/>
      <c r="AQ674" s="2"/>
      <c r="AR674" s="15"/>
    </row>
    <row r="675" spans="1:44" ht="11.25" customHeight="1">
      <c r="A675" s="120"/>
      <c r="B675" s="120"/>
      <c r="C675" s="120"/>
      <c r="D675" s="120"/>
      <c r="E675" s="2"/>
      <c r="F675" s="2"/>
      <c r="G675" s="120"/>
      <c r="H675" s="120"/>
      <c r="I675" s="120"/>
      <c r="J675" s="58"/>
      <c r="K675" s="121"/>
      <c r="L675" s="2"/>
      <c r="M675" s="120"/>
      <c r="N675" s="120"/>
      <c r="O675" s="120"/>
      <c r="P675" s="120"/>
      <c r="Q675" s="2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122"/>
      <c r="AJ675" s="122"/>
      <c r="AK675" s="2"/>
      <c r="AL675" s="2"/>
      <c r="AM675" s="2"/>
      <c r="AN675" s="2"/>
      <c r="AO675" s="2"/>
      <c r="AP675" s="2"/>
      <c r="AQ675" s="2"/>
      <c r="AR675" s="15"/>
    </row>
    <row r="676" spans="1:44" ht="11.25" customHeight="1">
      <c r="A676" s="120"/>
      <c r="B676" s="120"/>
      <c r="C676" s="120"/>
      <c r="D676" s="120"/>
      <c r="E676" s="2"/>
      <c r="F676" s="2"/>
      <c r="G676" s="120"/>
      <c r="H676" s="120"/>
      <c r="I676" s="120"/>
      <c r="J676" s="58"/>
      <c r="K676" s="121"/>
      <c r="L676" s="2"/>
      <c r="M676" s="120"/>
      <c r="N676" s="120"/>
      <c r="O676" s="120"/>
      <c r="P676" s="120"/>
      <c r="Q676" s="2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122"/>
      <c r="AJ676" s="122"/>
      <c r="AK676" s="2"/>
      <c r="AL676" s="2"/>
      <c r="AM676" s="2"/>
      <c r="AN676" s="2"/>
      <c r="AO676" s="2"/>
      <c r="AP676" s="2"/>
      <c r="AQ676" s="2"/>
      <c r="AR676" s="15"/>
    </row>
    <row r="677" spans="1:44" ht="11.25" customHeight="1">
      <c r="A677" s="120"/>
      <c r="B677" s="120"/>
      <c r="C677" s="120"/>
      <c r="D677" s="120"/>
      <c r="E677" s="2"/>
      <c r="F677" s="2"/>
      <c r="G677" s="120"/>
      <c r="H677" s="120"/>
      <c r="I677" s="120"/>
      <c r="J677" s="58"/>
      <c r="K677" s="121"/>
      <c r="L677" s="2"/>
      <c r="M677" s="120"/>
      <c r="N677" s="120"/>
      <c r="O677" s="120"/>
      <c r="P677" s="120"/>
      <c r="Q677" s="2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122"/>
      <c r="AJ677" s="122"/>
      <c r="AK677" s="2"/>
      <c r="AL677" s="2"/>
      <c r="AM677" s="2"/>
      <c r="AN677" s="2"/>
      <c r="AO677" s="2"/>
      <c r="AP677" s="2"/>
      <c r="AQ677" s="2"/>
      <c r="AR677" s="15"/>
    </row>
    <row r="678" spans="1:44" ht="11.25" customHeight="1">
      <c r="A678" s="120"/>
      <c r="B678" s="120"/>
      <c r="C678" s="120"/>
      <c r="D678" s="120"/>
      <c r="E678" s="2"/>
      <c r="F678" s="2"/>
      <c r="G678" s="120"/>
      <c r="H678" s="120"/>
      <c r="I678" s="120"/>
      <c r="J678" s="58"/>
      <c r="K678" s="121"/>
      <c r="L678" s="2"/>
      <c r="M678" s="120"/>
      <c r="N678" s="120"/>
      <c r="O678" s="120"/>
      <c r="P678" s="120"/>
      <c r="Q678" s="2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122"/>
      <c r="AJ678" s="122"/>
      <c r="AK678" s="2"/>
      <c r="AL678" s="2"/>
      <c r="AM678" s="2"/>
      <c r="AN678" s="2"/>
      <c r="AO678" s="2"/>
      <c r="AP678" s="2"/>
      <c r="AQ678" s="2"/>
      <c r="AR678" s="15"/>
    </row>
    <row r="679" spans="1:44" ht="11.25" customHeight="1">
      <c r="A679" s="120"/>
      <c r="B679" s="120"/>
      <c r="C679" s="120"/>
      <c r="D679" s="120"/>
      <c r="E679" s="2"/>
      <c r="F679" s="2"/>
      <c r="G679" s="120"/>
      <c r="H679" s="120"/>
      <c r="I679" s="120"/>
      <c r="J679" s="58"/>
      <c r="K679" s="121"/>
      <c r="L679" s="2"/>
      <c r="M679" s="120"/>
      <c r="N679" s="120"/>
      <c r="O679" s="120"/>
      <c r="P679" s="120"/>
      <c r="Q679" s="2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122"/>
      <c r="AJ679" s="122"/>
      <c r="AK679" s="2"/>
      <c r="AL679" s="2"/>
      <c r="AM679" s="2"/>
      <c r="AN679" s="2"/>
      <c r="AO679" s="2"/>
      <c r="AP679" s="2"/>
      <c r="AQ679" s="2"/>
      <c r="AR679" s="15"/>
    </row>
    <row r="680" spans="1:44" ht="11.25" customHeight="1">
      <c r="A680" s="120"/>
      <c r="B680" s="120"/>
      <c r="C680" s="120"/>
      <c r="D680" s="120"/>
      <c r="E680" s="2"/>
      <c r="F680" s="2"/>
      <c r="G680" s="120"/>
      <c r="H680" s="120"/>
      <c r="I680" s="120"/>
      <c r="J680" s="58"/>
      <c r="K680" s="121"/>
      <c r="L680" s="2"/>
      <c r="M680" s="120"/>
      <c r="N680" s="120"/>
      <c r="O680" s="120"/>
      <c r="P680" s="120"/>
      <c r="Q680" s="2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122"/>
      <c r="AJ680" s="122"/>
      <c r="AK680" s="2"/>
      <c r="AL680" s="2"/>
      <c r="AM680" s="2"/>
      <c r="AN680" s="2"/>
      <c r="AO680" s="2"/>
      <c r="AP680" s="2"/>
      <c r="AQ680" s="2"/>
      <c r="AR680" s="15"/>
    </row>
    <row r="681" spans="1:44" ht="11.25" customHeight="1">
      <c r="A681" s="120"/>
      <c r="B681" s="120"/>
      <c r="C681" s="120"/>
      <c r="D681" s="120"/>
      <c r="E681" s="2"/>
      <c r="F681" s="2"/>
      <c r="G681" s="120"/>
      <c r="H681" s="120"/>
      <c r="I681" s="120"/>
      <c r="J681" s="58"/>
      <c r="K681" s="121"/>
      <c r="L681" s="2"/>
      <c r="M681" s="120"/>
      <c r="N681" s="120"/>
      <c r="O681" s="120"/>
      <c r="P681" s="120"/>
      <c r="Q681" s="2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122"/>
      <c r="AJ681" s="122"/>
      <c r="AK681" s="2"/>
      <c r="AL681" s="2"/>
      <c r="AM681" s="2"/>
      <c r="AN681" s="2"/>
      <c r="AO681" s="2"/>
      <c r="AP681" s="2"/>
      <c r="AQ681" s="2"/>
      <c r="AR681" s="15"/>
    </row>
    <row r="682" spans="1:44" ht="11.25" customHeight="1">
      <c r="A682" s="120"/>
      <c r="B682" s="120"/>
      <c r="C682" s="120"/>
      <c r="D682" s="120"/>
      <c r="E682" s="2"/>
      <c r="F682" s="2"/>
      <c r="G682" s="120"/>
      <c r="H682" s="120"/>
      <c r="I682" s="120"/>
      <c r="J682" s="58"/>
      <c r="K682" s="121"/>
      <c r="L682" s="2"/>
      <c r="M682" s="120"/>
      <c r="N682" s="120"/>
      <c r="O682" s="120"/>
      <c r="P682" s="120"/>
      <c r="Q682" s="2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122"/>
      <c r="AJ682" s="122"/>
      <c r="AK682" s="2"/>
      <c r="AL682" s="2"/>
      <c r="AM682" s="2"/>
      <c r="AN682" s="2"/>
      <c r="AO682" s="2"/>
      <c r="AP682" s="2"/>
      <c r="AQ682" s="2"/>
      <c r="AR682" s="15"/>
    </row>
    <row r="683" spans="1:44" ht="11.25" customHeight="1">
      <c r="A683" s="120"/>
      <c r="B683" s="120"/>
      <c r="C683" s="120"/>
      <c r="D683" s="120"/>
      <c r="E683" s="2"/>
      <c r="F683" s="2"/>
      <c r="G683" s="120"/>
      <c r="H683" s="120"/>
      <c r="I683" s="120"/>
      <c r="J683" s="58"/>
      <c r="K683" s="121"/>
      <c r="L683" s="2"/>
      <c r="M683" s="120"/>
      <c r="N683" s="120"/>
      <c r="O683" s="120"/>
      <c r="P683" s="120"/>
      <c r="Q683" s="2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122"/>
      <c r="AJ683" s="122"/>
      <c r="AK683" s="2"/>
      <c r="AL683" s="2"/>
      <c r="AM683" s="2"/>
      <c r="AN683" s="2"/>
      <c r="AO683" s="2"/>
      <c r="AP683" s="2"/>
      <c r="AQ683" s="2"/>
      <c r="AR683" s="15"/>
    </row>
    <row r="684" spans="1:44" ht="11.25" customHeight="1">
      <c r="A684" s="120"/>
      <c r="B684" s="120"/>
      <c r="C684" s="120"/>
      <c r="D684" s="120"/>
      <c r="E684" s="2"/>
      <c r="F684" s="2"/>
      <c r="G684" s="120"/>
      <c r="H684" s="120"/>
      <c r="I684" s="120"/>
      <c r="J684" s="58"/>
      <c r="K684" s="121"/>
      <c r="L684" s="2"/>
      <c r="M684" s="120"/>
      <c r="N684" s="120"/>
      <c r="O684" s="120"/>
      <c r="P684" s="120"/>
      <c r="Q684" s="2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122"/>
      <c r="AJ684" s="122"/>
      <c r="AK684" s="2"/>
      <c r="AL684" s="2"/>
      <c r="AM684" s="2"/>
      <c r="AN684" s="2"/>
      <c r="AO684" s="2"/>
      <c r="AP684" s="2"/>
      <c r="AQ684" s="2"/>
      <c r="AR684" s="15"/>
    </row>
    <row r="685" spans="1:44" ht="11.25" customHeight="1">
      <c r="A685" s="120"/>
      <c r="B685" s="120"/>
      <c r="C685" s="120"/>
      <c r="D685" s="120"/>
      <c r="E685" s="2"/>
      <c r="F685" s="2"/>
      <c r="G685" s="120"/>
      <c r="H685" s="120"/>
      <c r="I685" s="120"/>
      <c r="J685" s="58"/>
      <c r="K685" s="121"/>
      <c r="L685" s="2"/>
      <c r="M685" s="120"/>
      <c r="N685" s="120"/>
      <c r="O685" s="120"/>
      <c r="P685" s="120"/>
      <c r="Q685" s="2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122"/>
      <c r="AJ685" s="122"/>
      <c r="AK685" s="2"/>
      <c r="AL685" s="2"/>
      <c r="AM685" s="2"/>
      <c r="AN685" s="2"/>
      <c r="AO685" s="2"/>
      <c r="AP685" s="2"/>
      <c r="AQ685" s="2"/>
      <c r="AR685" s="15"/>
    </row>
    <row r="686" spans="1:44" ht="11.25" customHeight="1">
      <c r="A686" s="120"/>
      <c r="B686" s="120"/>
      <c r="C686" s="120"/>
      <c r="D686" s="120"/>
      <c r="E686" s="2"/>
      <c r="F686" s="2"/>
      <c r="G686" s="120"/>
      <c r="H686" s="120"/>
      <c r="I686" s="120"/>
      <c r="J686" s="58"/>
      <c r="K686" s="121"/>
      <c r="L686" s="2"/>
      <c r="M686" s="120"/>
      <c r="N686" s="120"/>
      <c r="O686" s="120"/>
      <c r="P686" s="120"/>
      <c r="Q686" s="2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122"/>
      <c r="AJ686" s="122"/>
      <c r="AK686" s="2"/>
      <c r="AL686" s="2"/>
      <c r="AM686" s="2"/>
      <c r="AN686" s="2"/>
      <c r="AO686" s="2"/>
      <c r="AP686" s="2"/>
      <c r="AQ686" s="2"/>
      <c r="AR686" s="15"/>
    </row>
    <row r="687" spans="1:44" ht="11.25" customHeight="1">
      <c r="A687" s="120"/>
      <c r="B687" s="120"/>
      <c r="C687" s="120"/>
      <c r="D687" s="120"/>
      <c r="E687" s="2"/>
      <c r="F687" s="2"/>
      <c r="G687" s="120"/>
      <c r="H687" s="120"/>
      <c r="I687" s="120"/>
      <c r="J687" s="58"/>
      <c r="K687" s="121"/>
      <c r="L687" s="2"/>
      <c r="M687" s="120"/>
      <c r="N687" s="120"/>
      <c r="O687" s="120"/>
      <c r="P687" s="120"/>
      <c r="Q687" s="2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122"/>
      <c r="AJ687" s="122"/>
      <c r="AK687" s="2"/>
      <c r="AL687" s="2"/>
      <c r="AM687" s="2"/>
      <c r="AN687" s="2"/>
      <c r="AO687" s="2"/>
      <c r="AP687" s="2"/>
      <c r="AQ687" s="2"/>
      <c r="AR687" s="15"/>
    </row>
    <row r="688" spans="1:44" ht="11.25" customHeight="1">
      <c r="A688" s="120"/>
      <c r="B688" s="120"/>
      <c r="C688" s="120"/>
      <c r="D688" s="120"/>
      <c r="E688" s="2"/>
      <c r="F688" s="2"/>
      <c r="G688" s="120"/>
      <c r="H688" s="120"/>
      <c r="I688" s="120"/>
      <c r="J688" s="58"/>
      <c r="K688" s="121"/>
      <c r="L688" s="2"/>
      <c r="M688" s="120"/>
      <c r="N688" s="120"/>
      <c r="O688" s="120"/>
      <c r="P688" s="120"/>
      <c r="Q688" s="2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122"/>
      <c r="AJ688" s="122"/>
      <c r="AK688" s="2"/>
      <c r="AL688" s="2"/>
      <c r="AM688" s="2"/>
      <c r="AN688" s="2"/>
      <c r="AO688" s="2"/>
      <c r="AP688" s="2"/>
      <c r="AQ688" s="2"/>
      <c r="AR688" s="15"/>
    </row>
    <row r="689" spans="1:44" ht="11.25" customHeight="1">
      <c r="A689" s="120"/>
      <c r="B689" s="120"/>
      <c r="C689" s="120"/>
      <c r="D689" s="120"/>
      <c r="E689" s="2"/>
      <c r="F689" s="2"/>
      <c r="G689" s="120"/>
      <c r="H689" s="120"/>
      <c r="I689" s="120"/>
      <c r="J689" s="58"/>
      <c r="K689" s="121"/>
      <c r="L689" s="2"/>
      <c r="M689" s="120"/>
      <c r="N689" s="120"/>
      <c r="O689" s="120"/>
      <c r="P689" s="120"/>
      <c r="Q689" s="2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122"/>
      <c r="AJ689" s="122"/>
      <c r="AK689" s="2"/>
      <c r="AL689" s="2"/>
      <c r="AM689" s="2"/>
      <c r="AN689" s="2"/>
      <c r="AO689" s="2"/>
      <c r="AP689" s="2"/>
      <c r="AQ689" s="2"/>
      <c r="AR689" s="15"/>
    </row>
    <row r="690" spans="1:44" ht="11.25" customHeight="1">
      <c r="A690" s="120"/>
      <c r="B690" s="120"/>
      <c r="C690" s="120"/>
      <c r="D690" s="120"/>
      <c r="E690" s="2"/>
      <c r="F690" s="2"/>
      <c r="G690" s="120"/>
      <c r="H690" s="120"/>
      <c r="I690" s="120"/>
      <c r="J690" s="58"/>
      <c r="K690" s="121"/>
      <c r="L690" s="2"/>
      <c r="M690" s="120"/>
      <c r="N690" s="120"/>
      <c r="O690" s="120"/>
      <c r="P690" s="120"/>
      <c r="Q690" s="2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122"/>
      <c r="AJ690" s="122"/>
      <c r="AK690" s="2"/>
      <c r="AL690" s="2"/>
      <c r="AM690" s="2"/>
      <c r="AN690" s="2"/>
      <c r="AO690" s="2"/>
      <c r="AP690" s="2"/>
      <c r="AQ690" s="2"/>
      <c r="AR690" s="15"/>
    </row>
    <row r="691" spans="1:44" ht="11.25" customHeight="1">
      <c r="A691" s="120"/>
      <c r="B691" s="120"/>
      <c r="C691" s="120"/>
      <c r="D691" s="120"/>
      <c r="E691" s="2"/>
      <c r="F691" s="2"/>
      <c r="G691" s="120"/>
      <c r="H691" s="120"/>
      <c r="I691" s="120"/>
      <c r="J691" s="58"/>
      <c r="K691" s="121"/>
      <c r="L691" s="2"/>
      <c r="M691" s="120"/>
      <c r="N691" s="120"/>
      <c r="O691" s="120"/>
      <c r="P691" s="120"/>
      <c r="Q691" s="2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122"/>
      <c r="AJ691" s="122"/>
      <c r="AK691" s="2"/>
      <c r="AL691" s="2"/>
      <c r="AM691" s="2"/>
      <c r="AN691" s="2"/>
      <c r="AO691" s="2"/>
      <c r="AP691" s="2"/>
      <c r="AQ691" s="2"/>
      <c r="AR691" s="15"/>
    </row>
    <row r="692" spans="1:44" ht="11.25" customHeight="1">
      <c r="A692" s="120"/>
      <c r="B692" s="120"/>
      <c r="C692" s="120"/>
      <c r="D692" s="120"/>
      <c r="E692" s="2"/>
      <c r="F692" s="2"/>
      <c r="G692" s="120"/>
      <c r="H692" s="120"/>
      <c r="I692" s="120"/>
      <c r="J692" s="58"/>
      <c r="K692" s="121"/>
      <c r="L692" s="2"/>
      <c r="M692" s="120"/>
      <c r="N692" s="120"/>
      <c r="O692" s="120"/>
      <c r="P692" s="120"/>
      <c r="Q692" s="2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122"/>
      <c r="AJ692" s="122"/>
      <c r="AK692" s="2"/>
      <c r="AL692" s="2"/>
      <c r="AM692" s="2"/>
      <c r="AN692" s="2"/>
      <c r="AO692" s="2"/>
      <c r="AP692" s="2"/>
      <c r="AQ692" s="2"/>
      <c r="AR692" s="15"/>
    </row>
    <row r="693" spans="1:44" ht="11.25" customHeight="1">
      <c r="A693" s="120"/>
      <c r="B693" s="120"/>
      <c r="C693" s="120"/>
      <c r="D693" s="120"/>
      <c r="E693" s="2"/>
      <c r="F693" s="2"/>
      <c r="G693" s="120"/>
      <c r="H693" s="120"/>
      <c r="I693" s="120"/>
      <c r="J693" s="58"/>
      <c r="K693" s="121"/>
      <c r="L693" s="2"/>
      <c r="M693" s="120"/>
      <c r="N693" s="120"/>
      <c r="O693" s="120"/>
      <c r="P693" s="120"/>
      <c r="Q693" s="2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122"/>
      <c r="AJ693" s="122"/>
      <c r="AK693" s="2"/>
      <c r="AL693" s="2"/>
      <c r="AM693" s="2"/>
      <c r="AN693" s="2"/>
      <c r="AO693" s="2"/>
      <c r="AP693" s="2"/>
      <c r="AQ693" s="2"/>
      <c r="AR693" s="15"/>
    </row>
    <row r="694" spans="1:44" ht="11.25" customHeight="1">
      <c r="A694" s="120"/>
      <c r="B694" s="120"/>
      <c r="C694" s="120"/>
      <c r="D694" s="120"/>
      <c r="E694" s="2"/>
      <c r="F694" s="2"/>
      <c r="G694" s="120"/>
      <c r="H694" s="120"/>
      <c r="I694" s="120"/>
      <c r="J694" s="58"/>
      <c r="K694" s="121"/>
      <c r="L694" s="2"/>
      <c r="M694" s="120"/>
      <c r="N694" s="120"/>
      <c r="O694" s="120"/>
      <c r="P694" s="120"/>
      <c r="Q694" s="2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122"/>
      <c r="AJ694" s="122"/>
      <c r="AK694" s="2"/>
      <c r="AL694" s="2"/>
      <c r="AM694" s="2"/>
      <c r="AN694" s="2"/>
      <c r="AO694" s="2"/>
      <c r="AP694" s="2"/>
      <c r="AQ694" s="2"/>
      <c r="AR694" s="15"/>
    </row>
    <row r="695" spans="1:44" ht="11.25" customHeight="1">
      <c r="A695" s="120"/>
      <c r="B695" s="120"/>
      <c r="C695" s="120"/>
      <c r="D695" s="120"/>
      <c r="E695" s="2"/>
      <c r="F695" s="2"/>
      <c r="G695" s="120"/>
      <c r="H695" s="120"/>
      <c r="I695" s="120"/>
      <c r="J695" s="58"/>
      <c r="K695" s="121"/>
      <c r="L695" s="2"/>
      <c r="M695" s="120"/>
      <c r="N695" s="120"/>
      <c r="O695" s="120"/>
      <c r="P695" s="120"/>
      <c r="Q695" s="2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122"/>
      <c r="AJ695" s="122"/>
      <c r="AK695" s="2"/>
      <c r="AL695" s="2"/>
      <c r="AM695" s="2"/>
      <c r="AN695" s="2"/>
      <c r="AO695" s="2"/>
      <c r="AP695" s="2"/>
      <c r="AQ695" s="2"/>
      <c r="AR695" s="15"/>
    </row>
    <row r="696" spans="1:44" ht="11.25" customHeight="1">
      <c r="A696" s="120"/>
      <c r="B696" s="120"/>
      <c r="C696" s="120"/>
      <c r="D696" s="120"/>
      <c r="E696" s="2"/>
      <c r="F696" s="2"/>
      <c r="G696" s="120"/>
      <c r="H696" s="120"/>
      <c r="I696" s="120"/>
      <c r="J696" s="58"/>
      <c r="K696" s="121"/>
      <c r="L696" s="2"/>
      <c r="M696" s="120"/>
      <c r="N696" s="120"/>
      <c r="O696" s="120"/>
      <c r="P696" s="120"/>
      <c r="Q696" s="2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122"/>
      <c r="AJ696" s="122"/>
      <c r="AK696" s="2"/>
      <c r="AL696" s="2"/>
      <c r="AM696" s="2"/>
      <c r="AN696" s="2"/>
      <c r="AO696" s="2"/>
      <c r="AP696" s="2"/>
      <c r="AQ696" s="2"/>
      <c r="AR696" s="15"/>
    </row>
    <row r="697" spans="1:44" ht="11.25" customHeight="1">
      <c r="A697" s="120"/>
      <c r="B697" s="120"/>
      <c r="C697" s="120"/>
      <c r="D697" s="120"/>
      <c r="E697" s="2"/>
      <c r="F697" s="2"/>
      <c r="G697" s="120"/>
      <c r="H697" s="120"/>
      <c r="I697" s="120"/>
      <c r="J697" s="58"/>
      <c r="K697" s="121"/>
      <c r="L697" s="2"/>
      <c r="M697" s="120"/>
      <c r="N697" s="120"/>
      <c r="O697" s="120"/>
      <c r="P697" s="120"/>
      <c r="Q697" s="2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122"/>
      <c r="AJ697" s="122"/>
      <c r="AK697" s="2"/>
      <c r="AL697" s="2"/>
      <c r="AM697" s="2"/>
      <c r="AN697" s="2"/>
      <c r="AO697" s="2"/>
      <c r="AP697" s="2"/>
      <c r="AQ697" s="2"/>
      <c r="AR697" s="15"/>
    </row>
    <row r="698" spans="1:44" ht="11.25" customHeight="1">
      <c r="A698" s="120"/>
      <c r="B698" s="120"/>
      <c r="C698" s="120"/>
      <c r="D698" s="120"/>
      <c r="E698" s="2"/>
      <c r="F698" s="2"/>
      <c r="G698" s="120"/>
      <c r="H698" s="120"/>
      <c r="I698" s="120"/>
      <c r="J698" s="58"/>
      <c r="K698" s="121"/>
      <c r="L698" s="2"/>
      <c r="M698" s="120"/>
      <c r="N698" s="120"/>
      <c r="O698" s="120"/>
      <c r="P698" s="120"/>
      <c r="Q698" s="2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122"/>
      <c r="AJ698" s="122"/>
      <c r="AK698" s="2"/>
      <c r="AL698" s="2"/>
      <c r="AM698" s="2"/>
      <c r="AN698" s="2"/>
      <c r="AO698" s="2"/>
      <c r="AP698" s="2"/>
      <c r="AQ698" s="2"/>
      <c r="AR698" s="15"/>
    </row>
    <row r="699" spans="1:44" ht="11.25" customHeight="1">
      <c r="A699" s="120"/>
      <c r="B699" s="120"/>
      <c r="C699" s="120"/>
      <c r="D699" s="120"/>
      <c r="E699" s="2"/>
      <c r="F699" s="2"/>
      <c r="G699" s="120"/>
      <c r="H699" s="120"/>
      <c r="I699" s="120"/>
      <c r="J699" s="58"/>
      <c r="K699" s="121"/>
      <c r="L699" s="2"/>
      <c r="M699" s="120"/>
      <c r="N699" s="120"/>
      <c r="O699" s="120"/>
      <c r="P699" s="120"/>
      <c r="Q699" s="2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122"/>
      <c r="AJ699" s="122"/>
      <c r="AK699" s="2"/>
      <c r="AL699" s="2"/>
      <c r="AM699" s="2"/>
      <c r="AN699" s="2"/>
      <c r="AO699" s="2"/>
      <c r="AP699" s="2"/>
      <c r="AQ699" s="2"/>
      <c r="AR699" s="15"/>
    </row>
    <row r="700" spans="1:44" ht="11.25" customHeight="1">
      <c r="A700" s="120"/>
      <c r="B700" s="120"/>
      <c r="C700" s="120"/>
      <c r="D700" s="120"/>
      <c r="E700" s="2"/>
      <c r="F700" s="2"/>
      <c r="G700" s="120"/>
      <c r="H700" s="120"/>
      <c r="I700" s="120"/>
      <c r="J700" s="58"/>
      <c r="K700" s="121"/>
      <c r="L700" s="2"/>
      <c r="M700" s="120"/>
      <c r="N700" s="120"/>
      <c r="O700" s="120"/>
      <c r="P700" s="120"/>
      <c r="Q700" s="2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122"/>
      <c r="AJ700" s="122"/>
      <c r="AK700" s="2"/>
      <c r="AL700" s="2"/>
      <c r="AM700" s="2"/>
      <c r="AN700" s="2"/>
      <c r="AO700" s="2"/>
      <c r="AP700" s="2"/>
      <c r="AQ700" s="2"/>
      <c r="AR700" s="15"/>
    </row>
    <row r="701" spans="1:44" ht="11.25" customHeight="1">
      <c r="A701" s="120"/>
      <c r="B701" s="120"/>
      <c r="C701" s="120"/>
      <c r="D701" s="120"/>
      <c r="E701" s="2"/>
      <c r="F701" s="2"/>
      <c r="G701" s="120"/>
      <c r="H701" s="120"/>
      <c r="I701" s="120"/>
      <c r="J701" s="58"/>
      <c r="K701" s="121"/>
      <c r="L701" s="2"/>
      <c r="M701" s="120"/>
      <c r="N701" s="120"/>
      <c r="O701" s="120"/>
      <c r="P701" s="120"/>
      <c r="Q701" s="2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122"/>
      <c r="AJ701" s="122"/>
      <c r="AK701" s="2"/>
      <c r="AL701" s="2"/>
      <c r="AM701" s="2"/>
      <c r="AN701" s="2"/>
      <c r="AO701" s="2"/>
      <c r="AP701" s="2"/>
      <c r="AQ701" s="2"/>
      <c r="AR701" s="15"/>
    </row>
    <row r="702" spans="1:44" ht="11.25" customHeight="1">
      <c r="A702" s="120"/>
      <c r="B702" s="120"/>
      <c r="C702" s="120"/>
      <c r="D702" s="120"/>
      <c r="E702" s="2"/>
      <c r="F702" s="2"/>
      <c r="G702" s="120"/>
      <c r="H702" s="120"/>
      <c r="I702" s="120"/>
      <c r="J702" s="58"/>
      <c r="K702" s="121"/>
      <c r="L702" s="2"/>
      <c r="M702" s="120"/>
      <c r="N702" s="120"/>
      <c r="O702" s="120"/>
      <c r="P702" s="120"/>
      <c r="Q702" s="2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122"/>
      <c r="AJ702" s="122"/>
      <c r="AK702" s="2"/>
      <c r="AL702" s="2"/>
      <c r="AM702" s="2"/>
      <c r="AN702" s="2"/>
      <c r="AO702" s="2"/>
      <c r="AP702" s="2"/>
      <c r="AQ702" s="2"/>
      <c r="AR702" s="15"/>
    </row>
    <row r="703" spans="1:44" ht="11.25" customHeight="1">
      <c r="A703" s="120"/>
      <c r="B703" s="120"/>
      <c r="C703" s="120"/>
      <c r="D703" s="120"/>
      <c r="E703" s="2"/>
      <c r="F703" s="2"/>
      <c r="G703" s="120"/>
      <c r="H703" s="120"/>
      <c r="I703" s="120"/>
      <c r="J703" s="58"/>
      <c r="K703" s="121"/>
      <c r="L703" s="2"/>
      <c r="M703" s="120"/>
      <c r="N703" s="120"/>
      <c r="O703" s="120"/>
      <c r="P703" s="120"/>
      <c r="Q703" s="2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122"/>
      <c r="AJ703" s="122"/>
      <c r="AK703" s="2"/>
      <c r="AL703" s="2"/>
      <c r="AM703" s="2"/>
      <c r="AN703" s="2"/>
      <c r="AO703" s="2"/>
      <c r="AP703" s="2"/>
      <c r="AQ703" s="2"/>
      <c r="AR703" s="15"/>
    </row>
    <row r="704" spans="1:44" ht="11.25" customHeight="1">
      <c r="A704" s="120"/>
      <c r="B704" s="120"/>
      <c r="C704" s="120"/>
      <c r="D704" s="120"/>
      <c r="E704" s="2"/>
      <c r="F704" s="2"/>
      <c r="G704" s="120"/>
      <c r="H704" s="120"/>
      <c r="I704" s="120"/>
      <c r="J704" s="58"/>
      <c r="K704" s="121"/>
      <c r="L704" s="2"/>
      <c r="M704" s="120"/>
      <c r="N704" s="120"/>
      <c r="O704" s="120"/>
      <c r="P704" s="120"/>
      <c r="Q704" s="2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122"/>
      <c r="AJ704" s="122"/>
      <c r="AK704" s="2"/>
      <c r="AL704" s="2"/>
      <c r="AM704" s="2"/>
      <c r="AN704" s="2"/>
      <c r="AO704" s="2"/>
      <c r="AP704" s="2"/>
      <c r="AQ704" s="2"/>
      <c r="AR704" s="15"/>
    </row>
    <row r="705" spans="1:44" ht="11.25" customHeight="1">
      <c r="A705" s="120"/>
      <c r="B705" s="120"/>
      <c r="C705" s="120"/>
      <c r="D705" s="120"/>
      <c r="E705" s="2"/>
      <c r="F705" s="2"/>
      <c r="G705" s="120"/>
      <c r="H705" s="120"/>
      <c r="I705" s="120"/>
      <c r="J705" s="58"/>
      <c r="K705" s="121"/>
      <c r="L705" s="2"/>
      <c r="M705" s="120"/>
      <c r="N705" s="120"/>
      <c r="O705" s="120"/>
      <c r="P705" s="120"/>
      <c r="Q705" s="2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122"/>
      <c r="AJ705" s="122"/>
      <c r="AK705" s="2"/>
      <c r="AL705" s="2"/>
      <c r="AM705" s="2"/>
      <c r="AN705" s="2"/>
      <c r="AO705" s="2"/>
      <c r="AP705" s="2"/>
      <c r="AQ705" s="2"/>
      <c r="AR705" s="15"/>
    </row>
    <row r="706" spans="1:44" ht="11.25" customHeight="1">
      <c r="A706" s="120"/>
      <c r="B706" s="120"/>
      <c r="C706" s="120"/>
      <c r="D706" s="120"/>
      <c r="E706" s="2"/>
      <c r="F706" s="2"/>
      <c r="G706" s="120"/>
      <c r="H706" s="120"/>
      <c r="I706" s="120"/>
      <c r="J706" s="58"/>
      <c r="K706" s="121"/>
      <c r="L706" s="2"/>
      <c r="M706" s="120"/>
      <c r="N706" s="120"/>
      <c r="O706" s="120"/>
      <c r="P706" s="120"/>
      <c r="Q706" s="2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122"/>
      <c r="AJ706" s="122"/>
      <c r="AK706" s="2"/>
      <c r="AL706" s="2"/>
      <c r="AM706" s="2"/>
      <c r="AN706" s="2"/>
      <c r="AO706" s="2"/>
      <c r="AP706" s="2"/>
      <c r="AQ706" s="2"/>
      <c r="AR706" s="15"/>
    </row>
    <row r="707" spans="1:44" ht="11.25" customHeight="1">
      <c r="A707" s="120"/>
      <c r="B707" s="120"/>
      <c r="C707" s="120"/>
      <c r="D707" s="120"/>
      <c r="E707" s="2"/>
      <c r="F707" s="2"/>
      <c r="G707" s="120"/>
      <c r="H707" s="120"/>
      <c r="I707" s="120"/>
      <c r="J707" s="58"/>
      <c r="K707" s="121"/>
      <c r="L707" s="2"/>
      <c r="M707" s="120"/>
      <c r="N707" s="120"/>
      <c r="O707" s="120"/>
      <c r="P707" s="120"/>
      <c r="Q707" s="2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122"/>
      <c r="AJ707" s="122"/>
      <c r="AK707" s="2"/>
      <c r="AL707" s="2"/>
      <c r="AM707" s="2"/>
      <c r="AN707" s="2"/>
      <c r="AO707" s="2"/>
      <c r="AP707" s="2"/>
      <c r="AQ707" s="2"/>
      <c r="AR707" s="15"/>
    </row>
    <row r="708" spans="1:44" ht="11.25" customHeight="1">
      <c r="A708" s="120"/>
      <c r="B708" s="120"/>
      <c r="C708" s="120"/>
      <c r="D708" s="120"/>
      <c r="E708" s="2"/>
      <c r="F708" s="2"/>
      <c r="G708" s="120"/>
      <c r="H708" s="120"/>
      <c r="I708" s="120"/>
      <c r="J708" s="58"/>
      <c r="K708" s="121"/>
      <c r="L708" s="2"/>
      <c r="M708" s="120"/>
      <c r="N708" s="120"/>
      <c r="O708" s="120"/>
      <c r="P708" s="120"/>
      <c r="Q708" s="2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122"/>
      <c r="AJ708" s="122"/>
      <c r="AK708" s="2"/>
      <c r="AL708" s="2"/>
      <c r="AM708" s="2"/>
      <c r="AN708" s="2"/>
      <c r="AO708" s="2"/>
      <c r="AP708" s="2"/>
      <c r="AQ708" s="2"/>
      <c r="AR708" s="15"/>
    </row>
    <row r="709" spans="1:44" ht="11.25" customHeight="1">
      <c r="A709" s="120"/>
      <c r="B709" s="120"/>
      <c r="C709" s="120"/>
      <c r="D709" s="120"/>
      <c r="E709" s="2"/>
      <c r="F709" s="2"/>
      <c r="G709" s="120"/>
      <c r="H709" s="120"/>
      <c r="I709" s="120"/>
      <c r="J709" s="58"/>
      <c r="K709" s="121"/>
      <c r="L709" s="2"/>
      <c r="M709" s="120"/>
      <c r="N709" s="120"/>
      <c r="O709" s="120"/>
      <c r="P709" s="120"/>
      <c r="Q709" s="2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122"/>
      <c r="AJ709" s="122"/>
      <c r="AK709" s="2"/>
      <c r="AL709" s="2"/>
      <c r="AM709" s="2"/>
      <c r="AN709" s="2"/>
      <c r="AO709" s="2"/>
      <c r="AP709" s="2"/>
      <c r="AQ709" s="2"/>
      <c r="AR709" s="15"/>
    </row>
    <row r="710" spans="1:44" ht="11.25" customHeight="1">
      <c r="A710" s="120"/>
      <c r="B710" s="120"/>
      <c r="C710" s="120"/>
      <c r="D710" s="120"/>
      <c r="E710" s="2"/>
      <c r="F710" s="2"/>
      <c r="G710" s="120"/>
      <c r="H710" s="120"/>
      <c r="I710" s="120"/>
      <c r="J710" s="58"/>
      <c r="K710" s="121"/>
      <c r="L710" s="2"/>
      <c r="M710" s="120"/>
      <c r="N710" s="120"/>
      <c r="O710" s="120"/>
      <c r="P710" s="120"/>
      <c r="Q710" s="2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122"/>
      <c r="AJ710" s="122"/>
      <c r="AK710" s="2"/>
      <c r="AL710" s="2"/>
      <c r="AM710" s="2"/>
      <c r="AN710" s="2"/>
      <c r="AO710" s="2"/>
      <c r="AP710" s="2"/>
      <c r="AQ710" s="2"/>
      <c r="AR710" s="15"/>
    </row>
    <row r="711" spans="1:44" ht="11.25" customHeight="1">
      <c r="A711" s="120"/>
      <c r="B711" s="120"/>
      <c r="C711" s="120"/>
      <c r="D711" s="120"/>
      <c r="E711" s="2"/>
      <c r="F711" s="2"/>
      <c r="G711" s="120"/>
      <c r="H711" s="120"/>
      <c r="I711" s="120"/>
      <c r="J711" s="58"/>
      <c r="K711" s="121"/>
      <c r="L711" s="2"/>
      <c r="M711" s="120"/>
      <c r="N711" s="120"/>
      <c r="O711" s="120"/>
      <c r="P711" s="120"/>
      <c r="Q711" s="2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122"/>
      <c r="AJ711" s="122"/>
      <c r="AK711" s="2"/>
      <c r="AL711" s="2"/>
      <c r="AM711" s="2"/>
      <c r="AN711" s="2"/>
      <c r="AO711" s="2"/>
      <c r="AP711" s="2"/>
      <c r="AQ711" s="2"/>
      <c r="AR711" s="15"/>
    </row>
    <row r="712" spans="1:44" ht="11.25" customHeight="1">
      <c r="A712" s="120"/>
      <c r="B712" s="120"/>
      <c r="C712" s="120"/>
      <c r="D712" s="120"/>
      <c r="E712" s="2"/>
      <c r="F712" s="2"/>
      <c r="G712" s="120"/>
      <c r="H712" s="120"/>
      <c r="I712" s="120"/>
      <c r="J712" s="58"/>
      <c r="K712" s="121"/>
      <c r="L712" s="2"/>
      <c r="M712" s="120"/>
      <c r="N712" s="120"/>
      <c r="O712" s="120"/>
      <c r="P712" s="120"/>
      <c r="Q712" s="2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122"/>
      <c r="AJ712" s="122"/>
      <c r="AK712" s="2"/>
      <c r="AL712" s="2"/>
      <c r="AM712" s="2"/>
      <c r="AN712" s="2"/>
      <c r="AO712" s="2"/>
      <c r="AP712" s="2"/>
      <c r="AQ712" s="2"/>
      <c r="AR712" s="15"/>
    </row>
    <row r="713" spans="1:44" ht="11.25" customHeight="1">
      <c r="A713" s="120"/>
      <c r="B713" s="120"/>
      <c r="C713" s="120"/>
      <c r="D713" s="120"/>
      <c r="E713" s="2"/>
      <c r="F713" s="2"/>
      <c r="G713" s="120"/>
      <c r="H713" s="120"/>
      <c r="I713" s="120"/>
      <c r="J713" s="58"/>
      <c r="K713" s="121"/>
      <c r="L713" s="2"/>
      <c r="M713" s="120"/>
      <c r="N713" s="120"/>
      <c r="O713" s="120"/>
      <c r="P713" s="120"/>
      <c r="Q713" s="2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122"/>
      <c r="AJ713" s="122"/>
      <c r="AK713" s="2"/>
      <c r="AL713" s="2"/>
      <c r="AM713" s="2"/>
      <c r="AN713" s="2"/>
      <c r="AO713" s="2"/>
      <c r="AP713" s="2"/>
      <c r="AQ713" s="2"/>
      <c r="AR713" s="15"/>
    </row>
    <row r="714" spans="1:44" ht="11.25" customHeight="1">
      <c r="A714" s="120"/>
      <c r="B714" s="120"/>
      <c r="C714" s="120"/>
      <c r="D714" s="120"/>
      <c r="E714" s="2"/>
      <c r="F714" s="2"/>
      <c r="G714" s="120"/>
      <c r="H714" s="120"/>
      <c r="I714" s="120"/>
      <c r="J714" s="58"/>
      <c r="K714" s="121"/>
      <c r="L714" s="2"/>
      <c r="M714" s="120"/>
      <c r="N714" s="120"/>
      <c r="O714" s="120"/>
      <c r="P714" s="120"/>
      <c r="Q714" s="2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122"/>
      <c r="AJ714" s="122"/>
      <c r="AK714" s="2"/>
      <c r="AL714" s="2"/>
      <c r="AM714" s="2"/>
      <c r="AN714" s="2"/>
      <c r="AO714" s="2"/>
      <c r="AP714" s="2"/>
      <c r="AQ714" s="2"/>
      <c r="AR714" s="15"/>
    </row>
    <row r="715" spans="1:44" ht="11.25" customHeight="1">
      <c r="A715" s="120"/>
      <c r="B715" s="120"/>
      <c r="C715" s="120"/>
      <c r="D715" s="120"/>
      <c r="E715" s="2"/>
      <c r="F715" s="2"/>
      <c r="G715" s="120"/>
      <c r="H715" s="120"/>
      <c r="I715" s="120"/>
      <c r="J715" s="58"/>
      <c r="K715" s="121"/>
      <c r="L715" s="2"/>
      <c r="M715" s="120"/>
      <c r="N715" s="120"/>
      <c r="O715" s="120"/>
      <c r="P715" s="120"/>
      <c r="Q715" s="2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122"/>
      <c r="AJ715" s="122"/>
      <c r="AK715" s="2"/>
      <c r="AL715" s="2"/>
      <c r="AM715" s="2"/>
      <c r="AN715" s="2"/>
      <c r="AO715" s="2"/>
      <c r="AP715" s="2"/>
      <c r="AQ715" s="2"/>
      <c r="AR715" s="15"/>
    </row>
    <row r="716" spans="1:44" ht="11.25" customHeight="1">
      <c r="A716" s="120"/>
      <c r="B716" s="120"/>
      <c r="C716" s="120"/>
      <c r="D716" s="120"/>
      <c r="E716" s="2"/>
      <c r="F716" s="2"/>
      <c r="G716" s="120"/>
      <c r="H716" s="120"/>
      <c r="I716" s="120"/>
      <c r="J716" s="58"/>
      <c r="K716" s="121"/>
      <c r="L716" s="2"/>
      <c r="M716" s="120"/>
      <c r="N716" s="120"/>
      <c r="O716" s="120"/>
      <c r="P716" s="120"/>
      <c r="Q716" s="2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122"/>
      <c r="AJ716" s="122"/>
      <c r="AK716" s="2"/>
      <c r="AL716" s="2"/>
      <c r="AM716" s="2"/>
      <c r="AN716" s="2"/>
      <c r="AO716" s="2"/>
      <c r="AP716" s="2"/>
      <c r="AQ716" s="2"/>
      <c r="AR716" s="15"/>
    </row>
    <row r="717" spans="1:44" ht="11.25" customHeight="1">
      <c r="A717" s="120"/>
      <c r="B717" s="120"/>
      <c r="C717" s="120"/>
      <c r="D717" s="120"/>
      <c r="E717" s="2"/>
      <c r="F717" s="2"/>
      <c r="G717" s="120"/>
      <c r="H717" s="120"/>
      <c r="I717" s="120"/>
      <c r="J717" s="58"/>
      <c r="K717" s="121"/>
      <c r="L717" s="2"/>
      <c r="M717" s="120"/>
      <c r="N717" s="120"/>
      <c r="O717" s="120"/>
      <c r="P717" s="120"/>
      <c r="Q717" s="2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122"/>
      <c r="AJ717" s="122"/>
      <c r="AK717" s="2"/>
      <c r="AL717" s="2"/>
      <c r="AM717" s="2"/>
      <c r="AN717" s="2"/>
      <c r="AO717" s="2"/>
      <c r="AP717" s="2"/>
      <c r="AQ717" s="2"/>
      <c r="AR717" s="15"/>
    </row>
    <row r="718" spans="1:44" ht="11.25" customHeight="1">
      <c r="A718" s="120"/>
      <c r="B718" s="120"/>
      <c r="C718" s="120"/>
      <c r="D718" s="120"/>
      <c r="E718" s="2"/>
      <c r="F718" s="2"/>
      <c r="G718" s="120"/>
      <c r="H718" s="120"/>
      <c r="I718" s="120"/>
      <c r="J718" s="58"/>
      <c r="K718" s="121"/>
      <c r="L718" s="2"/>
      <c r="M718" s="120"/>
      <c r="N718" s="120"/>
      <c r="O718" s="120"/>
      <c r="P718" s="120"/>
      <c r="Q718" s="2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122"/>
      <c r="AJ718" s="122"/>
      <c r="AK718" s="2"/>
      <c r="AL718" s="2"/>
      <c r="AM718" s="2"/>
      <c r="AN718" s="2"/>
      <c r="AO718" s="2"/>
      <c r="AP718" s="2"/>
      <c r="AQ718" s="2"/>
      <c r="AR718" s="15"/>
    </row>
    <row r="719" spans="1:44" ht="11.25" customHeight="1">
      <c r="A719" s="120"/>
      <c r="B719" s="120"/>
      <c r="C719" s="120"/>
      <c r="D719" s="120"/>
      <c r="E719" s="2"/>
      <c r="F719" s="2"/>
      <c r="G719" s="120"/>
      <c r="H719" s="120"/>
      <c r="I719" s="120"/>
      <c r="J719" s="58"/>
      <c r="K719" s="121"/>
      <c r="L719" s="2"/>
      <c r="M719" s="120"/>
      <c r="N719" s="120"/>
      <c r="O719" s="120"/>
      <c r="P719" s="120"/>
      <c r="Q719" s="2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122"/>
      <c r="AJ719" s="122"/>
      <c r="AK719" s="2"/>
      <c r="AL719" s="2"/>
      <c r="AM719" s="2"/>
      <c r="AN719" s="2"/>
      <c r="AO719" s="2"/>
      <c r="AP719" s="2"/>
      <c r="AQ719" s="2"/>
      <c r="AR719" s="15"/>
    </row>
    <row r="720" spans="1:44" ht="11.25" customHeight="1">
      <c r="A720" s="120"/>
      <c r="B720" s="120"/>
      <c r="C720" s="120"/>
      <c r="D720" s="120"/>
      <c r="E720" s="2"/>
      <c r="F720" s="2"/>
      <c r="G720" s="120"/>
      <c r="H720" s="120"/>
      <c r="I720" s="120"/>
      <c r="J720" s="58"/>
      <c r="K720" s="121"/>
      <c r="L720" s="2"/>
      <c r="M720" s="120"/>
      <c r="N720" s="120"/>
      <c r="O720" s="120"/>
      <c r="P720" s="120"/>
      <c r="Q720" s="2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122"/>
      <c r="AJ720" s="122"/>
      <c r="AK720" s="2"/>
      <c r="AL720" s="2"/>
      <c r="AM720" s="2"/>
      <c r="AN720" s="2"/>
      <c r="AO720" s="2"/>
      <c r="AP720" s="2"/>
      <c r="AQ720" s="2"/>
      <c r="AR720" s="15"/>
    </row>
    <row r="721" spans="1:44" ht="11.25" customHeight="1">
      <c r="A721" s="120"/>
      <c r="B721" s="120"/>
      <c r="C721" s="120"/>
      <c r="D721" s="120"/>
      <c r="E721" s="2"/>
      <c r="F721" s="2"/>
      <c r="G721" s="120"/>
      <c r="H721" s="120"/>
      <c r="I721" s="120"/>
      <c r="J721" s="58"/>
      <c r="K721" s="121"/>
      <c r="L721" s="2"/>
      <c r="M721" s="120"/>
      <c r="N721" s="120"/>
      <c r="O721" s="120"/>
      <c r="P721" s="120"/>
      <c r="Q721" s="2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122"/>
      <c r="AJ721" s="122"/>
      <c r="AK721" s="2"/>
      <c r="AL721" s="2"/>
      <c r="AM721" s="2"/>
      <c r="AN721" s="2"/>
      <c r="AO721" s="2"/>
      <c r="AP721" s="2"/>
      <c r="AQ721" s="2"/>
      <c r="AR721" s="15"/>
    </row>
    <row r="722" spans="1:44" ht="11.25" customHeight="1">
      <c r="A722" s="120"/>
      <c r="B722" s="120"/>
      <c r="C722" s="120"/>
      <c r="D722" s="120"/>
      <c r="E722" s="2"/>
      <c r="F722" s="2"/>
      <c r="G722" s="120"/>
      <c r="H722" s="120"/>
      <c r="I722" s="120"/>
      <c r="J722" s="58"/>
      <c r="K722" s="121"/>
      <c r="L722" s="2"/>
      <c r="M722" s="120"/>
      <c r="N722" s="120"/>
      <c r="O722" s="120"/>
      <c r="P722" s="120"/>
      <c r="Q722" s="2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122"/>
      <c r="AJ722" s="122"/>
      <c r="AK722" s="2"/>
      <c r="AL722" s="2"/>
      <c r="AM722" s="2"/>
      <c r="AN722" s="2"/>
      <c r="AO722" s="2"/>
      <c r="AP722" s="2"/>
      <c r="AQ722" s="2"/>
      <c r="AR722" s="15"/>
    </row>
    <row r="723" spans="1:44" ht="11.25" customHeight="1">
      <c r="A723" s="120"/>
      <c r="B723" s="120"/>
      <c r="C723" s="120"/>
      <c r="D723" s="120"/>
      <c r="E723" s="2"/>
      <c r="F723" s="2"/>
      <c r="G723" s="120"/>
      <c r="H723" s="120"/>
      <c r="I723" s="120"/>
      <c r="J723" s="58"/>
      <c r="K723" s="121"/>
      <c r="L723" s="2"/>
      <c r="M723" s="120"/>
      <c r="N723" s="120"/>
      <c r="O723" s="120"/>
      <c r="P723" s="120"/>
      <c r="Q723" s="2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122"/>
      <c r="AJ723" s="122"/>
      <c r="AK723" s="2"/>
      <c r="AL723" s="2"/>
      <c r="AM723" s="2"/>
      <c r="AN723" s="2"/>
      <c r="AO723" s="2"/>
      <c r="AP723" s="2"/>
      <c r="AQ723" s="2"/>
      <c r="AR723" s="15"/>
    </row>
    <row r="724" spans="1:44" ht="11.25" customHeight="1">
      <c r="A724" s="120"/>
      <c r="B724" s="120"/>
      <c r="C724" s="120"/>
      <c r="D724" s="120"/>
      <c r="E724" s="2"/>
      <c r="F724" s="2"/>
      <c r="G724" s="120"/>
      <c r="H724" s="120"/>
      <c r="I724" s="120"/>
      <c r="J724" s="58"/>
      <c r="K724" s="121"/>
      <c r="L724" s="2"/>
      <c r="M724" s="120"/>
      <c r="N724" s="120"/>
      <c r="O724" s="120"/>
      <c r="P724" s="120"/>
      <c r="Q724" s="2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122"/>
      <c r="AJ724" s="122"/>
      <c r="AK724" s="2"/>
      <c r="AL724" s="2"/>
      <c r="AM724" s="2"/>
      <c r="AN724" s="2"/>
      <c r="AO724" s="2"/>
      <c r="AP724" s="2"/>
      <c r="AQ724" s="2"/>
      <c r="AR724" s="15"/>
    </row>
    <row r="725" spans="1:44" ht="11.25" customHeight="1">
      <c r="A725" s="120"/>
      <c r="B725" s="120"/>
      <c r="C725" s="120"/>
      <c r="D725" s="120"/>
      <c r="E725" s="2"/>
      <c r="F725" s="2"/>
      <c r="G725" s="120"/>
      <c r="H725" s="120"/>
      <c r="I725" s="120"/>
      <c r="J725" s="58"/>
      <c r="K725" s="121"/>
      <c r="L725" s="2"/>
      <c r="M725" s="120"/>
      <c r="N725" s="120"/>
      <c r="O725" s="120"/>
      <c r="P725" s="120"/>
      <c r="Q725" s="2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122"/>
      <c r="AJ725" s="122"/>
      <c r="AK725" s="2"/>
      <c r="AL725" s="2"/>
      <c r="AM725" s="2"/>
      <c r="AN725" s="2"/>
      <c r="AO725" s="2"/>
      <c r="AP725" s="2"/>
      <c r="AQ725" s="2"/>
      <c r="AR725" s="15"/>
    </row>
    <row r="726" spans="1:44" ht="11.25" customHeight="1">
      <c r="A726" s="120"/>
      <c r="B726" s="120"/>
      <c r="C726" s="120"/>
      <c r="D726" s="120"/>
      <c r="E726" s="2"/>
      <c r="F726" s="2"/>
      <c r="G726" s="120"/>
      <c r="H726" s="120"/>
      <c r="I726" s="120"/>
      <c r="J726" s="58"/>
      <c r="K726" s="121"/>
      <c r="L726" s="2"/>
      <c r="M726" s="120"/>
      <c r="N726" s="120"/>
      <c r="O726" s="120"/>
      <c r="P726" s="120"/>
      <c r="Q726" s="2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122"/>
      <c r="AJ726" s="122"/>
      <c r="AK726" s="2"/>
      <c r="AL726" s="2"/>
      <c r="AM726" s="2"/>
      <c r="AN726" s="2"/>
      <c r="AO726" s="2"/>
      <c r="AP726" s="2"/>
      <c r="AQ726" s="2"/>
      <c r="AR726" s="15"/>
    </row>
    <row r="727" spans="1:44" ht="11.25" customHeight="1">
      <c r="A727" s="120"/>
      <c r="B727" s="120"/>
      <c r="C727" s="120"/>
      <c r="D727" s="120"/>
      <c r="E727" s="2"/>
      <c r="F727" s="2"/>
      <c r="G727" s="120"/>
      <c r="H727" s="120"/>
      <c r="I727" s="120"/>
      <c r="J727" s="58"/>
      <c r="K727" s="121"/>
      <c r="L727" s="2"/>
      <c r="M727" s="120"/>
      <c r="N727" s="120"/>
      <c r="O727" s="120"/>
      <c r="P727" s="120"/>
      <c r="Q727" s="2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122"/>
      <c r="AJ727" s="122"/>
      <c r="AK727" s="2"/>
      <c r="AL727" s="2"/>
      <c r="AM727" s="2"/>
      <c r="AN727" s="2"/>
      <c r="AO727" s="2"/>
      <c r="AP727" s="2"/>
      <c r="AQ727" s="2"/>
      <c r="AR727" s="15"/>
    </row>
    <row r="728" spans="1:44" ht="11.25" customHeight="1">
      <c r="A728" s="120"/>
      <c r="B728" s="120"/>
      <c r="C728" s="120"/>
      <c r="D728" s="120"/>
      <c r="E728" s="2"/>
      <c r="F728" s="2"/>
      <c r="G728" s="120"/>
      <c r="H728" s="120"/>
      <c r="I728" s="120"/>
      <c r="J728" s="58"/>
      <c r="K728" s="121"/>
      <c r="L728" s="2"/>
      <c r="M728" s="120"/>
      <c r="N728" s="120"/>
      <c r="O728" s="120"/>
      <c r="P728" s="120"/>
      <c r="Q728" s="2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122"/>
      <c r="AJ728" s="122"/>
      <c r="AK728" s="2"/>
      <c r="AL728" s="2"/>
      <c r="AM728" s="2"/>
      <c r="AN728" s="2"/>
      <c r="AO728" s="2"/>
      <c r="AP728" s="2"/>
      <c r="AQ728" s="2"/>
      <c r="AR728" s="15"/>
    </row>
    <row r="729" spans="1:44" ht="11.25" customHeight="1">
      <c r="A729" s="120"/>
      <c r="B729" s="120"/>
      <c r="C729" s="120"/>
      <c r="D729" s="120"/>
      <c r="E729" s="2"/>
      <c r="F729" s="2"/>
      <c r="G729" s="120"/>
      <c r="H729" s="120"/>
      <c r="I729" s="120"/>
      <c r="J729" s="58"/>
      <c r="K729" s="121"/>
      <c r="L729" s="2"/>
      <c r="M729" s="120"/>
      <c r="N729" s="120"/>
      <c r="O729" s="120"/>
      <c r="P729" s="120"/>
      <c r="Q729" s="2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122"/>
      <c r="AJ729" s="122"/>
      <c r="AK729" s="2"/>
      <c r="AL729" s="2"/>
      <c r="AM729" s="2"/>
      <c r="AN729" s="2"/>
      <c r="AO729" s="2"/>
      <c r="AP729" s="2"/>
      <c r="AQ729" s="2"/>
      <c r="AR729" s="15"/>
    </row>
    <row r="730" spans="1:44" ht="11.25" customHeight="1">
      <c r="A730" s="120"/>
      <c r="B730" s="120"/>
      <c r="C730" s="120"/>
      <c r="D730" s="120"/>
      <c r="E730" s="2"/>
      <c r="F730" s="2"/>
      <c r="G730" s="120"/>
      <c r="H730" s="120"/>
      <c r="I730" s="120"/>
      <c r="J730" s="58"/>
      <c r="K730" s="121"/>
      <c r="L730" s="2"/>
      <c r="M730" s="120"/>
      <c r="N730" s="120"/>
      <c r="O730" s="120"/>
      <c r="P730" s="120"/>
      <c r="Q730" s="2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122"/>
      <c r="AJ730" s="122"/>
      <c r="AK730" s="2"/>
      <c r="AL730" s="2"/>
      <c r="AM730" s="2"/>
      <c r="AN730" s="2"/>
      <c r="AO730" s="2"/>
      <c r="AP730" s="2"/>
      <c r="AQ730" s="2"/>
      <c r="AR730" s="15"/>
    </row>
    <row r="731" spans="1:44" ht="11.25" customHeight="1">
      <c r="A731" s="120"/>
      <c r="B731" s="120"/>
      <c r="C731" s="120"/>
      <c r="D731" s="120"/>
      <c r="E731" s="2"/>
      <c r="F731" s="2"/>
      <c r="G731" s="120"/>
      <c r="H731" s="120"/>
      <c r="I731" s="120"/>
      <c r="J731" s="58"/>
      <c r="K731" s="121"/>
      <c r="L731" s="2"/>
      <c r="M731" s="120"/>
      <c r="N731" s="120"/>
      <c r="O731" s="120"/>
      <c r="P731" s="120"/>
      <c r="Q731" s="2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122"/>
      <c r="AJ731" s="122"/>
      <c r="AK731" s="2"/>
      <c r="AL731" s="2"/>
      <c r="AM731" s="2"/>
      <c r="AN731" s="2"/>
      <c r="AO731" s="2"/>
      <c r="AP731" s="2"/>
      <c r="AQ731" s="2"/>
      <c r="AR731" s="15"/>
    </row>
    <row r="732" spans="1:44" ht="11.25" customHeight="1">
      <c r="A732" s="120"/>
      <c r="B732" s="120"/>
      <c r="C732" s="120"/>
      <c r="D732" s="120"/>
      <c r="E732" s="2"/>
      <c r="F732" s="2"/>
      <c r="G732" s="120"/>
      <c r="H732" s="120"/>
      <c r="I732" s="120"/>
      <c r="J732" s="58"/>
      <c r="K732" s="121"/>
      <c r="L732" s="2"/>
      <c r="M732" s="120"/>
      <c r="N732" s="120"/>
      <c r="O732" s="120"/>
      <c r="P732" s="120"/>
      <c r="Q732" s="2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122"/>
      <c r="AJ732" s="122"/>
      <c r="AK732" s="2"/>
      <c r="AL732" s="2"/>
      <c r="AM732" s="2"/>
      <c r="AN732" s="2"/>
      <c r="AO732" s="2"/>
      <c r="AP732" s="2"/>
      <c r="AQ732" s="2"/>
      <c r="AR732" s="15"/>
    </row>
    <row r="733" spans="1:44" ht="11.25" customHeight="1">
      <c r="A733" s="120"/>
      <c r="B733" s="120"/>
      <c r="C733" s="120"/>
      <c r="D733" s="120"/>
      <c r="E733" s="2"/>
      <c r="F733" s="2"/>
      <c r="G733" s="120"/>
      <c r="H733" s="120"/>
      <c r="I733" s="120"/>
      <c r="J733" s="58"/>
      <c r="K733" s="121"/>
      <c r="L733" s="2"/>
      <c r="M733" s="120"/>
      <c r="N733" s="120"/>
      <c r="O733" s="120"/>
      <c r="P733" s="120"/>
      <c r="Q733" s="2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122"/>
      <c r="AJ733" s="122"/>
      <c r="AK733" s="2"/>
      <c r="AL733" s="2"/>
      <c r="AM733" s="2"/>
      <c r="AN733" s="2"/>
      <c r="AO733" s="2"/>
      <c r="AP733" s="2"/>
      <c r="AQ733" s="2"/>
      <c r="AR733" s="15"/>
    </row>
    <row r="734" spans="1:44" ht="11.25" customHeight="1">
      <c r="A734" s="120"/>
      <c r="B734" s="120"/>
      <c r="C734" s="120"/>
      <c r="D734" s="120"/>
      <c r="E734" s="2"/>
      <c r="F734" s="2"/>
      <c r="G734" s="120"/>
      <c r="H734" s="120"/>
      <c r="I734" s="120"/>
      <c r="J734" s="58"/>
      <c r="K734" s="121"/>
      <c r="L734" s="2"/>
      <c r="M734" s="120"/>
      <c r="N734" s="120"/>
      <c r="O734" s="120"/>
      <c r="P734" s="120"/>
      <c r="Q734" s="2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122"/>
      <c r="AJ734" s="122"/>
      <c r="AK734" s="2"/>
      <c r="AL734" s="2"/>
      <c r="AM734" s="2"/>
      <c r="AN734" s="2"/>
      <c r="AO734" s="2"/>
      <c r="AP734" s="2"/>
      <c r="AQ734" s="2"/>
      <c r="AR734" s="15"/>
    </row>
    <row r="735" spans="1:44" ht="11.25" customHeight="1">
      <c r="A735" s="120"/>
      <c r="B735" s="120"/>
      <c r="C735" s="120"/>
      <c r="D735" s="120"/>
      <c r="E735" s="2"/>
      <c r="F735" s="2"/>
      <c r="G735" s="120"/>
      <c r="H735" s="120"/>
      <c r="I735" s="120"/>
      <c r="J735" s="58"/>
      <c r="K735" s="121"/>
      <c r="L735" s="2"/>
      <c r="M735" s="120"/>
      <c r="N735" s="120"/>
      <c r="O735" s="120"/>
      <c r="P735" s="120"/>
      <c r="Q735" s="2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122"/>
      <c r="AJ735" s="122"/>
      <c r="AK735" s="2"/>
      <c r="AL735" s="2"/>
      <c r="AM735" s="2"/>
      <c r="AN735" s="2"/>
      <c r="AO735" s="2"/>
      <c r="AP735" s="2"/>
      <c r="AQ735" s="2"/>
      <c r="AR735" s="15"/>
    </row>
    <row r="736" spans="1:44" ht="11.25" customHeight="1">
      <c r="A736" s="120"/>
      <c r="B736" s="120"/>
      <c r="C736" s="120"/>
      <c r="D736" s="120"/>
      <c r="E736" s="2"/>
      <c r="F736" s="2"/>
      <c r="G736" s="120"/>
      <c r="H736" s="120"/>
      <c r="I736" s="120"/>
      <c r="J736" s="58"/>
      <c r="K736" s="121"/>
      <c r="L736" s="2"/>
      <c r="M736" s="120"/>
      <c r="N736" s="120"/>
      <c r="O736" s="120"/>
      <c r="P736" s="120"/>
      <c r="Q736" s="2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122"/>
      <c r="AJ736" s="122"/>
      <c r="AK736" s="2"/>
      <c r="AL736" s="2"/>
      <c r="AM736" s="2"/>
      <c r="AN736" s="2"/>
      <c r="AO736" s="2"/>
      <c r="AP736" s="2"/>
      <c r="AQ736" s="2"/>
      <c r="AR736" s="15"/>
    </row>
    <row r="737" spans="1:44" ht="11.25" customHeight="1">
      <c r="A737" s="120"/>
      <c r="B737" s="120"/>
      <c r="C737" s="120"/>
      <c r="D737" s="120"/>
      <c r="E737" s="2"/>
      <c r="F737" s="2"/>
      <c r="G737" s="120"/>
      <c r="H737" s="120"/>
      <c r="I737" s="120"/>
      <c r="J737" s="58"/>
      <c r="K737" s="121"/>
      <c r="L737" s="2"/>
      <c r="M737" s="120"/>
      <c r="N737" s="120"/>
      <c r="O737" s="120"/>
      <c r="P737" s="120"/>
      <c r="Q737" s="2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122"/>
      <c r="AJ737" s="122"/>
      <c r="AK737" s="2"/>
      <c r="AL737" s="2"/>
      <c r="AM737" s="2"/>
      <c r="AN737" s="2"/>
      <c r="AO737" s="2"/>
      <c r="AP737" s="2"/>
      <c r="AQ737" s="2"/>
      <c r="AR737" s="15"/>
    </row>
    <row r="738" spans="1:44" ht="11.25" customHeight="1">
      <c r="A738" s="120"/>
      <c r="B738" s="120"/>
      <c r="C738" s="120"/>
      <c r="D738" s="120"/>
      <c r="E738" s="2"/>
      <c r="F738" s="2"/>
      <c r="G738" s="120"/>
      <c r="H738" s="120"/>
      <c r="I738" s="120"/>
      <c r="J738" s="58"/>
      <c r="K738" s="121"/>
      <c r="L738" s="2"/>
      <c r="M738" s="120"/>
      <c r="N738" s="120"/>
      <c r="O738" s="120"/>
      <c r="P738" s="120"/>
      <c r="Q738" s="2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122"/>
      <c r="AJ738" s="122"/>
      <c r="AK738" s="2"/>
      <c r="AL738" s="2"/>
      <c r="AM738" s="2"/>
      <c r="AN738" s="2"/>
      <c r="AO738" s="2"/>
      <c r="AP738" s="2"/>
      <c r="AQ738" s="2"/>
      <c r="AR738" s="15"/>
    </row>
    <row r="739" spans="1:44" ht="11.25" customHeight="1">
      <c r="A739" s="120"/>
      <c r="B739" s="120"/>
      <c r="C739" s="120"/>
      <c r="D739" s="120"/>
      <c r="E739" s="2"/>
      <c r="F739" s="2"/>
      <c r="G739" s="120"/>
      <c r="H739" s="120"/>
      <c r="I739" s="120"/>
      <c r="J739" s="58"/>
      <c r="K739" s="121"/>
      <c r="L739" s="2"/>
      <c r="M739" s="120"/>
      <c r="N739" s="120"/>
      <c r="O739" s="120"/>
      <c r="P739" s="120"/>
      <c r="Q739" s="2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122"/>
      <c r="AJ739" s="122"/>
      <c r="AK739" s="2"/>
      <c r="AL739" s="2"/>
      <c r="AM739" s="2"/>
      <c r="AN739" s="2"/>
      <c r="AO739" s="2"/>
      <c r="AP739" s="2"/>
      <c r="AQ739" s="2"/>
      <c r="AR739" s="15"/>
    </row>
    <row r="740" spans="1:44" ht="11.25" customHeight="1">
      <c r="A740" s="120"/>
      <c r="B740" s="120"/>
      <c r="C740" s="120"/>
      <c r="D740" s="120"/>
      <c r="E740" s="2"/>
      <c r="F740" s="2"/>
      <c r="G740" s="120"/>
      <c r="H740" s="120"/>
      <c r="I740" s="120"/>
      <c r="J740" s="58"/>
      <c r="K740" s="121"/>
      <c r="L740" s="2"/>
      <c r="M740" s="120"/>
      <c r="N740" s="120"/>
      <c r="O740" s="120"/>
      <c r="P740" s="120"/>
      <c r="Q740" s="2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122"/>
      <c r="AJ740" s="122"/>
      <c r="AK740" s="2"/>
      <c r="AL740" s="2"/>
      <c r="AM740" s="2"/>
      <c r="AN740" s="2"/>
      <c r="AO740" s="2"/>
      <c r="AP740" s="2"/>
      <c r="AQ740" s="2"/>
      <c r="AR740" s="15"/>
    </row>
    <row r="741" spans="1:44" ht="11.25" customHeight="1">
      <c r="A741" s="120"/>
      <c r="B741" s="120"/>
      <c r="C741" s="120"/>
      <c r="D741" s="120"/>
      <c r="E741" s="2"/>
      <c r="F741" s="2"/>
      <c r="G741" s="120"/>
      <c r="H741" s="120"/>
      <c r="I741" s="120"/>
      <c r="J741" s="58"/>
      <c r="K741" s="121"/>
      <c r="L741" s="2"/>
      <c r="M741" s="120"/>
      <c r="N741" s="120"/>
      <c r="O741" s="120"/>
      <c r="P741" s="120"/>
      <c r="Q741" s="2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122"/>
      <c r="AJ741" s="122"/>
      <c r="AK741" s="2"/>
      <c r="AL741" s="2"/>
      <c r="AM741" s="2"/>
      <c r="AN741" s="2"/>
      <c r="AO741" s="2"/>
      <c r="AP741" s="2"/>
      <c r="AQ741" s="2"/>
      <c r="AR741" s="15"/>
    </row>
    <row r="742" spans="1:44" ht="11.25" customHeight="1">
      <c r="A742" s="120"/>
      <c r="B742" s="120"/>
      <c r="C742" s="120"/>
      <c r="D742" s="120"/>
      <c r="E742" s="2"/>
      <c r="F742" s="2"/>
      <c r="G742" s="120"/>
      <c r="H742" s="120"/>
      <c r="I742" s="120"/>
      <c r="J742" s="58"/>
      <c r="K742" s="121"/>
      <c r="L742" s="2"/>
      <c r="M742" s="120"/>
      <c r="N742" s="120"/>
      <c r="O742" s="120"/>
      <c r="P742" s="120"/>
      <c r="Q742" s="2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122"/>
      <c r="AJ742" s="122"/>
      <c r="AK742" s="2"/>
      <c r="AL742" s="2"/>
      <c r="AM742" s="2"/>
      <c r="AN742" s="2"/>
      <c r="AO742" s="2"/>
      <c r="AP742" s="2"/>
      <c r="AQ742" s="2"/>
      <c r="AR742" s="15"/>
    </row>
    <row r="743" spans="1:44" ht="11.25" customHeight="1">
      <c r="A743" s="120"/>
      <c r="B743" s="120"/>
      <c r="C743" s="120"/>
      <c r="D743" s="120"/>
      <c r="E743" s="2"/>
      <c r="F743" s="2"/>
      <c r="G743" s="120"/>
      <c r="H743" s="120"/>
      <c r="I743" s="120"/>
      <c r="J743" s="58"/>
      <c r="K743" s="121"/>
      <c r="L743" s="2"/>
      <c r="M743" s="120"/>
      <c r="N743" s="120"/>
      <c r="O743" s="120"/>
      <c r="P743" s="120"/>
      <c r="Q743" s="2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122"/>
      <c r="AJ743" s="122"/>
      <c r="AK743" s="2"/>
      <c r="AL743" s="2"/>
      <c r="AM743" s="2"/>
      <c r="AN743" s="2"/>
      <c r="AO743" s="2"/>
      <c r="AP743" s="2"/>
      <c r="AQ743" s="2"/>
      <c r="AR743" s="15"/>
    </row>
    <row r="744" spans="1:44" ht="11.25" customHeight="1">
      <c r="A744" s="120"/>
      <c r="B744" s="120"/>
      <c r="C744" s="120"/>
      <c r="D744" s="120"/>
      <c r="E744" s="2"/>
      <c r="F744" s="2"/>
      <c r="G744" s="120"/>
      <c r="H744" s="120"/>
      <c r="I744" s="120"/>
      <c r="J744" s="58"/>
      <c r="K744" s="121"/>
      <c r="L744" s="2"/>
      <c r="M744" s="120"/>
      <c r="N744" s="120"/>
      <c r="O744" s="120"/>
      <c r="P744" s="120"/>
      <c r="Q744" s="2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122"/>
      <c r="AJ744" s="122"/>
      <c r="AK744" s="2"/>
      <c r="AL744" s="2"/>
      <c r="AM744" s="2"/>
      <c r="AN744" s="2"/>
      <c r="AO744" s="2"/>
      <c r="AP744" s="2"/>
      <c r="AQ744" s="2"/>
      <c r="AR744" s="15"/>
    </row>
    <row r="745" spans="1:44" ht="11.25" customHeight="1">
      <c r="A745" s="120"/>
      <c r="B745" s="120"/>
      <c r="C745" s="120"/>
      <c r="D745" s="120"/>
      <c r="E745" s="2"/>
      <c r="F745" s="2"/>
      <c r="G745" s="120"/>
      <c r="H745" s="120"/>
      <c r="I745" s="120"/>
      <c r="J745" s="58"/>
      <c r="K745" s="121"/>
      <c r="L745" s="2"/>
      <c r="M745" s="120"/>
      <c r="N745" s="120"/>
      <c r="O745" s="120"/>
      <c r="P745" s="120"/>
      <c r="Q745" s="2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122"/>
      <c r="AJ745" s="122"/>
      <c r="AK745" s="2"/>
      <c r="AL745" s="2"/>
      <c r="AM745" s="2"/>
      <c r="AN745" s="2"/>
      <c r="AO745" s="2"/>
      <c r="AP745" s="2"/>
      <c r="AQ745" s="2"/>
      <c r="AR745" s="15"/>
    </row>
    <row r="746" spans="1:44" ht="11.25" customHeight="1">
      <c r="A746" s="120"/>
      <c r="B746" s="120"/>
      <c r="C746" s="120"/>
      <c r="D746" s="120"/>
      <c r="E746" s="2"/>
      <c r="F746" s="2"/>
      <c r="G746" s="120"/>
      <c r="H746" s="120"/>
      <c r="I746" s="120"/>
      <c r="J746" s="58"/>
      <c r="K746" s="121"/>
      <c r="L746" s="2"/>
      <c r="M746" s="120"/>
      <c r="N746" s="120"/>
      <c r="O746" s="120"/>
      <c r="P746" s="120"/>
      <c r="Q746" s="2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122"/>
      <c r="AJ746" s="122"/>
      <c r="AK746" s="2"/>
      <c r="AL746" s="2"/>
      <c r="AM746" s="2"/>
      <c r="AN746" s="2"/>
      <c r="AO746" s="2"/>
      <c r="AP746" s="2"/>
      <c r="AQ746" s="2"/>
      <c r="AR746" s="15"/>
    </row>
    <row r="747" spans="1:44" ht="11.25" customHeight="1">
      <c r="A747" s="120"/>
      <c r="B747" s="120"/>
      <c r="C747" s="120"/>
      <c r="D747" s="120"/>
      <c r="E747" s="2"/>
      <c r="F747" s="2"/>
      <c r="G747" s="120"/>
      <c r="H747" s="120"/>
      <c r="I747" s="120"/>
      <c r="J747" s="58"/>
      <c r="K747" s="121"/>
      <c r="L747" s="2"/>
      <c r="M747" s="120"/>
      <c r="N747" s="120"/>
      <c r="O747" s="120"/>
      <c r="P747" s="120"/>
      <c r="Q747" s="2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122"/>
      <c r="AJ747" s="122"/>
      <c r="AK747" s="2"/>
      <c r="AL747" s="2"/>
      <c r="AM747" s="2"/>
      <c r="AN747" s="2"/>
      <c r="AO747" s="2"/>
      <c r="AP747" s="2"/>
      <c r="AQ747" s="2"/>
      <c r="AR747" s="15"/>
    </row>
    <row r="748" spans="1:44" ht="11.25" customHeight="1">
      <c r="A748" s="120"/>
      <c r="B748" s="120"/>
      <c r="C748" s="120"/>
      <c r="D748" s="120"/>
      <c r="E748" s="2"/>
      <c r="F748" s="2"/>
      <c r="G748" s="120"/>
      <c r="H748" s="120"/>
      <c r="I748" s="120"/>
      <c r="J748" s="58"/>
      <c r="K748" s="121"/>
      <c r="L748" s="2"/>
      <c r="M748" s="120"/>
      <c r="N748" s="120"/>
      <c r="O748" s="120"/>
      <c r="P748" s="120"/>
      <c r="Q748" s="2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122"/>
      <c r="AJ748" s="122"/>
      <c r="AK748" s="2"/>
      <c r="AL748" s="2"/>
      <c r="AM748" s="2"/>
      <c r="AN748" s="2"/>
      <c r="AO748" s="2"/>
      <c r="AP748" s="2"/>
      <c r="AQ748" s="2"/>
      <c r="AR748" s="15"/>
    </row>
    <row r="749" spans="1:44" ht="11.25" customHeight="1">
      <c r="A749" s="120"/>
      <c r="B749" s="120"/>
      <c r="C749" s="120"/>
      <c r="D749" s="120"/>
      <c r="E749" s="2"/>
      <c r="F749" s="2"/>
      <c r="G749" s="120"/>
      <c r="H749" s="120"/>
      <c r="I749" s="120"/>
      <c r="J749" s="58"/>
      <c r="K749" s="121"/>
      <c r="L749" s="2"/>
      <c r="M749" s="120"/>
      <c r="N749" s="120"/>
      <c r="O749" s="120"/>
      <c r="P749" s="120"/>
      <c r="Q749" s="2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122"/>
      <c r="AJ749" s="122"/>
      <c r="AK749" s="2"/>
      <c r="AL749" s="2"/>
      <c r="AM749" s="2"/>
      <c r="AN749" s="2"/>
      <c r="AO749" s="2"/>
      <c r="AP749" s="2"/>
      <c r="AQ749" s="2"/>
      <c r="AR749" s="15"/>
    </row>
    <row r="750" spans="1:44" ht="11.25" customHeight="1">
      <c r="A750" s="120"/>
      <c r="B750" s="120"/>
      <c r="C750" s="120"/>
      <c r="D750" s="120"/>
      <c r="E750" s="2"/>
      <c r="F750" s="2"/>
      <c r="G750" s="120"/>
      <c r="H750" s="120"/>
      <c r="I750" s="120"/>
      <c r="J750" s="58"/>
      <c r="K750" s="121"/>
      <c r="L750" s="2"/>
      <c r="M750" s="120"/>
      <c r="N750" s="120"/>
      <c r="O750" s="120"/>
      <c r="P750" s="120"/>
      <c r="Q750" s="2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122"/>
      <c r="AJ750" s="122"/>
      <c r="AK750" s="2"/>
      <c r="AL750" s="2"/>
      <c r="AM750" s="2"/>
      <c r="AN750" s="2"/>
      <c r="AO750" s="2"/>
      <c r="AP750" s="2"/>
      <c r="AQ750" s="2"/>
      <c r="AR750" s="15"/>
    </row>
    <row r="751" spans="1:44" ht="11.25" customHeight="1">
      <c r="A751" s="120"/>
      <c r="B751" s="120"/>
      <c r="C751" s="120"/>
      <c r="D751" s="120"/>
      <c r="E751" s="2"/>
      <c r="F751" s="2"/>
      <c r="G751" s="120"/>
      <c r="H751" s="120"/>
      <c r="I751" s="120"/>
      <c r="J751" s="58"/>
      <c r="K751" s="121"/>
      <c r="L751" s="2"/>
      <c r="M751" s="120"/>
      <c r="N751" s="120"/>
      <c r="O751" s="120"/>
      <c r="P751" s="120"/>
      <c r="Q751" s="2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122"/>
      <c r="AJ751" s="122"/>
      <c r="AK751" s="2"/>
      <c r="AL751" s="2"/>
      <c r="AM751" s="2"/>
      <c r="AN751" s="2"/>
      <c r="AO751" s="2"/>
      <c r="AP751" s="2"/>
      <c r="AQ751" s="2"/>
      <c r="AR751" s="15"/>
    </row>
    <row r="752" spans="1:44" ht="11.25" customHeight="1">
      <c r="A752" s="120"/>
      <c r="B752" s="120"/>
      <c r="C752" s="120"/>
      <c r="D752" s="120"/>
      <c r="E752" s="2"/>
      <c r="F752" s="2"/>
      <c r="G752" s="120"/>
      <c r="H752" s="120"/>
      <c r="I752" s="120"/>
      <c r="J752" s="58"/>
      <c r="K752" s="121"/>
      <c r="L752" s="2"/>
      <c r="M752" s="120"/>
      <c r="N752" s="120"/>
      <c r="O752" s="120"/>
      <c r="P752" s="120"/>
      <c r="Q752" s="2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122"/>
      <c r="AJ752" s="122"/>
      <c r="AK752" s="2"/>
      <c r="AL752" s="2"/>
      <c r="AM752" s="2"/>
      <c r="AN752" s="2"/>
      <c r="AO752" s="2"/>
      <c r="AP752" s="2"/>
      <c r="AQ752" s="2"/>
      <c r="AR752" s="15"/>
    </row>
    <row r="753" spans="1:44" ht="11.25" customHeight="1">
      <c r="A753" s="120"/>
      <c r="B753" s="120"/>
      <c r="C753" s="120"/>
      <c r="D753" s="120"/>
      <c r="E753" s="2"/>
      <c r="F753" s="2"/>
      <c r="G753" s="120"/>
      <c r="H753" s="120"/>
      <c r="I753" s="120"/>
      <c r="J753" s="58"/>
      <c r="K753" s="121"/>
      <c r="L753" s="2"/>
      <c r="M753" s="120"/>
      <c r="N753" s="120"/>
      <c r="O753" s="120"/>
      <c r="P753" s="120"/>
      <c r="Q753" s="2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122"/>
      <c r="AJ753" s="122"/>
      <c r="AK753" s="2"/>
      <c r="AL753" s="2"/>
      <c r="AM753" s="2"/>
      <c r="AN753" s="2"/>
      <c r="AO753" s="2"/>
      <c r="AP753" s="2"/>
      <c r="AQ753" s="2"/>
      <c r="AR753" s="15"/>
    </row>
    <row r="754" spans="1:44" ht="11.25" customHeight="1">
      <c r="A754" s="120"/>
      <c r="B754" s="120"/>
      <c r="C754" s="120"/>
      <c r="D754" s="120"/>
      <c r="E754" s="2"/>
      <c r="F754" s="2"/>
      <c r="G754" s="120"/>
      <c r="H754" s="120"/>
      <c r="I754" s="120"/>
      <c r="J754" s="58"/>
      <c r="K754" s="121"/>
      <c r="L754" s="2"/>
      <c r="M754" s="120"/>
      <c r="N754" s="120"/>
      <c r="O754" s="120"/>
      <c r="P754" s="120"/>
      <c r="Q754" s="2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122"/>
      <c r="AJ754" s="122"/>
      <c r="AK754" s="2"/>
      <c r="AL754" s="2"/>
      <c r="AM754" s="2"/>
      <c r="AN754" s="2"/>
      <c r="AO754" s="2"/>
      <c r="AP754" s="2"/>
      <c r="AQ754" s="2"/>
      <c r="AR754" s="15"/>
    </row>
    <row r="755" spans="1:44" ht="11.25" customHeight="1">
      <c r="A755" s="120"/>
      <c r="B755" s="120"/>
      <c r="C755" s="120"/>
      <c r="D755" s="120"/>
      <c r="E755" s="2"/>
      <c r="F755" s="2"/>
      <c r="G755" s="120"/>
      <c r="H755" s="120"/>
      <c r="I755" s="120"/>
      <c r="J755" s="58"/>
      <c r="K755" s="121"/>
      <c r="L755" s="2"/>
      <c r="M755" s="120"/>
      <c r="N755" s="120"/>
      <c r="O755" s="120"/>
      <c r="P755" s="120"/>
      <c r="Q755" s="2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122"/>
      <c r="AJ755" s="122"/>
      <c r="AK755" s="2"/>
      <c r="AL755" s="2"/>
      <c r="AM755" s="2"/>
      <c r="AN755" s="2"/>
      <c r="AO755" s="2"/>
      <c r="AP755" s="2"/>
      <c r="AQ755" s="2"/>
      <c r="AR755" s="15"/>
    </row>
    <row r="756" spans="1:44" ht="11.25" customHeight="1">
      <c r="A756" s="120"/>
      <c r="B756" s="120"/>
      <c r="C756" s="120"/>
      <c r="D756" s="120"/>
      <c r="E756" s="2"/>
      <c r="F756" s="2"/>
      <c r="G756" s="120"/>
      <c r="H756" s="120"/>
      <c r="I756" s="120"/>
      <c r="J756" s="58"/>
      <c r="K756" s="121"/>
      <c r="L756" s="2"/>
      <c r="M756" s="120"/>
      <c r="N756" s="120"/>
      <c r="O756" s="120"/>
      <c r="P756" s="120"/>
      <c r="Q756" s="2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122"/>
      <c r="AJ756" s="122"/>
      <c r="AK756" s="2"/>
      <c r="AL756" s="2"/>
      <c r="AM756" s="2"/>
      <c r="AN756" s="2"/>
      <c r="AO756" s="2"/>
      <c r="AP756" s="2"/>
      <c r="AQ756" s="2"/>
      <c r="AR756" s="15"/>
    </row>
    <row r="757" spans="1:44" ht="11.25" customHeight="1">
      <c r="A757" s="120"/>
      <c r="B757" s="120"/>
      <c r="C757" s="120"/>
      <c r="D757" s="120"/>
      <c r="E757" s="2"/>
      <c r="F757" s="2"/>
      <c r="G757" s="120"/>
      <c r="H757" s="120"/>
      <c r="I757" s="120"/>
      <c r="J757" s="58"/>
      <c r="K757" s="121"/>
      <c r="L757" s="2"/>
      <c r="M757" s="120"/>
      <c r="N757" s="120"/>
      <c r="O757" s="120"/>
      <c r="P757" s="120"/>
      <c r="Q757" s="2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122"/>
      <c r="AJ757" s="122"/>
      <c r="AK757" s="2"/>
      <c r="AL757" s="2"/>
      <c r="AM757" s="2"/>
      <c r="AN757" s="2"/>
      <c r="AO757" s="2"/>
      <c r="AP757" s="2"/>
      <c r="AQ757" s="2"/>
      <c r="AR757" s="15"/>
    </row>
    <row r="758" spans="1:44" ht="11.25" customHeight="1">
      <c r="A758" s="120"/>
      <c r="B758" s="120"/>
      <c r="C758" s="120"/>
      <c r="D758" s="120"/>
      <c r="E758" s="2"/>
      <c r="F758" s="2"/>
      <c r="G758" s="120"/>
      <c r="H758" s="120"/>
      <c r="I758" s="120"/>
      <c r="J758" s="58"/>
      <c r="K758" s="121"/>
      <c r="L758" s="2"/>
      <c r="M758" s="120"/>
      <c r="N758" s="120"/>
      <c r="O758" s="120"/>
      <c r="P758" s="120"/>
      <c r="Q758" s="2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122"/>
      <c r="AJ758" s="122"/>
      <c r="AK758" s="2"/>
      <c r="AL758" s="2"/>
      <c r="AM758" s="2"/>
      <c r="AN758" s="2"/>
      <c r="AO758" s="2"/>
      <c r="AP758" s="2"/>
      <c r="AQ758" s="2"/>
      <c r="AR758" s="15"/>
    </row>
    <row r="759" spans="1:44" ht="11.25" customHeight="1">
      <c r="A759" s="120"/>
      <c r="B759" s="120"/>
      <c r="C759" s="120"/>
      <c r="D759" s="120"/>
      <c r="E759" s="2"/>
      <c r="F759" s="2"/>
      <c r="G759" s="120"/>
      <c r="H759" s="120"/>
      <c r="I759" s="120"/>
      <c r="J759" s="58"/>
      <c r="K759" s="121"/>
      <c r="L759" s="2"/>
      <c r="M759" s="120"/>
      <c r="N759" s="120"/>
      <c r="O759" s="120"/>
      <c r="P759" s="120"/>
      <c r="Q759" s="2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122"/>
      <c r="AJ759" s="122"/>
      <c r="AK759" s="2"/>
      <c r="AL759" s="2"/>
      <c r="AM759" s="2"/>
      <c r="AN759" s="2"/>
      <c r="AO759" s="2"/>
      <c r="AP759" s="2"/>
      <c r="AQ759" s="2"/>
      <c r="AR759" s="15"/>
    </row>
    <row r="760" spans="1:44" ht="11.25" customHeight="1">
      <c r="A760" s="120"/>
      <c r="B760" s="120"/>
      <c r="C760" s="120"/>
      <c r="D760" s="120"/>
      <c r="E760" s="2"/>
      <c r="F760" s="2"/>
      <c r="G760" s="120"/>
      <c r="H760" s="120"/>
      <c r="I760" s="120"/>
      <c r="J760" s="58"/>
      <c r="K760" s="121"/>
      <c r="L760" s="2"/>
      <c r="M760" s="120"/>
      <c r="N760" s="120"/>
      <c r="O760" s="120"/>
      <c r="P760" s="120"/>
      <c r="Q760" s="2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122"/>
      <c r="AJ760" s="122"/>
      <c r="AK760" s="2"/>
      <c r="AL760" s="2"/>
      <c r="AM760" s="2"/>
      <c r="AN760" s="2"/>
      <c r="AO760" s="2"/>
      <c r="AP760" s="2"/>
      <c r="AQ760" s="2"/>
      <c r="AR760" s="15"/>
    </row>
    <row r="761" spans="1:44" ht="11.25" customHeight="1">
      <c r="A761" s="120"/>
      <c r="B761" s="120"/>
      <c r="C761" s="120"/>
      <c r="D761" s="120"/>
      <c r="E761" s="2"/>
      <c r="F761" s="2"/>
      <c r="G761" s="120"/>
      <c r="H761" s="120"/>
      <c r="I761" s="120"/>
      <c r="J761" s="58"/>
      <c r="K761" s="121"/>
      <c r="L761" s="2"/>
      <c r="M761" s="120"/>
      <c r="N761" s="120"/>
      <c r="O761" s="120"/>
      <c r="P761" s="120"/>
      <c r="Q761" s="2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122"/>
      <c r="AJ761" s="122"/>
      <c r="AK761" s="2"/>
      <c r="AL761" s="2"/>
      <c r="AM761" s="2"/>
      <c r="AN761" s="2"/>
      <c r="AO761" s="2"/>
      <c r="AP761" s="2"/>
      <c r="AQ761" s="2"/>
      <c r="AR761" s="15"/>
    </row>
    <row r="762" spans="1:44" ht="11.25" customHeight="1">
      <c r="A762" s="120"/>
      <c r="B762" s="120"/>
      <c r="C762" s="120"/>
      <c r="D762" s="120"/>
      <c r="E762" s="2"/>
      <c r="F762" s="2"/>
      <c r="G762" s="120"/>
      <c r="H762" s="120"/>
      <c r="I762" s="120"/>
      <c r="J762" s="58"/>
      <c r="K762" s="121"/>
      <c r="L762" s="2"/>
      <c r="M762" s="120"/>
      <c r="N762" s="120"/>
      <c r="O762" s="120"/>
      <c r="P762" s="120"/>
      <c r="Q762" s="2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122"/>
      <c r="AJ762" s="122"/>
      <c r="AK762" s="2"/>
      <c r="AL762" s="2"/>
      <c r="AM762" s="2"/>
      <c r="AN762" s="2"/>
      <c r="AO762" s="2"/>
      <c r="AP762" s="2"/>
      <c r="AQ762" s="2"/>
      <c r="AR762" s="15"/>
    </row>
    <row r="763" spans="1:44" ht="11.25" customHeight="1">
      <c r="A763" s="120"/>
      <c r="B763" s="120"/>
      <c r="C763" s="120"/>
      <c r="D763" s="120"/>
      <c r="E763" s="2"/>
      <c r="F763" s="2"/>
      <c r="G763" s="120"/>
      <c r="H763" s="120"/>
      <c r="I763" s="120"/>
      <c r="J763" s="58"/>
      <c r="K763" s="121"/>
      <c r="L763" s="2"/>
      <c r="M763" s="120"/>
      <c r="N763" s="120"/>
      <c r="O763" s="120"/>
      <c r="P763" s="120"/>
      <c r="Q763" s="2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122"/>
      <c r="AJ763" s="122"/>
      <c r="AK763" s="2"/>
      <c r="AL763" s="2"/>
      <c r="AM763" s="2"/>
      <c r="AN763" s="2"/>
      <c r="AO763" s="2"/>
      <c r="AP763" s="2"/>
      <c r="AQ763" s="2"/>
      <c r="AR763" s="15"/>
    </row>
    <row r="764" spans="1:44" ht="11.25" customHeight="1">
      <c r="A764" s="120"/>
      <c r="B764" s="120"/>
      <c r="C764" s="120"/>
      <c r="D764" s="120"/>
      <c r="E764" s="2"/>
      <c r="F764" s="2"/>
      <c r="G764" s="120"/>
      <c r="H764" s="120"/>
      <c r="I764" s="120"/>
      <c r="J764" s="58"/>
      <c r="K764" s="121"/>
      <c r="L764" s="2"/>
      <c r="M764" s="120"/>
      <c r="N764" s="120"/>
      <c r="O764" s="120"/>
      <c r="P764" s="120"/>
      <c r="Q764" s="2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122"/>
      <c r="AJ764" s="122"/>
      <c r="AK764" s="2"/>
      <c r="AL764" s="2"/>
      <c r="AM764" s="2"/>
      <c r="AN764" s="2"/>
      <c r="AO764" s="2"/>
      <c r="AP764" s="2"/>
      <c r="AQ764" s="2"/>
      <c r="AR764" s="15"/>
    </row>
    <row r="765" spans="1:44" ht="11.25" customHeight="1">
      <c r="A765" s="120"/>
      <c r="B765" s="120"/>
      <c r="C765" s="120"/>
      <c r="D765" s="120"/>
      <c r="E765" s="2"/>
      <c r="F765" s="2"/>
      <c r="G765" s="120"/>
      <c r="H765" s="120"/>
      <c r="I765" s="120"/>
      <c r="J765" s="58"/>
      <c r="K765" s="121"/>
      <c r="L765" s="2"/>
      <c r="M765" s="120"/>
      <c r="N765" s="120"/>
      <c r="O765" s="120"/>
      <c r="P765" s="120"/>
      <c r="Q765" s="2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122"/>
      <c r="AJ765" s="122"/>
      <c r="AK765" s="2"/>
      <c r="AL765" s="2"/>
      <c r="AM765" s="2"/>
      <c r="AN765" s="2"/>
      <c r="AO765" s="2"/>
      <c r="AP765" s="2"/>
      <c r="AQ765" s="2"/>
      <c r="AR765" s="15"/>
    </row>
    <row r="766" spans="1:44" ht="11.25" customHeight="1">
      <c r="A766" s="120"/>
      <c r="B766" s="120"/>
      <c r="C766" s="120"/>
      <c r="D766" s="120"/>
      <c r="E766" s="2"/>
      <c r="F766" s="2"/>
      <c r="G766" s="120"/>
      <c r="H766" s="120"/>
      <c r="I766" s="120"/>
      <c r="J766" s="58"/>
      <c r="K766" s="121"/>
      <c r="L766" s="2"/>
      <c r="M766" s="120"/>
      <c r="N766" s="120"/>
      <c r="O766" s="120"/>
      <c r="P766" s="120"/>
      <c r="Q766" s="2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122"/>
      <c r="AJ766" s="122"/>
      <c r="AK766" s="2"/>
      <c r="AL766" s="2"/>
      <c r="AM766" s="2"/>
      <c r="AN766" s="2"/>
      <c r="AO766" s="2"/>
      <c r="AP766" s="2"/>
      <c r="AQ766" s="2"/>
      <c r="AR766" s="15"/>
    </row>
    <row r="767" spans="1:44" ht="11.25" customHeight="1">
      <c r="A767" s="120"/>
      <c r="B767" s="120"/>
      <c r="C767" s="120"/>
      <c r="D767" s="120"/>
      <c r="E767" s="2"/>
      <c r="F767" s="2"/>
      <c r="G767" s="120"/>
      <c r="H767" s="120"/>
      <c r="I767" s="120"/>
      <c r="J767" s="58"/>
      <c r="K767" s="121"/>
      <c r="L767" s="2"/>
      <c r="M767" s="120"/>
      <c r="N767" s="120"/>
      <c r="O767" s="120"/>
      <c r="P767" s="120"/>
      <c r="Q767" s="2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122"/>
      <c r="AJ767" s="122"/>
      <c r="AK767" s="2"/>
      <c r="AL767" s="2"/>
      <c r="AM767" s="2"/>
      <c r="AN767" s="2"/>
      <c r="AO767" s="2"/>
      <c r="AP767" s="2"/>
      <c r="AQ767" s="2"/>
      <c r="AR767" s="15"/>
    </row>
    <row r="768" spans="1:44" ht="11.25" customHeight="1">
      <c r="A768" s="120"/>
      <c r="B768" s="120"/>
      <c r="C768" s="120"/>
      <c r="D768" s="120"/>
      <c r="E768" s="2"/>
      <c r="F768" s="2"/>
      <c r="G768" s="120"/>
      <c r="H768" s="120"/>
      <c r="I768" s="120"/>
      <c r="J768" s="58"/>
      <c r="K768" s="121"/>
      <c r="L768" s="2"/>
      <c r="M768" s="120"/>
      <c r="N768" s="120"/>
      <c r="O768" s="120"/>
      <c r="P768" s="120"/>
      <c r="Q768" s="2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122"/>
      <c r="AJ768" s="122"/>
      <c r="AK768" s="2"/>
      <c r="AL768" s="2"/>
      <c r="AM768" s="2"/>
      <c r="AN768" s="2"/>
      <c r="AO768" s="2"/>
      <c r="AP768" s="2"/>
      <c r="AQ768" s="2"/>
      <c r="AR768" s="15"/>
    </row>
    <row r="769" spans="1:44" ht="11.25" customHeight="1">
      <c r="A769" s="120"/>
      <c r="B769" s="120"/>
      <c r="C769" s="120"/>
      <c r="D769" s="120"/>
      <c r="E769" s="2"/>
      <c r="F769" s="2"/>
      <c r="G769" s="120"/>
      <c r="H769" s="120"/>
      <c r="I769" s="120"/>
      <c r="J769" s="58"/>
      <c r="K769" s="121"/>
      <c r="L769" s="2"/>
      <c r="M769" s="120"/>
      <c r="N769" s="120"/>
      <c r="O769" s="120"/>
      <c r="P769" s="120"/>
      <c r="Q769" s="2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122"/>
      <c r="AJ769" s="122"/>
      <c r="AK769" s="2"/>
      <c r="AL769" s="2"/>
      <c r="AM769" s="2"/>
      <c r="AN769" s="2"/>
      <c r="AO769" s="2"/>
      <c r="AP769" s="2"/>
      <c r="AQ769" s="2"/>
      <c r="AR769" s="15"/>
    </row>
    <row r="770" spans="1:44" ht="11.25" customHeight="1">
      <c r="A770" s="120"/>
      <c r="B770" s="120"/>
      <c r="C770" s="120"/>
      <c r="D770" s="120"/>
      <c r="E770" s="2"/>
      <c r="F770" s="2"/>
      <c r="G770" s="120"/>
      <c r="H770" s="120"/>
      <c r="I770" s="120"/>
      <c r="J770" s="58"/>
      <c r="K770" s="121"/>
      <c r="L770" s="2"/>
      <c r="M770" s="120"/>
      <c r="N770" s="120"/>
      <c r="O770" s="120"/>
      <c r="P770" s="120"/>
      <c r="Q770" s="2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122"/>
      <c r="AJ770" s="122"/>
      <c r="AK770" s="2"/>
      <c r="AL770" s="2"/>
      <c r="AM770" s="2"/>
      <c r="AN770" s="2"/>
      <c r="AO770" s="2"/>
      <c r="AP770" s="2"/>
      <c r="AQ770" s="2"/>
      <c r="AR770" s="15"/>
    </row>
    <row r="771" spans="1:44" ht="11.25" customHeight="1">
      <c r="A771" s="120"/>
      <c r="B771" s="120"/>
      <c r="C771" s="120"/>
      <c r="D771" s="120"/>
      <c r="E771" s="2"/>
      <c r="F771" s="2"/>
      <c r="G771" s="120"/>
      <c r="H771" s="120"/>
      <c r="I771" s="120"/>
      <c r="J771" s="58"/>
      <c r="K771" s="121"/>
      <c r="L771" s="2"/>
      <c r="M771" s="120"/>
      <c r="N771" s="120"/>
      <c r="O771" s="120"/>
      <c r="P771" s="120"/>
      <c r="Q771" s="2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122"/>
      <c r="AJ771" s="122"/>
      <c r="AK771" s="2"/>
      <c r="AL771" s="2"/>
      <c r="AM771" s="2"/>
      <c r="AN771" s="2"/>
      <c r="AO771" s="2"/>
      <c r="AP771" s="2"/>
      <c r="AQ771" s="2"/>
      <c r="AR771" s="15"/>
    </row>
    <row r="772" spans="1:44" ht="11.25" customHeight="1">
      <c r="A772" s="120"/>
      <c r="B772" s="120"/>
      <c r="C772" s="120"/>
      <c r="D772" s="120"/>
      <c r="E772" s="2"/>
      <c r="F772" s="2"/>
      <c r="G772" s="120"/>
      <c r="H772" s="120"/>
      <c r="I772" s="120"/>
      <c r="J772" s="58"/>
      <c r="K772" s="121"/>
      <c r="L772" s="2"/>
      <c r="M772" s="120"/>
      <c r="N772" s="120"/>
      <c r="O772" s="120"/>
      <c r="P772" s="120"/>
      <c r="Q772" s="2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122"/>
      <c r="AJ772" s="122"/>
      <c r="AK772" s="2"/>
      <c r="AL772" s="2"/>
      <c r="AM772" s="2"/>
      <c r="AN772" s="2"/>
      <c r="AO772" s="2"/>
      <c r="AP772" s="2"/>
      <c r="AQ772" s="2"/>
      <c r="AR772" s="15"/>
    </row>
    <row r="773" spans="1:44" ht="11.25" customHeight="1">
      <c r="A773" s="120"/>
      <c r="B773" s="120"/>
      <c r="C773" s="120"/>
      <c r="D773" s="120"/>
      <c r="E773" s="2"/>
      <c r="F773" s="2"/>
      <c r="G773" s="120"/>
      <c r="H773" s="120"/>
      <c r="I773" s="120"/>
      <c r="J773" s="58"/>
      <c r="K773" s="121"/>
      <c r="L773" s="2"/>
      <c r="M773" s="120"/>
      <c r="N773" s="120"/>
      <c r="O773" s="120"/>
      <c r="P773" s="120"/>
      <c r="Q773" s="2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122"/>
      <c r="AJ773" s="122"/>
      <c r="AK773" s="2"/>
      <c r="AL773" s="2"/>
      <c r="AM773" s="2"/>
      <c r="AN773" s="2"/>
      <c r="AO773" s="2"/>
      <c r="AP773" s="2"/>
      <c r="AQ773" s="2"/>
      <c r="AR773" s="15"/>
    </row>
    <row r="774" spans="1:44" ht="11.25" customHeight="1">
      <c r="A774" s="120"/>
      <c r="B774" s="120"/>
      <c r="C774" s="120"/>
      <c r="D774" s="120"/>
      <c r="E774" s="2"/>
      <c r="F774" s="2"/>
      <c r="G774" s="120"/>
      <c r="H774" s="120"/>
      <c r="I774" s="120"/>
      <c r="J774" s="58"/>
      <c r="K774" s="121"/>
      <c r="L774" s="2"/>
      <c r="M774" s="120"/>
      <c r="N774" s="120"/>
      <c r="O774" s="120"/>
      <c r="P774" s="120"/>
      <c r="Q774" s="2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122"/>
      <c r="AJ774" s="122"/>
      <c r="AK774" s="2"/>
      <c r="AL774" s="2"/>
      <c r="AM774" s="2"/>
      <c r="AN774" s="2"/>
      <c r="AO774" s="2"/>
      <c r="AP774" s="2"/>
      <c r="AQ774" s="2"/>
      <c r="AR774" s="15"/>
    </row>
    <row r="775" spans="1:44" ht="11.25" customHeight="1">
      <c r="A775" s="120"/>
      <c r="B775" s="120"/>
      <c r="C775" s="120"/>
      <c r="D775" s="120"/>
      <c r="E775" s="2"/>
      <c r="F775" s="2"/>
      <c r="G775" s="120"/>
      <c r="H775" s="120"/>
      <c r="I775" s="120"/>
      <c r="J775" s="58"/>
      <c r="K775" s="121"/>
      <c r="L775" s="2"/>
      <c r="M775" s="120"/>
      <c r="N775" s="120"/>
      <c r="O775" s="120"/>
      <c r="P775" s="120"/>
      <c r="Q775" s="2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122"/>
      <c r="AJ775" s="122"/>
      <c r="AK775" s="2"/>
      <c r="AL775" s="2"/>
      <c r="AM775" s="2"/>
      <c r="AN775" s="2"/>
      <c r="AO775" s="2"/>
      <c r="AP775" s="2"/>
      <c r="AQ775" s="2"/>
      <c r="AR775" s="15"/>
    </row>
    <row r="776" spans="1:44" ht="11.25" customHeight="1">
      <c r="A776" s="120"/>
      <c r="B776" s="120"/>
      <c r="C776" s="120"/>
      <c r="D776" s="120"/>
      <c r="E776" s="2"/>
      <c r="F776" s="2"/>
      <c r="G776" s="120"/>
      <c r="H776" s="120"/>
      <c r="I776" s="120"/>
      <c r="J776" s="58"/>
      <c r="K776" s="121"/>
      <c r="L776" s="2"/>
      <c r="M776" s="120"/>
      <c r="N776" s="120"/>
      <c r="O776" s="120"/>
      <c r="P776" s="120"/>
      <c r="Q776" s="2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122"/>
      <c r="AJ776" s="122"/>
      <c r="AK776" s="2"/>
      <c r="AL776" s="2"/>
      <c r="AM776" s="2"/>
      <c r="AN776" s="2"/>
      <c r="AO776" s="2"/>
      <c r="AP776" s="2"/>
      <c r="AQ776" s="2"/>
      <c r="AR776" s="15"/>
    </row>
    <row r="777" spans="1:44" ht="11.25" customHeight="1">
      <c r="A777" s="120"/>
      <c r="B777" s="120"/>
      <c r="C777" s="120"/>
      <c r="D777" s="120"/>
      <c r="E777" s="2"/>
      <c r="F777" s="2"/>
      <c r="G777" s="120"/>
      <c r="H777" s="120"/>
      <c r="I777" s="120"/>
      <c r="J777" s="58"/>
      <c r="K777" s="121"/>
      <c r="L777" s="2"/>
      <c r="M777" s="120"/>
      <c r="N777" s="120"/>
      <c r="O777" s="120"/>
      <c r="P777" s="120"/>
      <c r="Q777" s="2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122"/>
      <c r="AJ777" s="122"/>
      <c r="AK777" s="2"/>
      <c r="AL777" s="2"/>
      <c r="AM777" s="2"/>
      <c r="AN777" s="2"/>
      <c r="AO777" s="2"/>
      <c r="AP777" s="2"/>
      <c r="AQ777" s="2"/>
      <c r="AR777" s="15"/>
    </row>
    <row r="778" spans="1:44" ht="11.25" customHeight="1">
      <c r="A778" s="120"/>
      <c r="B778" s="120"/>
      <c r="C778" s="120"/>
      <c r="D778" s="120"/>
      <c r="E778" s="2"/>
      <c r="F778" s="2"/>
      <c r="G778" s="120"/>
      <c r="H778" s="120"/>
      <c r="I778" s="120"/>
      <c r="J778" s="58"/>
      <c r="K778" s="121"/>
      <c r="L778" s="2"/>
      <c r="M778" s="120"/>
      <c r="N778" s="120"/>
      <c r="O778" s="120"/>
      <c r="P778" s="120"/>
      <c r="Q778" s="2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122"/>
      <c r="AJ778" s="122"/>
      <c r="AK778" s="2"/>
      <c r="AL778" s="2"/>
      <c r="AM778" s="2"/>
      <c r="AN778" s="2"/>
      <c r="AO778" s="2"/>
      <c r="AP778" s="2"/>
      <c r="AQ778" s="2"/>
      <c r="AR778" s="15"/>
    </row>
    <row r="779" spans="1:44" ht="11.25" customHeight="1">
      <c r="A779" s="120"/>
      <c r="B779" s="120"/>
      <c r="C779" s="120"/>
      <c r="D779" s="120"/>
      <c r="E779" s="2"/>
      <c r="F779" s="2"/>
      <c r="G779" s="120"/>
      <c r="H779" s="120"/>
      <c r="I779" s="120"/>
      <c r="J779" s="58"/>
      <c r="K779" s="121"/>
      <c r="L779" s="2"/>
      <c r="M779" s="120"/>
      <c r="N779" s="120"/>
      <c r="O779" s="120"/>
      <c r="P779" s="120"/>
      <c r="Q779" s="2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122"/>
      <c r="AJ779" s="122"/>
      <c r="AK779" s="2"/>
      <c r="AL779" s="2"/>
      <c r="AM779" s="2"/>
      <c r="AN779" s="2"/>
      <c r="AO779" s="2"/>
      <c r="AP779" s="2"/>
      <c r="AQ779" s="2"/>
      <c r="AR779" s="15"/>
    </row>
    <row r="780" spans="1:44" ht="11.25" customHeight="1">
      <c r="A780" s="120"/>
      <c r="B780" s="120"/>
      <c r="C780" s="120"/>
      <c r="D780" s="120"/>
      <c r="E780" s="2"/>
      <c r="F780" s="2"/>
      <c r="G780" s="120"/>
      <c r="H780" s="120"/>
      <c r="I780" s="120"/>
      <c r="J780" s="58"/>
      <c r="K780" s="121"/>
      <c r="L780" s="2"/>
      <c r="M780" s="120"/>
      <c r="N780" s="120"/>
      <c r="O780" s="120"/>
      <c r="P780" s="120"/>
      <c r="Q780" s="2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122"/>
      <c r="AJ780" s="122"/>
      <c r="AK780" s="2"/>
      <c r="AL780" s="2"/>
      <c r="AM780" s="2"/>
      <c r="AN780" s="2"/>
      <c r="AO780" s="2"/>
      <c r="AP780" s="2"/>
      <c r="AQ780" s="2"/>
      <c r="AR780" s="15"/>
    </row>
    <row r="781" spans="1:44" ht="11.25" customHeight="1">
      <c r="A781" s="120"/>
      <c r="B781" s="120"/>
      <c r="C781" s="120"/>
      <c r="D781" s="120"/>
      <c r="E781" s="2"/>
      <c r="F781" s="2"/>
      <c r="G781" s="120"/>
      <c r="H781" s="120"/>
      <c r="I781" s="120"/>
      <c r="J781" s="58"/>
      <c r="K781" s="121"/>
      <c r="L781" s="2"/>
      <c r="M781" s="120"/>
      <c r="N781" s="120"/>
      <c r="O781" s="120"/>
      <c r="P781" s="120"/>
      <c r="Q781" s="2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122"/>
      <c r="AJ781" s="122"/>
      <c r="AK781" s="2"/>
      <c r="AL781" s="2"/>
      <c r="AM781" s="2"/>
      <c r="AN781" s="2"/>
      <c r="AO781" s="2"/>
      <c r="AP781" s="2"/>
      <c r="AQ781" s="2"/>
      <c r="AR781" s="15"/>
    </row>
    <row r="782" spans="1:44" ht="11.25" customHeight="1">
      <c r="A782" s="120"/>
      <c r="B782" s="120"/>
      <c r="C782" s="120"/>
      <c r="D782" s="120"/>
      <c r="E782" s="2"/>
      <c r="F782" s="2"/>
      <c r="G782" s="120"/>
      <c r="H782" s="120"/>
      <c r="I782" s="120"/>
      <c r="J782" s="58"/>
      <c r="K782" s="121"/>
      <c r="L782" s="2"/>
      <c r="M782" s="120"/>
      <c r="N782" s="120"/>
      <c r="O782" s="120"/>
      <c r="P782" s="120"/>
      <c r="Q782" s="2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122"/>
      <c r="AJ782" s="122"/>
      <c r="AK782" s="2"/>
      <c r="AL782" s="2"/>
      <c r="AM782" s="2"/>
      <c r="AN782" s="2"/>
      <c r="AO782" s="2"/>
      <c r="AP782" s="2"/>
      <c r="AQ782" s="2"/>
      <c r="AR782" s="15"/>
    </row>
    <row r="783" spans="1:44" ht="11.25" customHeight="1">
      <c r="A783" s="120"/>
      <c r="B783" s="120"/>
      <c r="C783" s="120"/>
      <c r="D783" s="120"/>
      <c r="E783" s="2"/>
      <c r="F783" s="2"/>
      <c r="G783" s="120"/>
      <c r="H783" s="120"/>
      <c r="I783" s="120"/>
      <c r="J783" s="58"/>
      <c r="K783" s="121"/>
      <c r="L783" s="2"/>
      <c r="M783" s="120"/>
      <c r="N783" s="120"/>
      <c r="O783" s="120"/>
      <c r="P783" s="120"/>
      <c r="Q783" s="2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122"/>
      <c r="AJ783" s="122"/>
      <c r="AK783" s="2"/>
      <c r="AL783" s="2"/>
      <c r="AM783" s="2"/>
      <c r="AN783" s="2"/>
      <c r="AO783" s="2"/>
      <c r="AP783" s="2"/>
      <c r="AQ783" s="2"/>
      <c r="AR783" s="15"/>
    </row>
    <row r="784" spans="1:44" ht="11.25" customHeight="1">
      <c r="A784" s="120"/>
      <c r="B784" s="120"/>
      <c r="C784" s="120"/>
      <c r="D784" s="120"/>
      <c r="E784" s="2"/>
      <c r="F784" s="2"/>
      <c r="G784" s="120"/>
      <c r="H784" s="120"/>
      <c r="I784" s="120"/>
      <c r="J784" s="58"/>
      <c r="K784" s="121"/>
      <c r="L784" s="2"/>
      <c r="M784" s="120"/>
      <c r="N784" s="120"/>
      <c r="O784" s="120"/>
      <c r="P784" s="120"/>
      <c r="Q784" s="2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122"/>
      <c r="AJ784" s="122"/>
      <c r="AK784" s="2"/>
      <c r="AL784" s="2"/>
      <c r="AM784" s="2"/>
      <c r="AN784" s="2"/>
      <c r="AO784" s="2"/>
      <c r="AP784" s="2"/>
      <c r="AQ784" s="2"/>
      <c r="AR784" s="15"/>
    </row>
    <row r="785" spans="1:44" ht="11.25" customHeight="1">
      <c r="A785" s="120"/>
      <c r="B785" s="120"/>
      <c r="C785" s="120"/>
      <c r="D785" s="120"/>
      <c r="E785" s="2"/>
      <c r="F785" s="2"/>
      <c r="G785" s="120"/>
      <c r="H785" s="120"/>
      <c r="I785" s="120"/>
      <c r="J785" s="58"/>
      <c r="K785" s="121"/>
      <c r="L785" s="2"/>
      <c r="M785" s="120"/>
      <c r="N785" s="120"/>
      <c r="O785" s="120"/>
      <c r="P785" s="120"/>
      <c r="Q785" s="2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122"/>
      <c r="AJ785" s="122"/>
      <c r="AK785" s="2"/>
      <c r="AL785" s="2"/>
      <c r="AM785" s="2"/>
      <c r="AN785" s="2"/>
      <c r="AO785" s="2"/>
      <c r="AP785" s="2"/>
      <c r="AQ785" s="2"/>
      <c r="AR785" s="15"/>
    </row>
    <row r="786" spans="1:44" ht="11.25" customHeight="1">
      <c r="A786" s="120"/>
      <c r="B786" s="120"/>
      <c r="C786" s="120"/>
      <c r="D786" s="120"/>
      <c r="E786" s="2"/>
      <c r="F786" s="2"/>
      <c r="G786" s="120"/>
      <c r="H786" s="120"/>
      <c r="I786" s="120"/>
      <c r="J786" s="58"/>
      <c r="K786" s="121"/>
      <c r="L786" s="2"/>
      <c r="M786" s="120"/>
      <c r="N786" s="120"/>
      <c r="O786" s="120"/>
      <c r="P786" s="120"/>
      <c r="Q786" s="2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122"/>
      <c r="AJ786" s="122"/>
      <c r="AK786" s="2"/>
      <c r="AL786" s="2"/>
      <c r="AM786" s="2"/>
      <c r="AN786" s="2"/>
      <c r="AO786" s="2"/>
      <c r="AP786" s="2"/>
      <c r="AQ786" s="2"/>
      <c r="AR786" s="15"/>
    </row>
    <row r="787" spans="1:44" ht="11.25" customHeight="1">
      <c r="A787" s="120"/>
      <c r="B787" s="120"/>
      <c r="C787" s="120"/>
      <c r="D787" s="120"/>
      <c r="E787" s="2"/>
      <c r="F787" s="2"/>
      <c r="G787" s="120"/>
      <c r="H787" s="120"/>
      <c r="I787" s="120"/>
      <c r="J787" s="58"/>
      <c r="K787" s="121"/>
      <c r="L787" s="2"/>
      <c r="M787" s="120"/>
      <c r="N787" s="120"/>
      <c r="O787" s="120"/>
      <c r="P787" s="120"/>
      <c r="Q787" s="2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122"/>
      <c r="AJ787" s="122"/>
      <c r="AK787" s="2"/>
      <c r="AL787" s="2"/>
      <c r="AM787" s="2"/>
      <c r="AN787" s="2"/>
      <c r="AO787" s="2"/>
      <c r="AP787" s="2"/>
      <c r="AQ787" s="2"/>
      <c r="AR787" s="15"/>
    </row>
    <row r="788" spans="1:44" ht="11.25" customHeight="1">
      <c r="A788" s="120"/>
      <c r="B788" s="120"/>
      <c r="C788" s="120"/>
      <c r="D788" s="120"/>
      <c r="E788" s="2"/>
      <c r="F788" s="2"/>
      <c r="G788" s="120"/>
      <c r="H788" s="120"/>
      <c r="I788" s="120"/>
      <c r="J788" s="58"/>
      <c r="K788" s="121"/>
      <c r="L788" s="2"/>
      <c r="M788" s="120"/>
      <c r="N788" s="120"/>
      <c r="O788" s="120"/>
      <c r="P788" s="120"/>
      <c r="Q788" s="2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122"/>
      <c r="AJ788" s="122"/>
      <c r="AK788" s="2"/>
      <c r="AL788" s="2"/>
      <c r="AM788" s="2"/>
      <c r="AN788" s="2"/>
      <c r="AO788" s="2"/>
      <c r="AP788" s="2"/>
      <c r="AQ788" s="2"/>
      <c r="AR788" s="15"/>
    </row>
    <row r="789" spans="1:44" ht="11.25" customHeight="1">
      <c r="A789" s="120"/>
      <c r="B789" s="120"/>
      <c r="C789" s="120"/>
      <c r="D789" s="120"/>
      <c r="E789" s="2"/>
      <c r="F789" s="2"/>
      <c r="G789" s="120"/>
      <c r="H789" s="120"/>
      <c r="I789" s="120"/>
      <c r="J789" s="58"/>
      <c r="K789" s="121"/>
      <c r="L789" s="2"/>
      <c r="M789" s="120"/>
      <c r="N789" s="120"/>
      <c r="O789" s="120"/>
      <c r="P789" s="120"/>
      <c r="Q789" s="2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122"/>
      <c r="AJ789" s="122"/>
      <c r="AK789" s="2"/>
      <c r="AL789" s="2"/>
      <c r="AM789" s="2"/>
      <c r="AN789" s="2"/>
      <c r="AO789" s="2"/>
      <c r="AP789" s="2"/>
      <c r="AQ789" s="2"/>
      <c r="AR789" s="15"/>
    </row>
    <row r="790" spans="1:44" ht="11.25" customHeight="1">
      <c r="A790" s="120"/>
      <c r="B790" s="120"/>
      <c r="C790" s="120"/>
      <c r="D790" s="120"/>
      <c r="E790" s="2"/>
      <c r="F790" s="2"/>
      <c r="G790" s="120"/>
      <c r="H790" s="120"/>
      <c r="I790" s="120"/>
      <c r="J790" s="58"/>
      <c r="K790" s="121"/>
      <c r="L790" s="2"/>
      <c r="M790" s="120"/>
      <c r="N790" s="120"/>
      <c r="O790" s="120"/>
      <c r="P790" s="120"/>
      <c r="Q790" s="2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122"/>
      <c r="AJ790" s="122"/>
      <c r="AK790" s="2"/>
      <c r="AL790" s="2"/>
      <c r="AM790" s="2"/>
      <c r="AN790" s="2"/>
      <c r="AO790" s="2"/>
      <c r="AP790" s="2"/>
      <c r="AQ790" s="2"/>
      <c r="AR790" s="15"/>
    </row>
    <row r="791" spans="1:44" ht="11.25" customHeight="1">
      <c r="A791" s="120"/>
      <c r="B791" s="120"/>
      <c r="C791" s="120"/>
      <c r="D791" s="120"/>
      <c r="E791" s="2"/>
      <c r="F791" s="2"/>
      <c r="G791" s="120"/>
      <c r="H791" s="120"/>
      <c r="I791" s="120"/>
      <c r="J791" s="58"/>
      <c r="K791" s="121"/>
      <c r="L791" s="2"/>
      <c r="M791" s="120"/>
      <c r="N791" s="120"/>
      <c r="O791" s="120"/>
      <c r="P791" s="120"/>
      <c r="Q791" s="2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122"/>
      <c r="AJ791" s="122"/>
      <c r="AK791" s="2"/>
      <c r="AL791" s="2"/>
      <c r="AM791" s="2"/>
      <c r="AN791" s="2"/>
      <c r="AO791" s="2"/>
      <c r="AP791" s="2"/>
      <c r="AQ791" s="2"/>
      <c r="AR791" s="15"/>
    </row>
    <row r="792" spans="1:44" ht="11.25" customHeight="1">
      <c r="A792" s="120"/>
      <c r="B792" s="120"/>
      <c r="C792" s="120"/>
      <c r="D792" s="120"/>
      <c r="E792" s="2"/>
      <c r="F792" s="2"/>
      <c r="G792" s="120"/>
      <c r="H792" s="120"/>
      <c r="I792" s="120"/>
      <c r="J792" s="58"/>
      <c r="K792" s="121"/>
      <c r="L792" s="2"/>
      <c r="M792" s="120"/>
      <c r="N792" s="120"/>
      <c r="O792" s="120"/>
      <c r="P792" s="120"/>
      <c r="Q792" s="2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122"/>
      <c r="AJ792" s="122"/>
      <c r="AK792" s="2"/>
      <c r="AL792" s="2"/>
      <c r="AM792" s="2"/>
      <c r="AN792" s="2"/>
      <c r="AO792" s="2"/>
      <c r="AP792" s="2"/>
      <c r="AQ792" s="2"/>
      <c r="AR792" s="15"/>
    </row>
    <row r="793" spans="1:44" ht="11.25" customHeight="1">
      <c r="A793" s="120"/>
      <c r="B793" s="120"/>
      <c r="C793" s="120"/>
      <c r="D793" s="120"/>
      <c r="E793" s="2"/>
      <c r="F793" s="2"/>
      <c r="G793" s="120"/>
      <c r="H793" s="120"/>
      <c r="I793" s="120"/>
      <c r="J793" s="58"/>
      <c r="K793" s="121"/>
      <c r="L793" s="2"/>
      <c r="M793" s="120"/>
      <c r="N793" s="120"/>
      <c r="O793" s="120"/>
      <c r="P793" s="120"/>
      <c r="Q793" s="2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122"/>
      <c r="AJ793" s="122"/>
      <c r="AK793" s="2"/>
      <c r="AL793" s="2"/>
      <c r="AM793" s="2"/>
      <c r="AN793" s="2"/>
      <c r="AO793" s="2"/>
      <c r="AP793" s="2"/>
      <c r="AQ793" s="2"/>
      <c r="AR793" s="15"/>
    </row>
    <row r="794" spans="1:44" ht="11.25" customHeight="1">
      <c r="A794" s="120"/>
      <c r="B794" s="120"/>
      <c r="C794" s="120"/>
      <c r="D794" s="120"/>
      <c r="E794" s="2"/>
      <c r="F794" s="2"/>
      <c r="G794" s="120"/>
      <c r="H794" s="120"/>
      <c r="I794" s="120"/>
      <c r="J794" s="58"/>
      <c r="K794" s="121"/>
      <c r="L794" s="2"/>
      <c r="M794" s="120"/>
      <c r="N794" s="120"/>
      <c r="O794" s="120"/>
      <c r="P794" s="120"/>
      <c r="Q794" s="2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122"/>
      <c r="AJ794" s="122"/>
      <c r="AK794" s="2"/>
      <c r="AL794" s="2"/>
      <c r="AM794" s="2"/>
      <c r="AN794" s="2"/>
      <c r="AO794" s="2"/>
      <c r="AP794" s="2"/>
      <c r="AQ794" s="2"/>
      <c r="AR794" s="15"/>
    </row>
    <row r="795" spans="1:44" ht="11.25" customHeight="1">
      <c r="A795" s="120"/>
      <c r="B795" s="120"/>
      <c r="C795" s="120"/>
      <c r="D795" s="120"/>
      <c r="E795" s="2"/>
      <c r="F795" s="2"/>
      <c r="G795" s="120"/>
      <c r="H795" s="120"/>
      <c r="I795" s="120"/>
      <c r="J795" s="58"/>
      <c r="K795" s="121"/>
      <c r="L795" s="2"/>
      <c r="M795" s="120"/>
      <c r="N795" s="120"/>
      <c r="O795" s="120"/>
      <c r="P795" s="120"/>
      <c r="Q795" s="2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122"/>
      <c r="AJ795" s="122"/>
      <c r="AK795" s="2"/>
      <c r="AL795" s="2"/>
      <c r="AM795" s="2"/>
      <c r="AN795" s="2"/>
      <c r="AO795" s="2"/>
      <c r="AP795" s="2"/>
      <c r="AQ795" s="2"/>
      <c r="AR795" s="15"/>
    </row>
    <row r="796" spans="1:44" ht="11.25" customHeight="1">
      <c r="A796" s="120"/>
      <c r="B796" s="120"/>
      <c r="C796" s="120"/>
      <c r="D796" s="120"/>
      <c r="E796" s="2"/>
      <c r="F796" s="2"/>
      <c r="G796" s="120"/>
      <c r="H796" s="120"/>
      <c r="I796" s="120"/>
      <c r="J796" s="58"/>
      <c r="K796" s="121"/>
      <c r="L796" s="2"/>
      <c r="M796" s="120"/>
      <c r="N796" s="120"/>
      <c r="O796" s="120"/>
      <c r="P796" s="120"/>
      <c r="Q796" s="2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122"/>
      <c r="AJ796" s="122"/>
      <c r="AK796" s="2"/>
      <c r="AL796" s="2"/>
      <c r="AM796" s="2"/>
      <c r="AN796" s="2"/>
      <c r="AO796" s="2"/>
      <c r="AP796" s="2"/>
      <c r="AQ796" s="2"/>
      <c r="AR796" s="15"/>
    </row>
    <row r="797" spans="1:44" ht="11.25" customHeight="1">
      <c r="A797" s="120"/>
      <c r="B797" s="120"/>
      <c r="C797" s="120"/>
      <c r="D797" s="120"/>
      <c r="E797" s="2"/>
      <c r="F797" s="2"/>
      <c r="G797" s="120"/>
      <c r="H797" s="120"/>
      <c r="I797" s="120"/>
      <c r="J797" s="58"/>
      <c r="K797" s="121"/>
      <c r="L797" s="2"/>
      <c r="M797" s="120"/>
      <c r="N797" s="120"/>
      <c r="O797" s="120"/>
      <c r="P797" s="120"/>
      <c r="Q797" s="2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122"/>
      <c r="AJ797" s="122"/>
      <c r="AK797" s="2"/>
      <c r="AL797" s="2"/>
      <c r="AM797" s="2"/>
      <c r="AN797" s="2"/>
      <c r="AO797" s="2"/>
      <c r="AP797" s="2"/>
      <c r="AQ797" s="2"/>
      <c r="AR797" s="15"/>
    </row>
    <row r="798" spans="1:44" ht="11.25" customHeight="1">
      <c r="A798" s="120"/>
      <c r="B798" s="120"/>
      <c r="C798" s="120"/>
      <c r="D798" s="120"/>
      <c r="E798" s="2"/>
      <c r="F798" s="2"/>
      <c r="G798" s="120"/>
      <c r="H798" s="120"/>
      <c r="I798" s="120"/>
      <c r="J798" s="58"/>
      <c r="K798" s="121"/>
      <c r="L798" s="2"/>
      <c r="M798" s="120"/>
      <c r="N798" s="120"/>
      <c r="O798" s="120"/>
      <c r="P798" s="120"/>
      <c r="Q798" s="2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122"/>
      <c r="AJ798" s="122"/>
      <c r="AK798" s="2"/>
      <c r="AL798" s="2"/>
      <c r="AM798" s="2"/>
      <c r="AN798" s="2"/>
      <c r="AO798" s="2"/>
      <c r="AP798" s="2"/>
      <c r="AQ798" s="2"/>
      <c r="AR798" s="15"/>
    </row>
    <row r="799" spans="1:44" ht="11.25" customHeight="1">
      <c r="A799" s="120"/>
      <c r="B799" s="120"/>
      <c r="C799" s="120"/>
      <c r="D799" s="120"/>
      <c r="E799" s="2"/>
      <c r="F799" s="2"/>
      <c r="G799" s="120"/>
      <c r="H799" s="120"/>
      <c r="I799" s="120"/>
      <c r="J799" s="58"/>
      <c r="K799" s="121"/>
      <c r="L799" s="2"/>
      <c r="M799" s="120"/>
      <c r="N799" s="120"/>
      <c r="O799" s="120"/>
      <c r="P799" s="120"/>
      <c r="Q799" s="2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122"/>
      <c r="AJ799" s="122"/>
      <c r="AK799" s="2"/>
      <c r="AL799" s="2"/>
      <c r="AM799" s="2"/>
      <c r="AN799" s="2"/>
      <c r="AO799" s="2"/>
      <c r="AP799" s="2"/>
      <c r="AQ799" s="2"/>
      <c r="AR799" s="15"/>
    </row>
    <row r="800" spans="1:44" ht="11.25" customHeight="1">
      <c r="A800" s="120"/>
      <c r="B800" s="120"/>
      <c r="C800" s="120"/>
      <c r="D800" s="120"/>
      <c r="E800" s="2"/>
      <c r="F800" s="2"/>
      <c r="G800" s="120"/>
      <c r="H800" s="120"/>
      <c r="I800" s="120"/>
      <c r="J800" s="58"/>
      <c r="K800" s="121"/>
      <c r="L800" s="2"/>
      <c r="M800" s="120"/>
      <c r="N800" s="120"/>
      <c r="O800" s="120"/>
      <c r="P800" s="120"/>
      <c r="Q800" s="2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122"/>
      <c r="AJ800" s="122"/>
      <c r="AK800" s="2"/>
      <c r="AL800" s="2"/>
      <c r="AM800" s="2"/>
      <c r="AN800" s="2"/>
      <c r="AO800" s="2"/>
      <c r="AP800" s="2"/>
      <c r="AQ800" s="2"/>
      <c r="AR800" s="15"/>
    </row>
    <row r="801" spans="1:44" ht="11.25" customHeight="1">
      <c r="A801" s="120"/>
      <c r="B801" s="120"/>
      <c r="C801" s="120"/>
      <c r="D801" s="120"/>
      <c r="E801" s="2"/>
      <c r="F801" s="2"/>
      <c r="G801" s="120"/>
      <c r="H801" s="120"/>
      <c r="I801" s="120"/>
      <c r="J801" s="58"/>
      <c r="K801" s="121"/>
      <c r="L801" s="2"/>
      <c r="M801" s="120"/>
      <c r="N801" s="120"/>
      <c r="O801" s="120"/>
      <c r="P801" s="120"/>
      <c r="Q801" s="2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122"/>
      <c r="AJ801" s="122"/>
      <c r="AK801" s="2"/>
      <c r="AL801" s="2"/>
      <c r="AM801" s="2"/>
      <c r="AN801" s="2"/>
      <c r="AO801" s="2"/>
      <c r="AP801" s="2"/>
      <c r="AQ801" s="2"/>
      <c r="AR801" s="15"/>
    </row>
    <row r="802" spans="1:44" ht="11.25" customHeight="1">
      <c r="A802" s="120"/>
      <c r="B802" s="120"/>
      <c r="C802" s="120"/>
      <c r="D802" s="120"/>
      <c r="E802" s="2"/>
      <c r="F802" s="2"/>
      <c r="G802" s="120"/>
      <c r="H802" s="120"/>
      <c r="I802" s="120"/>
      <c r="J802" s="58"/>
      <c r="K802" s="121"/>
      <c r="L802" s="2"/>
      <c r="M802" s="120"/>
      <c r="N802" s="120"/>
      <c r="O802" s="120"/>
      <c r="P802" s="120"/>
      <c r="Q802" s="2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122"/>
      <c r="AJ802" s="122"/>
      <c r="AK802" s="2"/>
      <c r="AL802" s="2"/>
      <c r="AM802" s="2"/>
      <c r="AN802" s="2"/>
      <c r="AO802" s="2"/>
      <c r="AP802" s="2"/>
      <c r="AQ802" s="2"/>
      <c r="AR802" s="15"/>
    </row>
    <row r="803" spans="1:44" ht="11.25" customHeight="1">
      <c r="A803" s="120"/>
      <c r="B803" s="120"/>
      <c r="C803" s="120"/>
      <c r="D803" s="120"/>
      <c r="E803" s="2"/>
      <c r="F803" s="2"/>
      <c r="G803" s="120"/>
      <c r="H803" s="120"/>
      <c r="I803" s="120"/>
      <c r="J803" s="58"/>
      <c r="K803" s="121"/>
      <c r="L803" s="2"/>
      <c r="M803" s="120"/>
      <c r="N803" s="120"/>
      <c r="O803" s="120"/>
      <c r="P803" s="120"/>
      <c r="Q803" s="2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122"/>
      <c r="AJ803" s="122"/>
      <c r="AK803" s="2"/>
      <c r="AL803" s="2"/>
      <c r="AM803" s="2"/>
      <c r="AN803" s="2"/>
      <c r="AO803" s="2"/>
      <c r="AP803" s="2"/>
      <c r="AQ803" s="2"/>
      <c r="AR803" s="15"/>
    </row>
    <row r="804" spans="1:44" ht="11.25" customHeight="1">
      <c r="A804" s="120"/>
      <c r="B804" s="120"/>
      <c r="C804" s="120"/>
      <c r="D804" s="120"/>
      <c r="E804" s="2"/>
      <c r="F804" s="2"/>
      <c r="G804" s="120"/>
      <c r="H804" s="120"/>
      <c r="I804" s="120"/>
      <c r="J804" s="58"/>
      <c r="K804" s="121"/>
      <c r="L804" s="2"/>
      <c r="M804" s="120"/>
      <c r="N804" s="120"/>
      <c r="O804" s="120"/>
      <c r="P804" s="120"/>
      <c r="Q804" s="2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122"/>
      <c r="AJ804" s="122"/>
      <c r="AK804" s="2"/>
      <c r="AL804" s="2"/>
      <c r="AM804" s="2"/>
      <c r="AN804" s="2"/>
      <c r="AO804" s="2"/>
      <c r="AP804" s="2"/>
      <c r="AQ804" s="2"/>
      <c r="AR804" s="15"/>
    </row>
    <row r="805" spans="1:44" ht="11.25" customHeight="1">
      <c r="A805" s="120"/>
      <c r="B805" s="120"/>
      <c r="C805" s="120"/>
      <c r="D805" s="120"/>
      <c r="E805" s="2"/>
      <c r="F805" s="2"/>
      <c r="G805" s="120"/>
      <c r="H805" s="120"/>
      <c r="I805" s="120"/>
      <c r="J805" s="58"/>
      <c r="K805" s="121"/>
      <c r="L805" s="2"/>
      <c r="M805" s="120"/>
      <c r="N805" s="120"/>
      <c r="O805" s="120"/>
      <c r="P805" s="120"/>
      <c r="Q805" s="2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122"/>
      <c r="AJ805" s="122"/>
      <c r="AK805" s="2"/>
      <c r="AL805" s="2"/>
      <c r="AM805" s="2"/>
      <c r="AN805" s="2"/>
      <c r="AO805" s="2"/>
      <c r="AP805" s="2"/>
      <c r="AQ805" s="2"/>
      <c r="AR805" s="15"/>
    </row>
    <row r="806" spans="1:44" ht="11.25" customHeight="1">
      <c r="A806" s="120"/>
      <c r="B806" s="120"/>
      <c r="C806" s="120"/>
      <c r="D806" s="120"/>
      <c r="E806" s="2"/>
      <c r="F806" s="2"/>
      <c r="G806" s="120"/>
      <c r="H806" s="120"/>
      <c r="I806" s="120"/>
      <c r="J806" s="58"/>
      <c r="K806" s="121"/>
      <c r="L806" s="2"/>
      <c r="M806" s="120"/>
      <c r="N806" s="120"/>
      <c r="O806" s="120"/>
      <c r="P806" s="120"/>
      <c r="Q806" s="2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122"/>
      <c r="AJ806" s="122"/>
      <c r="AK806" s="2"/>
      <c r="AL806" s="2"/>
      <c r="AM806" s="2"/>
      <c r="AN806" s="2"/>
      <c r="AO806" s="2"/>
      <c r="AP806" s="2"/>
      <c r="AQ806" s="2"/>
      <c r="AR806" s="15"/>
    </row>
    <row r="807" spans="1:44" ht="11.25" customHeight="1">
      <c r="A807" s="120"/>
      <c r="B807" s="120"/>
      <c r="C807" s="120"/>
      <c r="D807" s="120"/>
      <c r="E807" s="2"/>
      <c r="F807" s="2"/>
      <c r="G807" s="120"/>
      <c r="H807" s="120"/>
      <c r="I807" s="120"/>
      <c r="J807" s="58"/>
      <c r="K807" s="121"/>
      <c r="L807" s="2"/>
      <c r="M807" s="120"/>
      <c r="N807" s="120"/>
      <c r="O807" s="120"/>
      <c r="P807" s="120"/>
      <c r="Q807" s="2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122"/>
      <c r="AJ807" s="122"/>
      <c r="AK807" s="2"/>
      <c r="AL807" s="2"/>
      <c r="AM807" s="2"/>
      <c r="AN807" s="2"/>
      <c r="AO807" s="2"/>
      <c r="AP807" s="2"/>
      <c r="AQ807" s="2"/>
      <c r="AR807" s="15"/>
    </row>
    <row r="808" spans="1:44" ht="11.25" customHeight="1">
      <c r="A808" s="120"/>
      <c r="B808" s="120"/>
      <c r="C808" s="120"/>
      <c r="D808" s="120"/>
      <c r="E808" s="2"/>
      <c r="F808" s="2"/>
      <c r="G808" s="120"/>
      <c r="H808" s="120"/>
      <c r="I808" s="120"/>
      <c r="J808" s="58"/>
      <c r="K808" s="121"/>
      <c r="L808" s="2"/>
      <c r="M808" s="120"/>
      <c r="N808" s="120"/>
      <c r="O808" s="120"/>
      <c r="P808" s="120"/>
      <c r="Q808" s="2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122"/>
      <c r="AJ808" s="122"/>
      <c r="AK808" s="2"/>
      <c r="AL808" s="2"/>
      <c r="AM808" s="2"/>
      <c r="AN808" s="2"/>
      <c r="AO808" s="2"/>
      <c r="AP808" s="2"/>
      <c r="AQ808" s="2"/>
      <c r="AR808" s="15"/>
    </row>
    <row r="809" spans="1:44" ht="11.25" customHeight="1">
      <c r="A809" s="120"/>
      <c r="B809" s="120"/>
      <c r="C809" s="120"/>
      <c r="D809" s="120"/>
      <c r="E809" s="2"/>
      <c r="F809" s="2"/>
      <c r="G809" s="120"/>
      <c r="H809" s="120"/>
      <c r="I809" s="120"/>
      <c r="J809" s="58"/>
      <c r="K809" s="121"/>
      <c r="L809" s="2"/>
      <c r="M809" s="120"/>
      <c r="N809" s="120"/>
      <c r="O809" s="120"/>
      <c r="P809" s="120"/>
      <c r="Q809" s="2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122"/>
      <c r="AJ809" s="122"/>
      <c r="AK809" s="2"/>
      <c r="AL809" s="2"/>
      <c r="AM809" s="2"/>
      <c r="AN809" s="2"/>
      <c r="AO809" s="2"/>
      <c r="AP809" s="2"/>
      <c r="AQ809" s="2"/>
      <c r="AR809" s="15"/>
    </row>
    <row r="810" spans="1:44" ht="11.25" customHeight="1">
      <c r="A810" s="120"/>
      <c r="B810" s="120"/>
      <c r="C810" s="120"/>
      <c r="D810" s="120"/>
      <c r="E810" s="2"/>
      <c r="F810" s="2"/>
      <c r="G810" s="120"/>
      <c r="H810" s="120"/>
      <c r="I810" s="120"/>
      <c r="J810" s="58"/>
      <c r="K810" s="121"/>
      <c r="L810" s="2"/>
      <c r="M810" s="120"/>
      <c r="N810" s="120"/>
      <c r="O810" s="120"/>
      <c r="P810" s="120"/>
      <c r="Q810" s="2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122"/>
      <c r="AJ810" s="122"/>
      <c r="AK810" s="2"/>
      <c r="AL810" s="2"/>
      <c r="AM810" s="2"/>
      <c r="AN810" s="2"/>
      <c r="AO810" s="2"/>
      <c r="AP810" s="2"/>
      <c r="AQ810" s="2"/>
      <c r="AR810" s="15"/>
    </row>
    <row r="811" spans="1:44" ht="11.25" customHeight="1">
      <c r="A811" s="120"/>
      <c r="B811" s="120"/>
      <c r="C811" s="120"/>
      <c r="D811" s="120"/>
      <c r="E811" s="2"/>
      <c r="F811" s="2"/>
      <c r="G811" s="120"/>
      <c r="H811" s="120"/>
      <c r="I811" s="120"/>
      <c r="J811" s="58"/>
      <c r="K811" s="121"/>
      <c r="L811" s="2"/>
      <c r="M811" s="120"/>
      <c r="N811" s="120"/>
      <c r="O811" s="120"/>
      <c r="P811" s="120"/>
      <c r="Q811" s="2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122"/>
      <c r="AJ811" s="122"/>
      <c r="AK811" s="2"/>
      <c r="AL811" s="2"/>
      <c r="AM811" s="2"/>
      <c r="AN811" s="2"/>
      <c r="AO811" s="2"/>
      <c r="AP811" s="2"/>
      <c r="AQ811" s="2"/>
      <c r="AR811" s="15"/>
    </row>
    <row r="812" spans="1:44" ht="11.25" customHeight="1">
      <c r="A812" s="120"/>
      <c r="B812" s="120"/>
      <c r="C812" s="120"/>
      <c r="D812" s="120"/>
      <c r="E812" s="2"/>
      <c r="F812" s="2"/>
      <c r="G812" s="120"/>
      <c r="H812" s="120"/>
      <c r="I812" s="120"/>
      <c r="J812" s="58"/>
      <c r="K812" s="121"/>
      <c r="L812" s="2"/>
      <c r="M812" s="120"/>
      <c r="N812" s="120"/>
      <c r="O812" s="120"/>
      <c r="P812" s="120"/>
      <c r="Q812" s="2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122"/>
      <c r="AJ812" s="122"/>
      <c r="AK812" s="2"/>
      <c r="AL812" s="2"/>
      <c r="AM812" s="2"/>
      <c r="AN812" s="2"/>
      <c r="AO812" s="2"/>
      <c r="AP812" s="2"/>
      <c r="AQ812" s="2"/>
      <c r="AR812" s="15"/>
    </row>
    <row r="813" spans="1:44" ht="11.25" customHeight="1">
      <c r="A813" s="120"/>
      <c r="B813" s="120"/>
      <c r="C813" s="120"/>
      <c r="D813" s="120"/>
      <c r="E813" s="2"/>
      <c r="F813" s="2"/>
      <c r="G813" s="120"/>
      <c r="H813" s="120"/>
      <c r="I813" s="120"/>
      <c r="J813" s="58"/>
      <c r="K813" s="121"/>
      <c r="L813" s="2"/>
      <c r="M813" s="120"/>
      <c r="N813" s="120"/>
      <c r="O813" s="120"/>
      <c r="P813" s="120"/>
      <c r="Q813" s="2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122"/>
      <c r="AJ813" s="122"/>
      <c r="AK813" s="2"/>
      <c r="AL813" s="2"/>
      <c r="AM813" s="2"/>
      <c r="AN813" s="2"/>
      <c r="AO813" s="2"/>
      <c r="AP813" s="2"/>
      <c r="AQ813" s="2"/>
      <c r="AR813" s="15"/>
    </row>
    <row r="814" spans="1:44" ht="11.25" customHeight="1">
      <c r="A814" s="120"/>
      <c r="B814" s="120"/>
      <c r="C814" s="120"/>
      <c r="D814" s="120"/>
      <c r="E814" s="2"/>
      <c r="F814" s="2"/>
      <c r="G814" s="120"/>
      <c r="H814" s="120"/>
      <c r="I814" s="120"/>
      <c r="J814" s="58"/>
      <c r="K814" s="121"/>
      <c r="L814" s="2"/>
      <c r="M814" s="120"/>
      <c r="N814" s="120"/>
      <c r="O814" s="120"/>
      <c r="P814" s="120"/>
      <c r="Q814" s="2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122"/>
      <c r="AJ814" s="122"/>
      <c r="AK814" s="2"/>
      <c r="AL814" s="2"/>
      <c r="AM814" s="2"/>
      <c r="AN814" s="2"/>
      <c r="AO814" s="2"/>
      <c r="AP814" s="2"/>
      <c r="AQ814" s="2"/>
      <c r="AR814" s="15"/>
    </row>
    <row r="815" spans="1:44" ht="11.25" customHeight="1">
      <c r="A815" s="120"/>
      <c r="B815" s="120"/>
      <c r="C815" s="120"/>
      <c r="D815" s="120"/>
      <c r="E815" s="2"/>
      <c r="F815" s="2"/>
      <c r="G815" s="120"/>
      <c r="H815" s="120"/>
      <c r="I815" s="120"/>
      <c r="J815" s="58"/>
      <c r="K815" s="121"/>
      <c r="L815" s="2"/>
      <c r="M815" s="120"/>
      <c r="N815" s="120"/>
      <c r="O815" s="120"/>
      <c r="P815" s="120"/>
      <c r="Q815" s="2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122"/>
      <c r="AJ815" s="122"/>
      <c r="AK815" s="2"/>
      <c r="AL815" s="2"/>
      <c r="AM815" s="2"/>
      <c r="AN815" s="2"/>
      <c r="AO815" s="2"/>
      <c r="AP815" s="2"/>
      <c r="AQ815" s="2"/>
      <c r="AR815" s="15"/>
    </row>
    <row r="816" spans="1:44" ht="11.25" customHeight="1">
      <c r="A816" s="120"/>
      <c r="B816" s="120"/>
      <c r="C816" s="120"/>
      <c r="D816" s="120"/>
      <c r="E816" s="2"/>
      <c r="F816" s="2"/>
      <c r="G816" s="120"/>
      <c r="H816" s="120"/>
      <c r="I816" s="120"/>
      <c r="J816" s="58"/>
      <c r="K816" s="121"/>
      <c r="L816" s="2"/>
      <c r="M816" s="120"/>
      <c r="N816" s="120"/>
      <c r="O816" s="120"/>
      <c r="P816" s="120"/>
      <c r="Q816" s="2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122"/>
      <c r="AJ816" s="122"/>
      <c r="AK816" s="2"/>
      <c r="AL816" s="2"/>
      <c r="AM816" s="2"/>
      <c r="AN816" s="2"/>
      <c r="AO816" s="2"/>
      <c r="AP816" s="2"/>
      <c r="AQ816" s="2"/>
      <c r="AR816" s="15"/>
    </row>
    <row r="817" spans="1:44" ht="11.25" customHeight="1">
      <c r="A817" s="120"/>
      <c r="B817" s="120"/>
      <c r="C817" s="120"/>
      <c r="D817" s="120"/>
      <c r="E817" s="2"/>
      <c r="F817" s="2"/>
      <c r="G817" s="120"/>
      <c r="H817" s="120"/>
      <c r="I817" s="120"/>
      <c r="J817" s="58"/>
      <c r="K817" s="121"/>
      <c r="L817" s="2"/>
      <c r="M817" s="120"/>
      <c r="N817" s="120"/>
      <c r="O817" s="120"/>
      <c r="P817" s="120"/>
      <c r="Q817" s="2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122"/>
      <c r="AJ817" s="122"/>
      <c r="AK817" s="2"/>
      <c r="AL817" s="2"/>
      <c r="AM817" s="2"/>
      <c r="AN817" s="2"/>
      <c r="AO817" s="2"/>
      <c r="AP817" s="2"/>
      <c r="AQ817" s="2"/>
      <c r="AR817" s="15"/>
    </row>
    <row r="818" spans="1:44" ht="11.25" customHeight="1">
      <c r="A818" s="120"/>
      <c r="B818" s="120"/>
      <c r="C818" s="120"/>
      <c r="D818" s="120"/>
      <c r="E818" s="2"/>
      <c r="F818" s="2"/>
      <c r="G818" s="120"/>
      <c r="H818" s="120"/>
      <c r="I818" s="120"/>
      <c r="J818" s="58"/>
      <c r="K818" s="121"/>
      <c r="L818" s="2"/>
      <c r="M818" s="120"/>
      <c r="N818" s="120"/>
      <c r="O818" s="120"/>
      <c r="P818" s="120"/>
      <c r="Q818" s="2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122"/>
      <c r="AJ818" s="122"/>
      <c r="AK818" s="2"/>
      <c r="AL818" s="2"/>
      <c r="AM818" s="2"/>
      <c r="AN818" s="2"/>
      <c r="AO818" s="2"/>
      <c r="AP818" s="2"/>
      <c r="AQ818" s="2"/>
      <c r="AR818" s="15"/>
    </row>
    <row r="819" spans="1:44" ht="11.25" customHeight="1">
      <c r="A819" s="120"/>
      <c r="B819" s="120"/>
      <c r="C819" s="120"/>
      <c r="D819" s="120"/>
      <c r="E819" s="2"/>
      <c r="F819" s="2"/>
      <c r="G819" s="120"/>
      <c r="H819" s="120"/>
      <c r="I819" s="120"/>
      <c r="J819" s="58"/>
      <c r="K819" s="121"/>
      <c r="L819" s="2"/>
      <c r="M819" s="120"/>
      <c r="N819" s="120"/>
      <c r="O819" s="120"/>
      <c r="P819" s="120"/>
      <c r="Q819" s="2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122"/>
      <c r="AJ819" s="122"/>
      <c r="AK819" s="2"/>
      <c r="AL819" s="2"/>
      <c r="AM819" s="2"/>
      <c r="AN819" s="2"/>
      <c r="AO819" s="2"/>
      <c r="AP819" s="2"/>
      <c r="AQ819" s="2"/>
      <c r="AR819" s="15"/>
    </row>
    <row r="820" spans="1:44" ht="11.25" customHeight="1">
      <c r="A820" s="120"/>
      <c r="B820" s="120"/>
      <c r="C820" s="120"/>
      <c r="D820" s="120"/>
      <c r="E820" s="2"/>
      <c r="F820" s="2"/>
      <c r="G820" s="120"/>
      <c r="H820" s="120"/>
      <c r="I820" s="120"/>
      <c r="J820" s="58"/>
      <c r="K820" s="121"/>
      <c r="L820" s="2"/>
      <c r="M820" s="120"/>
      <c r="N820" s="120"/>
      <c r="O820" s="120"/>
      <c r="P820" s="120"/>
      <c r="Q820" s="2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122"/>
      <c r="AJ820" s="122"/>
      <c r="AK820" s="2"/>
      <c r="AL820" s="2"/>
      <c r="AM820" s="2"/>
      <c r="AN820" s="2"/>
      <c r="AO820" s="2"/>
      <c r="AP820" s="2"/>
      <c r="AQ820" s="2"/>
      <c r="AR820" s="15"/>
    </row>
    <row r="821" spans="1:44" ht="11.25" customHeight="1">
      <c r="A821" s="120"/>
      <c r="B821" s="120"/>
      <c r="C821" s="120"/>
      <c r="D821" s="120"/>
      <c r="E821" s="2"/>
      <c r="F821" s="2"/>
      <c r="G821" s="120"/>
      <c r="H821" s="120"/>
      <c r="I821" s="120"/>
      <c r="J821" s="58"/>
      <c r="K821" s="121"/>
      <c r="L821" s="2"/>
      <c r="M821" s="120"/>
      <c r="N821" s="120"/>
      <c r="O821" s="120"/>
      <c r="P821" s="120"/>
      <c r="Q821" s="2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122"/>
      <c r="AJ821" s="122"/>
      <c r="AK821" s="2"/>
      <c r="AL821" s="2"/>
      <c r="AM821" s="2"/>
      <c r="AN821" s="2"/>
      <c r="AO821" s="2"/>
      <c r="AP821" s="2"/>
      <c r="AQ821" s="2"/>
      <c r="AR821" s="15"/>
    </row>
    <row r="822" spans="1:44" ht="11.25" customHeight="1">
      <c r="A822" s="120"/>
      <c r="B822" s="120"/>
      <c r="C822" s="120"/>
      <c r="D822" s="120"/>
      <c r="E822" s="2"/>
      <c r="F822" s="2"/>
      <c r="G822" s="120"/>
      <c r="H822" s="120"/>
      <c r="I822" s="120"/>
      <c r="J822" s="58"/>
      <c r="K822" s="121"/>
      <c r="L822" s="2"/>
      <c r="M822" s="120"/>
      <c r="N822" s="120"/>
      <c r="O822" s="120"/>
      <c r="P822" s="120"/>
      <c r="Q822" s="2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122"/>
      <c r="AJ822" s="122"/>
      <c r="AK822" s="2"/>
      <c r="AL822" s="2"/>
      <c r="AM822" s="2"/>
      <c r="AN822" s="2"/>
      <c r="AO822" s="2"/>
      <c r="AP822" s="2"/>
      <c r="AQ822" s="2"/>
      <c r="AR822" s="15"/>
    </row>
    <row r="823" spans="1:44" ht="11.25" customHeight="1">
      <c r="A823" s="120"/>
      <c r="B823" s="120"/>
      <c r="C823" s="120"/>
      <c r="D823" s="120"/>
      <c r="E823" s="2"/>
      <c r="F823" s="2"/>
      <c r="G823" s="120"/>
      <c r="H823" s="120"/>
      <c r="I823" s="120"/>
      <c r="J823" s="58"/>
      <c r="K823" s="121"/>
      <c r="L823" s="2"/>
      <c r="M823" s="120"/>
      <c r="N823" s="120"/>
      <c r="O823" s="120"/>
      <c r="P823" s="120"/>
      <c r="Q823" s="2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122"/>
      <c r="AJ823" s="122"/>
      <c r="AK823" s="2"/>
      <c r="AL823" s="2"/>
      <c r="AM823" s="2"/>
      <c r="AN823" s="2"/>
      <c r="AO823" s="2"/>
      <c r="AP823" s="2"/>
      <c r="AQ823" s="2"/>
      <c r="AR823" s="15"/>
    </row>
    <row r="824" spans="1:44" ht="11.25" customHeight="1">
      <c r="A824" s="120"/>
      <c r="B824" s="120"/>
      <c r="C824" s="120"/>
      <c r="D824" s="120"/>
      <c r="E824" s="2"/>
      <c r="F824" s="2"/>
      <c r="G824" s="120"/>
      <c r="H824" s="120"/>
      <c r="I824" s="120"/>
      <c r="J824" s="58"/>
      <c r="K824" s="121"/>
      <c r="L824" s="2"/>
      <c r="M824" s="120"/>
      <c r="N824" s="120"/>
      <c r="O824" s="120"/>
      <c r="P824" s="120"/>
      <c r="Q824" s="2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122"/>
      <c r="AJ824" s="122"/>
      <c r="AK824" s="2"/>
      <c r="AL824" s="2"/>
      <c r="AM824" s="2"/>
      <c r="AN824" s="2"/>
      <c r="AO824" s="2"/>
      <c r="AP824" s="2"/>
      <c r="AQ824" s="2"/>
      <c r="AR824" s="15"/>
    </row>
    <row r="825" spans="1:44" ht="11.25" customHeight="1">
      <c r="A825" s="120"/>
      <c r="B825" s="120"/>
      <c r="C825" s="120"/>
      <c r="D825" s="120"/>
      <c r="E825" s="2"/>
      <c r="F825" s="2"/>
      <c r="G825" s="120"/>
      <c r="H825" s="120"/>
      <c r="I825" s="120"/>
      <c r="J825" s="58"/>
      <c r="K825" s="121"/>
      <c r="L825" s="2"/>
      <c r="M825" s="120"/>
      <c r="N825" s="120"/>
      <c r="O825" s="120"/>
      <c r="P825" s="120"/>
      <c r="Q825" s="2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122"/>
      <c r="AJ825" s="122"/>
      <c r="AK825" s="2"/>
      <c r="AL825" s="2"/>
      <c r="AM825" s="2"/>
      <c r="AN825" s="2"/>
      <c r="AO825" s="2"/>
      <c r="AP825" s="2"/>
      <c r="AQ825" s="2"/>
      <c r="AR825" s="15"/>
    </row>
    <row r="826" spans="1:44" ht="11.25" customHeight="1">
      <c r="A826" s="120"/>
      <c r="B826" s="120"/>
      <c r="C826" s="120"/>
      <c r="D826" s="120"/>
      <c r="E826" s="2"/>
      <c r="F826" s="2"/>
      <c r="G826" s="120"/>
      <c r="H826" s="120"/>
      <c r="I826" s="120"/>
      <c r="J826" s="58"/>
      <c r="K826" s="121"/>
      <c r="L826" s="2"/>
      <c r="M826" s="120"/>
      <c r="N826" s="120"/>
      <c r="O826" s="120"/>
      <c r="P826" s="120"/>
      <c r="Q826" s="2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122"/>
      <c r="AJ826" s="122"/>
      <c r="AK826" s="2"/>
      <c r="AL826" s="2"/>
      <c r="AM826" s="2"/>
      <c r="AN826" s="2"/>
      <c r="AO826" s="2"/>
      <c r="AP826" s="2"/>
      <c r="AQ826" s="2"/>
      <c r="AR826" s="15"/>
    </row>
    <row r="827" spans="1:44" ht="11.25" customHeight="1">
      <c r="A827" s="120"/>
      <c r="B827" s="120"/>
      <c r="C827" s="120"/>
      <c r="D827" s="120"/>
      <c r="E827" s="2"/>
      <c r="F827" s="2"/>
      <c r="G827" s="120"/>
      <c r="H827" s="120"/>
      <c r="I827" s="120"/>
      <c r="J827" s="58"/>
      <c r="K827" s="121"/>
      <c r="L827" s="2"/>
      <c r="M827" s="120"/>
      <c r="N827" s="120"/>
      <c r="O827" s="120"/>
      <c r="P827" s="120"/>
      <c r="Q827" s="2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122"/>
      <c r="AJ827" s="122"/>
      <c r="AK827" s="2"/>
      <c r="AL827" s="2"/>
      <c r="AM827" s="2"/>
      <c r="AN827" s="2"/>
      <c r="AO827" s="2"/>
      <c r="AP827" s="2"/>
      <c r="AQ827" s="2"/>
      <c r="AR827" s="15"/>
    </row>
    <row r="828" spans="1:44" ht="11.25" customHeight="1">
      <c r="A828" s="120"/>
      <c r="B828" s="120"/>
      <c r="C828" s="120"/>
      <c r="D828" s="120"/>
      <c r="E828" s="2"/>
      <c r="F828" s="2"/>
      <c r="G828" s="120"/>
      <c r="H828" s="120"/>
      <c r="I828" s="120"/>
      <c r="J828" s="58"/>
      <c r="K828" s="121"/>
      <c r="L828" s="2"/>
      <c r="M828" s="120"/>
      <c r="N828" s="120"/>
      <c r="O828" s="120"/>
      <c r="P828" s="120"/>
      <c r="Q828" s="2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122"/>
      <c r="AJ828" s="122"/>
      <c r="AK828" s="2"/>
      <c r="AL828" s="2"/>
      <c r="AM828" s="2"/>
      <c r="AN828" s="2"/>
      <c r="AO828" s="2"/>
      <c r="AP828" s="2"/>
      <c r="AQ828" s="2"/>
      <c r="AR828" s="15"/>
    </row>
    <row r="829" spans="1:44" ht="11.25" customHeight="1">
      <c r="A829" s="120"/>
      <c r="B829" s="120"/>
      <c r="C829" s="120"/>
      <c r="D829" s="120"/>
      <c r="E829" s="2"/>
      <c r="F829" s="2"/>
      <c r="G829" s="120"/>
      <c r="H829" s="120"/>
      <c r="I829" s="120"/>
      <c r="J829" s="58"/>
      <c r="K829" s="121"/>
      <c r="L829" s="2"/>
      <c r="M829" s="120"/>
      <c r="N829" s="120"/>
      <c r="O829" s="120"/>
      <c r="P829" s="120"/>
      <c r="Q829" s="2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122"/>
      <c r="AJ829" s="122"/>
      <c r="AK829" s="2"/>
      <c r="AL829" s="2"/>
      <c r="AM829" s="2"/>
      <c r="AN829" s="2"/>
      <c r="AO829" s="2"/>
      <c r="AP829" s="2"/>
      <c r="AQ829" s="2"/>
      <c r="AR829" s="15"/>
    </row>
    <row r="830" spans="1:44" ht="11.25" customHeight="1">
      <c r="A830" s="120"/>
      <c r="B830" s="120"/>
      <c r="C830" s="120"/>
      <c r="D830" s="120"/>
      <c r="E830" s="2"/>
      <c r="F830" s="2"/>
      <c r="G830" s="120"/>
      <c r="H830" s="120"/>
      <c r="I830" s="120"/>
      <c r="J830" s="58"/>
      <c r="K830" s="121"/>
      <c r="L830" s="2"/>
      <c r="M830" s="120"/>
      <c r="N830" s="120"/>
      <c r="O830" s="120"/>
      <c r="P830" s="120"/>
      <c r="Q830" s="2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122"/>
      <c r="AJ830" s="122"/>
      <c r="AK830" s="2"/>
      <c r="AL830" s="2"/>
      <c r="AM830" s="2"/>
      <c r="AN830" s="2"/>
      <c r="AO830" s="2"/>
      <c r="AP830" s="2"/>
      <c r="AQ830" s="2"/>
      <c r="AR830" s="15"/>
    </row>
    <row r="831" spans="1:44" ht="11.25" customHeight="1">
      <c r="A831" s="120"/>
      <c r="B831" s="120"/>
      <c r="C831" s="120"/>
      <c r="D831" s="120"/>
      <c r="E831" s="2"/>
      <c r="F831" s="2"/>
      <c r="G831" s="120"/>
      <c r="H831" s="120"/>
      <c r="I831" s="120"/>
      <c r="J831" s="58"/>
      <c r="K831" s="121"/>
      <c r="L831" s="2"/>
      <c r="M831" s="120"/>
      <c r="N831" s="120"/>
      <c r="O831" s="120"/>
      <c r="P831" s="120"/>
      <c r="Q831" s="2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122"/>
      <c r="AJ831" s="122"/>
      <c r="AK831" s="2"/>
      <c r="AL831" s="2"/>
      <c r="AM831" s="2"/>
      <c r="AN831" s="2"/>
      <c r="AO831" s="2"/>
      <c r="AP831" s="2"/>
      <c r="AQ831" s="2"/>
      <c r="AR831" s="15"/>
    </row>
    <row r="832" spans="1:44" ht="11.25" customHeight="1">
      <c r="A832" s="120"/>
      <c r="B832" s="120"/>
      <c r="C832" s="120"/>
      <c r="D832" s="120"/>
      <c r="E832" s="2"/>
      <c r="F832" s="2"/>
      <c r="G832" s="120"/>
      <c r="H832" s="120"/>
      <c r="I832" s="120"/>
      <c r="J832" s="58"/>
      <c r="K832" s="121"/>
      <c r="L832" s="2"/>
      <c r="M832" s="120"/>
      <c r="N832" s="120"/>
      <c r="O832" s="120"/>
      <c r="P832" s="120"/>
      <c r="Q832" s="2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122"/>
      <c r="AJ832" s="122"/>
      <c r="AK832" s="2"/>
      <c r="AL832" s="2"/>
      <c r="AM832" s="2"/>
      <c r="AN832" s="2"/>
      <c r="AO832" s="2"/>
      <c r="AP832" s="2"/>
      <c r="AQ832" s="2"/>
      <c r="AR832" s="15"/>
    </row>
    <row r="833" spans="1:44" ht="11.25" customHeight="1">
      <c r="A833" s="120"/>
      <c r="B833" s="120"/>
      <c r="C833" s="120"/>
      <c r="D833" s="120"/>
      <c r="E833" s="2"/>
      <c r="F833" s="2"/>
      <c r="G833" s="120"/>
      <c r="H833" s="120"/>
      <c r="I833" s="120"/>
      <c r="J833" s="58"/>
      <c r="K833" s="121"/>
      <c r="L833" s="2"/>
      <c r="M833" s="120"/>
      <c r="N833" s="120"/>
      <c r="O833" s="120"/>
      <c r="P833" s="120"/>
      <c r="Q833" s="2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122"/>
      <c r="AJ833" s="122"/>
      <c r="AK833" s="2"/>
      <c r="AL833" s="2"/>
      <c r="AM833" s="2"/>
      <c r="AN833" s="2"/>
      <c r="AO833" s="2"/>
      <c r="AP833" s="2"/>
      <c r="AQ833" s="2"/>
      <c r="AR833" s="15"/>
    </row>
    <row r="834" spans="1:44" ht="11.25" customHeight="1">
      <c r="A834" s="120"/>
      <c r="B834" s="120"/>
      <c r="C834" s="120"/>
      <c r="D834" s="120"/>
      <c r="E834" s="2"/>
      <c r="F834" s="2"/>
      <c r="G834" s="120"/>
      <c r="H834" s="120"/>
      <c r="I834" s="120"/>
      <c r="J834" s="58"/>
      <c r="K834" s="121"/>
      <c r="L834" s="2"/>
      <c r="M834" s="120"/>
      <c r="N834" s="120"/>
      <c r="O834" s="120"/>
      <c r="P834" s="120"/>
      <c r="Q834" s="2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122"/>
      <c r="AJ834" s="122"/>
      <c r="AK834" s="2"/>
      <c r="AL834" s="2"/>
      <c r="AM834" s="2"/>
      <c r="AN834" s="2"/>
      <c r="AO834" s="2"/>
      <c r="AP834" s="2"/>
      <c r="AQ834" s="2"/>
      <c r="AR834" s="15"/>
    </row>
    <row r="835" spans="1:44" ht="11.25" customHeight="1">
      <c r="A835" s="120"/>
      <c r="B835" s="120"/>
      <c r="C835" s="120"/>
      <c r="D835" s="120"/>
      <c r="E835" s="2"/>
      <c r="F835" s="2"/>
      <c r="G835" s="120"/>
      <c r="H835" s="120"/>
      <c r="I835" s="120"/>
      <c r="J835" s="58"/>
      <c r="K835" s="121"/>
      <c r="L835" s="2"/>
      <c r="M835" s="120"/>
      <c r="N835" s="120"/>
      <c r="O835" s="120"/>
      <c r="P835" s="120"/>
      <c r="Q835" s="2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122"/>
      <c r="AJ835" s="122"/>
      <c r="AK835" s="2"/>
      <c r="AL835" s="2"/>
      <c r="AM835" s="2"/>
      <c r="AN835" s="2"/>
      <c r="AO835" s="2"/>
      <c r="AP835" s="2"/>
      <c r="AQ835" s="2"/>
      <c r="AR835" s="15"/>
    </row>
    <row r="836" spans="1:44" ht="11.25" customHeight="1">
      <c r="A836" s="120"/>
      <c r="B836" s="120"/>
      <c r="C836" s="120"/>
      <c r="D836" s="120"/>
      <c r="E836" s="2"/>
      <c r="F836" s="2"/>
      <c r="G836" s="120"/>
      <c r="H836" s="120"/>
      <c r="I836" s="120"/>
      <c r="J836" s="58"/>
      <c r="K836" s="121"/>
      <c r="L836" s="2"/>
      <c r="M836" s="120"/>
      <c r="N836" s="120"/>
      <c r="O836" s="120"/>
      <c r="P836" s="120"/>
      <c r="Q836" s="2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122"/>
      <c r="AJ836" s="122"/>
      <c r="AK836" s="2"/>
      <c r="AL836" s="2"/>
      <c r="AM836" s="2"/>
      <c r="AN836" s="2"/>
      <c r="AO836" s="2"/>
      <c r="AP836" s="2"/>
      <c r="AQ836" s="2"/>
      <c r="AR836" s="15"/>
    </row>
    <row r="837" spans="1:44" ht="11.25" customHeight="1">
      <c r="A837" s="120"/>
      <c r="B837" s="120"/>
      <c r="C837" s="120"/>
      <c r="D837" s="120"/>
      <c r="E837" s="2"/>
      <c r="F837" s="2"/>
      <c r="G837" s="120"/>
      <c r="H837" s="120"/>
      <c r="I837" s="120"/>
      <c r="J837" s="58"/>
      <c r="K837" s="121"/>
      <c r="L837" s="2"/>
      <c r="M837" s="120"/>
      <c r="N837" s="120"/>
      <c r="O837" s="120"/>
      <c r="P837" s="120"/>
      <c r="Q837" s="2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122"/>
      <c r="AJ837" s="122"/>
      <c r="AK837" s="2"/>
      <c r="AL837" s="2"/>
      <c r="AM837" s="2"/>
      <c r="AN837" s="2"/>
      <c r="AO837" s="2"/>
      <c r="AP837" s="2"/>
      <c r="AQ837" s="2"/>
      <c r="AR837" s="15"/>
    </row>
    <row r="838" spans="1:44" ht="11.25" customHeight="1">
      <c r="A838" s="120"/>
      <c r="B838" s="120"/>
      <c r="C838" s="120"/>
      <c r="D838" s="120"/>
      <c r="E838" s="2"/>
      <c r="F838" s="2"/>
      <c r="G838" s="120"/>
      <c r="H838" s="120"/>
      <c r="I838" s="120"/>
      <c r="J838" s="58"/>
      <c r="K838" s="121"/>
      <c r="L838" s="2"/>
      <c r="M838" s="120"/>
      <c r="N838" s="120"/>
      <c r="O838" s="120"/>
      <c r="P838" s="120"/>
      <c r="Q838" s="2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122"/>
      <c r="AJ838" s="122"/>
      <c r="AK838" s="2"/>
      <c r="AL838" s="2"/>
      <c r="AM838" s="2"/>
      <c r="AN838" s="2"/>
      <c r="AO838" s="2"/>
      <c r="AP838" s="2"/>
      <c r="AQ838" s="2"/>
      <c r="AR838" s="15"/>
    </row>
    <row r="839" spans="1:44" ht="11.25" customHeight="1">
      <c r="A839" s="120"/>
      <c r="B839" s="120"/>
      <c r="C839" s="120"/>
      <c r="D839" s="120"/>
      <c r="E839" s="2"/>
      <c r="F839" s="2"/>
      <c r="G839" s="120"/>
      <c r="H839" s="120"/>
      <c r="I839" s="120"/>
      <c r="J839" s="58"/>
      <c r="K839" s="121"/>
      <c r="L839" s="2"/>
      <c r="M839" s="120"/>
      <c r="N839" s="120"/>
      <c r="O839" s="120"/>
      <c r="P839" s="120"/>
      <c r="Q839" s="2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122"/>
      <c r="AJ839" s="122"/>
      <c r="AK839" s="2"/>
      <c r="AL839" s="2"/>
      <c r="AM839" s="2"/>
      <c r="AN839" s="2"/>
      <c r="AO839" s="2"/>
      <c r="AP839" s="2"/>
      <c r="AQ839" s="2"/>
      <c r="AR839" s="15"/>
    </row>
    <row r="840" spans="1:44" ht="11.25" customHeight="1">
      <c r="A840" s="120"/>
      <c r="B840" s="120"/>
      <c r="C840" s="120"/>
      <c r="D840" s="120"/>
      <c r="E840" s="2"/>
      <c r="F840" s="2"/>
      <c r="G840" s="120"/>
      <c r="H840" s="120"/>
      <c r="I840" s="120"/>
      <c r="J840" s="58"/>
      <c r="K840" s="121"/>
      <c r="L840" s="2"/>
      <c r="M840" s="120"/>
      <c r="N840" s="120"/>
      <c r="O840" s="120"/>
      <c r="P840" s="120"/>
      <c r="Q840" s="2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122"/>
      <c r="AJ840" s="122"/>
      <c r="AK840" s="2"/>
      <c r="AL840" s="2"/>
      <c r="AM840" s="2"/>
      <c r="AN840" s="2"/>
      <c r="AO840" s="2"/>
      <c r="AP840" s="2"/>
      <c r="AQ840" s="2"/>
      <c r="AR840" s="15"/>
    </row>
    <row r="841" spans="1:44" ht="11.25" customHeight="1">
      <c r="A841" s="120"/>
      <c r="B841" s="120"/>
      <c r="C841" s="120"/>
      <c r="D841" s="120"/>
      <c r="E841" s="2"/>
      <c r="F841" s="2"/>
      <c r="G841" s="120"/>
      <c r="H841" s="120"/>
      <c r="I841" s="120"/>
      <c r="J841" s="58"/>
      <c r="K841" s="121"/>
      <c r="L841" s="2"/>
      <c r="M841" s="120"/>
      <c r="N841" s="120"/>
      <c r="O841" s="120"/>
      <c r="P841" s="120"/>
      <c r="Q841" s="2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122"/>
      <c r="AJ841" s="122"/>
      <c r="AK841" s="2"/>
      <c r="AL841" s="2"/>
      <c r="AM841" s="2"/>
      <c r="AN841" s="2"/>
      <c r="AO841" s="2"/>
      <c r="AP841" s="2"/>
      <c r="AQ841" s="2"/>
      <c r="AR841" s="15"/>
    </row>
    <row r="842" spans="1:44" ht="11.25" customHeight="1">
      <c r="A842" s="120"/>
      <c r="B842" s="120"/>
      <c r="C842" s="120"/>
      <c r="D842" s="120"/>
      <c r="E842" s="2"/>
      <c r="F842" s="2"/>
      <c r="G842" s="120"/>
      <c r="H842" s="120"/>
      <c r="I842" s="120"/>
      <c r="J842" s="58"/>
      <c r="K842" s="121"/>
      <c r="L842" s="2"/>
      <c r="M842" s="120"/>
      <c r="N842" s="120"/>
      <c r="O842" s="120"/>
      <c r="P842" s="120"/>
      <c r="Q842" s="2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122"/>
      <c r="AJ842" s="122"/>
      <c r="AK842" s="2"/>
      <c r="AL842" s="2"/>
      <c r="AM842" s="2"/>
      <c r="AN842" s="2"/>
      <c r="AO842" s="2"/>
      <c r="AP842" s="2"/>
      <c r="AQ842" s="2"/>
      <c r="AR842" s="15"/>
    </row>
    <row r="843" spans="1:44" ht="11.25" customHeight="1">
      <c r="A843" s="120"/>
      <c r="B843" s="120"/>
      <c r="C843" s="120"/>
      <c r="D843" s="120"/>
      <c r="E843" s="2"/>
      <c r="F843" s="2"/>
      <c r="G843" s="120"/>
      <c r="H843" s="120"/>
      <c r="I843" s="120"/>
      <c r="J843" s="58"/>
      <c r="K843" s="121"/>
      <c r="L843" s="2"/>
      <c r="M843" s="120"/>
      <c r="N843" s="120"/>
      <c r="O843" s="120"/>
      <c r="P843" s="120"/>
      <c r="Q843" s="2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122"/>
      <c r="AJ843" s="122"/>
      <c r="AK843" s="2"/>
      <c r="AL843" s="2"/>
      <c r="AM843" s="2"/>
      <c r="AN843" s="2"/>
      <c r="AO843" s="2"/>
      <c r="AP843" s="2"/>
      <c r="AQ843" s="2"/>
      <c r="AR843" s="15"/>
    </row>
    <row r="844" spans="1:44" ht="11.25" customHeight="1">
      <c r="A844" s="120"/>
      <c r="B844" s="120"/>
      <c r="C844" s="120"/>
      <c r="D844" s="120"/>
      <c r="E844" s="2"/>
      <c r="F844" s="2"/>
      <c r="G844" s="120"/>
      <c r="H844" s="120"/>
      <c r="I844" s="120"/>
      <c r="J844" s="58"/>
      <c r="K844" s="121"/>
      <c r="L844" s="2"/>
      <c r="M844" s="120"/>
      <c r="N844" s="120"/>
      <c r="O844" s="120"/>
      <c r="P844" s="120"/>
      <c r="Q844" s="2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122"/>
      <c r="AJ844" s="122"/>
      <c r="AK844" s="2"/>
      <c r="AL844" s="2"/>
      <c r="AM844" s="2"/>
      <c r="AN844" s="2"/>
      <c r="AO844" s="2"/>
      <c r="AP844" s="2"/>
      <c r="AQ844" s="2"/>
      <c r="AR844" s="15"/>
    </row>
    <row r="845" spans="1:44" ht="11.25" customHeight="1">
      <c r="A845" s="120"/>
      <c r="B845" s="120"/>
      <c r="C845" s="120"/>
      <c r="D845" s="120"/>
      <c r="E845" s="2"/>
      <c r="F845" s="2"/>
      <c r="G845" s="120"/>
      <c r="H845" s="120"/>
      <c r="I845" s="120"/>
      <c r="J845" s="58"/>
      <c r="K845" s="121"/>
      <c r="L845" s="2"/>
      <c r="M845" s="120"/>
      <c r="N845" s="120"/>
      <c r="O845" s="120"/>
      <c r="P845" s="120"/>
      <c r="Q845" s="2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122"/>
      <c r="AJ845" s="122"/>
      <c r="AK845" s="2"/>
      <c r="AL845" s="2"/>
      <c r="AM845" s="2"/>
      <c r="AN845" s="2"/>
      <c r="AO845" s="2"/>
      <c r="AP845" s="2"/>
      <c r="AQ845" s="2"/>
      <c r="AR845" s="15"/>
    </row>
    <row r="846" spans="1:44" ht="11.25" customHeight="1">
      <c r="A846" s="120"/>
      <c r="B846" s="120"/>
      <c r="C846" s="120"/>
      <c r="D846" s="120"/>
      <c r="E846" s="2"/>
      <c r="F846" s="2"/>
      <c r="G846" s="120"/>
      <c r="H846" s="120"/>
      <c r="I846" s="120"/>
      <c r="J846" s="58"/>
      <c r="K846" s="121"/>
      <c r="L846" s="2"/>
      <c r="M846" s="120"/>
      <c r="N846" s="120"/>
      <c r="O846" s="120"/>
      <c r="P846" s="120"/>
      <c r="Q846" s="2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122"/>
      <c r="AJ846" s="122"/>
      <c r="AK846" s="2"/>
      <c r="AL846" s="2"/>
      <c r="AM846" s="2"/>
      <c r="AN846" s="2"/>
      <c r="AO846" s="2"/>
      <c r="AP846" s="2"/>
      <c r="AQ846" s="2"/>
      <c r="AR846" s="15"/>
    </row>
    <row r="847" spans="1:44" ht="11.25" customHeight="1">
      <c r="A847" s="120"/>
      <c r="B847" s="120"/>
      <c r="C847" s="120"/>
      <c r="D847" s="120"/>
      <c r="E847" s="2"/>
      <c r="F847" s="2"/>
      <c r="G847" s="120"/>
      <c r="H847" s="120"/>
      <c r="I847" s="120"/>
      <c r="J847" s="58"/>
      <c r="K847" s="121"/>
      <c r="L847" s="2"/>
      <c r="M847" s="120"/>
      <c r="N847" s="120"/>
      <c r="O847" s="120"/>
      <c r="P847" s="120"/>
      <c r="Q847" s="2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122"/>
      <c r="AJ847" s="122"/>
      <c r="AK847" s="2"/>
      <c r="AL847" s="2"/>
      <c r="AM847" s="2"/>
      <c r="AN847" s="2"/>
      <c r="AO847" s="2"/>
      <c r="AP847" s="2"/>
      <c r="AQ847" s="2"/>
      <c r="AR847" s="15"/>
    </row>
    <row r="848" spans="1:44" ht="11.25" customHeight="1">
      <c r="A848" s="120"/>
      <c r="B848" s="120"/>
      <c r="C848" s="120"/>
      <c r="D848" s="120"/>
      <c r="E848" s="2"/>
      <c r="F848" s="2"/>
      <c r="G848" s="120"/>
      <c r="H848" s="120"/>
      <c r="I848" s="120"/>
      <c r="J848" s="58"/>
      <c r="K848" s="121"/>
      <c r="L848" s="2"/>
      <c r="M848" s="120"/>
      <c r="N848" s="120"/>
      <c r="O848" s="120"/>
      <c r="P848" s="120"/>
      <c r="Q848" s="2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122"/>
      <c r="AJ848" s="122"/>
      <c r="AK848" s="2"/>
      <c r="AL848" s="2"/>
      <c r="AM848" s="2"/>
      <c r="AN848" s="2"/>
      <c r="AO848" s="2"/>
      <c r="AP848" s="2"/>
      <c r="AQ848" s="2"/>
      <c r="AR848" s="15"/>
    </row>
    <row r="849" spans="1:44" ht="11.25" customHeight="1">
      <c r="A849" s="120"/>
      <c r="B849" s="120"/>
      <c r="C849" s="120"/>
      <c r="D849" s="120"/>
      <c r="E849" s="2"/>
      <c r="F849" s="2"/>
      <c r="G849" s="120"/>
      <c r="H849" s="120"/>
      <c r="I849" s="120"/>
      <c r="J849" s="58"/>
      <c r="K849" s="121"/>
      <c r="L849" s="2"/>
      <c r="M849" s="120"/>
      <c r="N849" s="120"/>
      <c r="O849" s="120"/>
      <c r="P849" s="120"/>
      <c r="Q849" s="2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122"/>
      <c r="AJ849" s="122"/>
      <c r="AK849" s="2"/>
      <c r="AL849" s="2"/>
      <c r="AM849" s="2"/>
      <c r="AN849" s="2"/>
      <c r="AO849" s="2"/>
      <c r="AP849" s="2"/>
      <c r="AQ849" s="2"/>
      <c r="AR849" s="15"/>
    </row>
    <row r="850" spans="1:44" ht="11.25" customHeight="1">
      <c r="A850" s="120"/>
      <c r="B850" s="120"/>
      <c r="C850" s="120"/>
      <c r="D850" s="120"/>
      <c r="E850" s="2"/>
      <c r="F850" s="2"/>
      <c r="G850" s="120"/>
      <c r="H850" s="120"/>
      <c r="I850" s="120"/>
      <c r="J850" s="58"/>
      <c r="K850" s="121"/>
      <c r="L850" s="2"/>
      <c r="M850" s="120"/>
      <c r="N850" s="120"/>
      <c r="O850" s="120"/>
      <c r="P850" s="120"/>
      <c r="Q850" s="2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122"/>
      <c r="AJ850" s="122"/>
      <c r="AK850" s="2"/>
      <c r="AL850" s="2"/>
      <c r="AM850" s="2"/>
      <c r="AN850" s="2"/>
      <c r="AO850" s="2"/>
      <c r="AP850" s="2"/>
      <c r="AQ850" s="2"/>
      <c r="AR850" s="15"/>
    </row>
    <row r="851" spans="1:44" ht="11.25" customHeight="1">
      <c r="A851" s="120"/>
      <c r="B851" s="120"/>
      <c r="C851" s="120"/>
      <c r="D851" s="120"/>
      <c r="E851" s="2"/>
      <c r="F851" s="2"/>
      <c r="G851" s="120"/>
      <c r="H851" s="120"/>
      <c r="I851" s="120"/>
      <c r="J851" s="58"/>
      <c r="K851" s="121"/>
      <c r="L851" s="2"/>
      <c r="M851" s="120"/>
      <c r="N851" s="120"/>
      <c r="O851" s="120"/>
      <c r="P851" s="120"/>
      <c r="Q851" s="2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122"/>
      <c r="AJ851" s="122"/>
      <c r="AK851" s="2"/>
      <c r="AL851" s="2"/>
      <c r="AM851" s="2"/>
      <c r="AN851" s="2"/>
      <c r="AO851" s="2"/>
      <c r="AP851" s="2"/>
      <c r="AQ851" s="2"/>
      <c r="AR851" s="15"/>
    </row>
    <row r="852" spans="1:44" ht="11.25" customHeight="1">
      <c r="A852" s="120"/>
      <c r="B852" s="120"/>
      <c r="C852" s="120"/>
      <c r="D852" s="120"/>
      <c r="E852" s="2"/>
      <c r="F852" s="2"/>
      <c r="G852" s="120"/>
      <c r="H852" s="120"/>
      <c r="I852" s="120"/>
      <c r="J852" s="58"/>
      <c r="K852" s="121"/>
      <c r="L852" s="2"/>
      <c r="M852" s="120"/>
      <c r="N852" s="120"/>
      <c r="O852" s="120"/>
      <c r="P852" s="120"/>
      <c r="Q852" s="2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122"/>
      <c r="AJ852" s="122"/>
      <c r="AK852" s="2"/>
      <c r="AL852" s="2"/>
      <c r="AM852" s="2"/>
      <c r="AN852" s="2"/>
      <c r="AO852" s="2"/>
      <c r="AP852" s="2"/>
      <c r="AQ852" s="2"/>
      <c r="AR852" s="15"/>
    </row>
    <row r="853" spans="1:44" ht="11.25" customHeight="1">
      <c r="A853" s="120"/>
      <c r="B853" s="120"/>
      <c r="C853" s="120"/>
      <c r="D853" s="120"/>
      <c r="E853" s="2"/>
      <c r="F853" s="2"/>
      <c r="G853" s="120"/>
      <c r="H853" s="120"/>
      <c r="I853" s="120"/>
      <c r="J853" s="58"/>
      <c r="K853" s="121"/>
      <c r="L853" s="2"/>
      <c r="M853" s="120"/>
      <c r="N853" s="120"/>
      <c r="O853" s="120"/>
      <c r="P853" s="120"/>
      <c r="Q853" s="2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122"/>
      <c r="AJ853" s="122"/>
      <c r="AK853" s="2"/>
      <c r="AL853" s="2"/>
      <c r="AM853" s="2"/>
      <c r="AN853" s="2"/>
      <c r="AO853" s="2"/>
      <c r="AP853" s="2"/>
      <c r="AQ853" s="2"/>
      <c r="AR853" s="15"/>
    </row>
    <row r="854" spans="1:44" ht="11.25" customHeight="1">
      <c r="A854" s="120"/>
      <c r="B854" s="120"/>
      <c r="C854" s="120"/>
      <c r="D854" s="120"/>
      <c r="E854" s="2"/>
      <c r="F854" s="2"/>
      <c r="G854" s="120"/>
      <c r="H854" s="120"/>
      <c r="I854" s="120"/>
      <c r="J854" s="58"/>
      <c r="K854" s="121"/>
      <c r="L854" s="2"/>
      <c r="M854" s="120"/>
      <c r="N854" s="120"/>
      <c r="O854" s="120"/>
      <c r="P854" s="120"/>
      <c r="Q854" s="2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122"/>
      <c r="AJ854" s="122"/>
      <c r="AK854" s="2"/>
      <c r="AL854" s="2"/>
      <c r="AM854" s="2"/>
      <c r="AN854" s="2"/>
      <c r="AO854" s="2"/>
      <c r="AP854" s="2"/>
      <c r="AQ854" s="2"/>
      <c r="AR854" s="15"/>
    </row>
    <row r="855" spans="1:44" ht="11.25" customHeight="1">
      <c r="A855" s="120"/>
      <c r="B855" s="120"/>
      <c r="C855" s="120"/>
      <c r="D855" s="120"/>
      <c r="E855" s="2"/>
      <c r="F855" s="2"/>
      <c r="G855" s="120"/>
      <c r="H855" s="120"/>
      <c r="I855" s="120"/>
      <c r="J855" s="58"/>
      <c r="K855" s="121"/>
      <c r="L855" s="2"/>
      <c r="M855" s="120"/>
      <c r="N855" s="120"/>
      <c r="O855" s="120"/>
      <c r="P855" s="120"/>
      <c r="Q855" s="2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122"/>
      <c r="AJ855" s="122"/>
      <c r="AK855" s="2"/>
      <c r="AL855" s="2"/>
      <c r="AM855" s="2"/>
      <c r="AN855" s="2"/>
      <c r="AO855" s="2"/>
      <c r="AP855" s="2"/>
      <c r="AQ855" s="2"/>
      <c r="AR855" s="15"/>
    </row>
    <row r="856" spans="1:44" ht="11.25" customHeight="1">
      <c r="A856" s="120"/>
      <c r="B856" s="120"/>
      <c r="C856" s="120"/>
      <c r="D856" s="120"/>
      <c r="E856" s="2"/>
      <c r="F856" s="2"/>
      <c r="G856" s="120"/>
      <c r="H856" s="120"/>
      <c r="I856" s="120"/>
      <c r="J856" s="58"/>
      <c r="K856" s="121"/>
      <c r="L856" s="2"/>
      <c r="M856" s="120"/>
      <c r="N856" s="120"/>
      <c r="O856" s="120"/>
      <c r="P856" s="120"/>
      <c r="Q856" s="2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122"/>
      <c r="AJ856" s="122"/>
      <c r="AK856" s="2"/>
      <c r="AL856" s="2"/>
      <c r="AM856" s="2"/>
      <c r="AN856" s="2"/>
      <c r="AO856" s="2"/>
      <c r="AP856" s="2"/>
      <c r="AQ856" s="2"/>
      <c r="AR856" s="15"/>
    </row>
    <row r="857" spans="1:44" ht="11.25" customHeight="1">
      <c r="A857" s="120"/>
      <c r="B857" s="120"/>
      <c r="C857" s="120"/>
      <c r="D857" s="120"/>
      <c r="E857" s="2"/>
      <c r="F857" s="2"/>
      <c r="G857" s="120"/>
      <c r="H857" s="120"/>
      <c r="I857" s="120"/>
      <c r="J857" s="58"/>
      <c r="K857" s="121"/>
      <c r="L857" s="2"/>
      <c r="M857" s="120"/>
      <c r="N857" s="120"/>
      <c r="O857" s="120"/>
      <c r="P857" s="120"/>
      <c r="Q857" s="2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122"/>
      <c r="AJ857" s="122"/>
      <c r="AK857" s="2"/>
      <c r="AL857" s="2"/>
      <c r="AM857" s="2"/>
      <c r="AN857" s="2"/>
      <c r="AO857" s="2"/>
      <c r="AP857" s="2"/>
      <c r="AQ857" s="2"/>
      <c r="AR857" s="15"/>
    </row>
    <row r="858" spans="1:44" ht="11.25" customHeight="1">
      <c r="A858" s="120"/>
      <c r="B858" s="120"/>
      <c r="C858" s="120"/>
      <c r="D858" s="120"/>
      <c r="E858" s="2"/>
      <c r="F858" s="2"/>
      <c r="G858" s="120"/>
      <c r="H858" s="120"/>
      <c r="I858" s="120"/>
      <c r="J858" s="58"/>
      <c r="K858" s="121"/>
      <c r="L858" s="2"/>
      <c r="M858" s="120"/>
      <c r="N858" s="120"/>
      <c r="O858" s="120"/>
      <c r="P858" s="120"/>
      <c r="Q858" s="2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122"/>
      <c r="AJ858" s="122"/>
      <c r="AK858" s="2"/>
      <c r="AL858" s="2"/>
      <c r="AM858" s="2"/>
      <c r="AN858" s="2"/>
      <c r="AO858" s="2"/>
      <c r="AP858" s="2"/>
      <c r="AQ858" s="2"/>
      <c r="AR858" s="15"/>
    </row>
    <row r="859" spans="1:44" ht="11.25" customHeight="1">
      <c r="A859" s="120"/>
      <c r="B859" s="120"/>
      <c r="C859" s="120"/>
      <c r="D859" s="120"/>
      <c r="E859" s="2"/>
      <c r="F859" s="2"/>
      <c r="G859" s="120"/>
      <c r="H859" s="120"/>
      <c r="I859" s="120"/>
      <c r="J859" s="58"/>
      <c r="K859" s="121"/>
      <c r="L859" s="2"/>
      <c r="M859" s="120"/>
      <c r="N859" s="120"/>
      <c r="O859" s="120"/>
      <c r="P859" s="120"/>
      <c r="Q859" s="2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122"/>
      <c r="AJ859" s="122"/>
      <c r="AK859" s="2"/>
      <c r="AL859" s="2"/>
      <c r="AM859" s="2"/>
      <c r="AN859" s="2"/>
      <c r="AO859" s="2"/>
      <c r="AP859" s="2"/>
      <c r="AQ859" s="2"/>
      <c r="AR859" s="15"/>
    </row>
    <row r="860" spans="1:44" ht="11.25" customHeight="1">
      <c r="A860" s="120"/>
      <c r="B860" s="120"/>
      <c r="C860" s="120"/>
      <c r="D860" s="120"/>
      <c r="E860" s="2"/>
      <c r="F860" s="2"/>
      <c r="G860" s="120"/>
      <c r="H860" s="120"/>
      <c r="I860" s="120"/>
      <c r="J860" s="58"/>
      <c r="K860" s="121"/>
      <c r="L860" s="2"/>
      <c r="M860" s="120"/>
      <c r="N860" s="120"/>
      <c r="O860" s="120"/>
      <c r="P860" s="120"/>
      <c r="Q860" s="2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122"/>
      <c r="AJ860" s="122"/>
      <c r="AK860" s="2"/>
      <c r="AL860" s="2"/>
      <c r="AM860" s="2"/>
      <c r="AN860" s="2"/>
      <c r="AO860" s="2"/>
      <c r="AP860" s="2"/>
      <c r="AQ860" s="2"/>
      <c r="AR860" s="15"/>
    </row>
    <row r="861" spans="1:44" ht="11.25" customHeight="1">
      <c r="A861" s="120"/>
      <c r="B861" s="120"/>
      <c r="C861" s="120"/>
      <c r="D861" s="120"/>
      <c r="E861" s="2"/>
      <c r="F861" s="2"/>
      <c r="G861" s="120"/>
      <c r="H861" s="120"/>
      <c r="I861" s="120"/>
      <c r="J861" s="58"/>
      <c r="K861" s="121"/>
      <c r="L861" s="2"/>
      <c r="M861" s="120"/>
      <c r="N861" s="120"/>
      <c r="O861" s="120"/>
      <c r="P861" s="120"/>
      <c r="Q861" s="2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122"/>
      <c r="AJ861" s="122"/>
      <c r="AK861" s="2"/>
      <c r="AL861" s="2"/>
      <c r="AM861" s="2"/>
      <c r="AN861" s="2"/>
      <c r="AO861" s="2"/>
      <c r="AP861" s="2"/>
      <c r="AQ861" s="2"/>
      <c r="AR861" s="15"/>
    </row>
    <row r="862" spans="1:44" ht="11.25" customHeight="1">
      <c r="A862" s="120"/>
      <c r="B862" s="120"/>
      <c r="C862" s="120"/>
      <c r="D862" s="120"/>
      <c r="E862" s="2"/>
      <c r="F862" s="2"/>
      <c r="G862" s="120"/>
      <c r="H862" s="120"/>
      <c r="I862" s="120"/>
      <c r="J862" s="58"/>
      <c r="K862" s="121"/>
      <c r="L862" s="2"/>
      <c r="M862" s="120"/>
      <c r="N862" s="120"/>
      <c r="O862" s="120"/>
      <c r="P862" s="120"/>
      <c r="Q862" s="2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122"/>
      <c r="AJ862" s="122"/>
      <c r="AK862" s="2"/>
      <c r="AL862" s="2"/>
      <c r="AM862" s="2"/>
      <c r="AN862" s="2"/>
      <c r="AO862" s="2"/>
      <c r="AP862" s="2"/>
      <c r="AQ862" s="2"/>
      <c r="AR862" s="15"/>
    </row>
    <row r="863" spans="1:44" ht="11.25" customHeight="1">
      <c r="A863" s="120"/>
      <c r="B863" s="120"/>
      <c r="C863" s="120"/>
      <c r="D863" s="120"/>
      <c r="E863" s="2"/>
      <c r="F863" s="2"/>
      <c r="G863" s="120"/>
      <c r="H863" s="120"/>
      <c r="I863" s="120"/>
      <c r="J863" s="58"/>
      <c r="K863" s="121"/>
      <c r="L863" s="2"/>
      <c r="M863" s="120"/>
      <c r="N863" s="120"/>
      <c r="O863" s="120"/>
      <c r="P863" s="120"/>
      <c r="Q863" s="2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122"/>
      <c r="AJ863" s="122"/>
      <c r="AK863" s="2"/>
      <c r="AL863" s="2"/>
      <c r="AM863" s="2"/>
      <c r="AN863" s="2"/>
      <c r="AO863" s="2"/>
      <c r="AP863" s="2"/>
      <c r="AQ863" s="2"/>
      <c r="AR863" s="15"/>
    </row>
    <row r="864" spans="1:44" ht="11.25" customHeight="1">
      <c r="A864" s="120"/>
      <c r="B864" s="120"/>
      <c r="C864" s="120"/>
      <c r="D864" s="120"/>
      <c r="E864" s="2"/>
      <c r="F864" s="2"/>
      <c r="G864" s="120"/>
      <c r="H864" s="120"/>
      <c r="I864" s="120"/>
      <c r="J864" s="58"/>
      <c r="K864" s="121"/>
      <c r="L864" s="2"/>
      <c r="M864" s="120"/>
      <c r="N864" s="120"/>
      <c r="O864" s="120"/>
      <c r="P864" s="120"/>
      <c r="Q864" s="2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122"/>
      <c r="AJ864" s="122"/>
      <c r="AK864" s="2"/>
      <c r="AL864" s="2"/>
      <c r="AM864" s="2"/>
      <c r="AN864" s="2"/>
      <c r="AO864" s="2"/>
      <c r="AP864" s="2"/>
      <c r="AQ864" s="2"/>
      <c r="AR864" s="15"/>
    </row>
    <row r="865" spans="1:44" ht="11.25" customHeight="1">
      <c r="A865" s="120"/>
      <c r="B865" s="120"/>
      <c r="C865" s="120"/>
      <c r="D865" s="120"/>
      <c r="E865" s="2"/>
      <c r="F865" s="2"/>
      <c r="G865" s="120"/>
      <c r="H865" s="120"/>
      <c r="I865" s="120"/>
      <c r="J865" s="58"/>
      <c r="K865" s="121"/>
      <c r="L865" s="2"/>
      <c r="M865" s="120"/>
      <c r="N865" s="120"/>
      <c r="O865" s="120"/>
      <c r="P865" s="120"/>
      <c r="Q865" s="2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122"/>
      <c r="AJ865" s="122"/>
      <c r="AK865" s="2"/>
      <c r="AL865" s="2"/>
      <c r="AM865" s="2"/>
      <c r="AN865" s="2"/>
      <c r="AO865" s="2"/>
      <c r="AP865" s="2"/>
      <c r="AQ865" s="2"/>
      <c r="AR865" s="15"/>
    </row>
    <row r="866" spans="1:44" ht="11.25" customHeight="1">
      <c r="A866" s="120"/>
      <c r="B866" s="120"/>
      <c r="C866" s="120"/>
      <c r="D866" s="120"/>
      <c r="E866" s="2"/>
      <c r="F866" s="2"/>
      <c r="G866" s="120"/>
      <c r="H866" s="120"/>
      <c r="I866" s="120"/>
      <c r="J866" s="58"/>
      <c r="K866" s="121"/>
      <c r="L866" s="2"/>
      <c r="M866" s="120"/>
      <c r="N866" s="120"/>
      <c r="O866" s="120"/>
      <c r="P866" s="120"/>
      <c r="Q866" s="2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122"/>
      <c r="AJ866" s="122"/>
      <c r="AK866" s="2"/>
      <c r="AL866" s="2"/>
      <c r="AM866" s="2"/>
      <c r="AN866" s="2"/>
      <c r="AO866" s="2"/>
      <c r="AP866" s="2"/>
      <c r="AQ866" s="2"/>
      <c r="AR866" s="15"/>
    </row>
    <row r="867" spans="1:44" ht="11.25" customHeight="1">
      <c r="A867" s="120"/>
      <c r="B867" s="120"/>
      <c r="C867" s="120"/>
      <c r="D867" s="120"/>
      <c r="E867" s="2"/>
      <c r="F867" s="2"/>
      <c r="G867" s="120"/>
      <c r="H867" s="120"/>
      <c r="I867" s="120"/>
      <c r="J867" s="58"/>
      <c r="K867" s="121"/>
      <c r="L867" s="2"/>
      <c r="M867" s="120"/>
      <c r="N867" s="120"/>
      <c r="O867" s="120"/>
      <c r="P867" s="120"/>
      <c r="Q867" s="2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122"/>
      <c r="AJ867" s="122"/>
      <c r="AK867" s="2"/>
      <c r="AL867" s="2"/>
      <c r="AM867" s="2"/>
      <c r="AN867" s="2"/>
      <c r="AO867" s="2"/>
      <c r="AP867" s="2"/>
      <c r="AQ867" s="2"/>
      <c r="AR867" s="15"/>
    </row>
    <row r="868" spans="1:44" ht="11.25" customHeight="1">
      <c r="A868" s="120"/>
      <c r="B868" s="120"/>
      <c r="C868" s="120"/>
      <c r="D868" s="120"/>
      <c r="E868" s="2"/>
      <c r="F868" s="2"/>
      <c r="G868" s="120"/>
      <c r="H868" s="120"/>
      <c r="I868" s="120"/>
      <c r="J868" s="58"/>
      <c r="K868" s="121"/>
      <c r="L868" s="2"/>
      <c r="M868" s="120"/>
      <c r="N868" s="120"/>
      <c r="O868" s="120"/>
      <c r="P868" s="120"/>
      <c r="Q868" s="2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122"/>
      <c r="AJ868" s="122"/>
      <c r="AK868" s="2"/>
      <c r="AL868" s="2"/>
      <c r="AM868" s="2"/>
      <c r="AN868" s="2"/>
      <c r="AO868" s="2"/>
      <c r="AP868" s="2"/>
      <c r="AQ868" s="2"/>
      <c r="AR868" s="15"/>
    </row>
    <row r="869" spans="1:44" ht="11.25" customHeight="1">
      <c r="A869" s="120"/>
      <c r="B869" s="120"/>
      <c r="C869" s="120"/>
      <c r="D869" s="120"/>
      <c r="E869" s="2"/>
      <c r="F869" s="2"/>
      <c r="G869" s="120"/>
      <c r="H869" s="120"/>
      <c r="I869" s="120"/>
      <c r="J869" s="58"/>
      <c r="K869" s="121"/>
      <c r="L869" s="2"/>
      <c r="M869" s="120"/>
      <c r="N869" s="120"/>
      <c r="O869" s="120"/>
      <c r="P869" s="120"/>
      <c r="Q869" s="2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122"/>
      <c r="AJ869" s="122"/>
      <c r="AK869" s="2"/>
      <c r="AL869" s="2"/>
      <c r="AM869" s="2"/>
      <c r="AN869" s="2"/>
      <c r="AO869" s="2"/>
      <c r="AP869" s="2"/>
      <c r="AQ869" s="2"/>
      <c r="AR869" s="15"/>
    </row>
    <row r="870" spans="1:44" ht="11.25" customHeight="1">
      <c r="A870" s="120"/>
      <c r="B870" s="120"/>
      <c r="C870" s="120"/>
      <c r="D870" s="120"/>
      <c r="E870" s="2"/>
      <c r="F870" s="2"/>
      <c r="G870" s="120"/>
      <c r="H870" s="120"/>
      <c r="I870" s="120"/>
      <c r="J870" s="58"/>
      <c r="K870" s="121"/>
      <c r="L870" s="2"/>
      <c r="M870" s="120"/>
      <c r="N870" s="120"/>
      <c r="O870" s="120"/>
      <c r="P870" s="120"/>
      <c r="Q870" s="2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122"/>
      <c r="AJ870" s="122"/>
      <c r="AK870" s="2"/>
      <c r="AL870" s="2"/>
      <c r="AM870" s="2"/>
      <c r="AN870" s="2"/>
      <c r="AO870" s="2"/>
      <c r="AP870" s="2"/>
      <c r="AQ870" s="2"/>
      <c r="AR870" s="15"/>
    </row>
    <row r="871" spans="1:44" ht="11.25" customHeight="1">
      <c r="A871" s="120"/>
      <c r="B871" s="120"/>
      <c r="C871" s="120"/>
      <c r="D871" s="120"/>
      <c r="E871" s="2"/>
      <c r="F871" s="2"/>
      <c r="G871" s="120"/>
      <c r="H871" s="120"/>
      <c r="I871" s="120"/>
      <c r="J871" s="58"/>
      <c r="K871" s="121"/>
      <c r="L871" s="2"/>
      <c r="M871" s="120"/>
      <c r="N871" s="120"/>
      <c r="O871" s="120"/>
      <c r="P871" s="120"/>
      <c r="Q871" s="2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122"/>
      <c r="AJ871" s="122"/>
      <c r="AK871" s="2"/>
      <c r="AL871" s="2"/>
      <c r="AM871" s="2"/>
      <c r="AN871" s="2"/>
      <c r="AO871" s="2"/>
      <c r="AP871" s="2"/>
      <c r="AQ871" s="2"/>
      <c r="AR871" s="15"/>
    </row>
    <row r="872" spans="1:44" ht="11.25" customHeight="1">
      <c r="A872" s="120"/>
      <c r="B872" s="120"/>
      <c r="C872" s="120"/>
      <c r="D872" s="120"/>
      <c r="E872" s="2"/>
      <c r="F872" s="2"/>
      <c r="G872" s="120"/>
      <c r="H872" s="120"/>
      <c r="I872" s="120"/>
      <c r="J872" s="58"/>
      <c r="K872" s="121"/>
      <c r="L872" s="2"/>
      <c r="M872" s="120"/>
      <c r="N872" s="120"/>
      <c r="O872" s="120"/>
      <c r="P872" s="120"/>
      <c r="Q872" s="2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122"/>
      <c r="AJ872" s="122"/>
      <c r="AK872" s="2"/>
      <c r="AL872" s="2"/>
      <c r="AM872" s="2"/>
      <c r="AN872" s="2"/>
      <c r="AO872" s="2"/>
      <c r="AP872" s="2"/>
      <c r="AQ872" s="2"/>
      <c r="AR872" s="15"/>
    </row>
    <row r="873" spans="1:44" ht="11.25" customHeight="1">
      <c r="A873" s="120"/>
      <c r="B873" s="120"/>
      <c r="C873" s="120"/>
      <c r="D873" s="120"/>
      <c r="E873" s="2"/>
      <c r="F873" s="2"/>
      <c r="G873" s="120"/>
      <c r="H873" s="120"/>
      <c r="I873" s="120"/>
      <c r="J873" s="58"/>
      <c r="K873" s="121"/>
      <c r="L873" s="2"/>
      <c r="M873" s="120"/>
      <c r="N873" s="120"/>
      <c r="O873" s="120"/>
      <c r="P873" s="120"/>
      <c r="Q873" s="2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122"/>
      <c r="AJ873" s="122"/>
      <c r="AK873" s="2"/>
      <c r="AL873" s="2"/>
      <c r="AM873" s="2"/>
      <c r="AN873" s="2"/>
      <c r="AO873" s="2"/>
      <c r="AP873" s="2"/>
      <c r="AQ873" s="2"/>
      <c r="AR873" s="15"/>
    </row>
    <row r="874" spans="1:44" ht="11.25" customHeight="1">
      <c r="A874" s="120"/>
      <c r="B874" s="120"/>
      <c r="C874" s="120"/>
      <c r="D874" s="120"/>
      <c r="E874" s="2"/>
      <c r="F874" s="2"/>
      <c r="G874" s="120"/>
      <c r="H874" s="120"/>
      <c r="I874" s="120"/>
      <c r="J874" s="58"/>
      <c r="K874" s="121"/>
      <c r="L874" s="2"/>
      <c r="M874" s="120"/>
      <c r="N874" s="120"/>
      <c r="O874" s="120"/>
      <c r="P874" s="120"/>
      <c r="Q874" s="2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122"/>
      <c r="AJ874" s="122"/>
      <c r="AK874" s="2"/>
      <c r="AL874" s="2"/>
      <c r="AM874" s="2"/>
      <c r="AN874" s="2"/>
      <c r="AO874" s="2"/>
      <c r="AP874" s="2"/>
      <c r="AQ874" s="2"/>
      <c r="AR874" s="15"/>
    </row>
    <row r="875" spans="1:44" ht="11.25" customHeight="1">
      <c r="A875" s="120"/>
      <c r="B875" s="120"/>
      <c r="C875" s="120"/>
      <c r="D875" s="120"/>
      <c r="E875" s="2"/>
      <c r="F875" s="2"/>
      <c r="G875" s="120"/>
      <c r="H875" s="120"/>
      <c r="I875" s="120"/>
      <c r="J875" s="58"/>
      <c r="K875" s="121"/>
      <c r="L875" s="2"/>
      <c r="M875" s="120"/>
      <c r="N875" s="120"/>
      <c r="O875" s="120"/>
      <c r="P875" s="120"/>
      <c r="Q875" s="2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122"/>
      <c r="AJ875" s="122"/>
      <c r="AK875" s="2"/>
      <c r="AL875" s="2"/>
      <c r="AM875" s="2"/>
      <c r="AN875" s="2"/>
      <c r="AO875" s="2"/>
      <c r="AP875" s="2"/>
      <c r="AQ875" s="2"/>
      <c r="AR875" s="15"/>
    </row>
    <row r="876" spans="1:44" ht="11.25" customHeight="1">
      <c r="A876" s="120"/>
      <c r="B876" s="120"/>
      <c r="C876" s="120"/>
      <c r="D876" s="120"/>
      <c r="E876" s="2"/>
      <c r="F876" s="2"/>
      <c r="G876" s="120"/>
      <c r="H876" s="120"/>
      <c r="I876" s="120"/>
      <c r="J876" s="58"/>
      <c r="K876" s="121"/>
      <c r="L876" s="2"/>
      <c r="M876" s="120"/>
      <c r="N876" s="120"/>
      <c r="O876" s="120"/>
      <c r="P876" s="120"/>
      <c r="Q876" s="2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122"/>
      <c r="AJ876" s="122"/>
      <c r="AK876" s="2"/>
      <c r="AL876" s="2"/>
      <c r="AM876" s="2"/>
      <c r="AN876" s="2"/>
      <c r="AO876" s="2"/>
      <c r="AP876" s="2"/>
      <c r="AQ876" s="2"/>
      <c r="AR876" s="15"/>
    </row>
    <row r="877" spans="1:44" ht="11.25" customHeight="1">
      <c r="A877" s="120"/>
      <c r="B877" s="120"/>
      <c r="C877" s="120"/>
      <c r="D877" s="120"/>
      <c r="E877" s="2"/>
      <c r="F877" s="2"/>
      <c r="G877" s="120"/>
      <c r="H877" s="120"/>
      <c r="I877" s="120"/>
      <c r="J877" s="58"/>
      <c r="K877" s="121"/>
      <c r="L877" s="2"/>
      <c r="M877" s="120"/>
      <c r="N877" s="120"/>
      <c r="O877" s="120"/>
      <c r="P877" s="120"/>
      <c r="Q877" s="2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122"/>
      <c r="AJ877" s="122"/>
      <c r="AK877" s="2"/>
      <c r="AL877" s="2"/>
      <c r="AM877" s="2"/>
      <c r="AN877" s="2"/>
      <c r="AO877" s="2"/>
      <c r="AP877" s="2"/>
      <c r="AQ877" s="2"/>
      <c r="AR877" s="15"/>
    </row>
    <row r="878" spans="1:44" ht="11.25" customHeight="1">
      <c r="A878" s="120"/>
      <c r="B878" s="120"/>
      <c r="C878" s="120"/>
      <c r="D878" s="120"/>
      <c r="E878" s="2"/>
      <c r="F878" s="2"/>
      <c r="G878" s="120"/>
      <c r="H878" s="120"/>
      <c r="I878" s="120"/>
      <c r="J878" s="58"/>
      <c r="K878" s="121"/>
      <c r="L878" s="2"/>
      <c r="M878" s="120"/>
      <c r="N878" s="120"/>
      <c r="O878" s="120"/>
      <c r="P878" s="120"/>
      <c r="Q878" s="2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122"/>
      <c r="AJ878" s="122"/>
      <c r="AK878" s="2"/>
      <c r="AL878" s="2"/>
      <c r="AM878" s="2"/>
      <c r="AN878" s="2"/>
      <c r="AO878" s="2"/>
      <c r="AP878" s="2"/>
      <c r="AQ878" s="2"/>
      <c r="AR878" s="15"/>
    </row>
    <row r="879" spans="1:44" ht="11.25" customHeight="1">
      <c r="A879" s="120"/>
      <c r="B879" s="120"/>
      <c r="C879" s="120"/>
      <c r="D879" s="120"/>
      <c r="E879" s="2"/>
      <c r="F879" s="2"/>
      <c r="G879" s="120"/>
      <c r="H879" s="120"/>
      <c r="I879" s="120"/>
      <c r="J879" s="58"/>
      <c r="K879" s="121"/>
      <c r="L879" s="2"/>
      <c r="M879" s="120"/>
      <c r="N879" s="120"/>
      <c r="O879" s="120"/>
      <c r="P879" s="120"/>
      <c r="Q879" s="2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122"/>
      <c r="AJ879" s="122"/>
      <c r="AK879" s="2"/>
      <c r="AL879" s="2"/>
      <c r="AM879" s="2"/>
      <c r="AN879" s="2"/>
      <c r="AO879" s="2"/>
      <c r="AP879" s="2"/>
      <c r="AQ879" s="2"/>
      <c r="AR879" s="15"/>
    </row>
    <row r="880" spans="1:44" ht="11.25" customHeight="1">
      <c r="A880" s="120"/>
      <c r="B880" s="120"/>
      <c r="C880" s="120"/>
      <c r="D880" s="120"/>
      <c r="E880" s="2"/>
      <c r="F880" s="2"/>
      <c r="G880" s="120"/>
      <c r="H880" s="120"/>
      <c r="I880" s="120"/>
      <c r="J880" s="58"/>
      <c r="K880" s="121"/>
      <c r="L880" s="2"/>
      <c r="M880" s="120"/>
      <c r="N880" s="120"/>
      <c r="O880" s="120"/>
      <c r="P880" s="120"/>
      <c r="Q880" s="2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122"/>
      <c r="AJ880" s="122"/>
      <c r="AK880" s="2"/>
      <c r="AL880" s="2"/>
      <c r="AM880" s="2"/>
      <c r="AN880" s="2"/>
      <c r="AO880" s="2"/>
      <c r="AP880" s="2"/>
      <c r="AQ880" s="2"/>
      <c r="AR880" s="15"/>
    </row>
    <row r="881" spans="1:44" ht="11.25" customHeight="1">
      <c r="A881" s="120"/>
      <c r="B881" s="120"/>
      <c r="C881" s="120"/>
      <c r="D881" s="120"/>
      <c r="E881" s="2"/>
      <c r="F881" s="2"/>
      <c r="G881" s="120"/>
      <c r="H881" s="120"/>
      <c r="I881" s="120"/>
      <c r="J881" s="58"/>
      <c r="K881" s="121"/>
      <c r="L881" s="2"/>
      <c r="M881" s="120"/>
      <c r="N881" s="120"/>
      <c r="O881" s="120"/>
      <c r="P881" s="120"/>
      <c r="Q881" s="2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122"/>
      <c r="AJ881" s="122"/>
      <c r="AK881" s="2"/>
      <c r="AL881" s="2"/>
      <c r="AM881" s="2"/>
      <c r="AN881" s="2"/>
      <c r="AO881" s="2"/>
      <c r="AP881" s="2"/>
      <c r="AQ881" s="2"/>
      <c r="AR881" s="15"/>
    </row>
    <row r="882" spans="1:44" ht="11.25" customHeight="1">
      <c r="A882" s="120"/>
      <c r="B882" s="120"/>
      <c r="C882" s="120"/>
      <c r="D882" s="120"/>
      <c r="E882" s="2"/>
      <c r="F882" s="2"/>
      <c r="G882" s="120"/>
      <c r="H882" s="120"/>
      <c r="I882" s="120"/>
      <c r="J882" s="58"/>
      <c r="K882" s="121"/>
      <c r="L882" s="2"/>
      <c r="M882" s="120"/>
      <c r="N882" s="120"/>
      <c r="O882" s="120"/>
      <c r="P882" s="120"/>
      <c r="Q882" s="2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122"/>
      <c r="AJ882" s="122"/>
      <c r="AK882" s="2"/>
      <c r="AL882" s="2"/>
      <c r="AM882" s="2"/>
      <c r="AN882" s="2"/>
      <c r="AO882" s="2"/>
      <c r="AP882" s="2"/>
      <c r="AQ882" s="2"/>
      <c r="AR882" s="15"/>
    </row>
    <row r="883" spans="1:44" ht="11.25" customHeight="1">
      <c r="A883" s="120"/>
      <c r="B883" s="120"/>
      <c r="C883" s="120"/>
      <c r="D883" s="120"/>
      <c r="E883" s="2"/>
      <c r="F883" s="2"/>
      <c r="G883" s="120"/>
      <c r="H883" s="120"/>
      <c r="I883" s="120"/>
      <c r="J883" s="58"/>
      <c r="K883" s="121"/>
      <c r="L883" s="2"/>
      <c r="M883" s="120"/>
      <c r="N883" s="120"/>
      <c r="O883" s="120"/>
      <c r="P883" s="120"/>
      <c r="Q883" s="2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122"/>
      <c r="AJ883" s="122"/>
      <c r="AK883" s="2"/>
      <c r="AL883" s="2"/>
      <c r="AM883" s="2"/>
      <c r="AN883" s="2"/>
      <c r="AO883" s="2"/>
      <c r="AP883" s="2"/>
      <c r="AQ883" s="2"/>
      <c r="AR883" s="15"/>
    </row>
    <row r="884" spans="1:44" ht="11.25" customHeight="1">
      <c r="A884" s="120"/>
      <c r="B884" s="120"/>
      <c r="C884" s="120"/>
      <c r="D884" s="120"/>
      <c r="E884" s="2"/>
      <c r="F884" s="2"/>
      <c r="G884" s="120"/>
      <c r="H884" s="120"/>
      <c r="I884" s="120"/>
      <c r="J884" s="58"/>
      <c r="K884" s="121"/>
      <c r="L884" s="2"/>
      <c r="M884" s="120"/>
      <c r="N884" s="120"/>
      <c r="O884" s="120"/>
      <c r="P884" s="120"/>
      <c r="Q884" s="2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122"/>
      <c r="AJ884" s="122"/>
      <c r="AK884" s="2"/>
      <c r="AL884" s="2"/>
      <c r="AM884" s="2"/>
      <c r="AN884" s="2"/>
      <c r="AO884" s="2"/>
      <c r="AP884" s="2"/>
      <c r="AQ884" s="2"/>
      <c r="AR884" s="15"/>
    </row>
    <row r="885" spans="1:44" ht="11.25" customHeight="1">
      <c r="A885" s="120"/>
      <c r="B885" s="120"/>
      <c r="C885" s="120"/>
      <c r="D885" s="120"/>
      <c r="E885" s="2"/>
      <c r="F885" s="2"/>
      <c r="G885" s="120"/>
      <c r="H885" s="120"/>
      <c r="I885" s="120"/>
      <c r="J885" s="58"/>
      <c r="K885" s="121"/>
      <c r="L885" s="2"/>
      <c r="M885" s="120"/>
      <c r="N885" s="120"/>
      <c r="O885" s="120"/>
      <c r="P885" s="120"/>
      <c r="Q885" s="2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122"/>
      <c r="AJ885" s="122"/>
      <c r="AK885" s="2"/>
      <c r="AL885" s="2"/>
      <c r="AM885" s="2"/>
      <c r="AN885" s="2"/>
      <c r="AO885" s="2"/>
      <c r="AP885" s="2"/>
      <c r="AQ885" s="2"/>
      <c r="AR885" s="15"/>
    </row>
    <row r="886" spans="1:44" ht="11.25" customHeight="1">
      <c r="A886" s="120"/>
      <c r="B886" s="120"/>
      <c r="C886" s="120"/>
      <c r="D886" s="120"/>
      <c r="E886" s="2"/>
      <c r="F886" s="2"/>
      <c r="G886" s="120"/>
      <c r="H886" s="120"/>
      <c r="I886" s="120"/>
      <c r="J886" s="58"/>
      <c r="K886" s="121"/>
      <c r="L886" s="2"/>
      <c r="M886" s="120"/>
      <c r="N886" s="120"/>
      <c r="O886" s="120"/>
      <c r="P886" s="120"/>
      <c r="Q886" s="2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122"/>
      <c r="AJ886" s="122"/>
      <c r="AK886" s="2"/>
      <c r="AL886" s="2"/>
      <c r="AM886" s="2"/>
      <c r="AN886" s="2"/>
      <c r="AO886" s="2"/>
      <c r="AP886" s="2"/>
      <c r="AQ886" s="2"/>
      <c r="AR886" s="15"/>
    </row>
    <row r="887" spans="1:44" ht="11.25" customHeight="1">
      <c r="A887" s="120"/>
      <c r="B887" s="120"/>
      <c r="C887" s="120"/>
      <c r="D887" s="120"/>
      <c r="E887" s="2"/>
      <c r="F887" s="2"/>
      <c r="G887" s="120"/>
      <c r="H887" s="120"/>
      <c r="I887" s="120"/>
      <c r="J887" s="58"/>
      <c r="K887" s="121"/>
      <c r="L887" s="2"/>
      <c r="M887" s="120"/>
      <c r="N887" s="120"/>
      <c r="O887" s="120"/>
      <c r="P887" s="120"/>
      <c r="Q887" s="2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122"/>
      <c r="AJ887" s="122"/>
      <c r="AK887" s="2"/>
      <c r="AL887" s="2"/>
      <c r="AM887" s="2"/>
      <c r="AN887" s="2"/>
      <c r="AO887" s="2"/>
      <c r="AP887" s="2"/>
      <c r="AQ887" s="2"/>
      <c r="AR887" s="15"/>
    </row>
    <row r="888" spans="1:44" ht="11.25" customHeight="1">
      <c r="A888" s="120"/>
      <c r="B888" s="120"/>
      <c r="C888" s="120"/>
      <c r="D888" s="120"/>
      <c r="E888" s="2"/>
      <c r="F888" s="2"/>
      <c r="G888" s="120"/>
      <c r="H888" s="120"/>
      <c r="I888" s="120"/>
      <c r="J888" s="58"/>
      <c r="K888" s="121"/>
      <c r="L888" s="2"/>
      <c r="M888" s="120"/>
      <c r="N888" s="120"/>
      <c r="O888" s="120"/>
      <c r="P888" s="120"/>
      <c r="Q888" s="2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122"/>
      <c r="AJ888" s="122"/>
      <c r="AK888" s="2"/>
      <c r="AL888" s="2"/>
      <c r="AM888" s="2"/>
      <c r="AN888" s="2"/>
      <c r="AO888" s="2"/>
      <c r="AP888" s="2"/>
      <c r="AQ888" s="2"/>
      <c r="AR888" s="15"/>
    </row>
    <row r="889" spans="1:44" ht="11.25" customHeight="1">
      <c r="A889" s="120"/>
      <c r="B889" s="120"/>
      <c r="C889" s="120"/>
      <c r="D889" s="120"/>
      <c r="E889" s="2"/>
      <c r="F889" s="2"/>
      <c r="G889" s="120"/>
      <c r="H889" s="120"/>
      <c r="I889" s="120"/>
      <c r="J889" s="58"/>
      <c r="K889" s="121"/>
      <c r="L889" s="2"/>
      <c r="M889" s="120"/>
      <c r="N889" s="120"/>
      <c r="O889" s="120"/>
      <c r="P889" s="120"/>
      <c r="Q889" s="2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122"/>
      <c r="AJ889" s="122"/>
      <c r="AK889" s="2"/>
      <c r="AL889" s="2"/>
      <c r="AM889" s="2"/>
      <c r="AN889" s="2"/>
      <c r="AO889" s="2"/>
      <c r="AP889" s="2"/>
      <c r="AQ889" s="2"/>
      <c r="AR889" s="15"/>
    </row>
    <row r="890" spans="1:44" ht="11.25" customHeight="1">
      <c r="A890" s="120"/>
      <c r="B890" s="120"/>
      <c r="C890" s="120"/>
      <c r="D890" s="120"/>
      <c r="E890" s="2"/>
      <c r="F890" s="2"/>
      <c r="G890" s="120"/>
      <c r="H890" s="120"/>
      <c r="I890" s="120"/>
      <c r="J890" s="58"/>
      <c r="K890" s="121"/>
      <c r="L890" s="2"/>
      <c r="M890" s="120"/>
      <c r="N890" s="120"/>
      <c r="O890" s="120"/>
      <c r="P890" s="120"/>
      <c r="Q890" s="2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122"/>
      <c r="AJ890" s="122"/>
      <c r="AK890" s="2"/>
      <c r="AL890" s="2"/>
      <c r="AM890" s="2"/>
      <c r="AN890" s="2"/>
      <c r="AO890" s="2"/>
      <c r="AP890" s="2"/>
      <c r="AQ890" s="2"/>
      <c r="AR890" s="15"/>
    </row>
    <row r="891" spans="1:44" ht="11.25" customHeight="1">
      <c r="A891" s="120"/>
      <c r="B891" s="120"/>
      <c r="C891" s="120"/>
      <c r="D891" s="120"/>
      <c r="E891" s="2"/>
      <c r="F891" s="2"/>
      <c r="G891" s="120"/>
      <c r="H891" s="120"/>
      <c r="I891" s="120"/>
      <c r="J891" s="58"/>
      <c r="K891" s="121"/>
      <c r="L891" s="2"/>
      <c r="M891" s="120"/>
      <c r="N891" s="120"/>
      <c r="O891" s="120"/>
      <c r="P891" s="120"/>
      <c r="Q891" s="2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122"/>
      <c r="AJ891" s="122"/>
      <c r="AK891" s="2"/>
      <c r="AL891" s="2"/>
      <c r="AM891" s="2"/>
      <c r="AN891" s="2"/>
      <c r="AO891" s="2"/>
      <c r="AP891" s="2"/>
      <c r="AQ891" s="2"/>
      <c r="AR891" s="15"/>
    </row>
    <row r="892" spans="1:44" ht="11.25" customHeight="1">
      <c r="A892" s="120"/>
      <c r="B892" s="120"/>
      <c r="C892" s="120"/>
      <c r="D892" s="120"/>
      <c r="E892" s="2"/>
      <c r="F892" s="2"/>
      <c r="G892" s="120"/>
      <c r="H892" s="120"/>
      <c r="I892" s="120"/>
      <c r="J892" s="58"/>
      <c r="K892" s="121"/>
      <c r="L892" s="2"/>
      <c r="M892" s="120"/>
      <c r="N892" s="120"/>
      <c r="O892" s="120"/>
      <c r="P892" s="120"/>
      <c r="Q892" s="2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122"/>
      <c r="AJ892" s="122"/>
      <c r="AK892" s="2"/>
      <c r="AL892" s="2"/>
      <c r="AM892" s="2"/>
      <c r="AN892" s="2"/>
      <c r="AO892" s="2"/>
      <c r="AP892" s="2"/>
      <c r="AQ892" s="2"/>
      <c r="AR892" s="15"/>
    </row>
    <row r="893" spans="1:44" ht="11.25" customHeight="1">
      <c r="A893" s="120"/>
      <c r="B893" s="120"/>
      <c r="C893" s="120"/>
      <c r="D893" s="120"/>
      <c r="E893" s="2"/>
      <c r="F893" s="2"/>
      <c r="G893" s="120"/>
      <c r="H893" s="120"/>
      <c r="I893" s="120"/>
      <c r="J893" s="58"/>
      <c r="K893" s="121"/>
      <c r="L893" s="2"/>
      <c r="M893" s="120"/>
      <c r="N893" s="120"/>
      <c r="O893" s="120"/>
      <c r="P893" s="120"/>
      <c r="Q893" s="2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122"/>
      <c r="AJ893" s="122"/>
      <c r="AK893" s="2"/>
      <c r="AL893" s="2"/>
      <c r="AM893" s="2"/>
      <c r="AN893" s="2"/>
      <c r="AO893" s="2"/>
      <c r="AP893" s="2"/>
      <c r="AQ893" s="2"/>
      <c r="AR893" s="15"/>
    </row>
    <row r="894" spans="1:44" ht="11.25" customHeight="1">
      <c r="A894" s="120"/>
      <c r="B894" s="120"/>
      <c r="C894" s="120"/>
      <c r="D894" s="120"/>
      <c r="E894" s="2"/>
      <c r="F894" s="2"/>
      <c r="G894" s="120"/>
      <c r="H894" s="120"/>
      <c r="I894" s="120"/>
      <c r="J894" s="58"/>
      <c r="K894" s="121"/>
      <c r="L894" s="2"/>
      <c r="M894" s="120"/>
      <c r="N894" s="120"/>
      <c r="O894" s="120"/>
      <c r="P894" s="120"/>
      <c r="Q894" s="2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122"/>
      <c r="AJ894" s="122"/>
      <c r="AK894" s="2"/>
      <c r="AL894" s="2"/>
      <c r="AM894" s="2"/>
      <c r="AN894" s="2"/>
      <c r="AO894" s="2"/>
      <c r="AP894" s="2"/>
      <c r="AQ894" s="2"/>
      <c r="AR894" s="15"/>
    </row>
    <row r="895" spans="1:44" ht="11.25" customHeight="1">
      <c r="A895" s="120"/>
      <c r="B895" s="120"/>
      <c r="C895" s="120"/>
      <c r="D895" s="120"/>
      <c r="E895" s="2"/>
      <c r="F895" s="2"/>
      <c r="G895" s="120"/>
      <c r="H895" s="120"/>
      <c r="I895" s="120"/>
      <c r="J895" s="58"/>
      <c r="K895" s="121"/>
      <c r="L895" s="2"/>
      <c r="M895" s="120"/>
      <c r="N895" s="120"/>
      <c r="O895" s="120"/>
      <c r="P895" s="120"/>
      <c r="Q895" s="2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122"/>
      <c r="AJ895" s="122"/>
      <c r="AK895" s="2"/>
      <c r="AL895" s="2"/>
      <c r="AM895" s="2"/>
      <c r="AN895" s="2"/>
      <c r="AO895" s="2"/>
      <c r="AP895" s="2"/>
      <c r="AQ895" s="2"/>
      <c r="AR895" s="15"/>
    </row>
    <row r="896" spans="1:44" ht="11.25" customHeight="1">
      <c r="A896" s="120"/>
      <c r="B896" s="120"/>
      <c r="C896" s="120"/>
      <c r="D896" s="120"/>
      <c r="E896" s="2"/>
      <c r="F896" s="2"/>
      <c r="G896" s="120"/>
      <c r="H896" s="120"/>
      <c r="I896" s="120"/>
      <c r="J896" s="58"/>
      <c r="K896" s="121"/>
      <c r="L896" s="2"/>
      <c r="M896" s="120"/>
      <c r="N896" s="120"/>
      <c r="O896" s="120"/>
      <c r="P896" s="120"/>
      <c r="Q896" s="2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122"/>
      <c r="AJ896" s="122"/>
      <c r="AK896" s="2"/>
      <c r="AL896" s="2"/>
      <c r="AM896" s="2"/>
      <c r="AN896" s="2"/>
      <c r="AO896" s="2"/>
      <c r="AP896" s="2"/>
      <c r="AQ896" s="2"/>
      <c r="AR896" s="15"/>
    </row>
    <row r="897" spans="1:44" ht="11.25" customHeight="1">
      <c r="A897" s="120"/>
      <c r="B897" s="120"/>
      <c r="C897" s="120"/>
      <c r="D897" s="120"/>
      <c r="E897" s="2"/>
      <c r="F897" s="2"/>
      <c r="G897" s="120"/>
      <c r="H897" s="120"/>
      <c r="I897" s="120"/>
      <c r="J897" s="58"/>
      <c r="K897" s="121"/>
      <c r="L897" s="2"/>
      <c r="M897" s="120"/>
      <c r="N897" s="120"/>
      <c r="O897" s="120"/>
      <c r="P897" s="120"/>
      <c r="Q897" s="2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122"/>
      <c r="AJ897" s="122"/>
      <c r="AK897" s="2"/>
      <c r="AL897" s="2"/>
      <c r="AM897" s="2"/>
      <c r="AN897" s="2"/>
      <c r="AO897" s="2"/>
      <c r="AP897" s="2"/>
      <c r="AQ897" s="2"/>
      <c r="AR897" s="15"/>
    </row>
    <row r="898" spans="1:44" ht="11.25" customHeight="1">
      <c r="A898" s="120"/>
      <c r="B898" s="120"/>
      <c r="C898" s="120"/>
      <c r="D898" s="120"/>
      <c r="E898" s="2"/>
      <c r="F898" s="2"/>
      <c r="G898" s="120"/>
      <c r="H898" s="120"/>
      <c r="I898" s="120"/>
      <c r="J898" s="58"/>
      <c r="K898" s="121"/>
      <c r="L898" s="2"/>
      <c r="M898" s="120"/>
      <c r="N898" s="120"/>
      <c r="O898" s="120"/>
      <c r="P898" s="120"/>
      <c r="Q898" s="2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122"/>
      <c r="AJ898" s="122"/>
      <c r="AK898" s="2"/>
      <c r="AL898" s="2"/>
      <c r="AM898" s="2"/>
      <c r="AN898" s="2"/>
      <c r="AO898" s="2"/>
      <c r="AP898" s="2"/>
      <c r="AQ898" s="2"/>
      <c r="AR898" s="15"/>
    </row>
    <row r="899" spans="1:44" ht="11.25" customHeight="1">
      <c r="A899" s="120"/>
      <c r="B899" s="120"/>
      <c r="C899" s="120"/>
      <c r="D899" s="120"/>
      <c r="E899" s="2"/>
      <c r="F899" s="2"/>
      <c r="G899" s="120"/>
      <c r="H899" s="120"/>
      <c r="I899" s="120"/>
      <c r="J899" s="58"/>
      <c r="K899" s="121"/>
      <c r="L899" s="2"/>
      <c r="M899" s="120"/>
      <c r="N899" s="120"/>
      <c r="O899" s="120"/>
      <c r="P899" s="120"/>
      <c r="Q899" s="2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122"/>
      <c r="AJ899" s="122"/>
      <c r="AK899" s="2"/>
      <c r="AL899" s="2"/>
      <c r="AM899" s="2"/>
      <c r="AN899" s="2"/>
      <c r="AO899" s="2"/>
      <c r="AP899" s="2"/>
      <c r="AQ899" s="2"/>
      <c r="AR899" s="15"/>
    </row>
    <row r="900" spans="1:44" ht="11.25" customHeight="1">
      <c r="A900" s="120"/>
      <c r="B900" s="120"/>
      <c r="C900" s="120"/>
      <c r="D900" s="120"/>
      <c r="E900" s="2"/>
      <c r="F900" s="2"/>
      <c r="G900" s="120"/>
      <c r="H900" s="120"/>
      <c r="I900" s="120"/>
      <c r="J900" s="58"/>
      <c r="K900" s="121"/>
      <c r="L900" s="2"/>
      <c r="M900" s="120"/>
      <c r="N900" s="120"/>
      <c r="O900" s="120"/>
      <c r="P900" s="120"/>
      <c r="Q900" s="2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122"/>
      <c r="AJ900" s="122"/>
      <c r="AK900" s="2"/>
      <c r="AL900" s="2"/>
      <c r="AM900" s="2"/>
      <c r="AN900" s="2"/>
      <c r="AO900" s="2"/>
      <c r="AP900" s="2"/>
      <c r="AQ900" s="2"/>
      <c r="AR900" s="15"/>
    </row>
    <row r="901" spans="1:44" ht="11.25" customHeight="1">
      <c r="A901" s="120"/>
      <c r="B901" s="120"/>
      <c r="C901" s="120"/>
      <c r="D901" s="120"/>
      <c r="E901" s="2"/>
      <c r="F901" s="2"/>
      <c r="G901" s="120"/>
      <c r="H901" s="120"/>
      <c r="I901" s="120"/>
      <c r="J901" s="58"/>
      <c r="K901" s="121"/>
      <c r="L901" s="2"/>
      <c r="M901" s="120"/>
      <c r="N901" s="120"/>
      <c r="O901" s="120"/>
      <c r="P901" s="120"/>
      <c r="Q901" s="2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122"/>
      <c r="AJ901" s="122"/>
      <c r="AK901" s="2"/>
      <c r="AL901" s="2"/>
      <c r="AM901" s="2"/>
      <c r="AN901" s="2"/>
      <c r="AO901" s="2"/>
      <c r="AP901" s="2"/>
      <c r="AQ901" s="2"/>
      <c r="AR901" s="15"/>
    </row>
    <row r="902" spans="1:44" ht="11.25" customHeight="1">
      <c r="A902" s="120"/>
      <c r="B902" s="120"/>
      <c r="C902" s="120"/>
      <c r="D902" s="120"/>
      <c r="E902" s="2"/>
      <c r="F902" s="2"/>
      <c r="G902" s="120"/>
      <c r="H902" s="120"/>
      <c r="I902" s="120"/>
      <c r="J902" s="58"/>
      <c r="K902" s="121"/>
      <c r="L902" s="2"/>
      <c r="M902" s="120"/>
      <c r="N902" s="120"/>
      <c r="O902" s="120"/>
      <c r="P902" s="120"/>
      <c r="Q902" s="2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122"/>
      <c r="AJ902" s="122"/>
      <c r="AK902" s="2"/>
      <c r="AL902" s="2"/>
      <c r="AM902" s="2"/>
      <c r="AN902" s="2"/>
      <c r="AO902" s="2"/>
      <c r="AP902" s="2"/>
      <c r="AQ902" s="2"/>
      <c r="AR902" s="15"/>
    </row>
    <row r="903" spans="1:44" ht="11.25" customHeight="1">
      <c r="A903" s="120"/>
      <c r="B903" s="120"/>
      <c r="C903" s="120"/>
      <c r="D903" s="120"/>
      <c r="E903" s="2"/>
      <c r="F903" s="2"/>
      <c r="G903" s="120"/>
      <c r="H903" s="120"/>
      <c r="I903" s="120"/>
      <c r="J903" s="58"/>
      <c r="K903" s="121"/>
      <c r="L903" s="2"/>
      <c r="M903" s="120"/>
      <c r="N903" s="120"/>
      <c r="O903" s="120"/>
      <c r="P903" s="120"/>
      <c r="Q903" s="2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122"/>
      <c r="AJ903" s="122"/>
      <c r="AK903" s="2"/>
      <c r="AL903" s="2"/>
      <c r="AM903" s="2"/>
      <c r="AN903" s="2"/>
      <c r="AO903" s="2"/>
      <c r="AP903" s="2"/>
      <c r="AQ903" s="2"/>
      <c r="AR903" s="15"/>
    </row>
    <row r="904" spans="1:44" ht="11.25" customHeight="1">
      <c r="A904" s="120"/>
      <c r="B904" s="120"/>
      <c r="C904" s="120"/>
      <c r="D904" s="120"/>
      <c r="E904" s="2"/>
      <c r="F904" s="2"/>
      <c r="G904" s="120"/>
      <c r="H904" s="120"/>
      <c r="I904" s="120"/>
      <c r="J904" s="58"/>
      <c r="K904" s="121"/>
      <c r="L904" s="2"/>
      <c r="M904" s="120"/>
      <c r="N904" s="120"/>
      <c r="O904" s="120"/>
      <c r="P904" s="120"/>
      <c r="Q904" s="2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122"/>
      <c r="AJ904" s="122"/>
      <c r="AK904" s="2"/>
      <c r="AL904" s="2"/>
      <c r="AM904" s="2"/>
      <c r="AN904" s="2"/>
      <c r="AO904" s="2"/>
      <c r="AP904" s="2"/>
      <c r="AQ904" s="2"/>
      <c r="AR904" s="15"/>
    </row>
    <row r="905" spans="1:44" ht="11.25" customHeight="1">
      <c r="A905" s="120"/>
      <c r="B905" s="120"/>
      <c r="C905" s="120"/>
      <c r="D905" s="120"/>
      <c r="E905" s="2"/>
      <c r="F905" s="2"/>
      <c r="G905" s="120"/>
      <c r="H905" s="120"/>
      <c r="I905" s="120"/>
      <c r="J905" s="58"/>
      <c r="K905" s="121"/>
      <c r="L905" s="2"/>
      <c r="M905" s="120"/>
      <c r="N905" s="120"/>
      <c r="O905" s="120"/>
      <c r="P905" s="120"/>
      <c r="Q905" s="2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122"/>
      <c r="AJ905" s="122"/>
      <c r="AK905" s="2"/>
      <c r="AL905" s="2"/>
      <c r="AM905" s="2"/>
      <c r="AN905" s="2"/>
      <c r="AO905" s="2"/>
      <c r="AP905" s="2"/>
      <c r="AQ905" s="2"/>
      <c r="AR905" s="15"/>
    </row>
    <row r="906" spans="1:44" ht="11.25" customHeight="1">
      <c r="A906" s="120"/>
      <c r="B906" s="120"/>
      <c r="C906" s="120"/>
      <c r="D906" s="120"/>
      <c r="E906" s="2"/>
      <c r="F906" s="2"/>
      <c r="G906" s="120"/>
      <c r="H906" s="120"/>
      <c r="I906" s="120"/>
      <c r="J906" s="58"/>
      <c r="K906" s="121"/>
      <c r="L906" s="2"/>
      <c r="M906" s="120"/>
      <c r="N906" s="120"/>
      <c r="O906" s="120"/>
      <c r="P906" s="120"/>
      <c r="Q906" s="2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122"/>
      <c r="AJ906" s="122"/>
      <c r="AK906" s="2"/>
      <c r="AL906" s="2"/>
      <c r="AM906" s="2"/>
      <c r="AN906" s="2"/>
      <c r="AO906" s="2"/>
      <c r="AP906" s="2"/>
      <c r="AQ906" s="2"/>
      <c r="AR906" s="15"/>
    </row>
    <row r="907" spans="1:44" ht="11.25" customHeight="1">
      <c r="A907" s="120"/>
      <c r="B907" s="120"/>
      <c r="C907" s="120"/>
      <c r="D907" s="120"/>
      <c r="E907" s="2"/>
      <c r="F907" s="2"/>
      <c r="G907" s="120"/>
      <c r="H907" s="120"/>
      <c r="I907" s="120"/>
      <c r="J907" s="58"/>
      <c r="K907" s="121"/>
      <c r="L907" s="2"/>
      <c r="M907" s="120"/>
      <c r="N907" s="120"/>
      <c r="O907" s="120"/>
      <c r="P907" s="120"/>
      <c r="Q907" s="2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122"/>
      <c r="AJ907" s="122"/>
      <c r="AK907" s="2"/>
      <c r="AL907" s="2"/>
      <c r="AM907" s="2"/>
      <c r="AN907" s="2"/>
      <c r="AO907" s="2"/>
      <c r="AP907" s="2"/>
      <c r="AQ907" s="2"/>
      <c r="AR907" s="15"/>
    </row>
    <row r="908" spans="1:44" ht="11.25" customHeight="1">
      <c r="A908" s="120"/>
      <c r="B908" s="120"/>
      <c r="C908" s="120"/>
      <c r="D908" s="120"/>
      <c r="E908" s="2"/>
      <c r="F908" s="2"/>
      <c r="G908" s="120"/>
      <c r="H908" s="120"/>
      <c r="I908" s="120"/>
      <c r="J908" s="58"/>
      <c r="K908" s="121"/>
      <c r="L908" s="2"/>
      <c r="M908" s="120"/>
      <c r="N908" s="120"/>
      <c r="O908" s="120"/>
      <c r="P908" s="120"/>
      <c r="Q908" s="2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122"/>
      <c r="AJ908" s="122"/>
      <c r="AK908" s="2"/>
      <c r="AL908" s="2"/>
      <c r="AM908" s="2"/>
      <c r="AN908" s="2"/>
      <c r="AO908" s="2"/>
      <c r="AP908" s="2"/>
      <c r="AQ908" s="2"/>
      <c r="AR908" s="15"/>
    </row>
    <row r="909" spans="1:44" ht="11.25" customHeight="1">
      <c r="A909" s="120"/>
      <c r="B909" s="120"/>
      <c r="C909" s="120"/>
      <c r="D909" s="120"/>
      <c r="E909" s="2"/>
      <c r="F909" s="2"/>
      <c r="G909" s="120"/>
      <c r="H909" s="120"/>
      <c r="I909" s="120"/>
      <c r="J909" s="58"/>
      <c r="K909" s="121"/>
      <c r="L909" s="2"/>
      <c r="M909" s="120"/>
      <c r="N909" s="120"/>
      <c r="O909" s="120"/>
      <c r="P909" s="120"/>
      <c r="Q909" s="2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122"/>
      <c r="AJ909" s="122"/>
      <c r="AK909" s="2"/>
      <c r="AL909" s="2"/>
      <c r="AM909" s="2"/>
      <c r="AN909" s="2"/>
      <c r="AO909" s="2"/>
      <c r="AP909" s="2"/>
      <c r="AQ909" s="2"/>
      <c r="AR909" s="15"/>
    </row>
    <row r="910" spans="1:44" ht="11.25" customHeight="1">
      <c r="A910" s="120"/>
      <c r="B910" s="120"/>
      <c r="C910" s="120"/>
      <c r="D910" s="120"/>
      <c r="E910" s="2"/>
      <c r="F910" s="2"/>
      <c r="G910" s="120"/>
      <c r="H910" s="120"/>
      <c r="I910" s="120"/>
      <c r="J910" s="58"/>
      <c r="K910" s="121"/>
      <c r="L910" s="2"/>
      <c r="M910" s="120"/>
      <c r="N910" s="120"/>
      <c r="O910" s="120"/>
      <c r="P910" s="120"/>
      <c r="Q910" s="2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122"/>
      <c r="AJ910" s="122"/>
      <c r="AK910" s="2"/>
      <c r="AL910" s="2"/>
      <c r="AM910" s="2"/>
      <c r="AN910" s="2"/>
      <c r="AO910" s="2"/>
      <c r="AP910" s="2"/>
      <c r="AQ910" s="2"/>
      <c r="AR910" s="15"/>
    </row>
    <row r="911" spans="1:44" ht="11.25" customHeight="1">
      <c r="A911" s="120"/>
      <c r="B911" s="120"/>
      <c r="C911" s="120"/>
      <c r="D911" s="120"/>
      <c r="E911" s="2"/>
      <c r="F911" s="2"/>
      <c r="G911" s="120"/>
      <c r="H911" s="120"/>
      <c r="I911" s="120"/>
      <c r="J911" s="58"/>
      <c r="K911" s="121"/>
      <c r="L911" s="2"/>
      <c r="M911" s="120"/>
      <c r="N911" s="120"/>
      <c r="O911" s="120"/>
      <c r="P911" s="120"/>
      <c r="Q911" s="2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122"/>
      <c r="AJ911" s="122"/>
      <c r="AK911" s="2"/>
      <c r="AL911" s="2"/>
      <c r="AM911" s="2"/>
      <c r="AN911" s="2"/>
      <c r="AO911" s="2"/>
      <c r="AP911" s="2"/>
      <c r="AQ911" s="2"/>
      <c r="AR911" s="15"/>
    </row>
    <row r="912" spans="1:44" ht="11.25" customHeight="1">
      <c r="A912" s="120"/>
      <c r="B912" s="120"/>
      <c r="C912" s="120"/>
      <c r="D912" s="120"/>
      <c r="E912" s="2"/>
      <c r="F912" s="2"/>
      <c r="G912" s="120"/>
      <c r="H912" s="120"/>
      <c r="I912" s="120"/>
      <c r="J912" s="58"/>
      <c r="K912" s="121"/>
      <c r="L912" s="2"/>
      <c r="M912" s="120"/>
      <c r="N912" s="120"/>
      <c r="O912" s="120"/>
      <c r="P912" s="120"/>
      <c r="Q912" s="2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122"/>
      <c r="AJ912" s="122"/>
      <c r="AK912" s="2"/>
      <c r="AL912" s="2"/>
      <c r="AM912" s="2"/>
      <c r="AN912" s="2"/>
      <c r="AO912" s="2"/>
      <c r="AP912" s="2"/>
      <c r="AQ912" s="2"/>
      <c r="AR912" s="15"/>
    </row>
    <row r="913" spans="1:44" ht="11.25" customHeight="1">
      <c r="A913" s="120"/>
      <c r="B913" s="120"/>
      <c r="C913" s="120"/>
      <c r="D913" s="120"/>
      <c r="E913" s="2"/>
      <c r="F913" s="2"/>
      <c r="G913" s="120"/>
      <c r="H913" s="120"/>
      <c r="I913" s="120"/>
      <c r="J913" s="58"/>
      <c r="K913" s="121"/>
      <c r="L913" s="2"/>
      <c r="M913" s="120"/>
      <c r="N913" s="120"/>
      <c r="O913" s="120"/>
      <c r="P913" s="120"/>
      <c r="Q913" s="2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122"/>
      <c r="AJ913" s="122"/>
      <c r="AK913" s="2"/>
      <c r="AL913" s="2"/>
      <c r="AM913" s="2"/>
      <c r="AN913" s="2"/>
      <c r="AO913" s="2"/>
      <c r="AP913" s="2"/>
      <c r="AQ913" s="2"/>
      <c r="AR913" s="15"/>
    </row>
    <row r="914" spans="1:44" ht="11.25" customHeight="1">
      <c r="A914" s="120"/>
      <c r="B914" s="120"/>
      <c r="C914" s="120"/>
      <c r="D914" s="120"/>
      <c r="E914" s="2"/>
      <c r="F914" s="2"/>
      <c r="G914" s="120"/>
      <c r="H914" s="120"/>
      <c r="I914" s="120"/>
      <c r="J914" s="58"/>
      <c r="K914" s="121"/>
      <c r="L914" s="2"/>
      <c r="M914" s="120"/>
      <c r="N914" s="120"/>
      <c r="O914" s="120"/>
      <c r="P914" s="120"/>
      <c r="Q914" s="2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122"/>
      <c r="AJ914" s="122"/>
      <c r="AK914" s="2"/>
      <c r="AL914" s="2"/>
      <c r="AM914" s="2"/>
      <c r="AN914" s="2"/>
      <c r="AO914" s="2"/>
      <c r="AP914" s="2"/>
      <c r="AQ914" s="2"/>
      <c r="AR914" s="15"/>
    </row>
    <row r="915" spans="1:44" ht="11.25" customHeight="1">
      <c r="A915" s="120"/>
      <c r="B915" s="120"/>
      <c r="C915" s="120"/>
      <c r="D915" s="120"/>
      <c r="E915" s="2"/>
      <c r="F915" s="2"/>
      <c r="G915" s="120"/>
      <c r="H915" s="120"/>
      <c r="I915" s="120"/>
      <c r="J915" s="58"/>
      <c r="K915" s="121"/>
      <c r="L915" s="2"/>
      <c r="M915" s="120"/>
      <c r="N915" s="120"/>
      <c r="O915" s="120"/>
      <c r="P915" s="120"/>
      <c r="Q915" s="2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122"/>
      <c r="AJ915" s="122"/>
      <c r="AK915" s="2"/>
      <c r="AL915" s="2"/>
      <c r="AM915" s="2"/>
      <c r="AN915" s="2"/>
      <c r="AO915" s="2"/>
      <c r="AP915" s="2"/>
      <c r="AQ915" s="2"/>
      <c r="AR915" s="15"/>
    </row>
    <row r="916" spans="1:44" ht="11.25" customHeight="1">
      <c r="A916" s="120"/>
      <c r="B916" s="120"/>
      <c r="C916" s="120"/>
      <c r="D916" s="120"/>
      <c r="E916" s="2"/>
      <c r="F916" s="2"/>
      <c r="G916" s="120"/>
      <c r="H916" s="120"/>
      <c r="I916" s="120"/>
      <c r="J916" s="58"/>
      <c r="K916" s="121"/>
      <c r="L916" s="2"/>
      <c r="M916" s="120"/>
      <c r="N916" s="120"/>
      <c r="O916" s="120"/>
      <c r="P916" s="120"/>
      <c r="Q916" s="2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122"/>
      <c r="AJ916" s="122"/>
      <c r="AK916" s="2"/>
      <c r="AL916" s="2"/>
      <c r="AM916" s="2"/>
      <c r="AN916" s="2"/>
      <c r="AO916" s="2"/>
      <c r="AP916" s="2"/>
      <c r="AQ916" s="2"/>
      <c r="AR916" s="15"/>
    </row>
    <row r="917" spans="1:44" ht="11.25" customHeight="1">
      <c r="A917" s="120"/>
      <c r="B917" s="120"/>
      <c r="C917" s="120"/>
      <c r="D917" s="120"/>
      <c r="E917" s="2"/>
      <c r="F917" s="2"/>
      <c r="G917" s="120"/>
      <c r="H917" s="120"/>
      <c r="I917" s="120"/>
      <c r="J917" s="58"/>
      <c r="K917" s="121"/>
      <c r="L917" s="2"/>
      <c r="M917" s="120"/>
      <c r="N917" s="120"/>
      <c r="O917" s="120"/>
      <c r="P917" s="120"/>
      <c r="Q917" s="2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122"/>
      <c r="AJ917" s="122"/>
      <c r="AK917" s="2"/>
      <c r="AL917" s="2"/>
      <c r="AM917" s="2"/>
      <c r="AN917" s="2"/>
      <c r="AO917" s="2"/>
      <c r="AP917" s="2"/>
      <c r="AQ917" s="2"/>
      <c r="AR917" s="15"/>
    </row>
    <row r="918" spans="1:44" ht="11.25" customHeight="1">
      <c r="A918" s="120"/>
      <c r="B918" s="120"/>
      <c r="C918" s="120"/>
      <c r="D918" s="120"/>
      <c r="E918" s="2"/>
      <c r="F918" s="2"/>
      <c r="G918" s="120"/>
      <c r="H918" s="120"/>
      <c r="I918" s="120"/>
      <c r="J918" s="58"/>
      <c r="K918" s="121"/>
      <c r="L918" s="2"/>
      <c r="M918" s="120"/>
      <c r="N918" s="120"/>
      <c r="O918" s="120"/>
      <c r="P918" s="120"/>
      <c r="Q918" s="2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122"/>
      <c r="AJ918" s="122"/>
      <c r="AK918" s="2"/>
      <c r="AL918" s="2"/>
      <c r="AM918" s="2"/>
      <c r="AN918" s="2"/>
      <c r="AO918" s="2"/>
      <c r="AP918" s="2"/>
      <c r="AQ918" s="2"/>
      <c r="AR918" s="15"/>
    </row>
    <row r="919" spans="1:44" ht="11.25" customHeight="1">
      <c r="A919" s="120"/>
      <c r="B919" s="120"/>
      <c r="C919" s="120"/>
      <c r="D919" s="120"/>
      <c r="E919" s="2"/>
      <c r="F919" s="2"/>
      <c r="G919" s="120"/>
      <c r="H919" s="120"/>
      <c r="I919" s="120"/>
      <c r="J919" s="58"/>
      <c r="K919" s="121"/>
      <c r="L919" s="2"/>
      <c r="M919" s="120"/>
      <c r="N919" s="120"/>
      <c r="O919" s="120"/>
      <c r="P919" s="120"/>
      <c r="Q919" s="2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122"/>
      <c r="AJ919" s="122"/>
      <c r="AK919" s="2"/>
      <c r="AL919" s="2"/>
      <c r="AM919" s="2"/>
      <c r="AN919" s="2"/>
      <c r="AO919" s="2"/>
      <c r="AP919" s="2"/>
      <c r="AQ919" s="2"/>
      <c r="AR919" s="15"/>
    </row>
    <row r="920" spans="1:44" ht="11.25" customHeight="1">
      <c r="A920" s="120"/>
      <c r="B920" s="120"/>
      <c r="C920" s="120"/>
      <c r="D920" s="120"/>
      <c r="E920" s="2"/>
      <c r="F920" s="2"/>
      <c r="G920" s="120"/>
      <c r="H920" s="120"/>
      <c r="I920" s="120"/>
      <c r="J920" s="58"/>
      <c r="K920" s="121"/>
      <c r="L920" s="2"/>
      <c r="M920" s="120"/>
      <c r="N920" s="120"/>
      <c r="O920" s="120"/>
      <c r="P920" s="120"/>
      <c r="Q920" s="2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122"/>
      <c r="AJ920" s="122"/>
      <c r="AK920" s="2"/>
      <c r="AL920" s="2"/>
      <c r="AM920" s="2"/>
      <c r="AN920" s="2"/>
      <c r="AO920" s="2"/>
      <c r="AP920" s="2"/>
      <c r="AQ920" s="2"/>
      <c r="AR920" s="15"/>
    </row>
    <row r="921" spans="1:44" ht="11.25" customHeight="1">
      <c r="A921" s="120"/>
      <c r="B921" s="120"/>
      <c r="C921" s="120"/>
      <c r="D921" s="120"/>
      <c r="E921" s="2"/>
      <c r="F921" s="2"/>
      <c r="G921" s="120"/>
      <c r="H921" s="120"/>
      <c r="I921" s="120"/>
      <c r="J921" s="58"/>
      <c r="K921" s="121"/>
      <c r="L921" s="2"/>
      <c r="M921" s="120"/>
      <c r="N921" s="120"/>
      <c r="O921" s="120"/>
      <c r="P921" s="120"/>
      <c r="Q921" s="2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122"/>
      <c r="AJ921" s="122"/>
      <c r="AK921" s="2"/>
      <c r="AL921" s="2"/>
      <c r="AM921" s="2"/>
      <c r="AN921" s="2"/>
      <c r="AO921" s="2"/>
      <c r="AP921" s="2"/>
      <c r="AQ921" s="2"/>
      <c r="AR921" s="15"/>
    </row>
    <row r="922" spans="1:44" ht="11.25" customHeight="1">
      <c r="A922" s="120"/>
      <c r="B922" s="120"/>
      <c r="C922" s="120"/>
      <c r="D922" s="120"/>
      <c r="E922" s="2"/>
      <c r="F922" s="2"/>
      <c r="G922" s="120"/>
      <c r="H922" s="120"/>
      <c r="I922" s="120"/>
      <c r="J922" s="58"/>
      <c r="K922" s="121"/>
      <c r="L922" s="2"/>
      <c r="M922" s="120"/>
      <c r="N922" s="120"/>
      <c r="O922" s="120"/>
      <c r="P922" s="120"/>
      <c r="Q922" s="2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122"/>
      <c r="AJ922" s="122"/>
      <c r="AK922" s="2"/>
      <c r="AL922" s="2"/>
      <c r="AM922" s="2"/>
      <c r="AN922" s="2"/>
      <c r="AO922" s="2"/>
      <c r="AP922" s="2"/>
      <c r="AQ922" s="2"/>
      <c r="AR922" s="15"/>
    </row>
    <row r="923" spans="1:44" ht="11.25" customHeight="1">
      <c r="A923" s="120"/>
      <c r="B923" s="120"/>
      <c r="C923" s="120"/>
      <c r="D923" s="120"/>
      <c r="E923" s="2"/>
      <c r="F923" s="2"/>
      <c r="G923" s="120"/>
      <c r="H923" s="120"/>
      <c r="I923" s="120"/>
      <c r="J923" s="58"/>
      <c r="K923" s="121"/>
      <c r="L923" s="2"/>
      <c r="M923" s="120"/>
      <c r="N923" s="120"/>
      <c r="O923" s="120"/>
      <c r="P923" s="120"/>
      <c r="Q923" s="2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122"/>
      <c r="AJ923" s="122"/>
      <c r="AK923" s="2"/>
      <c r="AL923" s="2"/>
      <c r="AM923" s="2"/>
      <c r="AN923" s="2"/>
      <c r="AO923" s="2"/>
      <c r="AP923" s="2"/>
      <c r="AQ923" s="2"/>
      <c r="AR923" s="15"/>
    </row>
    <row r="924" spans="1:44" ht="11.25" customHeight="1">
      <c r="A924" s="120"/>
      <c r="B924" s="120"/>
      <c r="C924" s="120"/>
      <c r="D924" s="120"/>
      <c r="E924" s="2"/>
      <c r="F924" s="2"/>
      <c r="G924" s="120"/>
      <c r="H924" s="120"/>
      <c r="I924" s="120"/>
      <c r="J924" s="58"/>
      <c r="K924" s="121"/>
      <c r="L924" s="2"/>
      <c r="M924" s="120"/>
      <c r="N924" s="120"/>
      <c r="O924" s="120"/>
      <c r="P924" s="120"/>
      <c r="Q924" s="2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122"/>
      <c r="AJ924" s="122"/>
      <c r="AK924" s="2"/>
      <c r="AL924" s="2"/>
      <c r="AM924" s="2"/>
      <c r="AN924" s="2"/>
      <c r="AO924" s="2"/>
      <c r="AP924" s="2"/>
      <c r="AQ924" s="2"/>
      <c r="AR924" s="15"/>
    </row>
    <row r="925" spans="1:44" ht="11.25" customHeight="1">
      <c r="A925" s="120"/>
      <c r="B925" s="120"/>
      <c r="C925" s="120"/>
      <c r="D925" s="120"/>
      <c r="E925" s="2"/>
      <c r="F925" s="2"/>
      <c r="G925" s="120"/>
      <c r="H925" s="120"/>
      <c r="I925" s="120"/>
      <c r="J925" s="58"/>
      <c r="K925" s="121"/>
      <c r="L925" s="2"/>
      <c r="M925" s="120"/>
      <c r="N925" s="120"/>
      <c r="O925" s="120"/>
      <c r="P925" s="120"/>
      <c r="Q925" s="2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122"/>
      <c r="AJ925" s="122"/>
      <c r="AK925" s="2"/>
      <c r="AL925" s="2"/>
      <c r="AM925" s="2"/>
      <c r="AN925" s="2"/>
      <c r="AO925" s="2"/>
      <c r="AP925" s="2"/>
      <c r="AQ925" s="2"/>
      <c r="AR925" s="15"/>
    </row>
    <row r="926" spans="1:44" ht="11.25" customHeight="1">
      <c r="A926" s="120"/>
      <c r="B926" s="120"/>
      <c r="C926" s="120"/>
      <c r="D926" s="120"/>
      <c r="E926" s="2"/>
      <c r="F926" s="2"/>
      <c r="G926" s="120"/>
      <c r="H926" s="120"/>
      <c r="I926" s="120"/>
      <c r="J926" s="58"/>
      <c r="K926" s="121"/>
      <c r="L926" s="2"/>
      <c r="M926" s="120"/>
      <c r="N926" s="120"/>
      <c r="O926" s="120"/>
      <c r="P926" s="120"/>
      <c r="Q926" s="2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122"/>
      <c r="AJ926" s="122"/>
      <c r="AK926" s="2"/>
      <c r="AL926" s="2"/>
      <c r="AM926" s="2"/>
      <c r="AN926" s="2"/>
      <c r="AO926" s="2"/>
      <c r="AP926" s="2"/>
      <c r="AQ926" s="2"/>
      <c r="AR926" s="15"/>
    </row>
    <row r="927" spans="1:44" ht="11.25" customHeight="1">
      <c r="A927" s="120"/>
      <c r="B927" s="120"/>
      <c r="C927" s="120"/>
      <c r="D927" s="120"/>
      <c r="E927" s="2"/>
      <c r="F927" s="2"/>
      <c r="G927" s="120"/>
      <c r="H927" s="120"/>
      <c r="I927" s="120"/>
      <c r="J927" s="58"/>
      <c r="K927" s="121"/>
      <c r="L927" s="2"/>
      <c r="M927" s="120"/>
      <c r="N927" s="120"/>
      <c r="O927" s="120"/>
      <c r="P927" s="120"/>
      <c r="Q927" s="2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122"/>
      <c r="AJ927" s="122"/>
      <c r="AK927" s="2"/>
      <c r="AL927" s="2"/>
      <c r="AM927" s="2"/>
      <c r="AN927" s="2"/>
      <c r="AO927" s="2"/>
      <c r="AP927" s="2"/>
      <c r="AQ927" s="2"/>
      <c r="AR927" s="15"/>
    </row>
    <row r="928" spans="1:44" ht="11.25" customHeight="1">
      <c r="A928" s="120"/>
      <c r="B928" s="120"/>
      <c r="C928" s="120"/>
      <c r="D928" s="120"/>
      <c r="E928" s="2"/>
      <c r="F928" s="2"/>
      <c r="G928" s="120"/>
      <c r="H928" s="120"/>
      <c r="I928" s="120"/>
      <c r="J928" s="58"/>
      <c r="K928" s="121"/>
      <c r="L928" s="2"/>
      <c r="M928" s="120"/>
      <c r="N928" s="120"/>
      <c r="O928" s="120"/>
      <c r="P928" s="120"/>
      <c r="Q928" s="2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122"/>
      <c r="AJ928" s="122"/>
      <c r="AK928" s="2"/>
      <c r="AL928" s="2"/>
      <c r="AM928" s="2"/>
      <c r="AN928" s="2"/>
      <c r="AO928" s="2"/>
      <c r="AP928" s="2"/>
      <c r="AQ928" s="2"/>
      <c r="AR928" s="15"/>
    </row>
    <row r="929" spans="1:44" ht="11.25" customHeight="1">
      <c r="A929" s="120"/>
      <c r="B929" s="120"/>
      <c r="C929" s="120"/>
      <c r="D929" s="120"/>
      <c r="E929" s="2"/>
      <c r="F929" s="2"/>
      <c r="G929" s="120"/>
      <c r="H929" s="120"/>
      <c r="I929" s="120"/>
      <c r="J929" s="58"/>
      <c r="K929" s="121"/>
      <c r="L929" s="2"/>
      <c r="M929" s="120"/>
      <c r="N929" s="120"/>
      <c r="O929" s="120"/>
      <c r="P929" s="120"/>
      <c r="Q929" s="2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122"/>
      <c r="AJ929" s="122"/>
      <c r="AK929" s="2"/>
      <c r="AL929" s="2"/>
      <c r="AM929" s="2"/>
      <c r="AN929" s="2"/>
      <c r="AO929" s="2"/>
      <c r="AP929" s="2"/>
      <c r="AQ929" s="2"/>
      <c r="AR929" s="15"/>
    </row>
    <row r="930" spans="1:44" ht="11.25" customHeight="1">
      <c r="A930" s="120"/>
      <c r="B930" s="120"/>
      <c r="C930" s="120"/>
      <c r="D930" s="120"/>
      <c r="E930" s="2"/>
      <c r="F930" s="2"/>
      <c r="G930" s="120"/>
      <c r="H930" s="120"/>
      <c r="I930" s="120"/>
      <c r="J930" s="58"/>
      <c r="K930" s="121"/>
      <c r="L930" s="2"/>
      <c r="M930" s="120"/>
      <c r="N930" s="120"/>
      <c r="O930" s="120"/>
      <c r="P930" s="120"/>
      <c r="Q930" s="2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122"/>
      <c r="AJ930" s="122"/>
      <c r="AK930" s="2"/>
      <c r="AL930" s="2"/>
      <c r="AM930" s="2"/>
      <c r="AN930" s="2"/>
      <c r="AO930" s="2"/>
      <c r="AP930" s="2"/>
      <c r="AQ930" s="2"/>
      <c r="AR930" s="15"/>
    </row>
    <row r="931" spans="1:44" ht="11.25" customHeight="1">
      <c r="A931" s="120"/>
      <c r="B931" s="120"/>
      <c r="C931" s="120"/>
      <c r="D931" s="120"/>
      <c r="E931" s="2"/>
      <c r="F931" s="2"/>
      <c r="G931" s="120"/>
      <c r="H931" s="120"/>
      <c r="I931" s="120"/>
      <c r="J931" s="58"/>
      <c r="K931" s="121"/>
      <c r="L931" s="2"/>
      <c r="M931" s="120"/>
      <c r="N931" s="120"/>
      <c r="O931" s="120"/>
      <c r="P931" s="120"/>
      <c r="Q931" s="2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122"/>
      <c r="AJ931" s="122"/>
      <c r="AK931" s="2"/>
      <c r="AL931" s="2"/>
      <c r="AM931" s="2"/>
      <c r="AN931" s="2"/>
      <c r="AO931" s="2"/>
      <c r="AP931" s="2"/>
      <c r="AQ931" s="2"/>
      <c r="AR931" s="15"/>
    </row>
    <row r="932" spans="1:44" ht="11.25" customHeight="1">
      <c r="A932" s="120"/>
      <c r="B932" s="120"/>
      <c r="C932" s="120"/>
      <c r="D932" s="120"/>
      <c r="E932" s="2"/>
      <c r="F932" s="2"/>
      <c r="G932" s="120"/>
      <c r="H932" s="120"/>
      <c r="I932" s="120"/>
      <c r="J932" s="58"/>
      <c r="K932" s="121"/>
      <c r="L932" s="2"/>
      <c r="M932" s="120"/>
      <c r="N932" s="120"/>
      <c r="O932" s="120"/>
      <c r="P932" s="120"/>
      <c r="Q932" s="2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122"/>
      <c r="AJ932" s="122"/>
      <c r="AK932" s="2"/>
      <c r="AL932" s="2"/>
      <c r="AM932" s="2"/>
      <c r="AN932" s="2"/>
      <c r="AO932" s="2"/>
      <c r="AP932" s="2"/>
      <c r="AQ932" s="2"/>
      <c r="AR932" s="15"/>
    </row>
    <row r="933" spans="1:44" ht="11.25" customHeight="1">
      <c r="A933" s="120"/>
      <c r="B933" s="120"/>
      <c r="C933" s="120"/>
      <c r="D933" s="120"/>
      <c r="E933" s="2"/>
      <c r="F933" s="2"/>
      <c r="G933" s="120"/>
      <c r="H933" s="120"/>
      <c r="I933" s="120"/>
      <c r="J933" s="58"/>
      <c r="K933" s="121"/>
      <c r="L933" s="2"/>
      <c r="M933" s="120"/>
      <c r="N933" s="120"/>
      <c r="O933" s="120"/>
      <c r="P933" s="120"/>
      <c r="Q933" s="2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122"/>
      <c r="AJ933" s="122"/>
      <c r="AK933" s="2"/>
      <c r="AL933" s="2"/>
      <c r="AM933" s="2"/>
      <c r="AN933" s="2"/>
      <c r="AO933" s="2"/>
      <c r="AP933" s="2"/>
      <c r="AQ933" s="2"/>
      <c r="AR933" s="15"/>
    </row>
    <row r="934" spans="1:44" ht="11.25" customHeight="1">
      <c r="A934" s="120"/>
      <c r="B934" s="120"/>
      <c r="C934" s="120"/>
      <c r="D934" s="120"/>
      <c r="E934" s="2"/>
      <c r="F934" s="2"/>
      <c r="G934" s="120"/>
      <c r="H934" s="120"/>
      <c r="I934" s="120"/>
      <c r="J934" s="58"/>
      <c r="K934" s="121"/>
      <c r="L934" s="2"/>
      <c r="M934" s="120"/>
      <c r="N934" s="120"/>
      <c r="O934" s="120"/>
      <c r="P934" s="120"/>
      <c r="Q934" s="2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122"/>
      <c r="AJ934" s="122"/>
      <c r="AK934" s="2"/>
      <c r="AL934" s="2"/>
      <c r="AM934" s="2"/>
      <c r="AN934" s="2"/>
      <c r="AO934" s="2"/>
      <c r="AP934" s="2"/>
      <c r="AQ934" s="2"/>
      <c r="AR934" s="15"/>
    </row>
    <row r="935" spans="1:44" ht="11.25" customHeight="1">
      <c r="A935" s="120"/>
      <c r="B935" s="120"/>
      <c r="C935" s="120"/>
      <c r="D935" s="120"/>
      <c r="E935" s="2"/>
      <c r="F935" s="2"/>
      <c r="G935" s="120"/>
      <c r="H935" s="120"/>
      <c r="I935" s="120"/>
      <c r="J935" s="58"/>
      <c r="K935" s="121"/>
      <c r="L935" s="2"/>
      <c r="M935" s="120"/>
      <c r="N935" s="120"/>
      <c r="O935" s="120"/>
      <c r="P935" s="120"/>
      <c r="Q935" s="2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122"/>
      <c r="AJ935" s="122"/>
      <c r="AK935" s="2"/>
      <c r="AL935" s="2"/>
      <c r="AM935" s="2"/>
      <c r="AN935" s="2"/>
      <c r="AO935" s="2"/>
      <c r="AP935" s="2"/>
      <c r="AQ935" s="2"/>
      <c r="AR935" s="15"/>
    </row>
    <row r="936" spans="1:44" ht="11.25" customHeight="1">
      <c r="A936" s="120"/>
      <c r="B936" s="120"/>
      <c r="C936" s="120"/>
      <c r="D936" s="120"/>
      <c r="E936" s="2"/>
      <c r="F936" s="2"/>
      <c r="G936" s="120"/>
      <c r="H936" s="120"/>
      <c r="I936" s="120"/>
      <c r="J936" s="58"/>
      <c r="K936" s="121"/>
      <c r="L936" s="2"/>
      <c r="M936" s="120"/>
      <c r="N936" s="120"/>
      <c r="O936" s="120"/>
      <c r="P936" s="120"/>
      <c r="Q936" s="2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122"/>
      <c r="AJ936" s="122"/>
      <c r="AK936" s="2"/>
      <c r="AL936" s="2"/>
      <c r="AM936" s="2"/>
      <c r="AN936" s="2"/>
      <c r="AO936" s="2"/>
      <c r="AP936" s="2"/>
      <c r="AQ936" s="2"/>
      <c r="AR936" s="15"/>
    </row>
    <row r="937" spans="1:44" ht="11.25" customHeight="1">
      <c r="A937" s="120"/>
      <c r="B937" s="120"/>
      <c r="C937" s="120"/>
      <c r="D937" s="120"/>
      <c r="E937" s="2"/>
      <c r="F937" s="2"/>
      <c r="G937" s="120"/>
      <c r="H937" s="120"/>
      <c r="I937" s="120"/>
      <c r="J937" s="58"/>
      <c r="K937" s="121"/>
      <c r="L937" s="2"/>
      <c r="M937" s="120"/>
      <c r="N937" s="120"/>
      <c r="O937" s="120"/>
      <c r="P937" s="120"/>
      <c r="Q937" s="2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122"/>
      <c r="AJ937" s="122"/>
      <c r="AK937" s="2"/>
      <c r="AL937" s="2"/>
      <c r="AM937" s="2"/>
      <c r="AN937" s="2"/>
      <c r="AO937" s="2"/>
      <c r="AP937" s="2"/>
      <c r="AQ937" s="2"/>
      <c r="AR937" s="15"/>
    </row>
    <row r="938" spans="1:44" ht="11.25" customHeight="1">
      <c r="A938" s="120"/>
      <c r="B938" s="120"/>
      <c r="C938" s="120"/>
      <c r="D938" s="120"/>
      <c r="E938" s="2"/>
      <c r="F938" s="2"/>
      <c r="G938" s="120"/>
      <c r="H938" s="120"/>
      <c r="I938" s="120"/>
      <c r="J938" s="58"/>
      <c r="K938" s="121"/>
      <c r="L938" s="2"/>
      <c r="M938" s="120"/>
      <c r="N938" s="120"/>
      <c r="O938" s="120"/>
      <c r="P938" s="120"/>
      <c r="Q938" s="2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122"/>
      <c r="AJ938" s="122"/>
      <c r="AK938" s="2"/>
      <c r="AL938" s="2"/>
      <c r="AM938" s="2"/>
      <c r="AN938" s="2"/>
      <c r="AO938" s="2"/>
      <c r="AP938" s="2"/>
      <c r="AQ938" s="2"/>
      <c r="AR938" s="15"/>
    </row>
    <row r="939" spans="1:44" ht="11.25" customHeight="1">
      <c r="A939" s="120"/>
      <c r="B939" s="120"/>
      <c r="C939" s="120"/>
      <c r="D939" s="120"/>
      <c r="E939" s="2"/>
      <c r="F939" s="2"/>
      <c r="G939" s="120"/>
      <c r="H939" s="120"/>
      <c r="I939" s="120"/>
      <c r="J939" s="58"/>
      <c r="K939" s="121"/>
      <c r="L939" s="2"/>
      <c r="M939" s="120"/>
      <c r="N939" s="120"/>
      <c r="O939" s="120"/>
      <c r="P939" s="120"/>
      <c r="Q939" s="2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122"/>
      <c r="AJ939" s="122"/>
      <c r="AK939" s="2"/>
      <c r="AL939" s="2"/>
      <c r="AM939" s="2"/>
      <c r="AN939" s="2"/>
      <c r="AO939" s="2"/>
      <c r="AP939" s="2"/>
      <c r="AQ939" s="2"/>
      <c r="AR939" s="15"/>
    </row>
    <row r="940" spans="1:44" ht="11.25" customHeight="1">
      <c r="A940" s="120"/>
      <c r="B940" s="120"/>
      <c r="C940" s="120"/>
      <c r="D940" s="120"/>
      <c r="E940" s="2"/>
      <c r="F940" s="2"/>
      <c r="G940" s="120"/>
      <c r="H940" s="120"/>
      <c r="I940" s="120"/>
      <c r="J940" s="58"/>
      <c r="K940" s="121"/>
      <c r="L940" s="2"/>
      <c r="M940" s="120"/>
      <c r="N940" s="120"/>
      <c r="O940" s="120"/>
      <c r="P940" s="120"/>
      <c r="Q940" s="2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122"/>
      <c r="AJ940" s="122"/>
      <c r="AK940" s="2"/>
      <c r="AL940" s="2"/>
      <c r="AM940" s="2"/>
      <c r="AN940" s="2"/>
      <c r="AO940" s="2"/>
      <c r="AP940" s="2"/>
      <c r="AQ940" s="2"/>
      <c r="AR940" s="15"/>
    </row>
    <row r="941" spans="1:44" ht="11.25" customHeight="1">
      <c r="A941" s="120"/>
      <c r="B941" s="120"/>
      <c r="C941" s="120"/>
      <c r="D941" s="120"/>
      <c r="E941" s="2"/>
      <c r="F941" s="2"/>
      <c r="G941" s="120"/>
      <c r="H941" s="120"/>
      <c r="I941" s="120"/>
      <c r="J941" s="58"/>
      <c r="K941" s="121"/>
      <c r="L941" s="2"/>
      <c r="M941" s="120"/>
      <c r="N941" s="120"/>
      <c r="O941" s="120"/>
      <c r="P941" s="120"/>
      <c r="Q941" s="2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122"/>
      <c r="AJ941" s="122"/>
      <c r="AK941" s="2"/>
      <c r="AL941" s="2"/>
      <c r="AM941" s="2"/>
      <c r="AN941" s="2"/>
      <c r="AO941" s="2"/>
      <c r="AP941" s="2"/>
      <c r="AQ941" s="2"/>
      <c r="AR941" s="15"/>
    </row>
    <row r="942" spans="1:44" ht="11.25" customHeight="1">
      <c r="A942" s="120"/>
      <c r="B942" s="120"/>
      <c r="C942" s="120"/>
      <c r="D942" s="120"/>
      <c r="E942" s="2"/>
      <c r="F942" s="2"/>
      <c r="G942" s="120"/>
      <c r="H942" s="120"/>
      <c r="I942" s="120"/>
      <c r="J942" s="58"/>
      <c r="K942" s="121"/>
      <c r="L942" s="2"/>
      <c r="M942" s="120"/>
      <c r="N942" s="120"/>
      <c r="O942" s="120"/>
      <c r="P942" s="120"/>
      <c r="Q942" s="2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122"/>
      <c r="AJ942" s="122"/>
      <c r="AK942" s="2"/>
      <c r="AL942" s="2"/>
      <c r="AM942" s="2"/>
      <c r="AN942" s="2"/>
      <c r="AO942" s="2"/>
      <c r="AP942" s="2"/>
      <c r="AQ942" s="2"/>
      <c r="AR942" s="15"/>
    </row>
    <row r="943" spans="1:44" ht="11.25" customHeight="1">
      <c r="A943" s="120"/>
      <c r="B943" s="120"/>
      <c r="C943" s="120"/>
      <c r="D943" s="120"/>
      <c r="E943" s="2"/>
      <c r="F943" s="2"/>
      <c r="G943" s="120"/>
      <c r="H943" s="120"/>
      <c r="I943" s="120"/>
      <c r="J943" s="58"/>
      <c r="K943" s="121"/>
      <c r="L943" s="2"/>
      <c r="M943" s="120"/>
      <c r="N943" s="120"/>
      <c r="O943" s="120"/>
      <c r="P943" s="120"/>
      <c r="Q943" s="2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122"/>
      <c r="AJ943" s="122"/>
      <c r="AK943" s="2"/>
      <c r="AL943" s="2"/>
      <c r="AM943" s="2"/>
      <c r="AN943" s="2"/>
      <c r="AO943" s="2"/>
      <c r="AP943" s="2"/>
      <c r="AQ943" s="2"/>
      <c r="AR943" s="15"/>
    </row>
    <row r="944" spans="1:44" ht="11.25" customHeight="1">
      <c r="A944" s="120"/>
      <c r="B944" s="120"/>
      <c r="C944" s="120"/>
      <c r="D944" s="120"/>
      <c r="E944" s="2"/>
      <c r="F944" s="2"/>
      <c r="G944" s="120"/>
      <c r="H944" s="120"/>
      <c r="I944" s="120"/>
      <c r="J944" s="58"/>
      <c r="K944" s="121"/>
      <c r="L944" s="2"/>
      <c r="M944" s="120"/>
      <c r="N944" s="120"/>
      <c r="O944" s="120"/>
      <c r="P944" s="120"/>
      <c r="Q944" s="2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122"/>
      <c r="AJ944" s="122"/>
      <c r="AK944" s="2"/>
      <c r="AL944" s="2"/>
      <c r="AM944" s="2"/>
      <c r="AN944" s="2"/>
      <c r="AO944" s="2"/>
      <c r="AP944" s="2"/>
      <c r="AQ944" s="2"/>
      <c r="AR944" s="15"/>
    </row>
    <row r="945" spans="1:44" ht="11.25" customHeight="1">
      <c r="A945" s="120"/>
      <c r="B945" s="120"/>
      <c r="C945" s="120"/>
      <c r="D945" s="120"/>
      <c r="E945" s="2"/>
      <c r="F945" s="2"/>
      <c r="G945" s="120"/>
      <c r="H945" s="120"/>
      <c r="I945" s="120"/>
      <c r="J945" s="58"/>
      <c r="K945" s="121"/>
      <c r="L945" s="2"/>
      <c r="M945" s="120"/>
      <c r="N945" s="120"/>
      <c r="O945" s="120"/>
      <c r="P945" s="120"/>
      <c r="Q945" s="2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122"/>
      <c r="AJ945" s="122"/>
      <c r="AK945" s="2"/>
      <c r="AL945" s="2"/>
      <c r="AM945" s="2"/>
      <c r="AN945" s="2"/>
      <c r="AO945" s="2"/>
      <c r="AP945" s="2"/>
      <c r="AQ945" s="2"/>
      <c r="AR945" s="15"/>
    </row>
    <row r="946" spans="1:44" ht="11.25" customHeight="1">
      <c r="A946" s="120"/>
      <c r="B946" s="120"/>
      <c r="C946" s="120"/>
      <c r="D946" s="120"/>
      <c r="E946" s="2"/>
      <c r="F946" s="2"/>
      <c r="G946" s="120"/>
      <c r="H946" s="120"/>
      <c r="I946" s="120"/>
      <c r="J946" s="58"/>
      <c r="K946" s="121"/>
      <c r="L946" s="2"/>
      <c r="M946" s="120"/>
      <c r="N946" s="120"/>
      <c r="O946" s="120"/>
      <c r="P946" s="120"/>
      <c r="Q946" s="2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122"/>
      <c r="AJ946" s="122"/>
      <c r="AK946" s="2"/>
      <c r="AL946" s="2"/>
      <c r="AM946" s="2"/>
      <c r="AN946" s="2"/>
      <c r="AO946" s="2"/>
      <c r="AP946" s="2"/>
      <c r="AQ946" s="2"/>
      <c r="AR946" s="15"/>
    </row>
    <row r="947" spans="1:44" ht="11.25" customHeight="1">
      <c r="A947" s="120"/>
      <c r="B947" s="120"/>
      <c r="C947" s="120"/>
      <c r="D947" s="120"/>
      <c r="E947" s="2"/>
      <c r="F947" s="2"/>
      <c r="G947" s="120"/>
      <c r="H947" s="120"/>
      <c r="I947" s="120"/>
      <c r="J947" s="58"/>
      <c r="K947" s="121"/>
      <c r="L947" s="2"/>
      <c r="M947" s="120"/>
      <c r="N947" s="120"/>
      <c r="O947" s="120"/>
      <c r="P947" s="120"/>
      <c r="Q947" s="2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122"/>
      <c r="AJ947" s="122"/>
      <c r="AK947" s="2"/>
      <c r="AL947" s="2"/>
      <c r="AM947" s="2"/>
      <c r="AN947" s="2"/>
      <c r="AO947" s="2"/>
      <c r="AP947" s="2"/>
      <c r="AQ947" s="2"/>
      <c r="AR947" s="15"/>
    </row>
    <row r="948" spans="1:44" ht="11.25" customHeight="1">
      <c r="A948" s="120"/>
      <c r="B948" s="120"/>
      <c r="C948" s="120"/>
      <c r="D948" s="120"/>
      <c r="E948" s="2"/>
      <c r="F948" s="2"/>
      <c r="G948" s="120"/>
      <c r="H948" s="120"/>
      <c r="I948" s="120"/>
      <c r="J948" s="58"/>
      <c r="K948" s="121"/>
      <c r="L948" s="2"/>
      <c r="M948" s="120"/>
      <c r="N948" s="120"/>
      <c r="O948" s="120"/>
      <c r="P948" s="120"/>
      <c r="Q948" s="2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122"/>
      <c r="AJ948" s="122"/>
      <c r="AK948" s="2"/>
      <c r="AL948" s="2"/>
      <c r="AM948" s="2"/>
      <c r="AN948" s="2"/>
      <c r="AO948" s="2"/>
      <c r="AP948" s="2"/>
      <c r="AQ948" s="2"/>
      <c r="AR948" s="15"/>
    </row>
    <row r="949" spans="1:44" ht="11.25" customHeight="1">
      <c r="A949" s="120"/>
      <c r="B949" s="120"/>
      <c r="C949" s="120"/>
      <c r="D949" s="120"/>
      <c r="E949" s="2"/>
      <c r="F949" s="2"/>
      <c r="G949" s="120"/>
      <c r="H949" s="120"/>
      <c r="I949" s="120"/>
      <c r="J949" s="58"/>
      <c r="K949" s="121"/>
      <c r="L949" s="2"/>
      <c r="M949" s="120"/>
      <c r="N949" s="120"/>
      <c r="O949" s="120"/>
      <c r="P949" s="120"/>
      <c r="Q949" s="2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122"/>
      <c r="AJ949" s="122"/>
      <c r="AK949" s="2"/>
      <c r="AL949" s="2"/>
      <c r="AM949" s="2"/>
      <c r="AN949" s="2"/>
      <c r="AO949" s="2"/>
      <c r="AP949" s="2"/>
      <c r="AQ949" s="2"/>
      <c r="AR949" s="15"/>
    </row>
    <row r="950" spans="1:44" ht="11.25" customHeight="1">
      <c r="A950" s="120"/>
      <c r="B950" s="120"/>
      <c r="C950" s="120"/>
      <c r="D950" s="120"/>
      <c r="E950" s="2"/>
      <c r="F950" s="2"/>
      <c r="G950" s="120"/>
      <c r="H950" s="120"/>
      <c r="I950" s="120"/>
      <c r="J950" s="58"/>
      <c r="K950" s="121"/>
      <c r="L950" s="2"/>
      <c r="M950" s="120"/>
      <c r="N950" s="120"/>
      <c r="O950" s="120"/>
      <c r="P950" s="120"/>
      <c r="Q950" s="2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122"/>
      <c r="AJ950" s="122"/>
      <c r="AK950" s="2"/>
      <c r="AL950" s="2"/>
      <c r="AM950" s="2"/>
      <c r="AN950" s="2"/>
      <c r="AO950" s="2"/>
      <c r="AP950" s="2"/>
      <c r="AQ950" s="2"/>
      <c r="AR950" s="15"/>
    </row>
    <row r="951" spans="1:44" ht="11.25" customHeight="1">
      <c r="A951" s="120"/>
      <c r="B951" s="120"/>
      <c r="C951" s="120"/>
      <c r="D951" s="120"/>
      <c r="E951" s="2"/>
      <c r="F951" s="2"/>
      <c r="G951" s="120"/>
      <c r="H951" s="120"/>
      <c r="I951" s="120"/>
      <c r="J951" s="58"/>
      <c r="K951" s="121"/>
      <c r="L951" s="2"/>
      <c r="M951" s="120"/>
      <c r="N951" s="120"/>
      <c r="O951" s="120"/>
      <c r="P951" s="120"/>
      <c r="Q951" s="2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122"/>
      <c r="AJ951" s="122"/>
      <c r="AK951" s="2"/>
      <c r="AL951" s="2"/>
      <c r="AM951" s="2"/>
      <c r="AN951" s="2"/>
      <c r="AO951" s="2"/>
      <c r="AP951" s="2"/>
      <c r="AQ951" s="2"/>
      <c r="AR951" s="15"/>
    </row>
    <row r="952" spans="1:44" ht="11.25" customHeight="1">
      <c r="A952" s="120"/>
      <c r="B952" s="120"/>
      <c r="C952" s="120"/>
      <c r="D952" s="120"/>
      <c r="E952" s="2"/>
      <c r="F952" s="2"/>
      <c r="G952" s="120"/>
      <c r="H952" s="120"/>
      <c r="I952" s="120"/>
      <c r="J952" s="58"/>
      <c r="K952" s="121"/>
      <c r="L952" s="2"/>
      <c r="M952" s="120"/>
      <c r="N952" s="120"/>
      <c r="O952" s="120"/>
      <c r="P952" s="120"/>
      <c r="Q952" s="2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122"/>
      <c r="AJ952" s="122"/>
      <c r="AK952" s="2"/>
      <c r="AL952" s="2"/>
      <c r="AM952" s="2"/>
      <c r="AN952" s="2"/>
      <c r="AO952" s="2"/>
      <c r="AP952" s="2"/>
      <c r="AQ952" s="2"/>
      <c r="AR952" s="15"/>
    </row>
    <row r="953" spans="1:44" ht="11.25" customHeight="1">
      <c r="A953" s="120"/>
      <c r="B953" s="120"/>
      <c r="C953" s="120"/>
      <c r="D953" s="120"/>
      <c r="E953" s="2"/>
      <c r="F953" s="2"/>
      <c r="G953" s="120"/>
      <c r="H953" s="120"/>
      <c r="I953" s="120"/>
      <c r="J953" s="58"/>
      <c r="K953" s="121"/>
      <c r="L953" s="2"/>
      <c r="M953" s="120"/>
      <c r="N953" s="120"/>
      <c r="O953" s="120"/>
      <c r="P953" s="120"/>
      <c r="Q953" s="2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122"/>
      <c r="AJ953" s="122"/>
      <c r="AK953" s="2"/>
      <c r="AL953" s="2"/>
      <c r="AM953" s="2"/>
      <c r="AN953" s="2"/>
      <c r="AO953" s="2"/>
      <c r="AP953" s="2"/>
      <c r="AQ953" s="2"/>
      <c r="AR953" s="15"/>
    </row>
    <row r="954" spans="1:44" ht="11.25" customHeight="1">
      <c r="A954" s="120"/>
      <c r="B954" s="120"/>
      <c r="C954" s="120"/>
      <c r="D954" s="120"/>
      <c r="E954" s="2"/>
      <c r="F954" s="2"/>
      <c r="G954" s="120"/>
      <c r="H954" s="120"/>
      <c r="I954" s="120"/>
      <c r="J954" s="58"/>
      <c r="K954" s="121"/>
      <c r="L954" s="2"/>
      <c r="M954" s="120"/>
      <c r="N954" s="120"/>
      <c r="O954" s="120"/>
      <c r="P954" s="120"/>
      <c r="Q954" s="2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122"/>
      <c r="AJ954" s="122"/>
      <c r="AK954" s="2"/>
      <c r="AL954" s="2"/>
      <c r="AM954" s="2"/>
      <c r="AN954" s="2"/>
      <c r="AO954" s="2"/>
      <c r="AP954" s="2"/>
      <c r="AQ954" s="2"/>
      <c r="AR954" s="15"/>
    </row>
    <row r="955" spans="1:44" ht="11.25" customHeight="1">
      <c r="A955" s="120"/>
      <c r="B955" s="120"/>
      <c r="C955" s="120"/>
      <c r="D955" s="120"/>
      <c r="E955" s="2"/>
      <c r="F955" s="2"/>
      <c r="G955" s="120"/>
      <c r="H955" s="120"/>
      <c r="I955" s="120"/>
      <c r="J955" s="58"/>
      <c r="K955" s="121"/>
      <c r="L955" s="2"/>
      <c r="M955" s="120"/>
      <c r="N955" s="120"/>
      <c r="O955" s="120"/>
      <c r="P955" s="120"/>
      <c r="Q955" s="2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122"/>
      <c r="AJ955" s="122"/>
      <c r="AK955" s="2"/>
      <c r="AL955" s="2"/>
      <c r="AM955" s="2"/>
      <c r="AN955" s="2"/>
      <c r="AO955" s="2"/>
      <c r="AP955" s="2"/>
      <c r="AQ955" s="2"/>
      <c r="AR955" s="15"/>
    </row>
    <row r="956" spans="1:44" ht="11.25" customHeight="1">
      <c r="A956" s="120"/>
      <c r="B956" s="120"/>
      <c r="C956" s="120"/>
      <c r="D956" s="120"/>
      <c r="E956" s="2"/>
      <c r="F956" s="2"/>
      <c r="G956" s="120"/>
      <c r="H956" s="120"/>
      <c r="I956" s="120"/>
      <c r="J956" s="58"/>
      <c r="K956" s="121"/>
      <c r="L956" s="2"/>
      <c r="M956" s="120"/>
      <c r="N956" s="120"/>
      <c r="O956" s="120"/>
      <c r="P956" s="120"/>
      <c r="Q956" s="2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122"/>
      <c r="AJ956" s="122"/>
      <c r="AK956" s="2"/>
      <c r="AL956" s="2"/>
      <c r="AM956" s="2"/>
      <c r="AN956" s="2"/>
      <c r="AO956" s="2"/>
      <c r="AP956" s="2"/>
      <c r="AQ956" s="2"/>
      <c r="AR956" s="15"/>
    </row>
    <row r="957" spans="1:44" ht="11.25" customHeight="1">
      <c r="A957" s="120"/>
      <c r="B957" s="120"/>
      <c r="C957" s="120"/>
      <c r="D957" s="120"/>
      <c r="E957" s="2"/>
      <c r="F957" s="2"/>
      <c r="G957" s="120"/>
      <c r="H957" s="120"/>
      <c r="I957" s="120"/>
      <c r="J957" s="58"/>
      <c r="K957" s="121"/>
      <c r="L957" s="2"/>
      <c r="M957" s="120"/>
      <c r="N957" s="120"/>
      <c r="O957" s="120"/>
      <c r="P957" s="120"/>
      <c r="Q957" s="2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122"/>
      <c r="AJ957" s="122"/>
      <c r="AK957" s="2"/>
      <c r="AL957" s="2"/>
      <c r="AM957" s="2"/>
      <c r="AN957" s="2"/>
      <c r="AO957" s="2"/>
      <c r="AP957" s="2"/>
      <c r="AQ957" s="2"/>
      <c r="AR957" s="15"/>
    </row>
    <row r="958" spans="1:44" ht="11.25" customHeight="1">
      <c r="A958" s="120"/>
      <c r="B958" s="120"/>
      <c r="C958" s="120"/>
      <c r="D958" s="120"/>
      <c r="E958" s="2"/>
      <c r="F958" s="2"/>
      <c r="G958" s="120"/>
      <c r="H958" s="120"/>
      <c r="I958" s="120"/>
      <c r="J958" s="58"/>
      <c r="K958" s="121"/>
      <c r="L958" s="2"/>
      <c r="M958" s="120"/>
      <c r="N958" s="120"/>
      <c r="O958" s="120"/>
      <c r="P958" s="120"/>
      <c r="Q958" s="2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122"/>
      <c r="AJ958" s="122"/>
      <c r="AK958" s="2"/>
      <c r="AL958" s="2"/>
      <c r="AM958" s="2"/>
      <c r="AN958" s="2"/>
      <c r="AO958" s="2"/>
      <c r="AP958" s="2"/>
      <c r="AQ958" s="2"/>
      <c r="AR958" s="15"/>
    </row>
    <row r="959" spans="1:44" ht="11.25" customHeight="1">
      <c r="A959" s="120"/>
      <c r="B959" s="120"/>
      <c r="C959" s="120"/>
      <c r="D959" s="120"/>
      <c r="E959" s="2"/>
      <c r="F959" s="2"/>
      <c r="G959" s="120"/>
      <c r="H959" s="120"/>
      <c r="I959" s="120"/>
      <c r="J959" s="58"/>
      <c r="K959" s="121"/>
      <c r="L959" s="2"/>
      <c r="M959" s="120"/>
      <c r="N959" s="120"/>
      <c r="O959" s="120"/>
      <c r="P959" s="120"/>
      <c r="Q959" s="2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122"/>
      <c r="AJ959" s="122"/>
      <c r="AK959" s="2"/>
      <c r="AL959" s="2"/>
      <c r="AM959" s="2"/>
      <c r="AN959" s="2"/>
      <c r="AO959" s="2"/>
      <c r="AP959" s="2"/>
      <c r="AQ959" s="2"/>
      <c r="AR959" s="15"/>
    </row>
    <row r="960" spans="1:44" ht="11.25" customHeight="1">
      <c r="A960" s="120"/>
      <c r="B960" s="120"/>
      <c r="C960" s="120"/>
      <c r="D960" s="120"/>
      <c r="E960" s="2"/>
      <c r="F960" s="2"/>
      <c r="G960" s="120"/>
      <c r="H960" s="120"/>
      <c r="I960" s="120"/>
      <c r="J960" s="58"/>
      <c r="K960" s="121"/>
      <c r="L960" s="2"/>
      <c r="M960" s="120"/>
      <c r="N960" s="120"/>
      <c r="O960" s="120"/>
      <c r="P960" s="120"/>
      <c r="Q960" s="2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122"/>
      <c r="AJ960" s="122"/>
      <c r="AK960" s="2"/>
      <c r="AL960" s="2"/>
      <c r="AM960" s="2"/>
      <c r="AN960" s="2"/>
      <c r="AO960" s="2"/>
      <c r="AP960" s="2"/>
      <c r="AQ960" s="2"/>
      <c r="AR960" s="15"/>
    </row>
    <row r="961" spans="1:44" ht="11.25" customHeight="1">
      <c r="A961" s="120"/>
      <c r="B961" s="120"/>
      <c r="C961" s="120"/>
      <c r="D961" s="120"/>
      <c r="E961" s="2"/>
      <c r="F961" s="2"/>
      <c r="G961" s="120"/>
      <c r="H961" s="120"/>
      <c r="I961" s="120"/>
      <c r="J961" s="58"/>
      <c r="K961" s="121"/>
      <c r="L961" s="2"/>
      <c r="M961" s="120"/>
      <c r="N961" s="120"/>
      <c r="O961" s="120"/>
      <c r="P961" s="120"/>
      <c r="Q961" s="2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122"/>
      <c r="AJ961" s="122"/>
      <c r="AK961" s="2"/>
      <c r="AL961" s="2"/>
      <c r="AM961" s="2"/>
      <c r="AN961" s="2"/>
      <c r="AO961" s="2"/>
      <c r="AP961" s="2"/>
      <c r="AQ961" s="2"/>
      <c r="AR961" s="15"/>
    </row>
    <row r="962" spans="1:44" ht="11.25" customHeight="1">
      <c r="A962" s="120"/>
      <c r="B962" s="120"/>
      <c r="C962" s="120"/>
      <c r="D962" s="120"/>
      <c r="E962" s="2"/>
      <c r="F962" s="2"/>
      <c r="G962" s="120"/>
      <c r="H962" s="120"/>
      <c r="I962" s="120"/>
      <c r="J962" s="58"/>
      <c r="K962" s="121"/>
      <c r="L962" s="2"/>
      <c r="M962" s="120"/>
      <c r="N962" s="120"/>
      <c r="O962" s="120"/>
      <c r="P962" s="120"/>
      <c r="Q962" s="2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122"/>
      <c r="AJ962" s="122"/>
      <c r="AK962" s="2"/>
      <c r="AL962" s="2"/>
      <c r="AM962" s="2"/>
      <c r="AN962" s="2"/>
      <c r="AO962" s="2"/>
      <c r="AP962" s="2"/>
      <c r="AQ962" s="2"/>
      <c r="AR962" s="15"/>
    </row>
    <row r="963" spans="1:44" ht="11.25" customHeight="1">
      <c r="A963" s="120"/>
      <c r="B963" s="120"/>
      <c r="C963" s="120"/>
      <c r="D963" s="120"/>
      <c r="E963" s="2"/>
      <c r="F963" s="2"/>
      <c r="G963" s="120"/>
      <c r="H963" s="120"/>
      <c r="I963" s="120"/>
      <c r="J963" s="58"/>
      <c r="K963" s="121"/>
      <c r="L963" s="2"/>
      <c r="M963" s="120"/>
      <c r="N963" s="120"/>
      <c r="O963" s="120"/>
      <c r="P963" s="120"/>
      <c r="Q963" s="2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122"/>
      <c r="AJ963" s="122"/>
      <c r="AK963" s="2"/>
      <c r="AL963" s="2"/>
      <c r="AM963" s="2"/>
      <c r="AN963" s="2"/>
      <c r="AO963" s="2"/>
      <c r="AP963" s="2"/>
      <c r="AQ963" s="2"/>
      <c r="AR963" s="15"/>
    </row>
    <row r="964" spans="1:44" ht="11.25" customHeight="1">
      <c r="A964" s="120"/>
      <c r="B964" s="120"/>
      <c r="C964" s="120"/>
      <c r="D964" s="120"/>
      <c r="E964" s="2"/>
      <c r="F964" s="2"/>
      <c r="G964" s="120"/>
      <c r="H964" s="120"/>
      <c r="I964" s="120"/>
      <c r="J964" s="58"/>
      <c r="K964" s="121"/>
      <c r="L964" s="2"/>
      <c r="M964" s="120"/>
      <c r="N964" s="120"/>
      <c r="O964" s="120"/>
      <c r="P964" s="120"/>
      <c r="Q964" s="2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122"/>
      <c r="AJ964" s="122"/>
      <c r="AK964" s="2"/>
      <c r="AL964" s="2"/>
      <c r="AM964" s="2"/>
      <c r="AN964" s="2"/>
      <c r="AO964" s="2"/>
      <c r="AP964" s="2"/>
      <c r="AQ964" s="2"/>
      <c r="AR964" s="15"/>
    </row>
    <row r="965" spans="1:44" ht="11.25" customHeight="1">
      <c r="A965" s="120"/>
      <c r="B965" s="120"/>
      <c r="C965" s="120"/>
      <c r="D965" s="120"/>
      <c r="E965" s="2"/>
      <c r="F965" s="2"/>
      <c r="G965" s="120"/>
      <c r="H965" s="120"/>
      <c r="I965" s="120"/>
      <c r="J965" s="58"/>
      <c r="K965" s="121"/>
      <c r="L965" s="2"/>
      <c r="M965" s="120"/>
      <c r="N965" s="120"/>
      <c r="O965" s="120"/>
      <c r="P965" s="120"/>
      <c r="Q965" s="2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122"/>
      <c r="AJ965" s="122"/>
      <c r="AK965" s="2"/>
      <c r="AL965" s="2"/>
      <c r="AM965" s="2"/>
      <c r="AN965" s="2"/>
      <c r="AO965" s="2"/>
      <c r="AP965" s="2"/>
      <c r="AQ965" s="2"/>
      <c r="AR965" s="15"/>
    </row>
    <row r="966" spans="1:44" ht="11.25" customHeight="1">
      <c r="A966" s="120"/>
      <c r="B966" s="120"/>
      <c r="C966" s="120"/>
      <c r="D966" s="120"/>
      <c r="E966" s="2"/>
      <c r="F966" s="2"/>
      <c r="G966" s="120"/>
      <c r="H966" s="120"/>
      <c r="I966" s="120"/>
      <c r="J966" s="58"/>
      <c r="K966" s="121"/>
      <c r="L966" s="2"/>
      <c r="M966" s="120"/>
      <c r="N966" s="120"/>
      <c r="O966" s="120"/>
      <c r="P966" s="120"/>
      <c r="Q966" s="2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122"/>
      <c r="AJ966" s="122"/>
      <c r="AK966" s="2"/>
      <c r="AL966" s="2"/>
      <c r="AM966" s="2"/>
      <c r="AN966" s="2"/>
      <c r="AO966" s="2"/>
      <c r="AP966" s="2"/>
      <c r="AQ966" s="2"/>
      <c r="AR966" s="15"/>
    </row>
    <row r="967" spans="1:44" ht="11.25" customHeight="1">
      <c r="A967" s="120"/>
      <c r="B967" s="120"/>
      <c r="C967" s="120"/>
      <c r="D967" s="120"/>
      <c r="E967" s="2"/>
      <c r="F967" s="2"/>
      <c r="G967" s="120"/>
      <c r="H967" s="120"/>
      <c r="I967" s="120"/>
      <c r="J967" s="58"/>
      <c r="K967" s="121"/>
      <c r="L967" s="2"/>
      <c r="M967" s="120"/>
      <c r="N967" s="120"/>
      <c r="O967" s="120"/>
      <c r="P967" s="120"/>
      <c r="Q967" s="2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122"/>
      <c r="AJ967" s="122"/>
      <c r="AK967" s="2"/>
      <c r="AL967" s="2"/>
      <c r="AM967" s="2"/>
      <c r="AN967" s="2"/>
      <c r="AO967" s="2"/>
      <c r="AP967" s="2"/>
      <c r="AQ967" s="2"/>
      <c r="AR967" s="15"/>
    </row>
    <row r="968" spans="1:44" ht="11.25" customHeight="1">
      <c r="A968" s="120"/>
      <c r="B968" s="120"/>
      <c r="C968" s="120"/>
      <c r="D968" s="120"/>
      <c r="E968" s="2"/>
      <c r="F968" s="2"/>
      <c r="G968" s="120"/>
      <c r="H968" s="120"/>
      <c r="I968" s="120"/>
      <c r="J968" s="58"/>
      <c r="K968" s="121"/>
      <c r="L968" s="2"/>
      <c r="M968" s="120"/>
      <c r="N968" s="120"/>
      <c r="O968" s="120"/>
      <c r="P968" s="120"/>
      <c r="Q968" s="2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122"/>
      <c r="AJ968" s="122"/>
      <c r="AK968" s="2"/>
      <c r="AL968" s="2"/>
      <c r="AM968" s="2"/>
      <c r="AN968" s="2"/>
      <c r="AO968" s="2"/>
      <c r="AP968" s="2"/>
      <c r="AQ968" s="2"/>
      <c r="AR968" s="15"/>
    </row>
    <row r="969" spans="1:44" ht="11.25" customHeight="1">
      <c r="A969" s="120"/>
      <c r="B969" s="120"/>
      <c r="C969" s="120"/>
      <c r="D969" s="120"/>
      <c r="E969" s="2"/>
      <c r="F969" s="2"/>
      <c r="G969" s="120"/>
      <c r="H969" s="120"/>
      <c r="I969" s="120"/>
      <c r="J969" s="58"/>
      <c r="K969" s="121"/>
      <c r="L969" s="2"/>
      <c r="M969" s="120"/>
      <c r="N969" s="120"/>
      <c r="O969" s="120"/>
      <c r="P969" s="120"/>
      <c r="Q969" s="2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122"/>
      <c r="AJ969" s="122"/>
      <c r="AK969" s="2"/>
      <c r="AL969" s="2"/>
      <c r="AM969" s="2"/>
      <c r="AN969" s="2"/>
      <c r="AO969" s="2"/>
      <c r="AP969" s="2"/>
      <c r="AQ969" s="2"/>
      <c r="AR969" s="15"/>
    </row>
    <row r="970" spans="1:44" ht="11.25" customHeight="1">
      <c r="A970" s="120"/>
      <c r="B970" s="120"/>
      <c r="C970" s="120"/>
      <c r="D970" s="120"/>
      <c r="E970" s="2"/>
      <c r="F970" s="2"/>
      <c r="G970" s="120"/>
      <c r="H970" s="120"/>
      <c r="I970" s="120"/>
      <c r="J970" s="58"/>
      <c r="K970" s="121"/>
      <c r="L970" s="2"/>
      <c r="M970" s="120"/>
      <c r="N970" s="120"/>
      <c r="O970" s="120"/>
      <c r="P970" s="120"/>
      <c r="Q970" s="2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122"/>
      <c r="AJ970" s="122"/>
      <c r="AK970" s="2"/>
      <c r="AL970" s="2"/>
      <c r="AM970" s="2"/>
      <c r="AN970" s="2"/>
      <c r="AO970" s="2"/>
      <c r="AP970" s="2"/>
      <c r="AQ970" s="2"/>
      <c r="AR970" s="15"/>
    </row>
    <row r="971" spans="1:44" ht="11.25" customHeight="1">
      <c r="A971" s="120"/>
      <c r="B971" s="120"/>
      <c r="C971" s="120"/>
      <c r="D971" s="120"/>
      <c r="E971" s="2"/>
      <c r="F971" s="2"/>
      <c r="G971" s="120"/>
      <c r="H971" s="120"/>
      <c r="I971" s="120"/>
      <c r="J971" s="58"/>
      <c r="K971" s="121"/>
      <c r="L971" s="2"/>
      <c r="M971" s="120"/>
      <c r="N971" s="120"/>
      <c r="O971" s="120"/>
      <c r="P971" s="120"/>
      <c r="Q971" s="2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122"/>
      <c r="AJ971" s="122"/>
      <c r="AK971" s="2"/>
      <c r="AL971" s="2"/>
      <c r="AM971" s="2"/>
      <c r="AN971" s="2"/>
      <c r="AO971" s="2"/>
      <c r="AP971" s="2"/>
      <c r="AQ971" s="2"/>
      <c r="AR971" s="15"/>
    </row>
    <row r="972" spans="1:44" ht="11.25" customHeight="1">
      <c r="A972" s="120"/>
      <c r="B972" s="120"/>
      <c r="C972" s="120"/>
      <c r="D972" s="120"/>
      <c r="E972" s="2"/>
      <c r="F972" s="2"/>
      <c r="G972" s="120"/>
      <c r="H972" s="120"/>
      <c r="I972" s="120"/>
      <c r="J972" s="58"/>
      <c r="K972" s="121"/>
      <c r="L972" s="2"/>
      <c r="M972" s="120"/>
      <c r="N972" s="120"/>
      <c r="O972" s="120"/>
      <c r="P972" s="120"/>
      <c r="Q972" s="2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122"/>
      <c r="AJ972" s="122"/>
      <c r="AK972" s="2"/>
      <c r="AL972" s="2"/>
      <c r="AM972" s="2"/>
      <c r="AN972" s="2"/>
      <c r="AO972" s="2"/>
      <c r="AP972" s="2"/>
      <c r="AQ972" s="2"/>
      <c r="AR972" s="15"/>
    </row>
    <row r="973" spans="1:44" ht="11.25" customHeight="1">
      <c r="A973" s="120"/>
      <c r="B973" s="120"/>
      <c r="C973" s="120"/>
      <c r="D973" s="120"/>
      <c r="E973" s="2"/>
      <c r="F973" s="2"/>
      <c r="G973" s="120"/>
      <c r="H973" s="120"/>
      <c r="I973" s="120"/>
      <c r="J973" s="58"/>
      <c r="K973" s="121"/>
      <c r="L973" s="2"/>
      <c r="M973" s="120"/>
      <c r="N973" s="120"/>
      <c r="O973" s="120"/>
      <c r="P973" s="120"/>
      <c r="Q973" s="2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122"/>
      <c r="AJ973" s="122"/>
      <c r="AK973" s="2"/>
      <c r="AL973" s="2"/>
      <c r="AM973" s="2"/>
      <c r="AN973" s="2"/>
      <c r="AO973" s="2"/>
      <c r="AP973" s="2"/>
      <c r="AQ973" s="2"/>
      <c r="AR973" s="15"/>
    </row>
    <row r="974" spans="1:44" ht="11.25" customHeight="1">
      <c r="A974" s="120"/>
      <c r="B974" s="120"/>
      <c r="C974" s="120"/>
      <c r="D974" s="120"/>
      <c r="E974" s="2"/>
      <c r="F974" s="2"/>
      <c r="G974" s="120"/>
      <c r="H974" s="120"/>
      <c r="I974" s="120"/>
      <c r="J974" s="58"/>
      <c r="K974" s="121"/>
      <c r="L974" s="2"/>
      <c r="M974" s="120"/>
      <c r="N974" s="120"/>
      <c r="O974" s="120"/>
      <c r="P974" s="120"/>
      <c r="Q974" s="2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122"/>
      <c r="AJ974" s="122"/>
      <c r="AK974" s="2"/>
      <c r="AL974" s="2"/>
      <c r="AM974" s="2"/>
      <c r="AN974" s="2"/>
      <c r="AO974" s="2"/>
      <c r="AP974" s="2"/>
      <c r="AQ974" s="2"/>
      <c r="AR974" s="15"/>
    </row>
    <row r="975" spans="1:44" ht="11.25" customHeight="1">
      <c r="A975" s="120"/>
      <c r="B975" s="120"/>
      <c r="C975" s="120"/>
      <c r="D975" s="120"/>
      <c r="E975" s="2"/>
      <c r="F975" s="2"/>
      <c r="G975" s="120"/>
      <c r="H975" s="120"/>
      <c r="I975" s="120"/>
      <c r="J975" s="58"/>
      <c r="K975" s="121"/>
      <c r="L975" s="2"/>
      <c r="M975" s="120"/>
      <c r="N975" s="120"/>
      <c r="O975" s="120"/>
      <c r="P975" s="120"/>
      <c r="Q975" s="2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122"/>
      <c r="AJ975" s="122"/>
      <c r="AK975" s="2"/>
      <c r="AL975" s="2"/>
      <c r="AM975" s="2"/>
      <c r="AN975" s="2"/>
      <c r="AO975" s="2"/>
      <c r="AP975" s="2"/>
      <c r="AQ975" s="2"/>
      <c r="AR975" s="15"/>
    </row>
    <row r="976" spans="1:44" ht="11.25" customHeight="1">
      <c r="A976" s="120"/>
      <c r="B976" s="120"/>
      <c r="C976" s="120"/>
      <c r="D976" s="120"/>
      <c r="E976" s="2"/>
      <c r="F976" s="2"/>
      <c r="G976" s="120"/>
      <c r="H976" s="120"/>
      <c r="I976" s="120"/>
      <c r="J976" s="58"/>
      <c r="K976" s="121"/>
      <c r="L976" s="2"/>
      <c r="M976" s="120"/>
      <c r="N976" s="120"/>
      <c r="O976" s="120"/>
      <c r="P976" s="120"/>
      <c r="Q976" s="2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122"/>
      <c r="AJ976" s="122"/>
      <c r="AK976" s="2"/>
      <c r="AL976" s="2"/>
      <c r="AM976" s="2"/>
      <c r="AN976" s="2"/>
      <c r="AO976" s="2"/>
      <c r="AP976" s="2"/>
      <c r="AQ976" s="2"/>
      <c r="AR976" s="15"/>
    </row>
    <row r="977" spans="1:44" ht="11.25" customHeight="1">
      <c r="A977" s="120"/>
      <c r="B977" s="120"/>
      <c r="C977" s="120"/>
      <c r="D977" s="120"/>
      <c r="E977" s="2"/>
      <c r="F977" s="2"/>
      <c r="G977" s="120"/>
      <c r="H977" s="120"/>
      <c r="I977" s="120"/>
      <c r="J977" s="58"/>
      <c r="K977" s="121"/>
      <c r="L977" s="2"/>
      <c r="M977" s="120"/>
      <c r="N977" s="120"/>
      <c r="O977" s="120"/>
      <c r="P977" s="120"/>
      <c r="Q977" s="2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122"/>
      <c r="AJ977" s="122"/>
      <c r="AK977" s="2"/>
      <c r="AL977" s="2"/>
      <c r="AM977" s="2"/>
      <c r="AN977" s="2"/>
      <c r="AO977" s="2"/>
      <c r="AP977" s="2"/>
      <c r="AQ977" s="2"/>
      <c r="AR977" s="15"/>
    </row>
    <row r="978" spans="1:44" ht="11.25" customHeight="1">
      <c r="A978" s="120"/>
      <c r="B978" s="120"/>
      <c r="C978" s="120"/>
      <c r="D978" s="120"/>
      <c r="E978" s="2"/>
      <c r="F978" s="2"/>
      <c r="G978" s="120"/>
      <c r="H978" s="120"/>
      <c r="I978" s="120"/>
      <c r="J978" s="58"/>
      <c r="K978" s="121"/>
      <c r="L978" s="2"/>
      <c r="M978" s="120"/>
      <c r="N978" s="120"/>
      <c r="O978" s="120"/>
      <c r="P978" s="120"/>
      <c r="Q978" s="2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122"/>
      <c r="AJ978" s="122"/>
      <c r="AK978" s="2"/>
      <c r="AL978" s="2"/>
      <c r="AM978" s="2"/>
      <c r="AN978" s="2"/>
      <c r="AO978" s="2"/>
      <c r="AP978" s="2"/>
      <c r="AQ978" s="2"/>
      <c r="AR978" s="15"/>
    </row>
    <row r="979" spans="1:44" ht="11.25" customHeight="1">
      <c r="A979" s="120"/>
      <c r="B979" s="120"/>
      <c r="C979" s="120"/>
      <c r="D979" s="120"/>
      <c r="E979" s="2"/>
      <c r="F979" s="2"/>
      <c r="G979" s="120"/>
      <c r="H979" s="120"/>
      <c r="I979" s="120"/>
      <c r="J979" s="58"/>
      <c r="K979" s="121"/>
      <c r="L979" s="2"/>
      <c r="M979" s="120"/>
      <c r="N979" s="120"/>
      <c r="O979" s="120"/>
      <c r="P979" s="120"/>
      <c r="Q979" s="2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122"/>
      <c r="AJ979" s="122"/>
      <c r="AK979" s="2"/>
      <c r="AL979" s="2"/>
      <c r="AM979" s="2"/>
      <c r="AN979" s="2"/>
      <c r="AO979" s="2"/>
      <c r="AP979" s="2"/>
      <c r="AQ979" s="2"/>
      <c r="AR979" s="15"/>
    </row>
    <row r="980" spans="1:44" ht="11.25" customHeight="1">
      <c r="A980" s="120"/>
      <c r="B980" s="120"/>
      <c r="C980" s="120"/>
      <c r="D980" s="120"/>
      <c r="E980" s="2"/>
      <c r="F980" s="2"/>
      <c r="G980" s="120"/>
      <c r="H980" s="120"/>
      <c r="I980" s="120"/>
      <c r="J980" s="58"/>
      <c r="K980" s="121"/>
      <c r="L980" s="2"/>
      <c r="M980" s="120"/>
      <c r="N980" s="120"/>
      <c r="O980" s="120"/>
      <c r="P980" s="120"/>
      <c r="Q980" s="2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122"/>
      <c r="AJ980" s="122"/>
      <c r="AK980" s="2"/>
      <c r="AL980" s="2"/>
      <c r="AM980" s="2"/>
      <c r="AN980" s="2"/>
      <c r="AO980" s="2"/>
      <c r="AP980" s="2"/>
      <c r="AQ980" s="2"/>
      <c r="AR980" s="15"/>
    </row>
    <row r="981" spans="1:44" ht="11.25" customHeight="1">
      <c r="A981" s="120"/>
      <c r="B981" s="120"/>
      <c r="C981" s="120"/>
      <c r="D981" s="120"/>
      <c r="E981" s="2"/>
      <c r="F981" s="2"/>
      <c r="G981" s="120"/>
      <c r="H981" s="120"/>
      <c r="I981" s="120"/>
      <c r="J981" s="58"/>
      <c r="K981" s="121"/>
      <c r="L981" s="2"/>
      <c r="M981" s="120"/>
      <c r="N981" s="120"/>
      <c r="O981" s="120"/>
      <c r="P981" s="120"/>
      <c r="Q981" s="2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122"/>
      <c r="AJ981" s="122"/>
      <c r="AK981" s="2"/>
      <c r="AL981" s="2"/>
      <c r="AM981" s="2"/>
      <c r="AN981" s="2"/>
      <c r="AO981" s="2"/>
      <c r="AP981" s="2"/>
      <c r="AQ981" s="2"/>
      <c r="AR981" s="15"/>
    </row>
    <row r="982" spans="1:44" ht="11.25" customHeight="1">
      <c r="A982" s="120"/>
      <c r="B982" s="120"/>
      <c r="C982" s="120"/>
      <c r="D982" s="120"/>
      <c r="E982" s="2"/>
      <c r="F982" s="2"/>
      <c r="G982" s="120"/>
      <c r="H982" s="120"/>
      <c r="I982" s="120"/>
      <c r="J982" s="58"/>
      <c r="K982" s="121"/>
      <c r="L982" s="2"/>
      <c r="M982" s="120"/>
      <c r="N982" s="120"/>
      <c r="O982" s="120"/>
      <c r="P982" s="120"/>
      <c r="Q982" s="2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122"/>
      <c r="AJ982" s="122"/>
      <c r="AK982" s="2"/>
      <c r="AL982" s="2"/>
      <c r="AM982" s="2"/>
      <c r="AN982" s="2"/>
      <c r="AO982" s="2"/>
      <c r="AP982" s="2"/>
      <c r="AQ982" s="2"/>
      <c r="AR982" s="15"/>
    </row>
    <row r="983" spans="1:44" ht="11.25" customHeight="1">
      <c r="A983" s="120"/>
      <c r="B983" s="120"/>
      <c r="C983" s="120"/>
      <c r="D983" s="120"/>
      <c r="E983" s="2"/>
      <c r="F983" s="2"/>
      <c r="G983" s="120"/>
      <c r="H983" s="120"/>
      <c r="I983" s="120"/>
      <c r="J983" s="58"/>
      <c r="K983" s="121"/>
      <c r="L983" s="2"/>
      <c r="M983" s="120"/>
      <c r="N983" s="120"/>
      <c r="O983" s="120"/>
      <c r="P983" s="120"/>
      <c r="Q983" s="2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122"/>
      <c r="AJ983" s="122"/>
      <c r="AK983" s="2"/>
      <c r="AL983" s="2"/>
      <c r="AM983" s="2"/>
      <c r="AN983" s="2"/>
      <c r="AO983" s="2"/>
      <c r="AP983" s="2"/>
      <c r="AQ983" s="2"/>
      <c r="AR983" s="15"/>
    </row>
    <row r="984" spans="1:44" ht="11.25" customHeight="1">
      <c r="A984" s="120"/>
      <c r="B984" s="120"/>
      <c r="C984" s="120"/>
      <c r="D984" s="120"/>
      <c r="E984" s="2"/>
      <c r="F984" s="2"/>
      <c r="G984" s="120"/>
      <c r="H984" s="120"/>
      <c r="I984" s="120"/>
      <c r="J984" s="58"/>
      <c r="K984" s="121"/>
      <c r="L984" s="2"/>
      <c r="M984" s="120"/>
      <c r="N984" s="120"/>
      <c r="O984" s="120"/>
      <c r="P984" s="120"/>
      <c r="Q984" s="2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122"/>
      <c r="AJ984" s="122"/>
      <c r="AK984" s="2"/>
      <c r="AL984" s="2"/>
      <c r="AM984" s="2"/>
      <c r="AN984" s="2"/>
      <c r="AO984" s="2"/>
      <c r="AP984" s="2"/>
      <c r="AQ984" s="2"/>
      <c r="AR984" s="15"/>
    </row>
    <row r="985" spans="1:44" ht="11.25" customHeight="1">
      <c r="A985" s="120"/>
      <c r="B985" s="120"/>
      <c r="C985" s="120"/>
      <c r="D985" s="120"/>
      <c r="E985" s="2"/>
      <c r="F985" s="2"/>
      <c r="G985" s="120"/>
      <c r="H985" s="120"/>
      <c r="I985" s="120"/>
      <c r="J985" s="58"/>
      <c r="K985" s="121"/>
      <c r="L985" s="2"/>
      <c r="M985" s="120"/>
      <c r="N985" s="120"/>
      <c r="O985" s="120"/>
      <c r="P985" s="120"/>
      <c r="Q985" s="2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122"/>
      <c r="AJ985" s="122"/>
      <c r="AK985" s="2"/>
      <c r="AL985" s="2"/>
      <c r="AM985" s="2"/>
      <c r="AN985" s="2"/>
      <c r="AO985" s="2"/>
      <c r="AP985" s="2"/>
      <c r="AQ985" s="2"/>
      <c r="AR985" s="15"/>
    </row>
    <row r="986" spans="1:44" ht="11.25" customHeight="1">
      <c r="A986" s="120"/>
      <c r="B986" s="120"/>
      <c r="C986" s="120"/>
      <c r="D986" s="120"/>
      <c r="E986" s="2"/>
      <c r="F986" s="2"/>
      <c r="G986" s="120"/>
      <c r="H986" s="120"/>
      <c r="I986" s="120"/>
      <c r="J986" s="58"/>
      <c r="K986" s="121"/>
      <c r="L986" s="2"/>
      <c r="M986" s="120"/>
      <c r="N986" s="120"/>
      <c r="O986" s="120"/>
      <c r="P986" s="120"/>
      <c r="Q986" s="2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122"/>
      <c r="AJ986" s="122"/>
      <c r="AK986" s="2"/>
      <c r="AL986" s="2"/>
      <c r="AM986" s="2"/>
      <c r="AN986" s="2"/>
      <c r="AO986" s="2"/>
      <c r="AP986" s="2"/>
      <c r="AQ986" s="2"/>
      <c r="AR986" s="15"/>
    </row>
    <row r="987" spans="1:44" ht="11.25" customHeight="1">
      <c r="A987" s="120"/>
      <c r="B987" s="120"/>
      <c r="C987" s="120"/>
      <c r="D987" s="120"/>
      <c r="E987" s="2"/>
      <c r="F987" s="2"/>
      <c r="G987" s="120"/>
      <c r="H987" s="120"/>
      <c r="I987" s="120"/>
      <c r="J987" s="58"/>
      <c r="K987" s="121"/>
      <c r="L987" s="2"/>
      <c r="M987" s="120"/>
      <c r="N987" s="120"/>
      <c r="O987" s="120"/>
      <c r="P987" s="120"/>
      <c r="Q987" s="2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122"/>
      <c r="AJ987" s="122"/>
      <c r="AK987" s="2"/>
      <c r="AL987" s="2"/>
      <c r="AM987" s="2"/>
      <c r="AN987" s="2"/>
      <c r="AO987" s="2"/>
      <c r="AP987" s="2"/>
      <c r="AQ987" s="2"/>
      <c r="AR987" s="15"/>
    </row>
    <row r="988" spans="1:44" ht="11.25" customHeight="1">
      <c r="A988" s="120"/>
      <c r="B988" s="120"/>
      <c r="C988" s="120"/>
      <c r="D988" s="120"/>
      <c r="E988" s="2"/>
      <c r="F988" s="2"/>
      <c r="G988" s="120"/>
      <c r="H988" s="120"/>
      <c r="I988" s="120"/>
      <c r="J988" s="58"/>
      <c r="K988" s="121"/>
      <c r="L988" s="2"/>
      <c r="M988" s="120"/>
      <c r="N988" s="120"/>
      <c r="O988" s="120"/>
      <c r="P988" s="120"/>
      <c r="Q988" s="2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122"/>
      <c r="AJ988" s="122"/>
      <c r="AK988" s="2"/>
      <c r="AL988" s="2"/>
      <c r="AM988" s="2"/>
      <c r="AN988" s="2"/>
      <c r="AO988" s="2"/>
      <c r="AP988" s="2"/>
      <c r="AQ988" s="2"/>
      <c r="AR988" s="15"/>
    </row>
    <row r="989" spans="1:44" ht="11.25" customHeight="1">
      <c r="A989" s="120"/>
      <c r="B989" s="120"/>
      <c r="C989" s="120"/>
      <c r="D989" s="120"/>
      <c r="E989" s="2"/>
      <c r="F989" s="2"/>
      <c r="G989" s="120"/>
      <c r="H989" s="120"/>
      <c r="I989" s="120"/>
      <c r="J989" s="58"/>
      <c r="K989" s="121"/>
      <c r="L989" s="2"/>
      <c r="M989" s="120"/>
      <c r="N989" s="120"/>
      <c r="O989" s="120"/>
      <c r="P989" s="120"/>
      <c r="Q989" s="2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122"/>
      <c r="AJ989" s="122"/>
      <c r="AK989" s="2"/>
      <c r="AL989" s="2"/>
      <c r="AM989" s="2"/>
      <c r="AN989" s="2"/>
      <c r="AO989" s="2"/>
      <c r="AP989" s="2"/>
      <c r="AQ989" s="2"/>
      <c r="AR989" s="15"/>
    </row>
    <row r="990" spans="1:44" ht="11.25" customHeight="1">
      <c r="A990" s="120"/>
      <c r="B990" s="120"/>
      <c r="C990" s="120"/>
      <c r="D990" s="120"/>
      <c r="E990" s="2"/>
      <c r="F990" s="2"/>
      <c r="G990" s="120"/>
      <c r="H990" s="120"/>
      <c r="I990" s="120"/>
      <c r="J990" s="58"/>
      <c r="K990" s="121"/>
      <c r="L990" s="2"/>
      <c r="M990" s="120"/>
      <c r="N990" s="120"/>
      <c r="O990" s="120"/>
      <c r="P990" s="120"/>
      <c r="Q990" s="2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122"/>
      <c r="AJ990" s="122"/>
      <c r="AK990" s="2"/>
      <c r="AL990" s="2"/>
      <c r="AM990" s="2"/>
      <c r="AN990" s="2"/>
      <c r="AO990" s="2"/>
      <c r="AP990" s="2"/>
      <c r="AQ990" s="2"/>
      <c r="AR990" s="15"/>
    </row>
    <row r="991" spans="1:44" ht="11.25" customHeight="1">
      <c r="A991" s="120"/>
      <c r="B991" s="120"/>
      <c r="C991" s="120"/>
      <c r="D991" s="120"/>
      <c r="E991" s="2"/>
      <c r="F991" s="2"/>
      <c r="G991" s="120"/>
      <c r="H991" s="120"/>
      <c r="I991" s="120"/>
      <c r="J991" s="58"/>
      <c r="K991" s="121"/>
      <c r="L991" s="2"/>
      <c r="M991" s="120"/>
      <c r="N991" s="120"/>
      <c r="O991" s="120"/>
      <c r="P991" s="120"/>
      <c r="Q991" s="2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122"/>
      <c r="AJ991" s="122"/>
      <c r="AK991" s="2"/>
      <c r="AL991" s="2"/>
      <c r="AM991" s="2"/>
      <c r="AN991" s="2"/>
      <c r="AO991" s="2"/>
      <c r="AP991" s="2"/>
      <c r="AQ991" s="2"/>
      <c r="AR991" s="15"/>
    </row>
    <row r="992" spans="1:44" ht="11.25" customHeight="1">
      <c r="A992" s="120"/>
      <c r="B992" s="120"/>
      <c r="C992" s="120"/>
      <c r="D992" s="120"/>
      <c r="E992" s="2"/>
      <c r="F992" s="2"/>
      <c r="G992" s="120"/>
      <c r="H992" s="120"/>
      <c r="I992" s="120"/>
      <c r="J992" s="58"/>
      <c r="K992" s="121"/>
      <c r="L992" s="2"/>
      <c r="M992" s="120"/>
      <c r="N992" s="120"/>
      <c r="O992" s="120"/>
      <c r="P992" s="120"/>
      <c r="Q992" s="2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122"/>
      <c r="AJ992" s="122"/>
      <c r="AK992" s="2"/>
      <c r="AL992" s="2"/>
      <c r="AM992" s="2"/>
      <c r="AN992" s="2"/>
      <c r="AO992" s="2"/>
      <c r="AP992" s="2"/>
      <c r="AQ992" s="2"/>
      <c r="AR992" s="15"/>
    </row>
    <row r="993" spans="1:44" ht="11.25" customHeight="1">
      <c r="A993" s="120"/>
      <c r="B993" s="120"/>
      <c r="C993" s="120"/>
      <c r="D993" s="120"/>
      <c r="E993" s="2"/>
      <c r="F993" s="2"/>
      <c r="G993" s="120"/>
      <c r="H993" s="120"/>
      <c r="I993" s="120"/>
      <c r="J993" s="58"/>
      <c r="K993" s="121"/>
      <c r="L993" s="2"/>
      <c r="M993" s="120"/>
      <c r="N993" s="120"/>
      <c r="O993" s="120"/>
      <c r="P993" s="120"/>
      <c r="Q993" s="2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122"/>
      <c r="AJ993" s="122"/>
      <c r="AK993" s="2"/>
      <c r="AL993" s="2"/>
      <c r="AM993" s="2"/>
      <c r="AN993" s="2"/>
      <c r="AO993" s="2"/>
      <c r="AP993" s="2"/>
      <c r="AQ993" s="2"/>
      <c r="AR993" s="15"/>
    </row>
    <row r="994" spans="1:44" ht="11.25" customHeight="1">
      <c r="A994" s="120"/>
      <c r="B994" s="120"/>
      <c r="C994" s="120"/>
      <c r="D994" s="120"/>
      <c r="E994" s="2"/>
      <c r="F994" s="2"/>
      <c r="G994" s="120"/>
      <c r="H994" s="120"/>
      <c r="I994" s="120"/>
      <c r="J994" s="58"/>
      <c r="K994" s="121"/>
      <c r="L994" s="2"/>
      <c r="M994" s="120"/>
      <c r="N994" s="120"/>
      <c r="O994" s="120"/>
      <c r="P994" s="120"/>
      <c r="Q994" s="2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122"/>
      <c r="AJ994" s="122"/>
      <c r="AK994" s="2"/>
      <c r="AL994" s="2"/>
      <c r="AM994" s="2"/>
      <c r="AN994" s="2"/>
      <c r="AO994" s="2"/>
      <c r="AP994" s="2"/>
      <c r="AQ994" s="2"/>
      <c r="AR994" s="15"/>
    </row>
    <row r="995" spans="1:44" ht="11.25" customHeight="1">
      <c r="A995" s="120"/>
      <c r="B995" s="120"/>
      <c r="C995" s="120"/>
      <c r="D995" s="120"/>
      <c r="E995" s="2"/>
      <c r="F995" s="2"/>
      <c r="G995" s="120"/>
      <c r="H995" s="120"/>
      <c r="I995" s="120"/>
      <c r="J995" s="58"/>
      <c r="K995" s="121"/>
      <c r="L995" s="2"/>
      <c r="M995" s="120"/>
      <c r="N995" s="120"/>
      <c r="O995" s="120"/>
      <c r="P995" s="120"/>
      <c r="Q995" s="2"/>
      <c r="R995" s="58"/>
      <c r="S995" s="58"/>
      <c r="T995" s="58"/>
      <c r="U995" s="58"/>
      <c r="V995" s="58"/>
      <c r="W995" s="58"/>
      <c r="X995" s="58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122"/>
      <c r="AJ995" s="122"/>
      <c r="AK995" s="2"/>
      <c r="AL995" s="2"/>
      <c r="AM995" s="2"/>
      <c r="AN995" s="2"/>
      <c r="AO995" s="2"/>
      <c r="AP995" s="2"/>
      <c r="AQ995" s="2"/>
      <c r="AR995" s="15"/>
    </row>
    <row r="996" spans="1:44" ht="11.25" customHeight="1">
      <c r="A996" s="120"/>
      <c r="B996" s="120"/>
      <c r="C996" s="120"/>
      <c r="D996" s="120"/>
      <c r="E996" s="2"/>
      <c r="F996" s="2"/>
      <c r="G996" s="120"/>
      <c r="H996" s="120"/>
      <c r="I996" s="120"/>
      <c r="J996" s="58"/>
      <c r="K996" s="121"/>
      <c r="L996" s="2"/>
      <c r="M996" s="120"/>
      <c r="N996" s="120"/>
      <c r="O996" s="120"/>
      <c r="P996" s="120"/>
      <c r="Q996" s="2"/>
      <c r="R996" s="58"/>
      <c r="S996" s="58"/>
      <c r="T996" s="58"/>
      <c r="U996" s="58"/>
      <c r="V996" s="58"/>
      <c r="W996" s="58"/>
      <c r="X996" s="58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122"/>
      <c r="AJ996" s="122"/>
      <c r="AK996" s="2"/>
      <c r="AL996" s="2"/>
      <c r="AM996" s="2"/>
      <c r="AN996" s="2"/>
      <c r="AO996" s="2"/>
      <c r="AP996" s="2"/>
      <c r="AQ996" s="2"/>
      <c r="AR996" s="15"/>
    </row>
    <row r="997" spans="1:44" ht="11.25" customHeight="1">
      <c r="A997" s="120"/>
      <c r="B997" s="120"/>
      <c r="C997" s="120"/>
      <c r="D997" s="120"/>
      <c r="E997" s="2"/>
      <c r="F997" s="2"/>
      <c r="G997" s="120"/>
      <c r="H997" s="120"/>
      <c r="I997" s="120"/>
      <c r="J997" s="58"/>
      <c r="K997" s="121"/>
      <c r="L997" s="2"/>
      <c r="M997" s="120"/>
      <c r="N997" s="120"/>
      <c r="O997" s="120"/>
      <c r="P997" s="120"/>
      <c r="Q997" s="2"/>
      <c r="R997" s="58"/>
      <c r="S997" s="58"/>
      <c r="T997" s="58"/>
      <c r="U997" s="58"/>
      <c r="V997" s="58"/>
      <c r="W997" s="58"/>
      <c r="X997" s="58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122"/>
      <c r="AJ997" s="122"/>
      <c r="AK997" s="2"/>
      <c r="AL997" s="2"/>
      <c r="AM997" s="2"/>
      <c r="AN997" s="2"/>
      <c r="AO997" s="2"/>
      <c r="AP997" s="2"/>
      <c r="AQ997" s="2"/>
      <c r="AR997" s="15"/>
    </row>
    <row r="998" spans="1:44" ht="11.25" customHeight="1">
      <c r="A998" s="120"/>
      <c r="B998" s="120"/>
      <c r="C998" s="120"/>
      <c r="D998" s="120"/>
      <c r="E998" s="2"/>
      <c r="F998" s="2"/>
      <c r="G998" s="120"/>
      <c r="H998" s="120"/>
      <c r="I998" s="120"/>
      <c r="J998" s="58"/>
      <c r="K998" s="121"/>
      <c r="L998" s="2"/>
      <c r="M998" s="120"/>
      <c r="N998" s="120"/>
      <c r="O998" s="120"/>
      <c r="P998" s="120"/>
      <c r="Q998" s="2"/>
      <c r="R998" s="58"/>
      <c r="S998" s="58"/>
      <c r="T998" s="58"/>
      <c r="U998" s="58"/>
      <c r="V998" s="58"/>
      <c r="W998" s="58"/>
      <c r="X998" s="58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122"/>
      <c r="AJ998" s="122"/>
      <c r="AK998" s="2"/>
      <c r="AL998" s="2"/>
      <c r="AM998" s="2"/>
      <c r="AN998" s="2"/>
      <c r="AO998" s="2"/>
      <c r="AP998" s="2"/>
      <c r="AQ998" s="2"/>
      <c r="AR998" s="15"/>
    </row>
    <row r="999" spans="1:44" ht="11.25" customHeight="1">
      <c r="A999" s="120"/>
      <c r="B999" s="120"/>
      <c r="C999" s="120"/>
      <c r="D999" s="120"/>
      <c r="E999" s="2"/>
      <c r="F999" s="2"/>
      <c r="G999" s="120"/>
      <c r="H999" s="120"/>
      <c r="I999" s="120"/>
      <c r="J999" s="58"/>
      <c r="K999" s="121"/>
      <c r="L999" s="2"/>
      <c r="M999" s="120"/>
      <c r="N999" s="120"/>
      <c r="O999" s="120"/>
      <c r="P999" s="120"/>
      <c r="Q999" s="2"/>
      <c r="R999" s="58"/>
      <c r="S999" s="58"/>
      <c r="T999" s="58"/>
      <c r="U999" s="58"/>
      <c r="V999" s="58"/>
      <c r="W999" s="58"/>
      <c r="X999" s="58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122"/>
      <c r="AJ999" s="122"/>
      <c r="AK999" s="2"/>
      <c r="AL999" s="2"/>
      <c r="AM999" s="2"/>
      <c r="AN999" s="2"/>
      <c r="AO999" s="2"/>
      <c r="AP999" s="2"/>
      <c r="AQ999" s="2"/>
      <c r="AR999" s="15"/>
    </row>
    <row r="1000" spans="1:44" ht="11.25" customHeight="1">
      <c r="A1000" s="120"/>
      <c r="B1000" s="120"/>
      <c r="C1000" s="120"/>
      <c r="D1000" s="120"/>
      <c r="E1000" s="2"/>
      <c r="F1000" s="2"/>
      <c r="G1000" s="120"/>
      <c r="H1000" s="120"/>
      <c r="I1000" s="120"/>
      <c r="J1000" s="58"/>
      <c r="K1000" s="121"/>
      <c r="L1000" s="2"/>
      <c r="M1000" s="120"/>
      <c r="N1000" s="120"/>
      <c r="O1000" s="120"/>
      <c r="P1000" s="120"/>
      <c r="Q1000" s="2"/>
      <c r="R1000" s="58"/>
      <c r="S1000" s="58"/>
      <c r="T1000" s="58"/>
      <c r="U1000" s="58"/>
      <c r="V1000" s="58"/>
      <c r="W1000" s="58"/>
      <c r="X1000" s="58"/>
      <c r="Y1000" s="58"/>
      <c r="Z1000" s="58"/>
      <c r="AA1000" s="58"/>
      <c r="AB1000" s="58"/>
      <c r="AC1000" s="58"/>
      <c r="AD1000" s="58"/>
      <c r="AE1000" s="58"/>
      <c r="AF1000" s="58"/>
      <c r="AG1000" s="58"/>
      <c r="AH1000" s="58"/>
      <c r="AI1000" s="122"/>
      <c r="AJ1000" s="122"/>
      <c r="AK1000" s="2"/>
      <c r="AL1000" s="2"/>
      <c r="AM1000" s="2"/>
      <c r="AN1000" s="2"/>
      <c r="AO1000" s="2"/>
      <c r="AP1000" s="2"/>
      <c r="AQ1000" s="2"/>
      <c r="AR1000" s="15"/>
    </row>
  </sheetData>
  <mergeCells count="70">
    <mergeCell ref="U6:U7"/>
    <mergeCell ref="A45:E45"/>
    <mergeCell ref="A46:E46"/>
    <mergeCell ref="C6:C7"/>
    <mergeCell ref="D6:D7"/>
    <mergeCell ref="A8:E8"/>
    <mergeCell ref="A11:E11"/>
    <mergeCell ref="A12:E12"/>
    <mergeCell ref="A15:E15"/>
    <mergeCell ref="A16:E16"/>
    <mergeCell ref="L6:L7"/>
    <mergeCell ref="M6:O6"/>
    <mergeCell ref="P6:P7"/>
    <mergeCell ref="Q6:Q7"/>
    <mergeCell ref="R6:T6"/>
    <mergeCell ref="J17:J18"/>
    <mergeCell ref="J25:J28"/>
    <mergeCell ref="J31:J33"/>
    <mergeCell ref="J36:J37"/>
    <mergeCell ref="J41:J44"/>
    <mergeCell ref="A85:E85"/>
    <mergeCell ref="A86:E86"/>
    <mergeCell ref="A57:E57"/>
    <mergeCell ref="A58:E58"/>
    <mergeCell ref="A61:E61"/>
    <mergeCell ref="A62:E62"/>
    <mergeCell ref="A65:E65"/>
    <mergeCell ref="A66:E66"/>
    <mergeCell ref="A69:E69"/>
    <mergeCell ref="A73:E73"/>
    <mergeCell ref="A74:E74"/>
    <mergeCell ref="J75:J80"/>
    <mergeCell ref="A81:E81"/>
    <mergeCell ref="A82:E82"/>
    <mergeCell ref="A49:E49"/>
    <mergeCell ref="A50:E50"/>
    <mergeCell ref="A53:E53"/>
    <mergeCell ref="A54:E54"/>
    <mergeCell ref="A70:E70"/>
    <mergeCell ref="A30:E30"/>
    <mergeCell ref="A34:E34"/>
    <mergeCell ref="A35:E35"/>
    <mergeCell ref="A39:E39"/>
    <mergeCell ref="A40:E40"/>
    <mergeCell ref="A19:E19"/>
    <mergeCell ref="A20:E20"/>
    <mergeCell ref="A23:E23"/>
    <mergeCell ref="A24:E24"/>
    <mergeCell ref="A29:E29"/>
    <mergeCell ref="AG6:AG7"/>
    <mergeCell ref="AH6:AH7"/>
    <mergeCell ref="AI6:AJ6"/>
    <mergeCell ref="A1:AJ1"/>
    <mergeCell ref="A2:AJ2"/>
    <mergeCell ref="A3:AJ3"/>
    <mergeCell ref="A4:AJ4"/>
    <mergeCell ref="A5:AJ5"/>
    <mergeCell ref="A6:A7"/>
    <mergeCell ref="B6:B7"/>
    <mergeCell ref="E6:E7"/>
    <mergeCell ref="F6:F7"/>
    <mergeCell ref="G6:G7"/>
    <mergeCell ref="H6:I6"/>
    <mergeCell ref="J6:J7"/>
    <mergeCell ref="K6:K7"/>
    <mergeCell ref="V6:X6"/>
    <mergeCell ref="Y6:Y7"/>
    <mergeCell ref="Z6:AB6"/>
    <mergeCell ref="AC6:AC7"/>
    <mergeCell ref="AD6:AF6"/>
  </mergeCells>
  <dataValidations count="5">
    <dataValidation type="date" operator="greaterThan" allowBlank="1" showInputMessage="1" showErrorMessage="1" prompt="Error en Ingresos de Fechas - La fecha debe corresponder al Año 2014." sqref="D9:D10 D13:D14 D17:D18 D21:D22 D31:D33 D36:D38 D41:D44 D48 D52 D55:D56 D59:D60 D63:D64 D67:D68 D71:D72 D75:D80">
      <formula1>41275</formula1>
    </dataValidation>
    <dataValidation type="decimal" allowBlank="1" showInputMessage="1" showErrorMessage="1" prompt="Sólo números - Sólo ingresar números sin letras_x000a_" sqref="M9:N10 R9:T10 V9:X10 Z9:Z10 AB9:AB10 AD9:AF10 M13:N14 R13:T14 V13:X14 Z13:AB14 AD13:AF14 M17:N18 R17:T18 V17:X18 Z17:AB18 AD17:AF18 AB21 M21:N22 R21:T22 V21:X22 Z21:Z22 AD21:AF22 Z25:AB25 Z26:Z27 M25:M28 R25:T28 V25:X28 Z28:AA28 AD25:AF28 M31:N33 R31:T33 V31:X33 Z31:Z33 AB31:AB33 AD31:AF33 M36:N38 R36:T38 V36:X38 Z36:Z38 AB36:AB38 AD36:AF38 AB41:AB43 M41:N44 R41:T44 V41:X44 Z41:Z44 AD41:AF44 M47 M48:N48 R47:T48 V47:X48 Z47:Z48 AB47:AB48 AD47:AF48 M51 AB51 M52:N52 R51:T52 V51:X52 Z51:Z52 AD51:AF52 M55:N56 R55:T56 V55:X56 Z55:AB56 AD55:AF56 M59:N60 R59:T60 V59:X60 Z59:AB60 AD59:AF60 Z63 M63:N64 R63:T64 V63:X64 Z64:AB64 AD63:AF64 M67:N68 R67:T68 V67:X68 Z67:AB68 AD67:AF68 M71:N72 R71:T72 V71:X72 Z71:Z72 AD71:AF72 AB75:AB77 M75:N80 R75:T80 V75:X80 Z75:Z80 AB79:AB80 AD75:AF80 M83:M84 R83:T84 V83:X84 Z83:AB84 AD83:AF84">
      <formula1>-100000000</formula1>
      <formula2>10000000000</formula2>
    </dataValidation>
    <dataValidation type="custom" allowBlank="1" showErrorMessage="1" sqref="K9:K10 AA9:AA10 K13:K14 K17:K18 K21 AA21 AA26:AB27 K25:K28 AB28 K31:K33 AA31:AA33 K36:K38 AA36:AA38 AA41:AA43 K41:K44 K47:K48 AA47:AA48 K51 AA51 K55:K56 K59:K60 K64 K67:K68 K71:K72 AA71:AB72 K75:K77 AA75:AA77 AA78:AB78 K79:K80 AA79:AA80 K83:K84">
      <formula1>LTE(LEN(K9),(255))</formula1>
    </dataValidation>
    <dataValidation type="date" operator="greaterThan" allowBlank="1" showInputMessage="1" prompt="SÓLO FECHAS - Las fechas corresponden al presupuesto 2014" sqref="H9:I10 H13:I14 H17:I18 H21:I22 H31:I33 H36:I38 H41:I44 H48:I48 H52:I52 H55:I56 H59:I60 H63:I64 H67:I68 H71:I72 H75:I80">
      <formula1>41275</formula1>
    </dataValidation>
    <dataValidation type="custom" allowBlank="1" showInputMessage="1" showErrorMessage="1" prompt="MÁXIMO DE CARACTERES SOBREPASADO - Sólo 255 caracteres por celdas" sqref="C9:C10 E9:G10 L9:L10 P9:Q10 C13:C14 E13:G14 L13:L14 P13:Q14 C17:C18 E17:G18 L17:L18 P17:Q18 C21:C22 E21:G22 L21:L22 P21:Q22 E25:G28 N25:N28 P25:Q28 C31:C33 E31:G33 L31:L33 P31:Q33 C36:C38 E36:G38 L36:L38 P36:Q38 C41:C44 E41:G44 L41:L44 P41:Q44 N47 C48 E47:G48 L48 P47:Q48 N51 C52 E51:G52 L52 P51:Q52 Q55 C55:C56 E55:G56 L55:L56 P56:Q56 C59:C60 E59:G60 L59:L60 P59:Q60 C63:C64 E63:G64 L63:L64 P63:Q64 C67:C68 E67:G68 L67:L68 P67:Q68 C71:C72 E71:G72 L71:L72 P71:Q72 C75:C80 E75:G80 L75:L80 P75:Q80 E83:G84 N83:N84 P83:Q84">
      <formula1>LTE(LEN(C9),(255))</formula1>
    </dataValidation>
  </dataValidations>
  <printOptions horizontalCentered="1" verticalCentered="1"/>
  <pageMargins left="0" right="0" top="0.74803149606299213" bottom="0.74803149606299213" header="0" footer="0"/>
  <pageSetup paperSize="14" scale="5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FF"/>
    <pageSetUpPr fitToPage="1"/>
  </sheetPr>
  <dimension ref="A1:AS1000"/>
  <sheetViews>
    <sheetView workbookViewId="0"/>
  </sheetViews>
  <sheetFormatPr baseColWidth="10" defaultColWidth="14.42578125" defaultRowHeight="15" customHeight="1" outlineLevelCol="1"/>
  <cols>
    <col min="1" max="1" width="50" customWidth="1"/>
    <col min="2" max="2" width="15.85546875" customWidth="1"/>
    <col min="3" max="3" width="14.140625" customWidth="1"/>
    <col min="4" max="6" width="12.7109375" customWidth="1"/>
    <col min="7" max="9" width="12.7109375" customWidth="1" outlineLevel="1"/>
    <col min="10" max="10" width="12.7109375" customWidth="1"/>
    <col min="11" max="13" width="12.7109375" hidden="1" customWidth="1" outlineLevel="1"/>
    <col min="14" max="14" width="12.7109375" customWidth="1"/>
    <col min="15" max="17" width="12.7109375" hidden="1" customWidth="1" outlineLevel="1"/>
    <col min="18" max="18" width="12.7109375" customWidth="1"/>
    <col min="19" max="21" width="12.7109375" hidden="1" customWidth="1" outlineLevel="1"/>
    <col min="22" max="25" width="12.7109375" customWidth="1"/>
    <col min="26" max="45" width="11.42578125" customWidth="1"/>
  </cols>
  <sheetData>
    <row r="1" spans="1:45" ht="16.5" customHeight="1">
      <c r="A1" s="317" t="str">
        <f>+'24-01-581'!A1:AJ1</f>
        <v>PARTIDA 21 -07 - 01 "SERVICIO NACIONAL DE LA DISCAPACIDAD"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16.5" customHeight="1">
      <c r="A2" s="317" t="s">
        <v>88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 ht="16.5" customHeight="1">
      <c r="A3" s="317" t="str">
        <f>+'24-01-588'!A3:AJ3</f>
        <v>EJECUCIÓN AL 31 DE MARZO DEL 2024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ht="16.5" customHeight="1">
      <c r="A4" s="317" t="s">
        <v>3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spans="1:45" ht="24.75" customHeight="1">
      <c r="A5" s="330" t="s">
        <v>112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2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</row>
    <row r="6" spans="1:45" ht="24" customHeight="1">
      <c r="A6" s="349" t="s">
        <v>89</v>
      </c>
      <c r="B6" s="345" t="s">
        <v>13</v>
      </c>
      <c r="C6" s="345" t="s">
        <v>90</v>
      </c>
      <c r="D6" s="346" t="s">
        <v>16</v>
      </c>
      <c r="E6" s="339"/>
      <c r="F6" s="340"/>
      <c r="G6" s="347" t="s">
        <v>19</v>
      </c>
      <c r="H6" s="335"/>
      <c r="I6" s="343"/>
      <c r="J6" s="345" t="s">
        <v>20</v>
      </c>
      <c r="K6" s="347" t="s">
        <v>19</v>
      </c>
      <c r="L6" s="335"/>
      <c r="M6" s="343"/>
      <c r="N6" s="345" t="s">
        <v>21</v>
      </c>
      <c r="O6" s="347" t="s">
        <v>19</v>
      </c>
      <c r="P6" s="335"/>
      <c r="Q6" s="343"/>
      <c r="R6" s="345" t="s">
        <v>22</v>
      </c>
      <c r="S6" s="347" t="s">
        <v>19</v>
      </c>
      <c r="T6" s="335"/>
      <c r="U6" s="343"/>
      <c r="V6" s="345" t="s">
        <v>23</v>
      </c>
      <c r="W6" s="345" t="s">
        <v>24</v>
      </c>
      <c r="X6" s="348" t="s">
        <v>91</v>
      </c>
      <c r="Y6" s="34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</row>
    <row r="7" spans="1:45" ht="24" customHeight="1">
      <c r="A7" s="314"/>
      <c r="B7" s="314"/>
      <c r="C7" s="314"/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314"/>
      <c r="K7" s="5" t="s">
        <v>34</v>
      </c>
      <c r="L7" s="5" t="s">
        <v>35</v>
      </c>
      <c r="M7" s="5" t="s">
        <v>36</v>
      </c>
      <c r="N7" s="314"/>
      <c r="O7" s="5" t="s">
        <v>37</v>
      </c>
      <c r="P7" s="5" t="s">
        <v>38</v>
      </c>
      <c r="Q7" s="5" t="s">
        <v>39</v>
      </c>
      <c r="R7" s="314"/>
      <c r="S7" s="5" t="s">
        <v>40</v>
      </c>
      <c r="T7" s="5" t="s">
        <v>41</v>
      </c>
      <c r="U7" s="5" t="s">
        <v>42</v>
      </c>
      <c r="V7" s="314"/>
      <c r="W7" s="314"/>
      <c r="X7" s="123" t="s">
        <v>43</v>
      </c>
      <c r="Y7" s="123" t="s">
        <v>92</v>
      </c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</row>
    <row r="8" spans="1:45" ht="26.25" customHeight="1">
      <c r="A8" s="124" t="s">
        <v>45</v>
      </c>
      <c r="B8" s="111">
        <f>+'24-01-588'!J11</f>
        <v>33883688</v>
      </c>
      <c r="C8" s="111">
        <f>+'24-01-588'!K11</f>
        <v>0</v>
      </c>
      <c r="D8" s="111">
        <f>+'24-01-588'!M11</f>
        <v>0</v>
      </c>
      <c r="E8" s="111">
        <f>+'24-01-588'!N11</f>
        <v>0</v>
      </c>
      <c r="F8" s="111">
        <f>+'24-01-588'!O11</f>
        <v>0</v>
      </c>
      <c r="G8" s="111">
        <f>+'24-01-588'!R11</f>
        <v>0</v>
      </c>
      <c r="H8" s="111">
        <f>+'24-01-588'!S11</f>
        <v>0</v>
      </c>
      <c r="I8" s="111">
        <f>+'24-01-588'!T11</f>
        <v>0</v>
      </c>
      <c r="J8" s="56">
        <f>+'24-01-588'!U11</f>
        <v>0</v>
      </c>
      <c r="K8" s="111">
        <f>+'24-01-588'!V11</f>
        <v>0</v>
      </c>
      <c r="L8" s="111">
        <f>+'24-01-588'!W11</f>
        <v>0</v>
      </c>
      <c r="M8" s="111">
        <f>+'24-01-588'!X11</f>
        <v>0</v>
      </c>
      <c r="N8" s="56">
        <f>+'24-01-588'!Y11</f>
        <v>0</v>
      </c>
      <c r="O8" s="111">
        <f>+'24-01-588'!Z11</f>
        <v>0</v>
      </c>
      <c r="P8" s="111">
        <f>+'24-01-588'!AA11</f>
        <v>0</v>
      </c>
      <c r="Q8" s="111">
        <f>+'24-01-588'!AB11</f>
        <v>0</v>
      </c>
      <c r="R8" s="56">
        <f t="shared" ref="R8:R24" si="0">SUM(O8:Q8)</f>
        <v>0</v>
      </c>
      <c r="S8" s="111">
        <f>+'24-01-588'!AD11</f>
        <v>0</v>
      </c>
      <c r="T8" s="111">
        <f>+'24-01-588'!AE11</f>
        <v>0</v>
      </c>
      <c r="U8" s="111">
        <f>+'24-01-588'!AF11</f>
        <v>0</v>
      </c>
      <c r="V8" s="56">
        <f>+'24-01-588'!AG11</f>
        <v>0</v>
      </c>
      <c r="W8" s="56">
        <f t="shared" ref="W8:Y8" si="1">+V8+R8+N8+J8</f>
        <v>0</v>
      </c>
      <c r="X8" s="125">
        <f t="shared" si="1"/>
        <v>0</v>
      </c>
      <c r="Y8" s="125">
        <f t="shared" si="1"/>
        <v>0</v>
      </c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45" ht="26.25" customHeight="1">
      <c r="A9" s="124" t="s">
        <v>55</v>
      </c>
      <c r="B9" s="111">
        <f>+'24-01-588'!J15</f>
        <v>33883688</v>
      </c>
      <c r="C9" s="111">
        <f>+'24-01-588'!K15</f>
        <v>0</v>
      </c>
      <c r="D9" s="111">
        <f>+'24-01-588'!M15</f>
        <v>0</v>
      </c>
      <c r="E9" s="111">
        <f>+'24-01-588'!N15</f>
        <v>0</v>
      </c>
      <c r="F9" s="111">
        <f>+'24-01-588'!O15</f>
        <v>0</v>
      </c>
      <c r="G9" s="111">
        <f>+'24-01-588'!R15</f>
        <v>0</v>
      </c>
      <c r="H9" s="111">
        <f>+'24-01-588'!S15</f>
        <v>0</v>
      </c>
      <c r="I9" s="111">
        <f>+'24-01-588'!T15</f>
        <v>0</v>
      </c>
      <c r="J9" s="56">
        <f>+'24-01-588'!U15</f>
        <v>0</v>
      </c>
      <c r="K9" s="111">
        <f>+'24-01-588'!V15</f>
        <v>0</v>
      </c>
      <c r="L9" s="111">
        <f>+'24-01-588'!W15</f>
        <v>0</v>
      </c>
      <c r="M9" s="111">
        <f>+'24-01-588'!X15</f>
        <v>0</v>
      </c>
      <c r="N9" s="56">
        <f>+'24-01-588'!Y15</f>
        <v>0</v>
      </c>
      <c r="O9" s="111">
        <f>+'24-01-588'!Z15</f>
        <v>0</v>
      </c>
      <c r="P9" s="111">
        <f>+'24-01-588'!AA15</f>
        <v>0</v>
      </c>
      <c r="Q9" s="111">
        <f>+'24-01-588'!AB15</f>
        <v>0</v>
      </c>
      <c r="R9" s="56">
        <f t="shared" si="0"/>
        <v>0</v>
      </c>
      <c r="S9" s="111">
        <f>+'24-01-588'!AD15</f>
        <v>0</v>
      </c>
      <c r="T9" s="111">
        <f>+'24-01-588'!AE15</f>
        <v>0</v>
      </c>
      <c r="U9" s="111">
        <f>+'24-01-588'!AF15</f>
        <v>0</v>
      </c>
      <c r="V9" s="56">
        <f>+'24-01-588'!AG15</f>
        <v>0</v>
      </c>
      <c r="W9" s="56">
        <f t="shared" ref="W9:Y9" si="2">+V9+R9+N9+J9</f>
        <v>0</v>
      </c>
      <c r="X9" s="125">
        <f t="shared" si="2"/>
        <v>0</v>
      </c>
      <c r="Y9" s="125">
        <f t="shared" si="2"/>
        <v>0</v>
      </c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</row>
    <row r="10" spans="1:45" ht="26.25" customHeight="1">
      <c r="A10" s="124" t="s">
        <v>57</v>
      </c>
      <c r="B10" s="111">
        <f>+'24-01-588'!J19</f>
        <v>33883688</v>
      </c>
      <c r="C10" s="111">
        <f>+'24-01-588'!K19</f>
        <v>0</v>
      </c>
      <c r="D10" s="111">
        <f>+'24-01-588'!M19</f>
        <v>0</v>
      </c>
      <c r="E10" s="111">
        <f>+'24-01-588'!N19</f>
        <v>0</v>
      </c>
      <c r="F10" s="111">
        <f>+'24-01-588'!O19</f>
        <v>0</v>
      </c>
      <c r="G10" s="111">
        <f>+'24-01-588'!R19</f>
        <v>0</v>
      </c>
      <c r="H10" s="111">
        <f>+'24-01-588'!S19</f>
        <v>0</v>
      </c>
      <c r="I10" s="111">
        <f>+'24-01-588'!T19</f>
        <v>0</v>
      </c>
      <c r="J10" s="56">
        <f>+'24-01-588'!U19</f>
        <v>0</v>
      </c>
      <c r="K10" s="111">
        <f>+'24-01-588'!V19</f>
        <v>0</v>
      </c>
      <c r="L10" s="111">
        <f>+'24-01-588'!W19</f>
        <v>0</v>
      </c>
      <c r="M10" s="111">
        <f>+'24-01-588'!X19</f>
        <v>0</v>
      </c>
      <c r="N10" s="56">
        <f>+'24-01-588'!Y19</f>
        <v>0</v>
      </c>
      <c r="O10" s="111">
        <f>+'24-01-588'!Z19</f>
        <v>0</v>
      </c>
      <c r="P10" s="111">
        <f>+'24-01-588'!AA19</f>
        <v>0</v>
      </c>
      <c r="Q10" s="111">
        <f>+'24-01-588'!AB19</f>
        <v>0</v>
      </c>
      <c r="R10" s="56">
        <f t="shared" si="0"/>
        <v>0</v>
      </c>
      <c r="S10" s="111">
        <f>+'24-01-588'!AD19</f>
        <v>0</v>
      </c>
      <c r="T10" s="111">
        <f>+'24-01-588'!AE19</f>
        <v>0</v>
      </c>
      <c r="U10" s="111">
        <f>+'24-01-588'!AF19</f>
        <v>0</v>
      </c>
      <c r="V10" s="56">
        <f>+'24-01-588'!AG19</f>
        <v>0</v>
      </c>
      <c r="W10" s="56">
        <f t="shared" ref="W10:Y10" si="3">+V10+R10+N10+J10</f>
        <v>0</v>
      </c>
      <c r="X10" s="125">
        <f t="shared" si="3"/>
        <v>0</v>
      </c>
      <c r="Y10" s="125">
        <f t="shared" si="3"/>
        <v>0</v>
      </c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</row>
    <row r="11" spans="1:45" ht="26.25" customHeight="1">
      <c r="A11" s="124" t="s">
        <v>59</v>
      </c>
      <c r="B11" s="111">
        <f>+'24-01-588'!J23</f>
        <v>33883688</v>
      </c>
      <c r="C11" s="111">
        <f>+'24-01-588'!K23</f>
        <v>0</v>
      </c>
      <c r="D11" s="111">
        <f>+'24-01-588'!M23</f>
        <v>0</v>
      </c>
      <c r="E11" s="111">
        <f>+'24-01-588'!N23</f>
        <v>0</v>
      </c>
      <c r="F11" s="111">
        <f>+'24-01-588'!O23</f>
        <v>0</v>
      </c>
      <c r="G11" s="111">
        <f>+'24-01-588'!R23</f>
        <v>0</v>
      </c>
      <c r="H11" s="111">
        <f>+'24-01-588'!S23</f>
        <v>0</v>
      </c>
      <c r="I11" s="111">
        <f>+'24-01-588'!T23</f>
        <v>0</v>
      </c>
      <c r="J11" s="56">
        <f>+'24-01-588'!U23</f>
        <v>0</v>
      </c>
      <c r="K11" s="111">
        <f>+'24-01-588'!V23</f>
        <v>0</v>
      </c>
      <c r="L11" s="111">
        <f>+'24-01-588'!W23</f>
        <v>0</v>
      </c>
      <c r="M11" s="111">
        <f>+'24-01-588'!X23</f>
        <v>0</v>
      </c>
      <c r="N11" s="56">
        <f>+'24-01-588'!Y23</f>
        <v>0</v>
      </c>
      <c r="O11" s="111">
        <f>+'24-01-588'!Z23</f>
        <v>0</v>
      </c>
      <c r="P11" s="111">
        <f>+'24-01-588'!AA23</f>
        <v>0</v>
      </c>
      <c r="Q11" s="111">
        <f>+'24-01-588'!AB23</f>
        <v>0</v>
      </c>
      <c r="R11" s="56">
        <f t="shared" si="0"/>
        <v>0</v>
      </c>
      <c r="S11" s="111">
        <f>+'24-01-588'!AD23</f>
        <v>0</v>
      </c>
      <c r="T11" s="111">
        <f>+'24-01-588'!AE23</f>
        <v>0</v>
      </c>
      <c r="U11" s="111">
        <f>+'24-01-588'!AF23</f>
        <v>0</v>
      </c>
      <c r="V11" s="56">
        <f>+'24-01-588'!AG23</f>
        <v>0</v>
      </c>
      <c r="W11" s="56">
        <f t="shared" ref="W11:Y11" si="4">+V11+R11+N11+J11</f>
        <v>0</v>
      </c>
      <c r="X11" s="125">
        <f t="shared" si="4"/>
        <v>0</v>
      </c>
      <c r="Y11" s="125">
        <f t="shared" si="4"/>
        <v>0</v>
      </c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</row>
    <row r="12" spans="1:45" ht="26.25" customHeight="1">
      <c r="A12" s="124" t="s">
        <v>61</v>
      </c>
      <c r="B12" s="111">
        <f>+'24-01-588'!J29</f>
        <v>33883688</v>
      </c>
      <c r="C12" s="111">
        <f>+'24-01-588'!K29</f>
        <v>0</v>
      </c>
      <c r="D12" s="111">
        <f>+'24-01-588'!M29</f>
        <v>0</v>
      </c>
      <c r="E12" s="111">
        <f>+'24-01-588'!N29</f>
        <v>0</v>
      </c>
      <c r="F12" s="111">
        <f>+'24-01-588'!O29</f>
        <v>0</v>
      </c>
      <c r="G12" s="111">
        <f>+'24-01-588'!R29</f>
        <v>0</v>
      </c>
      <c r="H12" s="111">
        <f>+'24-01-588'!S29</f>
        <v>0</v>
      </c>
      <c r="I12" s="111">
        <f>+'24-01-588'!T29</f>
        <v>0</v>
      </c>
      <c r="J12" s="56">
        <f>+'24-01-588'!U29</f>
        <v>0</v>
      </c>
      <c r="K12" s="111">
        <f>+'24-01-588'!V29</f>
        <v>0</v>
      </c>
      <c r="L12" s="111">
        <f>+'24-01-588'!W29</f>
        <v>0</v>
      </c>
      <c r="M12" s="111">
        <f>+'24-01-588'!X29</f>
        <v>0</v>
      </c>
      <c r="N12" s="56">
        <f>+'24-01-588'!Y29</f>
        <v>0</v>
      </c>
      <c r="O12" s="111">
        <f>+'24-01-588'!Z29</f>
        <v>0</v>
      </c>
      <c r="P12" s="111">
        <f>+'24-01-588'!AA29</f>
        <v>0</v>
      </c>
      <c r="Q12" s="111">
        <f>+'24-01-588'!AB29</f>
        <v>0</v>
      </c>
      <c r="R12" s="56">
        <f t="shared" si="0"/>
        <v>0</v>
      </c>
      <c r="S12" s="111">
        <f>+'24-01-588'!AD29</f>
        <v>0</v>
      </c>
      <c r="T12" s="111">
        <f>+'24-01-588'!AE29</f>
        <v>0</v>
      </c>
      <c r="U12" s="111">
        <f>+'24-01-588'!AF29</f>
        <v>0</v>
      </c>
      <c r="V12" s="56">
        <f>+'24-01-588'!AG29</f>
        <v>0</v>
      </c>
      <c r="W12" s="56">
        <f t="shared" ref="W12:Y12" si="5">+V12+R12+N12+J12</f>
        <v>0</v>
      </c>
      <c r="X12" s="125">
        <f t="shared" si="5"/>
        <v>0</v>
      </c>
      <c r="Y12" s="125">
        <f t="shared" si="5"/>
        <v>0</v>
      </c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</row>
    <row r="13" spans="1:45" ht="26.25" customHeight="1">
      <c r="A13" s="124" t="s">
        <v>63</v>
      </c>
      <c r="B13" s="111">
        <f>+'24-01-588'!J34</f>
        <v>33883688</v>
      </c>
      <c r="C13" s="111">
        <f>+'24-01-588'!K34</f>
        <v>0</v>
      </c>
      <c r="D13" s="111">
        <f>+'24-01-588'!M34</f>
        <v>0</v>
      </c>
      <c r="E13" s="111">
        <f>+'24-01-588'!N34</f>
        <v>0</v>
      </c>
      <c r="F13" s="111">
        <f>+'24-01-588'!O34</f>
        <v>0</v>
      </c>
      <c r="G13" s="111">
        <f>+'24-01-588'!R34</f>
        <v>0</v>
      </c>
      <c r="H13" s="111">
        <f>+'24-01-588'!S34</f>
        <v>0</v>
      </c>
      <c r="I13" s="111">
        <f>+'24-01-588'!T34</f>
        <v>0</v>
      </c>
      <c r="J13" s="56">
        <f>+'24-01-588'!U34</f>
        <v>0</v>
      </c>
      <c r="K13" s="111">
        <f>+'24-01-588'!V34</f>
        <v>0</v>
      </c>
      <c r="L13" s="111">
        <f>+'24-01-588'!W34</f>
        <v>0</v>
      </c>
      <c r="M13" s="111">
        <f>+'24-01-588'!X34</f>
        <v>0</v>
      </c>
      <c r="N13" s="56">
        <f>+'24-01-588'!Y34</f>
        <v>0</v>
      </c>
      <c r="O13" s="111">
        <f>+'24-01-588'!Z34</f>
        <v>0</v>
      </c>
      <c r="P13" s="111">
        <f>+'24-01-588'!AA34</f>
        <v>0</v>
      </c>
      <c r="Q13" s="111">
        <f>+'24-01-588'!AB34</f>
        <v>0</v>
      </c>
      <c r="R13" s="56">
        <f t="shared" si="0"/>
        <v>0</v>
      </c>
      <c r="S13" s="111">
        <f>+'24-01-588'!AD34</f>
        <v>0</v>
      </c>
      <c r="T13" s="111">
        <f>+'24-01-588'!AE34</f>
        <v>0</v>
      </c>
      <c r="U13" s="111">
        <f>+'24-01-588'!AF34</f>
        <v>0</v>
      </c>
      <c r="V13" s="56">
        <f>+'24-01-588'!AG34</f>
        <v>0</v>
      </c>
      <c r="W13" s="56">
        <f t="shared" ref="W13:Y13" si="6">+V13+R13+N13+J13</f>
        <v>0</v>
      </c>
      <c r="X13" s="125">
        <f t="shared" si="6"/>
        <v>0</v>
      </c>
      <c r="Y13" s="125">
        <f t="shared" si="6"/>
        <v>0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</row>
    <row r="14" spans="1:45" ht="26.25" customHeight="1">
      <c r="A14" s="124" t="s">
        <v>65</v>
      </c>
      <c r="B14" s="111">
        <f>+'24-01-588'!J39</f>
        <v>33883688</v>
      </c>
      <c r="C14" s="111">
        <f>+'24-01-588'!K39</f>
        <v>0</v>
      </c>
      <c r="D14" s="111">
        <f>+'24-01-588'!M39</f>
        <v>0</v>
      </c>
      <c r="E14" s="111">
        <f>+'24-01-588'!N39</f>
        <v>0</v>
      </c>
      <c r="F14" s="111">
        <f>+'24-01-588'!O39</f>
        <v>0</v>
      </c>
      <c r="G14" s="111">
        <f>+'24-01-588'!R39</f>
        <v>0</v>
      </c>
      <c r="H14" s="111">
        <f>+'24-01-588'!S39</f>
        <v>0</v>
      </c>
      <c r="I14" s="111">
        <f>+'24-01-588'!T39</f>
        <v>0</v>
      </c>
      <c r="J14" s="56">
        <f>+'24-01-588'!U39</f>
        <v>0</v>
      </c>
      <c r="K14" s="111">
        <f>+'24-01-588'!V39</f>
        <v>0</v>
      </c>
      <c r="L14" s="111">
        <f>+'24-01-588'!W39</f>
        <v>0</v>
      </c>
      <c r="M14" s="111">
        <f>+'24-01-588'!X39</f>
        <v>0</v>
      </c>
      <c r="N14" s="56">
        <f>+'24-01-588'!Y39</f>
        <v>0</v>
      </c>
      <c r="O14" s="111">
        <f>+'24-01-588'!Z39</f>
        <v>0</v>
      </c>
      <c r="P14" s="111">
        <f>+'24-01-588'!AA39</f>
        <v>0</v>
      </c>
      <c r="Q14" s="111">
        <f>+'24-01-588'!AB39</f>
        <v>0</v>
      </c>
      <c r="R14" s="56">
        <f t="shared" si="0"/>
        <v>0</v>
      </c>
      <c r="S14" s="111">
        <f>+'24-01-588'!AD39</f>
        <v>0</v>
      </c>
      <c r="T14" s="111">
        <f>+'24-01-588'!AE39</f>
        <v>0</v>
      </c>
      <c r="U14" s="111">
        <f>+'24-01-588'!AF39</f>
        <v>0</v>
      </c>
      <c r="V14" s="56">
        <f>+'24-01-588'!AG39</f>
        <v>0</v>
      </c>
      <c r="W14" s="56">
        <f t="shared" ref="W14:Y14" si="7">+V14+R14+N14+J14</f>
        <v>0</v>
      </c>
      <c r="X14" s="125">
        <f t="shared" si="7"/>
        <v>0</v>
      </c>
      <c r="Y14" s="125">
        <f t="shared" si="7"/>
        <v>0</v>
      </c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</row>
    <row r="15" spans="1:45" ht="26.25" customHeight="1">
      <c r="A15" s="124" t="s">
        <v>67</v>
      </c>
      <c r="B15" s="111">
        <f>+'24-01-588'!J45</f>
        <v>33883688</v>
      </c>
      <c r="C15" s="111">
        <f>+'24-01-588'!K45</f>
        <v>0</v>
      </c>
      <c r="D15" s="111">
        <f>+'24-01-588'!M45</f>
        <v>0</v>
      </c>
      <c r="E15" s="111">
        <f>+'24-01-588'!N45</f>
        <v>0</v>
      </c>
      <c r="F15" s="111">
        <f>+'24-01-588'!O45</f>
        <v>0</v>
      </c>
      <c r="G15" s="111">
        <f>+'24-01-588'!R45</f>
        <v>0</v>
      </c>
      <c r="H15" s="111">
        <f>+'24-01-588'!S45</f>
        <v>0</v>
      </c>
      <c r="I15" s="111">
        <f>+'24-01-588'!T45</f>
        <v>0</v>
      </c>
      <c r="J15" s="56">
        <f>+'24-01-588'!U45</f>
        <v>0</v>
      </c>
      <c r="K15" s="111">
        <f>+'24-01-588'!V45</f>
        <v>0</v>
      </c>
      <c r="L15" s="111">
        <f>+'24-01-588'!W45</f>
        <v>0</v>
      </c>
      <c r="M15" s="111">
        <f>+'24-01-588'!X45</f>
        <v>0</v>
      </c>
      <c r="N15" s="56">
        <f>+'24-01-588'!Y45</f>
        <v>0</v>
      </c>
      <c r="O15" s="111">
        <f>+'24-01-588'!Z45</f>
        <v>0</v>
      </c>
      <c r="P15" s="111">
        <f>+'24-01-588'!AA45</f>
        <v>0</v>
      </c>
      <c r="Q15" s="111">
        <f>+'24-01-588'!AB45</f>
        <v>0</v>
      </c>
      <c r="R15" s="56">
        <f t="shared" si="0"/>
        <v>0</v>
      </c>
      <c r="S15" s="111">
        <f>+'24-01-588'!AD45</f>
        <v>0</v>
      </c>
      <c r="T15" s="111">
        <f>+'24-01-588'!AE45</f>
        <v>0</v>
      </c>
      <c r="U15" s="111">
        <f>+'24-01-588'!AF45</f>
        <v>0</v>
      </c>
      <c r="V15" s="56">
        <f>+'24-01-588'!AG45</f>
        <v>0</v>
      </c>
      <c r="W15" s="56">
        <f t="shared" ref="W15:Y15" si="8">+V15+R15+N15+J15</f>
        <v>0</v>
      </c>
      <c r="X15" s="125">
        <f t="shared" si="8"/>
        <v>0</v>
      </c>
      <c r="Y15" s="125">
        <f t="shared" si="8"/>
        <v>0</v>
      </c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</row>
    <row r="16" spans="1:45" ht="26.25" customHeight="1">
      <c r="A16" s="124" t="s">
        <v>70</v>
      </c>
      <c r="B16" s="111">
        <f>+'24-01-588'!J49</f>
        <v>33883688</v>
      </c>
      <c r="C16" s="111">
        <f>+'24-01-588'!K49</f>
        <v>0</v>
      </c>
      <c r="D16" s="111">
        <f>+'24-01-588'!M49</f>
        <v>0</v>
      </c>
      <c r="E16" s="111">
        <f>+'24-01-588'!N49</f>
        <v>0</v>
      </c>
      <c r="F16" s="111">
        <f>+'24-01-588'!O49</f>
        <v>0</v>
      </c>
      <c r="G16" s="111">
        <f>+'24-01-588'!R49</f>
        <v>0</v>
      </c>
      <c r="H16" s="111">
        <f>+'24-01-588'!S49</f>
        <v>0</v>
      </c>
      <c r="I16" s="111">
        <f>+'24-01-588'!T49</f>
        <v>0</v>
      </c>
      <c r="J16" s="56">
        <f>+'24-01-588'!U49</f>
        <v>0</v>
      </c>
      <c r="K16" s="111">
        <f>+'24-01-588'!V49</f>
        <v>0</v>
      </c>
      <c r="L16" s="111">
        <f>+'24-01-588'!W49</f>
        <v>0</v>
      </c>
      <c r="M16" s="111">
        <f>+'24-01-588'!X49</f>
        <v>0</v>
      </c>
      <c r="N16" s="56">
        <f>+'24-01-588'!Y49</f>
        <v>0</v>
      </c>
      <c r="O16" s="111">
        <f>+'24-01-588'!Z49</f>
        <v>0</v>
      </c>
      <c r="P16" s="111">
        <f>+'24-01-588'!AA49</f>
        <v>0</v>
      </c>
      <c r="Q16" s="111">
        <f>+'24-01-588'!AB49</f>
        <v>0</v>
      </c>
      <c r="R16" s="56">
        <f t="shared" si="0"/>
        <v>0</v>
      </c>
      <c r="S16" s="111">
        <f>+'24-01-588'!AD49</f>
        <v>0</v>
      </c>
      <c r="T16" s="111">
        <f>+'24-01-588'!AE49</f>
        <v>0</v>
      </c>
      <c r="U16" s="111">
        <f>+'24-01-588'!AF49</f>
        <v>0</v>
      </c>
      <c r="V16" s="56">
        <f>+'24-01-588'!AG49</f>
        <v>0</v>
      </c>
      <c r="W16" s="56">
        <f t="shared" ref="W16:Y16" si="9">+V16+R16+N16+J16</f>
        <v>0</v>
      </c>
      <c r="X16" s="125">
        <f t="shared" si="9"/>
        <v>0</v>
      </c>
      <c r="Y16" s="125">
        <f t="shared" si="9"/>
        <v>0</v>
      </c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</row>
    <row r="17" spans="1:45" ht="26.25" customHeight="1">
      <c r="A17" s="124" t="s">
        <v>72</v>
      </c>
      <c r="B17" s="111">
        <f>+'24-01-588'!J53</f>
        <v>33883688</v>
      </c>
      <c r="C17" s="111">
        <f>+'24-01-588'!K53</f>
        <v>0</v>
      </c>
      <c r="D17" s="111">
        <f>+'24-01-588'!M53</f>
        <v>0</v>
      </c>
      <c r="E17" s="111">
        <f>+'24-01-588'!N53</f>
        <v>0</v>
      </c>
      <c r="F17" s="111">
        <f>+'24-01-588'!O53</f>
        <v>0</v>
      </c>
      <c r="G17" s="111">
        <f>+'24-01-588'!R53</f>
        <v>0</v>
      </c>
      <c r="H17" s="111">
        <f>+'24-01-588'!S53</f>
        <v>0</v>
      </c>
      <c r="I17" s="111">
        <f>+'24-01-588'!T53</f>
        <v>0</v>
      </c>
      <c r="J17" s="56">
        <f>+'24-01-588'!U53</f>
        <v>0</v>
      </c>
      <c r="K17" s="111">
        <f>+'24-01-588'!V53</f>
        <v>0</v>
      </c>
      <c r="L17" s="111">
        <f>+'24-01-588'!W53</f>
        <v>0</v>
      </c>
      <c r="M17" s="111">
        <f>+'24-01-588'!X53</f>
        <v>0</v>
      </c>
      <c r="N17" s="56">
        <f>+'24-01-588'!Y53</f>
        <v>0</v>
      </c>
      <c r="O17" s="111">
        <f>+'24-01-588'!Z53</f>
        <v>0</v>
      </c>
      <c r="P17" s="111">
        <f>+'24-01-588'!AA53</f>
        <v>0</v>
      </c>
      <c r="Q17" s="111">
        <f>+'24-01-588'!AB53</f>
        <v>0</v>
      </c>
      <c r="R17" s="56">
        <f t="shared" si="0"/>
        <v>0</v>
      </c>
      <c r="S17" s="111">
        <f>+'24-01-588'!AD53</f>
        <v>0</v>
      </c>
      <c r="T17" s="111">
        <f>+'24-01-588'!AE53</f>
        <v>0</v>
      </c>
      <c r="U17" s="111">
        <f>+'24-01-588'!AF53</f>
        <v>0</v>
      </c>
      <c r="V17" s="56">
        <f>+'24-01-588'!AG53</f>
        <v>0</v>
      </c>
      <c r="W17" s="56">
        <f t="shared" ref="W17:Y17" si="10">+V17+R17+N17+J17</f>
        <v>0</v>
      </c>
      <c r="X17" s="125">
        <f t="shared" si="10"/>
        <v>0</v>
      </c>
      <c r="Y17" s="125">
        <f t="shared" si="10"/>
        <v>0</v>
      </c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</row>
    <row r="18" spans="1:45" ht="26.25" customHeight="1">
      <c r="A18" s="124" t="s">
        <v>74</v>
      </c>
      <c r="B18" s="111">
        <f>+'24-01-588'!J53</f>
        <v>33883688</v>
      </c>
      <c r="C18" s="111">
        <f>+'24-01-588'!K53</f>
        <v>0</v>
      </c>
      <c r="D18" s="111">
        <f>+'24-01-588'!M53</f>
        <v>0</v>
      </c>
      <c r="E18" s="111">
        <f>+'24-01-588'!N53</f>
        <v>0</v>
      </c>
      <c r="F18" s="111">
        <f>+'24-01-588'!O53</f>
        <v>0</v>
      </c>
      <c r="G18" s="111">
        <f>+'24-01-588'!R53</f>
        <v>0</v>
      </c>
      <c r="H18" s="111">
        <f>+'24-01-588'!S53</f>
        <v>0</v>
      </c>
      <c r="I18" s="111">
        <f>+'24-01-588'!T53</f>
        <v>0</v>
      </c>
      <c r="J18" s="56">
        <f>+'24-01-588'!U53</f>
        <v>0</v>
      </c>
      <c r="K18" s="111">
        <f>+'24-01-588'!V57</f>
        <v>0</v>
      </c>
      <c r="L18" s="111">
        <f>+'24-01-588'!W57</f>
        <v>0</v>
      </c>
      <c r="M18" s="111">
        <f>+'24-01-588'!X57</f>
        <v>0</v>
      </c>
      <c r="N18" s="56">
        <f>+'24-01-588'!Y53</f>
        <v>0</v>
      </c>
      <c r="O18" s="111">
        <f>+'24-01-588'!Z57</f>
        <v>0</v>
      </c>
      <c r="P18" s="111">
        <f>+'24-01-588'!AA57</f>
        <v>0</v>
      </c>
      <c r="Q18" s="111">
        <f>+'24-01-588'!AB57</f>
        <v>0</v>
      </c>
      <c r="R18" s="56">
        <f t="shared" si="0"/>
        <v>0</v>
      </c>
      <c r="S18" s="111">
        <f>+'24-01-588'!AD53</f>
        <v>0</v>
      </c>
      <c r="T18" s="111">
        <f>+'24-01-588'!AE53</f>
        <v>0</v>
      </c>
      <c r="U18" s="111">
        <f>+'24-01-588'!AF53</f>
        <v>0</v>
      </c>
      <c r="V18" s="56">
        <f>+'24-01-588'!AG53</f>
        <v>0</v>
      </c>
      <c r="W18" s="56">
        <f t="shared" ref="W18:Y18" si="11">+V18+R18+N18+J18</f>
        <v>0</v>
      </c>
      <c r="X18" s="125">
        <f t="shared" si="11"/>
        <v>0</v>
      </c>
      <c r="Y18" s="125">
        <f t="shared" si="11"/>
        <v>0</v>
      </c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</row>
    <row r="19" spans="1:45" ht="26.25" customHeight="1">
      <c r="A19" s="124" t="s">
        <v>76</v>
      </c>
      <c r="B19" s="111">
        <f>+'24-01-588'!J61</f>
        <v>33883688</v>
      </c>
      <c r="C19" s="111">
        <f>+'24-01-588'!K61</f>
        <v>0</v>
      </c>
      <c r="D19" s="111">
        <f>+'24-01-588'!M61</f>
        <v>0</v>
      </c>
      <c r="E19" s="111">
        <f>+'24-01-588'!N61</f>
        <v>0</v>
      </c>
      <c r="F19" s="111">
        <f>+'24-01-588'!O61</f>
        <v>0</v>
      </c>
      <c r="G19" s="111">
        <f>+'24-01-588'!R61</f>
        <v>0</v>
      </c>
      <c r="H19" s="111">
        <f>+'24-01-588'!S61</f>
        <v>0</v>
      </c>
      <c r="I19" s="111">
        <f>+'24-01-588'!T61</f>
        <v>0</v>
      </c>
      <c r="J19" s="56">
        <f>+'24-01-588'!U61</f>
        <v>0</v>
      </c>
      <c r="K19" s="111">
        <f>+'24-01-588'!V61</f>
        <v>0</v>
      </c>
      <c r="L19" s="111">
        <f>+'24-01-588'!W61</f>
        <v>0</v>
      </c>
      <c r="M19" s="111">
        <f>+'24-01-588'!X61</f>
        <v>0</v>
      </c>
      <c r="N19" s="56">
        <f>+'24-01-588'!Y61</f>
        <v>0</v>
      </c>
      <c r="O19" s="111">
        <f>+'24-01-588'!Z61</f>
        <v>0</v>
      </c>
      <c r="P19" s="111">
        <f>+'24-01-588'!AA61</f>
        <v>0</v>
      </c>
      <c r="Q19" s="111">
        <f>+'24-01-588'!AB61</f>
        <v>0</v>
      </c>
      <c r="R19" s="56">
        <f t="shared" si="0"/>
        <v>0</v>
      </c>
      <c r="S19" s="111">
        <f>+'24-01-588'!AD61</f>
        <v>0</v>
      </c>
      <c r="T19" s="111">
        <f>+'24-01-588'!AE61</f>
        <v>0</v>
      </c>
      <c r="U19" s="111">
        <f>+'24-01-588'!AF61</f>
        <v>0</v>
      </c>
      <c r="V19" s="56">
        <f>+'24-01-588'!AG61</f>
        <v>0</v>
      </c>
      <c r="W19" s="56">
        <f t="shared" ref="W19:Y19" si="12">+V19+R19+N19+J19</f>
        <v>0</v>
      </c>
      <c r="X19" s="125">
        <f t="shared" si="12"/>
        <v>0</v>
      </c>
      <c r="Y19" s="125">
        <f t="shared" si="12"/>
        <v>0</v>
      </c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</row>
    <row r="20" spans="1:45" ht="26.25" customHeight="1">
      <c r="A20" s="60" t="s">
        <v>93</v>
      </c>
      <c r="B20" s="111">
        <f>+'24-01-588'!J65</f>
        <v>33883688</v>
      </c>
      <c r="C20" s="111">
        <f>+'24-01-588'!K65</f>
        <v>0</v>
      </c>
      <c r="D20" s="111">
        <f>+'24-01-588'!M65</f>
        <v>0</v>
      </c>
      <c r="E20" s="111">
        <f>+'24-01-588'!N65</f>
        <v>0</v>
      </c>
      <c r="F20" s="111">
        <f>+'24-01-588'!O65</f>
        <v>0</v>
      </c>
      <c r="G20" s="111">
        <f>+'24-01-588'!R65</f>
        <v>0</v>
      </c>
      <c r="H20" s="111">
        <f>+'24-01-588'!S65</f>
        <v>0</v>
      </c>
      <c r="I20" s="111">
        <f>+'24-01-588'!T65</f>
        <v>0</v>
      </c>
      <c r="J20" s="56">
        <f>+'24-01-588'!U65</f>
        <v>0</v>
      </c>
      <c r="K20" s="111">
        <f>+'24-01-588'!V65</f>
        <v>0</v>
      </c>
      <c r="L20" s="111">
        <f>+'24-01-588'!W65</f>
        <v>0</v>
      </c>
      <c r="M20" s="111">
        <f>+'24-01-588'!X65</f>
        <v>0</v>
      </c>
      <c r="N20" s="56">
        <f>+'24-01-588'!Y65</f>
        <v>0</v>
      </c>
      <c r="O20" s="111">
        <f>+'24-01-588'!Z65</f>
        <v>0</v>
      </c>
      <c r="P20" s="111">
        <f>+'24-01-588'!AA65</f>
        <v>0</v>
      </c>
      <c r="Q20" s="111">
        <f>+'24-01-588'!AB65</f>
        <v>0</v>
      </c>
      <c r="R20" s="56">
        <f t="shared" si="0"/>
        <v>0</v>
      </c>
      <c r="S20" s="111">
        <f>+'24-01-588'!AD65</f>
        <v>0</v>
      </c>
      <c r="T20" s="111">
        <f>+'24-01-588'!AE65</f>
        <v>0</v>
      </c>
      <c r="U20" s="111">
        <f>+'24-01-588'!AF65</f>
        <v>0</v>
      </c>
      <c r="V20" s="56">
        <f>+'24-01-588'!AG65</f>
        <v>0</v>
      </c>
      <c r="W20" s="56">
        <f t="shared" ref="W20:Y20" si="13">+V20+R20+N20+J20</f>
        <v>0</v>
      </c>
      <c r="X20" s="125">
        <f t="shared" si="13"/>
        <v>0</v>
      </c>
      <c r="Y20" s="125">
        <f t="shared" si="13"/>
        <v>0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</row>
    <row r="21" spans="1:45" ht="26.25" customHeight="1">
      <c r="A21" s="60" t="s">
        <v>80</v>
      </c>
      <c r="B21" s="111">
        <f>+'24-01-588'!J69</f>
        <v>33883688</v>
      </c>
      <c r="C21" s="111">
        <f>+'24-01-588'!K69</f>
        <v>0</v>
      </c>
      <c r="D21" s="111">
        <f>+'24-01-588'!M69</f>
        <v>0</v>
      </c>
      <c r="E21" s="111">
        <f>+'24-01-588'!N69</f>
        <v>0</v>
      </c>
      <c r="F21" s="111">
        <f>+'24-01-588'!O69</f>
        <v>0</v>
      </c>
      <c r="G21" s="111">
        <f>+'24-01-588'!R69</f>
        <v>0</v>
      </c>
      <c r="H21" s="111">
        <f>+'24-01-588'!S69</f>
        <v>0</v>
      </c>
      <c r="I21" s="111">
        <f>+'24-01-588'!T69</f>
        <v>0</v>
      </c>
      <c r="J21" s="56">
        <f>+'24-01-588'!U69</f>
        <v>0</v>
      </c>
      <c r="K21" s="111">
        <f>+'24-01-588'!V69</f>
        <v>0</v>
      </c>
      <c r="L21" s="111">
        <f>+'24-01-588'!W69</f>
        <v>0</v>
      </c>
      <c r="M21" s="111">
        <f>+'24-01-588'!X69</f>
        <v>0</v>
      </c>
      <c r="N21" s="56">
        <f>+'24-01-588'!Y69</f>
        <v>0</v>
      </c>
      <c r="O21" s="111">
        <f>+'24-01-588'!Z69</f>
        <v>0</v>
      </c>
      <c r="P21" s="111">
        <f>+'24-01-588'!AA69</f>
        <v>0</v>
      </c>
      <c r="Q21" s="111">
        <f>+'24-01-588'!AB69</f>
        <v>0</v>
      </c>
      <c r="R21" s="56">
        <f t="shared" si="0"/>
        <v>0</v>
      </c>
      <c r="S21" s="111">
        <f>+'24-01-588'!AD69</f>
        <v>0</v>
      </c>
      <c r="T21" s="111">
        <f>+'24-01-588'!AE69</f>
        <v>0</v>
      </c>
      <c r="U21" s="111">
        <f>+'24-01-588'!AF69</f>
        <v>0</v>
      </c>
      <c r="V21" s="56">
        <f>+'24-01-588'!AG69</f>
        <v>0</v>
      </c>
      <c r="W21" s="56">
        <f t="shared" ref="W21:Y21" si="14">+V21+R21+N21+J21</f>
        <v>0</v>
      </c>
      <c r="X21" s="125">
        <f t="shared" si="14"/>
        <v>0</v>
      </c>
      <c r="Y21" s="125">
        <f t="shared" si="14"/>
        <v>0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</row>
    <row r="22" spans="1:45" ht="26.25" customHeight="1">
      <c r="A22" s="60" t="s">
        <v>94</v>
      </c>
      <c r="B22" s="111">
        <f>+'24-01-588'!J73</f>
        <v>33883688</v>
      </c>
      <c r="C22" s="111">
        <f>+'24-01-588'!K73</f>
        <v>0</v>
      </c>
      <c r="D22" s="111">
        <f>+'24-01-588'!M73</f>
        <v>0</v>
      </c>
      <c r="E22" s="111">
        <f>+'24-01-588'!N73</f>
        <v>0</v>
      </c>
      <c r="F22" s="111">
        <f>+'24-01-588'!O73</f>
        <v>0</v>
      </c>
      <c r="G22" s="111">
        <f>+'24-01-588'!R73</f>
        <v>0</v>
      </c>
      <c r="H22" s="111">
        <f>+'24-01-588'!S73</f>
        <v>0</v>
      </c>
      <c r="I22" s="111">
        <f>+'24-01-588'!T73</f>
        <v>0</v>
      </c>
      <c r="J22" s="56">
        <f>+'24-01-588'!U73</f>
        <v>0</v>
      </c>
      <c r="K22" s="111">
        <f>+'24-01-588'!V73</f>
        <v>0</v>
      </c>
      <c r="L22" s="111">
        <f>+'24-01-588'!W73</f>
        <v>0</v>
      </c>
      <c r="M22" s="111">
        <f>+'24-01-588'!X73</f>
        <v>0</v>
      </c>
      <c r="N22" s="56">
        <f>+'24-01-588'!Y73</f>
        <v>0</v>
      </c>
      <c r="O22" s="111">
        <f>+'24-01-588'!Z73</f>
        <v>0</v>
      </c>
      <c r="P22" s="111">
        <f>+'24-01-588'!AA73</f>
        <v>0</v>
      </c>
      <c r="Q22" s="111">
        <f>+'24-01-588'!AB73</f>
        <v>0</v>
      </c>
      <c r="R22" s="56">
        <f t="shared" si="0"/>
        <v>0</v>
      </c>
      <c r="S22" s="111">
        <f>+'24-01-588'!AD73</f>
        <v>0</v>
      </c>
      <c r="T22" s="111">
        <f>+'24-01-588'!AE73</f>
        <v>0</v>
      </c>
      <c r="U22" s="111">
        <f>+'24-01-588'!AF73</f>
        <v>0</v>
      </c>
      <c r="V22" s="56">
        <f>+'24-01-588'!AG73</f>
        <v>0</v>
      </c>
      <c r="W22" s="56">
        <f t="shared" ref="W22:Y22" si="15">+V22+R22+N22+J22</f>
        <v>0</v>
      </c>
      <c r="X22" s="125">
        <f t="shared" si="15"/>
        <v>0</v>
      </c>
      <c r="Y22" s="125">
        <f t="shared" si="15"/>
        <v>0</v>
      </c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</row>
    <row r="23" spans="1:45" ht="26.25" customHeight="1">
      <c r="A23" s="60" t="s">
        <v>84</v>
      </c>
      <c r="B23" s="111">
        <f>+'24-01-588'!J81</f>
        <v>33883680</v>
      </c>
      <c r="C23" s="111">
        <f>+'24-01-588'!K81</f>
        <v>0</v>
      </c>
      <c r="D23" s="111">
        <f>+'24-01-588'!M81</f>
        <v>0</v>
      </c>
      <c r="E23" s="111">
        <f>+'24-01-588'!N81</f>
        <v>0</v>
      </c>
      <c r="F23" s="111">
        <f>+'24-01-588'!O81</f>
        <v>0</v>
      </c>
      <c r="G23" s="111">
        <f>+'24-01-588'!R81</f>
        <v>0</v>
      </c>
      <c r="H23" s="111">
        <f>+'24-01-588'!S81</f>
        <v>0</v>
      </c>
      <c r="I23" s="111">
        <f>+'24-01-588'!T81</f>
        <v>0</v>
      </c>
      <c r="J23" s="56">
        <f>+'24-01-588'!U81</f>
        <v>0</v>
      </c>
      <c r="K23" s="111">
        <f>+'24-01-588'!V81</f>
        <v>0</v>
      </c>
      <c r="L23" s="111">
        <f>+'24-01-588'!W81</f>
        <v>0</v>
      </c>
      <c r="M23" s="111">
        <f>+'24-01-588'!X81</f>
        <v>0</v>
      </c>
      <c r="N23" s="56">
        <f>+'24-01-588'!Y81</f>
        <v>0</v>
      </c>
      <c r="O23" s="111">
        <f>+'24-01-588'!Z81</f>
        <v>0</v>
      </c>
      <c r="P23" s="111">
        <f>+'24-01-588'!AA81</f>
        <v>0</v>
      </c>
      <c r="Q23" s="111">
        <f>+'24-01-588'!AB81</f>
        <v>0</v>
      </c>
      <c r="R23" s="56">
        <f t="shared" si="0"/>
        <v>0</v>
      </c>
      <c r="S23" s="111">
        <f>+'24-01-588'!AD81</f>
        <v>0</v>
      </c>
      <c r="T23" s="111">
        <f>+'24-01-588'!AE81</f>
        <v>0</v>
      </c>
      <c r="U23" s="111">
        <f>+'24-01-588'!AF81</f>
        <v>0</v>
      </c>
      <c r="V23" s="56">
        <f>+'24-01-588'!AG81</f>
        <v>0</v>
      </c>
      <c r="W23" s="56">
        <f t="shared" ref="W23:Y23" si="16">+V23+R23+N23+J23</f>
        <v>0</v>
      </c>
      <c r="X23" s="125">
        <f t="shared" si="16"/>
        <v>0</v>
      </c>
      <c r="Y23" s="125">
        <f t="shared" si="16"/>
        <v>0</v>
      </c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5" ht="26.25" customHeight="1">
      <c r="A24" s="126" t="s">
        <v>86</v>
      </c>
      <c r="B24" s="111">
        <f>+'24-01-588'!J85</f>
        <v>0</v>
      </c>
      <c r="C24" s="111">
        <f>+'24-01-588'!K85</f>
        <v>0</v>
      </c>
      <c r="D24" s="111">
        <f>+'24-01-588'!M85</f>
        <v>0</v>
      </c>
      <c r="E24" s="111">
        <f>+'24-01-588'!N85</f>
        <v>0</v>
      </c>
      <c r="F24" s="111">
        <f>+'24-01-588'!O85</f>
        <v>0</v>
      </c>
      <c r="G24" s="111">
        <f>+'24-01-588'!R85</f>
        <v>0</v>
      </c>
      <c r="H24" s="111">
        <f>+'24-01-588'!S85</f>
        <v>0</v>
      </c>
      <c r="I24" s="111">
        <f>+'24-01-588'!T85</f>
        <v>0</v>
      </c>
      <c r="J24" s="56">
        <f>+'24-01-588'!U85</f>
        <v>0</v>
      </c>
      <c r="K24" s="111">
        <f>+'24-01-588'!V85</f>
        <v>0</v>
      </c>
      <c r="L24" s="111">
        <f>+'24-01-588'!W85</f>
        <v>0</v>
      </c>
      <c r="M24" s="111">
        <f>+'24-01-588'!X85</f>
        <v>0</v>
      </c>
      <c r="N24" s="56">
        <f>+'24-01-588'!Y85</f>
        <v>0</v>
      </c>
      <c r="O24" s="111">
        <f>+'24-01-588'!Z85</f>
        <v>0</v>
      </c>
      <c r="P24" s="111">
        <f>+'24-01-588'!AA85</f>
        <v>0</v>
      </c>
      <c r="Q24" s="111">
        <f>+'24-01-588'!AB85</f>
        <v>0</v>
      </c>
      <c r="R24" s="56">
        <f t="shared" si="0"/>
        <v>0</v>
      </c>
      <c r="S24" s="111">
        <f>+'24-01-588'!AD85</f>
        <v>0</v>
      </c>
      <c r="T24" s="111">
        <f>+'24-01-588'!AE85</f>
        <v>0</v>
      </c>
      <c r="U24" s="111">
        <f>+'24-01-588'!AF85</f>
        <v>0</v>
      </c>
      <c r="V24" s="56">
        <f>+'24-01-588'!AG85</f>
        <v>0</v>
      </c>
      <c r="W24" s="56">
        <f t="shared" ref="W24:Y24" si="17">+V24+R24+N24+J24</f>
        <v>0</v>
      </c>
      <c r="X24" s="125">
        <f t="shared" si="17"/>
        <v>0</v>
      </c>
      <c r="Y24" s="125">
        <f t="shared" si="17"/>
        <v>0</v>
      </c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5" ht="29.25" customHeight="1">
      <c r="A25" s="127" t="str">
        <f>"TOTAL ASIG."&amp;" "&amp;$A$5</f>
        <v>TOTAL ASIG. 24- 01 - 588 "PARTICIPACIÓN INCLUSIVA TERRITORIAL"</v>
      </c>
      <c r="B25" s="117">
        <f t="shared" ref="B25:W25" si="18">SUM(B8:B24)</f>
        <v>542139000</v>
      </c>
      <c r="C25" s="117">
        <f t="shared" si="18"/>
        <v>0</v>
      </c>
      <c r="D25" s="117">
        <f t="shared" si="18"/>
        <v>0</v>
      </c>
      <c r="E25" s="117">
        <f t="shared" si="18"/>
        <v>0</v>
      </c>
      <c r="F25" s="117">
        <f t="shared" si="18"/>
        <v>0</v>
      </c>
      <c r="G25" s="117">
        <f t="shared" si="18"/>
        <v>0</v>
      </c>
      <c r="H25" s="117">
        <f t="shared" si="18"/>
        <v>0</v>
      </c>
      <c r="I25" s="128">
        <f t="shared" si="18"/>
        <v>0</v>
      </c>
      <c r="J25" s="129">
        <f t="shared" si="18"/>
        <v>0</v>
      </c>
      <c r="K25" s="130">
        <f t="shared" si="18"/>
        <v>0</v>
      </c>
      <c r="L25" s="117">
        <f t="shared" si="18"/>
        <v>0</v>
      </c>
      <c r="M25" s="117">
        <f t="shared" si="18"/>
        <v>0</v>
      </c>
      <c r="N25" s="117">
        <f t="shared" si="18"/>
        <v>0</v>
      </c>
      <c r="O25" s="117">
        <f t="shared" si="18"/>
        <v>0</v>
      </c>
      <c r="P25" s="117">
        <f t="shared" si="18"/>
        <v>0</v>
      </c>
      <c r="Q25" s="117">
        <f t="shared" si="18"/>
        <v>0</v>
      </c>
      <c r="R25" s="117">
        <f t="shared" si="18"/>
        <v>0</v>
      </c>
      <c r="S25" s="117">
        <f t="shared" si="18"/>
        <v>0</v>
      </c>
      <c r="T25" s="117">
        <f t="shared" si="18"/>
        <v>0</v>
      </c>
      <c r="U25" s="117">
        <f t="shared" si="18"/>
        <v>0</v>
      </c>
      <c r="V25" s="117">
        <f t="shared" si="18"/>
        <v>0</v>
      </c>
      <c r="W25" s="117">
        <f t="shared" si="18"/>
        <v>0</v>
      </c>
      <c r="X25" s="119">
        <f>+'24-01-581'!AI253</f>
        <v>2.9131296086277566E-2</v>
      </c>
      <c r="Y25" s="119">
        <f>'24-01-581'!AJ253</f>
        <v>1</v>
      </c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5" ht="11.25" customHeight="1">
      <c r="A26" s="120"/>
      <c r="B26" s="58"/>
      <c r="C26" s="120"/>
      <c r="D26" s="120"/>
      <c r="E26" s="120"/>
      <c r="F26" s="12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122"/>
      <c r="Y26" s="12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5" ht="11.25" customHeight="1">
      <c r="A27" s="120"/>
      <c r="B27" s="58"/>
      <c r="C27" s="120"/>
      <c r="D27" s="120"/>
      <c r="E27" s="120"/>
      <c r="F27" s="120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122"/>
      <c r="Y27" s="12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5" ht="11.25" customHeight="1">
      <c r="A28" s="120"/>
      <c r="B28" s="58"/>
      <c r="C28" s="120"/>
      <c r="D28" s="120"/>
      <c r="E28" s="120"/>
      <c r="F28" s="120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122"/>
      <c r="Y28" s="12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5" ht="11.25" customHeight="1">
      <c r="A29" s="120"/>
      <c r="B29" s="58"/>
      <c r="C29" s="120"/>
      <c r="D29" s="120"/>
      <c r="E29" s="120"/>
      <c r="F29" s="120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122"/>
      <c r="Y29" s="12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5" ht="11.25" customHeight="1">
      <c r="A30" s="120"/>
      <c r="B30" s="58"/>
      <c r="C30" s="120"/>
      <c r="D30" s="120"/>
      <c r="E30" s="120"/>
      <c r="F30" s="120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122"/>
      <c r="Y30" s="12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5" ht="11.25" customHeight="1">
      <c r="A31" s="120"/>
      <c r="B31" s="58"/>
      <c r="C31" s="120"/>
      <c r="D31" s="120"/>
      <c r="E31" s="120"/>
      <c r="F31" s="120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122"/>
      <c r="Y31" s="12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5" ht="11.25" customHeight="1">
      <c r="A32" s="120"/>
      <c r="B32" s="58"/>
      <c r="C32" s="120"/>
      <c r="D32" s="120"/>
      <c r="E32" s="120"/>
      <c r="F32" s="120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122"/>
      <c r="Y32" s="12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1.25" customHeight="1">
      <c r="A33" s="120"/>
      <c r="B33" s="58"/>
      <c r="C33" s="120"/>
      <c r="D33" s="120"/>
      <c r="E33" s="120"/>
      <c r="F33" s="120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122"/>
      <c r="Y33" s="12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11.25" customHeight="1">
      <c r="A34" s="120"/>
      <c r="B34" s="58"/>
      <c r="C34" s="120"/>
      <c r="D34" s="120"/>
      <c r="E34" s="120"/>
      <c r="F34" s="120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122"/>
      <c r="Y34" s="12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1.25" customHeight="1">
      <c r="A35" s="120"/>
      <c r="B35" s="58"/>
      <c r="C35" s="120"/>
      <c r="D35" s="120"/>
      <c r="E35" s="120"/>
      <c r="F35" s="120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122"/>
      <c r="Y35" s="12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11.25" customHeight="1">
      <c r="A36" s="120"/>
      <c r="B36" s="58"/>
      <c r="C36" s="120"/>
      <c r="D36" s="120"/>
      <c r="E36" s="120"/>
      <c r="F36" s="120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122"/>
      <c r="Y36" s="12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1.25" customHeight="1">
      <c r="A37" s="120"/>
      <c r="B37" s="58"/>
      <c r="C37" s="120"/>
      <c r="D37" s="120"/>
      <c r="E37" s="120"/>
      <c r="F37" s="120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122"/>
      <c r="Y37" s="12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11.25" customHeight="1">
      <c r="A38" s="120"/>
      <c r="B38" s="58"/>
      <c r="C38" s="120"/>
      <c r="D38" s="120"/>
      <c r="E38" s="120"/>
      <c r="F38" s="120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122"/>
      <c r="Y38" s="12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1.25" customHeight="1">
      <c r="A39" s="120"/>
      <c r="B39" s="58"/>
      <c r="C39" s="120"/>
      <c r="D39" s="120"/>
      <c r="E39" s="120"/>
      <c r="F39" s="120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122"/>
      <c r="Y39" s="12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11.25" customHeight="1">
      <c r="A40" s="120"/>
      <c r="B40" s="58"/>
      <c r="C40" s="120"/>
      <c r="D40" s="120"/>
      <c r="E40" s="120"/>
      <c r="F40" s="120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122"/>
      <c r="Y40" s="12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1.25" customHeight="1">
      <c r="A41" s="120"/>
      <c r="B41" s="58"/>
      <c r="C41" s="120"/>
      <c r="D41" s="120"/>
      <c r="E41" s="120"/>
      <c r="F41" s="120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122"/>
      <c r="Y41" s="12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11.25" customHeight="1">
      <c r="A42" s="120"/>
      <c r="B42" s="58"/>
      <c r="C42" s="120"/>
      <c r="D42" s="120"/>
      <c r="E42" s="120"/>
      <c r="F42" s="120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122"/>
      <c r="Y42" s="12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1.25" customHeight="1">
      <c r="A43" s="120"/>
      <c r="B43" s="58"/>
      <c r="C43" s="120"/>
      <c r="D43" s="120"/>
      <c r="E43" s="120"/>
      <c r="F43" s="120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122"/>
      <c r="Y43" s="12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ht="11.25" customHeight="1">
      <c r="A44" s="120"/>
      <c r="B44" s="58"/>
      <c r="C44" s="120"/>
      <c r="D44" s="120"/>
      <c r="E44" s="120"/>
      <c r="F44" s="120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122"/>
      <c r="Y44" s="12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1.25" customHeight="1">
      <c r="A45" s="120"/>
      <c r="B45" s="58"/>
      <c r="C45" s="120"/>
      <c r="D45" s="120"/>
      <c r="E45" s="120"/>
      <c r="F45" s="120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122"/>
      <c r="Y45" s="12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11.25" customHeight="1">
      <c r="A46" s="120"/>
      <c r="B46" s="58"/>
      <c r="C46" s="120"/>
      <c r="D46" s="120"/>
      <c r="E46" s="120"/>
      <c r="F46" s="120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122"/>
      <c r="Y46" s="12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1.25" customHeight="1">
      <c r="A47" s="120"/>
      <c r="B47" s="58"/>
      <c r="C47" s="120"/>
      <c r="D47" s="120"/>
      <c r="E47" s="120"/>
      <c r="F47" s="120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122"/>
      <c r="Y47" s="12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11.25" customHeight="1">
      <c r="A48" s="120"/>
      <c r="B48" s="58"/>
      <c r="C48" s="120"/>
      <c r="D48" s="120"/>
      <c r="E48" s="120"/>
      <c r="F48" s="120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122"/>
      <c r="Y48" s="12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1.25" customHeight="1">
      <c r="A49" s="120"/>
      <c r="B49" s="58"/>
      <c r="C49" s="120"/>
      <c r="D49" s="120"/>
      <c r="E49" s="120"/>
      <c r="F49" s="120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122"/>
      <c r="Y49" s="12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11.25" customHeight="1">
      <c r="A50" s="120"/>
      <c r="B50" s="58"/>
      <c r="C50" s="120"/>
      <c r="D50" s="120"/>
      <c r="E50" s="120"/>
      <c r="F50" s="120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122"/>
      <c r="Y50" s="12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1.25" customHeight="1">
      <c r="A51" s="120"/>
      <c r="B51" s="58"/>
      <c r="C51" s="120"/>
      <c r="D51" s="120"/>
      <c r="E51" s="120"/>
      <c r="F51" s="120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122"/>
      <c r="Y51" s="12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11.25" customHeight="1">
      <c r="A52" s="120"/>
      <c r="B52" s="58"/>
      <c r="C52" s="120"/>
      <c r="D52" s="120"/>
      <c r="E52" s="120"/>
      <c r="F52" s="120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122"/>
      <c r="Y52" s="12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 ht="11.25" customHeight="1">
      <c r="A53" s="120"/>
      <c r="B53" s="58"/>
      <c r="C53" s="120"/>
      <c r="D53" s="120"/>
      <c r="E53" s="120"/>
      <c r="F53" s="120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122"/>
      <c r="Y53" s="12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1.25" customHeight="1">
      <c r="A54" s="120"/>
      <c r="B54" s="58"/>
      <c r="C54" s="120"/>
      <c r="D54" s="120"/>
      <c r="E54" s="120"/>
      <c r="F54" s="120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122"/>
      <c r="Y54" s="12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11.25" customHeight="1">
      <c r="A55" s="120"/>
      <c r="B55" s="58"/>
      <c r="C55" s="120"/>
      <c r="D55" s="120"/>
      <c r="E55" s="120"/>
      <c r="F55" s="120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122"/>
      <c r="Y55" s="12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1.25" customHeight="1">
      <c r="A56" s="120"/>
      <c r="B56" s="58"/>
      <c r="C56" s="120"/>
      <c r="D56" s="120"/>
      <c r="E56" s="120"/>
      <c r="F56" s="120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122"/>
      <c r="Y56" s="12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  <row r="57" spans="1:45" ht="11.25" customHeight="1">
      <c r="A57" s="120"/>
      <c r="B57" s="58"/>
      <c r="C57" s="120"/>
      <c r="D57" s="120"/>
      <c r="E57" s="120"/>
      <c r="F57" s="120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122"/>
      <c r="Y57" s="12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</row>
    <row r="58" spans="1:45" ht="11.25" customHeight="1">
      <c r="A58" s="120"/>
      <c r="B58" s="58"/>
      <c r="C58" s="120"/>
      <c r="D58" s="120"/>
      <c r="E58" s="120"/>
      <c r="F58" s="120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122"/>
      <c r="Y58" s="12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  <row r="59" spans="1:45" ht="11.25" customHeight="1">
      <c r="A59" s="120"/>
      <c r="B59" s="58"/>
      <c r="C59" s="120"/>
      <c r="D59" s="120"/>
      <c r="E59" s="120"/>
      <c r="F59" s="120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122"/>
      <c r="Y59" s="12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</row>
    <row r="60" spans="1:45" ht="11.25" customHeight="1">
      <c r="A60" s="120"/>
      <c r="B60" s="58"/>
      <c r="C60" s="120"/>
      <c r="D60" s="120"/>
      <c r="E60" s="120"/>
      <c r="F60" s="120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122"/>
      <c r="Y60" s="12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</row>
    <row r="61" spans="1:45" ht="11.25" customHeight="1">
      <c r="A61" s="120"/>
      <c r="B61" s="58"/>
      <c r="C61" s="120"/>
      <c r="D61" s="120"/>
      <c r="E61" s="120"/>
      <c r="F61" s="120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122"/>
      <c r="Y61" s="12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</row>
    <row r="62" spans="1:45" ht="11.25" customHeight="1">
      <c r="A62" s="120"/>
      <c r="B62" s="58"/>
      <c r="C62" s="120"/>
      <c r="D62" s="120"/>
      <c r="E62" s="120"/>
      <c r="F62" s="120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122"/>
      <c r="Y62" s="12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</row>
    <row r="63" spans="1:45" ht="11.25" customHeight="1">
      <c r="A63" s="120"/>
      <c r="B63" s="58"/>
      <c r="C63" s="120"/>
      <c r="D63" s="120"/>
      <c r="E63" s="120"/>
      <c r="F63" s="120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122"/>
      <c r="Y63" s="12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</row>
    <row r="64" spans="1:45" ht="11.25" customHeight="1">
      <c r="A64" s="120"/>
      <c r="B64" s="58"/>
      <c r="C64" s="120"/>
      <c r="D64" s="120"/>
      <c r="E64" s="120"/>
      <c r="F64" s="120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122"/>
      <c r="Y64" s="12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</row>
    <row r="65" spans="1:45" ht="11.25" customHeight="1">
      <c r="A65" s="120"/>
      <c r="B65" s="58"/>
      <c r="C65" s="120"/>
      <c r="D65" s="120"/>
      <c r="E65" s="120"/>
      <c r="F65" s="120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122"/>
      <c r="Y65" s="12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</row>
    <row r="66" spans="1:45" ht="11.25" customHeight="1">
      <c r="A66" s="120"/>
      <c r="B66" s="58"/>
      <c r="C66" s="120"/>
      <c r="D66" s="120"/>
      <c r="E66" s="120"/>
      <c r="F66" s="120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122"/>
      <c r="Y66" s="12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</row>
    <row r="67" spans="1:45" ht="11.25" customHeight="1">
      <c r="A67" s="120"/>
      <c r="B67" s="58"/>
      <c r="C67" s="120"/>
      <c r="D67" s="120"/>
      <c r="E67" s="120"/>
      <c r="F67" s="120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122"/>
      <c r="Y67" s="12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</row>
    <row r="68" spans="1:45" ht="11.25" customHeight="1">
      <c r="A68" s="120"/>
      <c r="B68" s="58"/>
      <c r="C68" s="120"/>
      <c r="D68" s="120"/>
      <c r="E68" s="120"/>
      <c r="F68" s="120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122"/>
      <c r="Y68" s="12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</row>
    <row r="69" spans="1:45" ht="11.25" customHeight="1">
      <c r="A69" s="120"/>
      <c r="B69" s="58"/>
      <c r="C69" s="120"/>
      <c r="D69" s="120"/>
      <c r="E69" s="120"/>
      <c r="F69" s="120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122"/>
      <c r="Y69" s="12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</row>
    <row r="70" spans="1:45" ht="11.25" customHeight="1">
      <c r="A70" s="120"/>
      <c r="B70" s="58"/>
      <c r="C70" s="120"/>
      <c r="D70" s="120"/>
      <c r="E70" s="120"/>
      <c r="F70" s="120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122"/>
      <c r="Y70" s="12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</row>
    <row r="71" spans="1:45" ht="11.25" customHeight="1">
      <c r="A71" s="120"/>
      <c r="B71" s="58"/>
      <c r="C71" s="120"/>
      <c r="D71" s="120"/>
      <c r="E71" s="120"/>
      <c r="F71" s="120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122"/>
      <c r="Y71" s="12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</row>
    <row r="72" spans="1:45" ht="11.25" customHeight="1">
      <c r="A72" s="120"/>
      <c r="B72" s="58"/>
      <c r="C72" s="120"/>
      <c r="D72" s="120"/>
      <c r="E72" s="120"/>
      <c r="F72" s="120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122"/>
      <c r="Y72" s="12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</row>
    <row r="73" spans="1:45" ht="11.25" customHeight="1">
      <c r="A73" s="120"/>
      <c r="B73" s="58"/>
      <c r="C73" s="120"/>
      <c r="D73" s="120"/>
      <c r="E73" s="120"/>
      <c r="F73" s="120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122"/>
      <c r="Y73" s="12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</row>
    <row r="74" spans="1:45" ht="11.25" customHeight="1">
      <c r="A74" s="120"/>
      <c r="B74" s="58"/>
      <c r="C74" s="120"/>
      <c r="D74" s="120"/>
      <c r="E74" s="120"/>
      <c r="F74" s="120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122"/>
      <c r="Y74" s="12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</row>
    <row r="75" spans="1:45" ht="11.25" customHeight="1">
      <c r="A75" s="120"/>
      <c r="B75" s="58"/>
      <c r="C75" s="120"/>
      <c r="D75" s="120"/>
      <c r="E75" s="120"/>
      <c r="F75" s="120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122"/>
      <c r="Y75" s="12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</row>
    <row r="76" spans="1:45" ht="11.25" customHeight="1">
      <c r="A76" s="120"/>
      <c r="B76" s="58"/>
      <c r="C76" s="120"/>
      <c r="D76" s="120"/>
      <c r="E76" s="120"/>
      <c r="F76" s="120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122"/>
      <c r="Y76" s="12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</row>
    <row r="77" spans="1:45" ht="11.25" customHeight="1">
      <c r="A77" s="120"/>
      <c r="B77" s="58"/>
      <c r="C77" s="120"/>
      <c r="D77" s="120"/>
      <c r="E77" s="120"/>
      <c r="F77" s="120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122"/>
      <c r="Y77" s="12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</row>
    <row r="78" spans="1:45" ht="11.25" customHeight="1">
      <c r="A78" s="120"/>
      <c r="B78" s="58"/>
      <c r="C78" s="120"/>
      <c r="D78" s="120"/>
      <c r="E78" s="120"/>
      <c r="F78" s="120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122"/>
      <c r="Y78" s="12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</row>
    <row r="79" spans="1:45" ht="11.25" customHeight="1">
      <c r="A79" s="120"/>
      <c r="B79" s="58"/>
      <c r="C79" s="120"/>
      <c r="D79" s="120"/>
      <c r="E79" s="120"/>
      <c r="F79" s="120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122"/>
      <c r="Y79" s="12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</row>
    <row r="80" spans="1:45" ht="11.25" customHeight="1">
      <c r="A80" s="120"/>
      <c r="B80" s="58"/>
      <c r="C80" s="120"/>
      <c r="D80" s="120"/>
      <c r="E80" s="120"/>
      <c r="F80" s="120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122"/>
      <c r="Y80" s="12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</row>
    <row r="81" spans="1:45" ht="11.25" customHeight="1">
      <c r="A81" s="120"/>
      <c r="B81" s="58"/>
      <c r="C81" s="120"/>
      <c r="D81" s="120"/>
      <c r="E81" s="120"/>
      <c r="F81" s="120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122"/>
      <c r="Y81" s="12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</row>
    <row r="82" spans="1:45" ht="11.25" customHeight="1">
      <c r="A82" s="120"/>
      <c r="B82" s="58"/>
      <c r="C82" s="120"/>
      <c r="D82" s="120"/>
      <c r="E82" s="120"/>
      <c r="F82" s="120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122"/>
      <c r="Y82" s="12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</row>
    <row r="83" spans="1:45" ht="11.25" customHeight="1">
      <c r="A83" s="120"/>
      <c r="B83" s="58"/>
      <c r="C83" s="120"/>
      <c r="D83" s="120"/>
      <c r="E83" s="120"/>
      <c r="F83" s="120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122"/>
      <c r="Y83" s="12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</row>
    <row r="84" spans="1:45" ht="11.25" customHeight="1">
      <c r="A84" s="120"/>
      <c r="B84" s="58"/>
      <c r="C84" s="120"/>
      <c r="D84" s="120"/>
      <c r="E84" s="120"/>
      <c r="F84" s="120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122"/>
      <c r="Y84" s="12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</row>
    <row r="85" spans="1:45" ht="11.25" customHeight="1">
      <c r="A85" s="120"/>
      <c r="B85" s="58"/>
      <c r="C85" s="120"/>
      <c r="D85" s="120"/>
      <c r="E85" s="120"/>
      <c r="F85" s="120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122"/>
      <c r="Y85" s="12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</row>
    <row r="86" spans="1:45" ht="11.25" customHeight="1">
      <c r="A86" s="120"/>
      <c r="B86" s="58"/>
      <c r="C86" s="120"/>
      <c r="D86" s="120"/>
      <c r="E86" s="120"/>
      <c r="F86" s="120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122"/>
      <c r="Y86" s="12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</row>
    <row r="87" spans="1:45" ht="11.25" customHeight="1">
      <c r="A87" s="120"/>
      <c r="B87" s="58"/>
      <c r="C87" s="120"/>
      <c r="D87" s="120"/>
      <c r="E87" s="120"/>
      <c r="F87" s="120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122"/>
      <c r="Y87" s="12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</row>
    <row r="88" spans="1:45" ht="11.25" customHeight="1">
      <c r="A88" s="120"/>
      <c r="B88" s="58"/>
      <c r="C88" s="120"/>
      <c r="D88" s="120"/>
      <c r="E88" s="120"/>
      <c r="F88" s="120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122"/>
      <c r="Y88" s="12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</row>
    <row r="89" spans="1:45" ht="11.25" customHeight="1">
      <c r="A89" s="120"/>
      <c r="B89" s="58"/>
      <c r="C89" s="120"/>
      <c r="D89" s="120"/>
      <c r="E89" s="120"/>
      <c r="F89" s="120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122"/>
      <c r="Y89" s="12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</row>
    <row r="90" spans="1:45" ht="11.25" customHeight="1">
      <c r="A90" s="120"/>
      <c r="B90" s="58"/>
      <c r="C90" s="120"/>
      <c r="D90" s="120"/>
      <c r="E90" s="120"/>
      <c r="F90" s="120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122"/>
      <c r="Y90" s="12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</row>
    <row r="91" spans="1:45" ht="11.25" customHeight="1">
      <c r="A91" s="120"/>
      <c r="B91" s="58"/>
      <c r="C91" s="120"/>
      <c r="D91" s="120"/>
      <c r="E91" s="120"/>
      <c r="F91" s="120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122"/>
      <c r="Y91" s="12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</row>
    <row r="92" spans="1:45" ht="11.25" customHeight="1">
      <c r="A92" s="120"/>
      <c r="B92" s="58"/>
      <c r="C92" s="120"/>
      <c r="D92" s="120"/>
      <c r="E92" s="120"/>
      <c r="F92" s="120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122"/>
      <c r="Y92" s="12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</row>
    <row r="93" spans="1:45" ht="11.25" customHeight="1">
      <c r="A93" s="120"/>
      <c r="B93" s="58"/>
      <c r="C93" s="120"/>
      <c r="D93" s="120"/>
      <c r="E93" s="120"/>
      <c r="F93" s="120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122"/>
      <c r="Y93" s="12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</row>
    <row r="94" spans="1:45" ht="11.25" customHeight="1">
      <c r="A94" s="120"/>
      <c r="B94" s="58"/>
      <c r="C94" s="120"/>
      <c r="D94" s="120"/>
      <c r="E94" s="120"/>
      <c r="F94" s="120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122"/>
      <c r="Y94" s="12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</row>
    <row r="95" spans="1:45" ht="11.25" customHeight="1">
      <c r="A95" s="120"/>
      <c r="B95" s="58"/>
      <c r="C95" s="120"/>
      <c r="D95" s="120"/>
      <c r="E95" s="120"/>
      <c r="F95" s="120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122"/>
      <c r="Y95" s="12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</row>
    <row r="96" spans="1:45" ht="11.25" customHeight="1">
      <c r="A96" s="120"/>
      <c r="B96" s="58"/>
      <c r="C96" s="120"/>
      <c r="D96" s="120"/>
      <c r="E96" s="120"/>
      <c r="F96" s="120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122"/>
      <c r="Y96" s="12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</row>
    <row r="97" spans="1:45" ht="11.25" customHeight="1">
      <c r="A97" s="120"/>
      <c r="B97" s="58"/>
      <c r="C97" s="120"/>
      <c r="D97" s="120"/>
      <c r="E97" s="120"/>
      <c r="F97" s="120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122"/>
      <c r="Y97" s="12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</row>
    <row r="98" spans="1:45" ht="11.25" customHeight="1">
      <c r="A98" s="120"/>
      <c r="B98" s="58"/>
      <c r="C98" s="120"/>
      <c r="D98" s="120"/>
      <c r="E98" s="120"/>
      <c r="F98" s="120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122"/>
      <c r="Y98" s="12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</row>
    <row r="99" spans="1:45" ht="11.25" customHeight="1">
      <c r="A99" s="120"/>
      <c r="B99" s="58"/>
      <c r="C99" s="120"/>
      <c r="D99" s="120"/>
      <c r="E99" s="120"/>
      <c r="F99" s="120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122"/>
      <c r="Y99" s="12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</row>
    <row r="100" spans="1:45" ht="11.25" customHeight="1">
      <c r="A100" s="120"/>
      <c r="B100" s="58"/>
      <c r="C100" s="120"/>
      <c r="D100" s="120"/>
      <c r="E100" s="120"/>
      <c r="F100" s="120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122"/>
      <c r="Y100" s="12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</row>
    <row r="101" spans="1:45" ht="11.25" customHeight="1">
      <c r="A101" s="120"/>
      <c r="B101" s="58"/>
      <c r="C101" s="120"/>
      <c r="D101" s="120"/>
      <c r="E101" s="120"/>
      <c r="F101" s="120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122"/>
      <c r="Y101" s="12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</row>
    <row r="102" spans="1:45" ht="11.25" customHeight="1">
      <c r="A102" s="120"/>
      <c r="B102" s="58"/>
      <c r="C102" s="120"/>
      <c r="D102" s="120"/>
      <c r="E102" s="120"/>
      <c r="F102" s="120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122"/>
      <c r="Y102" s="12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</row>
    <row r="103" spans="1:45" ht="11.25" customHeight="1">
      <c r="A103" s="120"/>
      <c r="B103" s="58"/>
      <c r="C103" s="120"/>
      <c r="D103" s="120"/>
      <c r="E103" s="120"/>
      <c r="F103" s="120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122"/>
      <c r="Y103" s="12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</row>
    <row r="104" spans="1:45" ht="11.25" customHeight="1">
      <c r="A104" s="120"/>
      <c r="B104" s="58"/>
      <c r="C104" s="120"/>
      <c r="D104" s="120"/>
      <c r="E104" s="120"/>
      <c r="F104" s="120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122"/>
      <c r="Y104" s="12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</row>
    <row r="105" spans="1:45" ht="11.25" customHeight="1">
      <c r="A105" s="120"/>
      <c r="B105" s="58"/>
      <c r="C105" s="120"/>
      <c r="D105" s="120"/>
      <c r="E105" s="120"/>
      <c r="F105" s="120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122"/>
      <c r="Y105" s="12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</row>
    <row r="106" spans="1:45" ht="11.25" customHeight="1">
      <c r="A106" s="120"/>
      <c r="B106" s="58"/>
      <c r="C106" s="120"/>
      <c r="D106" s="120"/>
      <c r="E106" s="120"/>
      <c r="F106" s="120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122"/>
      <c r="Y106" s="12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</row>
    <row r="107" spans="1:45" ht="11.25" customHeight="1">
      <c r="A107" s="120"/>
      <c r="B107" s="58"/>
      <c r="C107" s="120"/>
      <c r="D107" s="120"/>
      <c r="E107" s="120"/>
      <c r="F107" s="120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122"/>
      <c r="Y107" s="12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</row>
    <row r="108" spans="1:45" ht="11.25" customHeight="1">
      <c r="A108" s="120"/>
      <c r="B108" s="58"/>
      <c r="C108" s="120"/>
      <c r="D108" s="120"/>
      <c r="E108" s="120"/>
      <c r="F108" s="120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122"/>
      <c r="Y108" s="12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</row>
    <row r="109" spans="1:45" ht="11.25" customHeight="1">
      <c r="A109" s="120"/>
      <c r="B109" s="58"/>
      <c r="C109" s="120"/>
      <c r="D109" s="120"/>
      <c r="E109" s="120"/>
      <c r="F109" s="120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122"/>
      <c r="Y109" s="12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</row>
    <row r="110" spans="1:45" ht="11.25" customHeight="1">
      <c r="A110" s="120"/>
      <c r="B110" s="58"/>
      <c r="C110" s="120"/>
      <c r="D110" s="120"/>
      <c r="E110" s="120"/>
      <c r="F110" s="120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122"/>
      <c r="Y110" s="12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</row>
    <row r="111" spans="1:45" ht="11.25" customHeight="1">
      <c r="A111" s="120"/>
      <c r="B111" s="58"/>
      <c r="C111" s="120"/>
      <c r="D111" s="120"/>
      <c r="E111" s="120"/>
      <c r="F111" s="120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122"/>
      <c r="Y111" s="12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</row>
    <row r="112" spans="1:45" ht="11.25" customHeight="1">
      <c r="A112" s="120"/>
      <c r="B112" s="58"/>
      <c r="C112" s="120"/>
      <c r="D112" s="120"/>
      <c r="E112" s="120"/>
      <c r="F112" s="120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122"/>
      <c r="Y112" s="12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</row>
    <row r="113" spans="1:45" ht="11.25" customHeight="1">
      <c r="A113" s="120"/>
      <c r="B113" s="58"/>
      <c r="C113" s="120"/>
      <c r="D113" s="120"/>
      <c r="E113" s="120"/>
      <c r="F113" s="120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122"/>
      <c r="Y113" s="12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</row>
    <row r="114" spans="1:45" ht="11.25" customHeight="1">
      <c r="A114" s="120"/>
      <c r="B114" s="58"/>
      <c r="C114" s="120"/>
      <c r="D114" s="120"/>
      <c r="E114" s="120"/>
      <c r="F114" s="120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122"/>
      <c r="Y114" s="12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</row>
    <row r="115" spans="1:45" ht="11.25" customHeight="1">
      <c r="A115" s="120"/>
      <c r="B115" s="58"/>
      <c r="C115" s="120"/>
      <c r="D115" s="120"/>
      <c r="E115" s="120"/>
      <c r="F115" s="120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122"/>
      <c r="Y115" s="12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</row>
    <row r="116" spans="1:45" ht="11.25" customHeight="1">
      <c r="A116" s="120"/>
      <c r="B116" s="58"/>
      <c r="C116" s="120"/>
      <c r="D116" s="120"/>
      <c r="E116" s="120"/>
      <c r="F116" s="120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122"/>
      <c r="Y116" s="12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</row>
    <row r="117" spans="1:45" ht="11.25" customHeight="1">
      <c r="A117" s="120"/>
      <c r="B117" s="58"/>
      <c r="C117" s="120"/>
      <c r="D117" s="120"/>
      <c r="E117" s="120"/>
      <c r="F117" s="120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122"/>
      <c r="Y117" s="12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</row>
    <row r="118" spans="1:45" ht="11.25" customHeight="1">
      <c r="A118" s="120"/>
      <c r="B118" s="58"/>
      <c r="C118" s="120"/>
      <c r="D118" s="120"/>
      <c r="E118" s="120"/>
      <c r="F118" s="120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122"/>
      <c r="Y118" s="12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</row>
    <row r="119" spans="1:45" ht="11.25" customHeight="1">
      <c r="A119" s="120"/>
      <c r="B119" s="58"/>
      <c r="C119" s="120"/>
      <c r="D119" s="120"/>
      <c r="E119" s="120"/>
      <c r="F119" s="120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122"/>
      <c r="Y119" s="12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</row>
    <row r="120" spans="1:45" ht="11.25" customHeight="1">
      <c r="A120" s="120"/>
      <c r="B120" s="58"/>
      <c r="C120" s="120"/>
      <c r="D120" s="120"/>
      <c r="E120" s="120"/>
      <c r="F120" s="120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122"/>
      <c r="Y120" s="12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</row>
    <row r="121" spans="1:45" ht="11.25" customHeight="1">
      <c r="A121" s="120"/>
      <c r="B121" s="58"/>
      <c r="C121" s="120"/>
      <c r="D121" s="120"/>
      <c r="E121" s="120"/>
      <c r="F121" s="120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122"/>
      <c r="Y121" s="12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</row>
    <row r="122" spans="1:45" ht="11.25" customHeight="1">
      <c r="A122" s="120"/>
      <c r="B122" s="58"/>
      <c r="C122" s="120"/>
      <c r="D122" s="120"/>
      <c r="E122" s="120"/>
      <c r="F122" s="120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122"/>
      <c r="Y122" s="12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</row>
    <row r="123" spans="1:45" ht="11.25" customHeight="1">
      <c r="A123" s="120"/>
      <c r="B123" s="58"/>
      <c r="C123" s="120"/>
      <c r="D123" s="120"/>
      <c r="E123" s="120"/>
      <c r="F123" s="120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122"/>
      <c r="Y123" s="12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</row>
    <row r="124" spans="1:45" ht="11.25" customHeight="1">
      <c r="A124" s="120"/>
      <c r="B124" s="58"/>
      <c r="C124" s="120"/>
      <c r="D124" s="120"/>
      <c r="E124" s="120"/>
      <c r="F124" s="120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122"/>
      <c r="Y124" s="12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</row>
    <row r="125" spans="1:45" ht="11.25" customHeight="1">
      <c r="A125" s="120"/>
      <c r="B125" s="58"/>
      <c r="C125" s="120"/>
      <c r="D125" s="120"/>
      <c r="E125" s="120"/>
      <c r="F125" s="120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122"/>
      <c r="Y125" s="12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</row>
    <row r="126" spans="1:45" ht="11.25" customHeight="1">
      <c r="A126" s="120"/>
      <c r="B126" s="58"/>
      <c r="C126" s="120"/>
      <c r="D126" s="120"/>
      <c r="E126" s="120"/>
      <c r="F126" s="120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122"/>
      <c r="Y126" s="12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</row>
    <row r="127" spans="1:45" ht="11.25" customHeight="1">
      <c r="A127" s="120"/>
      <c r="B127" s="58"/>
      <c r="C127" s="120"/>
      <c r="D127" s="120"/>
      <c r="E127" s="120"/>
      <c r="F127" s="120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122"/>
      <c r="Y127" s="12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</row>
    <row r="128" spans="1:45" ht="11.25" customHeight="1">
      <c r="A128" s="120"/>
      <c r="B128" s="58"/>
      <c r="C128" s="120"/>
      <c r="D128" s="120"/>
      <c r="E128" s="120"/>
      <c r="F128" s="120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122"/>
      <c r="Y128" s="12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</row>
    <row r="129" spans="1:45" ht="11.25" customHeight="1">
      <c r="A129" s="120"/>
      <c r="B129" s="58"/>
      <c r="C129" s="120"/>
      <c r="D129" s="120"/>
      <c r="E129" s="120"/>
      <c r="F129" s="120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122"/>
      <c r="Y129" s="12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</row>
    <row r="130" spans="1:45" ht="11.25" customHeight="1">
      <c r="A130" s="120"/>
      <c r="B130" s="58"/>
      <c r="C130" s="120"/>
      <c r="D130" s="120"/>
      <c r="E130" s="120"/>
      <c r="F130" s="120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122"/>
      <c r="Y130" s="12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</row>
    <row r="131" spans="1:45" ht="11.25" customHeight="1">
      <c r="A131" s="120"/>
      <c r="B131" s="58"/>
      <c r="C131" s="120"/>
      <c r="D131" s="120"/>
      <c r="E131" s="120"/>
      <c r="F131" s="120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122"/>
      <c r="Y131" s="12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</row>
    <row r="132" spans="1:45" ht="11.25" customHeight="1">
      <c r="A132" s="120"/>
      <c r="B132" s="58"/>
      <c r="C132" s="120"/>
      <c r="D132" s="120"/>
      <c r="E132" s="120"/>
      <c r="F132" s="120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122"/>
      <c r="Y132" s="12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</row>
    <row r="133" spans="1:45" ht="11.25" customHeight="1">
      <c r="A133" s="120"/>
      <c r="B133" s="58"/>
      <c r="C133" s="120"/>
      <c r="D133" s="120"/>
      <c r="E133" s="120"/>
      <c r="F133" s="120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122"/>
      <c r="Y133" s="12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</row>
    <row r="134" spans="1:45" ht="11.25" customHeight="1">
      <c r="A134" s="120"/>
      <c r="B134" s="58"/>
      <c r="C134" s="120"/>
      <c r="D134" s="120"/>
      <c r="E134" s="120"/>
      <c r="F134" s="120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122"/>
      <c r="Y134" s="12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</row>
    <row r="135" spans="1:45" ht="11.25" customHeight="1">
      <c r="A135" s="120"/>
      <c r="B135" s="58"/>
      <c r="C135" s="120"/>
      <c r="D135" s="120"/>
      <c r="E135" s="120"/>
      <c r="F135" s="120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122"/>
      <c r="Y135" s="12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</row>
    <row r="136" spans="1:45" ht="11.25" customHeight="1">
      <c r="A136" s="120"/>
      <c r="B136" s="58"/>
      <c r="C136" s="120"/>
      <c r="D136" s="120"/>
      <c r="E136" s="120"/>
      <c r="F136" s="120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122"/>
      <c r="Y136" s="12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</row>
    <row r="137" spans="1:45" ht="11.25" customHeight="1">
      <c r="A137" s="120"/>
      <c r="B137" s="58"/>
      <c r="C137" s="120"/>
      <c r="D137" s="120"/>
      <c r="E137" s="120"/>
      <c r="F137" s="120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122"/>
      <c r="Y137" s="12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</row>
    <row r="138" spans="1:45" ht="11.25" customHeight="1">
      <c r="A138" s="120"/>
      <c r="B138" s="58"/>
      <c r="C138" s="120"/>
      <c r="D138" s="120"/>
      <c r="E138" s="120"/>
      <c r="F138" s="120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122"/>
      <c r="Y138" s="12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</row>
    <row r="139" spans="1:45" ht="11.25" customHeight="1">
      <c r="A139" s="120"/>
      <c r="B139" s="58"/>
      <c r="C139" s="120"/>
      <c r="D139" s="120"/>
      <c r="E139" s="120"/>
      <c r="F139" s="120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122"/>
      <c r="Y139" s="12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</row>
    <row r="140" spans="1:45" ht="11.25" customHeight="1">
      <c r="A140" s="120"/>
      <c r="B140" s="58"/>
      <c r="C140" s="120"/>
      <c r="D140" s="120"/>
      <c r="E140" s="120"/>
      <c r="F140" s="120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122"/>
      <c r="Y140" s="12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</row>
    <row r="141" spans="1:45" ht="11.25" customHeight="1">
      <c r="A141" s="120"/>
      <c r="B141" s="58"/>
      <c r="C141" s="120"/>
      <c r="D141" s="120"/>
      <c r="E141" s="120"/>
      <c r="F141" s="120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122"/>
      <c r="Y141" s="12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</row>
    <row r="142" spans="1:45" ht="11.25" customHeight="1">
      <c r="A142" s="120"/>
      <c r="B142" s="58"/>
      <c r="C142" s="120"/>
      <c r="D142" s="120"/>
      <c r="E142" s="120"/>
      <c r="F142" s="120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122"/>
      <c r="Y142" s="12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</row>
    <row r="143" spans="1:45" ht="11.25" customHeight="1">
      <c r="A143" s="120"/>
      <c r="B143" s="58"/>
      <c r="C143" s="120"/>
      <c r="D143" s="120"/>
      <c r="E143" s="120"/>
      <c r="F143" s="120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122"/>
      <c r="Y143" s="12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</row>
    <row r="144" spans="1:45" ht="11.25" customHeight="1">
      <c r="A144" s="120"/>
      <c r="B144" s="58"/>
      <c r="C144" s="120"/>
      <c r="D144" s="120"/>
      <c r="E144" s="120"/>
      <c r="F144" s="120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122"/>
      <c r="Y144" s="12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</row>
    <row r="145" spans="1:45" ht="11.25" customHeight="1">
      <c r="A145" s="120"/>
      <c r="B145" s="58"/>
      <c r="C145" s="120"/>
      <c r="D145" s="120"/>
      <c r="E145" s="120"/>
      <c r="F145" s="120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122"/>
      <c r="Y145" s="12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</row>
    <row r="146" spans="1:45" ht="11.25" customHeight="1">
      <c r="A146" s="120"/>
      <c r="B146" s="58"/>
      <c r="C146" s="120"/>
      <c r="D146" s="120"/>
      <c r="E146" s="120"/>
      <c r="F146" s="120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122"/>
      <c r="Y146" s="12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</row>
    <row r="147" spans="1:45" ht="11.25" customHeight="1">
      <c r="A147" s="120"/>
      <c r="B147" s="58"/>
      <c r="C147" s="120"/>
      <c r="D147" s="120"/>
      <c r="E147" s="120"/>
      <c r="F147" s="120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122"/>
      <c r="Y147" s="12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</row>
    <row r="148" spans="1:45" ht="11.25" customHeight="1">
      <c r="A148" s="120"/>
      <c r="B148" s="58"/>
      <c r="C148" s="120"/>
      <c r="D148" s="120"/>
      <c r="E148" s="120"/>
      <c r="F148" s="120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122"/>
      <c r="Y148" s="12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</row>
    <row r="149" spans="1:45" ht="11.25" customHeight="1">
      <c r="A149" s="120"/>
      <c r="B149" s="58"/>
      <c r="C149" s="120"/>
      <c r="D149" s="120"/>
      <c r="E149" s="120"/>
      <c r="F149" s="120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122"/>
      <c r="Y149" s="12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</row>
    <row r="150" spans="1:45" ht="11.25" customHeight="1">
      <c r="A150" s="120"/>
      <c r="B150" s="58"/>
      <c r="C150" s="120"/>
      <c r="D150" s="120"/>
      <c r="E150" s="120"/>
      <c r="F150" s="120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122"/>
      <c r="Y150" s="12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</row>
    <row r="151" spans="1:45" ht="11.25" customHeight="1">
      <c r="A151" s="120"/>
      <c r="B151" s="58"/>
      <c r="C151" s="120"/>
      <c r="D151" s="120"/>
      <c r="E151" s="120"/>
      <c r="F151" s="120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122"/>
      <c r="Y151" s="12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</row>
    <row r="152" spans="1:45" ht="11.25" customHeight="1">
      <c r="A152" s="120"/>
      <c r="B152" s="58"/>
      <c r="C152" s="120"/>
      <c r="D152" s="120"/>
      <c r="E152" s="120"/>
      <c r="F152" s="120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122"/>
      <c r="Y152" s="12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</row>
    <row r="153" spans="1:45" ht="11.25" customHeight="1">
      <c r="A153" s="120"/>
      <c r="B153" s="58"/>
      <c r="C153" s="120"/>
      <c r="D153" s="120"/>
      <c r="E153" s="120"/>
      <c r="F153" s="120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122"/>
      <c r="Y153" s="12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</row>
    <row r="154" spans="1:45" ht="11.25" customHeight="1">
      <c r="A154" s="120"/>
      <c r="B154" s="58"/>
      <c r="C154" s="120"/>
      <c r="D154" s="120"/>
      <c r="E154" s="120"/>
      <c r="F154" s="120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122"/>
      <c r="Y154" s="12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</row>
    <row r="155" spans="1:45" ht="11.25" customHeight="1">
      <c r="A155" s="120"/>
      <c r="B155" s="58"/>
      <c r="C155" s="120"/>
      <c r="D155" s="120"/>
      <c r="E155" s="120"/>
      <c r="F155" s="120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122"/>
      <c r="Y155" s="12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</row>
    <row r="156" spans="1:45" ht="11.25" customHeight="1">
      <c r="A156" s="120"/>
      <c r="B156" s="58"/>
      <c r="C156" s="120"/>
      <c r="D156" s="120"/>
      <c r="E156" s="120"/>
      <c r="F156" s="120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122"/>
      <c r="Y156" s="12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</row>
    <row r="157" spans="1:45" ht="11.25" customHeight="1">
      <c r="A157" s="120"/>
      <c r="B157" s="58"/>
      <c r="C157" s="120"/>
      <c r="D157" s="120"/>
      <c r="E157" s="120"/>
      <c r="F157" s="120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122"/>
      <c r="Y157" s="12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</row>
    <row r="158" spans="1:45" ht="11.25" customHeight="1">
      <c r="A158" s="120"/>
      <c r="B158" s="58"/>
      <c r="C158" s="120"/>
      <c r="D158" s="120"/>
      <c r="E158" s="120"/>
      <c r="F158" s="120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122"/>
      <c r="Y158" s="12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</row>
    <row r="159" spans="1:45" ht="11.25" customHeight="1">
      <c r="A159" s="120"/>
      <c r="B159" s="58"/>
      <c r="C159" s="120"/>
      <c r="D159" s="120"/>
      <c r="E159" s="120"/>
      <c r="F159" s="120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122"/>
      <c r="Y159" s="12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</row>
    <row r="160" spans="1:45" ht="11.25" customHeight="1">
      <c r="A160" s="120"/>
      <c r="B160" s="58"/>
      <c r="C160" s="120"/>
      <c r="D160" s="120"/>
      <c r="E160" s="120"/>
      <c r="F160" s="120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122"/>
      <c r="Y160" s="12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</row>
    <row r="161" spans="1:45" ht="11.25" customHeight="1">
      <c r="A161" s="120"/>
      <c r="B161" s="58"/>
      <c r="C161" s="120"/>
      <c r="D161" s="120"/>
      <c r="E161" s="120"/>
      <c r="F161" s="120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122"/>
      <c r="Y161" s="12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</row>
    <row r="162" spans="1:45" ht="11.25" customHeight="1">
      <c r="A162" s="120"/>
      <c r="B162" s="58"/>
      <c r="C162" s="120"/>
      <c r="D162" s="120"/>
      <c r="E162" s="120"/>
      <c r="F162" s="120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122"/>
      <c r="Y162" s="12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</row>
    <row r="163" spans="1:45" ht="11.25" customHeight="1">
      <c r="A163" s="120"/>
      <c r="B163" s="58"/>
      <c r="C163" s="120"/>
      <c r="D163" s="120"/>
      <c r="E163" s="120"/>
      <c r="F163" s="120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122"/>
      <c r="Y163" s="12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</row>
    <row r="164" spans="1:45" ht="11.25" customHeight="1">
      <c r="A164" s="120"/>
      <c r="B164" s="58"/>
      <c r="C164" s="120"/>
      <c r="D164" s="120"/>
      <c r="E164" s="120"/>
      <c r="F164" s="120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122"/>
      <c r="Y164" s="12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</row>
    <row r="165" spans="1:45" ht="11.25" customHeight="1">
      <c r="A165" s="120"/>
      <c r="B165" s="58"/>
      <c r="C165" s="120"/>
      <c r="D165" s="120"/>
      <c r="E165" s="120"/>
      <c r="F165" s="120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122"/>
      <c r="Y165" s="12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</row>
    <row r="166" spans="1:45" ht="11.25" customHeight="1">
      <c r="A166" s="120"/>
      <c r="B166" s="58"/>
      <c r="C166" s="120"/>
      <c r="D166" s="120"/>
      <c r="E166" s="120"/>
      <c r="F166" s="120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122"/>
      <c r="Y166" s="12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</row>
    <row r="167" spans="1:45" ht="11.25" customHeight="1">
      <c r="A167" s="120"/>
      <c r="B167" s="58"/>
      <c r="C167" s="120"/>
      <c r="D167" s="120"/>
      <c r="E167" s="120"/>
      <c r="F167" s="120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122"/>
      <c r="Y167" s="12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</row>
    <row r="168" spans="1:45" ht="11.25" customHeight="1">
      <c r="A168" s="120"/>
      <c r="B168" s="58"/>
      <c r="C168" s="120"/>
      <c r="D168" s="120"/>
      <c r="E168" s="120"/>
      <c r="F168" s="120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122"/>
      <c r="Y168" s="12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</row>
    <row r="169" spans="1:45" ht="11.25" customHeight="1">
      <c r="A169" s="120"/>
      <c r="B169" s="58"/>
      <c r="C169" s="120"/>
      <c r="D169" s="120"/>
      <c r="E169" s="120"/>
      <c r="F169" s="120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122"/>
      <c r="Y169" s="12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</row>
    <row r="170" spans="1:45" ht="11.25" customHeight="1">
      <c r="A170" s="120"/>
      <c r="B170" s="58"/>
      <c r="C170" s="120"/>
      <c r="D170" s="120"/>
      <c r="E170" s="120"/>
      <c r="F170" s="120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122"/>
      <c r="Y170" s="12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</row>
    <row r="171" spans="1:45" ht="11.25" customHeight="1">
      <c r="A171" s="120"/>
      <c r="B171" s="58"/>
      <c r="C171" s="120"/>
      <c r="D171" s="120"/>
      <c r="E171" s="120"/>
      <c r="F171" s="120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122"/>
      <c r="Y171" s="12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</row>
    <row r="172" spans="1:45" ht="11.25" customHeight="1">
      <c r="A172" s="120"/>
      <c r="B172" s="58"/>
      <c r="C172" s="120"/>
      <c r="D172" s="120"/>
      <c r="E172" s="120"/>
      <c r="F172" s="120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122"/>
      <c r="Y172" s="12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</row>
    <row r="173" spans="1:45" ht="11.25" customHeight="1">
      <c r="A173" s="120"/>
      <c r="B173" s="58"/>
      <c r="C173" s="120"/>
      <c r="D173" s="120"/>
      <c r="E173" s="120"/>
      <c r="F173" s="120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122"/>
      <c r="Y173" s="12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</row>
    <row r="174" spans="1:45" ht="11.25" customHeight="1">
      <c r="A174" s="120"/>
      <c r="B174" s="58"/>
      <c r="C174" s="120"/>
      <c r="D174" s="120"/>
      <c r="E174" s="120"/>
      <c r="F174" s="120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122"/>
      <c r="Y174" s="12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</row>
    <row r="175" spans="1:45" ht="11.25" customHeight="1">
      <c r="A175" s="120"/>
      <c r="B175" s="58"/>
      <c r="C175" s="120"/>
      <c r="D175" s="120"/>
      <c r="E175" s="120"/>
      <c r="F175" s="120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122"/>
      <c r="Y175" s="12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</row>
    <row r="176" spans="1:45" ht="11.25" customHeight="1">
      <c r="A176" s="120"/>
      <c r="B176" s="58"/>
      <c r="C176" s="120"/>
      <c r="D176" s="120"/>
      <c r="E176" s="120"/>
      <c r="F176" s="120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122"/>
      <c r="Y176" s="12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</row>
    <row r="177" spans="1:45" ht="11.25" customHeight="1">
      <c r="A177" s="120"/>
      <c r="B177" s="58"/>
      <c r="C177" s="120"/>
      <c r="D177" s="120"/>
      <c r="E177" s="120"/>
      <c r="F177" s="120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122"/>
      <c r="Y177" s="12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</row>
    <row r="178" spans="1:45" ht="11.25" customHeight="1">
      <c r="A178" s="120"/>
      <c r="B178" s="58"/>
      <c r="C178" s="120"/>
      <c r="D178" s="120"/>
      <c r="E178" s="120"/>
      <c r="F178" s="120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122"/>
      <c r="Y178" s="12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</row>
    <row r="179" spans="1:45" ht="11.25" customHeight="1">
      <c r="A179" s="120"/>
      <c r="B179" s="58"/>
      <c r="C179" s="120"/>
      <c r="D179" s="120"/>
      <c r="E179" s="120"/>
      <c r="F179" s="120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122"/>
      <c r="Y179" s="12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</row>
    <row r="180" spans="1:45" ht="11.25" customHeight="1">
      <c r="A180" s="120"/>
      <c r="B180" s="58"/>
      <c r="C180" s="120"/>
      <c r="D180" s="120"/>
      <c r="E180" s="120"/>
      <c r="F180" s="120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122"/>
      <c r="Y180" s="12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</row>
    <row r="181" spans="1:45" ht="11.25" customHeight="1">
      <c r="A181" s="120"/>
      <c r="B181" s="58"/>
      <c r="C181" s="120"/>
      <c r="D181" s="120"/>
      <c r="E181" s="120"/>
      <c r="F181" s="120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122"/>
      <c r="Y181" s="12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</row>
    <row r="182" spans="1:45" ht="11.25" customHeight="1">
      <c r="A182" s="120"/>
      <c r="B182" s="58"/>
      <c r="C182" s="120"/>
      <c r="D182" s="120"/>
      <c r="E182" s="120"/>
      <c r="F182" s="120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122"/>
      <c r="Y182" s="12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</row>
    <row r="183" spans="1:45" ht="11.25" customHeight="1">
      <c r="A183" s="120"/>
      <c r="B183" s="58"/>
      <c r="C183" s="120"/>
      <c r="D183" s="120"/>
      <c r="E183" s="120"/>
      <c r="F183" s="120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122"/>
      <c r="Y183" s="12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</row>
    <row r="184" spans="1:45" ht="11.25" customHeight="1">
      <c r="A184" s="120"/>
      <c r="B184" s="58"/>
      <c r="C184" s="120"/>
      <c r="D184" s="120"/>
      <c r="E184" s="120"/>
      <c r="F184" s="120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122"/>
      <c r="Y184" s="12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</row>
    <row r="185" spans="1:45" ht="11.25" customHeight="1">
      <c r="A185" s="120"/>
      <c r="B185" s="58"/>
      <c r="C185" s="120"/>
      <c r="D185" s="120"/>
      <c r="E185" s="120"/>
      <c r="F185" s="120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122"/>
      <c r="Y185" s="12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</row>
    <row r="186" spans="1:45" ht="11.25" customHeight="1">
      <c r="A186" s="120"/>
      <c r="B186" s="58"/>
      <c r="C186" s="120"/>
      <c r="D186" s="120"/>
      <c r="E186" s="120"/>
      <c r="F186" s="120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122"/>
      <c r="Y186" s="12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</row>
    <row r="187" spans="1:45" ht="11.25" customHeight="1">
      <c r="A187" s="120"/>
      <c r="B187" s="58"/>
      <c r="C187" s="120"/>
      <c r="D187" s="120"/>
      <c r="E187" s="120"/>
      <c r="F187" s="120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122"/>
      <c r="Y187" s="12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</row>
    <row r="188" spans="1:45" ht="11.25" customHeight="1">
      <c r="A188" s="120"/>
      <c r="B188" s="58"/>
      <c r="C188" s="120"/>
      <c r="D188" s="120"/>
      <c r="E188" s="120"/>
      <c r="F188" s="120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122"/>
      <c r="Y188" s="12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</row>
    <row r="189" spans="1:45" ht="11.25" customHeight="1">
      <c r="A189" s="120"/>
      <c r="B189" s="58"/>
      <c r="C189" s="120"/>
      <c r="D189" s="120"/>
      <c r="E189" s="120"/>
      <c r="F189" s="120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122"/>
      <c r="Y189" s="12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</row>
    <row r="190" spans="1:45" ht="11.25" customHeight="1">
      <c r="A190" s="120"/>
      <c r="B190" s="58"/>
      <c r="C190" s="120"/>
      <c r="D190" s="120"/>
      <c r="E190" s="120"/>
      <c r="F190" s="120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122"/>
      <c r="Y190" s="12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</row>
    <row r="191" spans="1:45" ht="11.25" customHeight="1">
      <c r="A191" s="120"/>
      <c r="B191" s="58"/>
      <c r="C191" s="120"/>
      <c r="D191" s="120"/>
      <c r="E191" s="120"/>
      <c r="F191" s="120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122"/>
      <c r="Y191" s="12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</row>
    <row r="192" spans="1:45" ht="11.25" customHeight="1">
      <c r="A192" s="120"/>
      <c r="B192" s="58"/>
      <c r="C192" s="120"/>
      <c r="D192" s="120"/>
      <c r="E192" s="120"/>
      <c r="F192" s="120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122"/>
      <c r="Y192" s="12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</row>
    <row r="193" spans="1:45" ht="11.25" customHeight="1">
      <c r="A193" s="120"/>
      <c r="B193" s="58"/>
      <c r="C193" s="120"/>
      <c r="D193" s="120"/>
      <c r="E193" s="120"/>
      <c r="F193" s="120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122"/>
      <c r="Y193" s="12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</row>
    <row r="194" spans="1:45" ht="11.25" customHeight="1">
      <c r="A194" s="120"/>
      <c r="B194" s="58"/>
      <c r="C194" s="120"/>
      <c r="D194" s="120"/>
      <c r="E194" s="120"/>
      <c r="F194" s="120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122"/>
      <c r="Y194" s="12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</row>
    <row r="195" spans="1:45" ht="11.25" customHeight="1">
      <c r="A195" s="120"/>
      <c r="B195" s="58"/>
      <c r="C195" s="120"/>
      <c r="D195" s="120"/>
      <c r="E195" s="120"/>
      <c r="F195" s="120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122"/>
      <c r="Y195" s="12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</row>
    <row r="196" spans="1:45" ht="11.25" customHeight="1">
      <c r="A196" s="120"/>
      <c r="B196" s="58"/>
      <c r="C196" s="120"/>
      <c r="D196" s="120"/>
      <c r="E196" s="120"/>
      <c r="F196" s="120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122"/>
      <c r="Y196" s="12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</row>
    <row r="197" spans="1:45" ht="11.25" customHeight="1">
      <c r="A197" s="120"/>
      <c r="B197" s="58"/>
      <c r="C197" s="120"/>
      <c r="D197" s="120"/>
      <c r="E197" s="120"/>
      <c r="F197" s="120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122"/>
      <c r="Y197" s="12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</row>
    <row r="198" spans="1:45" ht="11.25" customHeight="1">
      <c r="A198" s="120"/>
      <c r="B198" s="58"/>
      <c r="C198" s="120"/>
      <c r="D198" s="120"/>
      <c r="E198" s="120"/>
      <c r="F198" s="120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122"/>
      <c r="Y198" s="12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</row>
    <row r="199" spans="1:45" ht="11.25" customHeight="1">
      <c r="A199" s="120"/>
      <c r="B199" s="58"/>
      <c r="C199" s="120"/>
      <c r="D199" s="120"/>
      <c r="E199" s="120"/>
      <c r="F199" s="120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122"/>
      <c r="Y199" s="12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</row>
    <row r="200" spans="1:45" ht="11.25" customHeight="1">
      <c r="A200" s="120"/>
      <c r="B200" s="58"/>
      <c r="C200" s="120"/>
      <c r="D200" s="120"/>
      <c r="E200" s="120"/>
      <c r="F200" s="120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122"/>
      <c r="Y200" s="12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</row>
    <row r="201" spans="1:45" ht="11.25" customHeight="1">
      <c r="A201" s="120"/>
      <c r="B201" s="58"/>
      <c r="C201" s="120"/>
      <c r="D201" s="120"/>
      <c r="E201" s="120"/>
      <c r="F201" s="120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122"/>
      <c r="Y201" s="12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</row>
    <row r="202" spans="1:45" ht="11.25" customHeight="1">
      <c r="A202" s="120"/>
      <c r="B202" s="58"/>
      <c r="C202" s="120"/>
      <c r="D202" s="120"/>
      <c r="E202" s="120"/>
      <c r="F202" s="120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122"/>
      <c r="Y202" s="12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</row>
    <row r="203" spans="1:45" ht="11.25" customHeight="1">
      <c r="A203" s="120"/>
      <c r="B203" s="58"/>
      <c r="C203" s="120"/>
      <c r="D203" s="120"/>
      <c r="E203" s="120"/>
      <c r="F203" s="120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122"/>
      <c r="Y203" s="12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</row>
    <row r="204" spans="1:45" ht="11.25" customHeight="1">
      <c r="A204" s="120"/>
      <c r="B204" s="58"/>
      <c r="C204" s="120"/>
      <c r="D204" s="120"/>
      <c r="E204" s="120"/>
      <c r="F204" s="120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122"/>
      <c r="Y204" s="12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</row>
    <row r="205" spans="1:45" ht="11.25" customHeight="1">
      <c r="A205" s="120"/>
      <c r="B205" s="58"/>
      <c r="C205" s="120"/>
      <c r="D205" s="120"/>
      <c r="E205" s="120"/>
      <c r="F205" s="120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122"/>
      <c r="Y205" s="12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</row>
    <row r="206" spans="1:45" ht="11.25" customHeight="1">
      <c r="A206" s="120"/>
      <c r="B206" s="58"/>
      <c r="C206" s="120"/>
      <c r="D206" s="120"/>
      <c r="E206" s="120"/>
      <c r="F206" s="120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122"/>
      <c r="Y206" s="12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</row>
    <row r="207" spans="1:45" ht="11.25" customHeight="1">
      <c r="A207" s="120"/>
      <c r="B207" s="58"/>
      <c r="C207" s="120"/>
      <c r="D207" s="120"/>
      <c r="E207" s="120"/>
      <c r="F207" s="120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122"/>
      <c r="Y207" s="12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</row>
    <row r="208" spans="1:45" ht="11.25" customHeight="1">
      <c r="A208" s="120"/>
      <c r="B208" s="58"/>
      <c r="C208" s="120"/>
      <c r="D208" s="120"/>
      <c r="E208" s="120"/>
      <c r="F208" s="120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122"/>
      <c r="Y208" s="12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</row>
    <row r="209" spans="1:45" ht="11.25" customHeight="1">
      <c r="A209" s="120"/>
      <c r="B209" s="58"/>
      <c r="C209" s="120"/>
      <c r="D209" s="120"/>
      <c r="E209" s="120"/>
      <c r="F209" s="120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122"/>
      <c r="Y209" s="12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</row>
    <row r="210" spans="1:45" ht="11.25" customHeight="1">
      <c r="A210" s="120"/>
      <c r="B210" s="58"/>
      <c r="C210" s="120"/>
      <c r="D210" s="120"/>
      <c r="E210" s="120"/>
      <c r="F210" s="120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122"/>
      <c r="Y210" s="12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ht="11.25" customHeight="1">
      <c r="A211" s="120"/>
      <c r="B211" s="58"/>
      <c r="C211" s="120"/>
      <c r="D211" s="120"/>
      <c r="E211" s="120"/>
      <c r="F211" s="120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122"/>
      <c r="Y211" s="12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</row>
    <row r="212" spans="1:45" ht="11.25" customHeight="1">
      <c r="A212" s="120"/>
      <c r="B212" s="58"/>
      <c r="C212" s="120"/>
      <c r="D212" s="120"/>
      <c r="E212" s="120"/>
      <c r="F212" s="120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122"/>
      <c r="Y212" s="12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5" ht="11.25" customHeight="1">
      <c r="A213" s="120"/>
      <c r="B213" s="58"/>
      <c r="C213" s="120"/>
      <c r="D213" s="120"/>
      <c r="E213" s="120"/>
      <c r="F213" s="120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122"/>
      <c r="Y213" s="12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5" ht="11.25" customHeight="1">
      <c r="A214" s="120"/>
      <c r="B214" s="58"/>
      <c r="C214" s="120"/>
      <c r="D214" s="120"/>
      <c r="E214" s="120"/>
      <c r="F214" s="120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122"/>
      <c r="Y214" s="12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5" ht="11.25" customHeight="1">
      <c r="A215" s="120"/>
      <c r="B215" s="58"/>
      <c r="C215" s="120"/>
      <c r="D215" s="120"/>
      <c r="E215" s="120"/>
      <c r="F215" s="120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122"/>
      <c r="Y215" s="12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5" ht="11.25" customHeight="1">
      <c r="A216" s="120"/>
      <c r="B216" s="58"/>
      <c r="C216" s="120"/>
      <c r="D216" s="120"/>
      <c r="E216" s="120"/>
      <c r="F216" s="120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122"/>
      <c r="Y216" s="12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5" ht="11.25" customHeight="1">
      <c r="A217" s="120"/>
      <c r="B217" s="58"/>
      <c r="C217" s="120"/>
      <c r="D217" s="120"/>
      <c r="E217" s="120"/>
      <c r="F217" s="120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122"/>
      <c r="Y217" s="12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5" ht="11.25" customHeight="1">
      <c r="A218" s="120"/>
      <c r="B218" s="58"/>
      <c r="C218" s="120"/>
      <c r="D218" s="120"/>
      <c r="E218" s="120"/>
      <c r="F218" s="120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122"/>
      <c r="Y218" s="12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5" ht="11.25" customHeight="1">
      <c r="A219" s="120"/>
      <c r="B219" s="58"/>
      <c r="C219" s="120"/>
      <c r="D219" s="120"/>
      <c r="E219" s="120"/>
      <c r="F219" s="120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122"/>
      <c r="Y219" s="12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5" ht="11.25" customHeight="1">
      <c r="A220" s="120"/>
      <c r="B220" s="58"/>
      <c r="C220" s="120"/>
      <c r="D220" s="120"/>
      <c r="E220" s="120"/>
      <c r="F220" s="120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122"/>
      <c r="Y220" s="12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5" ht="11.25" customHeight="1">
      <c r="A221" s="120"/>
      <c r="B221" s="58"/>
      <c r="C221" s="120"/>
      <c r="D221" s="120"/>
      <c r="E221" s="120"/>
      <c r="F221" s="120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122"/>
      <c r="Y221" s="12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5" ht="11.25" customHeight="1">
      <c r="A222" s="120"/>
      <c r="B222" s="58"/>
      <c r="C222" s="120"/>
      <c r="D222" s="120"/>
      <c r="E222" s="120"/>
      <c r="F222" s="120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122"/>
      <c r="Y222" s="12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5" ht="11.25" customHeight="1">
      <c r="A223" s="120"/>
      <c r="B223" s="58"/>
      <c r="C223" s="120"/>
      <c r="D223" s="120"/>
      <c r="E223" s="120"/>
      <c r="F223" s="120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122"/>
      <c r="Y223" s="12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</row>
    <row r="224" spans="1:45" ht="11.25" customHeight="1">
      <c r="A224" s="120"/>
      <c r="B224" s="58"/>
      <c r="C224" s="120"/>
      <c r="D224" s="120"/>
      <c r="E224" s="120"/>
      <c r="F224" s="120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122"/>
      <c r="Y224" s="12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:45" ht="11.25" customHeight="1">
      <c r="A225" s="120"/>
      <c r="B225" s="58"/>
      <c r="C225" s="120"/>
      <c r="D225" s="120"/>
      <c r="E225" s="120"/>
      <c r="F225" s="120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122"/>
      <c r="Y225" s="12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</row>
    <row r="226" spans="1:45" ht="11.25" customHeight="1">
      <c r="A226" s="120"/>
      <c r="B226" s="58"/>
      <c r="C226" s="120"/>
      <c r="D226" s="120"/>
      <c r="E226" s="120"/>
      <c r="F226" s="120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122"/>
      <c r="Y226" s="12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</row>
    <row r="227" spans="1:45" ht="11.25" customHeight="1">
      <c r="A227" s="120"/>
      <c r="B227" s="58"/>
      <c r="C227" s="120"/>
      <c r="D227" s="120"/>
      <c r="E227" s="120"/>
      <c r="F227" s="120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122"/>
      <c r="Y227" s="12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</row>
    <row r="228" spans="1:45" ht="11.25" customHeight="1">
      <c r="A228" s="120"/>
      <c r="B228" s="58"/>
      <c r="C228" s="120"/>
      <c r="D228" s="120"/>
      <c r="E228" s="120"/>
      <c r="F228" s="120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122"/>
      <c r="Y228" s="12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</row>
    <row r="229" spans="1:45" ht="11.25" customHeight="1">
      <c r="A229" s="120"/>
      <c r="B229" s="58"/>
      <c r="C229" s="120"/>
      <c r="D229" s="120"/>
      <c r="E229" s="120"/>
      <c r="F229" s="120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122"/>
      <c r="Y229" s="12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</row>
    <row r="230" spans="1:45" ht="11.25" customHeight="1">
      <c r="A230" s="120"/>
      <c r="B230" s="58"/>
      <c r="C230" s="120"/>
      <c r="D230" s="120"/>
      <c r="E230" s="120"/>
      <c r="F230" s="120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122"/>
      <c r="Y230" s="12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</row>
    <row r="231" spans="1:45" ht="11.25" customHeight="1">
      <c r="A231" s="120"/>
      <c r="B231" s="58"/>
      <c r="C231" s="120"/>
      <c r="D231" s="120"/>
      <c r="E231" s="120"/>
      <c r="F231" s="120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122"/>
      <c r="Y231" s="12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</row>
    <row r="232" spans="1:45" ht="11.25" customHeight="1">
      <c r="A232" s="120"/>
      <c r="B232" s="58"/>
      <c r="C232" s="120"/>
      <c r="D232" s="120"/>
      <c r="E232" s="120"/>
      <c r="F232" s="120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122"/>
      <c r="Y232" s="12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</row>
    <row r="233" spans="1:45" ht="11.25" customHeight="1">
      <c r="A233" s="120"/>
      <c r="B233" s="58"/>
      <c r="C233" s="120"/>
      <c r="D233" s="120"/>
      <c r="E233" s="120"/>
      <c r="F233" s="120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122"/>
      <c r="Y233" s="12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</row>
    <row r="234" spans="1:45" ht="11.25" customHeight="1">
      <c r="A234" s="120"/>
      <c r="B234" s="58"/>
      <c r="C234" s="120"/>
      <c r="D234" s="120"/>
      <c r="E234" s="120"/>
      <c r="F234" s="120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122"/>
      <c r="Y234" s="12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</row>
    <row r="235" spans="1:45" ht="11.25" customHeight="1">
      <c r="A235" s="120"/>
      <c r="B235" s="58"/>
      <c r="C235" s="120"/>
      <c r="D235" s="120"/>
      <c r="E235" s="120"/>
      <c r="F235" s="120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122"/>
      <c r="Y235" s="12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</row>
    <row r="236" spans="1:45" ht="11.25" customHeight="1">
      <c r="A236" s="120"/>
      <c r="B236" s="58"/>
      <c r="C236" s="120"/>
      <c r="D236" s="120"/>
      <c r="E236" s="120"/>
      <c r="F236" s="120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122"/>
      <c r="Y236" s="12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7" spans="1:45" ht="11.25" customHeight="1">
      <c r="A237" s="120"/>
      <c r="B237" s="58"/>
      <c r="C237" s="120"/>
      <c r="D237" s="120"/>
      <c r="E237" s="120"/>
      <c r="F237" s="120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122"/>
      <c r="Y237" s="12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</row>
    <row r="238" spans="1:45" ht="11.25" customHeight="1">
      <c r="A238" s="120"/>
      <c r="B238" s="58"/>
      <c r="C238" s="120"/>
      <c r="D238" s="120"/>
      <c r="E238" s="120"/>
      <c r="F238" s="120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122"/>
      <c r="Y238" s="12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45" ht="11.25" customHeight="1">
      <c r="A239" s="120"/>
      <c r="B239" s="58"/>
      <c r="C239" s="120"/>
      <c r="D239" s="120"/>
      <c r="E239" s="120"/>
      <c r="F239" s="120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122"/>
      <c r="Y239" s="12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0" spans="1:45" ht="11.25" customHeight="1">
      <c r="A240" s="120"/>
      <c r="B240" s="58"/>
      <c r="C240" s="120"/>
      <c r="D240" s="120"/>
      <c r="E240" s="120"/>
      <c r="F240" s="120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122"/>
      <c r="Y240" s="12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45" ht="11.25" customHeight="1">
      <c r="A241" s="120"/>
      <c r="B241" s="58"/>
      <c r="C241" s="120"/>
      <c r="D241" s="120"/>
      <c r="E241" s="120"/>
      <c r="F241" s="120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122"/>
      <c r="Y241" s="12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</row>
    <row r="242" spans="1:45" ht="11.25" customHeight="1">
      <c r="A242" s="120"/>
      <c r="B242" s="58"/>
      <c r="C242" s="120"/>
      <c r="D242" s="120"/>
      <c r="E242" s="120"/>
      <c r="F242" s="120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122"/>
      <c r="Y242" s="12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</row>
    <row r="243" spans="1:45" ht="11.25" customHeight="1">
      <c r="A243" s="120"/>
      <c r="B243" s="58"/>
      <c r="C243" s="120"/>
      <c r="D243" s="120"/>
      <c r="E243" s="120"/>
      <c r="F243" s="120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122"/>
      <c r="Y243" s="12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45" ht="11.25" customHeight="1">
      <c r="A244" s="120"/>
      <c r="B244" s="58"/>
      <c r="C244" s="120"/>
      <c r="D244" s="120"/>
      <c r="E244" s="120"/>
      <c r="F244" s="120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122"/>
      <c r="Y244" s="12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45" ht="11.25" customHeight="1">
      <c r="A245" s="120"/>
      <c r="B245" s="58"/>
      <c r="C245" s="120"/>
      <c r="D245" s="120"/>
      <c r="E245" s="120"/>
      <c r="F245" s="120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122"/>
      <c r="Y245" s="12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45" ht="11.25" customHeight="1">
      <c r="A246" s="120"/>
      <c r="B246" s="58"/>
      <c r="C246" s="120"/>
      <c r="D246" s="120"/>
      <c r="E246" s="120"/>
      <c r="F246" s="120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122"/>
      <c r="Y246" s="12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</row>
    <row r="247" spans="1:45" ht="11.25" customHeight="1">
      <c r="A247" s="120"/>
      <c r="B247" s="58"/>
      <c r="C247" s="120"/>
      <c r="D247" s="120"/>
      <c r="E247" s="120"/>
      <c r="F247" s="120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122"/>
      <c r="Y247" s="12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45" ht="11.25" customHeight="1">
      <c r="A248" s="120"/>
      <c r="B248" s="58"/>
      <c r="C248" s="120"/>
      <c r="D248" s="120"/>
      <c r="E248" s="120"/>
      <c r="F248" s="120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122"/>
      <c r="Y248" s="12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45" ht="11.25" customHeight="1">
      <c r="A249" s="120"/>
      <c r="B249" s="58"/>
      <c r="C249" s="120"/>
      <c r="D249" s="120"/>
      <c r="E249" s="120"/>
      <c r="F249" s="120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122"/>
      <c r="Y249" s="12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</row>
    <row r="250" spans="1:45" ht="11.25" customHeight="1">
      <c r="A250" s="120"/>
      <c r="B250" s="58"/>
      <c r="C250" s="120"/>
      <c r="D250" s="120"/>
      <c r="E250" s="120"/>
      <c r="F250" s="120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122"/>
      <c r="Y250" s="12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</row>
    <row r="251" spans="1:45" ht="11.25" customHeight="1">
      <c r="A251" s="120"/>
      <c r="B251" s="58"/>
      <c r="C251" s="120"/>
      <c r="D251" s="120"/>
      <c r="E251" s="120"/>
      <c r="F251" s="120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122"/>
      <c r="Y251" s="12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</row>
    <row r="252" spans="1:45" ht="11.25" customHeight="1">
      <c r="A252" s="120"/>
      <c r="B252" s="58"/>
      <c r="C252" s="120"/>
      <c r="D252" s="120"/>
      <c r="E252" s="120"/>
      <c r="F252" s="120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122"/>
      <c r="Y252" s="12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</row>
    <row r="253" spans="1:45" ht="11.25" customHeight="1">
      <c r="A253" s="120"/>
      <c r="B253" s="58"/>
      <c r="C253" s="120"/>
      <c r="D253" s="120"/>
      <c r="E253" s="120"/>
      <c r="F253" s="120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122"/>
      <c r="Y253" s="12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</row>
    <row r="254" spans="1:45" ht="11.25" customHeight="1">
      <c r="A254" s="120"/>
      <c r="B254" s="58"/>
      <c r="C254" s="120"/>
      <c r="D254" s="120"/>
      <c r="E254" s="120"/>
      <c r="F254" s="120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122"/>
      <c r="Y254" s="12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</row>
    <row r="255" spans="1:45" ht="11.25" customHeight="1">
      <c r="A255" s="120"/>
      <c r="B255" s="58"/>
      <c r="C255" s="120"/>
      <c r="D255" s="120"/>
      <c r="E255" s="120"/>
      <c r="F255" s="120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122"/>
      <c r="Y255" s="12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</row>
    <row r="256" spans="1:45" ht="11.25" customHeight="1">
      <c r="A256" s="120"/>
      <c r="B256" s="58"/>
      <c r="C256" s="120"/>
      <c r="D256" s="120"/>
      <c r="E256" s="120"/>
      <c r="F256" s="120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122"/>
      <c r="Y256" s="12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</row>
    <row r="257" spans="1:45" ht="11.25" customHeight="1">
      <c r="A257" s="120"/>
      <c r="B257" s="58"/>
      <c r="C257" s="120"/>
      <c r="D257" s="120"/>
      <c r="E257" s="120"/>
      <c r="F257" s="120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122"/>
      <c r="Y257" s="12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</row>
    <row r="258" spans="1:45" ht="11.25" customHeight="1">
      <c r="A258" s="120"/>
      <c r="B258" s="58"/>
      <c r="C258" s="120"/>
      <c r="D258" s="120"/>
      <c r="E258" s="120"/>
      <c r="F258" s="120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122"/>
      <c r="Y258" s="12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</row>
    <row r="259" spans="1:45" ht="11.25" customHeight="1">
      <c r="A259" s="120"/>
      <c r="B259" s="58"/>
      <c r="C259" s="120"/>
      <c r="D259" s="120"/>
      <c r="E259" s="120"/>
      <c r="F259" s="120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122"/>
      <c r="Y259" s="12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</row>
    <row r="260" spans="1:45" ht="11.25" customHeight="1">
      <c r="A260" s="120"/>
      <c r="B260" s="58"/>
      <c r="C260" s="120"/>
      <c r="D260" s="120"/>
      <c r="E260" s="120"/>
      <c r="F260" s="120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122"/>
      <c r="Y260" s="12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</row>
    <row r="261" spans="1:45" ht="11.25" customHeight="1">
      <c r="A261" s="120"/>
      <c r="B261" s="58"/>
      <c r="C261" s="120"/>
      <c r="D261" s="120"/>
      <c r="E261" s="120"/>
      <c r="F261" s="120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122"/>
      <c r="Y261" s="12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</row>
    <row r="262" spans="1:45" ht="11.25" customHeight="1">
      <c r="A262" s="120"/>
      <c r="B262" s="58"/>
      <c r="C262" s="120"/>
      <c r="D262" s="120"/>
      <c r="E262" s="120"/>
      <c r="F262" s="120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122"/>
      <c r="Y262" s="12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</row>
    <row r="263" spans="1:45" ht="11.25" customHeight="1">
      <c r="A263" s="120"/>
      <c r="B263" s="58"/>
      <c r="C263" s="120"/>
      <c r="D263" s="120"/>
      <c r="E263" s="120"/>
      <c r="F263" s="120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122"/>
      <c r="Y263" s="12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</row>
    <row r="264" spans="1:45" ht="11.25" customHeight="1">
      <c r="A264" s="120"/>
      <c r="B264" s="58"/>
      <c r="C264" s="120"/>
      <c r="D264" s="120"/>
      <c r="E264" s="120"/>
      <c r="F264" s="120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122"/>
      <c r="Y264" s="12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</row>
    <row r="265" spans="1:45" ht="11.25" customHeight="1">
      <c r="A265" s="120"/>
      <c r="B265" s="58"/>
      <c r="C265" s="120"/>
      <c r="D265" s="120"/>
      <c r="E265" s="120"/>
      <c r="F265" s="120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122"/>
      <c r="Y265" s="12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</row>
    <row r="266" spans="1:45" ht="11.25" customHeight="1">
      <c r="A266" s="120"/>
      <c r="B266" s="58"/>
      <c r="C266" s="120"/>
      <c r="D266" s="120"/>
      <c r="E266" s="120"/>
      <c r="F266" s="120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122"/>
      <c r="Y266" s="12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</row>
    <row r="267" spans="1:45" ht="11.25" customHeight="1">
      <c r="A267" s="120"/>
      <c r="B267" s="58"/>
      <c r="C267" s="120"/>
      <c r="D267" s="120"/>
      <c r="E267" s="120"/>
      <c r="F267" s="120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122"/>
      <c r="Y267" s="12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</row>
    <row r="268" spans="1:45" ht="11.25" customHeight="1">
      <c r="A268" s="120"/>
      <c r="B268" s="58"/>
      <c r="C268" s="120"/>
      <c r="D268" s="120"/>
      <c r="E268" s="120"/>
      <c r="F268" s="120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122"/>
      <c r="Y268" s="12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</row>
    <row r="269" spans="1:45" ht="11.25" customHeight="1">
      <c r="A269" s="120"/>
      <c r="B269" s="58"/>
      <c r="C269" s="120"/>
      <c r="D269" s="120"/>
      <c r="E269" s="120"/>
      <c r="F269" s="120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122"/>
      <c r="Y269" s="12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</row>
    <row r="270" spans="1:45" ht="11.25" customHeight="1">
      <c r="A270" s="120"/>
      <c r="B270" s="58"/>
      <c r="C270" s="120"/>
      <c r="D270" s="120"/>
      <c r="E270" s="120"/>
      <c r="F270" s="120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122"/>
      <c r="Y270" s="12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</row>
    <row r="271" spans="1:45" ht="11.25" customHeight="1">
      <c r="A271" s="120"/>
      <c r="B271" s="58"/>
      <c r="C271" s="120"/>
      <c r="D271" s="120"/>
      <c r="E271" s="120"/>
      <c r="F271" s="120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122"/>
      <c r="Y271" s="12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</row>
    <row r="272" spans="1:45" ht="11.25" customHeight="1">
      <c r="A272" s="120"/>
      <c r="B272" s="58"/>
      <c r="C272" s="120"/>
      <c r="D272" s="120"/>
      <c r="E272" s="120"/>
      <c r="F272" s="120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122"/>
      <c r="Y272" s="12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</row>
    <row r="273" spans="1:45" ht="11.25" customHeight="1">
      <c r="A273" s="120"/>
      <c r="B273" s="58"/>
      <c r="C273" s="120"/>
      <c r="D273" s="120"/>
      <c r="E273" s="120"/>
      <c r="F273" s="120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122"/>
      <c r="Y273" s="12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</row>
    <row r="274" spans="1:45" ht="11.25" customHeight="1">
      <c r="A274" s="120"/>
      <c r="B274" s="58"/>
      <c r="C274" s="120"/>
      <c r="D274" s="120"/>
      <c r="E274" s="120"/>
      <c r="F274" s="120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122"/>
      <c r="Y274" s="12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</row>
    <row r="275" spans="1:45" ht="11.25" customHeight="1">
      <c r="A275" s="120"/>
      <c r="B275" s="58"/>
      <c r="C275" s="120"/>
      <c r="D275" s="120"/>
      <c r="E275" s="120"/>
      <c r="F275" s="120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122"/>
      <c r="Y275" s="12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</row>
    <row r="276" spans="1:45" ht="11.25" customHeight="1">
      <c r="A276" s="120"/>
      <c r="B276" s="58"/>
      <c r="C276" s="120"/>
      <c r="D276" s="120"/>
      <c r="E276" s="120"/>
      <c r="F276" s="120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122"/>
      <c r="Y276" s="12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</row>
    <row r="277" spans="1:45" ht="11.25" customHeight="1">
      <c r="A277" s="120"/>
      <c r="B277" s="58"/>
      <c r="C277" s="120"/>
      <c r="D277" s="120"/>
      <c r="E277" s="120"/>
      <c r="F277" s="120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122"/>
      <c r="Y277" s="12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</row>
    <row r="278" spans="1:45" ht="11.25" customHeight="1">
      <c r="A278" s="120"/>
      <c r="B278" s="58"/>
      <c r="C278" s="120"/>
      <c r="D278" s="120"/>
      <c r="E278" s="120"/>
      <c r="F278" s="120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122"/>
      <c r="Y278" s="12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</row>
    <row r="279" spans="1:45" ht="11.25" customHeight="1">
      <c r="A279" s="120"/>
      <c r="B279" s="58"/>
      <c r="C279" s="120"/>
      <c r="D279" s="120"/>
      <c r="E279" s="120"/>
      <c r="F279" s="120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122"/>
      <c r="Y279" s="12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</row>
    <row r="280" spans="1:45" ht="11.25" customHeight="1">
      <c r="A280" s="120"/>
      <c r="B280" s="58"/>
      <c r="C280" s="120"/>
      <c r="D280" s="120"/>
      <c r="E280" s="120"/>
      <c r="F280" s="120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122"/>
      <c r="Y280" s="12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</row>
    <row r="281" spans="1:45" ht="11.25" customHeight="1">
      <c r="A281" s="120"/>
      <c r="B281" s="58"/>
      <c r="C281" s="120"/>
      <c r="D281" s="120"/>
      <c r="E281" s="120"/>
      <c r="F281" s="120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122"/>
      <c r="Y281" s="12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</row>
    <row r="282" spans="1:45" ht="11.25" customHeight="1">
      <c r="A282" s="120"/>
      <c r="B282" s="58"/>
      <c r="C282" s="120"/>
      <c r="D282" s="120"/>
      <c r="E282" s="120"/>
      <c r="F282" s="120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122"/>
      <c r="Y282" s="12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</row>
    <row r="283" spans="1:45" ht="11.25" customHeight="1">
      <c r="A283" s="120"/>
      <c r="B283" s="58"/>
      <c r="C283" s="120"/>
      <c r="D283" s="120"/>
      <c r="E283" s="120"/>
      <c r="F283" s="120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122"/>
      <c r="Y283" s="12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</row>
    <row r="284" spans="1:45" ht="11.25" customHeight="1">
      <c r="A284" s="120"/>
      <c r="B284" s="58"/>
      <c r="C284" s="120"/>
      <c r="D284" s="120"/>
      <c r="E284" s="120"/>
      <c r="F284" s="120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122"/>
      <c r="Y284" s="12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</row>
    <row r="285" spans="1:45" ht="11.25" customHeight="1">
      <c r="A285" s="120"/>
      <c r="B285" s="58"/>
      <c r="C285" s="120"/>
      <c r="D285" s="120"/>
      <c r="E285" s="120"/>
      <c r="F285" s="120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122"/>
      <c r="Y285" s="12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</row>
    <row r="286" spans="1:45" ht="11.25" customHeight="1">
      <c r="A286" s="120"/>
      <c r="B286" s="58"/>
      <c r="C286" s="120"/>
      <c r="D286" s="120"/>
      <c r="E286" s="120"/>
      <c r="F286" s="120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122"/>
      <c r="Y286" s="12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</row>
    <row r="287" spans="1:45" ht="11.25" customHeight="1">
      <c r="A287" s="120"/>
      <c r="B287" s="58"/>
      <c r="C287" s="120"/>
      <c r="D287" s="120"/>
      <c r="E287" s="120"/>
      <c r="F287" s="120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122"/>
      <c r="Y287" s="12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</row>
    <row r="288" spans="1:45" ht="11.25" customHeight="1">
      <c r="A288" s="120"/>
      <c r="B288" s="58"/>
      <c r="C288" s="120"/>
      <c r="D288" s="120"/>
      <c r="E288" s="120"/>
      <c r="F288" s="120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122"/>
      <c r="Y288" s="12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</row>
    <row r="289" spans="1:45" ht="11.25" customHeight="1">
      <c r="A289" s="120"/>
      <c r="B289" s="58"/>
      <c r="C289" s="120"/>
      <c r="D289" s="120"/>
      <c r="E289" s="120"/>
      <c r="F289" s="120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122"/>
      <c r="Y289" s="12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</row>
    <row r="290" spans="1:45" ht="11.25" customHeight="1">
      <c r="A290" s="120"/>
      <c r="B290" s="58"/>
      <c r="C290" s="120"/>
      <c r="D290" s="120"/>
      <c r="E290" s="120"/>
      <c r="F290" s="120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122"/>
      <c r="Y290" s="12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</row>
    <row r="291" spans="1:45" ht="11.25" customHeight="1">
      <c r="A291" s="120"/>
      <c r="B291" s="58"/>
      <c r="C291" s="120"/>
      <c r="D291" s="120"/>
      <c r="E291" s="120"/>
      <c r="F291" s="120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122"/>
      <c r="Y291" s="12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</row>
    <row r="292" spans="1:45" ht="11.25" customHeight="1">
      <c r="A292" s="120"/>
      <c r="B292" s="58"/>
      <c r="C292" s="120"/>
      <c r="D292" s="120"/>
      <c r="E292" s="120"/>
      <c r="F292" s="120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122"/>
      <c r="Y292" s="12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</row>
    <row r="293" spans="1:45" ht="11.25" customHeight="1">
      <c r="A293" s="120"/>
      <c r="B293" s="58"/>
      <c r="C293" s="120"/>
      <c r="D293" s="120"/>
      <c r="E293" s="120"/>
      <c r="F293" s="120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122"/>
      <c r="Y293" s="12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</row>
    <row r="294" spans="1:45" ht="11.25" customHeight="1">
      <c r="A294" s="120"/>
      <c r="B294" s="58"/>
      <c r="C294" s="120"/>
      <c r="D294" s="120"/>
      <c r="E294" s="120"/>
      <c r="F294" s="120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122"/>
      <c r="Y294" s="12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</row>
    <row r="295" spans="1:45" ht="11.25" customHeight="1">
      <c r="A295" s="120"/>
      <c r="B295" s="58"/>
      <c r="C295" s="120"/>
      <c r="D295" s="120"/>
      <c r="E295" s="120"/>
      <c r="F295" s="120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122"/>
      <c r="Y295" s="12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</row>
    <row r="296" spans="1:45" ht="11.25" customHeight="1">
      <c r="A296" s="120"/>
      <c r="B296" s="58"/>
      <c r="C296" s="120"/>
      <c r="D296" s="120"/>
      <c r="E296" s="120"/>
      <c r="F296" s="120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122"/>
      <c r="Y296" s="12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</row>
    <row r="297" spans="1:45" ht="11.25" customHeight="1">
      <c r="A297" s="120"/>
      <c r="B297" s="58"/>
      <c r="C297" s="120"/>
      <c r="D297" s="120"/>
      <c r="E297" s="120"/>
      <c r="F297" s="120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122"/>
      <c r="Y297" s="12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</row>
    <row r="298" spans="1:45" ht="11.25" customHeight="1">
      <c r="A298" s="120"/>
      <c r="B298" s="58"/>
      <c r="C298" s="120"/>
      <c r="D298" s="120"/>
      <c r="E298" s="120"/>
      <c r="F298" s="120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122"/>
      <c r="Y298" s="12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</row>
    <row r="299" spans="1:45" ht="11.25" customHeight="1">
      <c r="A299" s="120"/>
      <c r="B299" s="58"/>
      <c r="C299" s="120"/>
      <c r="D299" s="120"/>
      <c r="E299" s="120"/>
      <c r="F299" s="120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122"/>
      <c r="Y299" s="12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</row>
    <row r="300" spans="1:45" ht="11.25" customHeight="1">
      <c r="A300" s="120"/>
      <c r="B300" s="58"/>
      <c r="C300" s="120"/>
      <c r="D300" s="120"/>
      <c r="E300" s="120"/>
      <c r="F300" s="120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122"/>
      <c r="Y300" s="12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</row>
    <row r="301" spans="1:45" ht="11.25" customHeight="1">
      <c r="A301" s="120"/>
      <c r="B301" s="58"/>
      <c r="C301" s="120"/>
      <c r="D301" s="120"/>
      <c r="E301" s="120"/>
      <c r="F301" s="120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122"/>
      <c r="Y301" s="12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</row>
    <row r="302" spans="1:45" ht="11.25" customHeight="1">
      <c r="A302" s="120"/>
      <c r="B302" s="58"/>
      <c r="C302" s="120"/>
      <c r="D302" s="120"/>
      <c r="E302" s="120"/>
      <c r="F302" s="120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122"/>
      <c r="Y302" s="12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</row>
    <row r="303" spans="1:45" ht="11.25" customHeight="1">
      <c r="A303" s="120"/>
      <c r="B303" s="58"/>
      <c r="C303" s="120"/>
      <c r="D303" s="120"/>
      <c r="E303" s="120"/>
      <c r="F303" s="120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122"/>
      <c r="Y303" s="12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</row>
    <row r="304" spans="1:45" ht="11.25" customHeight="1">
      <c r="A304" s="120"/>
      <c r="B304" s="58"/>
      <c r="C304" s="120"/>
      <c r="D304" s="120"/>
      <c r="E304" s="120"/>
      <c r="F304" s="120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122"/>
      <c r="Y304" s="12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</row>
    <row r="305" spans="1:45" ht="11.25" customHeight="1">
      <c r="A305" s="120"/>
      <c r="B305" s="58"/>
      <c r="C305" s="120"/>
      <c r="D305" s="120"/>
      <c r="E305" s="120"/>
      <c r="F305" s="120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122"/>
      <c r="Y305" s="12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</row>
    <row r="306" spans="1:45" ht="11.25" customHeight="1">
      <c r="A306" s="120"/>
      <c r="B306" s="58"/>
      <c r="C306" s="120"/>
      <c r="D306" s="120"/>
      <c r="E306" s="120"/>
      <c r="F306" s="120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122"/>
      <c r="Y306" s="12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</row>
    <row r="307" spans="1:45" ht="11.25" customHeight="1">
      <c r="A307" s="120"/>
      <c r="B307" s="58"/>
      <c r="C307" s="120"/>
      <c r="D307" s="120"/>
      <c r="E307" s="120"/>
      <c r="F307" s="120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122"/>
      <c r="Y307" s="12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</row>
    <row r="308" spans="1:45" ht="11.25" customHeight="1">
      <c r="A308" s="120"/>
      <c r="B308" s="58"/>
      <c r="C308" s="120"/>
      <c r="D308" s="120"/>
      <c r="E308" s="120"/>
      <c r="F308" s="120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122"/>
      <c r="Y308" s="12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</row>
    <row r="309" spans="1:45" ht="11.25" customHeight="1">
      <c r="A309" s="120"/>
      <c r="B309" s="58"/>
      <c r="C309" s="120"/>
      <c r="D309" s="120"/>
      <c r="E309" s="120"/>
      <c r="F309" s="120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122"/>
      <c r="Y309" s="12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</row>
    <row r="310" spans="1:45" ht="11.25" customHeight="1">
      <c r="A310" s="120"/>
      <c r="B310" s="58"/>
      <c r="C310" s="120"/>
      <c r="D310" s="120"/>
      <c r="E310" s="120"/>
      <c r="F310" s="120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122"/>
      <c r="Y310" s="12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</row>
    <row r="311" spans="1:45" ht="11.25" customHeight="1">
      <c r="A311" s="120"/>
      <c r="B311" s="58"/>
      <c r="C311" s="120"/>
      <c r="D311" s="120"/>
      <c r="E311" s="120"/>
      <c r="F311" s="120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122"/>
      <c r="Y311" s="12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</row>
    <row r="312" spans="1:45" ht="11.25" customHeight="1">
      <c r="A312" s="120"/>
      <c r="B312" s="58"/>
      <c r="C312" s="120"/>
      <c r="D312" s="120"/>
      <c r="E312" s="120"/>
      <c r="F312" s="120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122"/>
      <c r="Y312" s="12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</row>
    <row r="313" spans="1:45" ht="11.25" customHeight="1">
      <c r="A313" s="120"/>
      <c r="B313" s="58"/>
      <c r="C313" s="120"/>
      <c r="D313" s="120"/>
      <c r="E313" s="120"/>
      <c r="F313" s="120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122"/>
      <c r="Y313" s="12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</row>
    <row r="314" spans="1:45" ht="11.25" customHeight="1">
      <c r="A314" s="120"/>
      <c r="B314" s="58"/>
      <c r="C314" s="120"/>
      <c r="D314" s="120"/>
      <c r="E314" s="120"/>
      <c r="F314" s="120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122"/>
      <c r="Y314" s="12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</row>
    <row r="315" spans="1:45" ht="11.25" customHeight="1">
      <c r="A315" s="120"/>
      <c r="B315" s="58"/>
      <c r="C315" s="120"/>
      <c r="D315" s="120"/>
      <c r="E315" s="120"/>
      <c r="F315" s="120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122"/>
      <c r="Y315" s="12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</row>
    <row r="316" spans="1:45" ht="11.25" customHeight="1">
      <c r="A316" s="120"/>
      <c r="B316" s="58"/>
      <c r="C316" s="120"/>
      <c r="D316" s="120"/>
      <c r="E316" s="120"/>
      <c r="F316" s="120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122"/>
      <c r="Y316" s="12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</row>
    <row r="317" spans="1:45" ht="11.25" customHeight="1">
      <c r="A317" s="120"/>
      <c r="B317" s="58"/>
      <c r="C317" s="120"/>
      <c r="D317" s="120"/>
      <c r="E317" s="120"/>
      <c r="F317" s="120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122"/>
      <c r="Y317" s="12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</row>
    <row r="318" spans="1:45" ht="11.25" customHeight="1">
      <c r="A318" s="120"/>
      <c r="B318" s="58"/>
      <c r="C318" s="120"/>
      <c r="D318" s="120"/>
      <c r="E318" s="120"/>
      <c r="F318" s="120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122"/>
      <c r="Y318" s="12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</row>
    <row r="319" spans="1:45" ht="11.25" customHeight="1">
      <c r="A319" s="120"/>
      <c r="B319" s="58"/>
      <c r="C319" s="120"/>
      <c r="D319" s="120"/>
      <c r="E319" s="120"/>
      <c r="F319" s="120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122"/>
      <c r="Y319" s="12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</row>
    <row r="320" spans="1:45" ht="11.25" customHeight="1">
      <c r="A320" s="120"/>
      <c r="B320" s="58"/>
      <c r="C320" s="120"/>
      <c r="D320" s="120"/>
      <c r="E320" s="120"/>
      <c r="F320" s="120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122"/>
      <c r="Y320" s="12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</row>
    <row r="321" spans="1:45" ht="11.25" customHeight="1">
      <c r="A321" s="120"/>
      <c r="B321" s="58"/>
      <c r="C321" s="120"/>
      <c r="D321" s="120"/>
      <c r="E321" s="120"/>
      <c r="F321" s="120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122"/>
      <c r="Y321" s="12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</row>
    <row r="322" spans="1:45" ht="11.25" customHeight="1">
      <c r="A322" s="120"/>
      <c r="B322" s="58"/>
      <c r="C322" s="120"/>
      <c r="D322" s="120"/>
      <c r="E322" s="120"/>
      <c r="F322" s="120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122"/>
      <c r="Y322" s="12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</row>
    <row r="323" spans="1:45" ht="11.25" customHeight="1">
      <c r="A323" s="120"/>
      <c r="B323" s="58"/>
      <c r="C323" s="120"/>
      <c r="D323" s="120"/>
      <c r="E323" s="120"/>
      <c r="F323" s="120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122"/>
      <c r="Y323" s="12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</row>
    <row r="324" spans="1:45" ht="11.25" customHeight="1">
      <c r="A324" s="120"/>
      <c r="B324" s="58"/>
      <c r="C324" s="120"/>
      <c r="D324" s="120"/>
      <c r="E324" s="120"/>
      <c r="F324" s="120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122"/>
      <c r="Y324" s="12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</row>
    <row r="325" spans="1:45" ht="11.25" customHeight="1">
      <c r="A325" s="120"/>
      <c r="B325" s="58"/>
      <c r="C325" s="120"/>
      <c r="D325" s="120"/>
      <c r="E325" s="120"/>
      <c r="F325" s="120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122"/>
      <c r="Y325" s="12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</row>
    <row r="326" spans="1:45" ht="11.25" customHeight="1">
      <c r="A326" s="120"/>
      <c r="B326" s="58"/>
      <c r="C326" s="120"/>
      <c r="D326" s="120"/>
      <c r="E326" s="120"/>
      <c r="F326" s="120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122"/>
      <c r="Y326" s="12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</row>
    <row r="327" spans="1:45" ht="11.25" customHeight="1">
      <c r="A327" s="120"/>
      <c r="B327" s="58"/>
      <c r="C327" s="120"/>
      <c r="D327" s="120"/>
      <c r="E327" s="120"/>
      <c r="F327" s="120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122"/>
      <c r="Y327" s="12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</row>
    <row r="328" spans="1:45" ht="11.25" customHeight="1">
      <c r="A328" s="120"/>
      <c r="B328" s="58"/>
      <c r="C328" s="120"/>
      <c r="D328" s="120"/>
      <c r="E328" s="120"/>
      <c r="F328" s="120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122"/>
      <c r="Y328" s="12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</row>
    <row r="329" spans="1:45" ht="11.25" customHeight="1">
      <c r="A329" s="120"/>
      <c r="B329" s="58"/>
      <c r="C329" s="120"/>
      <c r="D329" s="120"/>
      <c r="E329" s="120"/>
      <c r="F329" s="120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122"/>
      <c r="Y329" s="12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</row>
    <row r="330" spans="1:45" ht="11.25" customHeight="1">
      <c r="A330" s="120"/>
      <c r="B330" s="58"/>
      <c r="C330" s="120"/>
      <c r="D330" s="120"/>
      <c r="E330" s="120"/>
      <c r="F330" s="120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122"/>
      <c r="Y330" s="12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</row>
    <row r="331" spans="1:45" ht="11.25" customHeight="1">
      <c r="A331" s="120"/>
      <c r="B331" s="58"/>
      <c r="C331" s="120"/>
      <c r="D331" s="120"/>
      <c r="E331" s="120"/>
      <c r="F331" s="120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122"/>
      <c r="Y331" s="12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</row>
    <row r="332" spans="1:45" ht="11.25" customHeight="1">
      <c r="A332" s="120"/>
      <c r="B332" s="58"/>
      <c r="C332" s="120"/>
      <c r="D332" s="120"/>
      <c r="E332" s="120"/>
      <c r="F332" s="120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122"/>
      <c r="Y332" s="12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</row>
    <row r="333" spans="1:45" ht="11.25" customHeight="1">
      <c r="A333" s="120"/>
      <c r="B333" s="58"/>
      <c r="C333" s="120"/>
      <c r="D333" s="120"/>
      <c r="E333" s="120"/>
      <c r="F333" s="120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122"/>
      <c r="Y333" s="12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</row>
    <row r="334" spans="1:45" ht="11.25" customHeight="1">
      <c r="A334" s="120"/>
      <c r="B334" s="58"/>
      <c r="C334" s="120"/>
      <c r="D334" s="120"/>
      <c r="E334" s="120"/>
      <c r="F334" s="120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122"/>
      <c r="Y334" s="12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</row>
    <row r="335" spans="1:45" ht="11.25" customHeight="1">
      <c r="A335" s="120"/>
      <c r="B335" s="58"/>
      <c r="C335" s="120"/>
      <c r="D335" s="120"/>
      <c r="E335" s="120"/>
      <c r="F335" s="120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122"/>
      <c r="Y335" s="12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</row>
    <row r="336" spans="1:45" ht="11.25" customHeight="1">
      <c r="A336" s="120"/>
      <c r="B336" s="58"/>
      <c r="C336" s="120"/>
      <c r="D336" s="120"/>
      <c r="E336" s="120"/>
      <c r="F336" s="120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122"/>
      <c r="Y336" s="12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</row>
    <row r="337" spans="1:45" ht="11.25" customHeight="1">
      <c r="A337" s="120"/>
      <c r="B337" s="58"/>
      <c r="C337" s="120"/>
      <c r="D337" s="120"/>
      <c r="E337" s="120"/>
      <c r="F337" s="120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122"/>
      <c r="Y337" s="12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</row>
    <row r="338" spans="1:45" ht="11.25" customHeight="1">
      <c r="A338" s="120"/>
      <c r="B338" s="58"/>
      <c r="C338" s="120"/>
      <c r="D338" s="120"/>
      <c r="E338" s="120"/>
      <c r="F338" s="120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122"/>
      <c r="Y338" s="12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</row>
    <row r="339" spans="1:45" ht="11.25" customHeight="1">
      <c r="A339" s="120"/>
      <c r="B339" s="58"/>
      <c r="C339" s="120"/>
      <c r="D339" s="120"/>
      <c r="E339" s="120"/>
      <c r="F339" s="120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122"/>
      <c r="Y339" s="12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</row>
    <row r="340" spans="1:45" ht="11.25" customHeight="1">
      <c r="A340" s="120"/>
      <c r="B340" s="58"/>
      <c r="C340" s="120"/>
      <c r="D340" s="120"/>
      <c r="E340" s="120"/>
      <c r="F340" s="120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122"/>
      <c r="Y340" s="12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</row>
    <row r="341" spans="1:45" ht="11.25" customHeight="1">
      <c r="A341" s="120"/>
      <c r="B341" s="58"/>
      <c r="C341" s="120"/>
      <c r="D341" s="120"/>
      <c r="E341" s="120"/>
      <c r="F341" s="120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122"/>
      <c r="Y341" s="12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</row>
    <row r="342" spans="1:45" ht="11.25" customHeight="1">
      <c r="A342" s="120"/>
      <c r="B342" s="58"/>
      <c r="C342" s="120"/>
      <c r="D342" s="120"/>
      <c r="E342" s="120"/>
      <c r="F342" s="120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122"/>
      <c r="Y342" s="12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</row>
    <row r="343" spans="1:45" ht="11.25" customHeight="1">
      <c r="A343" s="120"/>
      <c r="B343" s="58"/>
      <c r="C343" s="120"/>
      <c r="D343" s="120"/>
      <c r="E343" s="120"/>
      <c r="F343" s="120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122"/>
      <c r="Y343" s="12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</row>
    <row r="344" spans="1:45" ht="11.25" customHeight="1">
      <c r="A344" s="120"/>
      <c r="B344" s="58"/>
      <c r="C344" s="120"/>
      <c r="D344" s="120"/>
      <c r="E344" s="120"/>
      <c r="F344" s="120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122"/>
      <c r="Y344" s="12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</row>
    <row r="345" spans="1:45" ht="11.25" customHeight="1">
      <c r="A345" s="120"/>
      <c r="B345" s="58"/>
      <c r="C345" s="120"/>
      <c r="D345" s="120"/>
      <c r="E345" s="120"/>
      <c r="F345" s="120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122"/>
      <c r="Y345" s="12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</row>
    <row r="346" spans="1:45" ht="11.25" customHeight="1">
      <c r="A346" s="120"/>
      <c r="B346" s="58"/>
      <c r="C346" s="120"/>
      <c r="D346" s="120"/>
      <c r="E346" s="120"/>
      <c r="F346" s="120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122"/>
      <c r="Y346" s="12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</row>
    <row r="347" spans="1:45" ht="11.25" customHeight="1">
      <c r="A347" s="120"/>
      <c r="B347" s="58"/>
      <c r="C347" s="120"/>
      <c r="D347" s="120"/>
      <c r="E347" s="120"/>
      <c r="F347" s="120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122"/>
      <c r="Y347" s="12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</row>
    <row r="348" spans="1:45" ht="11.25" customHeight="1">
      <c r="A348" s="120"/>
      <c r="B348" s="58"/>
      <c r="C348" s="120"/>
      <c r="D348" s="120"/>
      <c r="E348" s="120"/>
      <c r="F348" s="120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122"/>
      <c r="Y348" s="12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</row>
    <row r="349" spans="1:45" ht="11.25" customHeight="1">
      <c r="A349" s="120"/>
      <c r="B349" s="58"/>
      <c r="C349" s="120"/>
      <c r="D349" s="120"/>
      <c r="E349" s="120"/>
      <c r="F349" s="120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122"/>
      <c r="Y349" s="12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</row>
    <row r="350" spans="1:45" ht="11.25" customHeight="1">
      <c r="A350" s="120"/>
      <c r="B350" s="58"/>
      <c r="C350" s="120"/>
      <c r="D350" s="120"/>
      <c r="E350" s="120"/>
      <c r="F350" s="120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122"/>
      <c r="Y350" s="12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</row>
    <row r="351" spans="1:45" ht="11.25" customHeight="1">
      <c r="A351" s="120"/>
      <c r="B351" s="58"/>
      <c r="C351" s="120"/>
      <c r="D351" s="120"/>
      <c r="E351" s="120"/>
      <c r="F351" s="120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122"/>
      <c r="Y351" s="12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</row>
    <row r="352" spans="1:45" ht="11.25" customHeight="1">
      <c r="A352" s="120"/>
      <c r="B352" s="58"/>
      <c r="C352" s="120"/>
      <c r="D352" s="120"/>
      <c r="E352" s="120"/>
      <c r="F352" s="120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122"/>
      <c r="Y352" s="12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</row>
    <row r="353" spans="1:45" ht="11.25" customHeight="1">
      <c r="A353" s="120"/>
      <c r="B353" s="58"/>
      <c r="C353" s="120"/>
      <c r="D353" s="120"/>
      <c r="E353" s="120"/>
      <c r="F353" s="120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122"/>
      <c r="Y353" s="12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</row>
    <row r="354" spans="1:45" ht="11.25" customHeight="1">
      <c r="A354" s="120"/>
      <c r="B354" s="58"/>
      <c r="C354" s="120"/>
      <c r="D354" s="120"/>
      <c r="E354" s="120"/>
      <c r="F354" s="120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122"/>
      <c r="Y354" s="12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</row>
    <row r="355" spans="1:45" ht="11.25" customHeight="1">
      <c r="A355" s="120"/>
      <c r="B355" s="58"/>
      <c r="C355" s="120"/>
      <c r="D355" s="120"/>
      <c r="E355" s="120"/>
      <c r="F355" s="120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122"/>
      <c r="Y355" s="12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</row>
    <row r="356" spans="1:45" ht="11.25" customHeight="1">
      <c r="A356" s="120"/>
      <c r="B356" s="58"/>
      <c r="C356" s="120"/>
      <c r="D356" s="120"/>
      <c r="E356" s="120"/>
      <c r="F356" s="120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122"/>
      <c r="Y356" s="12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</row>
    <row r="357" spans="1:45" ht="11.25" customHeight="1">
      <c r="A357" s="120"/>
      <c r="B357" s="58"/>
      <c r="C357" s="120"/>
      <c r="D357" s="120"/>
      <c r="E357" s="120"/>
      <c r="F357" s="120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122"/>
      <c r="Y357" s="12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</row>
    <row r="358" spans="1:45" ht="11.25" customHeight="1">
      <c r="A358" s="120"/>
      <c r="B358" s="58"/>
      <c r="C358" s="120"/>
      <c r="D358" s="120"/>
      <c r="E358" s="120"/>
      <c r="F358" s="120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122"/>
      <c r="Y358" s="12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</row>
    <row r="359" spans="1:45" ht="11.25" customHeight="1">
      <c r="A359" s="120"/>
      <c r="B359" s="58"/>
      <c r="C359" s="120"/>
      <c r="D359" s="120"/>
      <c r="E359" s="120"/>
      <c r="F359" s="120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122"/>
      <c r="Y359" s="12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</row>
    <row r="360" spans="1:45" ht="11.25" customHeight="1">
      <c r="A360" s="120"/>
      <c r="B360" s="58"/>
      <c r="C360" s="120"/>
      <c r="D360" s="120"/>
      <c r="E360" s="120"/>
      <c r="F360" s="120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122"/>
      <c r="Y360" s="12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</row>
    <row r="361" spans="1:45" ht="11.25" customHeight="1">
      <c r="A361" s="120"/>
      <c r="B361" s="58"/>
      <c r="C361" s="120"/>
      <c r="D361" s="120"/>
      <c r="E361" s="120"/>
      <c r="F361" s="120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122"/>
      <c r="Y361" s="12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</row>
    <row r="362" spans="1:45" ht="11.25" customHeight="1">
      <c r="A362" s="120"/>
      <c r="B362" s="58"/>
      <c r="C362" s="120"/>
      <c r="D362" s="120"/>
      <c r="E362" s="120"/>
      <c r="F362" s="120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122"/>
      <c r="Y362" s="12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</row>
    <row r="363" spans="1:45" ht="11.25" customHeight="1">
      <c r="A363" s="120"/>
      <c r="B363" s="58"/>
      <c r="C363" s="120"/>
      <c r="D363" s="120"/>
      <c r="E363" s="120"/>
      <c r="F363" s="120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122"/>
      <c r="Y363" s="12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</row>
    <row r="364" spans="1:45" ht="11.25" customHeight="1">
      <c r="A364" s="120"/>
      <c r="B364" s="58"/>
      <c r="C364" s="120"/>
      <c r="D364" s="120"/>
      <c r="E364" s="120"/>
      <c r="F364" s="120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122"/>
      <c r="Y364" s="12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</row>
    <row r="365" spans="1:45" ht="11.25" customHeight="1">
      <c r="A365" s="120"/>
      <c r="B365" s="58"/>
      <c r="C365" s="120"/>
      <c r="D365" s="120"/>
      <c r="E365" s="120"/>
      <c r="F365" s="120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122"/>
      <c r="Y365" s="12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</row>
    <row r="366" spans="1:45" ht="11.25" customHeight="1">
      <c r="A366" s="120"/>
      <c r="B366" s="58"/>
      <c r="C366" s="120"/>
      <c r="D366" s="120"/>
      <c r="E366" s="120"/>
      <c r="F366" s="120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122"/>
      <c r="Y366" s="12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</row>
    <row r="367" spans="1:45" ht="11.25" customHeight="1">
      <c r="A367" s="120"/>
      <c r="B367" s="58"/>
      <c r="C367" s="120"/>
      <c r="D367" s="120"/>
      <c r="E367" s="120"/>
      <c r="F367" s="120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122"/>
      <c r="Y367" s="12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</row>
    <row r="368" spans="1:45" ht="11.25" customHeight="1">
      <c r="A368" s="120"/>
      <c r="B368" s="58"/>
      <c r="C368" s="120"/>
      <c r="D368" s="120"/>
      <c r="E368" s="120"/>
      <c r="F368" s="120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122"/>
      <c r="Y368" s="12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</row>
    <row r="369" spans="1:45" ht="11.25" customHeight="1">
      <c r="A369" s="120"/>
      <c r="B369" s="58"/>
      <c r="C369" s="120"/>
      <c r="D369" s="120"/>
      <c r="E369" s="120"/>
      <c r="F369" s="120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122"/>
      <c r="Y369" s="12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</row>
    <row r="370" spans="1:45" ht="11.25" customHeight="1">
      <c r="A370" s="120"/>
      <c r="B370" s="58"/>
      <c r="C370" s="120"/>
      <c r="D370" s="120"/>
      <c r="E370" s="120"/>
      <c r="F370" s="120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122"/>
      <c r="Y370" s="12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</row>
    <row r="371" spans="1:45" ht="11.25" customHeight="1">
      <c r="A371" s="120"/>
      <c r="B371" s="58"/>
      <c r="C371" s="120"/>
      <c r="D371" s="120"/>
      <c r="E371" s="120"/>
      <c r="F371" s="120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122"/>
      <c r="Y371" s="12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</row>
    <row r="372" spans="1:45" ht="11.25" customHeight="1">
      <c r="A372" s="120"/>
      <c r="B372" s="58"/>
      <c r="C372" s="120"/>
      <c r="D372" s="120"/>
      <c r="E372" s="120"/>
      <c r="F372" s="120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122"/>
      <c r="Y372" s="12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</row>
    <row r="373" spans="1:45" ht="11.25" customHeight="1">
      <c r="A373" s="120"/>
      <c r="B373" s="58"/>
      <c r="C373" s="120"/>
      <c r="D373" s="120"/>
      <c r="E373" s="120"/>
      <c r="F373" s="120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122"/>
      <c r="Y373" s="12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</row>
    <row r="374" spans="1:45" ht="11.25" customHeight="1">
      <c r="A374" s="120"/>
      <c r="B374" s="58"/>
      <c r="C374" s="120"/>
      <c r="D374" s="120"/>
      <c r="E374" s="120"/>
      <c r="F374" s="120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122"/>
      <c r="Y374" s="12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</row>
    <row r="375" spans="1:45" ht="11.25" customHeight="1">
      <c r="A375" s="120"/>
      <c r="B375" s="58"/>
      <c r="C375" s="120"/>
      <c r="D375" s="120"/>
      <c r="E375" s="120"/>
      <c r="F375" s="120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122"/>
      <c r="Y375" s="12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</row>
    <row r="376" spans="1:45" ht="11.25" customHeight="1">
      <c r="A376" s="120"/>
      <c r="B376" s="58"/>
      <c r="C376" s="120"/>
      <c r="D376" s="120"/>
      <c r="E376" s="120"/>
      <c r="F376" s="120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122"/>
      <c r="Y376" s="12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</row>
    <row r="377" spans="1:45" ht="11.25" customHeight="1">
      <c r="A377" s="120"/>
      <c r="B377" s="58"/>
      <c r="C377" s="120"/>
      <c r="D377" s="120"/>
      <c r="E377" s="120"/>
      <c r="F377" s="120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122"/>
      <c r="Y377" s="12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</row>
    <row r="378" spans="1:45" ht="11.25" customHeight="1">
      <c r="A378" s="120"/>
      <c r="B378" s="58"/>
      <c r="C378" s="120"/>
      <c r="D378" s="120"/>
      <c r="E378" s="120"/>
      <c r="F378" s="120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122"/>
      <c r="Y378" s="12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</row>
    <row r="379" spans="1:45" ht="11.25" customHeight="1">
      <c r="A379" s="120"/>
      <c r="B379" s="58"/>
      <c r="C379" s="120"/>
      <c r="D379" s="120"/>
      <c r="E379" s="120"/>
      <c r="F379" s="120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122"/>
      <c r="Y379" s="12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</row>
    <row r="380" spans="1:45" ht="11.25" customHeight="1">
      <c r="A380" s="120"/>
      <c r="B380" s="58"/>
      <c r="C380" s="120"/>
      <c r="D380" s="120"/>
      <c r="E380" s="120"/>
      <c r="F380" s="120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122"/>
      <c r="Y380" s="12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</row>
    <row r="381" spans="1:45" ht="11.25" customHeight="1">
      <c r="A381" s="120"/>
      <c r="B381" s="58"/>
      <c r="C381" s="120"/>
      <c r="D381" s="120"/>
      <c r="E381" s="120"/>
      <c r="F381" s="120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122"/>
      <c r="Y381" s="12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</row>
    <row r="382" spans="1:45" ht="11.25" customHeight="1">
      <c r="A382" s="120"/>
      <c r="B382" s="58"/>
      <c r="C382" s="120"/>
      <c r="D382" s="120"/>
      <c r="E382" s="120"/>
      <c r="F382" s="120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122"/>
      <c r="Y382" s="12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</row>
    <row r="383" spans="1:45" ht="11.25" customHeight="1">
      <c r="A383" s="120"/>
      <c r="B383" s="58"/>
      <c r="C383" s="120"/>
      <c r="D383" s="120"/>
      <c r="E383" s="120"/>
      <c r="F383" s="120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122"/>
      <c r="Y383" s="12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</row>
    <row r="384" spans="1:45" ht="11.25" customHeight="1">
      <c r="A384" s="120"/>
      <c r="B384" s="58"/>
      <c r="C384" s="120"/>
      <c r="D384" s="120"/>
      <c r="E384" s="120"/>
      <c r="F384" s="120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122"/>
      <c r="Y384" s="12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</row>
    <row r="385" spans="1:45" ht="11.25" customHeight="1">
      <c r="A385" s="120"/>
      <c r="B385" s="58"/>
      <c r="C385" s="120"/>
      <c r="D385" s="120"/>
      <c r="E385" s="120"/>
      <c r="F385" s="120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122"/>
      <c r="Y385" s="12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</row>
    <row r="386" spans="1:45" ht="11.25" customHeight="1">
      <c r="A386" s="120"/>
      <c r="B386" s="58"/>
      <c r="C386" s="120"/>
      <c r="D386" s="120"/>
      <c r="E386" s="120"/>
      <c r="F386" s="120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122"/>
      <c r="Y386" s="12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</row>
    <row r="387" spans="1:45" ht="11.25" customHeight="1">
      <c r="A387" s="120"/>
      <c r="B387" s="58"/>
      <c r="C387" s="120"/>
      <c r="D387" s="120"/>
      <c r="E387" s="120"/>
      <c r="F387" s="120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122"/>
      <c r="Y387" s="12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</row>
    <row r="388" spans="1:45" ht="11.25" customHeight="1">
      <c r="A388" s="120"/>
      <c r="B388" s="58"/>
      <c r="C388" s="120"/>
      <c r="D388" s="120"/>
      <c r="E388" s="120"/>
      <c r="F388" s="120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122"/>
      <c r="Y388" s="12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</row>
    <row r="389" spans="1:45" ht="11.25" customHeight="1">
      <c r="A389" s="120"/>
      <c r="B389" s="58"/>
      <c r="C389" s="120"/>
      <c r="D389" s="120"/>
      <c r="E389" s="120"/>
      <c r="F389" s="120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122"/>
      <c r="Y389" s="12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</row>
    <row r="390" spans="1:45" ht="11.25" customHeight="1">
      <c r="A390" s="120"/>
      <c r="B390" s="58"/>
      <c r="C390" s="120"/>
      <c r="D390" s="120"/>
      <c r="E390" s="120"/>
      <c r="F390" s="120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122"/>
      <c r="Y390" s="12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</row>
    <row r="391" spans="1:45" ht="11.25" customHeight="1">
      <c r="A391" s="120"/>
      <c r="B391" s="58"/>
      <c r="C391" s="120"/>
      <c r="D391" s="120"/>
      <c r="E391" s="120"/>
      <c r="F391" s="120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122"/>
      <c r="Y391" s="12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</row>
    <row r="392" spans="1:45" ht="11.25" customHeight="1">
      <c r="A392" s="120"/>
      <c r="B392" s="58"/>
      <c r="C392" s="120"/>
      <c r="D392" s="120"/>
      <c r="E392" s="120"/>
      <c r="F392" s="120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122"/>
      <c r="Y392" s="12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</row>
    <row r="393" spans="1:45" ht="11.25" customHeight="1">
      <c r="A393" s="120"/>
      <c r="B393" s="58"/>
      <c r="C393" s="120"/>
      <c r="D393" s="120"/>
      <c r="E393" s="120"/>
      <c r="F393" s="120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122"/>
      <c r="Y393" s="12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</row>
    <row r="394" spans="1:45" ht="11.25" customHeight="1">
      <c r="A394" s="120"/>
      <c r="B394" s="58"/>
      <c r="C394" s="120"/>
      <c r="D394" s="120"/>
      <c r="E394" s="120"/>
      <c r="F394" s="120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122"/>
      <c r="Y394" s="12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</row>
    <row r="395" spans="1:45" ht="11.25" customHeight="1">
      <c r="A395" s="120"/>
      <c r="B395" s="58"/>
      <c r="C395" s="120"/>
      <c r="D395" s="120"/>
      <c r="E395" s="120"/>
      <c r="F395" s="120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122"/>
      <c r="Y395" s="12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</row>
    <row r="396" spans="1:45" ht="11.25" customHeight="1">
      <c r="A396" s="120"/>
      <c r="B396" s="58"/>
      <c r="C396" s="120"/>
      <c r="D396" s="120"/>
      <c r="E396" s="120"/>
      <c r="F396" s="120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122"/>
      <c r="Y396" s="12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</row>
    <row r="397" spans="1:45" ht="11.25" customHeight="1">
      <c r="A397" s="120"/>
      <c r="B397" s="58"/>
      <c r="C397" s="120"/>
      <c r="D397" s="120"/>
      <c r="E397" s="120"/>
      <c r="F397" s="120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122"/>
      <c r="Y397" s="12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</row>
    <row r="398" spans="1:45" ht="11.25" customHeight="1">
      <c r="A398" s="120"/>
      <c r="B398" s="58"/>
      <c r="C398" s="120"/>
      <c r="D398" s="120"/>
      <c r="E398" s="120"/>
      <c r="F398" s="120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122"/>
      <c r="Y398" s="12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</row>
    <row r="399" spans="1:45" ht="11.25" customHeight="1">
      <c r="A399" s="120"/>
      <c r="B399" s="58"/>
      <c r="C399" s="120"/>
      <c r="D399" s="120"/>
      <c r="E399" s="120"/>
      <c r="F399" s="120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122"/>
      <c r="Y399" s="12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</row>
    <row r="400" spans="1:45" ht="11.25" customHeight="1">
      <c r="A400" s="120"/>
      <c r="B400" s="58"/>
      <c r="C400" s="120"/>
      <c r="D400" s="120"/>
      <c r="E400" s="120"/>
      <c r="F400" s="120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122"/>
      <c r="Y400" s="12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</row>
    <row r="401" spans="1:45" ht="11.25" customHeight="1">
      <c r="A401" s="120"/>
      <c r="B401" s="58"/>
      <c r="C401" s="120"/>
      <c r="D401" s="120"/>
      <c r="E401" s="120"/>
      <c r="F401" s="120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122"/>
      <c r="Y401" s="12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</row>
    <row r="402" spans="1:45" ht="11.25" customHeight="1">
      <c r="A402" s="120"/>
      <c r="B402" s="58"/>
      <c r="C402" s="120"/>
      <c r="D402" s="120"/>
      <c r="E402" s="120"/>
      <c r="F402" s="120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122"/>
      <c r="Y402" s="12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</row>
    <row r="403" spans="1:45" ht="11.25" customHeight="1">
      <c r="A403" s="120"/>
      <c r="B403" s="58"/>
      <c r="C403" s="120"/>
      <c r="D403" s="120"/>
      <c r="E403" s="120"/>
      <c r="F403" s="120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122"/>
      <c r="Y403" s="12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</row>
    <row r="404" spans="1:45" ht="11.25" customHeight="1">
      <c r="A404" s="120"/>
      <c r="B404" s="58"/>
      <c r="C404" s="120"/>
      <c r="D404" s="120"/>
      <c r="E404" s="120"/>
      <c r="F404" s="120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122"/>
      <c r="Y404" s="12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</row>
    <row r="405" spans="1:45" ht="11.25" customHeight="1">
      <c r="A405" s="120"/>
      <c r="B405" s="58"/>
      <c r="C405" s="120"/>
      <c r="D405" s="120"/>
      <c r="E405" s="120"/>
      <c r="F405" s="120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122"/>
      <c r="Y405" s="12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</row>
    <row r="406" spans="1:45" ht="11.25" customHeight="1">
      <c r="A406" s="120"/>
      <c r="B406" s="58"/>
      <c r="C406" s="120"/>
      <c r="D406" s="120"/>
      <c r="E406" s="120"/>
      <c r="F406" s="120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122"/>
      <c r="Y406" s="12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</row>
    <row r="407" spans="1:45" ht="11.25" customHeight="1">
      <c r="A407" s="120"/>
      <c r="B407" s="58"/>
      <c r="C407" s="120"/>
      <c r="D407" s="120"/>
      <c r="E407" s="120"/>
      <c r="F407" s="120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122"/>
      <c r="Y407" s="12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</row>
    <row r="408" spans="1:45" ht="11.25" customHeight="1">
      <c r="A408" s="120"/>
      <c r="B408" s="58"/>
      <c r="C408" s="120"/>
      <c r="D408" s="120"/>
      <c r="E408" s="120"/>
      <c r="F408" s="120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122"/>
      <c r="Y408" s="12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</row>
    <row r="409" spans="1:45" ht="11.25" customHeight="1">
      <c r="A409" s="120"/>
      <c r="B409" s="58"/>
      <c r="C409" s="120"/>
      <c r="D409" s="120"/>
      <c r="E409" s="120"/>
      <c r="F409" s="120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122"/>
      <c r="Y409" s="12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</row>
    <row r="410" spans="1:45" ht="11.25" customHeight="1">
      <c r="A410" s="120"/>
      <c r="B410" s="58"/>
      <c r="C410" s="120"/>
      <c r="D410" s="120"/>
      <c r="E410" s="120"/>
      <c r="F410" s="120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122"/>
      <c r="Y410" s="12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</row>
    <row r="411" spans="1:45" ht="11.25" customHeight="1">
      <c r="A411" s="120"/>
      <c r="B411" s="58"/>
      <c r="C411" s="120"/>
      <c r="D411" s="120"/>
      <c r="E411" s="120"/>
      <c r="F411" s="120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122"/>
      <c r="Y411" s="12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</row>
    <row r="412" spans="1:45" ht="11.25" customHeight="1">
      <c r="A412" s="120"/>
      <c r="B412" s="58"/>
      <c r="C412" s="120"/>
      <c r="D412" s="120"/>
      <c r="E412" s="120"/>
      <c r="F412" s="120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122"/>
      <c r="Y412" s="12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</row>
    <row r="413" spans="1:45" ht="11.25" customHeight="1">
      <c r="A413" s="120"/>
      <c r="B413" s="58"/>
      <c r="C413" s="120"/>
      <c r="D413" s="120"/>
      <c r="E413" s="120"/>
      <c r="F413" s="120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122"/>
      <c r="Y413" s="12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</row>
    <row r="414" spans="1:45" ht="11.25" customHeight="1">
      <c r="A414" s="120"/>
      <c r="B414" s="58"/>
      <c r="C414" s="120"/>
      <c r="D414" s="120"/>
      <c r="E414" s="120"/>
      <c r="F414" s="120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122"/>
      <c r="Y414" s="12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</row>
    <row r="415" spans="1:45" ht="11.25" customHeight="1">
      <c r="A415" s="120"/>
      <c r="B415" s="58"/>
      <c r="C415" s="120"/>
      <c r="D415" s="120"/>
      <c r="E415" s="120"/>
      <c r="F415" s="120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122"/>
      <c r="Y415" s="12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</row>
    <row r="416" spans="1:45" ht="11.25" customHeight="1">
      <c r="A416" s="120"/>
      <c r="B416" s="58"/>
      <c r="C416" s="120"/>
      <c r="D416" s="120"/>
      <c r="E416" s="120"/>
      <c r="F416" s="120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122"/>
      <c r="Y416" s="12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</row>
    <row r="417" spans="1:45" ht="11.25" customHeight="1">
      <c r="A417" s="120"/>
      <c r="B417" s="58"/>
      <c r="C417" s="120"/>
      <c r="D417" s="120"/>
      <c r="E417" s="120"/>
      <c r="F417" s="120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122"/>
      <c r="Y417" s="12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</row>
    <row r="418" spans="1:45" ht="11.25" customHeight="1">
      <c r="A418" s="120"/>
      <c r="B418" s="58"/>
      <c r="C418" s="120"/>
      <c r="D418" s="120"/>
      <c r="E418" s="120"/>
      <c r="F418" s="120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122"/>
      <c r="Y418" s="12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</row>
    <row r="419" spans="1:45" ht="11.25" customHeight="1">
      <c r="A419" s="120"/>
      <c r="B419" s="58"/>
      <c r="C419" s="120"/>
      <c r="D419" s="120"/>
      <c r="E419" s="120"/>
      <c r="F419" s="120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122"/>
      <c r="Y419" s="12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</row>
    <row r="420" spans="1:45" ht="11.25" customHeight="1">
      <c r="A420" s="120"/>
      <c r="B420" s="58"/>
      <c r="C420" s="120"/>
      <c r="D420" s="120"/>
      <c r="E420" s="120"/>
      <c r="F420" s="120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122"/>
      <c r="Y420" s="12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</row>
    <row r="421" spans="1:45" ht="11.25" customHeight="1">
      <c r="A421" s="120"/>
      <c r="B421" s="58"/>
      <c r="C421" s="120"/>
      <c r="D421" s="120"/>
      <c r="E421" s="120"/>
      <c r="F421" s="120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122"/>
      <c r="Y421" s="12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</row>
    <row r="422" spans="1:45" ht="11.25" customHeight="1">
      <c r="A422" s="120"/>
      <c r="B422" s="58"/>
      <c r="C422" s="120"/>
      <c r="D422" s="120"/>
      <c r="E422" s="120"/>
      <c r="F422" s="120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122"/>
      <c r="Y422" s="12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</row>
    <row r="423" spans="1:45" ht="11.25" customHeight="1">
      <c r="A423" s="120"/>
      <c r="B423" s="58"/>
      <c r="C423" s="120"/>
      <c r="D423" s="120"/>
      <c r="E423" s="120"/>
      <c r="F423" s="120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122"/>
      <c r="Y423" s="12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</row>
    <row r="424" spans="1:45" ht="11.25" customHeight="1">
      <c r="A424" s="120"/>
      <c r="B424" s="58"/>
      <c r="C424" s="120"/>
      <c r="D424" s="120"/>
      <c r="E424" s="120"/>
      <c r="F424" s="120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122"/>
      <c r="Y424" s="12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</row>
    <row r="425" spans="1:45" ht="11.25" customHeight="1">
      <c r="A425" s="120"/>
      <c r="B425" s="58"/>
      <c r="C425" s="120"/>
      <c r="D425" s="120"/>
      <c r="E425" s="120"/>
      <c r="F425" s="120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122"/>
      <c r="Y425" s="12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</row>
    <row r="426" spans="1:45" ht="11.25" customHeight="1">
      <c r="A426" s="120"/>
      <c r="B426" s="58"/>
      <c r="C426" s="120"/>
      <c r="D426" s="120"/>
      <c r="E426" s="120"/>
      <c r="F426" s="120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122"/>
      <c r="Y426" s="12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</row>
    <row r="427" spans="1:45" ht="11.25" customHeight="1">
      <c r="A427" s="120"/>
      <c r="B427" s="58"/>
      <c r="C427" s="120"/>
      <c r="D427" s="120"/>
      <c r="E427" s="120"/>
      <c r="F427" s="120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122"/>
      <c r="Y427" s="12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</row>
    <row r="428" spans="1:45" ht="11.25" customHeight="1">
      <c r="A428" s="120"/>
      <c r="B428" s="58"/>
      <c r="C428" s="120"/>
      <c r="D428" s="120"/>
      <c r="E428" s="120"/>
      <c r="F428" s="120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122"/>
      <c r="Y428" s="12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</row>
    <row r="429" spans="1:45" ht="11.25" customHeight="1">
      <c r="A429" s="120"/>
      <c r="B429" s="58"/>
      <c r="C429" s="120"/>
      <c r="D429" s="120"/>
      <c r="E429" s="120"/>
      <c r="F429" s="120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122"/>
      <c r="Y429" s="12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</row>
    <row r="430" spans="1:45" ht="11.25" customHeight="1">
      <c r="A430" s="120"/>
      <c r="B430" s="58"/>
      <c r="C430" s="120"/>
      <c r="D430" s="120"/>
      <c r="E430" s="120"/>
      <c r="F430" s="120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122"/>
      <c r="Y430" s="12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</row>
    <row r="431" spans="1:45" ht="11.25" customHeight="1">
      <c r="A431" s="120"/>
      <c r="B431" s="58"/>
      <c r="C431" s="120"/>
      <c r="D431" s="120"/>
      <c r="E431" s="120"/>
      <c r="F431" s="120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122"/>
      <c r="Y431" s="12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</row>
    <row r="432" spans="1:45" ht="11.25" customHeight="1">
      <c r="A432" s="120"/>
      <c r="B432" s="58"/>
      <c r="C432" s="120"/>
      <c r="D432" s="120"/>
      <c r="E432" s="120"/>
      <c r="F432" s="120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122"/>
      <c r="Y432" s="12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</row>
    <row r="433" spans="1:45" ht="11.25" customHeight="1">
      <c r="A433" s="120"/>
      <c r="B433" s="58"/>
      <c r="C433" s="120"/>
      <c r="D433" s="120"/>
      <c r="E433" s="120"/>
      <c r="F433" s="120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122"/>
      <c r="Y433" s="12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</row>
    <row r="434" spans="1:45" ht="11.25" customHeight="1">
      <c r="A434" s="120"/>
      <c r="B434" s="58"/>
      <c r="C434" s="120"/>
      <c r="D434" s="120"/>
      <c r="E434" s="120"/>
      <c r="F434" s="120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122"/>
      <c r="Y434" s="12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</row>
    <row r="435" spans="1:45" ht="11.25" customHeight="1">
      <c r="A435" s="120"/>
      <c r="B435" s="58"/>
      <c r="C435" s="120"/>
      <c r="D435" s="120"/>
      <c r="E435" s="120"/>
      <c r="F435" s="120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122"/>
      <c r="Y435" s="12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</row>
    <row r="436" spans="1:45" ht="11.25" customHeight="1">
      <c r="A436" s="120"/>
      <c r="B436" s="58"/>
      <c r="C436" s="120"/>
      <c r="D436" s="120"/>
      <c r="E436" s="120"/>
      <c r="F436" s="120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122"/>
      <c r="Y436" s="12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</row>
    <row r="437" spans="1:45" ht="11.25" customHeight="1">
      <c r="A437" s="120"/>
      <c r="B437" s="58"/>
      <c r="C437" s="120"/>
      <c r="D437" s="120"/>
      <c r="E437" s="120"/>
      <c r="F437" s="120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122"/>
      <c r="Y437" s="12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</row>
    <row r="438" spans="1:45" ht="11.25" customHeight="1">
      <c r="A438" s="120"/>
      <c r="B438" s="58"/>
      <c r="C438" s="120"/>
      <c r="D438" s="120"/>
      <c r="E438" s="120"/>
      <c r="F438" s="120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122"/>
      <c r="Y438" s="12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</row>
    <row r="439" spans="1:45" ht="11.25" customHeight="1">
      <c r="A439" s="120"/>
      <c r="B439" s="58"/>
      <c r="C439" s="120"/>
      <c r="D439" s="120"/>
      <c r="E439" s="120"/>
      <c r="F439" s="120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122"/>
      <c r="Y439" s="12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</row>
    <row r="440" spans="1:45" ht="11.25" customHeight="1">
      <c r="A440" s="120"/>
      <c r="B440" s="58"/>
      <c r="C440" s="120"/>
      <c r="D440" s="120"/>
      <c r="E440" s="120"/>
      <c r="F440" s="120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122"/>
      <c r="Y440" s="12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</row>
    <row r="441" spans="1:45" ht="11.25" customHeight="1">
      <c r="A441" s="120"/>
      <c r="B441" s="58"/>
      <c r="C441" s="120"/>
      <c r="D441" s="120"/>
      <c r="E441" s="120"/>
      <c r="F441" s="120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122"/>
      <c r="Y441" s="12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</row>
    <row r="442" spans="1:45" ht="11.25" customHeight="1">
      <c r="A442" s="120"/>
      <c r="B442" s="58"/>
      <c r="C442" s="120"/>
      <c r="D442" s="120"/>
      <c r="E442" s="120"/>
      <c r="F442" s="120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122"/>
      <c r="Y442" s="12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</row>
    <row r="443" spans="1:45" ht="11.25" customHeight="1">
      <c r="A443" s="120"/>
      <c r="B443" s="58"/>
      <c r="C443" s="120"/>
      <c r="D443" s="120"/>
      <c r="E443" s="120"/>
      <c r="F443" s="120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122"/>
      <c r="Y443" s="12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</row>
    <row r="444" spans="1:45" ht="11.25" customHeight="1">
      <c r="A444" s="120"/>
      <c r="B444" s="58"/>
      <c r="C444" s="120"/>
      <c r="D444" s="120"/>
      <c r="E444" s="120"/>
      <c r="F444" s="120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122"/>
      <c r="Y444" s="12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</row>
    <row r="445" spans="1:45" ht="11.25" customHeight="1">
      <c r="A445" s="120"/>
      <c r="B445" s="58"/>
      <c r="C445" s="120"/>
      <c r="D445" s="120"/>
      <c r="E445" s="120"/>
      <c r="F445" s="120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122"/>
      <c r="Y445" s="12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</row>
    <row r="446" spans="1:45" ht="11.25" customHeight="1">
      <c r="A446" s="120"/>
      <c r="B446" s="58"/>
      <c r="C446" s="120"/>
      <c r="D446" s="120"/>
      <c r="E446" s="120"/>
      <c r="F446" s="120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122"/>
      <c r="Y446" s="12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</row>
    <row r="447" spans="1:45" ht="11.25" customHeight="1">
      <c r="A447" s="120"/>
      <c r="B447" s="58"/>
      <c r="C447" s="120"/>
      <c r="D447" s="120"/>
      <c r="E447" s="120"/>
      <c r="F447" s="120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122"/>
      <c r="Y447" s="12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</row>
    <row r="448" spans="1:45" ht="11.25" customHeight="1">
      <c r="A448" s="120"/>
      <c r="B448" s="58"/>
      <c r="C448" s="120"/>
      <c r="D448" s="120"/>
      <c r="E448" s="120"/>
      <c r="F448" s="120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122"/>
      <c r="Y448" s="12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</row>
    <row r="449" spans="1:45" ht="11.25" customHeight="1">
      <c r="A449" s="120"/>
      <c r="B449" s="58"/>
      <c r="C449" s="120"/>
      <c r="D449" s="120"/>
      <c r="E449" s="120"/>
      <c r="F449" s="120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122"/>
      <c r="Y449" s="12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</row>
    <row r="450" spans="1:45" ht="11.25" customHeight="1">
      <c r="A450" s="120"/>
      <c r="B450" s="58"/>
      <c r="C450" s="120"/>
      <c r="D450" s="120"/>
      <c r="E450" s="120"/>
      <c r="F450" s="120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122"/>
      <c r="Y450" s="12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</row>
    <row r="451" spans="1:45" ht="11.25" customHeight="1">
      <c r="A451" s="120"/>
      <c r="B451" s="58"/>
      <c r="C451" s="120"/>
      <c r="D451" s="120"/>
      <c r="E451" s="120"/>
      <c r="F451" s="120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122"/>
      <c r="Y451" s="12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</row>
    <row r="452" spans="1:45" ht="11.25" customHeight="1">
      <c r="A452" s="120"/>
      <c r="B452" s="58"/>
      <c r="C452" s="120"/>
      <c r="D452" s="120"/>
      <c r="E452" s="120"/>
      <c r="F452" s="120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122"/>
      <c r="Y452" s="12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</row>
    <row r="453" spans="1:45" ht="11.25" customHeight="1">
      <c r="A453" s="120"/>
      <c r="B453" s="58"/>
      <c r="C453" s="120"/>
      <c r="D453" s="120"/>
      <c r="E453" s="120"/>
      <c r="F453" s="120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122"/>
      <c r="Y453" s="12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</row>
    <row r="454" spans="1:45" ht="11.25" customHeight="1">
      <c r="A454" s="120"/>
      <c r="B454" s="58"/>
      <c r="C454" s="120"/>
      <c r="D454" s="120"/>
      <c r="E454" s="120"/>
      <c r="F454" s="120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122"/>
      <c r="Y454" s="12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</row>
    <row r="455" spans="1:45" ht="11.25" customHeight="1">
      <c r="A455" s="120"/>
      <c r="B455" s="58"/>
      <c r="C455" s="120"/>
      <c r="D455" s="120"/>
      <c r="E455" s="120"/>
      <c r="F455" s="120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122"/>
      <c r="Y455" s="12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</row>
    <row r="456" spans="1:45" ht="11.25" customHeight="1">
      <c r="A456" s="120"/>
      <c r="B456" s="58"/>
      <c r="C456" s="120"/>
      <c r="D456" s="120"/>
      <c r="E456" s="120"/>
      <c r="F456" s="120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122"/>
      <c r="Y456" s="12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</row>
    <row r="457" spans="1:45" ht="11.25" customHeight="1">
      <c r="A457" s="120"/>
      <c r="B457" s="58"/>
      <c r="C457" s="120"/>
      <c r="D457" s="120"/>
      <c r="E457" s="120"/>
      <c r="F457" s="120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122"/>
      <c r="Y457" s="12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</row>
    <row r="458" spans="1:45" ht="11.25" customHeight="1">
      <c r="A458" s="120"/>
      <c r="B458" s="58"/>
      <c r="C458" s="120"/>
      <c r="D458" s="120"/>
      <c r="E458" s="120"/>
      <c r="F458" s="120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122"/>
      <c r="Y458" s="12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</row>
    <row r="459" spans="1:45" ht="11.25" customHeight="1">
      <c r="A459" s="120"/>
      <c r="B459" s="58"/>
      <c r="C459" s="120"/>
      <c r="D459" s="120"/>
      <c r="E459" s="120"/>
      <c r="F459" s="120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122"/>
      <c r="Y459" s="12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</row>
    <row r="460" spans="1:45" ht="11.25" customHeight="1">
      <c r="A460" s="120"/>
      <c r="B460" s="58"/>
      <c r="C460" s="120"/>
      <c r="D460" s="120"/>
      <c r="E460" s="120"/>
      <c r="F460" s="120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122"/>
      <c r="Y460" s="12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</row>
    <row r="461" spans="1:45" ht="11.25" customHeight="1">
      <c r="A461" s="120"/>
      <c r="B461" s="58"/>
      <c r="C461" s="120"/>
      <c r="D461" s="120"/>
      <c r="E461" s="120"/>
      <c r="F461" s="120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122"/>
      <c r="Y461" s="12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</row>
    <row r="462" spans="1:45" ht="11.25" customHeight="1">
      <c r="A462" s="120"/>
      <c r="B462" s="58"/>
      <c r="C462" s="120"/>
      <c r="D462" s="120"/>
      <c r="E462" s="120"/>
      <c r="F462" s="120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122"/>
      <c r="Y462" s="12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</row>
    <row r="463" spans="1:45" ht="11.25" customHeight="1">
      <c r="A463" s="120"/>
      <c r="B463" s="58"/>
      <c r="C463" s="120"/>
      <c r="D463" s="120"/>
      <c r="E463" s="120"/>
      <c r="F463" s="120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122"/>
      <c r="Y463" s="12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</row>
    <row r="464" spans="1:45" ht="11.25" customHeight="1">
      <c r="A464" s="120"/>
      <c r="B464" s="58"/>
      <c r="C464" s="120"/>
      <c r="D464" s="120"/>
      <c r="E464" s="120"/>
      <c r="F464" s="120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122"/>
      <c r="Y464" s="12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</row>
    <row r="465" spans="1:45" ht="11.25" customHeight="1">
      <c r="A465" s="120"/>
      <c r="B465" s="58"/>
      <c r="C465" s="120"/>
      <c r="D465" s="120"/>
      <c r="E465" s="120"/>
      <c r="F465" s="120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122"/>
      <c r="Y465" s="12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</row>
    <row r="466" spans="1:45" ht="11.25" customHeight="1">
      <c r="A466" s="120"/>
      <c r="B466" s="58"/>
      <c r="C466" s="120"/>
      <c r="D466" s="120"/>
      <c r="E466" s="120"/>
      <c r="F466" s="120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122"/>
      <c r="Y466" s="12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</row>
    <row r="467" spans="1:45" ht="11.25" customHeight="1">
      <c r="A467" s="120"/>
      <c r="B467" s="58"/>
      <c r="C467" s="120"/>
      <c r="D467" s="120"/>
      <c r="E467" s="120"/>
      <c r="F467" s="120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122"/>
      <c r="Y467" s="12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</row>
    <row r="468" spans="1:45" ht="11.25" customHeight="1">
      <c r="A468" s="120"/>
      <c r="B468" s="58"/>
      <c r="C468" s="120"/>
      <c r="D468" s="120"/>
      <c r="E468" s="120"/>
      <c r="F468" s="120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122"/>
      <c r="Y468" s="12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</row>
    <row r="469" spans="1:45" ht="11.25" customHeight="1">
      <c r="A469" s="120"/>
      <c r="B469" s="58"/>
      <c r="C469" s="120"/>
      <c r="D469" s="120"/>
      <c r="E469" s="120"/>
      <c r="F469" s="120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122"/>
      <c r="Y469" s="12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</row>
    <row r="470" spans="1:45" ht="11.25" customHeight="1">
      <c r="A470" s="120"/>
      <c r="B470" s="58"/>
      <c r="C470" s="120"/>
      <c r="D470" s="120"/>
      <c r="E470" s="120"/>
      <c r="F470" s="120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122"/>
      <c r="Y470" s="12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</row>
    <row r="471" spans="1:45" ht="11.25" customHeight="1">
      <c r="A471" s="120"/>
      <c r="B471" s="58"/>
      <c r="C471" s="120"/>
      <c r="D471" s="120"/>
      <c r="E471" s="120"/>
      <c r="F471" s="120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122"/>
      <c r="Y471" s="12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</row>
    <row r="472" spans="1:45" ht="11.25" customHeight="1">
      <c r="A472" s="120"/>
      <c r="B472" s="58"/>
      <c r="C472" s="120"/>
      <c r="D472" s="120"/>
      <c r="E472" s="120"/>
      <c r="F472" s="120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122"/>
      <c r="Y472" s="12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</row>
    <row r="473" spans="1:45" ht="11.25" customHeight="1">
      <c r="A473" s="120"/>
      <c r="B473" s="58"/>
      <c r="C473" s="120"/>
      <c r="D473" s="120"/>
      <c r="E473" s="120"/>
      <c r="F473" s="120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122"/>
      <c r="Y473" s="12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</row>
    <row r="474" spans="1:45" ht="11.25" customHeight="1">
      <c r="A474" s="120"/>
      <c r="B474" s="58"/>
      <c r="C474" s="120"/>
      <c r="D474" s="120"/>
      <c r="E474" s="120"/>
      <c r="F474" s="120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122"/>
      <c r="Y474" s="12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</row>
    <row r="475" spans="1:45" ht="11.25" customHeight="1">
      <c r="A475" s="120"/>
      <c r="B475" s="58"/>
      <c r="C475" s="120"/>
      <c r="D475" s="120"/>
      <c r="E475" s="120"/>
      <c r="F475" s="120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122"/>
      <c r="Y475" s="12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</row>
    <row r="476" spans="1:45" ht="11.25" customHeight="1">
      <c r="A476" s="120"/>
      <c r="B476" s="58"/>
      <c r="C476" s="120"/>
      <c r="D476" s="120"/>
      <c r="E476" s="120"/>
      <c r="F476" s="120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122"/>
      <c r="Y476" s="12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</row>
    <row r="477" spans="1:45" ht="11.25" customHeight="1">
      <c r="A477" s="120"/>
      <c r="B477" s="58"/>
      <c r="C477" s="120"/>
      <c r="D477" s="120"/>
      <c r="E477" s="120"/>
      <c r="F477" s="120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122"/>
      <c r="Y477" s="12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</row>
    <row r="478" spans="1:45" ht="11.25" customHeight="1">
      <c r="A478" s="120"/>
      <c r="B478" s="58"/>
      <c r="C478" s="120"/>
      <c r="D478" s="120"/>
      <c r="E478" s="120"/>
      <c r="F478" s="120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122"/>
      <c r="Y478" s="12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</row>
    <row r="479" spans="1:45" ht="11.25" customHeight="1">
      <c r="A479" s="120"/>
      <c r="B479" s="58"/>
      <c r="C479" s="120"/>
      <c r="D479" s="120"/>
      <c r="E479" s="120"/>
      <c r="F479" s="120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122"/>
      <c r="Y479" s="12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</row>
    <row r="480" spans="1:45" ht="11.25" customHeight="1">
      <c r="A480" s="120"/>
      <c r="B480" s="58"/>
      <c r="C480" s="120"/>
      <c r="D480" s="120"/>
      <c r="E480" s="120"/>
      <c r="F480" s="120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122"/>
      <c r="Y480" s="12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</row>
    <row r="481" spans="1:45" ht="11.25" customHeight="1">
      <c r="A481" s="120"/>
      <c r="B481" s="58"/>
      <c r="C481" s="120"/>
      <c r="D481" s="120"/>
      <c r="E481" s="120"/>
      <c r="F481" s="120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122"/>
      <c r="Y481" s="12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</row>
    <row r="482" spans="1:45" ht="11.25" customHeight="1">
      <c r="A482" s="120"/>
      <c r="B482" s="58"/>
      <c r="C482" s="120"/>
      <c r="D482" s="120"/>
      <c r="E482" s="120"/>
      <c r="F482" s="120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122"/>
      <c r="Y482" s="12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</row>
    <row r="483" spans="1:45" ht="11.25" customHeight="1">
      <c r="A483" s="120"/>
      <c r="B483" s="58"/>
      <c r="C483" s="120"/>
      <c r="D483" s="120"/>
      <c r="E483" s="120"/>
      <c r="F483" s="120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122"/>
      <c r="Y483" s="12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</row>
    <row r="484" spans="1:45" ht="11.25" customHeight="1">
      <c r="A484" s="120"/>
      <c r="B484" s="58"/>
      <c r="C484" s="120"/>
      <c r="D484" s="120"/>
      <c r="E484" s="120"/>
      <c r="F484" s="120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122"/>
      <c r="Y484" s="12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</row>
    <row r="485" spans="1:45" ht="11.25" customHeight="1">
      <c r="A485" s="120"/>
      <c r="B485" s="58"/>
      <c r="C485" s="120"/>
      <c r="D485" s="120"/>
      <c r="E485" s="120"/>
      <c r="F485" s="120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122"/>
      <c r="Y485" s="12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</row>
    <row r="486" spans="1:45" ht="11.25" customHeight="1">
      <c r="A486" s="120"/>
      <c r="B486" s="58"/>
      <c r="C486" s="120"/>
      <c r="D486" s="120"/>
      <c r="E486" s="120"/>
      <c r="F486" s="120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122"/>
      <c r="Y486" s="12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</row>
    <row r="487" spans="1:45" ht="11.25" customHeight="1">
      <c r="A487" s="120"/>
      <c r="B487" s="58"/>
      <c r="C487" s="120"/>
      <c r="D487" s="120"/>
      <c r="E487" s="120"/>
      <c r="F487" s="120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122"/>
      <c r="Y487" s="12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</row>
    <row r="488" spans="1:45" ht="11.25" customHeight="1">
      <c r="A488" s="120"/>
      <c r="B488" s="58"/>
      <c r="C488" s="120"/>
      <c r="D488" s="120"/>
      <c r="E488" s="120"/>
      <c r="F488" s="120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122"/>
      <c r="Y488" s="12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</row>
    <row r="489" spans="1:45" ht="11.25" customHeight="1">
      <c r="A489" s="120"/>
      <c r="B489" s="58"/>
      <c r="C489" s="120"/>
      <c r="D489" s="120"/>
      <c r="E489" s="120"/>
      <c r="F489" s="120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122"/>
      <c r="Y489" s="12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</row>
    <row r="490" spans="1:45" ht="11.25" customHeight="1">
      <c r="A490" s="120"/>
      <c r="B490" s="58"/>
      <c r="C490" s="120"/>
      <c r="D490" s="120"/>
      <c r="E490" s="120"/>
      <c r="F490" s="120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122"/>
      <c r="Y490" s="12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</row>
    <row r="491" spans="1:45" ht="11.25" customHeight="1">
      <c r="A491" s="120"/>
      <c r="B491" s="58"/>
      <c r="C491" s="120"/>
      <c r="D491" s="120"/>
      <c r="E491" s="120"/>
      <c r="F491" s="120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122"/>
      <c r="Y491" s="12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</row>
    <row r="492" spans="1:45" ht="11.25" customHeight="1">
      <c r="A492" s="120"/>
      <c r="B492" s="58"/>
      <c r="C492" s="120"/>
      <c r="D492" s="120"/>
      <c r="E492" s="120"/>
      <c r="F492" s="120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122"/>
      <c r="Y492" s="12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</row>
    <row r="493" spans="1:45" ht="11.25" customHeight="1">
      <c r="A493" s="120"/>
      <c r="B493" s="58"/>
      <c r="C493" s="120"/>
      <c r="D493" s="120"/>
      <c r="E493" s="120"/>
      <c r="F493" s="120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122"/>
      <c r="Y493" s="12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</row>
    <row r="494" spans="1:45" ht="11.25" customHeight="1">
      <c r="A494" s="120"/>
      <c r="B494" s="58"/>
      <c r="C494" s="120"/>
      <c r="D494" s="120"/>
      <c r="E494" s="120"/>
      <c r="F494" s="120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122"/>
      <c r="Y494" s="12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</row>
    <row r="495" spans="1:45" ht="11.25" customHeight="1">
      <c r="A495" s="120"/>
      <c r="B495" s="58"/>
      <c r="C495" s="120"/>
      <c r="D495" s="120"/>
      <c r="E495" s="120"/>
      <c r="F495" s="120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122"/>
      <c r="Y495" s="12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</row>
    <row r="496" spans="1:45" ht="11.25" customHeight="1">
      <c r="A496" s="120"/>
      <c r="B496" s="58"/>
      <c r="C496" s="120"/>
      <c r="D496" s="120"/>
      <c r="E496" s="120"/>
      <c r="F496" s="120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122"/>
      <c r="Y496" s="12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</row>
    <row r="497" spans="1:45" ht="11.25" customHeight="1">
      <c r="A497" s="120"/>
      <c r="B497" s="58"/>
      <c r="C497" s="120"/>
      <c r="D497" s="120"/>
      <c r="E497" s="120"/>
      <c r="F497" s="120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122"/>
      <c r="Y497" s="12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</row>
    <row r="498" spans="1:45" ht="11.25" customHeight="1">
      <c r="A498" s="120"/>
      <c r="B498" s="58"/>
      <c r="C498" s="120"/>
      <c r="D498" s="120"/>
      <c r="E498" s="120"/>
      <c r="F498" s="120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122"/>
      <c r="Y498" s="12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</row>
    <row r="499" spans="1:45" ht="11.25" customHeight="1">
      <c r="A499" s="120"/>
      <c r="B499" s="58"/>
      <c r="C499" s="120"/>
      <c r="D499" s="120"/>
      <c r="E499" s="120"/>
      <c r="F499" s="120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122"/>
      <c r="Y499" s="12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</row>
    <row r="500" spans="1:45" ht="11.25" customHeight="1">
      <c r="A500" s="120"/>
      <c r="B500" s="58"/>
      <c r="C500" s="120"/>
      <c r="D500" s="120"/>
      <c r="E500" s="120"/>
      <c r="F500" s="120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122"/>
      <c r="Y500" s="12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</row>
    <row r="501" spans="1:45" ht="11.25" customHeight="1">
      <c r="A501" s="120"/>
      <c r="B501" s="58"/>
      <c r="C501" s="120"/>
      <c r="D501" s="120"/>
      <c r="E501" s="120"/>
      <c r="F501" s="120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122"/>
      <c r="Y501" s="12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</row>
    <row r="502" spans="1:45" ht="11.25" customHeight="1">
      <c r="A502" s="120"/>
      <c r="B502" s="58"/>
      <c r="C502" s="120"/>
      <c r="D502" s="120"/>
      <c r="E502" s="120"/>
      <c r="F502" s="120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122"/>
      <c r="Y502" s="12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</row>
    <row r="503" spans="1:45" ht="11.25" customHeight="1">
      <c r="A503" s="120"/>
      <c r="B503" s="58"/>
      <c r="C503" s="120"/>
      <c r="D503" s="120"/>
      <c r="E503" s="120"/>
      <c r="F503" s="120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122"/>
      <c r="Y503" s="12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</row>
    <row r="504" spans="1:45" ht="11.25" customHeight="1">
      <c r="A504" s="120"/>
      <c r="B504" s="58"/>
      <c r="C504" s="120"/>
      <c r="D504" s="120"/>
      <c r="E504" s="120"/>
      <c r="F504" s="120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122"/>
      <c r="Y504" s="12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</row>
    <row r="505" spans="1:45" ht="11.25" customHeight="1">
      <c r="A505" s="120"/>
      <c r="B505" s="58"/>
      <c r="C505" s="120"/>
      <c r="D505" s="120"/>
      <c r="E505" s="120"/>
      <c r="F505" s="120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122"/>
      <c r="Y505" s="12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</row>
    <row r="506" spans="1:45" ht="11.25" customHeight="1">
      <c r="A506" s="120"/>
      <c r="B506" s="58"/>
      <c r="C506" s="120"/>
      <c r="D506" s="120"/>
      <c r="E506" s="120"/>
      <c r="F506" s="120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122"/>
      <c r="Y506" s="12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</row>
    <row r="507" spans="1:45" ht="11.25" customHeight="1">
      <c r="A507" s="120"/>
      <c r="B507" s="58"/>
      <c r="C507" s="120"/>
      <c r="D507" s="120"/>
      <c r="E507" s="120"/>
      <c r="F507" s="120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122"/>
      <c r="Y507" s="12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</row>
    <row r="508" spans="1:45" ht="11.25" customHeight="1">
      <c r="A508" s="120"/>
      <c r="B508" s="58"/>
      <c r="C508" s="120"/>
      <c r="D508" s="120"/>
      <c r="E508" s="120"/>
      <c r="F508" s="120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122"/>
      <c r="Y508" s="12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</row>
    <row r="509" spans="1:45" ht="11.25" customHeight="1">
      <c r="A509" s="120"/>
      <c r="B509" s="58"/>
      <c r="C509" s="120"/>
      <c r="D509" s="120"/>
      <c r="E509" s="120"/>
      <c r="F509" s="120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122"/>
      <c r="Y509" s="12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</row>
    <row r="510" spans="1:45" ht="11.25" customHeight="1">
      <c r="A510" s="120"/>
      <c r="B510" s="58"/>
      <c r="C510" s="120"/>
      <c r="D510" s="120"/>
      <c r="E510" s="120"/>
      <c r="F510" s="120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122"/>
      <c r="Y510" s="12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</row>
    <row r="511" spans="1:45" ht="11.25" customHeight="1">
      <c r="A511" s="120"/>
      <c r="B511" s="58"/>
      <c r="C511" s="120"/>
      <c r="D511" s="120"/>
      <c r="E511" s="120"/>
      <c r="F511" s="120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122"/>
      <c r="Y511" s="12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</row>
    <row r="512" spans="1:45" ht="11.25" customHeight="1">
      <c r="A512" s="120"/>
      <c r="B512" s="58"/>
      <c r="C512" s="120"/>
      <c r="D512" s="120"/>
      <c r="E512" s="120"/>
      <c r="F512" s="120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122"/>
      <c r="Y512" s="12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</row>
    <row r="513" spans="1:45" ht="11.25" customHeight="1">
      <c r="A513" s="120"/>
      <c r="B513" s="58"/>
      <c r="C513" s="120"/>
      <c r="D513" s="120"/>
      <c r="E513" s="120"/>
      <c r="F513" s="120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122"/>
      <c r="Y513" s="12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</row>
    <row r="514" spans="1:45" ht="11.25" customHeight="1">
      <c r="A514" s="120"/>
      <c r="B514" s="58"/>
      <c r="C514" s="120"/>
      <c r="D514" s="120"/>
      <c r="E514" s="120"/>
      <c r="F514" s="120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122"/>
      <c r="Y514" s="12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</row>
    <row r="515" spans="1:45" ht="11.25" customHeight="1">
      <c r="A515" s="120"/>
      <c r="B515" s="58"/>
      <c r="C515" s="120"/>
      <c r="D515" s="120"/>
      <c r="E515" s="120"/>
      <c r="F515" s="120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122"/>
      <c r="Y515" s="12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</row>
    <row r="516" spans="1:45" ht="11.25" customHeight="1">
      <c r="A516" s="120"/>
      <c r="B516" s="58"/>
      <c r="C516" s="120"/>
      <c r="D516" s="120"/>
      <c r="E516" s="120"/>
      <c r="F516" s="120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122"/>
      <c r="Y516" s="12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</row>
    <row r="517" spans="1:45" ht="11.25" customHeight="1">
      <c r="A517" s="120"/>
      <c r="B517" s="58"/>
      <c r="C517" s="120"/>
      <c r="D517" s="120"/>
      <c r="E517" s="120"/>
      <c r="F517" s="120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122"/>
      <c r="Y517" s="12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</row>
    <row r="518" spans="1:45" ht="11.25" customHeight="1">
      <c r="A518" s="120"/>
      <c r="B518" s="58"/>
      <c r="C518" s="120"/>
      <c r="D518" s="120"/>
      <c r="E518" s="120"/>
      <c r="F518" s="120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122"/>
      <c r="Y518" s="12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</row>
    <row r="519" spans="1:45" ht="11.25" customHeight="1">
      <c r="A519" s="120"/>
      <c r="B519" s="58"/>
      <c r="C519" s="120"/>
      <c r="D519" s="120"/>
      <c r="E519" s="120"/>
      <c r="F519" s="120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122"/>
      <c r="Y519" s="12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</row>
    <row r="520" spans="1:45" ht="11.25" customHeight="1">
      <c r="A520" s="120"/>
      <c r="B520" s="58"/>
      <c r="C520" s="120"/>
      <c r="D520" s="120"/>
      <c r="E520" s="120"/>
      <c r="F520" s="120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122"/>
      <c r="Y520" s="12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</row>
    <row r="521" spans="1:45" ht="11.25" customHeight="1">
      <c r="A521" s="120"/>
      <c r="B521" s="58"/>
      <c r="C521" s="120"/>
      <c r="D521" s="120"/>
      <c r="E521" s="120"/>
      <c r="F521" s="120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122"/>
      <c r="Y521" s="12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</row>
    <row r="522" spans="1:45" ht="11.25" customHeight="1">
      <c r="A522" s="120"/>
      <c r="B522" s="58"/>
      <c r="C522" s="120"/>
      <c r="D522" s="120"/>
      <c r="E522" s="120"/>
      <c r="F522" s="120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122"/>
      <c r="Y522" s="12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</row>
    <row r="523" spans="1:45" ht="11.25" customHeight="1">
      <c r="A523" s="120"/>
      <c r="B523" s="58"/>
      <c r="C523" s="120"/>
      <c r="D523" s="120"/>
      <c r="E523" s="120"/>
      <c r="F523" s="120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122"/>
      <c r="Y523" s="12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</row>
    <row r="524" spans="1:45" ht="11.25" customHeight="1">
      <c r="A524" s="120"/>
      <c r="B524" s="58"/>
      <c r="C524" s="120"/>
      <c r="D524" s="120"/>
      <c r="E524" s="120"/>
      <c r="F524" s="120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122"/>
      <c r="Y524" s="12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</row>
    <row r="525" spans="1:45" ht="11.25" customHeight="1">
      <c r="A525" s="120"/>
      <c r="B525" s="58"/>
      <c r="C525" s="120"/>
      <c r="D525" s="120"/>
      <c r="E525" s="120"/>
      <c r="F525" s="120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122"/>
      <c r="Y525" s="12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</row>
    <row r="526" spans="1:45" ht="11.25" customHeight="1">
      <c r="A526" s="120"/>
      <c r="B526" s="58"/>
      <c r="C526" s="120"/>
      <c r="D526" s="120"/>
      <c r="E526" s="120"/>
      <c r="F526" s="120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122"/>
      <c r="Y526" s="12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</row>
    <row r="527" spans="1:45" ht="11.25" customHeight="1">
      <c r="A527" s="120"/>
      <c r="B527" s="58"/>
      <c r="C527" s="120"/>
      <c r="D527" s="120"/>
      <c r="E527" s="120"/>
      <c r="F527" s="120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122"/>
      <c r="Y527" s="12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</row>
    <row r="528" spans="1:45" ht="11.25" customHeight="1">
      <c r="A528" s="120"/>
      <c r="B528" s="58"/>
      <c r="C528" s="120"/>
      <c r="D528" s="120"/>
      <c r="E528" s="120"/>
      <c r="F528" s="120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122"/>
      <c r="Y528" s="12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</row>
    <row r="529" spans="1:45" ht="11.25" customHeight="1">
      <c r="A529" s="120"/>
      <c r="B529" s="58"/>
      <c r="C529" s="120"/>
      <c r="D529" s="120"/>
      <c r="E529" s="120"/>
      <c r="F529" s="120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122"/>
      <c r="Y529" s="12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</row>
    <row r="530" spans="1:45" ht="11.25" customHeight="1">
      <c r="A530" s="120"/>
      <c r="B530" s="58"/>
      <c r="C530" s="120"/>
      <c r="D530" s="120"/>
      <c r="E530" s="120"/>
      <c r="F530" s="120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122"/>
      <c r="Y530" s="12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</row>
    <row r="531" spans="1:45" ht="11.25" customHeight="1">
      <c r="A531" s="120"/>
      <c r="B531" s="58"/>
      <c r="C531" s="120"/>
      <c r="D531" s="120"/>
      <c r="E531" s="120"/>
      <c r="F531" s="120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122"/>
      <c r="Y531" s="12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</row>
    <row r="532" spans="1:45" ht="11.25" customHeight="1">
      <c r="A532" s="120"/>
      <c r="B532" s="58"/>
      <c r="C532" s="120"/>
      <c r="D532" s="120"/>
      <c r="E532" s="120"/>
      <c r="F532" s="120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122"/>
      <c r="Y532" s="12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</row>
    <row r="533" spans="1:45" ht="11.25" customHeight="1">
      <c r="A533" s="120"/>
      <c r="B533" s="58"/>
      <c r="C533" s="120"/>
      <c r="D533" s="120"/>
      <c r="E533" s="120"/>
      <c r="F533" s="120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122"/>
      <c r="Y533" s="12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</row>
    <row r="534" spans="1:45" ht="11.25" customHeight="1">
      <c r="A534" s="120"/>
      <c r="B534" s="58"/>
      <c r="C534" s="120"/>
      <c r="D534" s="120"/>
      <c r="E534" s="120"/>
      <c r="F534" s="120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122"/>
      <c r="Y534" s="12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</row>
    <row r="535" spans="1:45" ht="11.25" customHeight="1">
      <c r="A535" s="120"/>
      <c r="B535" s="58"/>
      <c r="C535" s="120"/>
      <c r="D535" s="120"/>
      <c r="E535" s="120"/>
      <c r="F535" s="120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122"/>
      <c r="Y535" s="12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</row>
    <row r="536" spans="1:45" ht="11.25" customHeight="1">
      <c r="A536" s="120"/>
      <c r="B536" s="58"/>
      <c r="C536" s="120"/>
      <c r="D536" s="120"/>
      <c r="E536" s="120"/>
      <c r="F536" s="120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122"/>
      <c r="Y536" s="12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</row>
    <row r="537" spans="1:45" ht="11.25" customHeight="1">
      <c r="A537" s="120"/>
      <c r="B537" s="58"/>
      <c r="C537" s="120"/>
      <c r="D537" s="120"/>
      <c r="E537" s="120"/>
      <c r="F537" s="120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122"/>
      <c r="Y537" s="12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</row>
    <row r="538" spans="1:45" ht="11.25" customHeight="1">
      <c r="A538" s="120"/>
      <c r="B538" s="58"/>
      <c r="C538" s="120"/>
      <c r="D538" s="120"/>
      <c r="E538" s="120"/>
      <c r="F538" s="120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122"/>
      <c r="Y538" s="12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</row>
    <row r="539" spans="1:45" ht="11.25" customHeight="1">
      <c r="A539" s="120"/>
      <c r="B539" s="58"/>
      <c r="C539" s="120"/>
      <c r="D539" s="120"/>
      <c r="E539" s="120"/>
      <c r="F539" s="120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122"/>
      <c r="Y539" s="12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</row>
    <row r="540" spans="1:45" ht="11.25" customHeight="1">
      <c r="A540" s="120"/>
      <c r="B540" s="58"/>
      <c r="C540" s="120"/>
      <c r="D540" s="120"/>
      <c r="E540" s="120"/>
      <c r="F540" s="120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122"/>
      <c r="Y540" s="12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</row>
    <row r="541" spans="1:45" ht="11.25" customHeight="1">
      <c r="A541" s="120"/>
      <c r="B541" s="58"/>
      <c r="C541" s="120"/>
      <c r="D541" s="120"/>
      <c r="E541" s="120"/>
      <c r="F541" s="120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122"/>
      <c r="Y541" s="12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</row>
    <row r="542" spans="1:45" ht="11.25" customHeight="1">
      <c r="A542" s="120"/>
      <c r="B542" s="58"/>
      <c r="C542" s="120"/>
      <c r="D542" s="120"/>
      <c r="E542" s="120"/>
      <c r="F542" s="120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122"/>
      <c r="Y542" s="12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</row>
    <row r="543" spans="1:45" ht="11.25" customHeight="1">
      <c r="A543" s="120"/>
      <c r="B543" s="58"/>
      <c r="C543" s="120"/>
      <c r="D543" s="120"/>
      <c r="E543" s="120"/>
      <c r="F543" s="120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122"/>
      <c r="Y543" s="12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</row>
    <row r="544" spans="1:45" ht="11.25" customHeight="1">
      <c r="A544" s="120"/>
      <c r="B544" s="58"/>
      <c r="C544" s="120"/>
      <c r="D544" s="120"/>
      <c r="E544" s="120"/>
      <c r="F544" s="120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122"/>
      <c r="Y544" s="12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</row>
    <row r="545" spans="1:45" ht="11.25" customHeight="1">
      <c r="A545" s="120"/>
      <c r="B545" s="58"/>
      <c r="C545" s="120"/>
      <c r="D545" s="120"/>
      <c r="E545" s="120"/>
      <c r="F545" s="120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122"/>
      <c r="Y545" s="12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</row>
    <row r="546" spans="1:45" ht="11.25" customHeight="1">
      <c r="A546" s="120"/>
      <c r="B546" s="58"/>
      <c r="C546" s="120"/>
      <c r="D546" s="120"/>
      <c r="E546" s="120"/>
      <c r="F546" s="120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122"/>
      <c r="Y546" s="12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</row>
    <row r="547" spans="1:45" ht="11.25" customHeight="1">
      <c r="A547" s="120"/>
      <c r="B547" s="58"/>
      <c r="C547" s="120"/>
      <c r="D547" s="120"/>
      <c r="E547" s="120"/>
      <c r="F547" s="120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122"/>
      <c r="Y547" s="12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</row>
    <row r="548" spans="1:45" ht="11.25" customHeight="1">
      <c r="A548" s="120"/>
      <c r="B548" s="58"/>
      <c r="C548" s="120"/>
      <c r="D548" s="120"/>
      <c r="E548" s="120"/>
      <c r="F548" s="120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122"/>
      <c r="Y548" s="12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</row>
    <row r="549" spans="1:45" ht="11.25" customHeight="1">
      <c r="A549" s="120"/>
      <c r="B549" s="58"/>
      <c r="C549" s="120"/>
      <c r="D549" s="120"/>
      <c r="E549" s="120"/>
      <c r="F549" s="120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122"/>
      <c r="Y549" s="12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</row>
    <row r="550" spans="1:45" ht="11.25" customHeight="1">
      <c r="A550" s="120"/>
      <c r="B550" s="58"/>
      <c r="C550" s="120"/>
      <c r="D550" s="120"/>
      <c r="E550" s="120"/>
      <c r="F550" s="120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122"/>
      <c r="Y550" s="12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</row>
    <row r="551" spans="1:45" ht="11.25" customHeight="1">
      <c r="A551" s="120"/>
      <c r="B551" s="58"/>
      <c r="C551" s="120"/>
      <c r="D551" s="120"/>
      <c r="E551" s="120"/>
      <c r="F551" s="120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122"/>
      <c r="Y551" s="12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</row>
    <row r="552" spans="1:45" ht="11.25" customHeight="1">
      <c r="A552" s="120"/>
      <c r="B552" s="58"/>
      <c r="C552" s="120"/>
      <c r="D552" s="120"/>
      <c r="E552" s="120"/>
      <c r="F552" s="120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122"/>
      <c r="Y552" s="12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</row>
    <row r="553" spans="1:45" ht="11.25" customHeight="1">
      <c r="A553" s="120"/>
      <c r="B553" s="58"/>
      <c r="C553" s="120"/>
      <c r="D553" s="120"/>
      <c r="E553" s="120"/>
      <c r="F553" s="120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122"/>
      <c r="Y553" s="12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</row>
    <row r="554" spans="1:45" ht="11.25" customHeight="1">
      <c r="A554" s="120"/>
      <c r="B554" s="58"/>
      <c r="C554" s="120"/>
      <c r="D554" s="120"/>
      <c r="E554" s="120"/>
      <c r="F554" s="120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122"/>
      <c r="Y554" s="12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</row>
    <row r="555" spans="1:45" ht="11.25" customHeight="1">
      <c r="A555" s="120"/>
      <c r="B555" s="58"/>
      <c r="C555" s="120"/>
      <c r="D555" s="120"/>
      <c r="E555" s="120"/>
      <c r="F555" s="120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122"/>
      <c r="Y555" s="12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</row>
    <row r="556" spans="1:45" ht="11.25" customHeight="1">
      <c r="A556" s="120"/>
      <c r="B556" s="58"/>
      <c r="C556" s="120"/>
      <c r="D556" s="120"/>
      <c r="E556" s="120"/>
      <c r="F556" s="120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122"/>
      <c r="Y556" s="12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</row>
    <row r="557" spans="1:45" ht="11.25" customHeight="1">
      <c r="A557" s="120"/>
      <c r="B557" s="58"/>
      <c r="C557" s="120"/>
      <c r="D557" s="120"/>
      <c r="E557" s="120"/>
      <c r="F557" s="120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122"/>
      <c r="Y557" s="12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</row>
    <row r="558" spans="1:45" ht="11.25" customHeight="1">
      <c r="A558" s="120"/>
      <c r="B558" s="58"/>
      <c r="C558" s="120"/>
      <c r="D558" s="120"/>
      <c r="E558" s="120"/>
      <c r="F558" s="120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122"/>
      <c r="Y558" s="12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</row>
    <row r="559" spans="1:45" ht="11.25" customHeight="1">
      <c r="A559" s="120"/>
      <c r="B559" s="58"/>
      <c r="C559" s="120"/>
      <c r="D559" s="120"/>
      <c r="E559" s="120"/>
      <c r="F559" s="120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122"/>
      <c r="Y559" s="12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</row>
    <row r="560" spans="1:45" ht="11.25" customHeight="1">
      <c r="A560" s="120"/>
      <c r="B560" s="58"/>
      <c r="C560" s="120"/>
      <c r="D560" s="120"/>
      <c r="E560" s="120"/>
      <c r="F560" s="120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122"/>
      <c r="Y560" s="12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</row>
    <row r="561" spans="1:45" ht="11.25" customHeight="1">
      <c r="A561" s="120"/>
      <c r="B561" s="58"/>
      <c r="C561" s="120"/>
      <c r="D561" s="120"/>
      <c r="E561" s="120"/>
      <c r="F561" s="120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122"/>
      <c r="Y561" s="12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</row>
    <row r="562" spans="1:45" ht="11.25" customHeight="1">
      <c r="A562" s="120"/>
      <c r="B562" s="58"/>
      <c r="C562" s="120"/>
      <c r="D562" s="120"/>
      <c r="E562" s="120"/>
      <c r="F562" s="120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122"/>
      <c r="Y562" s="12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</row>
    <row r="563" spans="1:45" ht="11.25" customHeight="1">
      <c r="A563" s="120"/>
      <c r="B563" s="58"/>
      <c r="C563" s="120"/>
      <c r="D563" s="120"/>
      <c r="E563" s="120"/>
      <c r="F563" s="120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122"/>
      <c r="Y563" s="12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</row>
    <row r="564" spans="1:45" ht="11.25" customHeight="1">
      <c r="A564" s="120"/>
      <c r="B564" s="58"/>
      <c r="C564" s="120"/>
      <c r="D564" s="120"/>
      <c r="E564" s="120"/>
      <c r="F564" s="120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122"/>
      <c r="Y564" s="12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</row>
    <row r="565" spans="1:45" ht="11.25" customHeight="1">
      <c r="A565" s="120"/>
      <c r="B565" s="58"/>
      <c r="C565" s="120"/>
      <c r="D565" s="120"/>
      <c r="E565" s="120"/>
      <c r="F565" s="120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122"/>
      <c r="Y565" s="12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</row>
    <row r="566" spans="1:45" ht="11.25" customHeight="1">
      <c r="A566" s="120"/>
      <c r="B566" s="58"/>
      <c r="C566" s="120"/>
      <c r="D566" s="120"/>
      <c r="E566" s="120"/>
      <c r="F566" s="120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122"/>
      <c r="Y566" s="12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</row>
    <row r="567" spans="1:45" ht="11.25" customHeight="1">
      <c r="A567" s="120"/>
      <c r="B567" s="58"/>
      <c r="C567" s="120"/>
      <c r="D567" s="120"/>
      <c r="E567" s="120"/>
      <c r="F567" s="120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122"/>
      <c r="Y567" s="12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</row>
    <row r="568" spans="1:45" ht="11.25" customHeight="1">
      <c r="A568" s="120"/>
      <c r="B568" s="58"/>
      <c r="C568" s="120"/>
      <c r="D568" s="120"/>
      <c r="E568" s="120"/>
      <c r="F568" s="120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122"/>
      <c r="Y568" s="12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</row>
    <row r="569" spans="1:45" ht="11.25" customHeight="1">
      <c r="A569" s="120"/>
      <c r="B569" s="58"/>
      <c r="C569" s="120"/>
      <c r="D569" s="120"/>
      <c r="E569" s="120"/>
      <c r="F569" s="120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122"/>
      <c r="Y569" s="12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</row>
    <row r="570" spans="1:45" ht="11.25" customHeight="1">
      <c r="A570" s="120"/>
      <c r="B570" s="58"/>
      <c r="C570" s="120"/>
      <c r="D570" s="120"/>
      <c r="E570" s="120"/>
      <c r="F570" s="120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122"/>
      <c r="Y570" s="12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</row>
    <row r="571" spans="1:45" ht="11.25" customHeight="1">
      <c r="A571" s="120"/>
      <c r="B571" s="58"/>
      <c r="C571" s="120"/>
      <c r="D571" s="120"/>
      <c r="E571" s="120"/>
      <c r="F571" s="120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122"/>
      <c r="Y571" s="12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</row>
    <row r="572" spans="1:45" ht="11.25" customHeight="1">
      <c r="A572" s="120"/>
      <c r="B572" s="58"/>
      <c r="C572" s="120"/>
      <c r="D572" s="120"/>
      <c r="E572" s="120"/>
      <c r="F572" s="120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122"/>
      <c r="Y572" s="12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</row>
    <row r="573" spans="1:45" ht="11.25" customHeight="1">
      <c r="A573" s="120"/>
      <c r="B573" s="58"/>
      <c r="C573" s="120"/>
      <c r="D573" s="120"/>
      <c r="E573" s="120"/>
      <c r="F573" s="120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122"/>
      <c r="Y573" s="12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</row>
    <row r="574" spans="1:45" ht="11.25" customHeight="1">
      <c r="A574" s="120"/>
      <c r="B574" s="58"/>
      <c r="C574" s="120"/>
      <c r="D574" s="120"/>
      <c r="E574" s="120"/>
      <c r="F574" s="120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122"/>
      <c r="Y574" s="12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</row>
    <row r="575" spans="1:45" ht="11.25" customHeight="1">
      <c r="A575" s="120"/>
      <c r="B575" s="58"/>
      <c r="C575" s="120"/>
      <c r="D575" s="120"/>
      <c r="E575" s="120"/>
      <c r="F575" s="120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122"/>
      <c r="Y575" s="12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</row>
    <row r="576" spans="1:45" ht="11.25" customHeight="1">
      <c r="A576" s="120"/>
      <c r="B576" s="58"/>
      <c r="C576" s="120"/>
      <c r="D576" s="120"/>
      <c r="E576" s="120"/>
      <c r="F576" s="120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122"/>
      <c r="Y576" s="12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</row>
    <row r="577" spans="1:45" ht="11.25" customHeight="1">
      <c r="A577" s="120"/>
      <c r="B577" s="58"/>
      <c r="C577" s="120"/>
      <c r="D577" s="120"/>
      <c r="E577" s="120"/>
      <c r="F577" s="120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122"/>
      <c r="Y577" s="12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</row>
    <row r="578" spans="1:45" ht="11.25" customHeight="1">
      <c r="A578" s="120"/>
      <c r="B578" s="58"/>
      <c r="C578" s="120"/>
      <c r="D578" s="120"/>
      <c r="E578" s="120"/>
      <c r="F578" s="120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122"/>
      <c r="Y578" s="12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</row>
    <row r="579" spans="1:45" ht="11.25" customHeight="1">
      <c r="A579" s="120"/>
      <c r="B579" s="58"/>
      <c r="C579" s="120"/>
      <c r="D579" s="120"/>
      <c r="E579" s="120"/>
      <c r="F579" s="120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122"/>
      <c r="Y579" s="12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</row>
    <row r="580" spans="1:45" ht="11.25" customHeight="1">
      <c r="A580" s="120"/>
      <c r="B580" s="58"/>
      <c r="C580" s="120"/>
      <c r="D580" s="120"/>
      <c r="E580" s="120"/>
      <c r="F580" s="120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122"/>
      <c r="Y580" s="12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</row>
    <row r="581" spans="1:45" ht="11.25" customHeight="1">
      <c r="A581" s="120"/>
      <c r="B581" s="58"/>
      <c r="C581" s="120"/>
      <c r="D581" s="120"/>
      <c r="E581" s="120"/>
      <c r="F581" s="120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122"/>
      <c r="Y581" s="12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</row>
    <row r="582" spans="1:45" ht="11.25" customHeight="1">
      <c r="A582" s="120"/>
      <c r="B582" s="58"/>
      <c r="C582" s="120"/>
      <c r="D582" s="120"/>
      <c r="E582" s="120"/>
      <c r="F582" s="120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122"/>
      <c r="Y582" s="12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</row>
    <row r="583" spans="1:45" ht="11.25" customHeight="1">
      <c r="A583" s="120"/>
      <c r="B583" s="58"/>
      <c r="C583" s="120"/>
      <c r="D583" s="120"/>
      <c r="E583" s="120"/>
      <c r="F583" s="120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122"/>
      <c r="Y583" s="12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</row>
    <row r="584" spans="1:45" ht="11.25" customHeight="1">
      <c r="A584" s="120"/>
      <c r="B584" s="58"/>
      <c r="C584" s="120"/>
      <c r="D584" s="120"/>
      <c r="E584" s="120"/>
      <c r="F584" s="120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122"/>
      <c r="Y584" s="12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</row>
    <row r="585" spans="1:45" ht="11.25" customHeight="1">
      <c r="A585" s="120"/>
      <c r="B585" s="58"/>
      <c r="C585" s="120"/>
      <c r="D585" s="120"/>
      <c r="E585" s="120"/>
      <c r="F585" s="120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122"/>
      <c r="Y585" s="12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</row>
    <row r="586" spans="1:45" ht="11.25" customHeight="1">
      <c r="A586" s="120"/>
      <c r="B586" s="58"/>
      <c r="C586" s="120"/>
      <c r="D586" s="120"/>
      <c r="E586" s="120"/>
      <c r="F586" s="120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122"/>
      <c r="Y586" s="12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</row>
    <row r="587" spans="1:45" ht="11.25" customHeight="1">
      <c r="A587" s="120"/>
      <c r="B587" s="58"/>
      <c r="C587" s="120"/>
      <c r="D587" s="120"/>
      <c r="E587" s="120"/>
      <c r="F587" s="120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122"/>
      <c r="Y587" s="12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</row>
    <row r="588" spans="1:45" ht="11.25" customHeight="1">
      <c r="A588" s="120"/>
      <c r="B588" s="58"/>
      <c r="C588" s="120"/>
      <c r="D588" s="120"/>
      <c r="E588" s="120"/>
      <c r="F588" s="120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122"/>
      <c r="Y588" s="12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</row>
    <row r="589" spans="1:45" ht="11.25" customHeight="1">
      <c r="A589" s="120"/>
      <c r="B589" s="58"/>
      <c r="C589" s="120"/>
      <c r="D589" s="120"/>
      <c r="E589" s="120"/>
      <c r="F589" s="120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122"/>
      <c r="Y589" s="12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</row>
    <row r="590" spans="1:45" ht="11.25" customHeight="1">
      <c r="A590" s="120"/>
      <c r="B590" s="58"/>
      <c r="C590" s="120"/>
      <c r="D590" s="120"/>
      <c r="E590" s="120"/>
      <c r="F590" s="120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122"/>
      <c r="Y590" s="12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</row>
    <row r="591" spans="1:45" ht="11.25" customHeight="1">
      <c r="A591" s="120"/>
      <c r="B591" s="58"/>
      <c r="C591" s="120"/>
      <c r="D591" s="120"/>
      <c r="E591" s="120"/>
      <c r="F591" s="120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122"/>
      <c r="Y591" s="12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</row>
    <row r="592" spans="1:45" ht="11.25" customHeight="1">
      <c r="A592" s="120"/>
      <c r="B592" s="58"/>
      <c r="C592" s="120"/>
      <c r="D592" s="120"/>
      <c r="E592" s="120"/>
      <c r="F592" s="120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122"/>
      <c r="Y592" s="12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</row>
    <row r="593" spans="1:45" ht="11.25" customHeight="1">
      <c r="A593" s="120"/>
      <c r="B593" s="58"/>
      <c r="C593" s="120"/>
      <c r="D593" s="120"/>
      <c r="E593" s="120"/>
      <c r="F593" s="120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122"/>
      <c r="Y593" s="12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</row>
    <row r="594" spans="1:45" ht="11.25" customHeight="1">
      <c r="A594" s="120"/>
      <c r="B594" s="58"/>
      <c r="C594" s="120"/>
      <c r="D594" s="120"/>
      <c r="E594" s="120"/>
      <c r="F594" s="120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122"/>
      <c r="Y594" s="12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</row>
    <row r="595" spans="1:45" ht="11.25" customHeight="1">
      <c r="A595" s="120"/>
      <c r="B595" s="58"/>
      <c r="C595" s="120"/>
      <c r="D595" s="120"/>
      <c r="E595" s="120"/>
      <c r="F595" s="120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122"/>
      <c r="Y595" s="12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</row>
    <row r="596" spans="1:45" ht="11.25" customHeight="1">
      <c r="A596" s="120"/>
      <c r="B596" s="58"/>
      <c r="C596" s="120"/>
      <c r="D596" s="120"/>
      <c r="E596" s="120"/>
      <c r="F596" s="120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122"/>
      <c r="Y596" s="12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</row>
    <row r="597" spans="1:45" ht="11.25" customHeight="1">
      <c r="A597" s="120"/>
      <c r="B597" s="58"/>
      <c r="C597" s="120"/>
      <c r="D597" s="120"/>
      <c r="E597" s="120"/>
      <c r="F597" s="120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122"/>
      <c r="Y597" s="12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</row>
    <row r="598" spans="1:45" ht="11.25" customHeight="1">
      <c r="A598" s="120"/>
      <c r="B598" s="58"/>
      <c r="C598" s="120"/>
      <c r="D598" s="120"/>
      <c r="E598" s="120"/>
      <c r="F598" s="120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122"/>
      <c r="Y598" s="12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</row>
    <row r="599" spans="1:45" ht="11.25" customHeight="1">
      <c r="A599" s="120"/>
      <c r="B599" s="58"/>
      <c r="C599" s="120"/>
      <c r="D599" s="120"/>
      <c r="E599" s="120"/>
      <c r="F599" s="120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122"/>
      <c r="Y599" s="12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</row>
    <row r="600" spans="1:45" ht="11.25" customHeight="1">
      <c r="A600" s="120"/>
      <c r="B600" s="58"/>
      <c r="C600" s="120"/>
      <c r="D600" s="120"/>
      <c r="E600" s="120"/>
      <c r="F600" s="120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122"/>
      <c r="Y600" s="12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</row>
    <row r="601" spans="1:45" ht="11.25" customHeight="1">
      <c r="A601" s="120"/>
      <c r="B601" s="58"/>
      <c r="C601" s="120"/>
      <c r="D601" s="120"/>
      <c r="E601" s="120"/>
      <c r="F601" s="120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122"/>
      <c r="Y601" s="12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</row>
    <row r="602" spans="1:45" ht="11.25" customHeight="1">
      <c r="A602" s="120"/>
      <c r="B602" s="58"/>
      <c r="C602" s="120"/>
      <c r="D602" s="120"/>
      <c r="E602" s="120"/>
      <c r="F602" s="120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122"/>
      <c r="Y602" s="12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</row>
    <row r="603" spans="1:45" ht="11.25" customHeight="1">
      <c r="A603" s="120"/>
      <c r="B603" s="58"/>
      <c r="C603" s="120"/>
      <c r="D603" s="120"/>
      <c r="E603" s="120"/>
      <c r="F603" s="120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122"/>
      <c r="Y603" s="12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</row>
    <row r="604" spans="1:45" ht="11.25" customHeight="1">
      <c r="A604" s="120"/>
      <c r="B604" s="58"/>
      <c r="C604" s="120"/>
      <c r="D604" s="120"/>
      <c r="E604" s="120"/>
      <c r="F604" s="120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122"/>
      <c r="Y604" s="12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</row>
    <row r="605" spans="1:45" ht="11.25" customHeight="1">
      <c r="A605" s="120"/>
      <c r="B605" s="58"/>
      <c r="C605" s="120"/>
      <c r="D605" s="120"/>
      <c r="E605" s="120"/>
      <c r="F605" s="120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122"/>
      <c r="Y605" s="12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</row>
    <row r="606" spans="1:45" ht="11.25" customHeight="1">
      <c r="A606" s="120"/>
      <c r="B606" s="58"/>
      <c r="C606" s="120"/>
      <c r="D606" s="120"/>
      <c r="E606" s="120"/>
      <c r="F606" s="120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122"/>
      <c r="Y606" s="12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</row>
    <row r="607" spans="1:45" ht="11.25" customHeight="1">
      <c r="A607" s="120"/>
      <c r="B607" s="58"/>
      <c r="C607" s="120"/>
      <c r="D607" s="120"/>
      <c r="E607" s="120"/>
      <c r="F607" s="120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122"/>
      <c r="Y607" s="12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</row>
    <row r="608" spans="1:45" ht="11.25" customHeight="1">
      <c r="A608" s="120"/>
      <c r="B608" s="58"/>
      <c r="C608" s="120"/>
      <c r="D608" s="120"/>
      <c r="E608" s="120"/>
      <c r="F608" s="120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122"/>
      <c r="Y608" s="12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</row>
    <row r="609" spans="1:45" ht="11.25" customHeight="1">
      <c r="A609" s="120"/>
      <c r="B609" s="58"/>
      <c r="C609" s="120"/>
      <c r="D609" s="120"/>
      <c r="E609" s="120"/>
      <c r="F609" s="120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122"/>
      <c r="Y609" s="12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</row>
    <row r="610" spans="1:45" ht="11.25" customHeight="1">
      <c r="A610" s="120"/>
      <c r="B610" s="58"/>
      <c r="C610" s="120"/>
      <c r="D610" s="120"/>
      <c r="E610" s="120"/>
      <c r="F610" s="120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122"/>
      <c r="Y610" s="12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</row>
    <row r="611" spans="1:45" ht="11.25" customHeight="1">
      <c r="A611" s="120"/>
      <c r="B611" s="58"/>
      <c r="C611" s="120"/>
      <c r="D611" s="120"/>
      <c r="E611" s="120"/>
      <c r="F611" s="120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122"/>
      <c r="Y611" s="12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</row>
    <row r="612" spans="1:45" ht="11.25" customHeight="1">
      <c r="A612" s="120"/>
      <c r="B612" s="58"/>
      <c r="C612" s="120"/>
      <c r="D612" s="120"/>
      <c r="E612" s="120"/>
      <c r="F612" s="120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122"/>
      <c r="Y612" s="12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</row>
    <row r="613" spans="1:45" ht="11.25" customHeight="1">
      <c r="A613" s="120"/>
      <c r="B613" s="58"/>
      <c r="C613" s="120"/>
      <c r="D613" s="120"/>
      <c r="E613" s="120"/>
      <c r="F613" s="120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122"/>
      <c r="Y613" s="12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</row>
    <row r="614" spans="1:45" ht="11.25" customHeight="1">
      <c r="A614" s="120"/>
      <c r="B614" s="58"/>
      <c r="C614" s="120"/>
      <c r="D614" s="120"/>
      <c r="E614" s="120"/>
      <c r="F614" s="120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122"/>
      <c r="Y614" s="12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</row>
    <row r="615" spans="1:45" ht="11.25" customHeight="1">
      <c r="A615" s="120"/>
      <c r="B615" s="58"/>
      <c r="C615" s="120"/>
      <c r="D615" s="120"/>
      <c r="E615" s="120"/>
      <c r="F615" s="120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122"/>
      <c r="Y615" s="12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</row>
    <row r="616" spans="1:45" ht="11.25" customHeight="1">
      <c r="A616" s="120"/>
      <c r="B616" s="58"/>
      <c r="C616" s="120"/>
      <c r="D616" s="120"/>
      <c r="E616" s="120"/>
      <c r="F616" s="120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122"/>
      <c r="Y616" s="12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</row>
    <row r="617" spans="1:45" ht="11.25" customHeight="1">
      <c r="A617" s="120"/>
      <c r="B617" s="58"/>
      <c r="C617" s="120"/>
      <c r="D617" s="120"/>
      <c r="E617" s="120"/>
      <c r="F617" s="120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122"/>
      <c r="Y617" s="12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</row>
    <row r="618" spans="1:45" ht="11.25" customHeight="1">
      <c r="A618" s="120"/>
      <c r="B618" s="58"/>
      <c r="C618" s="120"/>
      <c r="D618" s="120"/>
      <c r="E618" s="120"/>
      <c r="F618" s="120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122"/>
      <c r="Y618" s="12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</row>
    <row r="619" spans="1:45" ht="11.25" customHeight="1">
      <c r="A619" s="120"/>
      <c r="B619" s="58"/>
      <c r="C619" s="120"/>
      <c r="D619" s="120"/>
      <c r="E619" s="120"/>
      <c r="F619" s="120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122"/>
      <c r="Y619" s="12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</row>
    <row r="620" spans="1:45" ht="11.25" customHeight="1">
      <c r="A620" s="120"/>
      <c r="B620" s="58"/>
      <c r="C620" s="120"/>
      <c r="D620" s="120"/>
      <c r="E620" s="120"/>
      <c r="F620" s="120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122"/>
      <c r="Y620" s="12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</row>
    <row r="621" spans="1:45" ht="11.25" customHeight="1">
      <c r="A621" s="120"/>
      <c r="B621" s="58"/>
      <c r="C621" s="120"/>
      <c r="D621" s="120"/>
      <c r="E621" s="120"/>
      <c r="F621" s="120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122"/>
      <c r="Y621" s="12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</row>
    <row r="622" spans="1:45" ht="11.25" customHeight="1">
      <c r="A622" s="120"/>
      <c r="B622" s="58"/>
      <c r="C622" s="120"/>
      <c r="D622" s="120"/>
      <c r="E622" s="120"/>
      <c r="F622" s="120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122"/>
      <c r="Y622" s="12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</row>
    <row r="623" spans="1:45" ht="11.25" customHeight="1">
      <c r="A623" s="120"/>
      <c r="B623" s="58"/>
      <c r="C623" s="120"/>
      <c r="D623" s="120"/>
      <c r="E623" s="120"/>
      <c r="F623" s="120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122"/>
      <c r="Y623" s="12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</row>
    <row r="624" spans="1:45" ht="11.25" customHeight="1">
      <c r="A624" s="120"/>
      <c r="B624" s="58"/>
      <c r="C624" s="120"/>
      <c r="D624" s="120"/>
      <c r="E624" s="120"/>
      <c r="F624" s="120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122"/>
      <c r="Y624" s="12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</row>
    <row r="625" spans="1:45" ht="11.25" customHeight="1">
      <c r="A625" s="120"/>
      <c r="B625" s="58"/>
      <c r="C625" s="120"/>
      <c r="D625" s="120"/>
      <c r="E625" s="120"/>
      <c r="F625" s="120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122"/>
      <c r="Y625" s="12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</row>
    <row r="626" spans="1:45" ht="11.25" customHeight="1">
      <c r="A626" s="120"/>
      <c r="B626" s="58"/>
      <c r="C626" s="120"/>
      <c r="D626" s="120"/>
      <c r="E626" s="120"/>
      <c r="F626" s="120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122"/>
      <c r="Y626" s="12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</row>
    <row r="627" spans="1:45" ht="11.25" customHeight="1">
      <c r="A627" s="120"/>
      <c r="B627" s="58"/>
      <c r="C627" s="120"/>
      <c r="D627" s="120"/>
      <c r="E627" s="120"/>
      <c r="F627" s="120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122"/>
      <c r="Y627" s="12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</row>
    <row r="628" spans="1:45" ht="11.25" customHeight="1">
      <c r="A628" s="120"/>
      <c r="B628" s="58"/>
      <c r="C628" s="120"/>
      <c r="D628" s="120"/>
      <c r="E628" s="120"/>
      <c r="F628" s="120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122"/>
      <c r="Y628" s="12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</row>
    <row r="629" spans="1:45" ht="11.25" customHeight="1">
      <c r="A629" s="120"/>
      <c r="B629" s="58"/>
      <c r="C629" s="120"/>
      <c r="D629" s="120"/>
      <c r="E629" s="120"/>
      <c r="F629" s="120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122"/>
      <c r="Y629" s="12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</row>
    <row r="630" spans="1:45" ht="11.25" customHeight="1">
      <c r="A630" s="120"/>
      <c r="B630" s="58"/>
      <c r="C630" s="120"/>
      <c r="D630" s="120"/>
      <c r="E630" s="120"/>
      <c r="F630" s="120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122"/>
      <c r="Y630" s="12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</row>
    <row r="631" spans="1:45" ht="11.25" customHeight="1">
      <c r="A631" s="120"/>
      <c r="B631" s="58"/>
      <c r="C631" s="120"/>
      <c r="D631" s="120"/>
      <c r="E631" s="120"/>
      <c r="F631" s="120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122"/>
      <c r="Y631" s="12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</row>
    <row r="632" spans="1:45" ht="11.25" customHeight="1">
      <c r="A632" s="120"/>
      <c r="B632" s="58"/>
      <c r="C632" s="120"/>
      <c r="D632" s="120"/>
      <c r="E632" s="120"/>
      <c r="F632" s="120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122"/>
      <c r="Y632" s="12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</row>
    <row r="633" spans="1:45" ht="11.25" customHeight="1">
      <c r="A633" s="120"/>
      <c r="B633" s="58"/>
      <c r="C633" s="120"/>
      <c r="D633" s="120"/>
      <c r="E633" s="120"/>
      <c r="F633" s="120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122"/>
      <c r="Y633" s="12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</row>
    <row r="634" spans="1:45" ht="11.25" customHeight="1">
      <c r="A634" s="120"/>
      <c r="B634" s="58"/>
      <c r="C634" s="120"/>
      <c r="D634" s="120"/>
      <c r="E634" s="120"/>
      <c r="F634" s="120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122"/>
      <c r="Y634" s="12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</row>
    <row r="635" spans="1:45" ht="11.25" customHeight="1">
      <c r="A635" s="120"/>
      <c r="B635" s="58"/>
      <c r="C635" s="120"/>
      <c r="D635" s="120"/>
      <c r="E635" s="120"/>
      <c r="F635" s="120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122"/>
      <c r="Y635" s="12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</row>
    <row r="636" spans="1:45" ht="11.25" customHeight="1">
      <c r="A636" s="120"/>
      <c r="B636" s="58"/>
      <c r="C636" s="120"/>
      <c r="D636" s="120"/>
      <c r="E636" s="120"/>
      <c r="F636" s="120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122"/>
      <c r="Y636" s="12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</row>
    <row r="637" spans="1:45" ht="11.25" customHeight="1">
      <c r="A637" s="120"/>
      <c r="B637" s="58"/>
      <c r="C637" s="120"/>
      <c r="D637" s="120"/>
      <c r="E637" s="120"/>
      <c r="F637" s="120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122"/>
      <c r="Y637" s="12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</row>
    <row r="638" spans="1:45" ht="11.25" customHeight="1">
      <c r="A638" s="120"/>
      <c r="B638" s="58"/>
      <c r="C638" s="120"/>
      <c r="D638" s="120"/>
      <c r="E638" s="120"/>
      <c r="F638" s="120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122"/>
      <c r="Y638" s="12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</row>
    <row r="639" spans="1:45" ht="11.25" customHeight="1">
      <c r="A639" s="120"/>
      <c r="B639" s="58"/>
      <c r="C639" s="120"/>
      <c r="D639" s="120"/>
      <c r="E639" s="120"/>
      <c r="F639" s="120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122"/>
      <c r="Y639" s="12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</row>
    <row r="640" spans="1:45" ht="11.25" customHeight="1">
      <c r="A640" s="120"/>
      <c r="B640" s="58"/>
      <c r="C640" s="120"/>
      <c r="D640" s="120"/>
      <c r="E640" s="120"/>
      <c r="F640" s="120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122"/>
      <c r="Y640" s="12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</row>
    <row r="641" spans="1:45" ht="11.25" customHeight="1">
      <c r="A641" s="120"/>
      <c r="B641" s="58"/>
      <c r="C641" s="120"/>
      <c r="D641" s="120"/>
      <c r="E641" s="120"/>
      <c r="F641" s="120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122"/>
      <c r="Y641" s="12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</row>
    <row r="642" spans="1:45" ht="11.25" customHeight="1">
      <c r="A642" s="120"/>
      <c r="B642" s="58"/>
      <c r="C642" s="120"/>
      <c r="D642" s="120"/>
      <c r="E642" s="120"/>
      <c r="F642" s="120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122"/>
      <c r="Y642" s="12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</row>
    <row r="643" spans="1:45" ht="11.25" customHeight="1">
      <c r="A643" s="120"/>
      <c r="B643" s="58"/>
      <c r="C643" s="120"/>
      <c r="D643" s="120"/>
      <c r="E643" s="120"/>
      <c r="F643" s="120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122"/>
      <c r="Y643" s="12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</row>
    <row r="644" spans="1:45" ht="11.25" customHeight="1">
      <c r="A644" s="120"/>
      <c r="B644" s="58"/>
      <c r="C644" s="120"/>
      <c r="D644" s="120"/>
      <c r="E644" s="120"/>
      <c r="F644" s="120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122"/>
      <c r="Y644" s="12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</row>
    <row r="645" spans="1:45" ht="11.25" customHeight="1">
      <c r="A645" s="120"/>
      <c r="B645" s="58"/>
      <c r="C645" s="120"/>
      <c r="D645" s="120"/>
      <c r="E645" s="120"/>
      <c r="F645" s="120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122"/>
      <c r="Y645" s="12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</row>
    <row r="646" spans="1:45" ht="11.25" customHeight="1">
      <c r="A646" s="120"/>
      <c r="B646" s="58"/>
      <c r="C646" s="120"/>
      <c r="D646" s="120"/>
      <c r="E646" s="120"/>
      <c r="F646" s="120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122"/>
      <c r="Y646" s="12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</row>
    <row r="647" spans="1:45" ht="11.25" customHeight="1">
      <c r="A647" s="120"/>
      <c r="B647" s="58"/>
      <c r="C647" s="120"/>
      <c r="D647" s="120"/>
      <c r="E647" s="120"/>
      <c r="F647" s="120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122"/>
      <c r="Y647" s="12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</row>
    <row r="648" spans="1:45" ht="11.25" customHeight="1">
      <c r="A648" s="120"/>
      <c r="B648" s="58"/>
      <c r="C648" s="120"/>
      <c r="D648" s="120"/>
      <c r="E648" s="120"/>
      <c r="F648" s="120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122"/>
      <c r="Y648" s="12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</row>
    <row r="649" spans="1:45" ht="11.25" customHeight="1">
      <c r="A649" s="120"/>
      <c r="B649" s="58"/>
      <c r="C649" s="120"/>
      <c r="D649" s="120"/>
      <c r="E649" s="120"/>
      <c r="F649" s="120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122"/>
      <c r="Y649" s="12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</row>
    <row r="650" spans="1:45" ht="11.25" customHeight="1">
      <c r="A650" s="120"/>
      <c r="B650" s="58"/>
      <c r="C650" s="120"/>
      <c r="D650" s="120"/>
      <c r="E650" s="120"/>
      <c r="F650" s="120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122"/>
      <c r="Y650" s="12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</row>
    <row r="651" spans="1:45" ht="11.25" customHeight="1">
      <c r="A651" s="120"/>
      <c r="B651" s="58"/>
      <c r="C651" s="120"/>
      <c r="D651" s="120"/>
      <c r="E651" s="120"/>
      <c r="F651" s="120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122"/>
      <c r="Y651" s="12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</row>
    <row r="652" spans="1:45" ht="11.25" customHeight="1">
      <c r="A652" s="120"/>
      <c r="B652" s="58"/>
      <c r="C652" s="120"/>
      <c r="D652" s="120"/>
      <c r="E652" s="120"/>
      <c r="F652" s="120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122"/>
      <c r="Y652" s="12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</row>
    <row r="653" spans="1:45" ht="11.25" customHeight="1">
      <c r="A653" s="120"/>
      <c r="B653" s="58"/>
      <c r="C653" s="120"/>
      <c r="D653" s="120"/>
      <c r="E653" s="120"/>
      <c r="F653" s="120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122"/>
      <c r="Y653" s="12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</row>
    <row r="654" spans="1:45" ht="11.25" customHeight="1">
      <c r="A654" s="120"/>
      <c r="B654" s="58"/>
      <c r="C654" s="120"/>
      <c r="D654" s="120"/>
      <c r="E654" s="120"/>
      <c r="F654" s="120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122"/>
      <c r="Y654" s="12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</row>
    <row r="655" spans="1:45" ht="11.25" customHeight="1">
      <c r="A655" s="120"/>
      <c r="B655" s="58"/>
      <c r="C655" s="120"/>
      <c r="D655" s="120"/>
      <c r="E655" s="120"/>
      <c r="F655" s="120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122"/>
      <c r="Y655" s="12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</row>
    <row r="656" spans="1:45" ht="11.25" customHeight="1">
      <c r="A656" s="120"/>
      <c r="B656" s="58"/>
      <c r="C656" s="120"/>
      <c r="D656" s="120"/>
      <c r="E656" s="120"/>
      <c r="F656" s="120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122"/>
      <c r="Y656" s="12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</row>
    <row r="657" spans="1:45" ht="11.25" customHeight="1">
      <c r="A657" s="120"/>
      <c r="B657" s="58"/>
      <c r="C657" s="120"/>
      <c r="D657" s="120"/>
      <c r="E657" s="120"/>
      <c r="F657" s="120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122"/>
      <c r="Y657" s="12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</row>
    <row r="658" spans="1:45" ht="11.25" customHeight="1">
      <c r="A658" s="120"/>
      <c r="B658" s="58"/>
      <c r="C658" s="120"/>
      <c r="D658" s="120"/>
      <c r="E658" s="120"/>
      <c r="F658" s="120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122"/>
      <c r="Y658" s="12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</row>
    <row r="659" spans="1:45" ht="11.25" customHeight="1">
      <c r="A659" s="120"/>
      <c r="B659" s="58"/>
      <c r="C659" s="120"/>
      <c r="D659" s="120"/>
      <c r="E659" s="120"/>
      <c r="F659" s="120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122"/>
      <c r="Y659" s="12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</row>
    <row r="660" spans="1:45" ht="11.25" customHeight="1">
      <c r="A660" s="120"/>
      <c r="B660" s="58"/>
      <c r="C660" s="120"/>
      <c r="D660" s="120"/>
      <c r="E660" s="120"/>
      <c r="F660" s="120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122"/>
      <c r="Y660" s="12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</row>
    <row r="661" spans="1:45" ht="11.25" customHeight="1">
      <c r="A661" s="120"/>
      <c r="B661" s="58"/>
      <c r="C661" s="120"/>
      <c r="D661" s="120"/>
      <c r="E661" s="120"/>
      <c r="F661" s="120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122"/>
      <c r="Y661" s="12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</row>
    <row r="662" spans="1:45" ht="11.25" customHeight="1">
      <c r="A662" s="120"/>
      <c r="B662" s="58"/>
      <c r="C662" s="120"/>
      <c r="D662" s="120"/>
      <c r="E662" s="120"/>
      <c r="F662" s="120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122"/>
      <c r="Y662" s="12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</row>
    <row r="663" spans="1:45" ht="11.25" customHeight="1">
      <c r="A663" s="120"/>
      <c r="B663" s="58"/>
      <c r="C663" s="120"/>
      <c r="D663" s="120"/>
      <c r="E663" s="120"/>
      <c r="F663" s="120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122"/>
      <c r="Y663" s="12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</row>
    <row r="664" spans="1:45" ht="11.25" customHeight="1">
      <c r="A664" s="120"/>
      <c r="B664" s="58"/>
      <c r="C664" s="120"/>
      <c r="D664" s="120"/>
      <c r="E664" s="120"/>
      <c r="F664" s="120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122"/>
      <c r="Y664" s="12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</row>
    <row r="665" spans="1:45" ht="11.25" customHeight="1">
      <c r="A665" s="120"/>
      <c r="B665" s="58"/>
      <c r="C665" s="120"/>
      <c r="D665" s="120"/>
      <c r="E665" s="120"/>
      <c r="F665" s="120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122"/>
      <c r="Y665" s="12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</row>
    <row r="666" spans="1:45" ht="11.25" customHeight="1">
      <c r="A666" s="120"/>
      <c r="B666" s="58"/>
      <c r="C666" s="120"/>
      <c r="D666" s="120"/>
      <c r="E666" s="120"/>
      <c r="F666" s="120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122"/>
      <c r="Y666" s="12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</row>
    <row r="667" spans="1:45" ht="11.25" customHeight="1">
      <c r="A667" s="120"/>
      <c r="B667" s="58"/>
      <c r="C667" s="120"/>
      <c r="D667" s="120"/>
      <c r="E667" s="120"/>
      <c r="F667" s="120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122"/>
      <c r="Y667" s="12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</row>
    <row r="668" spans="1:45" ht="11.25" customHeight="1">
      <c r="A668" s="120"/>
      <c r="B668" s="58"/>
      <c r="C668" s="120"/>
      <c r="D668" s="120"/>
      <c r="E668" s="120"/>
      <c r="F668" s="120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122"/>
      <c r="Y668" s="12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</row>
    <row r="669" spans="1:45" ht="11.25" customHeight="1">
      <c r="A669" s="120"/>
      <c r="B669" s="58"/>
      <c r="C669" s="120"/>
      <c r="D669" s="120"/>
      <c r="E669" s="120"/>
      <c r="F669" s="120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122"/>
      <c r="Y669" s="12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</row>
    <row r="670" spans="1:45" ht="11.25" customHeight="1">
      <c r="A670" s="120"/>
      <c r="B670" s="58"/>
      <c r="C670" s="120"/>
      <c r="D670" s="120"/>
      <c r="E670" s="120"/>
      <c r="F670" s="120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122"/>
      <c r="Y670" s="12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</row>
    <row r="671" spans="1:45" ht="11.25" customHeight="1">
      <c r="A671" s="120"/>
      <c r="B671" s="58"/>
      <c r="C671" s="120"/>
      <c r="D671" s="120"/>
      <c r="E671" s="120"/>
      <c r="F671" s="120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122"/>
      <c r="Y671" s="12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</row>
    <row r="672" spans="1:45" ht="11.25" customHeight="1">
      <c r="A672" s="120"/>
      <c r="B672" s="58"/>
      <c r="C672" s="120"/>
      <c r="D672" s="120"/>
      <c r="E672" s="120"/>
      <c r="F672" s="120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122"/>
      <c r="Y672" s="12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</row>
    <row r="673" spans="1:45" ht="11.25" customHeight="1">
      <c r="A673" s="120"/>
      <c r="B673" s="58"/>
      <c r="C673" s="120"/>
      <c r="D673" s="120"/>
      <c r="E673" s="120"/>
      <c r="F673" s="120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122"/>
      <c r="Y673" s="12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</row>
    <row r="674" spans="1:45" ht="11.25" customHeight="1">
      <c r="A674" s="120"/>
      <c r="B674" s="58"/>
      <c r="C674" s="120"/>
      <c r="D674" s="120"/>
      <c r="E674" s="120"/>
      <c r="F674" s="120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122"/>
      <c r="Y674" s="12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</row>
    <row r="675" spans="1:45" ht="11.25" customHeight="1">
      <c r="A675" s="120"/>
      <c r="B675" s="58"/>
      <c r="C675" s="120"/>
      <c r="D675" s="120"/>
      <c r="E675" s="120"/>
      <c r="F675" s="120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122"/>
      <c r="Y675" s="12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</row>
    <row r="676" spans="1:45" ht="11.25" customHeight="1">
      <c r="A676" s="120"/>
      <c r="B676" s="58"/>
      <c r="C676" s="120"/>
      <c r="D676" s="120"/>
      <c r="E676" s="120"/>
      <c r="F676" s="120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122"/>
      <c r="Y676" s="12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</row>
    <row r="677" spans="1:45" ht="11.25" customHeight="1">
      <c r="A677" s="120"/>
      <c r="B677" s="58"/>
      <c r="C677" s="120"/>
      <c r="D677" s="120"/>
      <c r="E677" s="120"/>
      <c r="F677" s="120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122"/>
      <c r="Y677" s="12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</row>
    <row r="678" spans="1:45" ht="11.25" customHeight="1">
      <c r="A678" s="120"/>
      <c r="B678" s="58"/>
      <c r="C678" s="120"/>
      <c r="D678" s="120"/>
      <c r="E678" s="120"/>
      <c r="F678" s="120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122"/>
      <c r="Y678" s="12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</row>
    <row r="679" spans="1:45" ht="11.25" customHeight="1">
      <c r="A679" s="120"/>
      <c r="B679" s="58"/>
      <c r="C679" s="120"/>
      <c r="D679" s="120"/>
      <c r="E679" s="120"/>
      <c r="F679" s="120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122"/>
      <c r="Y679" s="12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</row>
    <row r="680" spans="1:45" ht="11.25" customHeight="1">
      <c r="A680" s="120"/>
      <c r="B680" s="58"/>
      <c r="C680" s="120"/>
      <c r="D680" s="120"/>
      <c r="E680" s="120"/>
      <c r="F680" s="120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122"/>
      <c r="Y680" s="12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</row>
    <row r="681" spans="1:45" ht="11.25" customHeight="1">
      <c r="A681" s="120"/>
      <c r="B681" s="58"/>
      <c r="C681" s="120"/>
      <c r="D681" s="120"/>
      <c r="E681" s="120"/>
      <c r="F681" s="120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122"/>
      <c r="Y681" s="12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</row>
    <row r="682" spans="1:45" ht="11.25" customHeight="1">
      <c r="A682" s="120"/>
      <c r="B682" s="58"/>
      <c r="C682" s="120"/>
      <c r="D682" s="120"/>
      <c r="E682" s="120"/>
      <c r="F682" s="120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122"/>
      <c r="Y682" s="12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</row>
    <row r="683" spans="1:45" ht="11.25" customHeight="1">
      <c r="A683" s="120"/>
      <c r="B683" s="58"/>
      <c r="C683" s="120"/>
      <c r="D683" s="120"/>
      <c r="E683" s="120"/>
      <c r="F683" s="120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122"/>
      <c r="Y683" s="12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</row>
    <row r="684" spans="1:45" ht="11.25" customHeight="1">
      <c r="A684" s="120"/>
      <c r="B684" s="58"/>
      <c r="C684" s="120"/>
      <c r="D684" s="120"/>
      <c r="E684" s="120"/>
      <c r="F684" s="120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122"/>
      <c r="Y684" s="12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</row>
    <row r="685" spans="1:45" ht="11.25" customHeight="1">
      <c r="A685" s="120"/>
      <c r="B685" s="58"/>
      <c r="C685" s="120"/>
      <c r="D685" s="120"/>
      <c r="E685" s="120"/>
      <c r="F685" s="120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122"/>
      <c r="Y685" s="12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</row>
    <row r="686" spans="1:45" ht="11.25" customHeight="1">
      <c r="A686" s="120"/>
      <c r="B686" s="58"/>
      <c r="C686" s="120"/>
      <c r="D686" s="120"/>
      <c r="E686" s="120"/>
      <c r="F686" s="120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122"/>
      <c r="Y686" s="12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</row>
    <row r="687" spans="1:45" ht="11.25" customHeight="1">
      <c r="A687" s="120"/>
      <c r="B687" s="58"/>
      <c r="C687" s="120"/>
      <c r="D687" s="120"/>
      <c r="E687" s="120"/>
      <c r="F687" s="120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122"/>
      <c r="Y687" s="12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</row>
    <row r="688" spans="1:45" ht="11.25" customHeight="1">
      <c r="A688" s="120"/>
      <c r="B688" s="58"/>
      <c r="C688" s="120"/>
      <c r="D688" s="120"/>
      <c r="E688" s="120"/>
      <c r="F688" s="120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122"/>
      <c r="Y688" s="12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</row>
    <row r="689" spans="1:45" ht="11.25" customHeight="1">
      <c r="A689" s="120"/>
      <c r="B689" s="58"/>
      <c r="C689" s="120"/>
      <c r="D689" s="120"/>
      <c r="E689" s="120"/>
      <c r="F689" s="120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122"/>
      <c r="Y689" s="12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</row>
    <row r="690" spans="1:45" ht="11.25" customHeight="1">
      <c r="A690" s="120"/>
      <c r="B690" s="58"/>
      <c r="C690" s="120"/>
      <c r="D690" s="120"/>
      <c r="E690" s="120"/>
      <c r="F690" s="120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122"/>
      <c r="Y690" s="12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</row>
    <row r="691" spans="1:45" ht="11.25" customHeight="1">
      <c r="A691" s="120"/>
      <c r="B691" s="58"/>
      <c r="C691" s="120"/>
      <c r="D691" s="120"/>
      <c r="E691" s="120"/>
      <c r="F691" s="120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122"/>
      <c r="Y691" s="12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</row>
    <row r="692" spans="1:45" ht="11.25" customHeight="1">
      <c r="A692" s="120"/>
      <c r="B692" s="58"/>
      <c r="C692" s="120"/>
      <c r="D692" s="120"/>
      <c r="E692" s="120"/>
      <c r="F692" s="120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122"/>
      <c r="Y692" s="12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</row>
    <row r="693" spans="1:45" ht="11.25" customHeight="1">
      <c r="A693" s="120"/>
      <c r="B693" s="58"/>
      <c r="C693" s="120"/>
      <c r="D693" s="120"/>
      <c r="E693" s="120"/>
      <c r="F693" s="120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122"/>
      <c r="Y693" s="12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</row>
    <row r="694" spans="1:45" ht="11.25" customHeight="1">
      <c r="A694" s="120"/>
      <c r="B694" s="58"/>
      <c r="C694" s="120"/>
      <c r="D694" s="120"/>
      <c r="E694" s="120"/>
      <c r="F694" s="120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122"/>
      <c r="Y694" s="12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</row>
    <row r="695" spans="1:45" ht="11.25" customHeight="1">
      <c r="A695" s="120"/>
      <c r="B695" s="58"/>
      <c r="C695" s="120"/>
      <c r="D695" s="120"/>
      <c r="E695" s="120"/>
      <c r="F695" s="120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122"/>
      <c r="Y695" s="12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</row>
    <row r="696" spans="1:45" ht="11.25" customHeight="1">
      <c r="A696" s="120"/>
      <c r="B696" s="58"/>
      <c r="C696" s="120"/>
      <c r="D696" s="120"/>
      <c r="E696" s="120"/>
      <c r="F696" s="120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122"/>
      <c r="Y696" s="12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</row>
    <row r="697" spans="1:45" ht="11.25" customHeight="1">
      <c r="A697" s="120"/>
      <c r="B697" s="58"/>
      <c r="C697" s="120"/>
      <c r="D697" s="120"/>
      <c r="E697" s="120"/>
      <c r="F697" s="120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122"/>
      <c r="Y697" s="12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</row>
    <row r="698" spans="1:45" ht="11.25" customHeight="1">
      <c r="A698" s="120"/>
      <c r="B698" s="58"/>
      <c r="C698" s="120"/>
      <c r="D698" s="120"/>
      <c r="E698" s="120"/>
      <c r="F698" s="120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122"/>
      <c r="Y698" s="12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</row>
    <row r="699" spans="1:45" ht="11.25" customHeight="1">
      <c r="A699" s="120"/>
      <c r="B699" s="58"/>
      <c r="C699" s="120"/>
      <c r="D699" s="120"/>
      <c r="E699" s="120"/>
      <c r="F699" s="120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122"/>
      <c r="Y699" s="12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</row>
    <row r="700" spans="1:45" ht="11.25" customHeight="1">
      <c r="A700" s="120"/>
      <c r="B700" s="58"/>
      <c r="C700" s="120"/>
      <c r="D700" s="120"/>
      <c r="E700" s="120"/>
      <c r="F700" s="120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122"/>
      <c r="Y700" s="12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</row>
    <row r="701" spans="1:45" ht="11.25" customHeight="1">
      <c r="A701" s="120"/>
      <c r="B701" s="58"/>
      <c r="C701" s="120"/>
      <c r="D701" s="120"/>
      <c r="E701" s="120"/>
      <c r="F701" s="120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122"/>
      <c r="Y701" s="12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</row>
    <row r="702" spans="1:45" ht="11.25" customHeight="1">
      <c r="A702" s="120"/>
      <c r="B702" s="58"/>
      <c r="C702" s="120"/>
      <c r="D702" s="120"/>
      <c r="E702" s="120"/>
      <c r="F702" s="120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122"/>
      <c r="Y702" s="12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</row>
    <row r="703" spans="1:45" ht="11.25" customHeight="1">
      <c r="A703" s="120"/>
      <c r="B703" s="58"/>
      <c r="C703" s="120"/>
      <c r="D703" s="120"/>
      <c r="E703" s="120"/>
      <c r="F703" s="120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122"/>
      <c r="Y703" s="12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</row>
    <row r="704" spans="1:45" ht="11.25" customHeight="1">
      <c r="A704" s="120"/>
      <c r="B704" s="58"/>
      <c r="C704" s="120"/>
      <c r="D704" s="120"/>
      <c r="E704" s="120"/>
      <c r="F704" s="120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122"/>
      <c r="Y704" s="12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</row>
    <row r="705" spans="1:45" ht="11.25" customHeight="1">
      <c r="A705" s="120"/>
      <c r="B705" s="58"/>
      <c r="C705" s="120"/>
      <c r="D705" s="120"/>
      <c r="E705" s="120"/>
      <c r="F705" s="120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122"/>
      <c r="Y705" s="12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</row>
    <row r="706" spans="1:45" ht="11.25" customHeight="1">
      <c r="A706" s="120"/>
      <c r="B706" s="58"/>
      <c r="C706" s="120"/>
      <c r="D706" s="120"/>
      <c r="E706" s="120"/>
      <c r="F706" s="120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122"/>
      <c r="Y706" s="12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</row>
    <row r="707" spans="1:45" ht="11.25" customHeight="1">
      <c r="A707" s="120"/>
      <c r="B707" s="58"/>
      <c r="C707" s="120"/>
      <c r="D707" s="120"/>
      <c r="E707" s="120"/>
      <c r="F707" s="120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122"/>
      <c r="Y707" s="12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</row>
    <row r="708" spans="1:45" ht="11.25" customHeight="1">
      <c r="A708" s="120"/>
      <c r="B708" s="58"/>
      <c r="C708" s="120"/>
      <c r="D708" s="120"/>
      <c r="E708" s="120"/>
      <c r="F708" s="120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122"/>
      <c r="Y708" s="12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</row>
    <row r="709" spans="1:45" ht="11.25" customHeight="1">
      <c r="A709" s="120"/>
      <c r="B709" s="58"/>
      <c r="C709" s="120"/>
      <c r="D709" s="120"/>
      <c r="E709" s="120"/>
      <c r="F709" s="120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122"/>
      <c r="Y709" s="12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</row>
    <row r="710" spans="1:45" ht="11.25" customHeight="1">
      <c r="A710" s="120"/>
      <c r="B710" s="58"/>
      <c r="C710" s="120"/>
      <c r="D710" s="120"/>
      <c r="E710" s="120"/>
      <c r="F710" s="120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122"/>
      <c r="Y710" s="12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</row>
    <row r="711" spans="1:45" ht="11.25" customHeight="1">
      <c r="A711" s="120"/>
      <c r="B711" s="58"/>
      <c r="C711" s="120"/>
      <c r="D711" s="120"/>
      <c r="E711" s="120"/>
      <c r="F711" s="120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122"/>
      <c r="Y711" s="12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</row>
    <row r="712" spans="1:45" ht="11.25" customHeight="1">
      <c r="A712" s="120"/>
      <c r="B712" s="58"/>
      <c r="C712" s="120"/>
      <c r="D712" s="120"/>
      <c r="E712" s="120"/>
      <c r="F712" s="120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122"/>
      <c r="Y712" s="12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</row>
    <row r="713" spans="1:45" ht="11.25" customHeight="1">
      <c r="A713" s="120"/>
      <c r="B713" s="58"/>
      <c r="C713" s="120"/>
      <c r="D713" s="120"/>
      <c r="E713" s="120"/>
      <c r="F713" s="120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122"/>
      <c r="Y713" s="12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</row>
    <row r="714" spans="1:45" ht="11.25" customHeight="1">
      <c r="A714" s="120"/>
      <c r="B714" s="58"/>
      <c r="C714" s="120"/>
      <c r="D714" s="120"/>
      <c r="E714" s="120"/>
      <c r="F714" s="120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122"/>
      <c r="Y714" s="12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</row>
    <row r="715" spans="1:45" ht="11.25" customHeight="1">
      <c r="A715" s="120"/>
      <c r="B715" s="58"/>
      <c r="C715" s="120"/>
      <c r="D715" s="120"/>
      <c r="E715" s="120"/>
      <c r="F715" s="120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122"/>
      <c r="Y715" s="12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</row>
    <row r="716" spans="1:45" ht="11.25" customHeight="1">
      <c r="A716" s="120"/>
      <c r="B716" s="58"/>
      <c r="C716" s="120"/>
      <c r="D716" s="120"/>
      <c r="E716" s="120"/>
      <c r="F716" s="120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122"/>
      <c r="Y716" s="12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</row>
    <row r="717" spans="1:45" ht="11.25" customHeight="1">
      <c r="A717" s="120"/>
      <c r="B717" s="58"/>
      <c r="C717" s="120"/>
      <c r="D717" s="120"/>
      <c r="E717" s="120"/>
      <c r="F717" s="120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122"/>
      <c r="Y717" s="12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</row>
    <row r="718" spans="1:45" ht="11.25" customHeight="1">
      <c r="A718" s="120"/>
      <c r="B718" s="58"/>
      <c r="C718" s="120"/>
      <c r="D718" s="120"/>
      <c r="E718" s="120"/>
      <c r="F718" s="120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122"/>
      <c r="Y718" s="12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</row>
    <row r="719" spans="1:45" ht="11.25" customHeight="1">
      <c r="A719" s="120"/>
      <c r="B719" s="58"/>
      <c r="C719" s="120"/>
      <c r="D719" s="120"/>
      <c r="E719" s="120"/>
      <c r="F719" s="120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122"/>
      <c r="Y719" s="12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</row>
    <row r="720" spans="1:45" ht="11.25" customHeight="1">
      <c r="A720" s="120"/>
      <c r="B720" s="58"/>
      <c r="C720" s="120"/>
      <c r="D720" s="120"/>
      <c r="E720" s="120"/>
      <c r="F720" s="120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122"/>
      <c r="Y720" s="12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</row>
    <row r="721" spans="1:45" ht="11.25" customHeight="1">
      <c r="A721" s="120"/>
      <c r="B721" s="58"/>
      <c r="C721" s="120"/>
      <c r="D721" s="120"/>
      <c r="E721" s="120"/>
      <c r="F721" s="120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122"/>
      <c r="Y721" s="12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</row>
    <row r="722" spans="1:45" ht="11.25" customHeight="1">
      <c r="A722" s="120"/>
      <c r="B722" s="58"/>
      <c r="C722" s="120"/>
      <c r="D722" s="120"/>
      <c r="E722" s="120"/>
      <c r="F722" s="120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122"/>
      <c r="Y722" s="12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</row>
    <row r="723" spans="1:45" ht="11.25" customHeight="1">
      <c r="A723" s="120"/>
      <c r="B723" s="58"/>
      <c r="C723" s="120"/>
      <c r="D723" s="120"/>
      <c r="E723" s="120"/>
      <c r="F723" s="120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122"/>
      <c r="Y723" s="12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</row>
    <row r="724" spans="1:45" ht="11.25" customHeight="1">
      <c r="A724" s="120"/>
      <c r="B724" s="58"/>
      <c r="C724" s="120"/>
      <c r="D724" s="120"/>
      <c r="E724" s="120"/>
      <c r="F724" s="120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122"/>
      <c r="Y724" s="12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</row>
    <row r="725" spans="1:45" ht="11.25" customHeight="1">
      <c r="A725" s="120"/>
      <c r="B725" s="58"/>
      <c r="C725" s="120"/>
      <c r="D725" s="120"/>
      <c r="E725" s="120"/>
      <c r="F725" s="120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122"/>
      <c r="Y725" s="12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</row>
    <row r="726" spans="1:45" ht="11.25" customHeight="1">
      <c r="A726" s="120"/>
      <c r="B726" s="58"/>
      <c r="C726" s="120"/>
      <c r="D726" s="120"/>
      <c r="E726" s="120"/>
      <c r="F726" s="120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122"/>
      <c r="Y726" s="12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</row>
    <row r="727" spans="1:45" ht="11.25" customHeight="1">
      <c r="A727" s="120"/>
      <c r="B727" s="58"/>
      <c r="C727" s="120"/>
      <c r="D727" s="120"/>
      <c r="E727" s="120"/>
      <c r="F727" s="120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122"/>
      <c r="Y727" s="12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</row>
    <row r="728" spans="1:45" ht="11.25" customHeight="1">
      <c r="A728" s="120"/>
      <c r="B728" s="58"/>
      <c r="C728" s="120"/>
      <c r="D728" s="120"/>
      <c r="E728" s="120"/>
      <c r="F728" s="120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122"/>
      <c r="Y728" s="12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</row>
    <row r="729" spans="1:45" ht="11.25" customHeight="1">
      <c r="A729" s="120"/>
      <c r="B729" s="58"/>
      <c r="C729" s="120"/>
      <c r="D729" s="120"/>
      <c r="E729" s="120"/>
      <c r="F729" s="120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122"/>
      <c r="Y729" s="12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</row>
    <row r="730" spans="1:45" ht="11.25" customHeight="1">
      <c r="A730" s="120"/>
      <c r="B730" s="58"/>
      <c r="C730" s="120"/>
      <c r="D730" s="120"/>
      <c r="E730" s="120"/>
      <c r="F730" s="120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122"/>
      <c r="Y730" s="12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</row>
    <row r="731" spans="1:45" ht="11.25" customHeight="1">
      <c r="A731" s="120"/>
      <c r="B731" s="58"/>
      <c r="C731" s="120"/>
      <c r="D731" s="120"/>
      <c r="E731" s="120"/>
      <c r="F731" s="120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122"/>
      <c r="Y731" s="12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</row>
    <row r="732" spans="1:45" ht="11.25" customHeight="1">
      <c r="A732" s="120"/>
      <c r="B732" s="58"/>
      <c r="C732" s="120"/>
      <c r="D732" s="120"/>
      <c r="E732" s="120"/>
      <c r="F732" s="120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122"/>
      <c r="Y732" s="12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</row>
    <row r="733" spans="1:45" ht="11.25" customHeight="1">
      <c r="A733" s="120"/>
      <c r="B733" s="58"/>
      <c r="C733" s="120"/>
      <c r="D733" s="120"/>
      <c r="E733" s="120"/>
      <c r="F733" s="120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122"/>
      <c r="Y733" s="12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</row>
    <row r="734" spans="1:45" ht="11.25" customHeight="1">
      <c r="A734" s="120"/>
      <c r="B734" s="58"/>
      <c r="C734" s="120"/>
      <c r="D734" s="120"/>
      <c r="E734" s="120"/>
      <c r="F734" s="120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122"/>
      <c r="Y734" s="12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</row>
    <row r="735" spans="1:45" ht="11.25" customHeight="1">
      <c r="A735" s="120"/>
      <c r="B735" s="58"/>
      <c r="C735" s="120"/>
      <c r="D735" s="120"/>
      <c r="E735" s="120"/>
      <c r="F735" s="120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122"/>
      <c r="Y735" s="12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</row>
    <row r="736" spans="1:45" ht="11.25" customHeight="1">
      <c r="A736" s="120"/>
      <c r="B736" s="58"/>
      <c r="C736" s="120"/>
      <c r="D736" s="120"/>
      <c r="E736" s="120"/>
      <c r="F736" s="120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122"/>
      <c r="Y736" s="12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</row>
    <row r="737" spans="1:45" ht="11.25" customHeight="1">
      <c r="A737" s="120"/>
      <c r="B737" s="58"/>
      <c r="C737" s="120"/>
      <c r="D737" s="120"/>
      <c r="E737" s="120"/>
      <c r="F737" s="120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122"/>
      <c r="Y737" s="12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</row>
    <row r="738" spans="1:45" ht="11.25" customHeight="1">
      <c r="A738" s="120"/>
      <c r="B738" s="58"/>
      <c r="C738" s="120"/>
      <c r="D738" s="120"/>
      <c r="E738" s="120"/>
      <c r="F738" s="120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122"/>
      <c r="Y738" s="12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</row>
    <row r="739" spans="1:45" ht="11.25" customHeight="1">
      <c r="A739" s="120"/>
      <c r="B739" s="58"/>
      <c r="C739" s="120"/>
      <c r="D739" s="120"/>
      <c r="E739" s="120"/>
      <c r="F739" s="120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122"/>
      <c r="Y739" s="12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</row>
    <row r="740" spans="1:45" ht="11.25" customHeight="1">
      <c r="A740" s="120"/>
      <c r="B740" s="58"/>
      <c r="C740" s="120"/>
      <c r="D740" s="120"/>
      <c r="E740" s="120"/>
      <c r="F740" s="120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122"/>
      <c r="Y740" s="12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</row>
    <row r="741" spans="1:45" ht="11.25" customHeight="1">
      <c r="A741" s="120"/>
      <c r="B741" s="58"/>
      <c r="C741" s="120"/>
      <c r="D741" s="120"/>
      <c r="E741" s="120"/>
      <c r="F741" s="120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122"/>
      <c r="Y741" s="12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</row>
    <row r="742" spans="1:45" ht="11.25" customHeight="1">
      <c r="A742" s="120"/>
      <c r="B742" s="58"/>
      <c r="C742" s="120"/>
      <c r="D742" s="120"/>
      <c r="E742" s="120"/>
      <c r="F742" s="120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122"/>
      <c r="Y742" s="12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</row>
    <row r="743" spans="1:45" ht="11.25" customHeight="1">
      <c r="A743" s="120"/>
      <c r="B743" s="58"/>
      <c r="C743" s="120"/>
      <c r="D743" s="120"/>
      <c r="E743" s="120"/>
      <c r="F743" s="120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122"/>
      <c r="Y743" s="12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</row>
    <row r="744" spans="1:45" ht="11.25" customHeight="1">
      <c r="A744" s="120"/>
      <c r="B744" s="58"/>
      <c r="C744" s="120"/>
      <c r="D744" s="120"/>
      <c r="E744" s="120"/>
      <c r="F744" s="120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122"/>
      <c r="Y744" s="12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</row>
    <row r="745" spans="1:45" ht="11.25" customHeight="1">
      <c r="A745" s="120"/>
      <c r="B745" s="58"/>
      <c r="C745" s="120"/>
      <c r="D745" s="120"/>
      <c r="E745" s="120"/>
      <c r="F745" s="120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122"/>
      <c r="Y745" s="12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</row>
    <row r="746" spans="1:45" ht="11.25" customHeight="1">
      <c r="A746" s="120"/>
      <c r="B746" s="58"/>
      <c r="C746" s="120"/>
      <c r="D746" s="120"/>
      <c r="E746" s="120"/>
      <c r="F746" s="120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122"/>
      <c r="Y746" s="12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</row>
    <row r="747" spans="1:45" ht="11.25" customHeight="1">
      <c r="A747" s="120"/>
      <c r="B747" s="58"/>
      <c r="C747" s="120"/>
      <c r="D747" s="120"/>
      <c r="E747" s="120"/>
      <c r="F747" s="120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122"/>
      <c r="Y747" s="12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</row>
    <row r="748" spans="1:45" ht="11.25" customHeight="1">
      <c r="A748" s="120"/>
      <c r="B748" s="58"/>
      <c r="C748" s="120"/>
      <c r="D748" s="120"/>
      <c r="E748" s="120"/>
      <c r="F748" s="120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122"/>
      <c r="Y748" s="12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</row>
    <row r="749" spans="1:45" ht="11.25" customHeight="1">
      <c r="A749" s="120"/>
      <c r="B749" s="58"/>
      <c r="C749" s="120"/>
      <c r="D749" s="120"/>
      <c r="E749" s="120"/>
      <c r="F749" s="120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122"/>
      <c r="Y749" s="12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</row>
    <row r="750" spans="1:45" ht="11.25" customHeight="1">
      <c r="A750" s="120"/>
      <c r="B750" s="58"/>
      <c r="C750" s="120"/>
      <c r="D750" s="120"/>
      <c r="E750" s="120"/>
      <c r="F750" s="120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122"/>
      <c r="Y750" s="12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</row>
    <row r="751" spans="1:45" ht="11.25" customHeight="1">
      <c r="A751" s="120"/>
      <c r="B751" s="58"/>
      <c r="C751" s="120"/>
      <c r="D751" s="120"/>
      <c r="E751" s="120"/>
      <c r="F751" s="120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122"/>
      <c r="Y751" s="12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</row>
    <row r="752" spans="1:45" ht="11.25" customHeight="1">
      <c r="A752" s="120"/>
      <c r="B752" s="58"/>
      <c r="C752" s="120"/>
      <c r="D752" s="120"/>
      <c r="E752" s="120"/>
      <c r="F752" s="120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122"/>
      <c r="Y752" s="12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</row>
    <row r="753" spans="1:45" ht="11.25" customHeight="1">
      <c r="A753" s="120"/>
      <c r="B753" s="58"/>
      <c r="C753" s="120"/>
      <c r="D753" s="120"/>
      <c r="E753" s="120"/>
      <c r="F753" s="120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122"/>
      <c r="Y753" s="12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</row>
    <row r="754" spans="1:45" ht="11.25" customHeight="1">
      <c r="A754" s="120"/>
      <c r="B754" s="58"/>
      <c r="C754" s="120"/>
      <c r="D754" s="120"/>
      <c r="E754" s="120"/>
      <c r="F754" s="120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122"/>
      <c r="Y754" s="12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</row>
    <row r="755" spans="1:45" ht="11.25" customHeight="1">
      <c r="A755" s="120"/>
      <c r="B755" s="58"/>
      <c r="C755" s="120"/>
      <c r="D755" s="120"/>
      <c r="E755" s="120"/>
      <c r="F755" s="120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122"/>
      <c r="Y755" s="12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</row>
    <row r="756" spans="1:45" ht="11.25" customHeight="1">
      <c r="A756" s="120"/>
      <c r="B756" s="58"/>
      <c r="C756" s="120"/>
      <c r="D756" s="120"/>
      <c r="E756" s="120"/>
      <c r="F756" s="120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122"/>
      <c r="Y756" s="12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</row>
    <row r="757" spans="1:45" ht="11.25" customHeight="1">
      <c r="A757" s="120"/>
      <c r="B757" s="58"/>
      <c r="C757" s="120"/>
      <c r="D757" s="120"/>
      <c r="E757" s="120"/>
      <c r="F757" s="120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122"/>
      <c r="Y757" s="12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</row>
    <row r="758" spans="1:45" ht="11.25" customHeight="1">
      <c r="A758" s="120"/>
      <c r="B758" s="58"/>
      <c r="C758" s="120"/>
      <c r="D758" s="120"/>
      <c r="E758" s="120"/>
      <c r="F758" s="120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122"/>
      <c r="Y758" s="12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</row>
    <row r="759" spans="1:45" ht="11.25" customHeight="1">
      <c r="A759" s="120"/>
      <c r="B759" s="58"/>
      <c r="C759" s="120"/>
      <c r="D759" s="120"/>
      <c r="E759" s="120"/>
      <c r="F759" s="120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122"/>
      <c r="Y759" s="12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</row>
    <row r="760" spans="1:45" ht="11.25" customHeight="1">
      <c r="A760" s="120"/>
      <c r="B760" s="58"/>
      <c r="C760" s="120"/>
      <c r="D760" s="120"/>
      <c r="E760" s="120"/>
      <c r="F760" s="120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122"/>
      <c r="Y760" s="12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</row>
    <row r="761" spans="1:45" ht="11.25" customHeight="1">
      <c r="A761" s="120"/>
      <c r="B761" s="58"/>
      <c r="C761" s="120"/>
      <c r="D761" s="120"/>
      <c r="E761" s="120"/>
      <c r="F761" s="120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122"/>
      <c r="Y761" s="12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</row>
    <row r="762" spans="1:45" ht="11.25" customHeight="1">
      <c r="A762" s="120"/>
      <c r="B762" s="58"/>
      <c r="C762" s="120"/>
      <c r="D762" s="120"/>
      <c r="E762" s="120"/>
      <c r="F762" s="120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122"/>
      <c r="Y762" s="12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</row>
    <row r="763" spans="1:45" ht="11.25" customHeight="1">
      <c r="A763" s="120"/>
      <c r="B763" s="58"/>
      <c r="C763" s="120"/>
      <c r="D763" s="120"/>
      <c r="E763" s="120"/>
      <c r="F763" s="120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122"/>
      <c r="Y763" s="12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</row>
    <row r="764" spans="1:45" ht="11.25" customHeight="1">
      <c r="A764" s="120"/>
      <c r="B764" s="58"/>
      <c r="C764" s="120"/>
      <c r="D764" s="120"/>
      <c r="E764" s="120"/>
      <c r="F764" s="120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122"/>
      <c r="Y764" s="12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</row>
    <row r="765" spans="1:45" ht="11.25" customHeight="1">
      <c r="A765" s="120"/>
      <c r="B765" s="58"/>
      <c r="C765" s="120"/>
      <c r="D765" s="120"/>
      <c r="E765" s="120"/>
      <c r="F765" s="120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122"/>
      <c r="Y765" s="12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</row>
    <row r="766" spans="1:45" ht="11.25" customHeight="1">
      <c r="A766" s="120"/>
      <c r="B766" s="58"/>
      <c r="C766" s="120"/>
      <c r="D766" s="120"/>
      <c r="E766" s="120"/>
      <c r="F766" s="120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122"/>
      <c r="Y766" s="12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</row>
    <row r="767" spans="1:45" ht="11.25" customHeight="1">
      <c r="A767" s="120"/>
      <c r="B767" s="58"/>
      <c r="C767" s="120"/>
      <c r="D767" s="120"/>
      <c r="E767" s="120"/>
      <c r="F767" s="120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122"/>
      <c r="Y767" s="12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</row>
    <row r="768" spans="1:45" ht="11.25" customHeight="1">
      <c r="A768" s="120"/>
      <c r="B768" s="58"/>
      <c r="C768" s="120"/>
      <c r="D768" s="120"/>
      <c r="E768" s="120"/>
      <c r="F768" s="120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122"/>
      <c r="Y768" s="12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</row>
    <row r="769" spans="1:45" ht="11.25" customHeight="1">
      <c r="A769" s="120"/>
      <c r="B769" s="58"/>
      <c r="C769" s="120"/>
      <c r="D769" s="120"/>
      <c r="E769" s="120"/>
      <c r="F769" s="120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122"/>
      <c r="Y769" s="12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</row>
    <row r="770" spans="1:45" ht="11.25" customHeight="1">
      <c r="A770" s="120"/>
      <c r="B770" s="58"/>
      <c r="C770" s="120"/>
      <c r="D770" s="120"/>
      <c r="E770" s="120"/>
      <c r="F770" s="120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122"/>
      <c r="Y770" s="12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</row>
    <row r="771" spans="1:45" ht="11.25" customHeight="1">
      <c r="A771" s="120"/>
      <c r="B771" s="58"/>
      <c r="C771" s="120"/>
      <c r="D771" s="120"/>
      <c r="E771" s="120"/>
      <c r="F771" s="120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122"/>
      <c r="Y771" s="12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</row>
    <row r="772" spans="1:45" ht="11.25" customHeight="1">
      <c r="A772" s="120"/>
      <c r="B772" s="58"/>
      <c r="C772" s="120"/>
      <c r="D772" s="120"/>
      <c r="E772" s="120"/>
      <c r="F772" s="120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122"/>
      <c r="Y772" s="12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</row>
    <row r="773" spans="1:45" ht="11.25" customHeight="1">
      <c r="A773" s="120"/>
      <c r="B773" s="58"/>
      <c r="C773" s="120"/>
      <c r="D773" s="120"/>
      <c r="E773" s="120"/>
      <c r="F773" s="120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122"/>
      <c r="Y773" s="12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</row>
    <row r="774" spans="1:45" ht="11.25" customHeight="1">
      <c r="A774" s="120"/>
      <c r="B774" s="58"/>
      <c r="C774" s="120"/>
      <c r="D774" s="120"/>
      <c r="E774" s="120"/>
      <c r="F774" s="120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122"/>
      <c r="Y774" s="12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</row>
    <row r="775" spans="1:45" ht="11.25" customHeight="1">
      <c r="A775" s="120"/>
      <c r="B775" s="58"/>
      <c r="C775" s="120"/>
      <c r="D775" s="120"/>
      <c r="E775" s="120"/>
      <c r="F775" s="120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122"/>
      <c r="Y775" s="12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</row>
    <row r="776" spans="1:45" ht="11.25" customHeight="1">
      <c r="A776" s="120"/>
      <c r="B776" s="58"/>
      <c r="C776" s="120"/>
      <c r="D776" s="120"/>
      <c r="E776" s="120"/>
      <c r="F776" s="120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122"/>
      <c r="Y776" s="12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</row>
    <row r="777" spans="1:45" ht="11.25" customHeight="1">
      <c r="A777" s="120"/>
      <c r="B777" s="58"/>
      <c r="C777" s="120"/>
      <c r="D777" s="120"/>
      <c r="E777" s="120"/>
      <c r="F777" s="120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122"/>
      <c r="Y777" s="12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</row>
    <row r="778" spans="1:45" ht="11.25" customHeight="1">
      <c r="A778" s="120"/>
      <c r="B778" s="58"/>
      <c r="C778" s="120"/>
      <c r="D778" s="120"/>
      <c r="E778" s="120"/>
      <c r="F778" s="120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122"/>
      <c r="Y778" s="12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</row>
    <row r="779" spans="1:45" ht="11.25" customHeight="1">
      <c r="A779" s="120"/>
      <c r="B779" s="58"/>
      <c r="C779" s="120"/>
      <c r="D779" s="120"/>
      <c r="E779" s="120"/>
      <c r="F779" s="120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122"/>
      <c r="Y779" s="12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</row>
    <row r="780" spans="1:45" ht="11.25" customHeight="1">
      <c r="A780" s="120"/>
      <c r="B780" s="58"/>
      <c r="C780" s="120"/>
      <c r="D780" s="120"/>
      <c r="E780" s="120"/>
      <c r="F780" s="120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122"/>
      <c r="Y780" s="12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</row>
    <row r="781" spans="1:45" ht="11.25" customHeight="1">
      <c r="A781" s="120"/>
      <c r="B781" s="58"/>
      <c r="C781" s="120"/>
      <c r="D781" s="120"/>
      <c r="E781" s="120"/>
      <c r="F781" s="120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122"/>
      <c r="Y781" s="12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</row>
    <row r="782" spans="1:45" ht="11.25" customHeight="1">
      <c r="A782" s="120"/>
      <c r="B782" s="58"/>
      <c r="C782" s="120"/>
      <c r="D782" s="120"/>
      <c r="E782" s="120"/>
      <c r="F782" s="120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122"/>
      <c r="Y782" s="12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</row>
    <row r="783" spans="1:45" ht="11.25" customHeight="1">
      <c r="A783" s="120"/>
      <c r="B783" s="58"/>
      <c r="C783" s="120"/>
      <c r="D783" s="120"/>
      <c r="E783" s="120"/>
      <c r="F783" s="120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122"/>
      <c r="Y783" s="12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</row>
    <row r="784" spans="1:45" ht="11.25" customHeight="1">
      <c r="A784" s="120"/>
      <c r="B784" s="58"/>
      <c r="C784" s="120"/>
      <c r="D784" s="120"/>
      <c r="E784" s="120"/>
      <c r="F784" s="120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122"/>
      <c r="Y784" s="12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</row>
    <row r="785" spans="1:45" ht="11.25" customHeight="1">
      <c r="A785" s="120"/>
      <c r="B785" s="58"/>
      <c r="C785" s="120"/>
      <c r="D785" s="120"/>
      <c r="E785" s="120"/>
      <c r="F785" s="120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122"/>
      <c r="Y785" s="12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</row>
    <row r="786" spans="1:45" ht="11.25" customHeight="1">
      <c r="A786" s="120"/>
      <c r="B786" s="58"/>
      <c r="C786" s="120"/>
      <c r="D786" s="120"/>
      <c r="E786" s="120"/>
      <c r="F786" s="120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122"/>
      <c r="Y786" s="12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</row>
    <row r="787" spans="1:45" ht="11.25" customHeight="1">
      <c r="A787" s="120"/>
      <c r="B787" s="58"/>
      <c r="C787" s="120"/>
      <c r="D787" s="120"/>
      <c r="E787" s="120"/>
      <c r="F787" s="120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122"/>
      <c r="Y787" s="12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</row>
    <row r="788" spans="1:45" ht="11.25" customHeight="1">
      <c r="A788" s="120"/>
      <c r="B788" s="58"/>
      <c r="C788" s="120"/>
      <c r="D788" s="120"/>
      <c r="E788" s="120"/>
      <c r="F788" s="120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122"/>
      <c r="Y788" s="12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</row>
    <row r="789" spans="1:45" ht="11.25" customHeight="1">
      <c r="A789" s="120"/>
      <c r="B789" s="58"/>
      <c r="C789" s="120"/>
      <c r="D789" s="120"/>
      <c r="E789" s="120"/>
      <c r="F789" s="120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122"/>
      <c r="Y789" s="12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</row>
    <row r="790" spans="1:45" ht="11.25" customHeight="1">
      <c r="A790" s="120"/>
      <c r="B790" s="58"/>
      <c r="C790" s="120"/>
      <c r="D790" s="120"/>
      <c r="E790" s="120"/>
      <c r="F790" s="120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122"/>
      <c r="Y790" s="12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</row>
    <row r="791" spans="1:45" ht="11.25" customHeight="1">
      <c r="A791" s="120"/>
      <c r="B791" s="58"/>
      <c r="C791" s="120"/>
      <c r="D791" s="120"/>
      <c r="E791" s="120"/>
      <c r="F791" s="120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122"/>
      <c r="Y791" s="12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</row>
    <row r="792" spans="1:45" ht="11.25" customHeight="1">
      <c r="A792" s="120"/>
      <c r="B792" s="58"/>
      <c r="C792" s="120"/>
      <c r="D792" s="120"/>
      <c r="E792" s="120"/>
      <c r="F792" s="120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122"/>
      <c r="Y792" s="12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</row>
    <row r="793" spans="1:45" ht="11.25" customHeight="1">
      <c r="A793" s="120"/>
      <c r="B793" s="58"/>
      <c r="C793" s="120"/>
      <c r="D793" s="120"/>
      <c r="E793" s="120"/>
      <c r="F793" s="120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122"/>
      <c r="Y793" s="12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</row>
    <row r="794" spans="1:45" ht="11.25" customHeight="1">
      <c r="A794" s="120"/>
      <c r="B794" s="58"/>
      <c r="C794" s="120"/>
      <c r="D794" s="120"/>
      <c r="E794" s="120"/>
      <c r="F794" s="120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122"/>
      <c r="Y794" s="12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</row>
    <row r="795" spans="1:45" ht="11.25" customHeight="1">
      <c r="A795" s="120"/>
      <c r="B795" s="58"/>
      <c r="C795" s="120"/>
      <c r="D795" s="120"/>
      <c r="E795" s="120"/>
      <c r="F795" s="120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122"/>
      <c r="Y795" s="12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</row>
    <row r="796" spans="1:45" ht="11.25" customHeight="1">
      <c r="A796" s="120"/>
      <c r="B796" s="58"/>
      <c r="C796" s="120"/>
      <c r="D796" s="120"/>
      <c r="E796" s="120"/>
      <c r="F796" s="120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122"/>
      <c r="Y796" s="12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</row>
    <row r="797" spans="1:45" ht="11.25" customHeight="1">
      <c r="A797" s="120"/>
      <c r="B797" s="58"/>
      <c r="C797" s="120"/>
      <c r="D797" s="120"/>
      <c r="E797" s="120"/>
      <c r="F797" s="120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122"/>
      <c r="Y797" s="12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</row>
    <row r="798" spans="1:45" ht="11.25" customHeight="1">
      <c r="A798" s="120"/>
      <c r="B798" s="58"/>
      <c r="C798" s="120"/>
      <c r="D798" s="120"/>
      <c r="E798" s="120"/>
      <c r="F798" s="120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122"/>
      <c r="Y798" s="12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</row>
    <row r="799" spans="1:45" ht="11.25" customHeight="1">
      <c r="A799" s="120"/>
      <c r="B799" s="58"/>
      <c r="C799" s="120"/>
      <c r="D799" s="120"/>
      <c r="E799" s="120"/>
      <c r="F799" s="120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122"/>
      <c r="Y799" s="12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</row>
    <row r="800" spans="1:45" ht="11.25" customHeight="1">
      <c r="A800" s="120"/>
      <c r="B800" s="58"/>
      <c r="C800" s="120"/>
      <c r="D800" s="120"/>
      <c r="E800" s="120"/>
      <c r="F800" s="120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122"/>
      <c r="Y800" s="12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</row>
    <row r="801" spans="1:45" ht="11.25" customHeight="1">
      <c r="A801" s="120"/>
      <c r="B801" s="58"/>
      <c r="C801" s="120"/>
      <c r="D801" s="120"/>
      <c r="E801" s="120"/>
      <c r="F801" s="120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122"/>
      <c r="Y801" s="12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</row>
    <row r="802" spans="1:45" ht="11.25" customHeight="1">
      <c r="A802" s="120"/>
      <c r="B802" s="58"/>
      <c r="C802" s="120"/>
      <c r="D802" s="120"/>
      <c r="E802" s="120"/>
      <c r="F802" s="120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122"/>
      <c r="Y802" s="12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</row>
    <row r="803" spans="1:45" ht="11.25" customHeight="1">
      <c r="A803" s="120"/>
      <c r="B803" s="58"/>
      <c r="C803" s="120"/>
      <c r="D803" s="120"/>
      <c r="E803" s="120"/>
      <c r="F803" s="120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122"/>
      <c r="Y803" s="12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</row>
    <row r="804" spans="1:45" ht="11.25" customHeight="1">
      <c r="A804" s="120"/>
      <c r="B804" s="58"/>
      <c r="C804" s="120"/>
      <c r="D804" s="120"/>
      <c r="E804" s="120"/>
      <c r="F804" s="120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122"/>
      <c r="Y804" s="12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</row>
    <row r="805" spans="1:45" ht="11.25" customHeight="1">
      <c r="A805" s="120"/>
      <c r="B805" s="58"/>
      <c r="C805" s="120"/>
      <c r="D805" s="120"/>
      <c r="E805" s="120"/>
      <c r="F805" s="120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122"/>
      <c r="Y805" s="12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</row>
    <row r="806" spans="1:45" ht="11.25" customHeight="1">
      <c r="A806" s="120"/>
      <c r="B806" s="58"/>
      <c r="C806" s="120"/>
      <c r="D806" s="120"/>
      <c r="E806" s="120"/>
      <c r="F806" s="120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122"/>
      <c r="Y806" s="12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</row>
    <row r="807" spans="1:45" ht="11.25" customHeight="1">
      <c r="A807" s="120"/>
      <c r="B807" s="58"/>
      <c r="C807" s="120"/>
      <c r="D807" s="120"/>
      <c r="E807" s="120"/>
      <c r="F807" s="120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122"/>
      <c r="Y807" s="12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</row>
    <row r="808" spans="1:45" ht="11.25" customHeight="1">
      <c r="A808" s="120"/>
      <c r="B808" s="58"/>
      <c r="C808" s="120"/>
      <c r="D808" s="120"/>
      <c r="E808" s="120"/>
      <c r="F808" s="120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122"/>
      <c r="Y808" s="12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</row>
    <row r="809" spans="1:45" ht="11.25" customHeight="1">
      <c r="A809" s="120"/>
      <c r="B809" s="58"/>
      <c r="C809" s="120"/>
      <c r="D809" s="120"/>
      <c r="E809" s="120"/>
      <c r="F809" s="120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122"/>
      <c r="Y809" s="12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</row>
    <row r="810" spans="1:45" ht="11.25" customHeight="1">
      <c r="A810" s="120"/>
      <c r="B810" s="58"/>
      <c r="C810" s="120"/>
      <c r="D810" s="120"/>
      <c r="E810" s="120"/>
      <c r="F810" s="120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122"/>
      <c r="Y810" s="12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</row>
    <row r="811" spans="1:45" ht="11.25" customHeight="1">
      <c r="A811" s="120"/>
      <c r="B811" s="58"/>
      <c r="C811" s="120"/>
      <c r="D811" s="120"/>
      <c r="E811" s="120"/>
      <c r="F811" s="120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122"/>
      <c r="Y811" s="12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</row>
    <row r="812" spans="1:45" ht="11.25" customHeight="1">
      <c r="A812" s="120"/>
      <c r="B812" s="58"/>
      <c r="C812" s="120"/>
      <c r="D812" s="120"/>
      <c r="E812" s="120"/>
      <c r="F812" s="120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122"/>
      <c r="Y812" s="12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</row>
    <row r="813" spans="1:45" ht="11.25" customHeight="1">
      <c r="A813" s="120"/>
      <c r="B813" s="58"/>
      <c r="C813" s="120"/>
      <c r="D813" s="120"/>
      <c r="E813" s="120"/>
      <c r="F813" s="120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122"/>
      <c r="Y813" s="12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</row>
    <row r="814" spans="1:45" ht="11.25" customHeight="1">
      <c r="A814" s="120"/>
      <c r="B814" s="58"/>
      <c r="C814" s="120"/>
      <c r="D814" s="120"/>
      <c r="E814" s="120"/>
      <c r="F814" s="120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122"/>
      <c r="Y814" s="12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</row>
    <row r="815" spans="1:45" ht="11.25" customHeight="1">
      <c r="A815" s="120"/>
      <c r="B815" s="58"/>
      <c r="C815" s="120"/>
      <c r="D815" s="120"/>
      <c r="E815" s="120"/>
      <c r="F815" s="120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122"/>
      <c r="Y815" s="12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</row>
    <row r="816" spans="1:45" ht="11.25" customHeight="1">
      <c r="A816" s="120"/>
      <c r="B816" s="58"/>
      <c r="C816" s="120"/>
      <c r="D816" s="120"/>
      <c r="E816" s="120"/>
      <c r="F816" s="120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122"/>
      <c r="Y816" s="12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</row>
    <row r="817" spans="1:45" ht="11.25" customHeight="1">
      <c r="A817" s="120"/>
      <c r="B817" s="58"/>
      <c r="C817" s="120"/>
      <c r="D817" s="120"/>
      <c r="E817" s="120"/>
      <c r="F817" s="120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122"/>
      <c r="Y817" s="12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</row>
    <row r="818" spans="1:45" ht="11.25" customHeight="1">
      <c r="A818" s="120"/>
      <c r="B818" s="58"/>
      <c r="C818" s="120"/>
      <c r="D818" s="120"/>
      <c r="E818" s="120"/>
      <c r="F818" s="120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122"/>
      <c r="Y818" s="12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</row>
    <row r="819" spans="1:45" ht="11.25" customHeight="1">
      <c r="A819" s="120"/>
      <c r="B819" s="58"/>
      <c r="C819" s="120"/>
      <c r="D819" s="120"/>
      <c r="E819" s="120"/>
      <c r="F819" s="120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122"/>
      <c r="Y819" s="12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</row>
    <row r="820" spans="1:45" ht="11.25" customHeight="1">
      <c r="A820" s="120"/>
      <c r="B820" s="58"/>
      <c r="C820" s="120"/>
      <c r="D820" s="120"/>
      <c r="E820" s="120"/>
      <c r="F820" s="120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122"/>
      <c r="Y820" s="12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</row>
    <row r="821" spans="1:45" ht="11.25" customHeight="1">
      <c r="A821" s="120"/>
      <c r="B821" s="58"/>
      <c r="C821" s="120"/>
      <c r="D821" s="120"/>
      <c r="E821" s="120"/>
      <c r="F821" s="120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122"/>
      <c r="Y821" s="12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</row>
    <row r="822" spans="1:45" ht="11.25" customHeight="1">
      <c r="A822" s="120"/>
      <c r="B822" s="58"/>
      <c r="C822" s="120"/>
      <c r="D822" s="120"/>
      <c r="E822" s="120"/>
      <c r="F822" s="120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122"/>
      <c r="Y822" s="12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</row>
    <row r="823" spans="1:45" ht="11.25" customHeight="1">
      <c r="A823" s="120"/>
      <c r="B823" s="58"/>
      <c r="C823" s="120"/>
      <c r="D823" s="120"/>
      <c r="E823" s="120"/>
      <c r="F823" s="120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122"/>
      <c r="Y823" s="12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</row>
    <row r="824" spans="1:45" ht="11.25" customHeight="1">
      <c r="A824" s="120"/>
      <c r="B824" s="58"/>
      <c r="C824" s="120"/>
      <c r="D824" s="120"/>
      <c r="E824" s="120"/>
      <c r="F824" s="120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122"/>
      <c r="Y824" s="12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</row>
    <row r="825" spans="1:45" ht="11.25" customHeight="1">
      <c r="A825" s="120"/>
      <c r="B825" s="58"/>
      <c r="C825" s="120"/>
      <c r="D825" s="120"/>
      <c r="E825" s="120"/>
      <c r="F825" s="120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122"/>
      <c r="Y825" s="12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</row>
    <row r="826" spans="1:45" ht="11.25" customHeight="1">
      <c r="A826" s="120"/>
      <c r="B826" s="58"/>
      <c r="C826" s="120"/>
      <c r="D826" s="120"/>
      <c r="E826" s="120"/>
      <c r="F826" s="120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122"/>
      <c r="Y826" s="12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</row>
    <row r="827" spans="1:45" ht="11.25" customHeight="1">
      <c r="A827" s="120"/>
      <c r="B827" s="58"/>
      <c r="C827" s="120"/>
      <c r="D827" s="120"/>
      <c r="E827" s="120"/>
      <c r="F827" s="120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122"/>
      <c r="Y827" s="12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</row>
    <row r="828" spans="1:45" ht="11.25" customHeight="1">
      <c r="A828" s="120"/>
      <c r="B828" s="58"/>
      <c r="C828" s="120"/>
      <c r="D828" s="120"/>
      <c r="E828" s="120"/>
      <c r="F828" s="120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122"/>
      <c r="Y828" s="12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</row>
    <row r="829" spans="1:45" ht="11.25" customHeight="1">
      <c r="A829" s="120"/>
      <c r="B829" s="58"/>
      <c r="C829" s="120"/>
      <c r="D829" s="120"/>
      <c r="E829" s="120"/>
      <c r="F829" s="120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122"/>
      <c r="Y829" s="12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</row>
    <row r="830" spans="1:45" ht="11.25" customHeight="1">
      <c r="A830" s="120"/>
      <c r="B830" s="58"/>
      <c r="C830" s="120"/>
      <c r="D830" s="120"/>
      <c r="E830" s="120"/>
      <c r="F830" s="120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122"/>
      <c r="Y830" s="12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</row>
    <row r="831" spans="1:45" ht="11.25" customHeight="1">
      <c r="A831" s="120"/>
      <c r="B831" s="58"/>
      <c r="C831" s="120"/>
      <c r="D831" s="120"/>
      <c r="E831" s="120"/>
      <c r="F831" s="120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122"/>
      <c r="Y831" s="12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</row>
    <row r="832" spans="1:45" ht="11.25" customHeight="1">
      <c r="A832" s="120"/>
      <c r="B832" s="58"/>
      <c r="C832" s="120"/>
      <c r="D832" s="120"/>
      <c r="E832" s="120"/>
      <c r="F832" s="120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122"/>
      <c r="Y832" s="12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</row>
    <row r="833" spans="1:45" ht="11.25" customHeight="1">
      <c r="A833" s="120"/>
      <c r="B833" s="58"/>
      <c r="C833" s="120"/>
      <c r="D833" s="120"/>
      <c r="E833" s="120"/>
      <c r="F833" s="120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122"/>
      <c r="Y833" s="12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</row>
    <row r="834" spans="1:45" ht="11.25" customHeight="1">
      <c r="A834" s="120"/>
      <c r="B834" s="58"/>
      <c r="C834" s="120"/>
      <c r="D834" s="120"/>
      <c r="E834" s="120"/>
      <c r="F834" s="120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122"/>
      <c r="Y834" s="12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</row>
    <row r="835" spans="1:45" ht="11.25" customHeight="1">
      <c r="A835" s="120"/>
      <c r="B835" s="58"/>
      <c r="C835" s="120"/>
      <c r="D835" s="120"/>
      <c r="E835" s="120"/>
      <c r="F835" s="120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122"/>
      <c r="Y835" s="12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</row>
    <row r="836" spans="1:45" ht="11.25" customHeight="1">
      <c r="A836" s="120"/>
      <c r="B836" s="58"/>
      <c r="C836" s="120"/>
      <c r="D836" s="120"/>
      <c r="E836" s="120"/>
      <c r="F836" s="120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122"/>
      <c r="Y836" s="12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</row>
    <row r="837" spans="1:45" ht="11.25" customHeight="1">
      <c r="A837" s="120"/>
      <c r="B837" s="58"/>
      <c r="C837" s="120"/>
      <c r="D837" s="120"/>
      <c r="E837" s="120"/>
      <c r="F837" s="120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122"/>
      <c r="Y837" s="12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</row>
    <row r="838" spans="1:45" ht="11.25" customHeight="1">
      <c r="A838" s="120"/>
      <c r="B838" s="58"/>
      <c r="C838" s="120"/>
      <c r="D838" s="120"/>
      <c r="E838" s="120"/>
      <c r="F838" s="120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122"/>
      <c r="Y838" s="12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</row>
    <row r="839" spans="1:45" ht="11.25" customHeight="1">
      <c r="A839" s="120"/>
      <c r="B839" s="58"/>
      <c r="C839" s="120"/>
      <c r="D839" s="120"/>
      <c r="E839" s="120"/>
      <c r="F839" s="120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122"/>
      <c r="Y839" s="12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</row>
    <row r="840" spans="1:45" ht="11.25" customHeight="1">
      <c r="A840" s="120"/>
      <c r="B840" s="58"/>
      <c r="C840" s="120"/>
      <c r="D840" s="120"/>
      <c r="E840" s="120"/>
      <c r="F840" s="120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122"/>
      <c r="Y840" s="12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</row>
    <row r="841" spans="1:45" ht="11.25" customHeight="1">
      <c r="A841" s="120"/>
      <c r="B841" s="58"/>
      <c r="C841" s="120"/>
      <c r="D841" s="120"/>
      <c r="E841" s="120"/>
      <c r="F841" s="120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122"/>
      <c r="Y841" s="12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</row>
    <row r="842" spans="1:45" ht="11.25" customHeight="1">
      <c r="A842" s="120"/>
      <c r="B842" s="58"/>
      <c r="C842" s="120"/>
      <c r="D842" s="120"/>
      <c r="E842" s="120"/>
      <c r="F842" s="120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122"/>
      <c r="Y842" s="12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</row>
    <row r="843" spans="1:45" ht="11.25" customHeight="1">
      <c r="A843" s="120"/>
      <c r="B843" s="58"/>
      <c r="C843" s="120"/>
      <c r="D843" s="120"/>
      <c r="E843" s="120"/>
      <c r="F843" s="120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122"/>
      <c r="Y843" s="12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</row>
    <row r="844" spans="1:45" ht="11.25" customHeight="1">
      <c r="A844" s="120"/>
      <c r="B844" s="58"/>
      <c r="C844" s="120"/>
      <c r="D844" s="120"/>
      <c r="E844" s="120"/>
      <c r="F844" s="120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122"/>
      <c r="Y844" s="12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</row>
    <row r="845" spans="1:45" ht="11.25" customHeight="1">
      <c r="A845" s="120"/>
      <c r="B845" s="58"/>
      <c r="C845" s="120"/>
      <c r="D845" s="120"/>
      <c r="E845" s="120"/>
      <c r="F845" s="120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122"/>
      <c r="Y845" s="12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</row>
    <row r="846" spans="1:45" ht="11.25" customHeight="1">
      <c r="A846" s="120"/>
      <c r="B846" s="58"/>
      <c r="C846" s="120"/>
      <c r="D846" s="120"/>
      <c r="E846" s="120"/>
      <c r="F846" s="120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122"/>
      <c r="Y846" s="12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</row>
    <row r="847" spans="1:45" ht="11.25" customHeight="1">
      <c r="A847" s="120"/>
      <c r="B847" s="58"/>
      <c r="C847" s="120"/>
      <c r="D847" s="120"/>
      <c r="E847" s="120"/>
      <c r="F847" s="120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122"/>
      <c r="Y847" s="12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</row>
    <row r="848" spans="1:45" ht="11.25" customHeight="1">
      <c r="A848" s="120"/>
      <c r="B848" s="58"/>
      <c r="C848" s="120"/>
      <c r="D848" s="120"/>
      <c r="E848" s="120"/>
      <c r="F848" s="120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122"/>
      <c r="Y848" s="12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</row>
    <row r="849" spans="1:45" ht="11.25" customHeight="1">
      <c r="A849" s="120"/>
      <c r="B849" s="58"/>
      <c r="C849" s="120"/>
      <c r="D849" s="120"/>
      <c r="E849" s="120"/>
      <c r="F849" s="120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122"/>
      <c r="Y849" s="12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</row>
    <row r="850" spans="1:45" ht="11.25" customHeight="1">
      <c r="A850" s="120"/>
      <c r="B850" s="58"/>
      <c r="C850" s="120"/>
      <c r="D850" s="120"/>
      <c r="E850" s="120"/>
      <c r="F850" s="120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122"/>
      <c r="Y850" s="12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</row>
    <row r="851" spans="1:45" ht="11.25" customHeight="1">
      <c r="A851" s="120"/>
      <c r="B851" s="58"/>
      <c r="C851" s="120"/>
      <c r="D851" s="120"/>
      <c r="E851" s="120"/>
      <c r="F851" s="120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122"/>
      <c r="Y851" s="12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</row>
    <row r="852" spans="1:45" ht="11.25" customHeight="1">
      <c r="A852" s="120"/>
      <c r="B852" s="58"/>
      <c r="C852" s="120"/>
      <c r="D852" s="120"/>
      <c r="E852" s="120"/>
      <c r="F852" s="120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122"/>
      <c r="Y852" s="12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</row>
    <row r="853" spans="1:45" ht="11.25" customHeight="1">
      <c r="A853" s="120"/>
      <c r="B853" s="58"/>
      <c r="C853" s="120"/>
      <c r="D853" s="120"/>
      <c r="E853" s="120"/>
      <c r="F853" s="120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122"/>
      <c r="Y853" s="12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</row>
    <row r="854" spans="1:45" ht="11.25" customHeight="1">
      <c r="A854" s="120"/>
      <c r="B854" s="58"/>
      <c r="C854" s="120"/>
      <c r="D854" s="120"/>
      <c r="E854" s="120"/>
      <c r="F854" s="120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122"/>
      <c r="Y854" s="12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</row>
    <row r="855" spans="1:45" ht="11.25" customHeight="1">
      <c r="A855" s="120"/>
      <c r="B855" s="58"/>
      <c r="C855" s="120"/>
      <c r="D855" s="120"/>
      <c r="E855" s="120"/>
      <c r="F855" s="120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122"/>
      <c r="Y855" s="12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</row>
    <row r="856" spans="1:45" ht="11.25" customHeight="1">
      <c r="A856" s="120"/>
      <c r="B856" s="58"/>
      <c r="C856" s="120"/>
      <c r="D856" s="120"/>
      <c r="E856" s="120"/>
      <c r="F856" s="120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122"/>
      <c r="Y856" s="12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</row>
    <row r="857" spans="1:45" ht="11.25" customHeight="1">
      <c r="A857" s="120"/>
      <c r="B857" s="58"/>
      <c r="C857" s="120"/>
      <c r="D857" s="120"/>
      <c r="E857" s="120"/>
      <c r="F857" s="120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122"/>
      <c r="Y857" s="12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</row>
    <row r="858" spans="1:45" ht="11.25" customHeight="1">
      <c r="A858" s="120"/>
      <c r="B858" s="58"/>
      <c r="C858" s="120"/>
      <c r="D858" s="120"/>
      <c r="E858" s="120"/>
      <c r="F858" s="120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122"/>
      <c r="Y858" s="12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</row>
    <row r="859" spans="1:45" ht="11.25" customHeight="1">
      <c r="A859" s="120"/>
      <c r="B859" s="58"/>
      <c r="C859" s="120"/>
      <c r="D859" s="120"/>
      <c r="E859" s="120"/>
      <c r="F859" s="120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122"/>
      <c r="Y859" s="12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</row>
    <row r="860" spans="1:45" ht="11.25" customHeight="1">
      <c r="A860" s="120"/>
      <c r="B860" s="58"/>
      <c r="C860" s="120"/>
      <c r="D860" s="120"/>
      <c r="E860" s="120"/>
      <c r="F860" s="120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122"/>
      <c r="Y860" s="12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</row>
    <row r="861" spans="1:45" ht="11.25" customHeight="1">
      <c r="A861" s="120"/>
      <c r="B861" s="58"/>
      <c r="C861" s="120"/>
      <c r="D861" s="120"/>
      <c r="E861" s="120"/>
      <c r="F861" s="120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122"/>
      <c r="Y861" s="12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</row>
    <row r="862" spans="1:45" ht="11.25" customHeight="1">
      <c r="A862" s="120"/>
      <c r="B862" s="58"/>
      <c r="C862" s="120"/>
      <c r="D862" s="120"/>
      <c r="E862" s="120"/>
      <c r="F862" s="120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122"/>
      <c r="Y862" s="12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</row>
    <row r="863" spans="1:45" ht="11.25" customHeight="1">
      <c r="A863" s="120"/>
      <c r="B863" s="58"/>
      <c r="C863" s="120"/>
      <c r="D863" s="120"/>
      <c r="E863" s="120"/>
      <c r="F863" s="120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122"/>
      <c r="Y863" s="12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</row>
    <row r="864" spans="1:45" ht="11.25" customHeight="1">
      <c r="A864" s="120"/>
      <c r="B864" s="58"/>
      <c r="C864" s="120"/>
      <c r="D864" s="120"/>
      <c r="E864" s="120"/>
      <c r="F864" s="120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122"/>
      <c r="Y864" s="12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</row>
    <row r="865" spans="1:45" ht="11.25" customHeight="1">
      <c r="A865" s="120"/>
      <c r="B865" s="58"/>
      <c r="C865" s="120"/>
      <c r="D865" s="120"/>
      <c r="E865" s="120"/>
      <c r="F865" s="120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122"/>
      <c r="Y865" s="12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</row>
    <row r="866" spans="1:45" ht="11.25" customHeight="1">
      <c r="A866" s="120"/>
      <c r="B866" s="58"/>
      <c r="C866" s="120"/>
      <c r="D866" s="120"/>
      <c r="E866" s="120"/>
      <c r="F866" s="120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122"/>
      <c r="Y866" s="12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</row>
    <row r="867" spans="1:45" ht="11.25" customHeight="1">
      <c r="A867" s="120"/>
      <c r="B867" s="58"/>
      <c r="C867" s="120"/>
      <c r="D867" s="120"/>
      <c r="E867" s="120"/>
      <c r="F867" s="120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122"/>
      <c r="Y867" s="12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</row>
    <row r="868" spans="1:45" ht="11.25" customHeight="1">
      <c r="A868" s="120"/>
      <c r="B868" s="58"/>
      <c r="C868" s="120"/>
      <c r="D868" s="120"/>
      <c r="E868" s="120"/>
      <c r="F868" s="120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122"/>
      <c r="Y868" s="12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</row>
    <row r="869" spans="1:45" ht="11.25" customHeight="1">
      <c r="A869" s="120"/>
      <c r="B869" s="58"/>
      <c r="C869" s="120"/>
      <c r="D869" s="120"/>
      <c r="E869" s="120"/>
      <c r="F869" s="120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122"/>
      <c r="Y869" s="12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</row>
    <row r="870" spans="1:45" ht="11.25" customHeight="1">
      <c r="A870" s="120"/>
      <c r="B870" s="58"/>
      <c r="C870" s="120"/>
      <c r="D870" s="120"/>
      <c r="E870" s="120"/>
      <c r="F870" s="120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122"/>
      <c r="Y870" s="12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</row>
    <row r="871" spans="1:45" ht="11.25" customHeight="1">
      <c r="A871" s="120"/>
      <c r="B871" s="58"/>
      <c r="C871" s="120"/>
      <c r="D871" s="120"/>
      <c r="E871" s="120"/>
      <c r="F871" s="120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122"/>
      <c r="Y871" s="12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</row>
    <row r="872" spans="1:45" ht="11.25" customHeight="1">
      <c r="A872" s="120"/>
      <c r="B872" s="58"/>
      <c r="C872" s="120"/>
      <c r="D872" s="120"/>
      <c r="E872" s="120"/>
      <c r="F872" s="120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122"/>
      <c r="Y872" s="12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</row>
    <row r="873" spans="1:45" ht="11.25" customHeight="1">
      <c r="A873" s="120"/>
      <c r="B873" s="58"/>
      <c r="C873" s="120"/>
      <c r="D873" s="120"/>
      <c r="E873" s="120"/>
      <c r="F873" s="120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122"/>
      <c r="Y873" s="12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</row>
    <row r="874" spans="1:45" ht="11.25" customHeight="1">
      <c r="A874" s="120"/>
      <c r="B874" s="58"/>
      <c r="C874" s="120"/>
      <c r="D874" s="120"/>
      <c r="E874" s="120"/>
      <c r="F874" s="120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122"/>
      <c r="Y874" s="12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</row>
    <row r="875" spans="1:45" ht="11.25" customHeight="1">
      <c r="A875" s="120"/>
      <c r="B875" s="58"/>
      <c r="C875" s="120"/>
      <c r="D875" s="120"/>
      <c r="E875" s="120"/>
      <c r="F875" s="120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122"/>
      <c r="Y875" s="12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</row>
    <row r="876" spans="1:45" ht="11.25" customHeight="1">
      <c r="A876" s="120"/>
      <c r="B876" s="58"/>
      <c r="C876" s="120"/>
      <c r="D876" s="120"/>
      <c r="E876" s="120"/>
      <c r="F876" s="120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122"/>
      <c r="Y876" s="12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</row>
    <row r="877" spans="1:45" ht="11.25" customHeight="1">
      <c r="A877" s="120"/>
      <c r="B877" s="58"/>
      <c r="C877" s="120"/>
      <c r="D877" s="120"/>
      <c r="E877" s="120"/>
      <c r="F877" s="120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122"/>
      <c r="Y877" s="12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</row>
    <row r="878" spans="1:45" ht="11.25" customHeight="1">
      <c r="A878" s="120"/>
      <c r="B878" s="58"/>
      <c r="C878" s="120"/>
      <c r="D878" s="120"/>
      <c r="E878" s="120"/>
      <c r="F878" s="120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122"/>
      <c r="Y878" s="12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</row>
    <row r="879" spans="1:45" ht="11.25" customHeight="1">
      <c r="A879" s="120"/>
      <c r="B879" s="58"/>
      <c r="C879" s="120"/>
      <c r="D879" s="120"/>
      <c r="E879" s="120"/>
      <c r="F879" s="120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122"/>
      <c r="Y879" s="12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</row>
    <row r="880" spans="1:45" ht="11.25" customHeight="1">
      <c r="A880" s="120"/>
      <c r="B880" s="58"/>
      <c r="C880" s="120"/>
      <c r="D880" s="120"/>
      <c r="E880" s="120"/>
      <c r="F880" s="120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122"/>
      <c r="Y880" s="12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</row>
    <row r="881" spans="1:45" ht="11.25" customHeight="1">
      <c r="A881" s="120"/>
      <c r="B881" s="58"/>
      <c r="C881" s="120"/>
      <c r="D881" s="120"/>
      <c r="E881" s="120"/>
      <c r="F881" s="120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122"/>
      <c r="Y881" s="12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</row>
    <row r="882" spans="1:45" ht="11.25" customHeight="1">
      <c r="A882" s="120"/>
      <c r="B882" s="58"/>
      <c r="C882" s="120"/>
      <c r="D882" s="120"/>
      <c r="E882" s="120"/>
      <c r="F882" s="120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122"/>
      <c r="Y882" s="12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</row>
    <row r="883" spans="1:45" ht="11.25" customHeight="1">
      <c r="A883" s="120"/>
      <c r="B883" s="58"/>
      <c r="C883" s="120"/>
      <c r="D883" s="120"/>
      <c r="E883" s="120"/>
      <c r="F883" s="120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122"/>
      <c r="Y883" s="12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</row>
    <row r="884" spans="1:45" ht="11.25" customHeight="1">
      <c r="A884" s="120"/>
      <c r="B884" s="58"/>
      <c r="C884" s="120"/>
      <c r="D884" s="120"/>
      <c r="E884" s="120"/>
      <c r="F884" s="120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122"/>
      <c r="Y884" s="12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</row>
    <row r="885" spans="1:45" ht="11.25" customHeight="1">
      <c r="A885" s="120"/>
      <c r="B885" s="58"/>
      <c r="C885" s="120"/>
      <c r="D885" s="120"/>
      <c r="E885" s="120"/>
      <c r="F885" s="120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122"/>
      <c r="Y885" s="12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</row>
    <row r="886" spans="1:45" ht="11.25" customHeight="1">
      <c r="A886" s="120"/>
      <c r="B886" s="58"/>
      <c r="C886" s="120"/>
      <c r="D886" s="120"/>
      <c r="E886" s="120"/>
      <c r="F886" s="120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122"/>
      <c r="Y886" s="12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</row>
    <row r="887" spans="1:45" ht="11.25" customHeight="1">
      <c r="A887" s="120"/>
      <c r="B887" s="58"/>
      <c r="C887" s="120"/>
      <c r="D887" s="120"/>
      <c r="E887" s="120"/>
      <c r="F887" s="120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122"/>
      <c r="Y887" s="12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</row>
    <row r="888" spans="1:45" ht="11.25" customHeight="1">
      <c r="A888" s="120"/>
      <c r="B888" s="58"/>
      <c r="C888" s="120"/>
      <c r="D888" s="120"/>
      <c r="E888" s="120"/>
      <c r="F888" s="120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122"/>
      <c r="Y888" s="12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</row>
    <row r="889" spans="1:45" ht="11.25" customHeight="1">
      <c r="A889" s="120"/>
      <c r="B889" s="58"/>
      <c r="C889" s="120"/>
      <c r="D889" s="120"/>
      <c r="E889" s="120"/>
      <c r="F889" s="120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122"/>
      <c r="Y889" s="12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</row>
    <row r="890" spans="1:45" ht="11.25" customHeight="1">
      <c r="A890" s="120"/>
      <c r="B890" s="58"/>
      <c r="C890" s="120"/>
      <c r="D890" s="120"/>
      <c r="E890" s="120"/>
      <c r="F890" s="120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122"/>
      <c r="Y890" s="12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</row>
    <row r="891" spans="1:45" ht="11.25" customHeight="1">
      <c r="A891" s="120"/>
      <c r="B891" s="58"/>
      <c r="C891" s="120"/>
      <c r="D891" s="120"/>
      <c r="E891" s="120"/>
      <c r="F891" s="120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122"/>
      <c r="Y891" s="12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</row>
    <row r="892" spans="1:45" ht="11.25" customHeight="1">
      <c r="A892" s="120"/>
      <c r="B892" s="58"/>
      <c r="C892" s="120"/>
      <c r="D892" s="120"/>
      <c r="E892" s="120"/>
      <c r="F892" s="120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122"/>
      <c r="Y892" s="12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</row>
    <row r="893" spans="1:45" ht="11.25" customHeight="1">
      <c r="A893" s="120"/>
      <c r="B893" s="58"/>
      <c r="C893" s="120"/>
      <c r="D893" s="120"/>
      <c r="E893" s="120"/>
      <c r="F893" s="120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122"/>
      <c r="Y893" s="12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</row>
    <row r="894" spans="1:45" ht="11.25" customHeight="1">
      <c r="A894" s="120"/>
      <c r="B894" s="58"/>
      <c r="C894" s="120"/>
      <c r="D894" s="120"/>
      <c r="E894" s="120"/>
      <c r="F894" s="120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122"/>
      <c r="Y894" s="12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</row>
    <row r="895" spans="1:45" ht="11.25" customHeight="1">
      <c r="A895" s="120"/>
      <c r="B895" s="58"/>
      <c r="C895" s="120"/>
      <c r="D895" s="120"/>
      <c r="E895" s="120"/>
      <c r="F895" s="120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122"/>
      <c r="Y895" s="12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</row>
    <row r="896" spans="1:45" ht="11.25" customHeight="1">
      <c r="A896" s="120"/>
      <c r="B896" s="58"/>
      <c r="C896" s="120"/>
      <c r="D896" s="120"/>
      <c r="E896" s="120"/>
      <c r="F896" s="120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122"/>
      <c r="Y896" s="12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</row>
    <row r="897" spans="1:45" ht="11.25" customHeight="1">
      <c r="A897" s="120"/>
      <c r="B897" s="58"/>
      <c r="C897" s="120"/>
      <c r="D897" s="120"/>
      <c r="E897" s="120"/>
      <c r="F897" s="120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122"/>
      <c r="Y897" s="12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</row>
    <row r="898" spans="1:45" ht="11.25" customHeight="1">
      <c r="A898" s="120"/>
      <c r="B898" s="58"/>
      <c r="C898" s="120"/>
      <c r="D898" s="120"/>
      <c r="E898" s="120"/>
      <c r="F898" s="120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122"/>
      <c r="Y898" s="12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</row>
    <row r="899" spans="1:45" ht="11.25" customHeight="1">
      <c r="A899" s="120"/>
      <c r="B899" s="58"/>
      <c r="C899" s="120"/>
      <c r="D899" s="120"/>
      <c r="E899" s="120"/>
      <c r="F899" s="120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122"/>
      <c r="Y899" s="12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</row>
    <row r="900" spans="1:45" ht="11.25" customHeight="1">
      <c r="A900" s="120"/>
      <c r="B900" s="58"/>
      <c r="C900" s="120"/>
      <c r="D900" s="120"/>
      <c r="E900" s="120"/>
      <c r="F900" s="120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122"/>
      <c r="Y900" s="12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</row>
    <row r="901" spans="1:45" ht="11.25" customHeight="1">
      <c r="A901" s="120"/>
      <c r="B901" s="58"/>
      <c r="C901" s="120"/>
      <c r="D901" s="120"/>
      <c r="E901" s="120"/>
      <c r="F901" s="120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122"/>
      <c r="Y901" s="12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</row>
    <row r="902" spans="1:45" ht="11.25" customHeight="1">
      <c r="A902" s="120"/>
      <c r="B902" s="58"/>
      <c r="C902" s="120"/>
      <c r="D902" s="120"/>
      <c r="E902" s="120"/>
      <c r="F902" s="120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122"/>
      <c r="Y902" s="12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</row>
    <row r="903" spans="1:45" ht="11.25" customHeight="1">
      <c r="A903" s="120"/>
      <c r="B903" s="58"/>
      <c r="C903" s="120"/>
      <c r="D903" s="120"/>
      <c r="E903" s="120"/>
      <c r="F903" s="120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122"/>
      <c r="Y903" s="12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</row>
    <row r="904" spans="1:45" ht="11.25" customHeight="1">
      <c r="A904" s="120"/>
      <c r="B904" s="58"/>
      <c r="C904" s="120"/>
      <c r="D904" s="120"/>
      <c r="E904" s="120"/>
      <c r="F904" s="120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122"/>
      <c r="Y904" s="12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</row>
    <row r="905" spans="1:45" ht="11.25" customHeight="1">
      <c r="A905" s="120"/>
      <c r="B905" s="58"/>
      <c r="C905" s="120"/>
      <c r="D905" s="120"/>
      <c r="E905" s="120"/>
      <c r="F905" s="120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122"/>
      <c r="Y905" s="12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</row>
    <row r="906" spans="1:45" ht="11.25" customHeight="1">
      <c r="A906" s="120"/>
      <c r="B906" s="58"/>
      <c r="C906" s="120"/>
      <c r="D906" s="120"/>
      <c r="E906" s="120"/>
      <c r="F906" s="120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122"/>
      <c r="Y906" s="12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</row>
    <row r="907" spans="1:45" ht="11.25" customHeight="1">
      <c r="A907" s="120"/>
      <c r="B907" s="58"/>
      <c r="C907" s="120"/>
      <c r="D907" s="120"/>
      <c r="E907" s="120"/>
      <c r="F907" s="120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122"/>
      <c r="Y907" s="12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</row>
    <row r="908" spans="1:45" ht="11.25" customHeight="1">
      <c r="A908" s="120"/>
      <c r="B908" s="58"/>
      <c r="C908" s="120"/>
      <c r="D908" s="120"/>
      <c r="E908" s="120"/>
      <c r="F908" s="120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122"/>
      <c r="Y908" s="12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</row>
    <row r="909" spans="1:45" ht="11.25" customHeight="1">
      <c r="A909" s="120"/>
      <c r="B909" s="58"/>
      <c r="C909" s="120"/>
      <c r="D909" s="120"/>
      <c r="E909" s="120"/>
      <c r="F909" s="120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122"/>
      <c r="Y909" s="12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</row>
    <row r="910" spans="1:45" ht="11.25" customHeight="1">
      <c r="A910" s="120"/>
      <c r="B910" s="58"/>
      <c r="C910" s="120"/>
      <c r="D910" s="120"/>
      <c r="E910" s="120"/>
      <c r="F910" s="120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122"/>
      <c r="Y910" s="12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</row>
    <row r="911" spans="1:45" ht="11.25" customHeight="1">
      <c r="A911" s="120"/>
      <c r="B911" s="58"/>
      <c r="C911" s="120"/>
      <c r="D911" s="120"/>
      <c r="E911" s="120"/>
      <c r="F911" s="120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122"/>
      <c r="Y911" s="12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</row>
    <row r="912" spans="1:45" ht="11.25" customHeight="1">
      <c r="A912" s="120"/>
      <c r="B912" s="58"/>
      <c r="C912" s="120"/>
      <c r="D912" s="120"/>
      <c r="E912" s="120"/>
      <c r="F912" s="120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122"/>
      <c r="Y912" s="12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</row>
    <row r="913" spans="1:45" ht="11.25" customHeight="1">
      <c r="A913" s="120"/>
      <c r="B913" s="58"/>
      <c r="C913" s="120"/>
      <c r="D913" s="120"/>
      <c r="E913" s="120"/>
      <c r="F913" s="120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122"/>
      <c r="Y913" s="12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</row>
    <row r="914" spans="1:45" ht="11.25" customHeight="1">
      <c r="A914" s="120"/>
      <c r="B914" s="58"/>
      <c r="C914" s="120"/>
      <c r="D914" s="120"/>
      <c r="E914" s="120"/>
      <c r="F914" s="120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122"/>
      <c r="Y914" s="12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</row>
    <row r="915" spans="1:45" ht="11.25" customHeight="1">
      <c r="A915" s="120"/>
      <c r="B915" s="58"/>
      <c r="C915" s="120"/>
      <c r="D915" s="120"/>
      <c r="E915" s="120"/>
      <c r="F915" s="120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122"/>
      <c r="Y915" s="12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</row>
    <row r="916" spans="1:45" ht="11.25" customHeight="1">
      <c r="A916" s="120"/>
      <c r="B916" s="58"/>
      <c r="C916" s="120"/>
      <c r="D916" s="120"/>
      <c r="E916" s="120"/>
      <c r="F916" s="120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122"/>
      <c r="Y916" s="12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</row>
    <row r="917" spans="1:45" ht="11.25" customHeight="1">
      <c r="A917" s="120"/>
      <c r="B917" s="58"/>
      <c r="C917" s="120"/>
      <c r="D917" s="120"/>
      <c r="E917" s="120"/>
      <c r="F917" s="120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122"/>
      <c r="Y917" s="12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</row>
    <row r="918" spans="1:45" ht="11.25" customHeight="1">
      <c r="A918" s="120"/>
      <c r="B918" s="58"/>
      <c r="C918" s="120"/>
      <c r="D918" s="120"/>
      <c r="E918" s="120"/>
      <c r="F918" s="120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122"/>
      <c r="Y918" s="12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</row>
    <row r="919" spans="1:45" ht="11.25" customHeight="1">
      <c r="A919" s="120"/>
      <c r="B919" s="58"/>
      <c r="C919" s="120"/>
      <c r="D919" s="120"/>
      <c r="E919" s="120"/>
      <c r="F919" s="120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122"/>
      <c r="Y919" s="12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</row>
    <row r="920" spans="1:45" ht="11.25" customHeight="1">
      <c r="A920" s="120"/>
      <c r="B920" s="58"/>
      <c r="C920" s="120"/>
      <c r="D920" s="120"/>
      <c r="E920" s="120"/>
      <c r="F920" s="120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122"/>
      <c r="Y920" s="12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</row>
    <row r="921" spans="1:45" ht="11.25" customHeight="1">
      <c r="A921" s="120"/>
      <c r="B921" s="58"/>
      <c r="C921" s="120"/>
      <c r="D921" s="120"/>
      <c r="E921" s="120"/>
      <c r="F921" s="120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122"/>
      <c r="Y921" s="12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</row>
    <row r="922" spans="1:45" ht="11.25" customHeight="1">
      <c r="A922" s="120"/>
      <c r="B922" s="58"/>
      <c r="C922" s="120"/>
      <c r="D922" s="120"/>
      <c r="E922" s="120"/>
      <c r="F922" s="120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122"/>
      <c r="Y922" s="12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</row>
    <row r="923" spans="1:45" ht="11.25" customHeight="1">
      <c r="A923" s="120"/>
      <c r="B923" s="58"/>
      <c r="C923" s="120"/>
      <c r="D923" s="120"/>
      <c r="E923" s="120"/>
      <c r="F923" s="120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122"/>
      <c r="Y923" s="12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</row>
    <row r="924" spans="1:45" ht="11.25" customHeight="1">
      <c r="A924" s="120"/>
      <c r="B924" s="58"/>
      <c r="C924" s="120"/>
      <c r="D924" s="120"/>
      <c r="E924" s="120"/>
      <c r="F924" s="120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122"/>
      <c r="Y924" s="12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</row>
    <row r="925" spans="1:45" ht="11.25" customHeight="1">
      <c r="A925" s="120"/>
      <c r="B925" s="58"/>
      <c r="C925" s="120"/>
      <c r="D925" s="120"/>
      <c r="E925" s="120"/>
      <c r="F925" s="120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122"/>
      <c r="Y925" s="12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</row>
    <row r="926" spans="1:45" ht="11.25" customHeight="1">
      <c r="A926" s="120"/>
      <c r="B926" s="58"/>
      <c r="C926" s="120"/>
      <c r="D926" s="120"/>
      <c r="E926" s="120"/>
      <c r="F926" s="120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122"/>
      <c r="Y926" s="12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</row>
    <row r="927" spans="1:45" ht="11.25" customHeight="1">
      <c r="A927" s="120"/>
      <c r="B927" s="58"/>
      <c r="C927" s="120"/>
      <c r="D927" s="120"/>
      <c r="E927" s="120"/>
      <c r="F927" s="120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122"/>
      <c r="Y927" s="12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</row>
    <row r="928" spans="1:45" ht="11.25" customHeight="1">
      <c r="A928" s="120"/>
      <c r="B928" s="58"/>
      <c r="C928" s="120"/>
      <c r="D928" s="120"/>
      <c r="E928" s="120"/>
      <c r="F928" s="120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122"/>
      <c r="Y928" s="12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</row>
    <row r="929" spans="1:45" ht="11.25" customHeight="1">
      <c r="A929" s="120"/>
      <c r="B929" s="58"/>
      <c r="C929" s="120"/>
      <c r="D929" s="120"/>
      <c r="E929" s="120"/>
      <c r="F929" s="120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122"/>
      <c r="Y929" s="12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</row>
    <row r="930" spans="1:45" ht="11.25" customHeight="1">
      <c r="A930" s="120"/>
      <c r="B930" s="58"/>
      <c r="C930" s="120"/>
      <c r="D930" s="120"/>
      <c r="E930" s="120"/>
      <c r="F930" s="120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122"/>
      <c r="Y930" s="12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</row>
    <row r="931" spans="1:45" ht="11.25" customHeight="1">
      <c r="A931" s="120"/>
      <c r="B931" s="58"/>
      <c r="C931" s="120"/>
      <c r="D931" s="120"/>
      <c r="E931" s="120"/>
      <c r="F931" s="120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122"/>
      <c r="Y931" s="12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</row>
    <row r="932" spans="1:45" ht="11.25" customHeight="1">
      <c r="A932" s="120"/>
      <c r="B932" s="58"/>
      <c r="C932" s="120"/>
      <c r="D932" s="120"/>
      <c r="E932" s="120"/>
      <c r="F932" s="120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122"/>
      <c r="Y932" s="12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</row>
    <row r="933" spans="1:45" ht="11.25" customHeight="1">
      <c r="A933" s="120"/>
      <c r="B933" s="58"/>
      <c r="C933" s="120"/>
      <c r="D933" s="120"/>
      <c r="E933" s="120"/>
      <c r="F933" s="120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122"/>
      <c r="Y933" s="12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</row>
    <row r="934" spans="1:45" ht="11.25" customHeight="1">
      <c r="A934" s="120"/>
      <c r="B934" s="58"/>
      <c r="C934" s="120"/>
      <c r="D934" s="120"/>
      <c r="E934" s="120"/>
      <c r="F934" s="120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122"/>
      <c r="Y934" s="12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</row>
    <row r="935" spans="1:45" ht="11.25" customHeight="1">
      <c r="A935" s="120"/>
      <c r="B935" s="58"/>
      <c r="C935" s="120"/>
      <c r="D935" s="120"/>
      <c r="E935" s="120"/>
      <c r="F935" s="120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122"/>
      <c r="Y935" s="12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</row>
    <row r="936" spans="1:45" ht="11.25" customHeight="1">
      <c r="A936" s="120"/>
      <c r="B936" s="58"/>
      <c r="C936" s="120"/>
      <c r="D936" s="120"/>
      <c r="E936" s="120"/>
      <c r="F936" s="120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122"/>
      <c r="Y936" s="12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</row>
    <row r="937" spans="1:45" ht="11.25" customHeight="1">
      <c r="A937" s="120"/>
      <c r="B937" s="58"/>
      <c r="C937" s="120"/>
      <c r="D937" s="120"/>
      <c r="E937" s="120"/>
      <c r="F937" s="120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122"/>
      <c r="Y937" s="12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</row>
    <row r="938" spans="1:45" ht="11.25" customHeight="1">
      <c r="A938" s="120"/>
      <c r="B938" s="58"/>
      <c r="C938" s="120"/>
      <c r="D938" s="120"/>
      <c r="E938" s="120"/>
      <c r="F938" s="120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122"/>
      <c r="Y938" s="12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</row>
    <row r="939" spans="1:45" ht="11.25" customHeight="1">
      <c r="A939" s="120"/>
      <c r="B939" s="58"/>
      <c r="C939" s="120"/>
      <c r="D939" s="120"/>
      <c r="E939" s="120"/>
      <c r="F939" s="120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122"/>
      <c r="Y939" s="12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</row>
    <row r="940" spans="1:45" ht="11.25" customHeight="1">
      <c r="A940" s="120"/>
      <c r="B940" s="58"/>
      <c r="C940" s="120"/>
      <c r="D940" s="120"/>
      <c r="E940" s="120"/>
      <c r="F940" s="120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122"/>
      <c r="Y940" s="12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</row>
    <row r="941" spans="1:45" ht="11.25" customHeight="1">
      <c r="A941" s="120"/>
      <c r="B941" s="58"/>
      <c r="C941" s="120"/>
      <c r="D941" s="120"/>
      <c r="E941" s="120"/>
      <c r="F941" s="120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122"/>
      <c r="Y941" s="12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</row>
    <row r="942" spans="1:45" ht="11.25" customHeight="1">
      <c r="A942" s="120"/>
      <c r="B942" s="58"/>
      <c r="C942" s="120"/>
      <c r="D942" s="120"/>
      <c r="E942" s="120"/>
      <c r="F942" s="120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122"/>
      <c r="Y942" s="12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</row>
    <row r="943" spans="1:45" ht="11.25" customHeight="1">
      <c r="A943" s="120"/>
      <c r="B943" s="58"/>
      <c r="C943" s="120"/>
      <c r="D943" s="120"/>
      <c r="E943" s="120"/>
      <c r="F943" s="120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122"/>
      <c r="Y943" s="12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</row>
    <row r="944" spans="1:45" ht="11.25" customHeight="1">
      <c r="A944" s="120"/>
      <c r="B944" s="58"/>
      <c r="C944" s="120"/>
      <c r="D944" s="120"/>
      <c r="E944" s="120"/>
      <c r="F944" s="120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122"/>
      <c r="Y944" s="12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</row>
    <row r="945" spans="1:45" ht="11.25" customHeight="1">
      <c r="A945" s="120"/>
      <c r="B945" s="58"/>
      <c r="C945" s="120"/>
      <c r="D945" s="120"/>
      <c r="E945" s="120"/>
      <c r="F945" s="120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122"/>
      <c r="Y945" s="12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</row>
    <row r="946" spans="1:45" ht="11.25" customHeight="1">
      <c r="A946" s="120"/>
      <c r="B946" s="58"/>
      <c r="C946" s="120"/>
      <c r="D946" s="120"/>
      <c r="E946" s="120"/>
      <c r="F946" s="120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122"/>
      <c r="Y946" s="12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</row>
    <row r="947" spans="1:45" ht="11.25" customHeight="1">
      <c r="A947" s="120"/>
      <c r="B947" s="58"/>
      <c r="C947" s="120"/>
      <c r="D947" s="120"/>
      <c r="E947" s="120"/>
      <c r="F947" s="120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122"/>
      <c r="Y947" s="12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</row>
    <row r="948" spans="1:45" ht="11.25" customHeight="1">
      <c r="A948" s="120"/>
      <c r="B948" s="58"/>
      <c r="C948" s="120"/>
      <c r="D948" s="120"/>
      <c r="E948" s="120"/>
      <c r="F948" s="120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122"/>
      <c r="Y948" s="12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</row>
    <row r="949" spans="1:45" ht="11.25" customHeight="1">
      <c r="A949" s="120"/>
      <c r="B949" s="58"/>
      <c r="C949" s="120"/>
      <c r="D949" s="120"/>
      <c r="E949" s="120"/>
      <c r="F949" s="120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122"/>
      <c r="Y949" s="12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</row>
    <row r="950" spans="1:45" ht="11.25" customHeight="1">
      <c r="A950" s="120"/>
      <c r="B950" s="58"/>
      <c r="C950" s="120"/>
      <c r="D950" s="120"/>
      <c r="E950" s="120"/>
      <c r="F950" s="120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122"/>
      <c r="Y950" s="12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</row>
    <row r="951" spans="1:45" ht="11.25" customHeight="1">
      <c r="A951" s="120"/>
      <c r="B951" s="58"/>
      <c r="C951" s="120"/>
      <c r="D951" s="120"/>
      <c r="E951" s="120"/>
      <c r="F951" s="120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122"/>
      <c r="Y951" s="12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</row>
    <row r="952" spans="1:45" ht="11.25" customHeight="1">
      <c r="A952" s="120"/>
      <c r="B952" s="58"/>
      <c r="C952" s="120"/>
      <c r="D952" s="120"/>
      <c r="E952" s="120"/>
      <c r="F952" s="120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122"/>
      <c r="Y952" s="12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</row>
    <row r="953" spans="1:45" ht="11.25" customHeight="1">
      <c r="A953" s="120"/>
      <c r="B953" s="58"/>
      <c r="C953" s="120"/>
      <c r="D953" s="120"/>
      <c r="E953" s="120"/>
      <c r="F953" s="120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122"/>
      <c r="Y953" s="12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</row>
    <row r="954" spans="1:45" ht="11.25" customHeight="1">
      <c r="A954" s="120"/>
      <c r="B954" s="58"/>
      <c r="C954" s="120"/>
      <c r="D954" s="120"/>
      <c r="E954" s="120"/>
      <c r="F954" s="120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122"/>
      <c r="Y954" s="12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</row>
    <row r="955" spans="1:45" ht="11.25" customHeight="1">
      <c r="A955" s="120"/>
      <c r="B955" s="58"/>
      <c r="C955" s="120"/>
      <c r="D955" s="120"/>
      <c r="E955" s="120"/>
      <c r="F955" s="120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122"/>
      <c r="Y955" s="12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</row>
    <row r="956" spans="1:45" ht="11.25" customHeight="1">
      <c r="A956" s="120"/>
      <c r="B956" s="58"/>
      <c r="C956" s="120"/>
      <c r="D956" s="120"/>
      <c r="E956" s="120"/>
      <c r="F956" s="120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122"/>
      <c r="Y956" s="12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</row>
    <row r="957" spans="1:45" ht="11.25" customHeight="1">
      <c r="A957" s="120"/>
      <c r="B957" s="58"/>
      <c r="C957" s="120"/>
      <c r="D957" s="120"/>
      <c r="E957" s="120"/>
      <c r="F957" s="120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122"/>
      <c r="Y957" s="12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</row>
    <row r="958" spans="1:45" ht="11.25" customHeight="1">
      <c r="A958" s="120"/>
      <c r="B958" s="58"/>
      <c r="C958" s="120"/>
      <c r="D958" s="120"/>
      <c r="E958" s="120"/>
      <c r="F958" s="120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122"/>
      <c r="Y958" s="12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</row>
    <row r="959" spans="1:45" ht="11.25" customHeight="1">
      <c r="A959" s="120"/>
      <c r="B959" s="58"/>
      <c r="C959" s="120"/>
      <c r="D959" s="120"/>
      <c r="E959" s="120"/>
      <c r="F959" s="120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122"/>
      <c r="Y959" s="12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</row>
    <row r="960" spans="1:45" ht="11.25" customHeight="1">
      <c r="A960" s="120"/>
      <c r="B960" s="58"/>
      <c r="C960" s="120"/>
      <c r="D960" s="120"/>
      <c r="E960" s="120"/>
      <c r="F960" s="120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122"/>
      <c r="Y960" s="12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</row>
    <row r="961" spans="1:45" ht="11.25" customHeight="1">
      <c r="A961" s="120"/>
      <c r="B961" s="58"/>
      <c r="C961" s="120"/>
      <c r="D961" s="120"/>
      <c r="E961" s="120"/>
      <c r="F961" s="120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122"/>
      <c r="Y961" s="12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</row>
    <row r="962" spans="1:45" ht="11.25" customHeight="1">
      <c r="A962" s="120"/>
      <c r="B962" s="58"/>
      <c r="C962" s="120"/>
      <c r="D962" s="120"/>
      <c r="E962" s="120"/>
      <c r="F962" s="120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122"/>
      <c r="Y962" s="12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</row>
    <row r="963" spans="1:45" ht="11.25" customHeight="1">
      <c r="A963" s="120"/>
      <c r="B963" s="58"/>
      <c r="C963" s="120"/>
      <c r="D963" s="120"/>
      <c r="E963" s="120"/>
      <c r="F963" s="120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122"/>
      <c r="Y963" s="12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</row>
    <row r="964" spans="1:45" ht="11.25" customHeight="1">
      <c r="A964" s="120"/>
      <c r="B964" s="58"/>
      <c r="C964" s="120"/>
      <c r="D964" s="120"/>
      <c r="E964" s="120"/>
      <c r="F964" s="120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122"/>
      <c r="Y964" s="12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</row>
    <row r="965" spans="1:45" ht="11.25" customHeight="1">
      <c r="A965" s="120"/>
      <c r="B965" s="58"/>
      <c r="C965" s="120"/>
      <c r="D965" s="120"/>
      <c r="E965" s="120"/>
      <c r="F965" s="120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122"/>
      <c r="Y965" s="12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</row>
    <row r="966" spans="1:45" ht="11.25" customHeight="1">
      <c r="A966" s="120"/>
      <c r="B966" s="58"/>
      <c r="C966" s="120"/>
      <c r="D966" s="120"/>
      <c r="E966" s="120"/>
      <c r="F966" s="120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122"/>
      <c r="Y966" s="12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</row>
    <row r="967" spans="1:45" ht="11.25" customHeight="1">
      <c r="A967" s="120"/>
      <c r="B967" s="58"/>
      <c r="C967" s="120"/>
      <c r="D967" s="120"/>
      <c r="E967" s="120"/>
      <c r="F967" s="120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122"/>
      <c r="Y967" s="12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</row>
    <row r="968" spans="1:45" ht="11.25" customHeight="1">
      <c r="A968" s="120"/>
      <c r="B968" s="58"/>
      <c r="C968" s="120"/>
      <c r="D968" s="120"/>
      <c r="E968" s="120"/>
      <c r="F968" s="120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122"/>
      <c r="Y968" s="12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</row>
    <row r="969" spans="1:45" ht="11.25" customHeight="1">
      <c r="A969" s="120"/>
      <c r="B969" s="58"/>
      <c r="C969" s="120"/>
      <c r="D969" s="120"/>
      <c r="E969" s="120"/>
      <c r="F969" s="120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122"/>
      <c r="Y969" s="12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</row>
    <row r="970" spans="1:45" ht="11.25" customHeight="1">
      <c r="A970" s="120"/>
      <c r="B970" s="58"/>
      <c r="C970" s="120"/>
      <c r="D970" s="120"/>
      <c r="E970" s="120"/>
      <c r="F970" s="120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122"/>
      <c r="Y970" s="12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</row>
    <row r="971" spans="1:45" ht="11.25" customHeight="1">
      <c r="A971" s="120"/>
      <c r="B971" s="58"/>
      <c r="C971" s="120"/>
      <c r="D971" s="120"/>
      <c r="E971" s="120"/>
      <c r="F971" s="120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122"/>
      <c r="Y971" s="12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</row>
    <row r="972" spans="1:45" ht="11.25" customHeight="1">
      <c r="A972" s="120"/>
      <c r="B972" s="58"/>
      <c r="C972" s="120"/>
      <c r="D972" s="120"/>
      <c r="E972" s="120"/>
      <c r="F972" s="120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122"/>
      <c r="Y972" s="12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</row>
    <row r="973" spans="1:45" ht="11.25" customHeight="1">
      <c r="A973" s="120"/>
      <c r="B973" s="58"/>
      <c r="C973" s="120"/>
      <c r="D973" s="120"/>
      <c r="E973" s="120"/>
      <c r="F973" s="120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122"/>
      <c r="Y973" s="12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</row>
    <row r="974" spans="1:45" ht="11.25" customHeight="1">
      <c r="A974" s="120"/>
      <c r="B974" s="58"/>
      <c r="C974" s="120"/>
      <c r="D974" s="120"/>
      <c r="E974" s="120"/>
      <c r="F974" s="120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122"/>
      <c r="Y974" s="12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</row>
    <row r="975" spans="1:45" ht="11.25" customHeight="1">
      <c r="A975" s="120"/>
      <c r="B975" s="58"/>
      <c r="C975" s="120"/>
      <c r="D975" s="120"/>
      <c r="E975" s="120"/>
      <c r="F975" s="120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122"/>
      <c r="Y975" s="12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</row>
    <row r="976" spans="1:45" ht="11.25" customHeight="1">
      <c r="A976" s="120"/>
      <c r="B976" s="58"/>
      <c r="C976" s="120"/>
      <c r="D976" s="120"/>
      <c r="E976" s="120"/>
      <c r="F976" s="120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122"/>
      <c r="Y976" s="12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</row>
    <row r="977" spans="1:45" ht="11.25" customHeight="1">
      <c r="A977" s="120"/>
      <c r="B977" s="58"/>
      <c r="C977" s="120"/>
      <c r="D977" s="120"/>
      <c r="E977" s="120"/>
      <c r="F977" s="120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122"/>
      <c r="Y977" s="12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</row>
    <row r="978" spans="1:45" ht="11.25" customHeight="1">
      <c r="A978" s="120"/>
      <c r="B978" s="58"/>
      <c r="C978" s="120"/>
      <c r="D978" s="120"/>
      <c r="E978" s="120"/>
      <c r="F978" s="120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122"/>
      <c r="Y978" s="12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</row>
    <row r="979" spans="1:45" ht="11.25" customHeight="1">
      <c r="A979" s="120"/>
      <c r="B979" s="58"/>
      <c r="C979" s="120"/>
      <c r="D979" s="120"/>
      <c r="E979" s="120"/>
      <c r="F979" s="120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122"/>
      <c r="Y979" s="12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</row>
    <row r="980" spans="1:45" ht="11.25" customHeight="1">
      <c r="A980" s="120"/>
      <c r="B980" s="58"/>
      <c r="C980" s="120"/>
      <c r="D980" s="120"/>
      <c r="E980" s="120"/>
      <c r="F980" s="120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122"/>
      <c r="Y980" s="12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</row>
    <row r="981" spans="1:45" ht="11.25" customHeight="1">
      <c r="A981" s="120"/>
      <c r="B981" s="58"/>
      <c r="C981" s="120"/>
      <c r="D981" s="120"/>
      <c r="E981" s="120"/>
      <c r="F981" s="120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122"/>
      <c r="Y981" s="12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</row>
    <row r="982" spans="1:45" ht="11.25" customHeight="1">
      <c r="A982" s="120"/>
      <c r="B982" s="58"/>
      <c r="C982" s="120"/>
      <c r="D982" s="120"/>
      <c r="E982" s="120"/>
      <c r="F982" s="120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122"/>
      <c r="Y982" s="12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</row>
    <row r="983" spans="1:45" ht="11.25" customHeight="1">
      <c r="A983" s="120"/>
      <c r="B983" s="58"/>
      <c r="C983" s="120"/>
      <c r="D983" s="120"/>
      <c r="E983" s="120"/>
      <c r="F983" s="120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122"/>
      <c r="Y983" s="12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</row>
    <row r="984" spans="1:45" ht="11.25" customHeight="1">
      <c r="A984" s="120"/>
      <c r="B984" s="58"/>
      <c r="C984" s="120"/>
      <c r="D984" s="120"/>
      <c r="E984" s="120"/>
      <c r="F984" s="120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122"/>
      <c r="Y984" s="12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</row>
    <row r="985" spans="1:45" ht="11.25" customHeight="1">
      <c r="A985" s="120"/>
      <c r="B985" s="58"/>
      <c r="C985" s="120"/>
      <c r="D985" s="120"/>
      <c r="E985" s="120"/>
      <c r="F985" s="120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122"/>
      <c r="Y985" s="12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</row>
    <row r="986" spans="1:45" ht="11.25" customHeight="1">
      <c r="A986" s="120"/>
      <c r="B986" s="58"/>
      <c r="C986" s="120"/>
      <c r="D986" s="120"/>
      <c r="E986" s="120"/>
      <c r="F986" s="120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122"/>
      <c r="Y986" s="12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</row>
    <row r="987" spans="1:45" ht="11.25" customHeight="1">
      <c r="A987" s="120"/>
      <c r="B987" s="58"/>
      <c r="C987" s="120"/>
      <c r="D987" s="120"/>
      <c r="E987" s="120"/>
      <c r="F987" s="120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122"/>
      <c r="Y987" s="12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</row>
    <row r="988" spans="1:45" ht="11.25" customHeight="1">
      <c r="A988" s="120"/>
      <c r="B988" s="58"/>
      <c r="C988" s="120"/>
      <c r="D988" s="120"/>
      <c r="E988" s="120"/>
      <c r="F988" s="120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122"/>
      <c r="Y988" s="12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</row>
    <row r="989" spans="1:45" ht="11.25" customHeight="1">
      <c r="A989" s="120"/>
      <c r="B989" s="58"/>
      <c r="C989" s="120"/>
      <c r="D989" s="120"/>
      <c r="E989" s="120"/>
      <c r="F989" s="120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122"/>
      <c r="Y989" s="12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</row>
    <row r="990" spans="1:45" ht="11.25" customHeight="1">
      <c r="A990" s="120"/>
      <c r="B990" s="58"/>
      <c r="C990" s="120"/>
      <c r="D990" s="120"/>
      <c r="E990" s="120"/>
      <c r="F990" s="120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122"/>
      <c r="Y990" s="12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</row>
    <row r="991" spans="1:45" ht="11.25" customHeight="1">
      <c r="A991" s="120"/>
      <c r="B991" s="58"/>
      <c r="C991" s="120"/>
      <c r="D991" s="120"/>
      <c r="E991" s="120"/>
      <c r="F991" s="120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122"/>
      <c r="Y991" s="12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</row>
    <row r="992" spans="1:45" ht="11.25" customHeight="1">
      <c r="A992" s="120"/>
      <c r="B992" s="58"/>
      <c r="C992" s="120"/>
      <c r="D992" s="120"/>
      <c r="E992" s="120"/>
      <c r="F992" s="120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122"/>
      <c r="Y992" s="12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</row>
    <row r="993" spans="1:45" ht="11.25" customHeight="1">
      <c r="A993" s="120"/>
      <c r="B993" s="58"/>
      <c r="C993" s="120"/>
      <c r="D993" s="120"/>
      <c r="E993" s="120"/>
      <c r="F993" s="120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122"/>
      <c r="Y993" s="12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</row>
    <row r="994" spans="1:45" ht="11.25" customHeight="1">
      <c r="A994" s="120"/>
      <c r="B994" s="58"/>
      <c r="C994" s="120"/>
      <c r="D994" s="120"/>
      <c r="E994" s="120"/>
      <c r="F994" s="120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122"/>
      <c r="Y994" s="12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</row>
    <row r="995" spans="1:45" ht="11.25" customHeight="1">
      <c r="A995" s="120"/>
      <c r="B995" s="58"/>
      <c r="C995" s="120"/>
      <c r="D995" s="120"/>
      <c r="E995" s="120"/>
      <c r="F995" s="120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122"/>
      <c r="Y995" s="12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</row>
    <row r="996" spans="1:45" ht="11.25" customHeight="1">
      <c r="A996" s="120"/>
      <c r="B996" s="58"/>
      <c r="C996" s="120"/>
      <c r="D996" s="120"/>
      <c r="E996" s="120"/>
      <c r="F996" s="120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122"/>
      <c r="Y996" s="12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</row>
    <row r="997" spans="1:45" ht="11.25" customHeight="1">
      <c r="A997" s="120"/>
      <c r="B997" s="58"/>
      <c r="C997" s="120"/>
      <c r="D997" s="120"/>
      <c r="E997" s="120"/>
      <c r="F997" s="120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122"/>
      <c r="Y997" s="12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</row>
    <row r="998" spans="1:45" ht="11.25" customHeight="1">
      <c r="A998" s="120"/>
      <c r="B998" s="58"/>
      <c r="C998" s="120"/>
      <c r="D998" s="120"/>
      <c r="E998" s="120"/>
      <c r="F998" s="120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122"/>
      <c r="Y998" s="12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</row>
    <row r="999" spans="1:45" ht="11.25" customHeight="1">
      <c r="A999" s="120"/>
      <c r="B999" s="58"/>
      <c r="C999" s="120"/>
      <c r="D999" s="120"/>
      <c r="E999" s="120"/>
      <c r="F999" s="120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122"/>
      <c r="Y999" s="12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</row>
    <row r="1000" spans="1:45" ht="11.25" customHeight="1">
      <c r="A1000" s="120"/>
      <c r="B1000" s="58"/>
      <c r="C1000" s="120"/>
      <c r="D1000" s="120"/>
      <c r="E1000" s="120"/>
      <c r="F1000" s="120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122"/>
      <c r="Y1000" s="12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</row>
  </sheetData>
  <mergeCells count="19">
    <mergeCell ref="W6:W7"/>
    <mergeCell ref="X6:Y6"/>
    <mergeCell ref="A1:Y1"/>
    <mergeCell ref="A2:Y2"/>
    <mergeCell ref="A3:Y3"/>
    <mergeCell ref="A4:Y4"/>
    <mergeCell ref="A5:Y5"/>
    <mergeCell ref="A6:A7"/>
    <mergeCell ref="B6:B7"/>
    <mergeCell ref="N6:N7"/>
    <mergeCell ref="O6:Q6"/>
    <mergeCell ref="R6:R7"/>
    <mergeCell ref="S6:U6"/>
    <mergeCell ref="V6:V7"/>
    <mergeCell ref="C6:C7"/>
    <mergeCell ref="D6:F6"/>
    <mergeCell ref="G6:I6"/>
    <mergeCell ref="J6:J7"/>
    <mergeCell ref="K6:M6"/>
  </mergeCells>
  <printOptions horizontalCentered="1" verticalCentered="1"/>
  <pageMargins left="0" right="0" top="0.74803149606299213" bottom="0.74803149606299213" header="0" footer="0"/>
  <pageSetup paperSize="14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DB5"/>
  </sheetPr>
  <dimension ref="A1:AR1000"/>
  <sheetViews>
    <sheetView workbookViewId="0"/>
  </sheetViews>
  <sheetFormatPr baseColWidth="10" defaultColWidth="14.42578125" defaultRowHeight="15" customHeight="1" outlineLevelRow="1" outlineLevelCol="1"/>
  <cols>
    <col min="1" max="1" width="3.5703125" customWidth="1"/>
    <col min="2" max="2" width="15.42578125" customWidth="1"/>
    <col min="3" max="3" width="11.85546875" customWidth="1"/>
    <col min="4" max="4" width="10.42578125" customWidth="1"/>
    <col min="5" max="5" width="27.42578125" customWidth="1"/>
    <col min="6" max="6" width="15.28515625" customWidth="1"/>
    <col min="7" max="7" width="15.7109375" customWidth="1"/>
    <col min="8" max="9" width="15.7109375" hidden="1" customWidth="1"/>
    <col min="10" max="12" width="15.7109375" customWidth="1"/>
    <col min="13" max="15" width="15.7109375" hidden="1" customWidth="1"/>
    <col min="16" max="17" width="15.7109375" customWidth="1"/>
    <col min="18" max="20" width="15.7109375" customWidth="1" outlineLevel="1"/>
    <col min="21" max="21" width="15.7109375" customWidth="1"/>
    <col min="22" max="24" width="15.7109375" hidden="1" customWidth="1" outlineLevel="1"/>
    <col min="25" max="25" width="15.7109375" customWidth="1"/>
    <col min="26" max="28" width="15.7109375" hidden="1" customWidth="1" outlineLevel="1"/>
    <col min="29" max="29" width="15.7109375" customWidth="1"/>
    <col min="30" max="32" width="15.7109375" hidden="1" customWidth="1" outlineLevel="1"/>
    <col min="33" max="37" width="15.7109375" customWidth="1"/>
    <col min="38" max="44" width="11.42578125" customWidth="1"/>
  </cols>
  <sheetData>
    <row r="1" spans="1:44" ht="16.5" customHeight="1">
      <c r="A1" s="317" t="s">
        <v>0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18"/>
      <c r="AI1" s="318"/>
      <c r="AJ1" s="318"/>
      <c r="AK1" s="1"/>
      <c r="AL1" s="1"/>
      <c r="AM1" s="1"/>
      <c r="AN1" s="1"/>
      <c r="AO1" s="1"/>
      <c r="AP1" s="1"/>
      <c r="AQ1" s="1"/>
      <c r="AR1" s="1"/>
    </row>
    <row r="2" spans="1:44" ht="16.5" customHeight="1">
      <c r="A2" s="317" t="s">
        <v>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1"/>
      <c r="AL2" s="1"/>
      <c r="AM2" s="1"/>
      <c r="AN2" s="1"/>
      <c r="AO2" s="1"/>
      <c r="AP2" s="1"/>
      <c r="AQ2" s="1"/>
      <c r="AR2" s="1"/>
    </row>
    <row r="3" spans="1:44" ht="16.5" customHeight="1">
      <c r="A3" s="317" t="s">
        <v>2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  <c r="AJ3" s="318"/>
      <c r="AK3" s="1"/>
      <c r="AL3" s="1"/>
      <c r="AM3" s="1"/>
      <c r="AN3" s="1"/>
      <c r="AO3" s="1"/>
      <c r="AP3" s="1"/>
      <c r="AQ3" s="1"/>
      <c r="AR3" s="1"/>
    </row>
    <row r="4" spans="1:44" ht="16.5" customHeight="1">
      <c r="A4" s="317" t="s">
        <v>3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1"/>
      <c r="AL4" s="1"/>
      <c r="AM4" s="1"/>
      <c r="AN4" s="1"/>
      <c r="AO4" s="1"/>
      <c r="AP4" s="1"/>
      <c r="AQ4" s="1"/>
      <c r="AR4" s="1"/>
    </row>
    <row r="5" spans="1:44" ht="17.25" customHeight="1">
      <c r="A5" s="319" t="s">
        <v>113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2"/>
      <c r="AK5" s="2"/>
      <c r="AL5" s="2"/>
      <c r="AM5" s="2"/>
      <c r="AN5" s="2"/>
      <c r="AO5" s="2"/>
      <c r="AP5" s="2"/>
      <c r="AQ5" s="2"/>
      <c r="AR5" s="2"/>
    </row>
    <row r="6" spans="1:44" ht="24" customHeight="1">
      <c r="A6" s="320" t="s">
        <v>5</v>
      </c>
      <c r="B6" s="320" t="s">
        <v>6</v>
      </c>
      <c r="C6" s="320" t="s">
        <v>7</v>
      </c>
      <c r="D6" s="320" t="s">
        <v>8</v>
      </c>
      <c r="E6" s="320" t="s">
        <v>9</v>
      </c>
      <c r="F6" s="320" t="s">
        <v>10</v>
      </c>
      <c r="G6" s="320" t="s">
        <v>11</v>
      </c>
      <c r="H6" s="331" t="s">
        <v>12</v>
      </c>
      <c r="I6" s="312"/>
      <c r="J6" s="313" t="s">
        <v>13</v>
      </c>
      <c r="K6" s="313" t="s">
        <v>14</v>
      </c>
      <c r="L6" s="320" t="s">
        <v>15</v>
      </c>
      <c r="M6" s="332" t="s">
        <v>16</v>
      </c>
      <c r="N6" s="333"/>
      <c r="O6" s="316"/>
      <c r="P6" s="320" t="s">
        <v>17</v>
      </c>
      <c r="Q6" s="320" t="s">
        <v>18</v>
      </c>
      <c r="R6" s="310" t="s">
        <v>19</v>
      </c>
      <c r="S6" s="311"/>
      <c r="T6" s="312"/>
      <c r="U6" s="313" t="s">
        <v>20</v>
      </c>
      <c r="V6" s="310" t="s">
        <v>19</v>
      </c>
      <c r="W6" s="311"/>
      <c r="X6" s="312"/>
      <c r="Y6" s="313" t="s">
        <v>21</v>
      </c>
      <c r="Z6" s="310" t="s">
        <v>19</v>
      </c>
      <c r="AA6" s="311"/>
      <c r="AB6" s="312"/>
      <c r="AC6" s="313" t="s">
        <v>22</v>
      </c>
      <c r="AD6" s="310" t="s">
        <v>19</v>
      </c>
      <c r="AE6" s="311"/>
      <c r="AF6" s="312"/>
      <c r="AG6" s="313" t="s">
        <v>23</v>
      </c>
      <c r="AH6" s="313" t="s">
        <v>24</v>
      </c>
      <c r="AI6" s="315" t="s">
        <v>25</v>
      </c>
      <c r="AJ6" s="316"/>
      <c r="AK6" s="1"/>
      <c r="AL6" s="1"/>
      <c r="AM6" s="1"/>
      <c r="AN6" s="1"/>
      <c r="AO6" s="1"/>
      <c r="AP6" s="1"/>
      <c r="AQ6" s="1"/>
      <c r="AR6" s="3"/>
    </row>
    <row r="7" spans="1:44" ht="26.25" customHeight="1">
      <c r="A7" s="314"/>
      <c r="B7" s="314"/>
      <c r="C7" s="314"/>
      <c r="D7" s="314"/>
      <c r="E7" s="314"/>
      <c r="F7" s="314"/>
      <c r="G7" s="314"/>
      <c r="H7" s="4" t="s">
        <v>26</v>
      </c>
      <c r="I7" s="4" t="s">
        <v>27</v>
      </c>
      <c r="J7" s="314"/>
      <c r="K7" s="314"/>
      <c r="L7" s="314"/>
      <c r="M7" s="5" t="s">
        <v>28</v>
      </c>
      <c r="N7" s="5" t="s">
        <v>29</v>
      </c>
      <c r="O7" s="5" t="s">
        <v>30</v>
      </c>
      <c r="P7" s="314"/>
      <c r="Q7" s="314"/>
      <c r="R7" s="5" t="s">
        <v>31</v>
      </c>
      <c r="S7" s="5" t="s">
        <v>32</v>
      </c>
      <c r="T7" s="5" t="s">
        <v>33</v>
      </c>
      <c r="U7" s="314"/>
      <c r="V7" s="5" t="s">
        <v>34</v>
      </c>
      <c r="W7" s="5" t="s">
        <v>35</v>
      </c>
      <c r="X7" s="5" t="s">
        <v>36</v>
      </c>
      <c r="Y7" s="314"/>
      <c r="Z7" s="5" t="s">
        <v>37</v>
      </c>
      <c r="AA7" s="5" t="s">
        <v>38</v>
      </c>
      <c r="AB7" s="5" t="s">
        <v>39</v>
      </c>
      <c r="AC7" s="314"/>
      <c r="AD7" s="5" t="s">
        <v>40</v>
      </c>
      <c r="AE7" s="5" t="s">
        <v>41</v>
      </c>
      <c r="AF7" s="5" t="s">
        <v>42</v>
      </c>
      <c r="AG7" s="314"/>
      <c r="AH7" s="314"/>
      <c r="AI7" s="6" t="s">
        <v>43</v>
      </c>
      <c r="AJ7" s="6" t="s">
        <v>44</v>
      </c>
      <c r="AK7" s="1"/>
      <c r="AL7" s="1"/>
      <c r="AM7" s="1"/>
      <c r="AN7" s="1"/>
      <c r="AO7" s="1"/>
      <c r="AP7" s="1"/>
      <c r="AQ7" s="1"/>
      <c r="AR7" s="3"/>
    </row>
    <row r="8" spans="1:44" ht="19.5" customHeight="1">
      <c r="A8" s="330" t="s">
        <v>45</v>
      </c>
      <c r="B8" s="311"/>
      <c r="C8" s="311"/>
      <c r="D8" s="311"/>
      <c r="E8" s="312"/>
      <c r="F8" s="7"/>
      <c r="G8" s="8"/>
      <c r="H8" s="9"/>
      <c r="I8" s="9"/>
      <c r="J8" s="46"/>
      <c r="K8" s="11"/>
      <c r="L8" s="12"/>
      <c r="M8" s="13"/>
      <c r="N8" s="13"/>
      <c r="O8" s="13"/>
      <c r="P8" s="8"/>
      <c r="Q8" s="7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4"/>
      <c r="AJ8" s="14"/>
      <c r="AK8" s="2"/>
      <c r="AL8" s="2"/>
      <c r="AM8" s="2"/>
      <c r="AN8" s="2"/>
      <c r="AO8" s="2"/>
      <c r="AP8" s="2"/>
      <c r="AQ8" s="2"/>
      <c r="AR8" s="15"/>
    </row>
    <row r="9" spans="1:44" ht="19.5" customHeight="1" outlineLevel="1">
      <c r="A9" s="16">
        <v>1</v>
      </c>
      <c r="B9" s="34"/>
      <c r="C9" s="145"/>
      <c r="D9" s="95"/>
      <c r="E9" s="146"/>
      <c r="F9" s="143"/>
      <c r="G9" s="132"/>
      <c r="H9" s="21"/>
      <c r="I9" s="22"/>
      <c r="J9" s="240">
        <v>2205767</v>
      </c>
      <c r="K9" s="57"/>
      <c r="L9" s="143"/>
      <c r="M9" s="134"/>
      <c r="N9" s="134"/>
      <c r="O9" s="134"/>
      <c r="P9" s="132"/>
      <c r="Q9" s="132"/>
      <c r="R9" s="134"/>
      <c r="S9" s="134"/>
      <c r="T9" s="134"/>
      <c r="U9" s="135">
        <f t="shared" ref="U9:U10" si="0">SUM(R9:T9)</f>
        <v>0</v>
      </c>
      <c r="V9" s="134"/>
      <c r="W9" s="134"/>
      <c r="X9" s="134"/>
      <c r="Y9" s="135">
        <f t="shared" ref="Y9:Y10" si="1">SUM(V9:X9)</f>
        <v>0</v>
      </c>
      <c r="Z9" s="134"/>
      <c r="AA9" s="202"/>
      <c r="AB9" s="134"/>
      <c r="AC9" s="135">
        <f t="shared" ref="AC9:AC10" si="2">SUM(Z9:AB9)</f>
        <v>0</v>
      </c>
      <c r="AD9" s="134"/>
      <c r="AE9" s="134"/>
      <c r="AF9" s="134"/>
      <c r="AG9" s="135">
        <f t="shared" ref="AG9:AG10" si="3">SUM(AD9:AF9)</f>
        <v>0</v>
      </c>
      <c r="AH9" s="135">
        <f t="shared" ref="AH9:AH10" si="4">SUM(U9,Y9,AC9,AG9)</f>
        <v>0</v>
      </c>
      <c r="AI9" s="27">
        <f t="shared" ref="AI9:AI10" si="5">IF(ISERROR(AH9/$J$11),0,AH9/$J$11)</f>
        <v>0</v>
      </c>
      <c r="AJ9" s="28" t="str">
        <f t="shared" ref="AJ9:AJ10" si="6">IF(ISERROR(AH9/$AH$84),"-",AH9/$AH$84)</f>
        <v>-</v>
      </c>
      <c r="AK9" s="1"/>
      <c r="AL9" s="1"/>
      <c r="AM9" s="1"/>
      <c r="AN9" s="1"/>
      <c r="AO9" s="1"/>
      <c r="AP9" s="1"/>
      <c r="AQ9" s="1"/>
      <c r="AR9" s="3"/>
    </row>
    <row r="10" spans="1:44" ht="19.5" customHeight="1" outlineLevel="1">
      <c r="A10" s="16">
        <v>2</v>
      </c>
      <c r="B10" s="34"/>
      <c r="C10" s="145"/>
      <c r="D10" s="95"/>
      <c r="E10" s="146"/>
      <c r="F10" s="143"/>
      <c r="G10" s="132"/>
      <c r="H10" s="21"/>
      <c r="I10" s="22"/>
      <c r="J10" s="57"/>
      <c r="K10" s="57"/>
      <c r="L10" s="82"/>
      <c r="M10" s="134"/>
      <c r="N10" s="134"/>
      <c r="O10" s="134"/>
      <c r="P10" s="18"/>
      <c r="Q10" s="18"/>
      <c r="R10" s="134"/>
      <c r="S10" s="134"/>
      <c r="T10" s="134"/>
      <c r="U10" s="135">
        <f t="shared" si="0"/>
        <v>0</v>
      </c>
      <c r="V10" s="134"/>
      <c r="W10" s="134"/>
      <c r="X10" s="134"/>
      <c r="Y10" s="135">
        <f t="shared" si="1"/>
        <v>0</v>
      </c>
      <c r="Z10" s="134"/>
      <c r="AA10" s="202"/>
      <c r="AB10" s="134"/>
      <c r="AC10" s="135">
        <f t="shared" si="2"/>
        <v>0</v>
      </c>
      <c r="AD10" s="134"/>
      <c r="AE10" s="134"/>
      <c r="AF10" s="134"/>
      <c r="AG10" s="135">
        <f t="shared" si="3"/>
        <v>0</v>
      </c>
      <c r="AH10" s="135">
        <f t="shared" si="4"/>
        <v>0</v>
      </c>
      <c r="AI10" s="27">
        <f t="shared" si="5"/>
        <v>0</v>
      </c>
      <c r="AJ10" s="28" t="str">
        <f t="shared" si="6"/>
        <v>-</v>
      </c>
      <c r="AK10" s="1"/>
      <c r="AL10" s="1"/>
      <c r="AM10" s="1"/>
      <c r="AN10" s="1"/>
      <c r="AO10" s="1"/>
      <c r="AP10" s="1"/>
      <c r="AQ10" s="1"/>
      <c r="AR10" s="3"/>
    </row>
    <row r="11" spans="1:44" ht="19.5" customHeight="1">
      <c r="A11" s="334" t="s">
        <v>54</v>
      </c>
      <c r="B11" s="335"/>
      <c r="C11" s="335"/>
      <c r="D11" s="335"/>
      <c r="E11" s="336"/>
      <c r="F11" s="137"/>
      <c r="G11" s="137"/>
      <c r="H11" s="137"/>
      <c r="I11" s="137"/>
      <c r="J11" s="41">
        <f t="shared" ref="J11:K11" si="7">SUM(J9:J10)</f>
        <v>2205767</v>
      </c>
      <c r="K11" s="42">
        <f t="shared" si="7"/>
        <v>0</v>
      </c>
      <c r="L11" s="137"/>
      <c r="M11" s="41">
        <f t="shared" ref="M11:O11" si="8">SUM(M9:M10)</f>
        <v>0</v>
      </c>
      <c r="N11" s="41">
        <f t="shared" si="8"/>
        <v>0</v>
      </c>
      <c r="O11" s="41">
        <f t="shared" si="8"/>
        <v>0</v>
      </c>
      <c r="P11" s="138"/>
      <c r="Q11" s="137"/>
      <c r="R11" s="41">
        <f t="shared" ref="R11:AH11" si="9">SUM(R9:R10)</f>
        <v>0</v>
      </c>
      <c r="S11" s="41">
        <f t="shared" si="9"/>
        <v>0</v>
      </c>
      <c r="T11" s="41">
        <f t="shared" si="9"/>
        <v>0</v>
      </c>
      <c r="U11" s="41">
        <f t="shared" si="9"/>
        <v>0</v>
      </c>
      <c r="V11" s="41">
        <f t="shared" si="9"/>
        <v>0</v>
      </c>
      <c r="W11" s="41">
        <f t="shared" si="9"/>
        <v>0</v>
      </c>
      <c r="X11" s="41">
        <f t="shared" si="9"/>
        <v>0</v>
      </c>
      <c r="Y11" s="41">
        <f t="shared" si="9"/>
        <v>0</v>
      </c>
      <c r="Z11" s="41">
        <f t="shared" si="9"/>
        <v>0</v>
      </c>
      <c r="AA11" s="41">
        <f t="shared" si="9"/>
        <v>0</v>
      </c>
      <c r="AB11" s="41">
        <f t="shared" si="9"/>
        <v>0</v>
      </c>
      <c r="AC11" s="41">
        <f t="shared" si="9"/>
        <v>0</v>
      </c>
      <c r="AD11" s="41">
        <f t="shared" si="9"/>
        <v>0</v>
      </c>
      <c r="AE11" s="41">
        <f t="shared" si="9"/>
        <v>0</v>
      </c>
      <c r="AF11" s="41">
        <f t="shared" si="9"/>
        <v>0</v>
      </c>
      <c r="AG11" s="41">
        <f t="shared" si="9"/>
        <v>0</v>
      </c>
      <c r="AH11" s="41">
        <f t="shared" si="9"/>
        <v>0</v>
      </c>
      <c r="AI11" s="43">
        <f>IF(ISERROR(AH11/J11),0,AH11/J11)</f>
        <v>0</v>
      </c>
      <c r="AJ11" s="43">
        <f>IF(ISERROR(AH11/$AH$84),0,AH11/$AH$84)</f>
        <v>0</v>
      </c>
      <c r="AK11" s="1"/>
      <c r="AL11" s="1"/>
      <c r="AM11" s="1"/>
      <c r="AN11" s="1"/>
      <c r="AO11" s="1"/>
      <c r="AP11" s="1"/>
      <c r="AQ11" s="1"/>
      <c r="AR11" s="3"/>
    </row>
    <row r="12" spans="1:44" ht="19.5" customHeight="1">
      <c r="A12" s="330" t="s">
        <v>55</v>
      </c>
      <c r="B12" s="311"/>
      <c r="C12" s="311"/>
      <c r="D12" s="311"/>
      <c r="E12" s="312"/>
      <c r="F12" s="7"/>
      <c r="G12" s="8"/>
      <c r="H12" s="9"/>
      <c r="I12" s="45"/>
      <c r="J12" s="46"/>
      <c r="K12" s="47"/>
      <c r="L12" s="12"/>
      <c r="M12" s="13"/>
      <c r="N12" s="13"/>
      <c r="O12" s="13"/>
      <c r="P12" s="8"/>
      <c r="Q12" s="7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4"/>
      <c r="AJ12" s="14"/>
      <c r="AK12" s="2"/>
      <c r="AL12" s="2"/>
      <c r="AM12" s="2"/>
      <c r="AN12" s="2"/>
      <c r="AO12" s="2"/>
      <c r="AP12" s="2"/>
      <c r="AQ12" s="2"/>
      <c r="AR12" s="15"/>
    </row>
    <row r="13" spans="1:44" ht="19.5" customHeight="1" outlineLevel="1">
      <c r="A13" s="16">
        <v>1</v>
      </c>
      <c r="B13" s="34"/>
      <c r="C13" s="29"/>
      <c r="D13" s="104"/>
      <c r="E13" s="131"/>
      <c r="F13" s="132"/>
      <c r="G13" s="132"/>
      <c r="H13" s="21"/>
      <c r="I13" s="22"/>
      <c r="J13" s="240">
        <v>2205767</v>
      </c>
      <c r="K13" s="202"/>
      <c r="L13" s="132"/>
      <c r="M13" s="134"/>
      <c r="N13" s="134"/>
      <c r="O13" s="134"/>
      <c r="P13" s="132"/>
      <c r="Q13" s="132"/>
      <c r="R13" s="134"/>
      <c r="S13" s="134"/>
      <c r="T13" s="134"/>
      <c r="U13" s="135">
        <f t="shared" ref="U13:U14" si="10">SUM(R13:T13)</f>
        <v>0</v>
      </c>
      <c r="V13" s="134"/>
      <c r="W13" s="134"/>
      <c r="X13" s="134"/>
      <c r="Y13" s="135">
        <f t="shared" ref="Y13:Y14" si="11">SUM(V13:X13)</f>
        <v>0</v>
      </c>
      <c r="Z13" s="134"/>
      <c r="AA13" s="134"/>
      <c r="AB13" s="202"/>
      <c r="AC13" s="135">
        <f t="shared" ref="AC13:AC14" si="12">SUM(Z13:AB13)</f>
        <v>0</v>
      </c>
      <c r="AD13" s="134"/>
      <c r="AE13" s="134"/>
      <c r="AF13" s="134"/>
      <c r="AG13" s="135">
        <f t="shared" ref="AG13:AG14" si="13">SUM(AD13:AF13)</f>
        <v>0</v>
      </c>
      <c r="AH13" s="135">
        <f t="shared" ref="AH13:AH14" si="14">SUM(U13,Y13,AC13,AG13)</f>
        <v>0</v>
      </c>
      <c r="AI13" s="27">
        <f t="shared" ref="AI13:AI14" si="15">IF(ISERROR(AH13/$J$15),0,AH13/$J$15)</f>
        <v>0</v>
      </c>
      <c r="AJ13" s="28" t="str">
        <f t="shared" ref="AJ13:AJ14" si="16">IF(ISERROR(AH13/$AH$84),"-",AH13/$AH$84)</f>
        <v>-</v>
      </c>
      <c r="AK13" s="1"/>
      <c r="AL13" s="1"/>
      <c r="AM13" s="1"/>
      <c r="AN13" s="1"/>
      <c r="AO13" s="1"/>
      <c r="AP13" s="1"/>
      <c r="AQ13" s="1"/>
      <c r="AR13" s="3"/>
    </row>
    <row r="14" spans="1:44" ht="19.5" customHeight="1" outlineLevel="1">
      <c r="A14" s="16">
        <v>2</v>
      </c>
      <c r="B14" s="34"/>
      <c r="C14" s="82"/>
      <c r="D14" s="35"/>
      <c r="E14" s="18"/>
      <c r="F14" s="18"/>
      <c r="G14" s="18"/>
      <c r="H14" s="36"/>
      <c r="I14" s="141"/>
      <c r="J14" s="46"/>
      <c r="K14" s="136"/>
      <c r="L14" s="18"/>
      <c r="M14" s="134"/>
      <c r="N14" s="134"/>
      <c r="O14" s="134"/>
      <c r="P14" s="18"/>
      <c r="Q14" s="18"/>
      <c r="R14" s="134"/>
      <c r="S14" s="134"/>
      <c r="T14" s="134"/>
      <c r="U14" s="135">
        <f t="shared" si="10"/>
        <v>0</v>
      </c>
      <c r="V14" s="134"/>
      <c r="W14" s="134"/>
      <c r="X14" s="134"/>
      <c r="Y14" s="135">
        <f t="shared" si="11"/>
        <v>0</v>
      </c>
      <c r="Z14" s="134"/>
      <c r="AA14" s="134"/>
      <c r="AB14" s="134"/>
      <c r="AC14" s="135">
        <f t="shared" si="12"/>
        <v>0</v>
      </c>
      <c r="AD14" s="134"/>
      <c r="AE14" s="134"/>
      <c r="AF14" s="134"/>
      <c r="AG14" s="135">
        <f t="shared" si="13"/>
        <v>0</v>
      </c>
      <c r="AH14" s="135">
        <f t="shared" si="14"/>
        <v>0</v>
      </c>
      <c r="AI14" s="27">
        <f t="shared" si="15"/>
        <v>0</v>
      </c>
      <c r="AJ14" s="28" t="str">
        <f t="shared" si="16"/>
        <v>-</v>
      </c>
      <c r="AK14" s="1"/>
      <c r="AL14" s="1"/>
      <c r="AM14" s="1"/>
      <c r="AN14" s="1"/>
      <c r="AO14" s="1"/>
      <c r="AP14" s="1"/>
      <c r="AQ14" s="1"/>
      <c r="AR14" s="3"/>
    </row>
    <row r="15" spans="1:44" ht="19.5" customHeight="1">
      <c r="A15" s="334" t="s">
        <v>56</v>
      </c>
      <c r="B15" s="335"/>
      <c r="C15" s="335"/>
      <c r="D15" s="335"/>
      <c r="E15" s="336"/>
      <c r="F15" s="137"/>
      <c r="G15" s="137"/>
      <c r="H15" s="137"/>
      <c r="I15" s="137"/>
      <c r="J15" s="41">
        <f t="shared" ref="J15:K15" si="17">SUM(J13:J14)</f>
        <v>2205767</v>
      </c>
      <c r="K15" s="42">
        <f t="shared" si="17"/>
        <v>0</v>
      </c>
      <c r="L15" s="137"/>
      <c r="M15" s="41">
        <f t="shared" ref="M15:O15" si="18">SUM(M13:M14)</f>
        <v>0</v>
      </c>
      <c r="N15" s="41">
        <f t="shared" si="18"/>
        <v>0</v>
      </c>
      <c r="O15" s="41">
        <f t="shared" si="18"/>
        <v>0</v>
      </c>
      <c r="P15" s="138"/>
      <c r="Q15" s="137"/>
      <c r="R15" s="41">
        <f t="shared" ref="R15:AH15" si="19">SUM(R13:R14)</f>
        <v>0</v>
      </c>
      <c r="S15" s="41">
        <f t="shared" si="19"/>
        <v>0</v>
      </c>
      <c r="T15" s="41">
        <f t="shared" si="19"/>
        <v>0</v>
      </c>
      <c r="U15" s="41">
        <f t="shared" si="19"/>
        <v>0</v>
      </c>
      <c r="V15" s="41">
        <f t="shared" si="19"/>
        <v>0</v>
      </c>
      <c r="W15" s="41">
        <f t="shared" si="19"/>
        <v>0</v>
      </c>
      <c r="X15" s="41">
        <f t="shared" si="19"/>
        <v>0</v>
      </c>
      <c r="Y15" s="41">
        <f t="shared" si="19"/>
        <v>0</v>
      </c>
      <c r="Z15" s="41">
        <f t="shared" si="19"/>
        <v>0</v>
      </c>
      <c r="AA15" s="41">
        <f t="shared" si="19"/>
        <v>0</v>
      </c>
      <c r="AB15" s="41">
        <f t="shared" si="19"/>
        <v>0</v>
      </c>
      <c r="AC15" s="41">
        <f t="shared" si="19"/>
        <v>0</v>
      </c>
      <c r="AD15" s="41">
        <f t="shared" si="19"/>
        <v>0</v>
      </c>
      <c r="AE15" s="41">
        <f t="shared" si="19"/>
        <v>0</v>
      </c>
      <c r="AF15" s="41">
        <f t="shared" si="19"/>
        <v>0</v>
      </c>
      <c r="AG15" s="41">
        <f t="shared" si="19"/>
        <v>0</v>
      </c>
      <c r="AH15" s="41">
        <f t="shared" si="19"/>
        <v>0</v>
      </c>
      <c r="AI15" s="43">
        <f>IF(ISERROR(AH15/J15),0,AH15/J15)</f>
        <v>0</v>
      </c>
      <c r="AJ15" s="43">
        <f>IF(ISERROR(AH15/$AH$84),0,AH15/$AH$84)</f>
        <v>0</v>
      </c>
      <c r="AK15" s="1"/>
      <c r="AL15" s="1"/>
      <c r="AM15" s="1"/>
      <c r="AN15" s="1"/>
      <c r="AO15" s="1"/>
      <c r="AP15" s="1"/>
      <c r="AQ15" s="1"/>
      <c r="AR15" s="3"/>
    </row>
    <row r="16" spans="1:44" ht="19.5" customHeight="1">
      <c r="A16" s="330" t="s">
        <v>57</v>
      </c>
      <c r="B16" s="311"/>
      <c r="C16" s="311"/>
      <c r="D16" s="311"/>
      <c r="E16" s="312"/>
      <c r="F16" s="7"/>
      <c r="G16" s="8"/>
      <c r="H16" s="9"/>
      <c r="I16" s="45"/>
      <c r="J16" s="46"/>
      <c r="K16" s="47"/>
      <c r="L16" s="12"/>
      <c r="M16" s="13"/>
      <c r="N16" s="13"/>
      <c r="O16" s="13"/>
      <c r="P16" s="8"/>
      <c r="Q16" s="7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4"/>
      <c r="AJ16" s="14"/>
      <c r="AK16" s="2"/>
      <c r="AL16" s="2"/>
      <c r="AM16" s="2"/>
      <c r="AN16" s="2"/>
      <c r="AO16" s="2"/>
      <c r="AP16" s="2"/>
      <c r="AQ16" s="2"/>
      <c r="AR16" s="15"/>
    </row>
    <row r="17" spans="1:44" ht="19.5" customHeight="1" outlineLevel="1">
      <c r="A17" s="16">
        <v>1</v>
      </c>
      <c r="B17" s="34"/>
      <c r="C17" s="29"/>
      <c r="D17" s="104"/>
      <c r="E17" s="131"/>
      <c r="F17" s="132"/>
      <c r="G17" s="132"/>
      <c r="H17" s="21"/>
      <c r="I17" s="22"/>
      <c r="J17" s="350">
        <v>2205767</v>
      </c>
      <c r="K17" s="202"/>
      <c r="L17" s="132"/>
      <c r="M17" s="134"/>
      <c r="N17" s="134"/>
      <c r="O17" s="134"/>
      <c r="P17" s="132"/>
      <c r="Q17" s="132"/>
      <c r="R17" s="134"/>
      <c r="S17" s="134"/>
      <c r="T17" s="134"/>
      <c r="U17" s="135">
        <f t="shared" ref="U17:U18" si="20">SUM(R17:T17)</f>
        <v>0</v>
      </c>
      <c r="V17" s="134"/>
      <c r="W17" s="134"/>
      <c r="X17" s="134"/>
      <c r="Y17" s="135">
        <f t="shared" ref="Y17:Y18" si="21">SUM(V17:X17)</f>
        <v>0</v>
      </c>
      <c r="Z17" s="134"/>
      <c r="AA17" s="134"/>
      <c r="AB17" s="202"/>
      <c r="AC17" s="135">
        <f t="shared" ref="AC17:AC18" si="22">SUM(Z17:AB17)</f>
        <v>0</v>
      </c>
      <c r="AD17" s="134"/>
      <c r="AE17" s="134"/>
      <c r="AF17" s="134"/>
      <c r="AG17" s="144">
        <f t="shared" ref="AG17:AG18" si="23">SUM(AD17:AF17)</f>
        <v>0</v>
      </c>
      <c r="AH17" s="135">
        <f t="shared" ref="AH17:AH18" si="24">SUM(U17,Y17,AC17,AG17)</f>
        <v>0</v>
      </c>
      <c r="AI17" s="27">
        <f t="shared" ref="AI17:AI18" si="25">IF(ISERROR(AH17/$J$19),0,AH17/$J$19)</f>
        <v>0</v>
      </c>
      <c r="AJ17" s="28" t="str">
        <f t="shared" ref="AJ17:AJ18" si="26">IF(ISERROR(AH17/$AH$84),"-",AH17/$AH$84)</f>
        <v>-</v>
      </c>
      <c r="AK17" s="1"/>
      <c r="AL17" s="1"/>
      <c r="AM17" s="1"/>
      <c r="AN17" s="1"/>
      <c r="AO17" s="1"/>
      <c r="AP17" s="1"/>
      <c r="AQ17" s="1"/>
      <c r="AR17" s="3"/>
    </row>
    <row r="18" spans="1:44" ht="19.5" customHeight="1" outlineLevel="1">
      <c r="A18" s="16">
        <v>2</v>
      </c>
      <c r="B18" s="34"/>
      <c r="C18" s="29"/>
      <c r="D18" s="104"/>
      <c r="E18" s="131"/>
      <c r="F18" s="18"/>
      <c r="G18" s="18"/>
      <c r="H18" s="36"/>
      <c r="I18" s="141"/>
      <c r="J18" s="314"/>
      <c r="K18" s="202"/>
      <c r="L18" s="18"/>
      <c r="M18" s="134"/>
      <c r="N18" s="134"/>
      <c r="O18" s="134"/>
      <c r="P18" s="132"/>
      <c r="Q18" s="18"/>
      <c r="R18" s="134"/>
      <c r="S18" s="134"/>
      <c r="T18" s="134"/>
      <c r="U18" s="135">
        <f t="shared" si="20"/>
        <v>0</v>
      </c>
      <c r="V18" s="134"/>
      <c r="W18" s="134"/>
      <c r="X18" s="134"/>
      <c r="Y18" s="135">
        <f t="shared" si="21"/>
        <v>0</v>
      </c>
      <c r="Z18" s="134"/>
      <c r="AA18" s="134"/>
      <c r="AB18" s="202"/>
      <c r="AC18" s="135">
        <f t="shared" si="22"/>
        <v>0</v>
      </c>
      <c r="AD18" s="134"/>
      <c r="AE18" s="134"/>
      <c r="AF18" s="134"/>
      <c r="AG18" s="144">
        <f t="shared" si="23"/>
        <v>0</v>
      </c>
      <c r="AH18" s="135">
        <f t="shared" si="24"/>
        <v>0</v>
      </c>
      <c r="AI18" s="27">
        <f t="shared" si="25"/>
        <v>0</v>
      </c>
      <c r="AJ18" s="28" t="str">
        <f t="shared" si="26"/>
        <v>-</v>
      </c>
      <c r="AK18" s="1"/>
      <c r="AL18" s="1"/>
      <c r="AM18" s="1"/>
      <c r="AN18" s="1"/>
      <c r="AO18" s="1"/>
      <c r="AP18" s="1"/>
      <c r="AQ18" s="1"/>
      <c r="AR18" s="3"/>
    </row>
    <row r="19" spans="1:44" ht="19.5" customHeight="1">
      <c r="A19" s="334" t="s">
        <v>58</v>
      </c>
      <c r="B19" s="335"/>
      <c r="C19" s="335"/>
      <c r="D19" s="335"/>
      <c r="E19" s="336"/>
      <c r="F19" s="137"/>
      <c r="G19" s="137"/>
      <c r="H19" s="137"/>
      <c r="I19" s="137"/>
      <c r="J19" s="41">
        <f t="shared" ref="J19:K19" si="27">SUM(J17:J18)</f>
        <v>2205767</v>
      </c>
      <c r="K19" s="42">
        <f t="shared" si="27"/>
        <v>0</v>
      </c>
      <c r="L19" s="137"/>
      <c r="M19" s="41">
        <f t="shared" ref="M19:O19" si="28">SUM(M17:M18)</f>
        <v>0</v>
      </c>
      <c r="N19" s="41">
        <f t="shared" si="28"/>
        <v>0</v>
      </c>
      <c r="O19" s="41">
        <f t="shared" si="28"/>
        <v>0</v>
      </c>
      <c r="P19" s="138"/>
      <c r="Q19" s="137"/>
      <c r="R19" s="41">
        <f t="shared" ref="R19:AH19" si="29">SUM(R17:R18)</f>
        <v>0</v>
      </c>
      <c r="S19" s="41">
        <f t="shared" si="29"/>
        <v>0</v>
      </c>
      <c r="T19" s="41">
        <f t="shared" si="29"/>
        <v>0</v>
      </c>
      <c r="U19" s="41">
        <f t="shared" si="29"/>
        <v>0</v>
      </c>
      <c r="V19" s="41">
        <f t="shared" si="29"/>
        <v>0</v>
      </c>
      <c r="W19" s="41">
        <f t="shared" si="29"/>
        <v>0</v>
      </c>
      <c r="X19" s="41">
        <f t="shared" si="29"/>
        <v>0</v>
      </c>
      <c r="Y19" s="41">
        <f t="shared" si="29"/>
        <v>0</v>
      </c>
      <c r="Z19" s="41">
        <f t="shared" si="29"/>
        <v>0</v>
      </c>
      <c r="AA19" s="41">
        <f t="shared" si="29"/>
        <v>0</v>
      </c>
      <c r="AB19" s="41">
        <f t="shared" si="29"/>
        <v>0</v>
      </c>
      <c r="AC19" s="41">
        <f t="shared" si="29"/>
        <v>0</v>
      </c>
      <c r="AD19" s="41">
        <f t="shared" si="29"/>
        <v>0</v>
      </c>
      <c r="AE19" s="41">
        <f t="shared" si="29"/>
        <v>0</v>
      </c>
      <c r="AF19" s="41">
        <f t="shared" si="29"/>
        <v>0</v>
      </c>
      <c r="AG19" s="41">
        <f t="shared" si="29"/>
        <v>0</v>
      </c>
      <c r="AH19" s="41">
        <f t="shared" si="29"/>
        <v>0</v>
      </c>
      <c r="AI19" s="43">
        <f>IF(ISERROR(AH19/J19),0,AH19/J19)</f>
        <v>0</v>
      </c>
      <c r="AJ19" s="43">
        <f>IF(ISERROR(AH19/$AH$84),0,AH19/$AH$84)</f>
        <v>0</v>
      </c>
      <c r="AK19" s="1"/>
      <c r="AL19" s="1"/>
      <c r="AM19" s="1"/>
      <c r="AN19" s="1"/>
      <c r="AO19" s="1"/>
      <c r="AP19" s="1"/>
      <c r="AQ19" s="1"/>
      <c r="AR19" s="3"/>
    </row>
    <row r="20" spans="1:44" ht="19.5" customHeight="1">
      <c r="A20" s="330"/>
      <c r="B20" s="311"/>
      <c r="C20" s="311"/>
      <c r="D20" s="311"/>
      <c r="E20" s="312"/>
      <c r="F20" s="7"/>
      <c r="G20" s="8"/>
      <c r="H20" s="9"/>
      <c r="I20" s="45"/>
      <c r="J20" s="46"/>
      <c r="K20" s="47"/>
      <c r="L20" s="12"/>
      <c r="M20" s="13"/>
      <c r="N20" s="13"/>
      <c r="O20" s="13"/>
      <c r="P20" s="8"/>
      <c r="Q20" s="7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4"/>
      <c r="AJ20" s="14"/>
      <c r="AK20" s="2"/>
      <c r="AL20" s="2"/>
      <c r="AM20" s="2"/>
      <c r="AN20" s="2"/>
      <c r="AO20" s="2"/>
      <c r="AP20" s="2"/>
      <c r="AQ20" s="2"/>
      <c r="AR20" s="15"/>
    </row>
    <row r="21" spans="1:44" ht="19.5" customHeight="1" outlineLevel="1">
      <c r="A21" s="16">
        <v>1</v>
      </c>
      <c r="B21" s="34"/>
      <c r="C21" s="145"/>
      <c r="D21" s="95"/>
      <c r="E21" s="131"/>
      <c r="F21" s="143"/>
      <c r="G21" s="132"/>
      <c r="H21" s="62"/>
      <c r="I21" s="63"/>
      <c r="J21" s="240">
        <v>4411533</v>
      </c>
      <c r="K21" s="57"/>
      <c r="L21" s="64"/>
      <c r="M21" s="55"/>
      <c r="N21" s="66"/>
      <c r="O21" s="55"/>
      <c r="P21" s="142"/>
      <c r="Q21" s="142"/>
      <c r="R21" s="134"/>
      <c r="S21" s="134"/>
      <c r="T21" s="134"/>
      <c r="U21" s="135">
        <f t="shared" ref="U21:U22" si="30">SUM(R21:T21)</f>
        <v>0</v>
      </c>
      <c r="V21" s="134"/>
      <c r="W21" s="134"/>
      <c r="X21" s="134"/>
      <c r="Y21" s="135">
        <f t="shared" ref="Y21:Y22" si="31">SUM(V21:X21)</f>
        <v>0</v>
      </c>
      <c r="Z21" s="134"/>
      <c r="AA21" s="202"/>
      <c r="AB21" s="202"/>
      <c r="AC21" s="135">
        <f t="shared" ref="AC21:AC22" si="32">SUM(Z21:AB21)</f>
        <v>0</v>
      </c>
      <c r="AD21" s="134"/>
      <c r="AE21" s="134"/>
      <c r="AF21" s="134"/>
      <c r="AG21" s="135">
        <f t="shared" ref="AG21:AG22" si="33">SUM(AD21:AF21)</f>
        <v>0</v>
      </c>
      <c r="AH21" s="135">
        <f t="shared" ref="AH21:AH22" si="34">SUM(U21,Y21,AC21,AG21)</f>
        <v>0</v>
      </c>
      <c r="AI21" s="27">
        <f t="shared" ref="AI21:AI22" si="35">IF(ISERROR(AH21/$J$23),0,AH21/$J$23)</f>
        <v>0</v>
      </c>
      <c r="AJ21" s="28" t="str">
        <f t="shared" ref="AJ21:AJ22" si="36">IF(ISERROR(AH21/$AH$84),"-",AH21/$AH$84)</f>
        <v>-</v>
      </c>
      <c r="AK21" s="1"/>
      <c r="AL21" s="1"/>
      <c r="AM21" s="1"/>
      <c r="AN21" s="1"/>
      <c r="AO21" s="1"/>
      <c r="AP21" s="1"/>
      <c r="AQ21" s="1"/>
      <c r="AR21" s="3"/>
    </row>
    <row r="22" spans="1:44" ht="19.5" customHeight="1" outlineLevel="1">
      <c r="A22" s="16">
        <v>2</v>
      </c>
      <c r="B22" s="34"/>
      <c r="C22" s="145"/>
      <c r="D22" s="95"/>
      <c r="E22" s="131"/>
      <c r="F22" s="143"/>
      <c r="G22" s="132"/>
      <c r="H22" s="36"/>
      <c r="I22" s="141"/>
      <c r="J22" s="46"/>
      <c r="K22" s="202"/>
      <c r="L22" s="18"/>
      <c r="M22" s="134"/>
      <c r="N22" s="134"/>
      <c r="O22" s="134"/>
      <c r="P22" s="132"/>
      <c r="Q22" s="18"/>
      <c r="R22" s="134"/>
      <c r="S22" s="134"/>
      <c r="T22" s="134"/>
      <c r="U22" s="135">
        <f t="shared" si="30"/>
        <v>0</v>
      </c>
      <c r="V22" s="134"/>
      <c r="W22" s="134"/>
      <c r="X22" s="134"/>
      <c r="Y22" s="135">
        <f t="shared" si="31"/>
        <v>0</v>
      </c>
      <c r="Z22" s="134"/>
      <c r="AA22" s="202"/>
      <c r="AB22" s="202"/>
      <c r="AC22" s="135">
        <f t="shared" si="32"/>
        <v>0</v>
      </c>
      <c r="AD22" s="134"/>
      <c r="AE22" s="134"/>
      <c r="AF22" s="134"/>
      <c r="AG22" s="135">
        <f t="shared" si="33"/>
        <v>0</v>
      </c>
      <c r="AH22" s="135">
        <f t="shared" si="34"/>
        <v>0</v>
      </c>
      <c r="AI22" s="27">
        <f t="shared" si="35"/>
        <v>0</v>
      </c>
      <c r="AJ22" s="28" t="str">
        <f t="shared" si="36"/>
        <v>-</v>
      </c>
      <c r="AK22" s="1"/>
      <c r="AL22" s="1"/>
      <c r="AM22" s="1"/>
      <c r="AN22" s="1"/>
      <c r="AO22" s="1"/>
      <c r="AP22" s="1"/>
      <c r="AQ22" s="1"/>
      <c r="AR22" s="3"/>
    </row>
    <row r="23" spans="1:44" ht="19.5" customHeight="1">
      <c r="A23" s="334" t="s">
        <v>60</v>
      </c>
      <c r="B23" s="335"/>
      <c r="C23" s="335"/>
      <c r="D23" s="335"/>
      <c r="E23" s="336"/>
      <c r="F23" s="137"/>
      <c r="G23" s="137"/>
      <c r="H23" s="137"/>
      <c r="I23" s="137"/>
      <c r="J23" s="41">
        <f t="shared" ref="J23:K23" si="37">SUM(J21:J22)</f>
        <v>4411533</v>
      </c>
      <c r="K23" s="42">
        <f t="shared" si="37"/>
        <v>0</v>
      </c>
      <c r="L23" s="137"/>
      <c r="M23" s="41">
        <f t="shared" ref="M23:O23" si="38">SUM(M21:M22)</f>
        <v>0</v>
      </c>
      <c r="N23" s="41">
        <f t="shared" si="38"/>
        <v>0</v>
      </c>
      <c r="O23" s="41">
        <f t="shared" si="38"/>
        <v>0</v>
      </c>
      <c r="P23" s="138"/>
      <c r="Q23" s="137"/>
      <c r="R23" s="41">
        <f t="shared" ref="R23:AH23" si="39">SUM(R21:R22)</f>
        <v>0</v>
      </c>
      <c r="S23" s="41">
        <f t="shared" si="39"/>
        <v>0</v>
      </c>
      <c r="T23" s="41">
        <f t="shared" si="39"/>
        <v>0</v>
      </c>
      <c r="U23" s="41">
        <f t="shared" si="39"/>
        <v>0</v>
      </c>
      <c r="V23" s="41">
        <f t="shared" si="39"/>
        <v>0</v>
      </c>
      <c r="W23" s="41">
        <f t="shared" si="39"/>
        <v>0</v>
      </c>
      <c r="X23" s="41">
        <f t="shared" si="39"/>
        <v>0</v>
      </c>
      <c r="Y23" s="41">
        <f t="shared" si="39"/>
        <v>0</v>
      </c>
      <c r="Z23" s="41">
        <f t="shared" si="39"/>
        <v>0</v>
      </c>
      <c r="AA23" s="41">
        <f t="shared" si="39"/>
        <v>0</v>
      </c>
      <c r="AB23" s="41">
        <f t="shared" si="39"/>
        <v>0</v>
      </c>
      <c r="AC23" s="41">
        <f t="shared" si="39"/>
        <v>0</v>
      </c>
      <c r="AD23" s="41">
        <f t="shared" si="39"/>
        <v>0</v>
      </c>
      <c r="AE23" s="41">
        <f t="shared" si="39"/>
        <v>0</v>
      </c>
      <c r="AF23" s="41">
        <f t="shared" si="39"/>
        <v>0</v>
      </c>
      <c r="AG23" s="41">
        <f t="shared" si="39"/>
        <v>0</v>
      </c>
      <c r="AH23" s="41">
        <f t="shared" si="39"/>
        <v>0</v>
      </c>
      <c r="AI23" s="43">
        <f>IF(ISERROR(AH23/J23),0,AH23/J23)</f>
        <v>0</v>
      </c>
      <c r="AJ23" s="43">
        <f>IF(ISERROR(AH23/$AH$84),0,AH23/$AH$84)</f>
        <v>0</v>
      </c>
      <c r="AK23" s="1"/>
      <c r="AL23" s="1"/>
      <c r="AM23" s="1"/>
      <c r="AN23" s="1"/>
      <c r="AO23" s="1"/>
      <c r="AP23" s="1"/>
      <c r="AQ23" s="1"/>
      <c r="AR23" s="3"/>
    </row>
    <row r="24" spans="1:44" ht="19.5" customHeight="1">
      <c r="A24" s="330" t="s">
        <v>61</v>
      </c>
      <c r="B24" s="311"/>
      <c r="C24" s="311"/>
      <c r="D24" s="311"/>
      <c r="E24" s="312"/>
      <c r="F24" s="7"/>
      <c r="G24" s="8"/>
      <c r="H24" s="9"/>
      <c r="I24" s="45"/>
      <c r="J24" s="46"/>
      <c r="K24" s="47"/>
      <c r="L24" s="12"/>
      <c r="M24" s="13"/>
      <c r="N24" s="13"/>
      <c r="O24" s="13"/>
      <c r="P24" s="8"/>
      <c r="Q24" s="7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4"/>
      <c r="AJ24" s="14"/>
      <c r="AK24" s="2"/>
      <c r="AL24" s="2"/>
      <c r="AM24" s="2"/>
      <c r="AN24" s="2"/>
      <c r="AO24" s="2"/>
      <c r="AP24" s="2"/>
      <c r="AQ24" s="2"/>
      <c r="AR24" s="15"/>
    </row>
    <row r="25" spans="1:44" ht="19.5" customHeight="1" outlineLevel="1">
      <c r="A25" s="16">
        <v>1</v>
      </c>
      <c r="B25" s="34"/>
      <c r="C25" s="145"/>
      <c r="D25" s="95"/>
      <c r="E25" s="131"/>
      <c r="F25" s="143"/>
      <c r="G25" s="132"/>
      <c r="H25" s="62"/>
      <c r="I25" s="63"/>
      <c r="J25" s="350">
        <v>4411533</v>
      </c>
      <c r="K25" s="57"/>
      <c r="L25" s="64"/>
      <c r="M25" s="55"/>
      <c r="N25" s="66"/>
      <c r="O25" s="55"/>
      <c r="P25" s="142"/>
      <c r="Q25" s="142"/>
      <c r="R25" s="134"/>
      <c r="S25" s="134"/>
      <c r="T25" s="134"/>
      <c r="U25" s="135">
        <f>SUM(R25:T25)</f>
        <v>0</v>
      </c>
      <c r="V25" s="134"/>
      <c r="W25" s="134"/>
      <c r="X25" s="134"/>
      <c r="Y25" s="135">
        <f>SUM(V25:X25)</f>
        <v>0</v>
      </c>
      <c r="Z25" s="134"/>
      <c r="AA25" s="202"/>
      <c r="AB25" s="202"/>
      <c r="AC25" s="135">
        <f t="shared" ref="AC25:AC28" si="40">SUM(Z25:AB25)</f>
        <v>0</v>
      </c>
      <c r="AD25" s="134"/>
      <c r="AE25" s="134"/>
      <c r="AF25" s="134"/>
      <c r="AG25" s="135">
        <f>SUM(AD25:AF25)</f>
        <v>0</v>
      </c>
      <c r="AH25" s="135">
        <f t="shared" ref="AH25:AH28" si="41">SUM(U25,Y25,AC25,AG25)</f>
        <v>0</v>
      </c>
      <c r="AI25" s="27">
        <f>IF(ISERROR(AH25/$J$29),0,AH25/$J$29)</f>
        <v>0</v>
      </c>
      <c r="AJ25" s="28" t="str">
        <f>IF(ISERROR(AH25/$AH$84),"-",AH25/$AH$84)</f>
        <v>-</v>
      </c>
      <c r="AK25" s="1"/>
      <c r="AL25" s="1"/>
      <c r="AM25" s="1"/>
      <c r="AN25" s="1"/>
      <c r="AO25" s="1"/>
      <c r="AP25" s="1"/>
      <c r="AQ25" s="1"/>
      <c r="AR25" s="3"/>
    </row>
    <row r="26" spans="1:44" ht="19.5" customHeight="1" outlineLevel="1">
      <c r="A26" s="16">
        <v>2</v>
      </c>
      <c r="B26" s="34"/>
      <c r="C26" s="145"/>
      <c r="D26" s="95"/>
      <c r="E26" s="131"/>
      <c r="F26" s="143"/>
      <c r="G26" s="132"/>
      <c r="H26" s="62"/>
      <c r="I26" s="63"/>
      <c r="J26" s="322"/>
      <c r="K26" s="57"/>
      <c r="L26" s="64"/>
      <c r="M26" s="55"/>
      <c r="N26" s="66"/>
      <c r="O26" s="55"/>
      <c r="P26" s="142"/>
      <c r="Q26" s="142"/>
      <c r="R26" s="134"/>
      <c r="S26" s="134"/>
      <c r="T26" s="134"/>
      <c r="U26" s="135"/>
      <c r="V26" s="134"/>
      <c r="W26" s="134"/>
      <c r="X26" s="134"/>
      <c r="Y26" s="135"/>
      <c r="Z26" s="134"/>
      <c r="AA26" s="202"/>
      <c r="AB26" s="202"/>
      <c r="AC26" s="135">
        <f t="shared" si="40"/>
        <v>0</v>
      </c>
      <c r="AD26" s="134"/>
      <c r="AE26" s="134"/>
      <c r="AF26" s="134"/>
      <c r="AG26" s="135"/>
      <c r="AH26" s="135">
        <f t="shared" si="41"/>
        <v>0</v>
      </c>
      <c r="AI26" s="27"/>
      <c r="AJ26" s="28"/>
      <c r="AK26" s="1"/>
      <c r="AL26" s="1"/>
      <c r="AM26" s="1"/>
      <c r="AN26" s="1"/>
      <c r="AO26" s="1"/>
      <c r="AP26" s="1"/>
      <c r="AQ26" s="1"/>
      <c r="AR26" s="3"/>
    </row>
    <row r="27" spans="1:44" ht="19.5" customHeight="1" outlineLevel="1">
      <c r="A27" s="16">
        <v>3</v>
      </c>
      <c r="B27" s="34"/>
      <c r="C27" s="145"/>
      <c r="D27" s="95"/>
      <c r="E27" s="131"/>
      <c r="F27" s="143"/>
      <c r="G27" s="132"/>
      <c r="H27" s="62"/>
      <c r="I27" s="63"/>
      <c r="J27" s="322"/>
      <c r="K27" s="57"/>
      <c r="L27" s="64"/>
      <c r="M27" s="55"/>
      <c r="N27" s="66"/>
      <c r="O27" s="55"/>
      <c r="P27" s="142"/>
      <c r="Q27" s="142"/>
      <c r="R27" s="134"/>
      <c r="S27" s="134"/>
      <c r="T27" s="134"/>
      <c r="U27" s="135"/>
      <c r="V27" s="134"/>
      <c r="W27" s="134"/>
      <c r="X27" s="134"/>
      <c r="Y27" s="135"/>
      <c r="Z27" s="134"/>
      <c r="AA27" s="202"/>
      <c r="AB27" s="202"/>
      <c r="AC27" s="135">
        <f t="shared" si="40"/>
        <v>0</v>
      </c>
      <c r="AD27" s="134"/>
      <c r="AE27" s="134"/>
      <c r="AF27" s="134"/>
      <c r="AG27" s="135"/>
      <c r="AH27" s="135">
        <f t="shared" si="41"/>
        <v>0</v>
      </c>
      <c r="AI27" s="27"/>
      <c r="AJ27" s="28"/>
      <c r="AK27" s="1"/>
      <c r="AL27" s="1"/>
      <c r="AM27" s="1"/>
      <c r="AN27" s="1"/>
      <c r="AO27" s="1"/>
      <c r="AP27" s="1"/>
      <c r="AQ27" s="1"/>
      <c r="AR27" s="3"/>
    </row>
    <row r="28" spans="1:44" ht="19.5" customHeight="1" outlineLevel="1">
      <c r="A28" s="16">
        <v>4</v>
      </c>
      <c r="B28" s="34"/>
      <c r="C28" s="145"/>
      <c r="D28" s="95"/>
      <c r="E28" s="131"/>
      <c r="F28" s="143"/>
      <c r="G28" s="132"/>
      <c r="H28" s="150"/>
      <c r="I28" s="63"/>
      <c r="J28" s="314"/>
      <c r="K28" s="57"/>
      <c r="L28" s="64"/>
      <c r="M28" s="55"/>
      <c r="N28" s="66"/>
      <c r="O28" s="55"/>
      <c r="P28" s="142"/>
      <c r="Q28" s="142"/>
      <c r="R28" s="134"/>
      <c r="S28" s="134"/>
      <c r="T28" s="134"/>
      <c r="U28" s="135">
        <f>SUM(R28:T28)</f>
        <v>0</v>
      </c>
      <c r="V28" s="134"/>
      <c r="W28" s="134"/>
      <c r="X28" s="134"/>
      <c r="Y28" s="135">
        <f>SUM(V28:X28)</f>
        <v>0</v>
      </c>
      <c r="Z28" s="134"/>
      <c r="AA28" s="202"/>
      <c r="AB28" s="202"/>
      <c r="AC28" s="135">
        <f t="shared" si="40"/>
        <v>0</v>
      </c>
      <c r="AD28" s="134"/>
      <c r="AE28" s="134"/>
      <c r="AF28" s="134"/>
      <c r="AG28" s="135">
        <f>SUM(AD28:AF28)</f>
        <v>0</v>
      </c>
      <c r="AH28" s="135">
        <f t="shared" si="41"/>
        <v>0</v>
      </c>
      <c r="AI28" s="27">
        <f>IF(ISERROR(AH28/$J$29),0,AH28/$J$29)</f>
        <v>0</v>
      </c>
      <c r="AJ28" s="28" t="str">
        <f>IF(ISERROR(AH28/$AH$84),"-",AH28/$AH$84)</f>
        <v>-</v>
      </c>
      <c r="AK28" s="1"/>
      <c r="AL28" s="1"/>
      <c r="AM28" s="1"/>
      <c r="AN28" s="1"/>
      <c r="AO28" s="1"/>
      <c r="AP28" s="1"/>
      <c r="AQ28" s="1"/>
      <c r="AR28" s="3"/>
    </row>
    <row r="29" spans="1:44" ht="19.5" customHeight="1">
      <c r="A29" s="334" t="s">
        <v>62</v>
      </c>
      <c r="B29" s="335"/>
      <c r="C29" s="335"/>
      <c r="D29" s="335"/>
      <c r="E29" s="336"/>
      <c r="F29" s="137"/>
      <c r="G29" s="137"/>
      <c r="H29" s="137"/>
      <c r="I29" s="137"/>
      <c r="J29" s="41">
        <f t="shared" ref="J29:K29" si="42">SUM(J25:J28)</f>
        <v>4411533</v>
      </c>
      <c r="K29" s="42">
        <f t="shared" si="42"/>
        <v>0</v>
      </c>
      <c r="L29" s="137"/>
      <c r="M29" s="41">
        <f t="shared" ref="M29:O29" si="43">SUM(M25:M28)</f>
        <v>0</v>
      </c>
      <c r="N29" s="41">
        <f t="shared" si="43"/>
        <v>0</v>
      </c>
      <c r="O29" s="41">
        <f t="shared" si="43"/>
        <v>0</v>
      </c>
      <c r="P29" s="138"/>
      <c r="Q29" s="137"/>
      <c r="R29" s="41">
        <f t="shared" ref="R29:AH29" si="44">SUM(R25:R28)</f>
        <v>0</v>
      </c>
      <c r="S29" s="41">
        <f t="shared" si="44"/>
        <v>0</v>
      </c>
      <c r="T29" s="41">
        <f t="shared" si="44"/>
        <v>0</v>
      </c>
      <c r="U29" s="41">
        <f t="shared" si="44"/>
        <v>0</v>
      </c>
      <c r="V29" s="41">
        <f t="shared" si="44"/>
        <v>0</v>
      </c>
      <c r="W29" s="41">
        <f t="shared" si="44"/>
        <v>0</v>
      </c>
      <c r="X29" s="41">
        <f t="shared" si="44"/>
        <v>0</v>
      </c>
      <c r="Y29" s="41">
        <f t="shared" si="44"/>
        <v>0</v>
      </c>
      <c r="Z29" s="41">
        <f t="shared" si="44"/>
        <v>0</v>
      </c>
      <c r="AA29" s="41">
        <f t="shared" si="44"/>
        <v>0</v>
      </c>
      <c r="AB29" s="41">
        <f t="shared" si="44"/>
        <v>0</v>
      </c>
      <c r="AC29" s="41">
        <f t="shared" si="44"/>
        <v>0</v>
      </c>
      <c r="AD29" s="41">
        <f t="shared" si="44"/>
        <v>0</v>
      </c>
      <c r="AE29" s="41">
        <f t="shared" si="44"/>
        <v>0</v>
      </c>
      <c r="AF29" s="41">
        <f t="shared" si="44"/>
        <v>0</v>
      </c>
      <c r="AG29" s="41">
        <f t="shared" si="44"/>
        <v>0</v>
      </c>
      <c r="AH29" s="41">
        <f t="shared" si="44"/>
        <v>0</v>
      </c>
      <c r="AI29" s="43">
        <f>IF(ISERROR(AH29/J29),0,AH29/J29)</f>
        <v>0</v>
      </c>
      <c r="AJ29" s="43">
        <f>IF(ISERROR(AH29/$AH$84),0,AH29/$AH$84)</f>
        <v>0</v>
      </c>
      <c r="AK29" s="1"/>
      <c r="AL29" s="1"/>
      <c r="AM29" s="1"/>
      <c r="AN29" s="1"/>
      <c r="AO29" s="1"/>
      <c r="AP29" s="1"/>
      <c r="AQ29" s="1"/>
      <c r="AR29" s="3"/>
    </row>
    <row r="30" spans="1:44" ht="19.5" customHeight="1">
      <c r="A30" s="330" t="s">
        <v>63</v>
      </c>
      <c r="B30" s="311"/>
      <c r="C30" s="311"/>
      <c r="D30" s="311"/>
      <c r="E30" s="312"/>
      <c r="F30" s="7"/>
      <c r="G30" s="8"/>
      <c r="H30" s="9"/>
      <c r="I30" s="45"/>
      <c r="J30" s="46"/>
      <c r="K30" s="47"/>
      <c r="L30" s="12"/>
      <c r="M30" s="13"/>
      <c r="N30" s="13"/>
      <c r="O30" s="13"/>
      <c r="P30" s="8"/>
      <c r="Q30" s="7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4"/>
      <c r="AJ30" s="14"/>
      <c r="AK30" s="2"/>
      <c r="AL30" s="2"/>
      <c r="AM30" s="2"/>
      <c r="AN30" s="2"/>
      <c r="AO30" s="2"/>
      <c r="AP30" s="2"/>
      <c r="AQ30" s="2"/>
      <c r="AR30" s="15"/>
    </row>
    <row r="31" spans="1:44" ht="19.5" customHeight="1" outlineLevel="1">
      <c r="A31" s="16">
        <v>1</v>
      </c>
      <c r="B31" s="34"/>
      <c r="C31" s="145"/>
      <c r="D31" s="95"/>
      <c r="E31" s="146"/>
      <c r="F31" s="143"/>
      <c r="G31" s="132"/>
      <c r="H31" s="21"/>
      <c r="I31" s="22"/>
      <c r="J31" s="350">
        <v>6617300</v>
      </c>
      <c r="K31" s="57"/>
      <c r="L31" s="143"/>
      <c r="M31" s="134"/>
      <c r="N31" s="134"/>
      <c r="O31" s="134"/>
      <c r="P31" s="132"/>
      <c r="Q31" s="132"/>
      <c r="R31" s="134"/>
      <c r="S31" s="134"/>
      <c r="T31" s="134"/>
      <c r="U31" s="135">
        <f>SUM(R31:T31)</f>
        <v>0</v>
      </c>
      <c r="V31" s="134"/>
      <c r="W31" s="134"/>
      <c r="X31" s="134"/>
      <c r="Y31" s="135">
        <f>SUM(V31:X31)</f>
        <v>0</v>
      </c>
      <c r="Z31" s="134"/>
      <c r="AA31" s="202"/>
      <c r="AB31" s="202"/>
      <c r="AC31" s="135">
        <f t="shared" ref="AC31:AC33" si="45">SUM(Z31:AB31)</f>
        <v>0</v>
      </c>
      <c r="AD31" s="134"/>
      <c r="AE31" s="134"/>
      <c r="AF31" s="134"/>
      <c r="AG31" s="135">
        <f>SUM(AD31:AF31)</f>
        <v>0</v>
      </c>
      <c r="AH31" s="135">
        <f t="shared" ref="AH31:AH33" si="46">SUM(U31,Y31,AC31,AG31)</f>
        <v>0</v>
      </c>
      <c r="AI31" s="27">
        <f>IF(ISERROR(AH31/$J$34),0,AH31/$J$34)</f>
        <v>0</v>
      </c>
      <c r="AJ31" s="28" t="str">
        <f>IF(ISERROR(AH31/$AH$84),"-",AH31/$AH$84)</f>
        <v>-</v>
      </c>
      <c r="AK31" s="1"/>
      <c r="AL31" s="1"/>
      <c r="AM31" s="1"/>
      <c r="AN31" s="1"/>
      <c r="AO31" s="1"/>
      <c r="AP31" s="1"/>
      <c r="AQ31" s="1"/>
      <c r="AR31" s="3"/>
    </row>
    <row r="32" spans="1:44" ht="19.5" customHeight="1" outlineLevel="1">
      <c r="A32" s="16">
        <v>2</v>
      </c>
      <c r="B32" s="34"/>
      <c r="C32" s="145"/>
      <c r="D32" s="95"/>
      <c r="E32" s="146"/>
      <c r="F32" s="143"/>
      <c r="G32" s="132"/>
      <c r="H32" s="21"/>
      <c r="I32" s="22"/>
      <c r="J32" s="322"/>
      <c r="K32" s="57"/>
      <c r="L32" s="143"/>
      <c r="M32" s="134"/>
      <c r="N32" s="134"/>
      <c r="O32" s="134"/>
      <c r="P32" s="132"/>
      <c r="Q32" s="132"/>
      <c r="R32" s="134"/>
      <c r="S32" s="134"/>
      <c r="T32" s="134"/>
      <c r="U32" s="135"/>
      <c r="V32" s="134"/>
      <c r="W32" s="134"/>
      <c r="X32" s="134"/>
      <c r="Y32" s="135"/>
      <c r="Z32" s="134"/>
      <c r="AA32" s="202"/>
      <c r="AB32" s="202"/>
      <c r="AC32" s="135">
        <f t="shared" si="45"/>
        <v>0</v>
      </c>
      <c r="AD32" s="134"/>
      <c r="AE32" s="134"/>
      <c r="AF32" s="134"/>
      <c r="AG32" s="135"/>
      <c r="AH32" s="135">
        <f t="shared" si="46"/>
        <v>0</v>
      </c>
      <c r="AI32" s="27"/>
      <c r="AJ32" s="28"/>
      <c r="AK32" s="1"/>
      <c r="AL32" s="1"/>
      <c r="AM32" s="1"/>
      <c r="AN32" s="1"/>
      <c r="AO32" s="1"/>
      <c r="AP32" s="1"/>
      <c r="AQ32" s="1"/>
      <c r="AR32" s="3"/>
    </row>
    <row r="33" spans="1:44" ht="19.5" customHeight="1" outlineLevel="1">
      <c r="A33" s="16">
        <v>3</v>
      </c>
      <c r="B33" s="34"/>
      <c r="C33" s="145"/>
      <c r="D33" s="95"/>
      <c r="E33" s="146"/>
      <c r="F33" s="143"/>
      <c r="G33" s="132"/>
      <c r="H33" s="36"/>
      <c r="I33" s="141"/>
      <c r="J33" s="314"/>
      <c r="K33" s="57"/>
      <c r="L33" s="82"/>
      <c r="M33" s="134"/>
      <c r="N33" s="134"/>
      <c r="O33" s="134"/>
      <c r="P33" s="132"/>
      <c r="Q33" s="18"/>
      <c r="R33" s="134"/>
      <c r="S33" s="134"/>
      <c r="T33" s="134"/>
      <c r="U33" s="135">
        <f>SUM(R33:T33)</f>
        <v>0</v>
      </c>
      <c r="V33" s="134"/>
      <c r="W33" s="134"/>
      <c r="X33" s="134"/>
      <c r="Y33" s="135">
        <f>SUM(V33:X33)</f>
        <v>0</v>
      </c>
      <c r="Z33" s="134"/>
      <c r="AA33" s="202"/>
      <c r="AB33" s="202"/>
      <c r="AC33" s="135">
        <f t="shared" si="45"/>
        <v>0</v>
      </c>
      <c r="AD33" s="134"/>
      <c r="AE33" s="134"/>
      <c r="AF33" s="134"/>
      <c r="AG33" s="135">
        <f>SUM(AD33:AF33)</f>
        <v>0</v>
      </c>
      <c r="AH33" s="135">
        <f t="shared" si="46"/>
        <v>0</v>
      </c>
      <c r="AI33" s="27">
        <f>IF(ISERROR(AH33/$J$34),0,AH33/$J$34)</f>
        <v>0</v>
      </c>
      <c r="AJ33" s="28" t="str">
        <f>IF(ISERROR(AH33/$AH$84),"-",AH33/$AH$84)</f>
        <v>-</v>
      </c>
      <c r="AK33" s="1"/>
      <c r="AL33" s="1"/>
      <c r="AM33" s="1"/>
      <c r="AN33" s="1"/>
      <c r="AO33" s="1"/>
      <c r="AP33" s="1"/>
      <c r="AQ33" s="1"/>
      <c r="AR33" s="3"/>
    </row>
    <row r="34" spans="1:44" ht="19.5" customHeight="1">
      <c r="A34" s="334" t="s">
        <v>64</v>
      </c>
      <c r="B34" s="335"/>
      <c r="C34" s="335"/>
      <c r="D34" s="335"/>
      <c r="E34" s="336"/>
      <c r="F34" s="137"/>
      <c r="G34" s="137"/>
      <c r="H34" s="137"/>
      <c r="I34" s="153"/>
      <c r="J34" s="41">
        <f t="shared" ref="J34:K34" si="47">SUM(J31:J33)</f>
        <v>6617300</v>
      </c>
      <c r="K34" s="41">
        <f t="shared" si="47"/>
        <v>0</v>
      </c>
      <c r="L34" s="137"/>
      <c r="M34" s="41">
        <f t="shared" ref="M34:O34" si="48">SUM(M31:M33)</f>
        <v>0</v>
      </c>
      <c r="N34" s="41">
        <f t="shared" si="48"/>
        <v>0</v>
      </c>
      <c r="O34" s="41">
        <f t="shared" si="48"/>
        <v>0</v>
      </c>
      <c r="P34" s="138"/>
      <c r="Q34" s="137"/>
      <c r="R34" s="41">
        <f t="shared" ref="R34:AH34" si="49">SUM(R31:R33)</f>
        <v>0</v>
      </c>
      <c r="S34" s="41">
        <f t="shared" si="49"/>
        <v>0</v>
      </c>
      <c r="T34" s="41">
        <f t="shared" si="49"/>
        <v>0</v>
      </c>
      <c r="U34" s="41">
        <f t="shared" si="49"/>
        <v>0</v>
      </c>
      <c r="V34" s="41">
        <f t="shared" si="49"/>
        <v>0</v>
      </c>
      <c r="W34" s="41">
        <f t="shared" si="49"/>
        <v>0</v>
      </c>
      <c r="X34" s="41">
        <f t="shared" si="49"/>
        <v>0</v>
      </c>
      <c r="Y34" s="41">
        <f t="shared" si="49"/>
        <v>0</v>
      </c>
      <c r="Z34" s="41">
        <f t="shared" si="49"/>
        <v>0</v>
      </c>
      <c r="AA34" s="41">
        <f t="shared" si="49"/>
        <v>0</v>
      </c>
      <c r="AB34" s="41">
        <f t="shared" si="49"/>
        <v>0</v>
      </c>
      <c r="AC34" s="41">
        <f t="shared" si="49"/>
        <v>0</v>
      </c>
      <c r="AD34" s="41">
        <f t="shared" si="49"/>
        <v>0</v>
      </c>
      <c r="AE34" s="41">
        <f t="shared" si="49"/>
        <v>0</v>
      </c>
      <c r="AF34" s="41">
        <f t="shared" si="49"/>
        <v>0</v>
      </c>
      <c r="AG34" s="41">
        <f t="shared" si="49"/>
        <v>0</v>
      </c>
      <c r="AH34" s="41">
        <f t="shared" si="49"/>
        <v>0</v>
      </c>
      <c r="AI34" s="43">
        <f>IF(ISERROR(AH34/J34),0,AH34/J34)</f>
        <v>0</v>
      </c>
      <c r="AJ34" s="43">
        <f>IF(ISERROR(AH34/$AH$84),0,AH34/$AH$84)</f>
        <v>0</v>
      </c>
      <c r="AK34" s="1"/>
      <c r="AL34" s="1"/>
      <c r="AM34" s="1"/>
      <c r="AN34" s="1"/>
      <c r="AO34" s="1"/>
      <c r="AP34" s="1"/>
      <c r="AQ34" s="1"/>
      <c r="AR34" s="3"/>
    </row>
    <row r="35" spans="1:44" ht="19.5" customHeight="1">
      <c r="A35" s="330" t="s">
        <v>65</v>
      </c>
      <c r="B35" s="311"/>
      <c r="C35" s="311"/>
      <c r="D35" s="311"/>
      <c r="E35" s="312"/>
      <c r="F35" s="7"/>
      <c r="G35" s="8"/>
      <c r="H35" s="9"/>
      <c r="I35" s="9"/>
      <c r="J35" s="46"/>
      <c r="K35" s="11"/>
      <c r="L35" s="12"/>
      <c r="M35" s="13"/>
      <c r="N35" s="13"/>
      <c r="O35" s="13"/>
      <c r="P35" s="8"/>
      <c r="Q35" s="7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4"/>
      <c r="AJ35" s="14"/>
      <c r="AK35" s="2"/>
      <c r="AL35" s="2"/>
      <c r="AM35" s="2"/>
      <c r="AN35" s="2"/>
      <c r="AO35" s="2"/>
      <c r="AP35" s="2"/>
      <c r="AQ35" s="2"/>
      <c r="AR35" s="15"/>
    </row>
    <row r="36" spans="1:44" ht="19.5" customHeight="1" outlineLevel="1">
      <c r="A36" s="16">
        <v>1</v>
      </c>
      <c r="B36" s="34"/>
      <c r="C36" s="145"/>
      <c r="D36" s="95"/>
      <c r="E36" s="146"/>
      <c r="F36" s="143"/>
      <c r="G36" s="132"/>
      <c r="H36" s="21"/>
      <c r="I36" s="21"/>
      <c r="J36" s="350">
        <v>6617300</v>
      </c>
      <c r="K36" s="57"/>
      <c r="L36" s="132"/>
      <c r="M36" s="134"/>
      <c r="N36" s="134"/>
      <c r="O36" s="134"/>
      <c r="P36" s="132"/>
      <c r="Q36" s="132"/>
      <c r="R36" s="134"/>
      <c r="S36" s="134"/>
      <c r="T36" s="134"/>
      <c r="U36" s="135">
        <f>SUM(R36:T36)</f>
        <v>0</v>
      </c>
      <c r="V36" s="134"/>
      <c r="W36" s="134"/>
      <c r="X36" s="134"/>
      <c r="Y36" s="135">
        <f>SUM(V36:X36)</f>
        <v>0</v>
      </c>
      <c r="Z36" s="134"/>
      <c r="AA36" s="202"/>
      <c r="AB36" s="202"/>
      <c r="AC36" s="135">
        <f t="shared" ref="AC36:AC38" si="50">SUM(Z36:AB36)</f>
        <v>0</v>
      </c>
      <c r="AD36" s="134"/>
      <c r="AE36" s="134"/>
      <c r="AF36" s="134"/>
      <c r="AG36" s="135">
        <f>SUM(AD36:AF36)</f>
        <v>0</v>
      </c>
      <c r="AH36" s="135">
        <f t="shared" ref="AH36:AH38" si="51">SUM(U36,Y36,AC36,AG36)</f>
        <v>0</v>
      </c>
      <c r="AI36" s="27">
        <f>IF(ISERROR(AH36/$J$39),0,AH36/$J$39)</f>
        <v>0</v>
      </c>
      <c r="AJ36" s="28" t="str">
        <f>IF(ISERROR(AH36/$AH$84),"-",AH36/$AH$84)</f>
        <v>-</v>
      </c>
      <c r="AK36" s="1"/>
      <c r="AL36" s="1"/>
      <c r="AM36" s="1"/>
      <c r="AN36" s="1"/>
      <c r="AO36" s="1"/>
      <c r="AP36" s="1"/>
      <c r="AQ36" s="1"/>
      <c r="AR36" s="3"/>
    </row>
    <row r="37" spans="1:44" ht="19.5" customHeight="1" outlineLevel="1">
      <c r="A37" s="16">
        <v>2</v>
      </c>
      <c r="B37" s="34"/>
      <c r="C37" s="145"/>
      <c r="D37" s="95"/>
      <c r="E37" s="146"/>
      <c r="F37" s="143"/>
      <c r="G37" s="132"/>
      <c r="H37" s="21"/>
      <c r="I37" s="21"/>
      <c r="J37" s="322"/>
      <c r="K37" s="57"/>
      <c r="L37" s="132"/>
      <c r="M37" s="134"/>
      <c r="N37" s="134"/>
      <c r="O37" s="134"/>
      <c r="P37" s="132"/>
      <c r="Q37" s="132"/>
      <c r="R37" s="134"/>
      <c r="S37" s="134"/>
      <c r="T37" s="134"/>
      <c r="U37" s="135"/>
      <c r="V37" s="134"/>
      <c r="W37" s="134"/>
      <c r="X37" s="134"/>
      <c r="Y37" s="135"/>
      <c r="Z37" s="134"/>
      <c r="AA37" s="202"/>
      <c r="AB37" s="202"/>
      <c r="AC37" s="135">
        <f t="shared" si="50"/>
        <v>0</v>
      </c>
      <c r="AD37" s="134"/>
      <c r="AE37" s="134"/>
      <c r="AF37" s="134"/>
      <c r="AG37" s="135"/>
      <c r="AH37" s="135">
        <f t="shared" si="51"/>
        <v>0</v>
      </c>
      <c r="AI37" s="27"/>
      <c r="AJ37" s="28"/>
      <c r="AK37" s="1"/>
      <c r="AL37" s="1"/>
      <c r="AM37" s="1"/>
      <c r="AN37" s="1"/>
      <c r="AO37" s="1"/>
      <c r="AP37" s="1"/>
      <c r="AQ37" s="1"/>
      <c r="AR37" s="3"/>
    </row>
    <row r="38" spans="1:44" ht="19.5" customHeight="1" outlineLevel="1">
      <c r="A38" s="16">
        <v>3</v>
      </c>
      <c r="B38" s="34"/>
      <c r="C38" s="145"/>
      <c r="D38" s="95"/>
      <c r="E38" s="146"/>
      <c r="F38" s="143"/>
      <c r="G38" s="132"/>
      <c r="H38" s="36"/>
      <c r="I38" s="36"/>
      <c r="J38" s="314"/>
      <c r="K38" s="57"/>
      <c r="L38" s="18"/>
      <c r="M38" s="134"/>
      <c r="N38" s="134"/>
      <c r="O38" s="134"/>
      <c r="P38" s="132"/>
      <c r="Q38" s="18"/>
      <c r="R38" s="134"/>
      <c r="S38" s="134"/>
      <c r="T38" s="134"/>
      <c r="U38" s="135">
        <f>SUM(R38:T38)</f>
        <v>0</v>
      </c>
      <c r="V38" s="134"/>
      <c r="W38" s="134"/>
      <c r="X38" s="134"/>
      <c r="Y38" s="135">
        <f>SUM(V38:X38)</f>
        <v>0</v>
      </c>
      <c r="Z38" s="134"/>
      <c r="AA38" s="202"/>
      <c r="AB38" s="202"/>
      <c r="AC38" s="135">
        <f t="shared" si="50"/>
        <v>0</v>
      </c>
      <c r="AD38" s="134"/>
      <c r="AE38" s="134"/>
      <c r="AF38" s="134"/>
      <c r="AG38" s="135">
        <f>SUM(AD38:AF38)</f>
        <v>0</v>
      </c>
      <c r="AH38" s="135">
        <f t="shared" si="51"/>
        <v>0</v>
      </c>
      <c r="AI38" s="27">
        <f>IF(ISERROR(AH38/$J$39),0,AH38/$J$39)</f>
        <v>0</v>
      </c>
      <c r="AJ38" s="28" t="str">
        <f>IF(ISERROR(AH38/$AH$84),"-",AH38/$AH$84)</f>
        <v>-</v>
      </c>
      <c r="AK38" s="1"/>
      <c r="AL38" s="1"/>
      <c r="AM38" s="1"/>
      <c r="AN38" s="1"/>
      <c r="AO38" s="1"/>
      <c r="AP38" s="1"/>
      <c r="AQ38" s="1"/>
      <c r="AR38" s="3"/>
    </row>
    <row r="39" spans="1:44" ht="19.5" customHeight="1">
      <c r="A39" s="334" t="s">
        <v>66</v>
      </c>
      <c r="B39" s="335"/>
      <c r="C39" s="335"/>
      <c r="D39" s="335"/>
      <c r="E39" s="336"/>
      <c r="F39" s="137"/>
      <c r="G39" s="137"/>
      <c r="H39" s="137"/>
      <c r="I39" s="153"/>
      <c r="J39" s="41">
        <f t="shared" ref="J39:K39" si="52">SUM(J36:J38)</f>
        <v>6617300</v>
      </c>
      <c r="K39" s="41">
        <f t="shared" si="52"/>
        <v>0</v>
      </c>
      <c r="L39" s="137"/>
      <c r="M39" s="41">
        <f t="shared" ref="M39:O39" si="53">SUM(M36:M38)</f>
        <v>0</v>
      </c>
      <c r="N39" s="41">
        <f t="shared" si="53"/>
        <v>0</v>
      </c>
      <c r="O39" s="41">
        <f t="shared" si="53"/>
        <v>0</v>
      </c>
      <c r="P39" s="138"/>
      <c r="Q39" s="137"/>
      <c r="R39" s="41">
        <f t="shared" ref="R39:AH39" si="54">SUM(R36:R38)</f>
        <v>0</v>
      </c>
      <c r="S39" s="41">
        <f t="shared" si="54"/>
        <v>0</v>
      </c>
      <c r="T39" s="41">
        <f t="shared" si="54"/>
        <v>0</v>
      </c>
      <c r="U39" s="41">
        <f t="shared" si="54"/>
        <v>0</v>
      </c>
      <c r="V39" s="41">
        <f t="shared" si="54"/>
        <v>0</v>
      </c>
      <c r="W39" s="41">
        <f t="shared" si="54"/>
        <v>0</v>
      </c>
      <c r="X39" s="41">
        <f t="shared" si="54"/>
        <v>0</v>
      </c>
      <c r="Y39" s="41">
        <f t="shared" si="54"/>
        <v>0</v>
      </c>
      <c r="Z39" s="41">
        <f t="shared" si="54"/>
        <v>0</v>
      </c>
      <c r="AA39" s="41">
        <f t="shared" si="54"/>
        <v>0</v>
      </c>
      <c r="AB39" s="41">
        <f t="shared" si="54"/>
        <v>0</v>
      </c>
      <c r="AC39" s="41">
        <f t="shared" si="54"/>
        <v>0</v>
      </c>
      <c r="AD39" s="41">
        <f t="shared" si="54"/>
        <v>0</v>
      </c>
      <c r="AE39" s="41">
        <f t="shared" si="54"/>
        <v>0</v>
      </c>
      <c r="AF39" s="41">
        <f t="shared" si="54"/>
        <v>0</v>
      </c>
      <c r="AG39" s="41">
        <f t="shared" si="54"/>
        <v>0</v>
      </c>
      <c r="AH39" s="41">
        <f t="shared" si="54"/>
        <v>0</v>
      </c>
      <c r="AI39" s="43">
        <f>IF(ISERROR(AH39/J39),0,AH39/J39)</f>
        <v>0</v>
      </c>
      <c r="AJ39" s="43">
        <f>IF(ISERROR(AH39/$AH$84),0,AH39/$AH$84)</f>
        <v>0</v>
      </c>
      <c r="AK39" s="1"/>
      <c r="AL39" s="1"/>
      <c r="AM39" s="1"/>
      <c r="AN39" s="1"/>
      <c r="AO39" s="1"/>
      <c r="AP39" s="1"/>
      <c r="AQ39" s="1"/>
      <c r="AR39" s="3"/>
    </row>
    <row r="40" spans="1:44" ht="19.5" customHeight="1">
      <c r="A40" s="330" t="s">
        <v>67</v>
      </c>
      <c r="B40" s="311"/>
      <c r="C40" s="311"/>
      <c r="D40" s="311"/>
      <c r="E40" s="312"/>
      <c r="F40" s="7"/>
      <c r="G40" s="8"/>
      <c r="H40" s="9"/>
      <c r="I40" s="9"/>
      <c r="J40" s="46"/>
      <c r="K40" s="11"/>
      <c r="L40" s="12"/>
      <c r="M40" s="13"/>
      <c r="N40" s="13"/>
      <c r="O40" s="13"/>
      <c r="P40" s="8"/>
      <c r="Q40" s="7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4"/>
      <c r="AJ40" s="14"/>
      <c r="AK40" s="2"/>
      <c r="AL40" s="2"/>
      <c r="AM40" s="2"/>
      <c r="AN40" s="2"/>
      <c r="AO40" s="2"/>
      <c r="AP40" s="2"/>
      <c r="AQ40" s="2"/>
      <c r="AR40" s="15"/>
    </row>
    <row r="41" spans="1:44" ht="19.5" customHeight="1" outlineLevel="1">
      <c r="A41" s="16">
        <v>1</v>
      </c>
      <c r="B41" s="34"/>
      <c r="C41" s="145"/>
      <c r="D41" s="95"/>
      <c r="E41" s="146"/>
      <c r="F41" s="143"/>
      <c r="G41" s="132"/>
      <c r="H41" s="21"/>
      <c r="I41" s="21"/>
      <c r="J41" s="350">
        <v>6617300</v>
      </c>
      <c r="K41" s="57"/>
      <c r="L41" s="132"/>
      <c r="M41" s="134"/>
      <c r="N41" s="134"/>
      <c r="O41" s="134"/>
      <c r="P41" s="132"/>
      <c r="Q41" s="132"/>
      <c r="R41" s="134"/>
      <c r="S41" s="134"/>
      <c r="T41" s="134"/>
      <c r="U41" s="135">
        <f>SUM(R41:T41)</f>
        <v>0</v>
      </c>
      <c r="V41" s="134"/>
      <c r="W41" s="134"/>
      <c r="X41" s="134"/>
      <c r="Y41" s="135">
        <f>SUM(V41:X41)</f>
        <v>0</v>
      </c>
      <c r="Z41" s="134"/>
      <c r="AA41" s="202"/>
      <c r="AB41" s="202"/>
      <c r="AC41" s="135">
        <f t="shared" ref="AC41:AC44" si="55">SUM(Z41:AB41)</f>
        <v>0</v>
      </c>
      <c r="AD41" s="134"/>
      <c r="AE41" s="134"/>
      <c r="AF41" s="134"/>
      <c r="AG41" s="135">
        <f>SUM(AD41:AF41)</f>
        <v>0</v>
      </c>
      <c r="AH41" s="135">
        <f t="shared" ref="AH41:AH44" si="56">SUM(U41,Y41,AC41,AG41)</f>
        <v>0</v>
      </c>
      <c r="AI41" s="27">
        <f t="shared" ref="AI41:AI44" si="57">IF(ISERROR(AH41/$J$45),0,AH41/$J$45)</f>
        <v>0</v>
      </c>
      <c r="AJ41" s="28" t="str">
        <f t="shared" ref="AJ41:AJ44" si="58">IF(ISERROR(AH41/$AH$84),"-",AH41/$AH$84)</f>
        <v>-</v>
      </c>
      <c r="AK41" s="1"/>
      <c r="AL41" s="1"/>
      <c r="AM41" s="1"/>
      <c r="AN41" s="1"/>
      <c r="AO41" s="1"/>
      <c r="AP41" s="1"/>
      <c r="AQ41" s="1"/>
      <c r="AR41" s="3"/>
    </row>
    <row r="42" spans="1:44" ht="19.5" customHeight="1" outlineLevel="1">
      <c r="A42" s="16">
        <v>2</v>
      </c>
      <c r="B42" s="34"/>
      <c r="C42" s="145"/>
      <c r="D42" s="95"/>
      <c r="E42" s="146"/>
      <c r="F42" s="143"/>
      <c r="G42" s="132"/>
      <c r="H42" s="21"/>
      <c r="I42" s="21"/>
      <c r="J42" s="322"/>
      <c r="K42" s="57"/>
      <c r="L42" s="132"/>
      <c r="M42" s="134"/>
      <c r="N42" s="134"/>
      <c r="O42" s="134"/>
      <c r="P42" s="132"/>
      <c r="Q42" s="132"/>
      <c r="R42" s="134"/>
      <c r="S42" s="134"/>
      <c r="T42" s="134"/>
      <c r="U42" s="135"/>
      <c r="V42" s="134"/>
      <c r="W42" s="134"/>
      <c r="X42" s="134"/>
      <c r="Y42" s="135"/>
      <c r="Z42" s="134"/>
      <c r="AA42" s="202"/>
      <c r="AB42" s="202"/>
      <c r="AC42" s="135">
        <f t="shared" si="55"/>
        <v>0</v>
      </c>
      <c r="AD42" s="134"/>
      <c r="AE42" s="134"/>
      <c r="AF42" s="134"/>
      <c r="AG42" s="135"/>
      <c r="AH42" s="135">
        <f t="shared" si="56"/>
        <v>0</v>
      </c>
      <c r="AI42" s="27">
        <f t="shared" si="57"/>
        <v>0</v>
      </c>
      <c r="AJ42" s="28" t="str">
        <f t="shared" si="58"/>
        <v>-</v>
      </c>
      <c r="AK42" s="1"/>
      <c r="AL42" s="1"/>
      <c r="AM42" s="1"/>
      <c r="AN42" s="1"/>
      <c r="AO42" s="1"/>
      <c r="AP42" s="1"/>
      <c r="AQ42" s="1"/>
      <c r="AR42" s="3"/>
    </row>
    <row r="43" spans="1:44" ht="19.5" customHeight="1" outlineLevel="1">
      <c r="A43" s="16">
        <v>3</v>
      </c>
      <c r="B43" s="34"/>
      <c r="C43" s="145"/>
      <c r="D43" s="95"/>
      <c r="E43" s="146"/>
      <c r="F43" s="143"/>
      <c r="G43" s="132"/>
      <c r="H43" s="36"/>
      <c r="I43" s="36"/>
      <c r="J43" s="322"/>
      <c r="K43" s="57"/>
      <c r="L43" s="18"/>
      <c r="M43" s="134"/>
      <c r="N43" s="134"/>
      <c r="O43" s="134"/>
      <c r="P43" s="132"/>
      <c r="Q43" s="18"/>
      <c r="R43" s="134"/>
      <c r="S43" s="134"/>
      <c r="T43" s="134"/>
      <c r="U43" s="135">
        <f>SUM(R43:T43)</f>
        <v>0</v>
      </c>
      <c r="V43" s="134"/>
      <c r="W43" s="134"/>
      <c r="X43" s="134"/>
      <c r="Y43" s="135">
        <f>SUM(V43:X43)</f>
        <v>0</v>
      </c>
      <c r="Z43" s="134"/>
      <c r="AA43" s="202"/>
      <c r="AB43" s="202"/>
      <c r="AC43" s="135">
        <f t="shared" si="55"/>
        <v>0</v>
      </c>
      <c r="AD43" s="134"/>
      <c r="AE43" s="134"/>
      <c r="AF43" s="134"/>
      <c r="AG43" s="135">
        <f>SUM(AD43:AF43)</f>
        <v>0</v>
      </c>
      <c r="AH43" s="135">
        <f t="shared" si="56"/>
        <v>0</v>
      </c>
      <c r="AI43" s="27">
        <f t="shared" si="57"/>
        <v>0</v>
      </c>
      <c r="AJ43" s="28" t="str">
        <f t="shared" si="58"/>
        <v>-</v>
      </c>
      <c r="AK43" s="1"/>
      <c r="AL43" s="1"/>
      <c r="AM43" s="1"/>
      <c r="AN43" s="1"/>
      <c r="AO43" s="1"/>
      <c r="AP43" s="1"/>
      <c r="AQ43" s="1"/>
      <c r="AR43" s="3"/>
    </row>
    <row r="44" spans="1:44" ht="19.5" customHeight="1" outlineLevel="1">
      <c r="A44" s="223">
        <v>4</v>
      </c>
      <c r="B44" s="34"/>
      <c r="C44" s="145"/>
      <c r="D44" s="95"/>
      <c r="E44" s="146"/>
      <c r="F44" s="143"/>
      <c r="G44" s="132"/>
      <c r="H44" s="224"/>
      <c r="I44" s="225"/>
      <c r="J44" s="314"/>
      <c r="K44" s="57"/>
      <c r="L44" s="226"/>
      <c r="M44" s="134"/>
      <c r="N44" s="134"/>
      <c r="O44" s="134"/>
      <c r="P44" s="132"/>
      <c r="Q44" s="226"/>
      <c r="R44" s="134"/>
      <c r="S44" s="134"/>
      <c r="T44" s="134"/>
      <c r="U44" s="135"/>
      <c r="V44" s="134"/>
      <c r="W44" s="134"/>
      <c r="X44" s="134"/>
      <c r="Y44" s="135"/>
      <c r="Z44" s="134"/>
      <c r="AA44" s="202"/>
      <c r="AB44" s="202"/>
      <c r="AC44" s="135">
        <f t="shared" si="55"/>
        <v>0</v>
      </c>
      <c r="AD44" s="134"/>
      <c r="AE44" s="134"/>
      <c r="AF44" s="134"/>
      <c r="AG44" s="135"/>
      <c r="AH44" s="135">
        <f t="shared" si="56"/>
        <v>0</v>
      </c>
      <c r="AI44" s="27">
        <f t="shared" si="57"/>
        <v>0</v>
      </c>
      <c r="AJ44" s="28" t="str">
        <f t="shared" si="58"/>
        <v>-</v>
      </c>
      <c r="AK44" s="1"/>
      <c r="AL44" s="1"/>
      <c r="AM44" s="1"/>
      <c r="AN44" s="1"/>
      <c r="AO44" s="1"/>
      <c r="AP44" s="1"/>
      <c r="AQ44" s="1"/>
      <c r="AR44" s="3"/>
    </row>
    <row r="45" spans="1:44" ht="19.5" customHeight="1">
      <c r="A45" s="334" t="s">
        <v>69</v>
      </c>
      <c r="B45" s="335"/>
      <c r="C45" s="335"/>
      <c r="D45" s="335"/>
      <c r="E45" s="336"/>
      <c r="F45" s="137"/>
      <c r="G45" s="137"/>
      <c r="H45" s="137"/>
      <c r="I45" s="153"/>
      <c r="J45" s="41">
        <f t="shared" ref="J45:K45" si="59">SUM(J41:J44)</f>
        <v>6617300</v>
      </c>
      <c r="K45" s="41">
        <f t="shared" si="59"/>
        <v>0</v>
      </c>
      <c r="L45" s="137"/>
      <c r="M45" s="41">
        <f t="shared" ref="M45:O45" si="60">SUM(M41:M43)</f>
        <v>0</v>
      </c>
      <c r="N45" s="41">
        <f t="shared" si="60"/>
        <v>0</v>
      </c>
      <c r="O45" s="41">
        <f t="shared" si="60"/>
        <v>0</v>
      </c>
      <c r="P45" s="138"/>
      <c r="Q45" s="137"/>
      <c r="R45" s="41">
        <f t="shared" ref="R45:Z45" si="61">SUM(R41:R43)</f>
        <v>0</v>
      </c>
      <c r="S45" s="41">
        <f t="shared" si="61"/>
        <v>0</v>
      </c>
      <c r="T45" s="41">
        <f t="shared" si="61"/>
        <v>0</v>
      </c>
      <c r="U45" s="41">
        <f t="shared" si="61"/>
        <v>0</v>
      </c>
      <c r="V45" s="41">
        <f t="shared" si="61"/>
        <v>0</v>
      </c>
      <c r="W45" s="41">
        <f t="shared" si="61"/>
        <v>0</v>
      </c>
      <c r="X45" s="41">
        <f t="shared" si="61"/>
        <v>0</v>
      </c>
      <c r="Y45" s="41">
        <f t="shared" si="61"/>
        <v>0</v>
      </c>
      <c r="Z45" s="41">
        <f t="shared" si="61"/>
        <v>0</v>
      </c>
      <c r="AA45" s="41">
        <f t="shared" ref="AA45:AC45" si="62">SUM(AA41:AA44)</f>
        <v>0</v>
      </c>
      <c r="AB45" s="41">
        <f t="shared" si="62"/>
        <v>0</v>
      </c>
      <c r="AC45" s="41">
        <f t="shared" si="62"/>
        <v>0</v>
      </c>
      <c r="AD45" s="41">
        <f t="shared" ref="AD45:AG45" si="63">SUM(AD41:AD43)</f>
        <v>0</v>
      </c>
      <c r="AE45" s="41">
        <f t="shared" si="63"/>
        <v>0</v>
      </c>
      <c r="AF45" s="41">
        <f t="shared" si="63"/>
        <v>0</v>
      </c>
      <c r="AG45" s="41">
        <f t="shared" si="63"/>
        <v>0</v>
      </c>
      <c r="AH45" s="41">
        <f>SUM(AH41:AH44)</f>
        <v>0</v>
      </c>
      <c r="AI45" s="43">
        <f>IF(ISERROR(AH45/J45),0,AH45/J45)</f>
        <v>0</v>
      </c>
      <c r="AJ45" s="43">
        <f>IF(ISERROR(AH45/$AH$84),0,AH45/$AH$84)</f>
        <v>0</v>
      </c>
      <c r="AK45" s="1"/>
      <c r="AL45" s="1"/>
      <c r="AM45" s="1"/>
      <c r="AN45" s="1"/>
      <c r="AO45" s="1"/>
      <c r="AP45" s="1"/>
      <c r="AQ45" s="1"/>
      <c r="AR45" s="3"/>
    </row>
    <row r="46" spans="1:44" ht="19.5" customHeight="1">
      <c r="A46" s="330" t="s">
        <v>70</v>
      </c>
      <c r="B46" s="311"/>
      <c r="C46" s="311"/>
      <c r="D46" s="311"/>
      <c r="E46" s="312"/>
      <c r="F46" s="7"/>
      <c r="G46" s="8"/>
      <c r="H46" s="9"/>
      <c r="I46" s="9"/>
      <c r="J46" s="46"/>
      <c r="K46" s="11"/>
      <c r="L46" s="12"/>
      <c r="M46" s="13"/>
      <c r="N46" s="13"/>
      <c r="O46" s="13"/>
      <c r="P46" s="8"/>
      <c r="Q46" s="7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4"/>
      <c r="AJ46" s="14"/>
      <c r="AK46" s="2"/>
      <c r="AL46" s="2"/>
      <c r="AM46" s="2"/>
      <c r="AN46" s="2"/>
      <c r="AO46" s="2"/>
      <c r="AP46" s="2"/>
      <c r="AQ46" s="2"/>
      <c r="AR46" s="15"/>
    </row>
    <row r="47" spans="1:44" ht="19.5" customHeight="1" outlineLevel="1">
      <c r="A47" s="16">
        <v>1</v>
      </c>
      <c r="B47" s="34"/>
      <c r="C47" s="145"/>
      <c r="D47" s="95"/>
      <c r="E47" s="146"/>
      <c r="F47" s="143"/>
      <c r="G47" s="132"/>
      <c r="H47" s="77"/>
      <c r="I47" s="77"/>
      <c r="J47" s="350">
        <v>6617300</v>
      </c>
      <c r="K47" s="57"/>
      <c r="L47" s="64"/>
      <c r="M47" s="55"/>
      <c r="N47" s="66"/>
      <c r="O47" s="55"/>
      <c r="P47" s="132"/>
      <c r="Q47" s="142"/>
      <c r="R47" s="134"/>
      <c r="S47" s="134"/>
      <c r="T47" s="134"/>
      <c r="U47" s="135">
        <f t="shared" ref="U47:U48" si="64">SUM(R47:T47)</f>
        <v>0</v>
      </c>
      <c r="V47" s="134"/>
      <c r="W47" s="134"/>
      <c r="X47" s="134"/>
      <c r="Y47" s="135">
        <f t="shared" ref="Y47:Y48" si="65">SUM(V47:X47)</f>
        <v>0</v>
      </c>
      <c r="Z47" s="134"/>
      <c r="AA47" s="202"/>
      <c r="AB47" s="202"/>
      <c r="AC47" s="135">
        <f t="shared" ref="AC47:AC48" si="66">SUM(Z47:AB47)</f>
        <v>0</v>
      </c>
      <c r="AD47" s="134"/>
      <c r="AE47" s="134"/>
      <c r="AF47" s="134"/>
      <c r="AG47" s="135">
        <f t="shared" ref="AG47:AG48" si="67">SUM(AD47:AF47)</f>
        <v>0</v>
      </c>
      <c r="AH47" s="135">
        <f t="shared" ref="AH47:AH48" si="68">SUM(U47,Y47,AC47,AG47)</f>
        <v>0</v>
      </c>
      <c r="AI47" s="27">
        <f t="shared" ref="AI47:AI48" si="69">IF(ISERROR(AH47/$J$49),0,AH47/$J$49)</f>
        <v>0</v>
      </c>
      <c r="AJ47" s="28" t="str">
        <f t="shared" ref="AJ47:AJ48" si="70">IF(ISERROR(AH47/$AH$84),"-",AH47/$AH$84)</f>
        <v>-</v>
      </c>
      <c r="AK47" s="1"/>
      <c r="AL47" s="1"/>
      <c r="AM47" s="1"/>
      <c r="AN47" s="1"/>
      <c r="AO47" s="1"/>
      <c r="AP47" s="1"/>
      <c r="AQ47" s="1"/>
      <c r="AR47" s="3"/>
    </row>
    <row r="48" spans="1:44" ht="19.5" customHeight="1" outlineLevel="1">
      <c r="A48" s="16">
        <v>2</v>
      </c>
      <c r="B48" s="34"/>
      <c r="C48" s="145"/>
      <c r="D48" s="95"/>
      <c r="E48" s="146"/>
      <c r="F48" s="143"/>
      <c r="G48" s="132"/>
      <c r="H48" s="36"/>
      <c r="I48" s="36"/>
      <c r="J48" s="314"/>
      <c r="K48" s="57"/>
      <c r="L48" s="132"/>
      <c r="M48" s="134"/>
      <c r="N48" s="134"/>
      <c r="O48" s="134"/>
      <c r="P48" s="132"/>
      <c r="Q48" s="18"/>
      <c r="R48" s="134"/>
      <c r="S48" s="134"/>
      <c r="T48" s="134"/>
      <c r="U48" s="135">
        <f t="shared" si="64"/>
        <v>0</v>
      </c>
      <c r="V48" s="134"/>
      <c r="W48" s="134"/>
      <c r="X48" s="134"/>
      <c r="Y48" s="135">
        <f t="shared" si="65"/>
        <v>0</v>
      </c>
      <c r="Z48" s="134"/>
      <c r="AA48" s="202"/>
      <c r="AB48" s="134"/>
      <c r="AC48" s="135">
        <f t="shared" si="66"/>
        <v>0</v>
      </c>
      <c r="AD48" s="134"/>
      <c r="AE48" s="134"/>
      <c r="AF48" s="134"/>
      <c r="AG48" s="135">
        <f t="shared" si="67"/>
        <v>0</v>
      </c>
      <c r="AH48" s="135">
        <f t="shared" si="68"/>
        <v>0</v>
      </c>
      <c r="AI48" s="27">
        <f t="shared" si="69"/>
        <v>0</v>
      </c>
      <c r="AJ48" s="28" t="str">
        <f t="shared" si="70"/>
        <v>-</v>
      </c>
      <c r="AK48" s="1"/>
      <c r="AL48" s="1"/>
      <c r="AM48" s="1"/>
      <c r="AN48" s="1"/>
      <c r="AO48" s="1"/>
      <c r="AP48" s="1"/>
      <c r="AQ48" s="1"/>
      <c r="AR48" s="3"/>
    </row>
    <row r="49" spans="1:44" ht="19.5" customHeight="1">
      <c r="A49" s="334" t="s">
        <v>71</v>
      </c>
      <c r="B49" s="335"/>
      <c r="C49" s="335"/>
      <c r="D49" s="335"/>
      <c r="E49" s="336"/>
      <c r="F49" s="137"/>
      <c r="G49" s="137"/>
      <c r="H49" s="137"/>
      <c r="I49" s="153"/>
      <c r="J49" s="41">
        <f t="shared" ref="J49:K49" si="71">SUM(J47:J48)</f>
        <v>6617300</v>
      </c>
      <c r="K49" s="41">
        <f t="shared" si="71"/>
        <v>0</v>
      </c>
      <c r="L49" s="137"/>
      <c r="M49" s="41">
        <f t="shared" ref="M49:O49" si="72">SUM(M47:M48)</f>
        <v>0</v>
      </c>
      <c r="N49" s="41">
        <f t="shared" si="72"/>
        <v>0</v>
      </c>
      <c r="O49" s="41">
        <f t="shared" si="72"/>
        <v>0</v>
      </c>
      <c r="P49" s="138"/>
      <c r="Q49" s="137"/>
      <c r="R49" s="41">
        <f t="shared" ref="R49:AH49" si="73">SUM(R47:R48)</f>
        <v>0</v>
      </c>
      <c r="S49" s="41">
        <f t="shared" si="73"/>
        <v>0</v>
      </c>
      <c r="T49" s="41">
        <f t="shared" si="73"/>
        <v>0</v>
      </c>
      <c r="U49" s="41">
        <f t="shared" si="73"/>
        <v>0</v>
      </c>
      <c r="V49" s="41">
        <f t="shared" si="73"/>
        <v>0</v>
      </c>
      <c r="W49" s="41">
        <f t="shared" si="73"/>
        <v>0</v>
      </c>
      <c r="X49" s="41">
        <f t="shared" si="73"/>
        <v>0</v>
      </c>
      <c r="Y49" s="41">
        <f t="shared" si="73"/>
        <v>0</v>
      </c>
      <c r="Z49" s="41">
        <f t="shared" si="73"/>
        <v>0</v>
      </c>
      <c r="AA49" s="41">
        <f t="shared" si="73"/>
        <v>0</v>
      </c>
      <c r="AB49" s="41">
        <f t="shared" si="73"/>
        <v>0</v>
      </c>
      <c r="AC49" s="41">
        <f t="shared" si="73"/>
        <v>0</v>
      </c>
      <c r="AD49" s="41">
        <f t="shared" si="73"/>
        <v>0</v>
      </c>
      <c r="AE49" s="41">
        <f t="shared" si="73"/>
        <v>0</v>
      </c>
      <c r="AF49" s="41">
        <f t="shared" si="73"/>
        <v>0</v>
      </c>
      <c r="AG49" s="41">
        <f t="shared" si="73"/>
        <v>0</v>
      </c>
      <c r="AH49" s="41">
        <f t="shared" si="73"/>
        <v>0</v>
      </c>
      <c r="AI49" s="43">
        <f>IF(ISERROR(AH49/J49),0,AH49/J49)</f>
        <v>0</v>
      </c>
      <c r="AJ49" s="43">
        <f>IF(ISERROR(AH49/$AH$84),0,AH49/$AH$84)</f>
        <v>0</v>
      </c>
      <c r="AK49" s="1"/>
      <c r="AL49" s="1"/>
      <c r="AM49" s="1"/>
      <c r="AN49" s="1"/>
      <c r="AO49" s="1"/>
      <c r="AP49" s="1"/>
      <c r="AQ49" s="1"/>
      <c r="AR49" s="3"/>
    </row>
    <row r="50" spans="1:44" ht="19.5" customHeight="1">
      <c r="A50" s="330" t="s">
        <v>72</v>
      </c>
      <c r="B50" s="311"/>
      <c r="C50" s="311"/>
      <c r="D50" s="311"/>
      <c r="E50" s="312"/>
      <c r="F50" s="7"/>
      <c r="G50" s="8"/>
      <c r="H50" s="9"/>
      <c r="I50" s="9"/>
      <c r="J50" s="46"/>
      <c r="K50" s="11"/>
      <c r="L50" s="12"/>
      <c r="M50" s="13"/>
      <c r="N50" s="13"/>
      <c r="O50" s="13"/>
      <c r="P50" s="8"/>
      <c r="Q50" s="7"/>
      <c r="R50" s="11"/>
      <c r="S50" s="11"/>
      <c r="T50" s="11"/>
      <c r="U50" s="11"/>
      <c r="V50" s="11"/>
      <c r="W50" s="11"/>
      <c r="X50" s="11"/>
      <c r="Y50" s="11"/>
      <c r="Z50" s="11"/>
      <c r="AA50" s="202"/>
      <c r="AB50" s="11"/>
      <c r="AC50" s="11"/>
      <c r="AD50" s="11"/>
      <c r="AE50" s="11"/>
      <c r="AF50" s="11"/>
      <c r="AG50" s="11"/>
      <c r="AH50" s="11"/>
      <c r="AI50" s="14"/>
      <c r="AJ50" s="14"/>
      <c r="AK50" s="2"/>
      <c r="AL50" s="2"/>
      <c r="AM50" s="2"/>
      <c r="AN50" s="2"/>
      <c r="AO50" s="2"/>
      <c r="AP50" s="2"/>
      <c r="AQ50" s="2"/>
      <c r="AR50" s="15"/>
    </row>
    <row r="51" spans="1:44" ht="19.5" customHeight="1" outlineLevel="1">
      <c r="A51" s="16">
        <v>1</v>
      </c>
      <c r="B51" s="34"/>
      <c r="C51" s="145"/>
      <c r="D51" s="95"/>
      <c r="E51" s="131"/>
      <c r="F51" s="143"/>
      <c r="G51" s="132"/>
      <c r="H51" s="77"/>
      <c r="I51" s="77"/>
      <c r="J51" s="240">
        <v>2205767</v>
      </c>
      <c r="K51" s="57"/>
      <c r="L51" s="227"/>
      <c r="M51" s="55"/>
      <c r="N51" s="66"/>
      <c r="O51" s="55"/>
      <c r="P51" s="132"/>
      <c r="Q51" s="142"/>
      <c r="R51" s="134"/>
      <c r="S51" s="134"/>
      <c r="T51" s="134"/>
      <c r="U51" s="135">
        <f t="shared" ref="U51:U52" si="74">SUM(R51:T51)</f>
        <v>0</v>
      </c>
      <c r="V51" s="134"/>
      <c r="W51" s="134"/>
      <c r="X51" s="134"/>
      <c r="Y51" s="135">
        <f t="shared" ref="Y51:Y52" si="75">SUM(V51:X51)</f>
        <v>0</v>
      </c>
      <c r="Z51" s="134"/>
      <c r="AA51" s="202"/>
      <c r="AB51" s="202"/>
      <c r="AC51" s="135">
        <f t="shared" ref="AC51:AC52" si="76">SUM(Z51:AB51)</f>
        <v>0</v>
      </c>
      <c r="AD51" s="134"/>
      <c r="AE51" s="134"/>
      <c r="AF51" s="134"/>
      <c r="AG51" s="135">
        <f t="shared" ref="AG51:AG52" si="77">SUM(AD51:AF51)</f>
        <v>0</v>
      </c>
      <c r="AH51" s="135">
        <f t="shared" ref="AH51:AH52" si="78">SUM(U51,Y51,AC51,AG51)</f>
        <v>0</v>
      </c>
      <c r="AI51" s="27">
        <f t="shared" ref="AI51:AI52" si="79">IF(ISERROR(AH51/$J$53),0,AH51/$J$53)</f>
        <v>0</v>
      </c>
      <c r="AJ51" s="28" t="str">
        <f t="shared" ref="AJ51:AJ52" si="80">IF(ISERROR(AH51/$AH$84),"-",AH51/$AH$84)</f>
        <v>-</v>
      </c>
      <c r="AK51" s="1"/>
      <c r="AL51" s="1"/>
      <c r="AM51" s="1"/>
      <c r="AN51" s="1"/>
      <c r="AO51" s="1"/>
      <c r="AP51" s="1"/>
      <c r="AQ51" s="1"/>
      <c r="AR51" s="3"/>
    </row>
    <row r="52" spans="1:44" ht="19.5" customHeight="1" outlineLevel="1">
      <c r="A52" s="16">
        <v>2</v>
      </c>
      <c r="B52" s="34"/>
      <c r="C52" s="145"/>
      <c r="D52" s="95"/>
      <c r="E52" s="131"/>
      <c r="F52" s="143"/>
      <c r="G52" s="132"/>
      <c r="H52" s="21"/>
      <c r="I52" s="36"/>
      <c r="J52" s="57"/>
      <c r="K52" s="57"/>
      <c r="L52" s="18"/>
      <c r="M52" s="134"/>
      <c r="N52" s="134"/>
      <c r="O52" s="134"/>
      <c r="P52" s="132"/>
      <c r="Q52" s="18"/>
      <c r="R52" s="134"/>
      <c r="S52" s="134"/>
      <c r="T52" s="134"/>
      <c r="U52" s="135">
        <f t="shared" si="74"/>
        <v>0</v>
      </c>
      <c r="V52" s="134"/>
      <c r="W52" s="134"/>
      <c r="X52" s="134"/>
      <c r="Y52" s="135">
        <f t="shared" si="75"/>
        <v>0</v>
      </c>
      <c r="Z52" s="134"/>
      <c r="AA52" s="202"/>
      <c r="AB52" s="202"/>
      <c r="AC52" s="135">
        <f t="shared" si="76"/>
        <v>0</v>
      </c>
      <c r="AD52" s="134"/>
      <c r="AE52" s="134"/>
      <c r="AF52" s="134"/>
      <c r="AG52" s="135">
        <f t="shared" si="77"/>
        <v>0</v>
      </c>
      <c r="AH52" s="135">
        <f t="shared" si="78"/>
        <v>0</v>
      </c>
      <c r="AI52" s="27">
        <f t="shared" si="79"/>
        <v>0</v>
      </c>
      <c r="AJ52" s="28" t="str">
        <f t="shared" si="80"/>
        <v>-</v>
      </c>
      <c r="AK52" s="1"/>
      <c r="AL52" s="1"/>
      <c r="AM52" s="1"/>
      <c r="AN52" s="1"/>
      <c r="AO52" s="1"/>
      <c r="AP52" s="1"/>
      <c r="AQ52" s="1"/>
      <c r="AR52" s="3"/>
    </row>
    <row r="53" spans="1:44" ht="19.5" customHeight="1">
      <c r="A53" s="334" t="s">
        <v>73</v>
      </c>
      <c r="B53" s="335"/>
      <c r="C53" s="335"/>
      <c r="D53" s="335"/>
      <c r="E53" s="336"/>
      <c r="F53" s="137"/>
      <c r="G53" s="137"/>
      <c r="H53" s="137"/>
      <c r="I53" s="153"/>
      <c r="J53" s="41">
        <f t="shared" ref="J53:K53" si="81">SUM(J51:J52)</f>
        <v>2205767</v>
      </c>
      <c r="K53" s="41">
        <f t="shared" si="81"/>
        <v>0</v>
      </c>
      <c r="L53" s="137"/>
      <c r="M53" s="41">
        <f t="shared" ref="M53:O53" si="82">SUM(M51:M52)</f>
        <v>0</v>
      </c>
      <c r="N53" s="41">
        <f t="shared" si="82"/>
        <v>0</v>
      </c>
      <c r="O53" s="41">
        <f t="shared" si="82"/>
        <v>0</v>
      </c>
      <c r="P53" s="138"/>
      <c r="Q53" s="137"/>
      <c r="R53" s="41">
        <f t="shared" ref="R53:AH53" si="83">SUM(R51:R52)</f>
        <v>0</v>
      </c>
      <c r="S53" s="41">
        <f t="shared" si="83"/>
        <v>0</v>
      </c>
      <c r="T53" s="41">
        <f t="shared" si="83"/>
        <v>0</v>
      </c>
      <c r="U53" s="41">
        <f t="shared" si="83"/>
        <v>0</v>
      </c>
      <c r="V53" s="41">
        <f t="shared" si="83"/>
        <v>0</v>
      </c>
      <c r="W53" s="41">
        <f t="shared" si="83"/>
        <v>0</v>
      </c>
      <c r="X53" s="41">
        <f t="shared" si="83"/>
        <v>0</v>
      </c>
      <c r="Y53" s="41">
        <f t="shared" si="83"/>
        <v>0</v>
      </c>
      <c r="Z53" s="41">
        <f t="shared" si="83"/>
        <v>0</v>
      </c>
      <c r="AA53" s="41">
        <f t="shared" si="83"/>
        <v>0</v>
      </c>
      <c r="AB53" s="41">
        <f t="shared" si="83"/>
        <v>0</v>
      </c>
      <c r="AC53" s="41">
        <f t="shared" si="83"/>
        <v>0</v>
      </c>
      <c r="AD53" s="41">
        <f t="shared" si="83"/>
        <v>0</v>
      </c>
      <c r="AE53" s="41">
        <f t="shared" si="83"/>
        <v>0</v>
      </c>
      <c r="AF53" s="41">
        <f t="shared" si="83"/>
        <v>0</v>
      </c>
      <c r="AG53" s="41">
        <f t="shared" si="83"/>
        <v>0</v>
      </c>
      <c r="AH53" s="41">
        <f t="shared" si="83"/>
        <v>0</v>
      </c>
      <c r="AI53" s="43">
        <f>IF(ISERROR(AH53/J53),0,AH53/J53)</f>
        <v>0</v>
      </c>
      <c r="AJ53" s="43">
        <f>IF(ISERROR(AH53/$AH$84),0,AH53/$AH$84)</f>
        <v>0</v>
      </c>
      <c r="AK53" s="1"/>
      <c r="AL53" s="1"/>
      <c r="AM53" s="1"/>
      <c r="AN53" s="1"/>
      <c r="AO53" s="1"/>
      <c r="AP53" s="1"/>
      <c r="AQ53" s="1"/>
      <c r="AR53" s="3"/>
    </row>
    <row r="54" spans="1:44" ht="19.5" customHeight="1">
      <c r="A54" s="330" t="s">
        <v>74</v>
      </c>
      <c r="B54" s="311"/>
      <c r="C54" s="311"/>
      <c r="D54" s="311"/>
      <c r="E54" s="312"/>
      <c r="F54" s="7"/>
      <c r="G54" s="8"/>
      <c r="H54" s="9"/>
      <c r="I54" s="9"/>
      <c r="J54" s="46"/>
      <c r="K54" s="11"/>
      <c r="L54" s="12"/>
      <c r="M54" s="13"/>
      <c r="N54" s="13"/>
      <c r="O54" s="13"/>
      <c r="P54" s="8"/>
      <c r="Q54" s="7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4"/>
      <c r="AJ54" s="14"/>
      <c r="AK54" s="2"/>
      <c r="AL54" s="2"/>
      <c r="AM54" s="2"/>
      <c r="AN54" s="2"/>
      <c r="AO54" s="2"/>
      <c r="AP54" s="2"/>
      <c r="AQ54" s="2"/>
      <c r="AR54" s="15"/>
    </row>
    <row r="55" spans="1:44" ht="19.5" customHeight="1" outlineLevel="1">
      <c r="A55" s="34">
        <v>1</v>
      </c>
      <c r="B55" s="34"/>
      <c r="C55" s="29"/>
      <c r="D55" s="104"/>
      <c r="E55" s="131"/>
      <c r="F55" s="228"/>
      <c r="G55" s="8"/>
      <c r="H55" s="77"/>
      <c r="I55" s="77"/>
      <c r="J55" s="241">
        <v>4411533</v>
      </c>
      <c r="K55" s="202"/>
      <c r="L55" s="229"/>
      <c r="M55" s="65"/>
      <c r="N55" s="65"/>
      <c r="O55" s="8"/>
      <c r="P55" s="8"/>
      <c r="Q55" s="8"/>
      <c r="R55" s="24"/>
      <c r="S55" s="24"/>
      <c r="T55" s="24"/>
      <c r="U55" s="135">
        <f t="shared" ref="U55:U56" si="84">SUM(R55:T55)</f>
        <v>0</v>
      </c>
      <c r="V55" s="134"/>
      <c r="W55" s="134"/>
      <c r="X55" s="134"/>
      <c r="Y55" s="135">
        <f t="shared" ref="Y55:Y56" si="85">SUM(V55:X55)</f>
        <v>0</v>
      </c>
      <c r="Z55" s="134"/>
      <c r="AA55" s="134"/>
      <c r="AB55" s="202"/>
      <c r="AC55" s="135">
        <f t="shared" ref="AC55:AC56" si="86">SUM(Z55:AB55)</f>
        <v>0</v>
      </c>
      <c r="AD55" s="134"/>
      <c r="AE55" s="134"/>
      <c r="AF55" s="134"/>
      <c r="AG55" s="135">
        <f t="shared" ref="AG55:AG56" si="87">SUM(AD55:AF55)</f>
        <v>0</v>
      </c>
      <c r="AH55" s="135">
        <f t="shared" ref="AH55:AH56" si="88">SUM(U55,Y55,AC55,AG55)</f>
        <v>0</v>
      </c>
      <c r="AI55" s="27">
        <f t="shared" ref="AI55:AI56" si="89">IF(ISERROR(AH55/$J$57),0,AH55/$J$57)</f>
        <v>0</v>
      </c>
      <c r="AJ55" s="28" t="str">
        <f t="shared" ref="AJ55:AJ56" si="90">IF(ISERROR(AH55/$AH$84),"-",AH55/$AH$84)</f>
        <v>-</v>
      </c>
      <c r="AK55" s="1"/>
      <c r="AL55" s="1"/>
      <c r="AM55" s="1"/>
      <c r="AN55" s="1"/>
      <c r="AO55" s="1"/>
      <c r="AP55" s="1"/>
      <c r="AQ55" s="1"/>
      <c r="AR55" s="3"/>
    </row>
    <row r="56" spans="1:44" ht="19.5" customHeight="1" outlineLevel="1">
      <c r="A56" s="34">
        <v>2</v>
      </c>
      <c r="B56" s="34"/>
      <c r="C56" s="18"/>
      <c r="D56" s="35"/>
      <c r="E56" s="18"/>
      <c r="F56" s="18"/>
      <c r="G56" s="18"/>
      <c r="H56" s="36"/>
      <c r="I56" s="36"/>
      <c r="J56" s="46"/>
      <c r="K56" s="136"/>
      <c r="L56" s="18"/>
      <c r="M56" s="134"/>
      <c r="N56" s="134"/>
      <c r="O56" s="134"/>
      <c r="P56" s="18"/>
      <c r="Q56" s="18"/>
      <c r="R56" s="134"/>
      <c r="S56" s="134"/>
      <c r="T56" s="134"/>
      <c r="U56" s="135">
        <f t="shared" si="84"/>
        <v>0</v>
      </c>
      <c r="V56" s="134"/>
      <c r="W56" s="134"/>
      <c r="X56" s="134"/>
      <c r="Y56" s="135">
        <f t="shared" si="85"/>
        <v>0</v>
      </c>
      <c r="Z56" s="134"/>
      <c r="AA56" s="134"/>
      <c r="AB56" s="134"/>
      <c r="AC56" s="135">
        <f t="shared" si="86"/>
        <v>0</v>
      </c>
      <c r="AD56" s="134"/>
      <c r="AE56" s="134"/>
      <c r="AF56" s="134"/>
      <c r="AG56" s="135">
        <f t="shared" si="87"/>
        <v>0</v>
      </c>
      <c r="AH56" s="135">
        <f t="shared" si="88"/>
        <v>0</v>
      </c>
      <c r="AI56" s="27">
        <f t="shared" si="89"/>
        <v>0</v>
      </c>
      <c r="AJ56" s="28" t="str">
        <f t="shared" si="90"/>
        <v>-</v>
      </c>
      <c r="AK56" s="1"/>
      <c r="AL56" s="1"/>
      <c r="AM56" s="1"/>
      <c r="AN56" s="1"/>
      <c r="AO56" s="1"/>
      <c r="AP56" s="1"/>
      <c r="AQ56" s="1"/>
      <c r="AR56" s="3"/>
    </row>
    <row r="57" spans="1:44" ht="19.5" customHeight="1">
      <c r="A57" s="334" t="s">
        <v>75</v>
      </c>
      <c r="B57" s="335"/>
      <c r="C57" s="335"/>
      <c r="D57" s="335"/>
      <c r="E57" s="336"/>
      <c r="F57" s="137"/>
      <c r="G57" s="137"/>
      <c r="H57" s="137"/>
      <c r="I57" s="153"/>
      <c r="J57" s="41">
        <f t="shared" ref="J57:K57" si="91">SUM(J55:J56)</f>
        <v>4411533</v>
      </c>
      <c r="K57" s="41">
        <f t="shared" si="91"/>
        <v>0</v>
      </c>
      <c r="L57" s="137"/>
      <c r="M57" s="41">
        <f t="shared" ref="M57:O57" si="92">SUM(M55:M56)</f>
        <v>0</v>
      </c>
      <c r="N57" s="41">
        <f t="shared" si="92"/>
        <v>0</v>
      </c>
      <c r="O57" s="41">
        <f t="shared" si="92"/>
        <v>0</v>
      </c>
      <c r="P57" s="138"/>
      <c r="Q57" s="137"/>
      <c r="R57" s="41">
        <f t="shared" ref="R57:AH57" si="93">SUM(R55:R56)</f>
        <v>0</v>
      </c>
      <c r="S57" s="41">
        <f t="shared" si="93"/>
        <v>0</v>
      </c>
      <c r="T57" s="41">
        <f t="shared" si="93"/>
        <v>0</v>
      </c>
      <c r="U57" s="41">
        <f t="shared" si="93"/>
        <v>0</v>
      </c>
      <c r="V57" s="41">
        <f t="shared" si="93"/>
        <v>0</v>
      </c>
      <c r="W57" s="41">
        <f t="shared" si="93"/>
        <v>0</v>
      </c>
      <c r="X57" s="41">
        <f t="shared" si="93"/>
        <v>0</v>
      </c>
      <c r="Y57" s="41">
        <f t="shared" si="93"/>
        <v>0</v>
      </c>
      <c r="Z57" s="41">
        <f t="shared" si="93"/>
        <v>0</v>
      </c>
      <c r="AA57" s="41">
        <f t="shared" si="93"/>
        <v>0</v>
      </c>
      <c r="AB57" s="41">
        <f t="shared" si="93"/>
        <v>0</v>
      </c>
      <c r="AC57" s="41">
        <f t="shared" si="93"/>
        <v>0</v>
      </c>
      <c r="AD57" s="41">
        <f t="shared" si="93"/>
        <v>0</v>
      </c>
      <c r="AE57" s="41">
        <f t="shared" si="93"/>
        <v>0</v>
      </c>
      <c r="AF57" s="41">
        <f t="shared" si="93"/>
        <v>0</v>
      </c>
      <c r="AG57" s="41">
        <f t="shared" si="93"/>
        <v>0</v>
      </c>
      <c r="AH57" s="41">
        <f t="shared" si="93"/>
        <v>0</v>
      </c>
      <c r="AI57" s="43">
        <f>IF(ISERROR(AH57/J57),0,AH57/J57)</f>
        <v>0</v>
      </c>
      <c r="AJ57" s="43">
        <f>IF(ISERROR(AH57/$AH$84),0,AH57/$AH$84)</f>
        <v>0</v>
      </c>
      <c r="AK57" s="1"/>
      <c r="AL57" s="1"/>
      <c r="AM57" s="1"/>
      <c r="AN57" s="1"/>
      <c r="AO57" s="1"/>
      <c r="AP57" s="1"/>
      <c r="AQ57" s="1"/>
      <c r="AR57" s="3"/>
    </row>
    <row r="58" spans="1:44" ht="19.5" customHeight="1">
      <c r="A58" s="341" t="s">
        <v>76</v>
      </c>
      <c r="B58" s="335"/>
      <c r="C58" s="335"/>
      <c r="D58" s="335"/>
      <c r="E58" s="343"/>
      <c r="F58" s="214"/>
      <c r="G58" s="215"/>
      <c r="H58" s="230"/>
      <c r="I58" s="230"/>
      <c r="J58" s="46"/>
      <c r="K58" s="11"/>
      <c r="L58" s="12"/>
      <c r="M58" s="13"/>
      <c r="N58" s="13"/>
      <c r="O58" s="13"/>
      <c r="P58" s="8"/>
      <c r="Q58" s="7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4"/>
      <c r="AJ58" s="14"/>
      <c r="AK58" s="2"/>
      <c r="AL58" s="2"/>
      <c r="AM58" s="2"/>
      <c r="AN58" s="2"/>
      <c r="AO58" s="2"/>
      <c r="AP58" s="2"/>
      <c r="AQ58" s="2"/>
      <c r="AR58" s="15"/>
    </row>
    <row r="59" spans="1:44" ht="19.5" customHeight="1" outlineLevel="1">
      <c r="A59" s="16">
        <v>1</v>
      </c>
      <c r="B59" s="34"/>
      <c r="C59" s="29"/>
      <c r="D59" s="104"/>
      <c r="E59" s="131"/>
      <c r="F59" s="132"/>
      <c r="G59" s="132"/>
      <c r="H59" s="21"/>
      <c r="I59" s="21"/>
      <c r="J59" s="23">
        <v>2205767</v>
      </c>
      <c r="K59" s="202"/>
      <c r="L59" s="132"/>
      <c r="M59" s="134"/>
      <c r="N59" s="134"/>
      <c r="O59" s="134"/>
      <c r="P59" s="132"/>
      <c r="Q59" s="132"/>
      <c r="R59" s="134"/>
      <c r="S59" s="134"/>
      <c r="T59" s="134"/>
      <c r="U59" s="135">
        <f t="shared" ref="U59:U60" si="94">SUM(R59:T59)</f>
        <v>0</v>
      </c>
      <c r="V59" s="134"/>
      <c r="W59" s="134"/>
      <c r="X59" s="134"/>
      <c r="Y59" s="135">
        <f t="shared" ref="Y59:Y60" si="95">SUM(V59:X59)</f>
        <v>0</v>
      </c>
      <c r="Z59" s="134"/>
      <c r="AA59" s="134"/>
      <c r="AB59" s="202"/>
      <c r="AC59" s="135">
        <f t="shared" ref="AC59:AC60" si="96">SUM(Z59:AB59)</f>
        <v>0</v>
      </c>
      <c r="AD59" s="134"/>
      <c r="AE59" s="134"/>
      <c r="AF59" s="134"/>
      <c r="AG59" s="135">
        <f t="shared" ref="AG59:AG60" si="97">SUM(AD59:AF59)</f>
        <v>0</v>
      </c>
      <c r="AH59" s="135">
        <f t="shared" ref="AH59:AH60" si="98">SUM(U59,Y59,AC59,AG59)</f>
        <v>0</v>
      </c>
      <c r="AI59" s="27">
        <f t="shared" ref="AI59:AI60" si="99">IF(ISERROR(AH59/$J$61),0,AH59/$J$61)</f>
        <v>0</v>
      </c>
      <c r="AJ59" s="28" t="str">
        <f t="shared" ref="AJ59:AJ60" si="100">IF(ISERROR(AH59/$AH$84),"-",AH59/$AH$84)</f>
        <v>-</v>
      </c>
      <c r="AK59" s="1"/>
      <c r="AL59" s="1"/>
      <c r="AM59" s="1"/>
      <c r="AN59" s="1"/>
      <c r="AO59" s="1"/>
      <c r="AP59" s="1"/>
      <c r="AQ59" s="1"/>
      <c r="AR59" s="3"/>
    </row>
    <row r="60" spans="1:44" ht="19.5" customHeight="1" outlineLevel="1">
      <c r="A60" s="16">
        <v>2</v>
      </c>
      <c r="B60" s="34"/>
      <c r="C60" s="82"/>
      <c r="D60" s="35"/>
      <c r="E60" s="18"/>
      <c r="F60" s="18"/>
      <c r="G60" s="18"/>
      <c r="H60" s="36"/>
      <c r="I60" s="36"/>
      <c r="J60" s="46"/>
      <c r="K60" s="136"/>
      <c r="L60" s="18"/>
      <c r="M60" s="134"/>
      <c r="N60" s="134"/>
      <c r="O60" s="134"/>
      <c r="P60" s="18"/>
      <c r="Q60" s="18"/>
      <c r="R60" s="134"/>
      <c r="S60" s="134"/>
      <c r="T60" s="134"/>
      <c r="U60" s="135">
        <f t="shared" si="94"/>
        <v>0</v>
      </c>
      <c r="V60" s="134"/>
      <c r="W60" s="134"/>
      <c r="X60" s="134"/>
      <c r="Y60" s="135">
        <f t="shared" si="95"/>
        <v>0</v>
      </c>
      <c r="Z60" s="134"/>
      <c r="AA60" s="134"/>
      <c r="AB60" s="134"/>
      <c r="AC60" s="135">
        <f t="shared" si="96"/>
        <v>0</v>
      </c>
      <c r="AD60" s="134"/>
      <c r="AE60" s="134"/>
      <c r="AF60" s="134"/>
      <c r="AG60" s="135">
        <f t="shared" si="97"/>
        <v>0</v>
      </c>
      <c r="AH60" s="135">
        <f t="shared" si="98"/>
        <v>0</v>
      </c>
      <c r="AI60" s="27">
        <f t="shared" si="99"/>
        <v>0</v>
      </c>
      <c r="AJ60" s="28" t="str">
        <f t="shared" si="100"/>
        <v>-</v>
      </c>
      <c r="AK60" s="1"/>
      <c r="AL60" s="1"/>
      <c r="AM60" s="1"/>
      <c r="AN60" s="1"/>
      <c r="AO60" s="1"/>
      <c r="AP60" s="1"/>
      <c r="AQ60" s="1"/>
      <c r="AR60" s="3"/>
    </row>
    <row r="61" spans="1:44" ht="19.5" customHeight="1">
      <c r="A61" s="334" t="s">
        <v>77</v>
      </c>
      <c r="B61" s="335"/>
      <c r="C61" s="335"/>
      <c r="D61" s="335"/>
      <c r="E61" s="336"/>
      <c r="F61" s="137"/>
      <c r="G61" s="137"/>
      <c r="H61" s="137"/>
      <c r="I61" s="153"/>
      <c r="J61" s="41">
        <f t="shared" ref="J61:K61" si="101">SUM(J59:J60)</f>
        <v>2205767</v>
      </c>
      <c r="K61" s="41">
        <f t="shared" si="101"/>
        <v>0</v>
      </c>
      <c r="L61" s="137"/>
      <c r="M61" s="41">
        <f t="shared" ref="M61:O61" si="102">SUM(M59:M60)</f>
        <v>0</v>
      </c>
      <c r="N61" s="41">
        <f t="shared" si="102"/>
        <v>0</v>
      </c>
      <c r="O61" s="41">
        <f t="shared" si="102"/>
        <v>0</v>
      </c>
      <c r="P61" s="138"/>
      <c r="Q61" s="137"/>
      <c r="R61" s="41">
        <f t="shared" ref="R61:AH61" si="103">SUM(R59:R60)</f>
        <v>0</v>
      </c>
      <c r="S61" s="41">
        <f t="shared" si="103"/>
        <v>0</v>
      </c>
      <c r="T61" s="41">
        <f t="shared" si="103"/>
        <v>0</v>
      </c>
      <c r="U61" s="41">
        <f t="shared" si="103"/>
        <v>0</v>
      </c>
      <c r="V61" s="41">
        <f t="shared" si="103"/>
        <v>0</v>
      </c>
      <c r="W61" s="41">
        <f t="shared" si="103"/>
        <v>0</v>
      </c>
      <c r="X61" s="41">
        <f t="shared" si="103"/>
        <v>0</v>
      </c>
      <c r="Y61" s="41">
        <f t="shared" si="103"/>
        <v>0</v>
      </c>
      <c r="Z61" s="41">
        <f t="shared" si="103"/>
        <v>0</v>
      </c>
      <c r="AA61" s="41">
        <f t="shared" si="103"/>
        <v>0</v>
      </c>
      <c r="AB61" s="41">
        <f t="shared" si="103"/>
        <v>0</v>
      </c>
      <c r="AC61" s="41">
        <f t="shared" si="103"/>
        <v>0</v>
      </c>
      <c r="AD61" s="41">
        <f t="shared" si="103"/>
        <v>0</v>
      </c>
      <c r="AE61" s="41">
        <f t="shared" si="103"/>
        <v>0</v>
      </c>
      <c r="AF61" s="41">
        <f t="shared" si="103"/>
        <v>0</v>
      </c>
      <c r="AG61" s="41">
        <f t="shared" si="103"/>
        <v>0</v>
      </c>
      <c r="AH61" s="41">
        <f t="shared" si="103"/>
        <v>0</v>
      </c>
      <c r="AI61" s="43">
        <f>IF(ISERROR(AH61/J61),0,AH61/J61)</f>
        <v>0</v>
      </c>
      <c r="AJ61" s="43">
        <f>IF(ISERROR(AH61/$AH$84),0,AH61/$AH$84)</f>
        <v>0</v>
      </c>
      <c r="AK61" s="1"/>
      <c r="AL61" s="1"/>
      <c r="AM61" s="1"/>
      <c r="AN61" s="1"/>
      <c r="AO61" s="1"/>
      <c r="AP61" s="1"/>
      <c r="AQ61" s="1"/>
      <c r="AR61" s="3"/>
    </row>
    <row r="62" spans="1:44" ht="19.5" customHeight="1">
      <c r="A62" s="330" t="s">
        <v>93</v>
      </c>
      <c r="B62" s="311"/>
      <c r="C62" s="311"/>
      <c r="D62" s="311"/>
      <c r="E62" s="312"/>
      <c r="F62" s="7"/>
      <c r="G62" s="8"/>
      <c r="H62" s="9"/>
      <c r="I62" s="9"/>
      <c r="J62" s="46"/>
      <c r="K62" s="11"/>
      <c r="L62" s="12"/>
      <c r="M62" s="13"/>
      <c r="N62" s="13"/>
      <c r="O62" s="13"/>
      <c r="P62" s="8"/>
      <c r="Q62" s="7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4"/>
      <c r="AJ62" s="14"/>
      <c r="AK62" s="2"/>
      <c r="AL62" s="2"/>
      <c r="AM62" s="2"/>
      <c r="AN62" s="2"/>
      <c r="AO62" s="2"/>
      <c r="AP62" s="2"/>
      <c r="AQ62" s="2"/>
      <c r="AR62" s="15"/>
    </row>
    <row r="63" spans="1:44" ht="19.5" customHeight="1" outlineLevel="1">
      <c r="A63" s="16">
        <v>1</v>
      </c>
      <c r="B63" s="34"/>
      <c r="C63" s="145"/>
      <c r="D63" s="95"/>
      <c r="E63" s="131"/>
      <c r="F63" s="143"/>
      <c r="G63" s="132"/>
      <c r="H63" s="21"/>
      <c r="I63" s="21"/>
      <c r="J63" s="23">
        <v>2205767</v>
      </c>
      <c r="K63" s="57"/>
      <c r="L63" s="132"/>
      <c r="M63" s="134"/>
      <c r="N63" s="134"/>
      <c r="O63" s="134"/>
      <c r="P63" s="132"/>
      <c r="Q63" s="132"/>
      <c r="R63" s="134"/>
      <c r="S63" s="134"/>
      <c r="T63" s="134"/>
      <c r="U63" s="135">
        <f t="shared" ref="U63:U64" si="104">SUM(R63:T63)</f>
        <v>0</v>
      </c>
      <c r="V63" s="134"/>
      <c r="W63" s="134"/>
      <c r="X63" s="134"/>
      <c r="Y63" s="135">
        <f t="shared" ref="Y63:Y64" si="105">SUM(V63:X63)</f>
        <v>0</v>
      </c>
      <c r="Z63" s="134"/>
      <c r="AA63" s="202"/>
      <c r="AB63" s="202"/>
      <c r="AC63" s="135">
        <f t="shared" ref="AC63:AC64" si="106">SUM(Z63:AB63)</f>
        <v>0</v>
      </c>
      <c r="AD63" s="134"/>
      <c r="AE63" s="134"/>
      <c r="AF63" s="134"/>
      <c r="AG63" s="135">
        <f t="shared" ref="AG63:AG64" si="107">SUM(AD63:AF63)</f>
        <v>0</v>
      </c>
      <c r="AH63" s="135">
        <f t="shared" ref="AH63:AH64" si="108">SUM(U63,Y63,AC63,AG63)</f>
        <v>0</v>
      </c>
      <c r="AI63" s="27">
        <f t="shared" ref="AI63:AI64" si="109">IF(ISERROR(AH63/$J$65),0,AH63/$J$65)</f>
        <v>0</v>
      </c>
      <c r="AJ63" s="28" t="str">
        <f t="shared" ref="AJ63:AJ64" si="110">IF(ISERROR(AH63/$AH$84),"-",AH63/$AH$84)</f>
        <v>-</v>
      </c>
      <c r="AK63" s="1"/>
      <c r="AL63" s="1"/>
      <c r="AM63" s="1"/>
      <c r="AN63" s="1"/>
      <c r="AO63" s="1"/>
      <c r="AP63" s="1"/>
      <c r="AQ63" s="1"/>
      <c r="AR63" s="3"/>
    </row>
    <row r="64" spans="1:44" ht="19.5" customHeight="1" outlineLevel="1">
      <c r="A64" s="16">
        <v>2</v>
      </c>
      <c r="B64" s="34"/>
      <c r="C64" s="82"/>
      <c r="D64" s="35"/>
      <c r="E64" s="18"/>
      <c r="F64" s="18"/>
      <c r="G64" s="18"/>
      <c r="H64" s="36"/>
      <c r="I64" s="36"/>
      <c r="J64" s="46"/>
      <c r="K64" s="136"/>
      <c r="L64" s="18"/>
      <c r="M64" s="134"/>
      <c r="N64" s="134"/>
      <c r="O64" s="134"/>
      <c r="P64" s="18"/>
      <c r="Q64" s="18"/>
      <c r="R64" s="134"/>
      <c r="S64" s="134"/>
      <c r="T64" s="134"/>
      <c r="U64" s="135">
        <f t="shared" si="104"/>
        <v>0</v>
      </c>
      <c r="V64" s="134"/>
      <c r="W64" s="134"/>
      <c r="X64" s="134"/>
      <c r="Y64" s="135">
        <f t="shared" si="105"/>
        <v>0</v>
      </c>
      <c r="Z64" s="134"/>
      <c r="AA64" s="202"/>
      <c r="AB64" s="202"/>
      <c r="AC64" s="135">
        <f t="shared" si="106"/>
        <v>0</v>
      </c>
      <c r="AD64" s="134"/>
      <c r="AE64" s="134"/>
      <c r="AF64" s="134"/>
      <c r="AG64" s="135">
        <f t="shared" si="107"/>
        <v>0</v>
      </c>
      <c r="AH64" s="135">
        <f t="shared" si="108"/>
        <v>0</v>
      </c>
      <c r="AI64" s="27">
        <f t="shared" si="109"/>
        <v>0</v>
      </c>
      <c r="AJ64" s="28" t="str">
        <f t="shared" si="110"/>
        <v>-</v>
      </c>
      <c r="AK64" s="1"/>
      <c r="AL64" s="1"/>
      <c r="AM64" s="1"/>
      <c r="AN64" s="1"/>
      <c r="AO64" s="1"/>
      <c r="AP64" s="1"/>
      <c r="AQ64" s="1"/>
      <c r="AR64" s="3"/>
    </row>
    <row r="65" spans="1:44" ht="19.5" customHeight="1">
      <c r="A65" s="334" t="s">
        <v>79</v>
      </c>
      <c r="B65" s="335"/>
      <c r="C65" s="335"/>
      <c r="D65" s="335"/>
      <c r="E65" s="336"/>
      <c r="F65" s="137"/>
      <c r="G65" s="137"/>
      <c r="H65" s="137"/>
      <c r="I65" s="153"/>
      <c r="J65" s="41">
        <f t="shared" ref="J65:K65" si="111">SUM(J63:J64)</f>
        <v>2205767</v>
      </c>
      <c r="K65" s="41">
        <f t="shared" si="111"/>
        <v>0</v>
      </c>
      <c r="L65" s="137"/>
      <c r="M65" s="41">
        <f t="shared" ref="M65:O65" si="112">SUM(M63:M64)</f>
        <v>0</v>
      </c>
      <c r="N65" s="41">
        <f t="shared" si="112"/>
        <v>0</v>
      </c>
      <c r="O65" s="41">
        <f t="shared" si="112"/>
        <v>0</v>
      </c>
      <c r="P65" s="138"/>
      <c r="Q65" s="137"/>
      <c r="R65" s="41">
        <f t="shared" ref="R65:AH65" si="113">SUM(R63:R64)</f>
        <v>0</v>
      </c>
      <c r="S65" s="41">
        <f t="shared" si="113"/>
        <v>0</v>
      </c>
      <c r="T65" s="41">
        <f t="shared" si="113"/>
        <v>0</v>
      </c>
      <c r="U65" s="41">
        <f t="shared" si="113"/>
        <v>0</v>
      </c>
      <c r="V65" s="41">
        <f t="shared" si="113"/>
        <v>0</v>
      </c>
      <c r="W65" s="41">
        <f t="shared" si="113"/>
        <v>0</v>
      </c>
      <c r="X65" s="41">
        <f t="shared" si="113"/>
        <v>0</v>
      </c>
      <c r="Y65" s="41">
        <f t="shared" si="113"/>
        <v>0</v>
      </c>
      <c r="Z65" s="41">
        <f t="shared" si="113"/>
        <v>0</v>
      </c>
      <c r="AA65" s="41">
        <f t="shared" si="113"/>
        <v>0</v>
      </c>
      <c r="AB65" s="41">
        <f t="shared" si="113"/>
        <v>0</v>
      </c>
      <c r="AC65" s="41">
        <f t="shared" si="113"/>
        <v>0</v>
      </c>
      <c r="AD65" s="41">
        <f t="shared" si="113"/>
        <v>0</v>
      </c>
      <c r="AE65" s="41">
        <f t="shared" si="113"/>
        <v>0</v>
      </c>
      <c r="AF65" s="41">
        <f t="shared" si="113"/>
        <v>0</v>
      </c>
      <c r="AG65" s="41">
        <f t="shared" si="113"/>
        <v>0</v>
      </c>
      <c r="AH65" s="41">
        <f t="shared" si="113"/>
        <v>0</v>
      </c>
      <c r="AI65" s="43">
        <f>IF(ISERROR(AH65/J65),0,AH65/J65)</f>
        <v>0</v>
      </c>
      <c r="AJ65" s="43">
        <f>IF(ISERROR(AH65/$AH$84),0,AH65/$AH$84)</f>
        <v>0</v>
      </c>
      <c r="AK65" s="1"/>
      <c r="AL65" s="1"/>
      <c r="AM65" s="1"/>
      <c r="AN65" s="1"/>
      <c r="AO65" s="1"/>
      <c r="AP65" s="1"/>
      <c r="AQ65" s="1"/>
      <c r="AR65" s="3"/>
    </row>
    <row r="66" spans="1:44" ht="19.5" customHeight="1">
      <c r="A66" s="330" t="s">
        <v>80</v>
      </c>
      <c r="B66" s="311"/>
      <c r="C66" s="311"/>
      <c r="D66" s="311"/>
      <c r="E66" s="312"/>
      <c r="F66" s="7"/>
      <c r="G66" s="8"/>
      <c r="H66" s="9"/>
      <c r="I66" s="9"/>
      <c r="J66" s="46"/>
      <c r="K66" s="11"/>
      <c r="L66" s="12"/>
      <c r="M66" s="13"/>
      <c r="N66" s="13"/>
      <c r="O66" s="13"/>
      <c r="P66" s="8"/>
      <c r="Q66" s="7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4"/>
      <c r="AJ66" s="14"/>
      <c r="AK66" s="2"/>
      <c r="AL66" s="2"/>
      <c r="AM66" s="2"/>
      <c r="AN66" s="2"/>
      <c r="AO66" s="2"/>
      <c r="AP66" s="2"/>
      <c r="AQ66" s="2"/>
      <c r="AR66" s="15"/>
    </row>
    <row r="67" spans="1:44" ht="19.5" customHeight="1" outlineLevel="1">
      <c r="A67" s="16">
        <v>1</v>
      </c>
      <c r="B67" s="34"/>
      <c r="C67" s="143"/>
      <c r="D67" s="171"/>
      <c r="E67" s="132"/>
      <c r="F67" s="132"/>
      <c r="G67" s="132"/>
      <c r="H67" s="21"/>
      <c r="I67" s="21"/>
      <c r="J67" s="23">
        <v>2205767</v>
      </c>
      <c r="K67" s="148"/>
      <c r="L67" s="132"/>
      <c r="M67" s="134"/>
      <c r="N67" s="134"/>
      <c r="O67" s="134"/>
      <c r="P67" s="132"/>
      <c r="Q67" s="132"/>
      <c r="R67" s="134"/>
      <c r="S67" s="134"/>
      <c r="T67" s="134"/>
      <c r="U67" s="135">
        <f t="shared" ref="U67:U68" si="114">SUM(R67:T67)</f>
        <v>0</v>
      </c>
      <c r="V67" s="134"/>
      <c r="W67" s="134"/>
      <c r="X67" s="134"/>
      <c r="Y67" s="135">
        <f t="shared" ref="Y67:Y68" si="115">SUM(V67:X67)</f>
        <v>0</v>
      </c>
      <c r="Z67" s="134"/>
      <c r="AA67" s="134"/>
      <c r="AB67" s="134"/>
      <c r="AC67" s="135">
        <f t="shared" ref="AC67:AC68" si="116">SUM(Z67:AB67)</f>
        <v>0</v>
      </c>
      <c r="AD67" s="134"/>
      <c r="AE67" s="134"/>
      <c r="AF67" s="134"/>
      <c r="AG67" s="135">
        <f t="shared" ref="AG67:AG68" si="117">SUM(AD67:AF67)</f>
        <v>0</v>
      </c>
      <c r="AH67" s="135">
        <f t="shared" ref="AH67:AH68" si="118">SUM(U67,Y67,AC67,AG67)</f>
        <v>0</v>
      </c>
      <c r="AI67" s="27">
        <f t="shared" ref="AI67:AI68" si="119">IF(ISERROR(AH67/$J$69),0,AH67/$J$69)</f>
        <v>0</v>
      </c>
      <c r="AJ67" s="28" t="str">
        <f t="shared" ref="AJ67:AJ68" si="120">IF(ISERROR(AH67/$AH$84),"-",AH67/$AH$84)</f>
        <v>-</v>
      </c>
      <c r="AK67" s="1"/>
      <c r="AL67" s="1"/>
      <c r="AM67" s="1"/>
      <c r="AN67" s="1"/>
      <c r="AO67" s="1"/>
      <c r="AP67" s="1"/>
      <c r="AQ67" s="1"/>
      <c r="AR67" s="3"/>
    </row>
    <row r="68" spans="1:44" ht="19.5" customHeight="1" outlineLevel="1">
      <c r="A68" s="16">
        <v>2</v>
      </c>
      <c r="B68" s="34"/>
      <c r="C68" s="82"/>
      <c r="D68" s="35"/>
      <c r="E68" s="18"/>
      <c r="F68" s="18"/>
      <c r="G68" s="18"/>
      <c r="H68" s="36"/>
      <c r="I68" s="36"/>
      <c r="J68" s="46"/>
      <c r="K68" s="136"/>
      <c r="L68" s="18"/>
      <c r="M68" s="134"/>
      <c r="N68" s="134"/>
      <c r="O68" s="134"/>
      <c r="P68" s="18"/>
      <c r="Q68" s="18"/>
      <c r="R68" s="134"/>
      <c r="S68" s="134"/>
      <c r="T68" s="134"/>
      <c r="U68" s="135">
        <f t="shared" si="114"/>
        <v>0</v>
      </c>
      <c r="V68" s="134"/>
      <c r="W68" s="134"/>
      <c r="X68" s="134"/>
      <c r="Y68" s="135">
        <f t="shared" si="115"/>
        <v>0</v>
      </c>
      <c r="Z68" s="134"/>
      <c r="AA68" s="134"/>
      <c r="AB68" s="134"/>
      <c r="AC68" s="135">
        <f t="shared" si="116"/>
        <v>0</v>
      </c>
      <c r="AD68" s="134"/>
      <c r="AE68" s="134"/>
      <c r="AF68" s="134"/>
      <c r="AG68" s="135">
        <f t="shared" si="117"/>
        <v>0</v>
      </c>
      <c r="AH68" s="135">
        <f t="shared" si="118"/>
        <v>0</v>
      </c>
      <c r="AI68" s="27">
        <f t="shared" si="119"/>
        <v>0</v>
      </c>
      <c r="AJ68" s="28" t="str">
        <f t="shared" si="120"/>
        <v>-</v>
      </c>
      <c r="AK68" s="1"/>
      <c r="AL68" s="1"/>
      <c r="AM68" s="1"/>
      <c r="AN68" s="1"/>
      <c r="AO68" s="1"/>
      <c r="AP68" s="1"/>
      <c r="AQ68" s="1"/>
      <c r="AR68" s="3"/>
    </row>
    <row r="69" spans="1:44" ht="19.5" customHeight="1">
      <c r="A69" s="334" t="s">
        <v>81</v>
      </c>
      <c r="B69" s="335"/>
      <c r="C69" s="335"/>
      <c r="D69" s="335"/>
      <c r="E69" s="336"/>
      <c r="F69" s="137"/>
      <c r="G69" s="137"/>
      <c r="H69" s="137"/>
      <c r="I69" s="153"/>
      <c r="J69" s="41">
        <f t="shared" ref="J69:K69" si="121">SUM(J67:J68)</f>
        <v>2205767</v>
      </c>
      <c r="K69" s="41">
        <f t="shared" si="121"/>
        <v>0</v>
      </c>
      <c r="L69" s="137"/>
      <c r="M69" s="41">
        <f t="shared" ref="M69:O69" si="122">SUM(M67:M68)</f>
        <v>0</v>
      </c>
      <c r="N69" s="41">
        <f t="shared" si="122"/>
        <v>0</v>
      </c>
      <c r="O69" s="41">
        <f t="shared" si="122"/>
        <v>0</v>
      </c>
      <c r="P69" s="138"/>
      <c r="Q69" s="137"/>
      <c r="R69" s="41">
        <f t="shared" ref="R69:AH69" si="123">SUM(R67:R68)</f>
        <v>0</v>
      </c>
      <c r="S69" s="41">
        <f t="shared" si="123"/>
        <v>0</v>
      </c>
      <c r="T69" s="41">
        <f t="shared" si="123"/>
        <v>0</v>
      </c>
      <c r="U69" s="41">
        <f t="shared" si="123"/>
        <v>0</v>
      </c>
      <c r="V69" s="41">
        <f t="shared" si="123"/>
        <v>0</v>
      </c>
      <c r="W69" s="41">
        <f t="shared" si="123"/>
        <v>0</v>
      </c>
      <c r="X69" s="41">
        <f t="shared" si="123"/>
        <v>0</v>
      </c>
      <c r="Y69" s="41">
        <f t="shared" si="123"/>
        <v>0</v>
      </c>
      <c r="Z69" s="41">
        <f t="shared" si="123"/>
        <v>0</v>
      </c>
      <c r="AA69" s="41">
        <f t="shared" si="123"/>
        <v>0</v>
      </c>
      <c r="AB69" s="41">
        <f t="shared" si="123"/>
        <v>0</v>
      </c>
      <c r="AC69" s="41">
        <f t="shared" si="123"/>
        <v>0</v>
      </c>
      <c r="AD69" s="41">
        <f t="shared" si="123"/>
        <v>0</v>
      </c>
      <c r="AE69" s="41">
        <f t="shared" si="123"/>
        <v>0</v>
      </c>
      <c r="AF69" s="41">
        <f t="shared" si="123"/>
        <v>0</v>
      </c>
      <c r="AG69" s="41">
        <f t="shared" si="123"/>
        <v>0</v>
      </c>
      <c r="AH69" s="41">
        <f t="shared" si="123"/>
        <v>0</v>
      </c>
      <c r="AI69" s="43">
        <f>IF(ISERROR(AH69/J69),0,AH69/J69)</f>
        <v>0</v>
      </c>
      <c r="AJ69" s="43">
        <f>IF(ISERROR(AH69/$AH$84),0,AH69/$AH$84)</f>
        <v>0</v>
      </c>
      <c r="AK69" s="1"/>
      <c r="AL69" s="1"/>
      <c r="AM69" s="1"/>
      <c r="AN69" s="1"/>
      <c r="AO69" s="1"/>
      <c r="AP69" s="1"/>
      <c r="AQ69" s="1"/>
      <c r="AR69" s="3"/>
    </row>
    <row r="70" spans="1:44" ht="19.5" customHeight="1">
      <c r="A70" s="330" t="s">
        <v>94</v>
      </c>
      <c r="B70" s="311"/>
      <c r="C70" s="311"/>
      <c r="D70" s="311"/>
      <c r="E70" s="312"/>
      <c r="F70" s="7"/>
      <c r="G70" s="8"/>
      <c r="H70" s="9"/>
      <c r="I70" s="9"/>
      <c r="J70" s="46"/>
      <c r="K70" s="11"/>
      <c r="L70" s="12"/>
      <c r="M70" s="13"/>
      <c r="N70" s="13"/>
      <c r="O70" s="13"/>
      <c r="P70" s="8"/>
      <c r="Q70" s="7"/>
      <c r="R70" s="11"/>
      <c r="S70" s="11"/>
      <c r="T70" s="11"/>
      <c r="U70" s="11"/>
      <c r="V70" s="11"/>
      <c r="W70" s="11"/>
      <c r="X70" s="11"/>
      <c r="Y70" s="11"/>
      <c r="Z70" s="11"/>
      <c r="AA70" s="202"/>
      <c r="AB70" s="202"/>
      <c r="AC70" s="11"/>
      <c r="AD70" s="11"/>
      <c r="AE70" s="11"/>
      <c r="AF70" s="11"/>
      <c r="AG70" s="11"/>
      <c r="AH70" s="11"/>
      <c r="AI70" s="14"/>
      <c r="AJ70" s="14"/>
      <c r="AK70" s="2"/>
      <c r="AL70" s="2"/>
      <c r="AM70" s="2"/>
      <c r="AN70" s="2"/>
      <c r="AO70" s="2"/>
      <c r="AP70" s="2"/>
      <c r="AQ70" s="2"/>
      <c r="AR70" s="15"/>
    </row>
    <row r="71" spans="1:44" ht="19.5" customHeight="1" outlineLevel="1">
      <c r="A71" s="16">
        <v>1</v>
      </c>
      <c r="B71" s="34"/>
      <c r="C71" s="145"/>
      <c r="D71" s="95"/>
      <c r="E71" s="146"/>
      <c r="F71" s="143"/>
      <c r="G71" s="132"/>
      <c r="H71" s="21"/>
      <c r="I71" s="21"/>
      <c r="J71" s="240">
        <v>4411533</v>
      </c>
      <c r="K71" s="57"/>
      <c r="L71" s="132"/>
      <c r="M71" s="134"/>
      <c r="N71" s="134"/>
      <c r="O71" s="134"/>
      <c r="P71" s="132"/>
      <c r="Q71" s="132"/>
      <c r="R71" s="134"/>
      <c r="S71" s="134"/>
      <c r="T71" s="134"/>
      <c r="U71" s="135">
        <f t="shared" ref="U71:U72" si="124">SUM(R71:T71)</f>
        <v>0</v>
      </c>
      <c r="V71" s="134"/>
      <c r="W71" s="134"/>
      <c r="X71" s="134"/>
      <c r="Y71" s="135">
        <f t="shared" ref="Y71:Y72" si="125">SUM(V71:X71)</f>
        <v>0</v>
      </c>
      <c r="Z71" s="134"/>
      <c r="AA71" s="202"/>
      <c r="AB71" s="202"/>
      <c r="AC71" s="135">
        <f t="shared" ref="AC71:AC72" si="126">SUM(Z71:AB71)</f>
        <v>0</v>
      </c>
      <c r="AD71" s="134"/>
      <c r="AE71" s="134"/>
      <c r="AF71" s="134"/>
      <c r="AG71" s="135">
        <f t="shared" ref="AG71:AG72" si="127">SUM(AD71:AF71)</f>
        <v>0</v>
      </c>
      <c r="AH71" s="135">
        <f t="shared" ref="AH71:AH72" si="128">SUM(U71,Y71,AC71,AG71)</f>
        <v>0</v>
      </c>
      <c r="AI71" s="27">
        <f t="shared" ref="AI71:AI72" si="129">IF(ISERROR(AH71/$J$69),0,AH71/$J$69)</f>
        <v>0</v>
      </c>
      <c r="AJ71" s="28" t="str">
        <f t="shared" ref="AJ71:AJ72" si="130">IF(ISERROR(AH71/$AH$84),"-",AH71/$AH$84)</f>
        <v>-</v>
      </c>
      <c r="AK71" s="1"/>
      <c r="AL71" s="1"/>
      <c r="AM71" s="1"/>
      <c r="AN71" s="1"/>
      <c r="AO71" s="1"/>
      <c r="AP71" s="1"/>
      <c r="AQ71" s="1"/>
      <c r="AR71" s="3"/>
    </row>
    <row r="72" spans="1:44" ht="19.5" customHeight="1" outlineLevel="1">
      <c r="A72" s="16">
        <v>2</v>
      </c>
      <c r="B72" s="34"/>
      <c r="C72" s="145"/>
      <c r="D72" s="95"/>
      <c r="E72" s="146"/>
      <c r="F72" s="143"/>
      <c r="G72" s="132"/>
      <c r="H72" s="36"/>
      <c r="I72" s="36"/>
      <c r="J72" s="57"/>
      <c r="K72" s="57"/>
      <c r="L72" s="18"/>
      <c r="M72" s="134"/>
      <c r="N72" s="134"/>
      <c r="O72" s="134"/>
      <c r="P72" s="132"/>
      <c r="Q72" s="18"/>
      <c r="R72" s="134"/>
      <c r="S72" s="134"/>
      <c r="T72" s="134"/>
      <c r="U72" s="135">
        <f t="shared" si="124"/>
        <v>0</v>
      </c>
      <c r="V72" s="134"/>
      <c r="W72" s="134"/>
      <c r="X72" s="134"/>
      <c r="Y72" s="135">
        <f t="shared" si="125"/>
        <v>0</v>
      </c>
      <c r="Z72" s="134"/>
      <c r="AA72" s="202"/>
      <c r="AB72" s="202"/>
      <c r="AC72" s="135">
        <f t="shared" si="126"/>
        <v>0</v>
      </c>
      <c r="AD72" s="134"/>
      <c r="AE72" s="134"/>
      <c r="AF72" s="134"/>
      <c r="AG72" s="135">
        <f t="shared" si="127"/>
        <v>0</v>
      </c>
      <c r="AH72" s="135">
        <f t="shared" si="128"/>
        <v>0</v>
      </c>
      <c r="AI72" s="27">
        <f t="shared" si="129"/>
        <v>0</v>
      </c>
      <c r="AJ72" s="28" t="str">
        <f t="shared" si="130"/>
        <v>-</v>
      </c>
      <c r="AK72" s="1"/>
      <c r="AL72" s="1"/>
      <c r="AM72" s="1"/>
      <c r="AN72" s="1"/>
      <c r="AO72" s="1"/>
      <c r="AP72" s="1"/>
      <c r="AQ72" s="1"/>
      <c r="AR72" s="3"/>
    </row>
    <row r="73" spans="1:44" ht="19.5" customHeight="1">
      <c r="A73" s="334" t="s">
        <v>83</v>
      </c>
      <c r="B73" s="335"/>
      <c r="C73" s="335"/>
      <c r="D73" s="335"/>
      <c r="E73" s="336"/>
      <c r="F73" s="137"/>
      <c r="G73" s="137"/>
      <c r="H73" s="137"/>
      <c r="I73" s="153"/>
      <c r="J73" s="41">
        <f t="shared" ref="J73:K73" si="131">SUM(J71:J72)</f>
        <v>4411533</v>
      </c>
      <c r="K73" s="41">
        <f t="shared" si="131"/>
        <v>0</v>
      </c>
      <c r="L73" s="137"/>
      <c r="M73" s="41">
        <f t="shared" ref="M73:O73" si="132">SUM(M71:M72)</f>
        <v>0</v>
      </c>
      <c r="N73" s="41">
        <f t="shared" si="132"/>
        <v>0</v>
      </c>
      <c r="O73" s="41">
        <f t="shared" si="132"/>
        <v>0</v>
      </c>
      <c r="P73" s="138"/>
      <c r="Q73" s="137"/>
      <c r="R73" s="41">
        <f t="shared" ref="R73:AH73" si="133">SUM(R71:R72)</f>
        <v>0</v>
      </c>
      <c r="S73" s="41">
        <f t="shared" si="133"/>
        <v>0</v>
      </c>
      <c r="T73" s="41">
        <f t="shared" si="133"/>
        <v>0</v>
      </c>
      <c r="U73" s="41">
        <f t="shared" si="133"/>
        <v>0</v>
      </c>
      <c r="V73" s="41">
        <f t="shared" si="133"/>
        <v>0</v>
      </c>
      <c r="W73" s="41">
        <f t="shared" si="133"/>
        <v>0</v>
      </c>
      <c r="X73" s="41">
        <f t="shared" si="133"/>
        <v>0</v>
      </c>
      <c r="Y73" s="41">
        <f t="shared" si="133"/>
        <v>0</v>
      </c>
      <c r="Z73" s="41">
        <f t="shared" si="133"/>
        <v>0</v>
      </c>
      <c r="AA73" s="41">
        <f t="shared" si="133"/>
        <v>0</v>
      </c>
      <c r="AB73" s="41">
        <f t="shared" si="133"/>
        <v>0</v>
      </c>
      <c r="AC73" s="41">
        <f t="shared" si="133"/>
        <v>0</v>
      </c>
      <c r="AD73" s="41">
        <f t="shared" si="133"/>
        <v>0</v>
      </c>
      <c r="AE73" s="41">
        <f t="shared" si="133"/>
        <v>0</v>
      </c>
      <c r="AF73" s="41">
        <f t="shared" si="133"/>
        <v>0</v>
      </c>
      <c r="AG73" s="41">
        <f t="shared" si="133"/>
        <v>0</v>
      </c>
      <c r="AH73" s="41">
        <f t="shared" si="133"/>
        <v>0</v>
      </c>
      <c r="AI73" s="43">
        <f>IF(ISERROR(AH73/J73),0,AH73/J73)</f>
        <v>0</v>
      </c>
      <c r="AJ73" s="43">
        <f>IF(ISERROR(AH73/$AH$84),0,AH73/$AH$84)</f>
        <v>0</v>
      </c>
      <c r="AK73" s="1"/>
      <c r="AL73" s="1"/>
      <c r="AM73" s="1"/>
      <c r="AN73" s="1"/>
      <c r="AO73" s="1"/>
      <c r="AP73" s="1"/>
      <c r="AQ73" s="1"/>
      <c r="AR73" s="3"/>
    </row>
    <row r="74" spans="1:44" ht="19.5" customHeight="1">
      <c r="A74" s="330" t="s">
        <v>84</v>
      </c>
      <c r="B74" s="311"/>
      <c r="C74" s="311"/>
      <c r="D74" s="311"/>
      <c r="E74" s="312"/>
      <c r="F74" s="7"/>
      <c r="G74" s="8"/>
      <c r="H74" s="9"/>
      <c r="I74" s="9"/>
      <c r="J74" s="46"/>
      <c r="K74" s="11"/>
      <c r="L74" s="12"/>
      <c r="M74" s="13"/>
      <c r="N74" s="13"/>
      <c r="O74" s="13"/>
      <c r="P74" s="8"/>
      <c r="Q74" s="7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4"/>
      <c r="AJ74" s="14"/>
      <c r="AK74" s="2"/>
      <c r="AL74" s="2"/>
      <c r="AM74" s="2"/>
      <c r="AN74" s="2"/>
      <c r="AO74" s="2"/>
      <c r="AP74" s="2"/>
      <c r="AQ74" s="2"/>
      <c r="AR74" s="15"/>
    </row>
    <row r="75" spans="1:44" ht="19.5" customHeight="1" outlineLevel="1">
      <c r="A75" s="16">
        <v>1</v>
      </c>
      <c r="B75" s="34"/>
      <c r="C75" s="145"/>
      <c r="D75" s="95"/>
      <c r="E75" s="146"/>
      <c r="F75" s="143"/>
      <c r="G75" s="132"/>
      <c r="H75" s="21"/>
      <c r="I75" s="21"/>
      <c r="J75" s="350">
        <v>6617299</v>
      </c>
      <c r="K75" s="57"/>
      <c r="L75" s="132"/>
      <c r="M75" s="134"/>
      <c r="N75" s="134"/>
      <c r="O75" s="134"/>
      <c r="P75" s="132"/>
      <c r="Q75" s="132"/>
      <c r="R75" s="134"/>
      <c r="S75" s="134"/>
      <c r="T75" s="134"/>
      <c r="U75" s="135">
        <f>SUM(R75:T75)</f>
        <v>0</v>
      </c>
      <c r="V75" s="134"/>
      <c r="W75" s="134"/>
      <c r="X75" s="134"/>
      <c r="Y75" s="135">
        <f>SUM(V75:X75)</f>
        <v>0</v>
      </c>
      <c r="Z75" s="134"/>
      <c r="AA75" s="202"/>
      <c r="AB75" s="202"/>
      <c r="AC75" s="135">
        <f t="shared" ref="AC75:AC78" si="134">SUM(Z75:AB75)</f>
        <v>0</v>
      </c>
      <c r="AD75" s="134"/>
      <c r="AE75" s="134"/>
      <c r="AF75" s="134"/>
      <c r="AG75" s="135">
        <f>SUM(AD75:AF75)</f>
        <v>0</v>
      </c>
      <c r="AH75" s="135">
        <f t="shared" ref="AH75:AH78" si="135">SUM(U75,Y75,AC75,AG75)</f>
        <v>0</v>
      </c>
      <c r="AI75" s="27">
        <f t="shared" ref="AI75:AI78" si="136">IF(ISERROR(AH75/$J$79),0,AH75/$J$79)</f>
        <v>0</v>
      </c>
      <c r="AJ75" s="28" t="str">
        <f t="shared" ref="AJ75:AJ78" si="137">IF(ISERROR(AH75/$AH$84),"-",AH75/$AH$84)</f>
        <v>-</v>
      </c>
      <c r="AK75" s="1"/>
      <c r="AL75" s="1"/>
      <c r="AM75" s="1"/>
      <c r="AN75" s="1"/>
      <c r="AO75" s="1"/>
      <c r="AP75" s="1"/>
      <c r="AQ75" s="1"/>
      <c r="AR75" s="3"/>
    </row>
    <row r="76" spans="1:44" ht="19.5" customHeight="1" outlineLevel="1">
      <c r="A76" s="16">
        <v>2</v>
      </c>
      <c r="B76" s="34"/>
      <c r="C76" s="145"/>
      <c r="D76" s="95"/>
      <c r="E76" s="146"/>
      <c r="F76" s="143"/>
      <c r="G76" s="132"/>
      <c r="H76" s="21"/>
      <c r="I76" s="21"/>
      <c r="J76" s="322"/>
      <c r="K76" s="57"/>
      <c r="L76" s="132"/>
      <c r="M76" s="134"/>
      <c r="N76" s="134"/>
      <c r="O76" s="134"/>
      <c r="P76" s="132"/>
      <c r="Q76" s="132"/>
      <c r="R76" s="134"/>
      <c r="S76" s="134"/>
      <c r="T76" s="134"/>
      <c r="U76" s="135"/>
      <c r="V76" s="134"/>
      <c r="W76" s="134"/>
      <c r="X76" s="134"/>
      <c r="Y76" s="135"/>
      <c r="Z76" s="134"/>
      <c r="AA76" s="202"/>
      <c r="AB76" s="202"/>
      <c r="AC76" s="135">
        <f t="shared" si="134"/>
        <v>0</v>
      </c>
      <c r="AD76" s="134"/>
      <c r="AE76" s="134"/>
      <c r="AF76" s="134"/>
      <c r="AG76" s="135"/>
      <c r="AH76" s="135">
        <f t="shared" si="135"/>
        <v>0</v>
      </c>
      <c r="AI76" s="27">
        <f t="shared" si="136"/>
        <v>0</v>
      </c>
      <c r="AJ76" s="28" t="str">
        <f t="shared" si="137"/>
        <v>-</v>
      </c>
      <c r="AK76" s="1"/>
      <c r="AL76" s="1"/>
      <c r="AM76" s="1"/>
      <c r="AN76" s="1"/>
      <c r="AO76" s="1"/>
      <c r="AP76" s="1"/>
      <c r="AQ76" s="1"/>
      <c r="AR76" s="3"/>
    </row>
    <row r="77" spans="1:44" ht="19.5" customHeight="1" outlineLevel="1">
      <c r="A77" s="16">
        <v>3</v>
      </c>
      <c r="B77" s="34"/>
      <c r="C77" s="145"/>
      <c r="D77" s="95"/>
      <c r="E77" s="146"/>
      <c r="F77" s="143"/>
      <c r="G77" s="132"/>
      <c r="H77" s="36"/>
      <c r="I77" s="36"/>
      <c r="J77" s="322"/>
      <c r="K77" s="57"/>
      <c r="L77" s="18"/>
      <c r="M77" s="134"/>
      <c r="N77" s="134"/>
      <c r="O77" s="134"/>
      <c r="P77" s="132"/>
      <c r="Q77" s="18"/>
      <c r="R77" s="134"/>
      <c r="S77" s="134"/>
      <c r="T77" s="134"/>
      <c r="U77" s="135">
        <f>SUM(R77:T77)</f>
        <v>0</v>
      </c>
      <c r="V77" s="134"/>
      <c r="W77" s="134"/>
      <c r="X77" s="134"/>
      <c r="Y77" s="135">
        <f>SUM(V77:X77)</f>
        <v>0</v>
      </c>
      <c r="Z77" s="134"/>
      <c r="AA77" s="202"/>
      <c r="AB77" s="202"/>
      <c r="AC77" s="135">
        <f t="shared" si="134"/>
        <v>0</v>
      </c>
      <c r="AD77" s="134"/>
      <c r="AE77" s="134"/>
      <c r="AF77" s="134"/>
      <c r="AG77" s="135">
        <f>SUM(AD77:AF77)</f>
        <v>0</v>
      </c>
      <c r="AH77" s="135">
        <f t="shared" si="135"/>
        <v>0</v>
      </c>
      <c r="AI77" s="27">
        <f t="shared" si="136"/>
        <v>0</v>
      </c>
      <c r="AJ77" s="28" t="str">
        <f t="shared" si="137"/>
        <v>-</v>
      </c>
      <c r="AK77" s="1"/>
      <c r="AL77" s="1"/>
      <c r="AM77" s="1"/>
      <c r="AN77" s="1"/>
      <c r="AO77" s="1"/>
      <c r="AP77" s="1"/>
      <c r="AQ77" s="1"/>
      <c r="AR77" s="3"/>
    </row>
    <row r="78" spans="1:44" ht="19.5" customHeight="1" outlineLevel="1">
      <c r="A78" s="223">
        <v>4</v>
      </c>
      <c r="B78" s="34"/>
      <c r="C78" s="145"/>
      <c r="D78" s="95"/>
      <c r="E78" s="146"/>
      <c r="F78" s="143"/>
      <c r="G78" s="132"/>
      <c r="H78" s="36"/>
      <c r="I78" s="36"/>
      <c r="J78" s="314"/>
      <c r="K78" s="57"/>
      <c r="L78" s="18"/>
      <c r="M78" s="134"/>
      <c r="N78" s="134"/>
      <c r="O78" s="134"/>
      <c r="P78" s="132"/>
      <c r="Q78" s="226"/>
      <c r="R78" s="134"/>
      <c r="S78" s="134"/>
      <c r="T78" s="134"/>
      <c r="U78" s="135"/>
      <c r="V78" s="134"/>
      <c r="W78" s="134"/>
      <c r="X78" s="134"/>
      <c r="Y78" s="135"/>
      <c r="Z78" s="134"/>
      <c r="AA78" s="202"/>
      <c r="AB78" s="202"/>
      <c r="AC78" s="135">
        <f t="shared" si="134"/>
        <v>0</v>
      </c>
      <c r="AD78" s="134"/>
      <c r="AE78" s="134"/>
      <c r="AF78" s="134"/>
      <c r="AG78" s="135"/>
      <c r="AH78" s="135">
        <f t="shared" si="135"/>
        <v>0</v>
      </c>
      <c r="AI78" s="27">
        <f t="shared" si="136"/>
        <v>0</v>
      </c>
      <c r="AJ78" s="28" t="str">
        <f t="shared" si="137"/>
        <v>-</v>
      </c>
      <c r="AK78" s="1"/>
      <c r="AL78" s="1"/>
      <c r="AM78" s="1"/>
      <c r="AN78" s="1"/>
      <c r="AO78" s="1"/>
      <c r="AP78" s="1"/>
      <c r="AQ78" s="1"/>
      <c r="AR78" s="3"/>
    </row>
    <row r="79" spans="1:44" ht="19.5" customHeight="1">
      <c r="A79" s="334" t="s">
        <v>85</v>
      </c>
      <c r="B79" s="335"/>
      <c r="C79" s="335"/>
      <c r="D79" s="335"/>
      <c r="E79" s="336"/>
      <c r="F79" s="137"/>
      <c r="G79" s="137"/>
      <c r="H79" s="137"/>
      <c r="I79" s="153"/>
      <c r="J79" s="41">
        <f t="shared" ref="J79:K79" si="138">SUM(J75:J78)</f>
        <v>6617299</v>
      </c>
      <c r="K79" s="41">
        <f t="shared" si="138"/>
        <v>0</v>
      </c>
      <c r="L79" s="137"/>
      <c r="M79" s="41">
        <f t="shared" ref="M79:O79" si="139">SUM(M75:M77)</f>
        <v>0</v>
      </c>
      <c r="N79" s="41">
        <f t="shared" si="139"/>
        <v>0</v>
      </c>
      <c r="O79" s="41">
        <f t="shared" si="139"/>
        <v>0</v>
      </c>
      <c r="P79" s="138"/>
      <c r="Q79" s="137"/>
      <c r="R79" s="41">
        <f t="shared" ref="R79:Z79" si="140">SUM(R75:R77)</f>
        <v>0</v>
      </c>
      <c r="S79" s="41">
        <f t="shared" si="140"/>
        <v>0</v>
      </c>
      <c r="T79" s="41">
        <f t="shared" si="140"/>
        <v>0</v>
      </c>
      <c r="U79" s="41">
        <f t="shared" si="140"/>
        <v>0</v>
      </c>
      <c r="V79" s="41">
        <f t="shared" si="140"/>
        <v>0</v>
      </c>
      <c r="W79" s="41">
        <f t="shared" si="140"/>
        <v>0</v>
      </c>
      <c r="X79" s="41">
        <f t="shared" si="140"/>
        <v>0</v>
      </c>
      <c r="Y79" s="41">
        <f t="shared" si="140"/>
        <v>0</v>
      </c>
      <c r="Z79" s="41">
        <f t="shared" si="140"/>
        <v>0</v>
      </c>
      <c r="AA79" s="41">
        <f t="shared" ref="AA79:AC79" si="141">SUM(AA75:AA78)</f>
        <v>0</v>
      </c>
      <c r="AB79" s="41">
        <f t="shared" si="141"/>
        <v>0</v>
      </c>
      <c r="AC79" s="41">
        <f t="shared" si="141"/>
        <v>0</v>
      </c>
      <c r="AD79" s="41">
        <f t="shared" ref="AD79:AG79" si="142">SUM(AD75:AD77)</f>
        <v>0</v>
      </c>
      <c r="AE79" s="41">
        <f t="shared" si="142"/>
        <v>0</v>
      </c>
      <c r="AF79" s="41">
        <f t="shared" si="142"/>
        <v>0</v>
      </c>
      <c r="AG79" s="41">
        <f t="shared" si="142"/>
        <v>0</v>
      </c>
      <c r="AH79" s="41">
        <f>SUM(AH75:AH78)</f>
        <v>0</v>
      </c>
      <c r="AI79" s="43">
        <f>IF(ISERROR(AH79/J79),0,AH79/J79)</f>
        <v>0</v>
      </c>
      <c r="AJ79" s="43">
        <f>IF(ISERROR(AH79/$AH$84),0,AH79/$AH$84)</f>
        <v>0</v>
      </c>
      <c r="AK79" s="1"/>
      <c r="AL79" s="1"/>
      <c r="AM79" s="1"/>
      <c r="AN79" s="1"/>
      <c r="AO79" s="1"/>
      <c r="AP79" s="1"/>
      <c r="AQ79" s="1"/>
      <c r="AR79" s="3"/>
    </row>
    <row r="80" spans="1:44" ht="19.5" customHeight="1">
      <c r="A80" s="330" t="s">
        <v>86</v>
      </c>
      <c r="B80" s="311"/>
      <c r="C80" s="311"/>
      <c r="D80" s="311"/>
      <c r="E80" s="312"/>
      <c r="F80" s="96"/>
      <c r="G80" s="97"/>
      <c r="H80" s="98"/>
      <c r="I80" s="98"/>
      <c r="J80" s="100"/>
      <c r="K80" s="56"/>
      <c r="L80" s="60"/>
      <c r="M80" s="102"/>
      <c r="N80" s="102"/>
      <c r="O80" s="102"/>
      <c r="P80" s="97"/>
      <c r="Q80" s="9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103"/>
      <c r="AJ80" s="103"/>
      <c r="AK80" s="2"/>
      <c r="AL80" s="2"/>
      <c r="AM80" s="2"/>
      <c r="AN80" s="2"/>
      <c r="AO80" s="2"/>
      <c r="AP80" s="2"/>
      <c r="AQ80" s="2"/>
      <c r="AR80" s="15"/>
    </row>
    <row r="81" spans="1:44" ht="19.5" hidden="1" customHeight="1" outlineLevel="1">
      <c r="A81" s="84">
        <v>1</v>
      </c>
      <c r="B81" s="84"/>
      <c r="C81" s="29"/>
      <c r="D81" s="104"/>
      <c r="E81" s="131"/>
      <c r="F81" s="105"/>
      <c r="G81" s="105"/>
      <c r="H81" s="106"/>
      <c r="I81" s="174"/>
      <c r="J81" s="100"/>
      <c r="K81" s="175"/>
      <c r="L81" s="29"/>
      <c r="M81" s="176"/>
      <c r="N81" s="110"/>
      <c r="O81" s="176"/>
      <c r="P81" s="177"/>
      <c r="Q81" s="177"/>
      <c r="R81" s="178"/>
      <c r="S81" s="178"/>
      <c r="T81" s="178"/>
      <c r="U81" s="144">
        <f t="shared" ref="U81:U82" si="143">SUM(R81:T81)</f>
        <v>0</v>
      </c>
      <c r="V81" s="178"/>
      <c r="W81" s="178"/>
      <c r="X81" s="178"/>
      <c r="Y81" s="144">
        <f t="shared" ref="Y81:Y82" si="144">SUM(V81:X81)</f>
        <v>0</v>
      </c>
      <c r="Z81" s="178"/>
      <c r="AA81" s="178"/>
      <c r="AB81" s="178"/>
      <c r="AC81" s="144">
        <f t="shared" ref="AC81:AC82" si="145">SUM(Z81:AB81)</f>
        <v>0</v>
      </c>
      <c r="AD81" s="178"/>
      <c r="AE81" s="178"/>
      <c r="AF81" s="178"/>
      <c r="AG81" s="144">
        <f t="shared" ref="AG81:AG82" si="146">SUM(AD81:AF81)</f>
        <v>0</v>
      </c>
      <c r="AH81" s="144">
        <f t="shared" ref="AH81:AH82" si="147">SUM(U81,Y81,AC81,AG81)</f>
        <v>0</v>
      </c>
      <c r="AI81" s="27">
        <f t="shared" ref="AI81:AI82" si="148">IF(ISERROR(AH81/$J$83),0,AH81/$J$83)</f>
        <v>0</v>
      </c>
      <c r="AJ81" s="28" t="str">
        <f t="shared" ref="AJ81:AJ82" si="149">IF(ISERROR(AH81/$AH$84),"-",AH81/$AH$84)</f>
        <v>-</v>
      </c>
      <c r="AK81" s="1"/>
      <c r="AL81" s="1"/>
      <c r="AM81" s="1"/>
      <c r="AN81" s="1"/>
      <c r="AO81" s="1"/>
      <c r="AP81" s="1"/>
      <c r="AQ81" s="1"/>
      <c r="AR81" s="3"/>
    </row>
    <row r="82" spans="1:44" ht="19.5" hidden="1" customHeight="1" outlineLevel="1">
      <c r="A82" s="84">
        <v>2</v>
      </c>
      <c r="B82" s="84"/>
      <c r="C82" s="112"/>
      <c r="D82" s="113"/>
      <c r="E82" s="179"/>
      <c r="F82" s="105"/>
      <c r="G82" s="105"/>
      <c r="H82" s="113"/>
      <c r="I82" s="104"/>
      <c r="J82" s="173"/>
      <c r="K82" s="242"/>
      <c r="L82" s="243"/>
      <c r="M82" s="244"/>
      <c r="N82" s="245"/>
      <c r="O82" s="244"/>
      <c r="P82" s="246"/>
      <c r="Q82" s="246"/>
      <c r="R82" s="247"/>
      <c r="S82" s="247"/>
      <c r="T82" s="178"/>
      <c r="U82" s="144">
        <f t="shared" si="143"/>
        <v>0</v>
      </c>
      <c r="V82" s="178"/>
      <c r="W82" s="178"/>
      <c r="X82" s="178"/>
      <c r="Y82" s="144">
        <f t="shared" si="144"/>
        <v>0</v>
      </c>
      <c r="Z82" s="178"/>
      <c r="AA82" s="178"/>
      <c r="AB82" s="178"/>
      <c r="AC82" s="144">
        <f t="shared" si="145"/>
        <v>0</v>
      </c>
      <c r="AD82" s="178"/>
      <c r="AE82" s="178"/>
      <c r="AF82" s="178"/>
      <c r="AG82" s="144">
        <f t="shared" si="146"/>
        <v>0</v>
      </c>
      <c r="AH82" s="144">
        <f t="shared" si="147"/>
        <v>0</v>
      </c>
      <c r="AI82" s="27">
        <f t="shared" si="148"/>
        <v>0</v>
      </c>
      <c r="AJ82" s="28" t="str">
        <f t="shared" si="149"/>
        <v>-</v>
      </c>
      <c r="AK82" s="1"/>
      <c r="AL82" s="1"/>
      <c r="AM82" s="1"/>
      <c r="AN82" s="1"/>
      <c r="AO82" s="1"/>
      <c r="AP82" s="1"/>
      <c r="AQ82" s="1"/>
      <c r="AR82" s="3"/>
    </row>
    <row r="83" spans="1:44" ht="19.5" customHeight="1" collapsed="1">
      <c r="A83" s="334" t="s">
        <v>87</v>
      </c>
      <c r="B83" s="335"/>
      <c r="C83" s="335"/>
      <c r="D83" s="335"/>
      <c r="E83" s="336"/>
      <c r="F83" s="137"/>
      <c r="G83" s="137"/>
      <c r="H83" s="137"/>
      <c r="I83" s="153"/>
      <c r="J83" s="41">
        <f t="shared" ref="J83:K83" si="150">SUM(J81:J82)</f>
        <v>0</v>
      </c>
      <c r="K83" s="41">
        <f t="shared" si="150"/>
        <v>0</v>
      </c>
      <c r="L83" s="39"/>
      <c r="M83" s="41">
        <f t="shared" ref="M83:O83" si="151">SUM(M81:M82)</f>
        <v>0</v>
      </c>
      <c r="N83" s="41">
        <f t="shared" si="151"/>
        <v>0</v>
      </c>
      <c r="O83" s="41">
        <f t="shared" si="151"/>
        <v>0</v>
      </c>
      <c r="P83" s="4"/>
      <c r="Q83" s="39"/>
      <c r="R83" s="41">
        <f t="shared" ref="R83:AH83" si="152">SUM(R81:R82)</f>
        <v>0</v>
      </c>
      <c r="S83" s="41">
        <f t="shared" si="152"/>
        <v>0</v>
      </c>
      <c r="T83" s="41">
        <f t="shared" si="152"/>
        <v>0</v>
      </c>
      <c r="U83" s="41">
        <f t="shared" si="152"/>
        <v>0</v>
      </c>
      <c r="V83" s="41">
        <f t="shared" si="152"/>
        <v>0</v>
      </c>
      <c r="W83" s="41">
        <f t="shared" si="152"/>
        <v>0</v>
      </c>
      <c r="X83" s="41">
        <f t="shared" si="152"/>
        <v>0</v>
      </c>
      <c r="Y83" s="41">
        <f t="shared" si="152"/>
        <v>0</v>
      </c>
      <c r="Z83" s="41">
        <f t="shared" si="152"/>
        <v>0</v>
      </c>
      <c r="AA83" s="41">
        <f t="shared" si="152"/>
        <v>0</v>
      </c>
      <c r="AB83" s="41">
        <f t="shared" si="152"/>
        <v>0</v>
      </c>
      <c r="AC83" s="41">
        <f t="shared" si="152"/>
        <v>0</v>
      </c>
      <c r="AD83" s="41">
        <f t="shared" si="152"/>
        <v>0</v>
      </c>
      <c r="AE83" s="41">
        <f t="shared" si="152"/>
        <v>0</v>
      </c>
      <c r="AF83" s="41">
        <f t="shared" si="152"/>
        <v>0</v>
      </c>
      <c r="AG83" s="41">
        <f t="shared" si="152"/>
        <v>0</v>
      </c>
      <c r="AH83" s="41">
        <f t="shared" si="152"/>
        <v>0</v>
      </c>
      <c r="AI83" s="43">
        <f t="shared" ref="AI83:AI84" si="153">IF(ISERROR(AH83/J83),0,AH83/J83)</f>
        <v>0</v>
      </c>
      <c r="AJ83" s="43">
        <f t="shared" ref="AJ83:AJ84" si="154">IF(ISERROR(AH83/$AH$84),0,AH83/$AH$84)</f>
        <v>0</v>
      </c>
      <c r="AK83" s="1"/>
      <c r="AL83" s="1"/>
      <c r="AM83" s="1"/>
      <c r="AN83" s="1"/>
      <c r="AO83" s="1"/>
      <c r="AP83" s="1"/>
      <c r="AQ83" s="1"/>
      <c r="AR83" s="3"/>
    </row>
    <row r="84" spans="1:44" ht="31.5" customHeight="1">
      <c r="A84" s="341" t="str">
        <f>"TOTAL ASIG."&amp;" "&amp;$A$5</f>
        <v>TOTAL ASIG. 24 - 01 - 590 "PROGRAMA DE DESARROLLO DE ORGANIZACIONES INCLUSIVAS"</v>
      </c>
      <c r="B84" s="335"/>
      <c r="C84" s="335"/>
      <c r="D84" s="335"/>
      <c r="E84" s="336"/>
      <c r="F84" s="181"/>
      <c r="G84" s="181"/>
      <c r="H84" s="181"/>
      <c r="I84" s="182"/>
      <c r="J84" s="117">
        <f t="shared" ref="J84:K84" si="155">+J11+J15+J19+J23+J29+J34+J39+J45+J49+J53+J57+J61+J79+J65+J69+J73+J83</f>
        <v>66173000</v>
      </c>
      <c r="K84" s="117">
        <f t="shared" si="155"/>
        <v>0</v>
      </c>
      <c r="L84" s="115"/>
      <c r="M84" s="117">
        <f t="shared" ref="M84:O84" si="156">+M11+M15+M19+M23+M29+M34+M39+M45+M49+M53+M57+M61+M79+M65+M69+M73+M83</f>
        <v>0</v>
      </c>
      <c r="N84" s="117">
        <f t="shared" si="156"/>
        <v>0</v>
      </c>
      <c r="O84" s="117">
        <f t="shared" si="156"/>
        <v>0</v>
      </c>
      <c r="P84" s="118"/>
      <c r="Q84" s="115"/>
      <c r="R84" s="117">
        <f t="shared" ref="R84:AH84" si="157">+R11+R15+R19+R23+R29+R34+R39+R45+R49+R53+R57+R61+R79+R65+R69+R73+R83</f>
        <v>0</v>
      </c>
      <c r="S84" s="117">
        <f t="shared" si="157"/>
        <v>0</v>
      </c>
      <c r="T84" s="117">
        <f t="shared" si="157"/>
        <v>0</v>
      </c>
      <c r="U84" s="117">
        <f t="shared" si="157"/>
        <v>0</v>
      </c>
      <c r="V84" s="117">
        <f t="shared" si="157"/>
        <v>0</v>
      </c>
      <c r="W84" s="117">
        <f t="shared" si="157"/>
        <v>0</v>
      </c>
      <c r="X84" s="117">
        <f t="shared" si="157"/>
        <v>0</v>
      </c>
      <c r="Y84" s="117">
        <f t="shared" si="157"/>
        <v>0</v>
      </c>
      <c r="Z84" s="117">
        <f t="shared" si="157"/>
        <v>0</v>
      </c>
      <c r="AA84" s="117">
        <f t="shared" si="157"/>
        <v>0</v>
      </c>
      <c r="AB84" s="117">
        <f t="shared" si="157"/>
        <v>0</v>
      </c>
      <c r="AC84" s="117">
        <f t="shared" si="157"/>
        <v>0</v>
      </c>
      <c r="AD84" s="117">
        <f t="shared" si="157"/>
        <v>0</v>
      </c>
      <c r="AE84" s="117">
        <f t="shared" si="157"/>
        <v>0</v>
      </c>
      <c r="AF84" s="117">
        <f t="shared" si="157"/>
        <v>0</v>
      </c>
      <c r="AG84" s="117">
        <f t="shared" si="157"/>
        <v>0</v>
      </c>
      <c r="AH84" s="117">
        <f t="shared" si="157"/>
        <v>0</v>
      </c>
      <c r="AI84" s="119">
        <f t="shared" si="153"/>
        <v>0</v>
      </c>
      <c r="AJ84" s="119">
        <f t="shared" si="154"/>
        <v>0</v>
      </c>
      <c r="AK84" s="1"/>
      <c r="AL84" s="1"/>
      <c r="AM84" s="1"/>
      <c r="AN84" s="1"/>
      <c r="AO84" s="1"/>
      <c r="AP84" s="1"/>
      <c r="AQ84" s="1"/>
      <c r="AR84" s="3"/>
    </row>
    <row r="85" spans="1:44" ht="11.25" customHeight="1">
      <c r="A85" s="120"/>
      <c r="B85" s="120"/>
      <c r="C85" s="120"/>
      <c r="D85" s="120"/>
      <c r="E85" s="2"/>
      <c r="F85" s="2"/>
      <c r="G85" s="120"/>
      <c r="H85" s="120"/>
      <c r="I85" s="120"/>
      <c r="J85" s="121"/>
      <c r="K85" s="121"/>
      <c r="L85" s="2"/>
      <c r="M85" s="120"/>
      <c r="N85" s="120"/>
      <c r="O85" s="120"/>
      <c r="P85" s="120"/>
      <c r="Q85" s="2"/>
      <c r="R85" s="121"/>
      <c r="S85" s="121"/>
      <c r="T85" s="121"/>
      <c r="U85" s="58"/>
      <c r="V85" s="121"/>
      <c r="W85" s="121"/>
      <c r="X85" s="121"/>
      <c r="Y85" s="58"/>
      <c r="Z85" s="121"/>
      <c r="AA85" s="121"/>
      <c r="AB85" s="121"/>
      <c r="AC85" s="58"/>
      <c r="AD85" s="121"/>
      <c r="AE85" s="121"/>
      <c r="AF85" s="121"/>
      <c r="AG85" s="58"/>
      <c r="AH85" s="58"/>
      <c r="AI85" s="122"/>
      <c r="AJ85" s="122"/>
      <c r="AK85" s="1"/>
      <c r="AL85" s="1"/>
      <c r="AM85" s="1"/>
      <c r="AN85" s="1"/>
      <c r="AO85" s="1"/>
      <c r="AP85" s="1"/>
      <c r="AQ85" s="1"/>
      <c r="AR85" s="3"/>
    </row>
    <row r="86" spans="1:44" ht="11.25" customHeight="1">
      <c r="A86" s="120"/>
      <c r="B86" s="120"/>
      <c r="C86" s="120"/>
      <c r="D86" s="120"/>
      <c r="E86" s="2"/>
      <c r="F86" s="2"/>
      <c r="G86" s="120"/>
      <c r="H86" s="120"/>
      <c r="I86" s="120"/>
      <c r="J86" s="121"/>
      <c r="K86" s="121"/>
      <c r="L86" s="2"/>
      <c r="M86" s="120"/>
      <c r="N86" s="120"/>
      <c r="O86" s="120"/>
      <c r="P86" s="120"/>
      <c r="Q86" s="2"/>
      <c r="R86" s="121"/>
      <c r="S86" s="121"/>
      <c r="T86" s="121"/>
      <c r="U86" s="58"/>
      <c r="V86" s="121"/>
      <c r="W86" s="121"/>
      <c r="X86" s="121"/>
      <c r="Y86" s="58"/>
      <c r="Z86" s="121"/>
      <c r="AA86" s="121"/>
      <c r="AB86" s="121"/>
      <c r="AC86" s="58"/>
      <c r="AD86" s="121"/>
      <c r="AE86" s="121"/>
      <c r="AF86" s="121"/>
      <c r="AG86" s="58"/>
      <c r="AH86" s="58"/>
      <c r="AI86" s="122"/>
      <c r="AJ86" s="122"/>
      <c r="AK86" s="1"/>
      <c r="AL86" s="1"/>
      <c r="AM86" s="1"/>
      <c r="AN86" s="1"/>
      <c r="AO86" s="1"/>
      <c r="AP86" s="1"/>
      <c r="AQ86" s="1"/>
      <c r="AR86" s="3"/>
    </row>
    <row r="87" spans="1:44" ht="11.25" customHeight="1">
      <c r="A87" s="120"/>
      <c r="B87" s="120"/>
      <c r="C87" s="120"/>
      <c r="D87" s="120"/>
      <c r="E87" s="2"/>
      <c r="F87" s="2"/>
      <c r="G87" s="120"/>
      <c r="H87" s="120"/>
      <c r="I87" s="120"/>
      <c r="J87" s="121"/>
      <c r="K87" s="121"/>
      <c r="L87" s="2"/>
      <c r="M87" s="120"/>
      <c r="N87" s="120"/>
      <c r="O87" s="120"/>
      <c r="P87" s="120"/>
      <c r="Q87" s="2"/>
      <c r="R87" s="121"/>
      <c r="S87" s="121"/>
      <c r="T87" s="121"/>
      <c r="U87" s="58"/>
      <c r="V87" s="121"/>
      <c r="W87" s="121"/>
      <c r="X87" s="121"/>
      <c r="Y87" s="58"/>
      <c r="Z87" s="121"/>
      <c r="AA87" s="121"/>
      <c r="AB87" s="121"/>
      <c r="AC87" s="58"/>
      <c r="AD87" s="121"/>
      <c r="AE87" s="121"/>
      <c r="AF87" s="121"/>
      <c r="AG87" s="58"/>
      <c r="AH87" s="58"/>
      <c r="AI87" s="122"/>
      <c r="AJ87" s="122"/>
      <c r="AK87" s="2"/>
      <c r="AL87" s="2"/>
      <c r="AM87" s="2"/>
      <c r="AN87" s="2"/>
      <c r="AO87" s="2"/>
      <c r="AP87" s="2"/>
      <c r="AQ87" s="2"/>
      <c r="AR87" s="15"/>
    </row>
    <row r="88" spans="1:44" ht="11.25" customHeight="1">
      <c r="A88" s="120"/>
      <c r="B88" s="120"/>
      <c r="C88" s="120"/>
      <c r="D88" s="120"/>
      <c r="E88" s="2"/>
      <c r="F88" s="2"/>
      <c r="G88" s="120"/>
      <c r="H88" s="120"/>
      <c r="I88" s="120"/>
      <c r="J88" s="121"/>
      <c r="K88" s="121"/>
      <c r="L88" s="2"/>
      <c r="M88" s="120"/>
      <c r="N88" s="120"/>
      <c r="O88" s="120"/>
      <c r="P88" s="120"/>
      <c r="Q88" s="2"/>
      <c r="R88" s="121"/>
      <c r="S88" s="121"/>
      <c r="T88" s="121"/>
      <c r="U88" s="58"/>
      <c r="V88" s="121"/>
      <c r="W88" s="121"/>
      <c r="X88" s="121"/>
      <c r="Y88" s="58"/>
      <c r="Z88" s="121"/>
      <c r="AA88" s="121"/>
      <c r="AB88" s="121"/>
      <c r="AC88" s="58"/>
      <c r="AD88" s="121"/>
      <c r="AE88" s="121"/>
      <c r="AF88" s="121"/>
      <c r="AG88" s="58"/>
      <c r="AH88" s="58"/>
      <c r="AI88" s="122"/>
      <c r="AJ88" s="122"/>
      <c r="AK88" s="1"/>
      <c r="AL88" s="1"/>
      <c r="AM88" s="1"/>
      <c r="AN88" s="1"/>
      <c r="AO88" s="1"/>
      <c r="AP88" s="1"/>
      <c r="AQ88" s="1"/>
      <c r="AR88" s="3"/>
    </row>
    <row r="89" spans="1:44" ht="11.25" customHeight="1">
      <c r="A89" s="120"/>
      <c r="B89" s="120"/>
      <c r="C89" s="120"/>
      <c r="D89" s="120"/>
      <c r="E89" s="2"/>
      <c r="F89" s="2"/>
      <c r="G89" s="120"/>
      <c r="H89" s="120"/>
      <c r="I89" s="120"/>
      <c r="J89" s="121"/>
      <c r="K89" s="121"/>
      <c r="L89" s="2"/>
      <c r="M89" s="120"/>
      <c r="N89" s="120"/>
      <c r="O89" s="120"/>
      <c r="P89" s="120"/>
      <c r="Q89" s="2"/>
      <c r="R89" s="121"/>
      <c r="S89" s="121"/>
      <c r="T89" s="121"/>
      <c r="U89" s="58"/>
      <c r="V89" s="121"/>
      <c r="W89" s="121"/>
      <c r="X89" s="121"/>
      <c r="Y89" s="58"/>
      <c r="Z89" s="121"/>
      <c r="AA89" s="121"/>
      <c r="AB89" s="121"/>
      <c r="AC89" s="58"/>
      <c r="AD89" s="121"/>
      <c r="AE89" s="121"/>
      <c r="AF89" s="121"/>
      <c r="AG89" s="58"/>
      <c r="AH89" s="58"/>
      <c r="AI89" s="122"/>
      <c r="AJ89" s="122"/>
      <c r="AK89" s="2"/>
      <c r="AL89" s="2"/>
      <c r="AM89" s="2"/>
      <c r="AN89" s="2"/>
      <c r="AO89" s="2"/>
      <c r="AP89" s="2"/>
      <c r="AQ89" s="2"/>
      <c r="AR89" s="15"/>
    </row>
    <row r="90" spans="1:44" ht="11.25" customHeight="1">
      <c r="A90" s="120"/>
      <c r="B90" s="120"/>
      <c r="C90" s="120"/>
      <c r="D90" s="120"/>
      <c r="E90" s="2"/>
      <c r="F90" s="2"/>
      <c r="G90" s="120"/>
      <c r="H90" s="120"/>
      <c r="I90" s="120"/>
      <c r="J90" s="121"/>
      <c r="K90" s="121"/>
      <c r="L90" s="2"/>
      <c r="M90" s="120"/>
      <c r="N90" s="120"/>
      <c r="O90" s="120"/>
      <c r="P90" s="120"/>
      <c r="Q90" s="2"/>
      <c r="R90" s="121"/>
      <c r="S90" s="121"/>
      <c r="T90" s="121"/>
      <c r="U90" s="58"/>
      <c r="V90" s="121"/>
      <c r="W90" s="121"/>
      <c r="X90" s="121"/>
      <c r="Y90" s="58"/>
      <c r="Z90" s="121"/>
      <c r="AA90" s="121"/>
      <c r="AB90" s="121"/>
      <c r="AC90" s="58"/>
      <c r="AD90" s="121"/>
      <c r="AE90" s="121"/>
      <c r="AF90" s="121"/>
      <c r="AG90" s="58"/>
      <c r="AH90" s="58"/>
      <c r="AI90" s="122"/>
      <c r="AJ90" s="122"/>
      <c r="AK90" s="2"/>
      <c r="AL90" s="2"/>
      <c r="AM90" s="2"/>
      <c r="AN90" s="2"/>
      <c r="AO90" s="2"/>
      <c r="AP90" s="2"/>
      <c r="AQ90" s="2"/>
      <c r="AR90" s="15"/>
    </row>
    <row r="91" spans="1:44" ht="11.25" customHeight="1">
      <c r="A91" s="120"/>
      <c r="B91" s="120"/>
      <c r="C91" s="120"/>
      <c r="D91" s="120"/>
      <c r="E91" s="2"/>
      <c r="F91" s="2"/>
      <c r="G91" s="120"/>
      <c r="H91" s="120"/>
      <c r="I91" s="120"/>
      <c r="J91" s="121"/>
      <c r="K91" s="121"/>
      <c r="L91" s="2"/>
      <c r="M91" s="120"/>
      <c r="N91" s="120"/>
      <c r="O91" s="120"/>
      <c r="P91" s="120"/>
      <c r="Q91" s="2"/>
      <c r="R91" s="121"/>
      <c r="S91" s="121"/>
      <c r="T91" s="121"/>
      <c r="U91" s="58"/>
      <c r="V91" s="121"/>
      <c r="W91" s="121"/>
      <c r="X91" s="121"/>
      <c r="Y91" s="58"/>
      <c r="Z91" s="121"/>
      <c r="AA91" s="121"/>
      <c r="AB91" s="121"/>
      <c r="AC91" s="58"/>
      <c r="AD91" s="121"/>
      <c r="AE91" s="121"/>
      <c r="AF91" s="121"/>
      <c r="AG91" s="58"/>
      <c r="AH91" s="58"/>
      <c r="AI91" s="122"/>
      <c r="AJ91" s="122"/>
      <c r="AK91" s="2"/>
      <c r="AL91" s="2"/>
      <c r="AM91" s="2"/>
      <c r="AN91" s="2"/>
      <c r="AO91" s="2"/>
      <c r="AP91" s="2"/>
      <c r="AQ91" s="2"/>
      <c r="AR91" s="15"/>
    </row>
    <row r="92" spans="1:44" ht="11.25" customHeight="1">
      <c r="A92" s="120"/>
      <c r="B92" s="120"/>
      <c r="C92" s="120"/>
      <c r="D92" s="120"/>
      <c r="E92" s="2"/>
      <c r="F92" s="2"/>
      <c r="G92" s="120"/>
      <c r="H92" s="120"/>
      <c r="I92" s="120"/>
      <c r="J92" s="121"/>
      <c r="K92" s="121"/>
      <c r="L92" s="2"/>
      <c r="M92" s="120"/>
      <c r="N92" s="120"/>
      <c r="O92" s="120"/>
      <c r="P92" s="120"/>
      <c r="Q92" s="2"/>
      <c r="R92" s="121"/>
      <c r="S92" s="121"/>
      <c r="T92" s="121"/>
      <c r="U92" s="58"/>
      <c r="V92" s="121"/>
      <c r="W92" s="121"/>
      <c r="X92" s="121"/>
      <c r="Y92" s="58"/>
      <c r="Z92" s="121"/>
      <c r="AA92" s="121"/>
      <c r="AB92" s="121"/>
      <c r="AC92" s="58"/>
      <c r="AD92" s="121"/>
      <c r="AE92" s="121"/>
      <c r="AF92" s="121"/>
      <c r="AG92" s="58"/>
      <c r="AH92" s="58"/>
      <c r="AI92" s="122"/>
      <c r="AJ92" s="122"/>
      <c r="AK92" s="2"/>
      <c r="AL92" s="2"/>
      <c r="AM92" s="2"/>
      <c r="AN92" s="2"/>
      <c r="AO92" s="2"/>
      <c r="AP92" s="2"/>
      <c r="AQ92" s="2"/>
      <c r="AR92" s="15"/>
    </row>
    <row r="93" spans="1:44" ht="11.25" customHeight="1">
      <c r="A93" s="2"/>
      <c r="B93" s="120"/>
      <c r="C93" s="120"/>
      <c r="D93" s="120"/>
      <c r="E93" s="2"/>
      <c r="F93" s="2"/>
      <c r="G93" s="120"/>
      <c r="H93" s="120"/>
      <c r="I93" s="120"/>
      <c r="J93" s="121"/>
      <c r="K93" s="121"/>
      <c r="L93" s="2"/>
      <c r="M93" s="120"/>
      <c r="N93" s="120"/>
      <c r="O93" s="120"/>
      <c r="P93" s="120"/>
      <c r="Q93" s="2"/>
      <c r="R93" s="121"/>
      <c r="S93" s="121"/>
      <c r="T93" s="121"/>
      <c r="U93" s="58"/>
      <c r="V93" s="121"/>
      <c r="W93" s="121"/>
      <c r="X93" s="121"/>
      <c r="Y93" s="58"/>
      <c r="Z93" s="121"/>
      <c r="AA93" s="121"/>
      <c r="AB93" s="121"/>
      <c r="AC93" s="58"/>
      <c r="AD93" s="121"/>
      <c r="AE93" s="121"/>
      <c r="AF93" s="121"/>
      <c r="AG93" s="58"/>
      <c r="AH93" s="58"/>
      <c r="AI93" s="122"/>
      <c r="AJ93" s="122"/>
      <c r="AK93" s="2"/>
      <c r="AL93" s="2"/>
      <c r="AM93" s="2"/>
      <c r="AN93" s="2"/>
      <c r="AO93" s="2"/>
      <c r="AP93" s="2"/>
      <c r="AQ93" s="2"/>
      <c r="AR93" s="15"/>
    </row>
    <row r="94" spans="1:44" ht="11.25" customHeight="1">
      <c r="A94" s="2"/>
      <c r="B94" s="120"/>
      <c r="C94" s="120"/>
      <c r="D94" s="120"/>
      <c r="E94" s="2"/>
      <c r="F94" s="2"/>
      <c r="G94" s="120"/>
      <c r="H94" s="120"/>
      <c r="I94" s="120"/>
      <c r="J94" s="121"/>
      <c r="K94" s="121"/>
      <c r="L94" s="2"/>
      <c r="M94" s="120"/>
      <c r="N94" s="120"/>
      <c r="O94" s="120"/>
      <c r="P94" s="120"/>
      <c r="Q94" s="2"/>
      <c r="R94" s="121"/>
      <c r="S94" s="121"/>
      <c r="T94" s="121"/>
      <c r="U94" s="58"/>
      <c r="V94" s="121"/>
      <c r="W94" s="121"/>
      <c r="X94" s="121"/>
      <c r="Y94" s="58"/>
      <c r="Z94" s="121"/>
      <c r="AA94" s="121"/>
      <c r="AB94" s="121"/>
      <c r="AC94" s="58"/>
      <c r="AD94" s="121"/>
      <c r="AE94" s="121"/>
      <c r="AF94" s="121"/>
      <c r="AG94" s="58"/>
      <c r="AH94" s="58"/>
      <c r="AI94" s="122"/>
      <c r="AJ94" s="122"/>
      <c r="AK94" s="2"/>
      <c r="AL94" s="2"/>
      <c r="AM94" s="2"/>
      <c r="AN94" s="2"/>
      <c r="AO94" s="2"/>
      <c r="AP94" s="2"/>
      <c r="AQ94" s="2"/>
      <c r="AR94" s="15"/>
    </row>
    <row r="95" spans="1:44" ht="11.25" customHeight="1">
      <c r="A95" s="2"/>
      <c r="B95" s="120"/>
      <c r="C95" s="120"/>
      <c r="D95" s="120"/>
      <c r="E95" s="2"/>
      <c r="F95" s="2"/>
      <c r="G95" s="120"/>
      <c r="H95" s="120"/>
      <c r="I95" s="120"/>
      <c r="J95" s="121"/>
      <c r="K95" s="121"/>
      <c r="L95" s="2"/>
      <c r="M95" s="120"/>
      <c r="N95" s="120"/>
      <c r="O95" s="120"/>
      <c r="P95" s="120"/>
      <c r="Q95" s="2"/>
      <c r="R95" s="121"/>
      <c r="S95" s="121"/>
      <c r="T95" s="121"/>
      <c r="U95" s="58"/>
      <c r="V95" s="121"/>
      <c r="W95" s="121"/>
      <c r="X95" s="121"/>
      <c r="Y95" s="58"/>
      <c r="Z95" s="121"/>
      <c r="AA95" s="121"/>
      <c r="AB95" s="121"/>
      <c r="AC95" s="58"/>
      <c r="AD95" s="121"/>
      <c r="AE95" s="121"/>
      <c r="AF95" s="121"/>
      <c r="AG95" s="58"/>
      <c r="AH95" s="58"/>
      <c r="AI95" s="122"/>
      <c r="AJ95" s="122"/>
      <c r="AK95" s="2"/>
      <c r="AL95" s="2"/>
      <c r="AM95" s="2"/>
      <c r="AN95" s="2"/>
      <c r="AO95" s="2"/>
      <c r="AP95" s="2"/>
      <c r="AQ95" s="2"/>
      <c r="AR95" s="15"/>
    </row>
    <row r="96" spans="1:44" ht="11.25" customHeight="1">
      <c r="A96" s="2"/>
      <c r="B96" s="120"/>
      <c r="C96" s="120"/>
      <c r="D96" s="120"/>
      <c r="E96" s="2"/>
      <c r="F96" s="2"/>
      <c r="G96" s="120"/>
      <c r="H96" s="120"/>
      <c r="I96" s="120"/>
      <c r="J96" s="121"/>
      <c r="K96" s="121"/>
      <c r="L96" s="2"/>
      <c r="M96" s="120"/>
      <c r="N96" s="120"/>
      <c r="O96" s="120"/>
      <c r="P96" s="120"/>
      <c r="Q96" s="2"/>
      <c r="R96" s="121"/>
      <c r="S96" s="121"/>
      <c r="T96" s="121"/>
      <c r="U96" s="58"/>
      <c r="V96" s="121"/>
      <c r="W96" s="121"/>
      <c r="X96" s="121"/>
      <c r="Y96" s="58"/>
      <c r="Z96" s="121"/>
      <c r="AA96" s="121"/>
      <c r="AB96" s="121"/>
      <c r="AC96" s="58"/>
      <c r="AD96" s="121"/>
      <c r="AE96" s="121"/>
      <c r="AF96" s="121"/>
      <c r="AG96" s="58"/>
      <c r="AH96" s="58"/>
      <c r="AI96" s="122"/>
      <c r="AJ96" s="122"/>
      <c r="AK96" s="2"/>
      <c r="AL96" s="2"/>
      <c r="AM96" s="2"/>
      <c r="AN96" s="2"/>
      <c r="AO96" s="2"/>
      <c r="AP96" s="2"/>
      <c r="AQ96" s="2"/>
      <c r="AR96" s="15"/>
    </row>
    <row r="97" spans="1:44" ht="11.25" customHeight="1">
      <c r="A97" s="2"/>
      <c r="B97" s="120"/>
      <c r="C97" s="120"/>
      <c r="D97" s="120"/>
      <c r="E97" s="2"/>
      <c r="F97" s="2"/>
      <c r="G97" s="120"/>
      <c r="H97" s="120"/>
      <c r="I97" s="120"/>
      <c r="J97" s="121"/>
      <c r="K97" s="121"/>
      <c r="L97" s="2"/>
      <c r="M97" s="120"/>
      <c r="N97" s="120"/>
      <c r="O97" s="120"/>
      <c r="P97" s="120"/>
      <c r="Q97" s="2"/>
      <c r="R97" s="121"/>
      <c r="S97" s="121"/>
      <c r="T97" s="121"/>
      <c r="U97" s="58"/>
      <c r="V97" s="121"/>
      <c r="W97" s="121"/>
      <c r="X97" s="121"/>
      <c r="Y97" s="58"/>
      <c r="Z97" s="121"/>
      <c r="AA97" s="121"/>
      <c r="AB97" s="121"/>
      <c r="AC97" s="58"/>
      <c r="AD97" s="121"/>
      <c r="AE97" s="121"/>
      <c r="AF97" s="121"/>
      <c r="AG97" s="58"/>
      <c r="AH97" s="58"/>
      <c r="AI97" s="122"/>
      <c r="AJ97" s="122"/>
      <c r="AK97" s="2"/>
      <c r="AL97" s="2"/>
      <c r="AM97" s="2"/>
      <c r="AN97" s="2"/>
      <c r="AO97" s="2"/>
      <c r="AP97" s="2"/>
      <c r="AQ97" s="2"/>
      <c r="AR97" s="15"/>
    </row>
    <row r="98" spans="1:44" ht="11.25" customHeight="1">
      <c r="A98" s="2"/>
      <c r="B98" s="120"/>
      <c r="C98" s="120"/>
      <c r="D98" s="120"/>
      <c r="E98" s="2"/>
      <c r="F98" s="2"/>
      <c r="G98" s="120"/>
      <c r="H98" s="120"/>
      <c r="I98" s="120"/>
      <c r="J98" s="121"/>
      <c r="K98" s="121"/>
      <c r="L98" s="2"/>
      <c r="M98" s="120"/>
      <c r="N98" s="120"/>
      <c r="O98" s="120"/>
      <c r="P98" s="120"/>
      <c r="Q98" s="2"/>
      <c r="R98" s="121"/>
      <c r="S98" s="121"/>
      <c r="T98" s="121"/>
      <c r="U98" s="58"/>
      <c r="V98" s="121"/>
      <c r="W98" s="121"/>
      <c r="X98" s="121"/>
      <c r="Y98" s="58"/>
      <c r="Z98" s="121"/>
      <c r="AA98" s="121"/>
      <c r="AB98" s="121"/>
      <c r="AC98" s="58"/>
      <c r="AD98" s="121"/>
      <c r="AE98" s="121"/>
      <c r="AF98" s="121"/>
      <c r="AG98" s="58"/>
      <c r="AH98" s="58"/>
      <c r="AI98" s="122"/>
      <c r="AJ98" s="122"/>
      <c r="AK98" s="2"/>
      <c r="AL98" s="2"/>
      <c r="AM98" s="2"/>
      <c r="AN98" s="2"/>
      <c r="AO98" s="2"/>
      <c r="AP98" s="2"/>
      <c r="AQ98" s="2"/>
      <c r="AR98" s="15"/>
    </row>
    <row r="99" spans="1:44" ht="11.25" customHeight="1">
      <c r="A99" s="2"/>
      <c r="B99" s="120"/>
      <c r="C99" s="120"/>
      <c r="D99" s="120"/>
      <c r="E99" s="2"/>
      <c r="F99" s="2"/>
      <c r="G99" s="120"/>
      <c r="H99" s="120"/>
      <c r="I99" s="120"/>
      <c r="J99" s="121"/>
      <c r="K99" s="121"/>
      <c r="L99" s="2"/>
      <c r="M99" s="120"/>
      <c r="N99" s="120"/>
      <c r="O99" s="120"/>
      <c r="P99" s="120"/>
      <c r="Q99" s="2"/>
      <c r="R99" s="121"/>
      <c r="S99" s="121"/>
      <c r="T99" s="121"/>
      <c r="U99" s="58"/>
      <c r="V99" s="121"/>
      <c r="W99" s="121"/>
      <c r="X99" s="121"/>
      <c r="Y99" s="58"/>
      <c r="Z99" s="121"/>
      <c r="AA99" s="121"/>
      <c r="AB99" s="121"/>
      <c r="AC99" s="58"/>
      <c r="AD99" s="121"/>
      <c r="AE99" s="121"/>
      <c r="AF99" s="121"/>
      <c r="AG99" s="58"/>
      <c r="AH99" s="58"/>
      <c r="AI99" s="122"/>
      <c r="AJ99" s="122"/>
      <c r="AK99" s="2"/>
      <c r="AL99" s="2"/>
      <c r="AM99" s="2"/>
      <c r="AN99" s="2"/>
      <c r="AO99" s="2"/>
      <c r="AP99" s="2"/>
      <c r="AQ99" s="2"/>
      <c r="AR99" s="15"/>
    </row>
    <row r="100" spans="1:44" ht="11.25" customHeight="1">
      <c r="A100" s="2"/>
      <c r="B100" s="120"/>
      <c r="C100" s="120"/>
      <c r="D100" s="120"/>
      <c r="E100" s="2"/>
      <c r="F100" s="2"/>
      <c r="G100" s="120"/>
      <c r="H100" s="120"/>
      <c r="I100" s="120"/>
      <c r="J100" s="121"/>
      <c r="K100" s="121"/>
      <c r="L100" s="2"/>
      <c r="M100" s="120"/>
      <c r="N100" s="120"/>
      <c r="O100" s="120"/>
      <c r="P100" s="120"/>
      <c r="Q100" s="2"/>
      <c r="R100" s="121"/>
      <c r="S100" s="121"/>
      <c r="T100" s="121"/>
      <c r="U100" s="58"/>
      <c r="V100" s="121"/>
      <c r="W100" s="121"/>
      <c r="X100" s="121"/>
      <c r="Y100" s="58"/>
      <c r="Z100" s="121"/>
      <c r="AA100" s="121"/>
      <c r="AB100" s="121"/>
      <c r="AC100" s="58"/>
      <c r="AD100" s="121"/>
      <c r="AE100" s="121"/>
      <c r="AF100" s="121"/>
      <c r="AG100" s="58"/>
      <c r="AH100" s="58"/>
      <c r="AI100" s="122"/>
      <c r="AJ100" s="122"/>
      <c r="AK100" s="2"/>
      <c r="AL100" s="2"/>
      <c r="AM100" s="2"/>
      <c r="AN100" s="2"/>
      <c r="AO100" s="2"/>
      <c r="AP100" s="2"/>
      <c r="AQ100" s="2"/>
      <c r="AR100" s="15"/>
    </row>
    <row r="101" spans="1:44" ht="11.25" customHeight="1">
      <c r="A101" s="2"/>
      <c r="B101" s="120"/>
      <c r="C101" s="120"/>
      <c r="D101" s="120"/>
      <c r="E101" s="2"/>
      <c r="F101" s="2"/>
      <c r="G101" s="120"/>
      <c r="H101" s="120"/>
      <c r="I101" s="120"/>
      <c r="J101" s="121"/>
      <c r="K101" s="121"/>
      <c r="L101" s="2"/>
      <c r="M101" s="120"/>
      <c r="N101" s="120"/>
      <c r="O101" s="120"/>
      <c r="P101" s="120"/>
      <c r="Q101" s="2"/>
      <c r="R101" s="121"/>
      <c r="S101" s="121"/>
      <c r="T101" s="121"/>
      <c r="U101" s="58"/>
      <c r="V101" s="121"/>
      <c r="W101" s="121"/>
      <c r="X101" s="121"/>
      <c r="Y101" s="58"/>
      <c r="Z101" s="121"/>
      <c r="AA101" s="121"/>
      <c r="AB101" s="121"/>
      <c r="AC101" s="58"/>
      <c r="AD101" s="121"/>
      <c r="AE101" s="121"/>
      <c r="AF101" s="121"/>
      <c r="AG101" s="58"/>
      <c r="AH101" s="58"/>
      <c r="AI101" s="122"/>
      <c r="AJ101" s="122"/>
      <c r="AK101" s="2"/>
      <c r="AL101" s="2"/>
      <c r="AM101" s="2"/>
      <c r="AN101" s="2"/>
      <c r="AO101" s="2"/>
      <c r="AP101" s="2"/>
      <c r="AQ101" s="2"/>
      <c r="AR101" s="15"/>
    </row>
    <row r="102" spans="1:44" ht="11.25" customHeight="1">
      <c r="A102" s="120"/>
      <c r="B102" s="120"/>
      <c r="C102" s="120"/>
      <c r="D102" s="120"/>
      <c r="E102" s="2"/>
      <c r="F102" s="2"/>
      <c r="G102" s="120"/>
      <c r="H102" s="120"/>
      <c r="I102" s="120"/>
      <c r="J102" s="58"/>
      <c r="K102" s="121"/>
      <c r="L102" s="2"/>
      <c r="M102" s="120"/>
      <c r="N102" s="120"/>
      <c r="O102" s="120"/>
      <c r="P102" s="120"/>
      <c r="Q102" s="2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122"/>
      <c r="AJ102" s="122"/>
      <c r="AK102" s="2"/>
      <c r="AL102" s="2"/>
      <c r="AM102" s="2"/>
      <c r="AN102" s="2"/>
      <c r="AO102" s="2"/>
      <c r="AP102" s="2"/>
      <c r="AQ102" s="2"/>
      <c r="AR102" s="15"/>
    </row>
    <row r="103" spans="1:44" ht="11.25" customHeight="1">
      <c r="A103" s="120"/>
      <c r="B103" s="120"/>
      <c r="C103" s="120"/>
      <c r="D103" s="120"/>
      <c r="E103" s="2"/>
      <c r="F103" s="2"/>
      <c r="G103" s="120"/>
      <c r="H103" s="120"/>
      <c r="I103" s="120"/>
      <c r="J103" s="58"/>
      <c r="K103" s="121"/>
      <c r="L103" s="2"/>
      <c r="M103" s="120"/>
      <c r="N103" s="120"/>
      <c r="O103" s="120"/>
      <c r="P103" s="120"/>
      <c r="Q103" s="2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122"/>
      <c r="AJ103" s="122"/>
      <c r="AK103" s="2"/>
      <c r="AL103" s="2"/>
      <c r="AM103" s="2"/>
      <c r="AN103" s="2"/>
      <c r="AO103" s="2"/>
      <c r="AP103" s="2"/>
      <c r="AQ103" s="2"/>
      <c r="AR103" s="15"/>
    </row>
    <row r="104" spans="1:44" ht="11.25" customHeight="1">
      <c r="A104" s="120"/>
      <c r="B104" s="120"/>
      <c r="C104" s="120"/>
      <c r="D104" s="120"/>
      <c r="E104" s="2"/>
      <c r="F104" s="2"/>
      <c r="G104" s="120"/>
      <c r="H104" s="120"/>
      <c r="I104" s="120"/>
      <c r="J104" s="58"/>
      <c r="K104" s="121"/>
      <c r="L104" s="2"/>
      <c r="M104" s="120"/>
      <c r="N104" s="120"/>
      <c r="O104" s="120"/>
      <c r="P104" s="120"/>
      <c r="Q104" s="2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122"/>
      <c r="AJ104" s="122"/>
      <c r="AK104" s="2"/>
      <c r="AL104" s="2"/>
      <c r="AM104" s="2"/>
      <c r="AN104" s="2"/>
      <c r="AO104" s="2"/>
      <c r="AP104" s="2"/>
      <c r="AQ104" s="2"/>
      <c r="AR104" s="15"/>
    </row>
    <row r="105" spans="1:44" ht="11.25" customHeight="1">
      <c r="A105" s="120"/>
      <c r="B105" s="120"/>
      <c r="C105" s="120"/>
      <c r="D105" s="120"/>
      <c r="E105" s="2"/>
      <c r="F105" s="2"/>
      <c r="G105" s="120"/>
      <c r="H105" s="120"/>
      <c r="I105" s="120"/>
      <c r="J105" s="58"/>
      <c r="K105" s="121"/>
      <c r="L105" s="2"/>
      <c r="M105" s="120"/>
      <c r="N105" s="120"/>
      <c r="O105" s="120"/>
      <c r="P105" s="120"/>
      <c r="Q105" s="2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122"/>
      <c r="AJ105" s="122"/>
      <c r="AK105" s="2"/>
      <c r="AL105" s="2"/>
      <c r="AM105" s="2"/>
      <c r="AN105" s="2"/>
      <c r="AO105" s="2"/>
      <c r="AP105" s="2"/>
      <c r="AQ105" s="2"/>
      <c r="AR105" s="15"/>
    </row>
    <row r="106" spans="1:44" ht="11.25" customHeight="1">
      <c r="A106" s="120"/>
      <c r="B106" s="120"/>
      <c r="C106" s="120"/>
      <c r="D106" s="120"/>
      <c r="E106" s="2"/>
      <c r="F106" s="2"/>
      <c r="G106" s="120"/>
      <c r="H106" s="120"/>
      <c r="I106" s="120"/>
      <c r="J106" s="58"/>
      <c r="K106" s="121"/>
      <c r="L106" s="2"/>
      <c r="M106" s="120"/>
      <c r="N106" s="120"/>
      <c r="O106" s="120"/>
      <c r="P106" s="120"/>
      <c r="Q106" s="2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122"/>
      <c r="AJ106" s="122"/>
      <c r="AK106" s="2"/>
      <c r="AL106" s="2"/>
      <c r="AM106" s="2"/>
      <c r="AN106" s="2"/>
      <c r="AO106" s="2"/>
      <c r="AP106" s="2"/>
      <c r="AQ106" s="2"/>
      <c r="AR106" s="15"/>
    </row>
    <row r="107" spans="1:44" ht="11.25" customHeight="1">
      <c r="A107" s="120"/>
      <c r="B107" s="120"/>
      <c r="C107" s="120"/>
      <c r="D107" s="120"/>
      <c r="E107" s="2"/>
      <c r="F107" s="2"/>
      <c r="G107" s="120"/>
      <c r="H107" s="120"/>
      <c r="I107" s="120"/>
      <c r="J107" s="58"/>
      <c r="K107" s="121"/>
      <c r="L107" s="2"/>
      <c r="M107" s="120"/>
      <c r="N107" s="120"/>
      <c r="O107" s="120"/>
      <c r="P107" s="120"/>
      <c r="Q107" s="2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122"/>
      <c r="AJ107" s="122"/>
      <c r="AK107" s="2"/>
      <c r="AL107" s="2"/>
      <c r="AM107" s="2"/>
      <c r="AN107" s="2"/>
      <c r="AO107" s="2"/>
      <c r="AP107" s="2"/>
      <c r="AQ107" s="2"/>
      <c r="AR107" s="15"/>
    </row>
    <row r="108" spans="1:44" ht="11.25" customHeight="1">
      <c r="A108" s="120"/>
      <c r="B108" s="120"/>
      <c r="C108" s="120"/>
      <c r="D108" s="120"/>
      <c r="E108" s="2"/>
      <c r="F108" s="2"/>
      <c r="G108" s="120"/>
      <c r="H108" s="120"/>
      <c r="I108" s="120"/>
      <c r="J108" s="58"/>
      <c r="K108" s="121"/>
      <c r="L108" s="2"/>
      <c r="M108" s="120"/>
      <c r="N108" s="120"/>
      <c r="O108" s="120"/>
      <c r="P108" s="120"/>
      <c r="Q108" s="2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122"/>
      <c r="AJ108" s="122"/>
      <c r="AK108" s="2"/>
      <c r="AL108" s="2"/>
      <c r="AM108" s="2"/>
      <c r="AN108" s="2"/>
      <c r="AO108" s="2"/>
      <c r="AP108" s="2"/>
      <c r="AQ108" s="2"/>
      <c r="AR108" s="15"/>
    </row>
    <row r="109" spans="1:44" ht="11.25" customHeight="1">
      <c r="A109" s="120"/>
      <c r="B109" s="120"/>
      <c r="C109" s="120"/>
      <c r="D109" s="120"/>
      <c r="E109" s="2"/>
      <c r="F109" s="2"/>
      <c r="G109" s="120"/>
      <c r="H109" s="120"/>
      <c r="I109" s="120"/>
      <c r="J109" s="58"/>
      <c r="K109" s="121"/>
      <c r="L109" s="2"/>
      <c r="M109" s="120"/>
      <c r="N109" s="120"/>
      <c r="O109" s="120"/>
      <c r="P109" s="120"/>
      <c r="Q109" s="2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122"/>
      <c r="AJ109" s="122"/>
      <c r="AK109" s="2"/>
      <c r="AL109" s="2"/>
      <c r="AM109" s="2"/>
      <c r="AN109" s="2"/>
      <c r="AO109" s="2"/>
      <c r="AP109" s="2"/>
      <c r="AQ109" s="2"/>
      <c r="AR109" s="15"/>
    </row>
    <row r="110" spans="1:44" ht="11.25" customHeight="1">
      <c r="A110" s="120"/>
      <c r="B110" s="120"/>
      <c r="C110" s="120"/>
      <c r="D110" s="120"/>
      <c r="E110" s="2"/>
      <c r="F110" s="2"/>
      <c r="G110" s="120"/>
      <c r="H110" s="120"/>
      <c r="I110" s="120"/>
      <c r="J110" s="58"/>
      <c r="K110" s="121"/>
      <c r="L110" s="2"/>
      <c r="M110" s="120"/>
      <c r="N110" s="120"/>
      <c r="O110" s="120"/>
      <c r="P110" s="120"/>
      <c r="Q110" s="2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122"/>
      <c r="AJ110" s="122"/>
      <c r="AK110" s="2"/>
      <c r="AL110" s="2"/>
      <c r="AM110" s="2"/>
      <c r="AN110" s="2"/>
      <c r="AO110" s="2"/>
      <c r="AP110" s="2"/>
      <c r="AQ110" s="2"/>
      <c r="AR110" s="15"/>
    </row>
    <row r="111" spans="1:44" ht="11.25" customHeight="1">
      <c r="A111" s="120"/>
      <c r="B111" s="120"/>
      <c r="C111" s="120"/>
      <c r="D111" s="120"/>
      <c r="E111" s="2"/>
      <c r="F111" s="2"/>
      <c r="G111" s="120"/>
      <c r="H111" s="120"/>
      <c r="I111" s="120"/>
      <c r="J111" s="58"/>
      <c r="K111" s="121"/>
      <c r="L111" s="2"/>
      <c r="M111" s="120"/>
      <c r="N111" s="120"/>
      <c r="O111" s="120"/>
      <c r="P111" s="120"/>
      <c r="Q111" s="2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122"/>
      <c r="AJ111" s="122"/>
      <c r="AK111" s="2"/>
      <c r="AL111" s="2"/>
      <c r="AM111" s="2"/>
      <c r="AN111" s="2"/>
      <c r="AO111" s="2"/>
      <c r="AP111" s="2"/>
      <c r="AQ111" s="2"/>
      <c r="AR111" s="15"/>
    </row>
    <row r="112" spans="1:44" ht="11.25" customHeight="1">
      <c r="A112" s="120"/>
      <c r="B112" s="120"/>
      <c r="C112" s="120"/>
      <c r="D112" s="120"/>
      <c r="E112" s="2"/>
      <c r="F112" s="2"/>
      <c r="G112" s="120"/>
      <c r="H112" s="120"/>
      <c r="I112" s="120"/>
      <c r="J112" s="58"/>
      <c r="K112" s="121"/>
      <c r="L112" s="2"/>
      <c r="M112" s="120"/>
      <c r="N112" s="120"/>
      <c r="O112" s="120"/>
      <c r="P112" s="120"/>
      <c r="Q112" s="2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122"/>
      <c r="AJ112" s="122"/>
      <c r="AK112" s="2"/>
      <c r="AL112" s="2"/>
      <c r="AM112" s="2"/>
      <c r="AN112" s="2"/>
      <c r="AO112" s="2"/>
      <c r="AP112" s="2"/>
      <c r="AQ112" s="2"/>
      <c r="AR112" s="15"/>
    </row>
    <row r="113" spans="1:44" ht="11.25" customHeight="1">
      <c r="A113" s="120"/>
      <c r="B113" s="120"/>
      <c r="C113" s="120"/>
      <c r="D113" s="120"/>
      <c r="E113" s="2"/>
      <c r="F113" s="2"/>
      <c r="G113" s="120"/>
      <c r="H113" s="120"/>
      <c r="I113" s="120"/>
      <c r="J113" s="58"/>
      <c r="K113" s="121"/>
      <c r="L113" s="2"/>
      <c r="M113" s="120"/>
      <c r="N113" s="120"/>
      <c r="O113" s="120"/>
      <c r="P113" s="120"/>
      <c r="Q113" s="2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122"/>
      <c r="AJ113" s="122"/>
      <c r="AK113" s="2"/>
      <c r="AL113" s="2"/>
      <c r="AM113" s="2"/>
      <c r="AN113" s="2"/>
      <c r="AO113" s="2"/>
      <c r="AP113" s="2"/>
      <c r="AQ113" s="2"/>
      <c r="AR113" s="15"/>
    </row>
    <row r="114" spans="1:44" ht="11.25" customHeight="1">
      <c r="A114" s="120"/>
      <c r="B114" s="120"/>
      <c r="C114" s="120"/>
      <c r="D114" s="120"/>
      <c r="E114" s="2"/>
      <c r="F114" s="2"/>
      <c r="G114" s="120"/>
      <c r="H114" s="120"/>
      <c r="I114" s="120"/>
      <c r="J114" s="58"/>
      <c r="K114" s="121"/>
      <c r="L114" s="2"/>
      <c r="M114" s="120"/>
      <c r="N114" s="120"/>
      <c r="O114" s="120"/>
      <c r="P114" s="120"/>
      <c r="Q114" s="2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122"/>
      <c r="AJ114" s="122"/>
      <c r="AK114" s="2"/>
      <c r="AL114" s="2"/>
      <c r="AM114" s="2"/>
      <c r="AN114" s="2"/>
      <c r="AO114" s="2"/>
      <c r="AP114" s="2"/>
      <c r="AQ114" s="2"/>
      <c r="AR114" s="15"/>
    </row>
    <row r="115" spans="1:44" ht="11.25" customHeight="1">
      <c r="A115" s="120"/>
      <c r="B115" s="120"/>
      <c r="C115" s="120"/>
      <c r="D115" s="120"/>
      <c r="E115" s="2"/>
      <c r="F115" s="2"/>
      <c r="G115" s="120"/>
      <c r="H115" s="120"/>
      <c r="I115" s="120"/>
      <c r="J115" s="58"/>
      <c r="K115" s="121"/>
      <c r="L115" s="2"/>
      <c r="M115" s="120"/>
      <c r="N115" s="120"/>
      <c r="O115" s="120"/>
      <c r="P115" s="120"/>
      <c r="Q115" s="2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122"/>
      <c r="AJ115" s="122"/>
      <c r="AK115" s="2"/>
      <c r="AL115" s="2"/>
      <c r="AM115" s="2"/>
      <c r="AN115" s="2"/>
      <c r="AO115" s="2"/>
      <c r="AP115" s="2"/>
      <c r="AQ115" s="2"/>
      <c r="AR115" s="15"/>
    </row>
    <row r="116" spans="1:44" ht="11.25" customHeight="1">
      <c r="A116" s="120"/>
      <c r="B116" s="120"/>
      <c r="C116" s="120"/>
      <c r="D116" s="120"/>
      <c r="E116" s="2"/>
      <c r="F116" s="2"/>
      <c r="G116" s="120"/>
      <c r="H116" s="120"/>
      <c r="I116" s="120"/>
      <c r="J116" s="58"/>
      <c r="K116" s="121"/>
      <c r="L116" s="2"/>
      <c r="M116" s="120"/>
      <c r="N116" s="120"/>
      <c r="O116" s="120"/>
      <c r="P116" s="120"/>
      <c r="Q116" s="2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122"/>
      <c r="AJ116" s="122"/>
      <c r="AK116" s="2"/>
      <c r="AL116" s="2"/>
      <c r="AM116" s="2"/>
      <c r="AN116" s="2"/>
      <c r="AO116" s="2"/>
      <c r="AP116" s="2"/>
      <c r="AQ116" s="2"/>
      <c r="AR116" s="15"/>
    </row>
    <row r="117" spans="1:44" ht="11.25" customHeight="1">
      <c r="A117" s="120"/>
      <c r="B117" s="120"/>
      <c r="C117" s="120"/>
      <c r="D117" s="120"/>
      <c r="E117" s="2"/>
      <c r="F117" s="2"/>
      <c r="G117" s="120"/>
      <c r="H117" s="120"/>
      <c r="I117" s="120"/>
      <c r="J117" s="58"/>
      <c r="K117" s="121"/>
      <c r="L117" s="2"/>
      <c r="M117" s="120"/>
      <c r="N117" s="120"/>
      <c r="O117" s="120"/>
      <c r="P117" s="120"/>
      <c r="Q117" s="2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122"/>
      <c r="AJ117" s="122"/>
      <c r="AK117" s="2"/>
      <c r="AL117" s="2"/>
      <c r="AM117" s="2"/>
      <c r="AN117" s="2"/>
      <c r="AO117" s="2"/>
      <c r="AP117" s="2"/>
      <c r="AQ117" s="2"/>
      <c r="AR117" s="15"/>
    </row>
    <row r="118" spans="1:44" ht="11.25" customHeight="1">
      <c r="A118" s="120"/>
      <c r="B118" s="120"/>
      <c r="C118" s="120"/>
      <c r="D118" s="120"/>
      <c r="E118" s="2"/>
      <c r="F118" s="2"/>
      <c r="G118" s="120"/>
      <c r="H118" s="120"/>
      <c r="I118" s="120"/>
      <c r="J118" s="58"/>
      <c r="K118" s="121"/>
      <c r="L118" s="2"/>
      <c r="M118" s="120"/>
      <c r="N118" s="120"/>
      <c r="O118" s="120"/>
      <c r="P118" s="120"/>
      <c r="Q118" s="2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122"/>
      <c r="AJ118" s="122"/>
      <c r="AK118" s="2"/>
      <c r="AL118" s="2"/>
      <c r="AM118" s="2"/>
      <c r="AN118" s="2"/>
      <c r="AO118" s="2"/>
      <c r="AP118" s="2"/>
      <c r="AQ118" s="2"/>
      <c r="AR118" s="15"/>
    </row>
    <row r="119" spans="1:44" ht="11.25" customHeight="1">
      <c r="A119" s="120"/>
      <c r="B119" s="120"/>
      <c r="C119" s="120"/>
      <c r="D119" s="120"/>
      <c r="E119" s="2"/>
      <c r="F119" s="2"/>
      <c r="G119" s="120"/>
      <c r="H119" s="120"/>
      <c r="I119" s="120"/>
      <c r="J119" s="58"/>
      <c r="K119" s="121"/>
      <c r="L119" s="2"/>
      <c r="M119" s="120"/>
      <c r="N119" s="120"/>
      <c r="O119" s="120"/>
      <c r="P119" s="120"/>
      <c r="Q119" s="2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122"/>
      <c r="AJ119" s="122"/>
      <c r="AK119" s="2"/>
      <c r="AL119" s="2"/>
      <c r="AM119" s="2"/>
      <c r="AN119" s="2"/>
      <c r="AO119" s="2"/>
      <c r="AP119" s="2"/>
      <c r="AQ119" s="2"/>
      <c r="AR119" s="15"/>
    </row>
    <row r="120" spans="1:44" ht="11.25" customHeight="1">
      <c r="A120" s="120"/>
      <c r="B120" s="120"/>
      <c r="C120" s="120"/>
      <c r="D120" s="120"/>
      <c r="E120" s="2"/>
      <c r="F120" s="2"/>
      <c r="G120" s="120"/>
      <c r="H120" s="120"/>
      <c r="I120" s="120"/>
      <c r="J120" s="58"/>
      <c r="K120" s="121"/>
      <c r="L120" s="2"/>
      <c r="M120" s="120"/>
      <c r="N120" s="120"/>
      <c r="O120" s="120"/>
      <c r="P120" s="120"/>
      <c r="Q120" s="2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122"/>
      <c r="AJ120" s="122"/>
      <c r="AK120" s="2"/>
      <c r="AL120" s="2"/>
      <c r="AM120" s="2"/>
      <c r="AN120" s="2"/>
      <c r="AO120" s="2"/>
      <c r="AP120" s="2"/>
      <c r="AQ120" s="2"/>
      <c r="AR120" s="15"/>
    </row>
    <row r="121" spans="1:44" ht="11.25" customHeight="1">
      <c r="A121" s="120"/>
      <c r="B121" s="120"/>
      <c r="C121" s="120"/>
      <c r="D121" s="120"/>
      <c r="E121" s="2"/>
      <c r="F121" s="2"/>
      <c r="G121" s="120"/>
      <c r="H121" s="120"/>
      <c r="I121" s="120"/>
      <c r="J121" s="58"/>
      <c r="K121" s="121"/>
      <c r="L121" s="2"/>
      <c r="M121" s="120"/>
      <c r="N121" s="120"/>
      <c r="O121" s="120"/>
      <c r="P121" s="120"/>
      <c r="Q121" s="2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122"/>
      <c r="AJ121" s="122"/>
      <c r="AK121" s="2"/>
      <c r="AL121" s="2"/>
      <c r="AM121" s="2"/>
      <c r="AN121" s="2"/>
      <c r="AO121" s="2"/>
      <c r="AP121" s="2"/>
      <c r="AQ121" s="2"/>
      <c r="AR121" s="15"/>
    </row>
    <row r="122" spans="1:44" ht="11.25" customHeight="1">
      <c r="A122" s="120"/>
      <c r="B122" s="120"/>
      <c r="C122" s="120"/>
      <c r="D122" s="120"/>
      <c r="E122" s="2"/>
      <c r="F122" s="2"/>
      <c r="G122" s="120"/>
      <c r="H122" s="120"/>
      <c r="I122" s="120"/>
      <c r="J122" s="58"/>
      <c r="K122" s="121"/>
      <c r="L122" s="2"/>
      <c r="M122" s="120"/>
      <c r="N122" s="120"/>
      <c r="O122" s="120"/>
      <c r="P122" s="120"/>
      <c r="Q122" s="2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122"/>
      <c r="AJ122" s="122"/>
      <c r="AK122" s="2"/>
      <c r="AL122" s="2"/>
      <c r="AM122" s="2"/>
      <c r="AN122" s="2"/>
      <c r="AO122" s="2"/>
      <c r="AP122" s="2"/>
      <c r="AQ122" s="2"/>
      <c r="AR122" s="15"/>
    </row>
    <row r="123" spans="1:44" ht="11.25" customHeight="1">
      <c r="A123" s="120"/>
      <c r="B123" s="120"/>
      <c r="C123" s="120"/>
      <c r="D123" s="120"/>
      <c r="E123" s="2"/>
      <c r="F123" s="2"/>
      <c r="G123" s="120"/>
      <c r="H123" s="120"/>
      <c r="I123" s="120"/>
      <c r="J123" s="58"/>
      <c r="K123" s="121"/>
      <c r="L123" s="2"/>
      <c r="M123" s="120"/>
      <c r="N123" s="120"/>
      <c r="O123" s="120"/>
      <c r="P123" s="120"/>
      <c r="Q123" s="2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122"/>
      <c r="AJ123" s="122"/>
      <c r="AK123" s="2"/>
      <c r="AL123" s="2"/>
      <c r="AM123" s="2"/>
      <c r="AN123" s="2"/>
      <c r="AO123" s="2"/>
      <c r="AP123" s="2"/>
      <c r="AQ123" s="2"/>
      <c r="AR123" s="15"/>
    </row>
    <row r="124" spans="1:44" ht="11.25" customHeight="1">
      <c r="A124" s="120"/>
      <c r="B124" s="120"/>
      <c r="C124" s="120"/>
      <c r="D124" s="120"/>
      <c r="E124" s="2"/>
      <c r="F124" s="2"/>
      <c r="G124" s="120"/>
      <c r="H124" s="120"/>
      <c r="I124" s="120"/>
      <c r="J124" s="58"/>
      <c r="K124" s="121"/>
      <c r="L124" s="2"/>
      <c r="M124" s="120"/>
      <c r="N124" s="120"/>
      <c r="O124" s="120"/>
      <c r="P124" s="120"/>
      <c r="Q124" s="2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122"/>
      <c r="AJ124" s="122"/>
      <c r="AK124" s="2"/>
      <c r="AL124" s="2"/>
      <c r="AM124" s="2"/>
      <c r="AN124" s="2"/>
      <c r="AO124" s="2"/>
      <c r="AP124" s="2"/>
      <c r="AQ124" s="2"/>
      <c r="AR124" s="15"/>
    </row>
    <row r="125" spans="1:44" ht="11.25" customHeight="1">
      <c r="A125" s="120"/>
      <c r="B125" s="120"/>
      <c r="C125" s="120"/>
      <c r="D125" s="120"/>
      <c r="E125" s="2"/>
      <c r="F125" s="2"/>
      <c r="G125" s="120"/>
      <c r="H125" s="120"/>
      <c r="I125" s="120"/>
      <c r="J125" s="58"/>
      <c r="K125" s="121"/>
      <c r="L125" s="2"/>
      <c r="M125" s="120"/>
      <c r="N125" s="120"/>
      <c r="O125" s="120"/>
      <c r="P125" s="120"/>
      <c r="Q125" s="2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122"/>
      <c r="AJ125" s="122"/>
      <c r="AK125" s="2"/>
      <c r="AL125" s="2"/>
      <c r="AM125" s="2"/>
      <c r="AN125" s="2"/>
      <c r="AO125" s="2"/>
      <c r="AP125" s="2"/>
      <c r="AQ125" s="2"/>
      <c r="AR125" s="15"/>
    </row>
    <row r="126" spans="1:44" ht="11.25" customHeight="1">
      <c r="A126" s="120"/>
      <c r="B126" s="120"/>
      <c r="C126" s="120"/>
      <c r="D126" s="120"/>
      <c r="E126" s="2"/>
      <c r="F126" s="2"/>
      <c r="G126" s="120"/>
      <c r="H126" s="120"/>
      <c r="I126" s="120"/>
      <c r="J126" s="58"/>
      <c r="K126" s="121"/>
      <c r="L126" s="2"/>
      <c r="M126" s="120"/>
      <c r="N126" s="120"/>
      <c r="O126" s="120"/>
      <c r="P126" s="120"/>
      <c r="Q126" s="2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122"/>
      <c r="AJ126" s="122"/>
      <c r="AK126" s="2"/>
      <c r="AL126" s="2"/>
      <c r="AM126" s="2"/>
      <c r="AN126" s="2"/>
      <c r="AO126" s="2"/>
      <c r="AP126" s="2"/>
      <c r="AQ126" s="2"/>
      <c r="AR126" s="15"/>
    </row>
    <row r="127" spans="1:44" ht="11.25" customHeight="1">
      <c r="A127" s="120"/>
      <c r="B127" s="120"/>
      <c r="C127" s="120"/>
      <c r="D127" s="120"/>
      <c r="E127" s="2"/>
      <c r="F127" s="2"/>
      <c r="G127" s="120"/>
      <c r="H127" s="120"/>
      <c r="I127" s="120"/>
      <c r="J127" s="58"/>
      <c r="K127" s="121"/>
      <c r="L127" s="2"/>
      <c r="M127" s="120"/>
      <c r="N127" s="120"/>
      <c r="O127" s="120"/>
      <c r="P127" s="120"/>
      <c r="Q127" s="2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122"/>
      <c r="AJ127" s="122"/>
      <c r="AK127" s="2"/>
      <c r="AL127" s="2"/>
      <c r="AM127" s="2"/>
      <c r="AN127" s="2"/>
      <c r="AO127" s="2"/>
      <c r="AP127" s="2"/>
      <c r="AQ127" s="2"/>
      <c r="AR127" s="15"/>
    </row>
    <row r="128" spans="1:44" ht="11.25" customHeight="1">
      <c r="A128" s="120"/>
      <c r="B128" s="120"/>
      <c r="C128" s="120"/>
      <c r="D128" s="120"/>
      <c r="E128" s="2"/>
      <c r="F128" s="2"/>
      <c r="G128" s="120"/>
      <c r="H128" s="120"/>
      <c r="I128" s="120"/>
      <c r="J128" s="58"/>
      <c r="K128" s="121"/>
      <c r="L128" s="2"/>
      <c r="M128" s="120"/>
      <c r="N128" s="120"/>
      <c r="O128" s="120"/>
      <c r="P128" s="120"/>
      <c r="Q128" s="2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122"/>
      <c r="AJ128" s="122"/>
      <c r="AK128" s="2"/>
      <c r="AL128" s="2"/>
      <c r="AM128" s="2"/>
      <c r="AN128" s="2"/>
      <c r="AO128" s="2"/>
      <c r="AP128" s="2"/>
      <c r="AQ128" s="2"/>
      <c r="AR128" s="15"/>
    </row>
    <row r="129" spans="1:44" ht="11.25" customHeight="1">
      <c r="A129" s="120"/>
      <c r="B129" s="120"/>
      <c r="C129" s="120"/>
      <c r="D129" s="120"/>
      <c r="E129" s="2"/>
      <c r="F129" s="2"/>
      <c r="G129" s="120"/>
      <c r="H129" s="120"/>
      <c r="I129" s="120"/>
      <c r="J129" s="58"/>
      <c r="K129" s="121"/>
      <c r="L129" s="2"/>
      <c r="M129" s="120"/>
      <c r="N129" s="120"/>
      <c r="O129" s="120"/>
      <c r="P129" s="120"/>
      <c r="Q129" s="2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122"/>
      <c r="AJ129" s="122"/>
      <c r="AK129" s="2"/>
      <c r="AL129" s="2"/>
      <c r="AM129" s="2"/>
      <c r="AN129" s="2"/>
      <c r="AO129" s="2"/>
      <c r="AP129" s="2"/>
      <c r="AQ129" s="2"/>
      <c r="AR129" s="15"/>
    </row>
    <row r="130" spans="1:44" ht="11.25" customHeight="1">
      <c r="A130" s="120"/>
      <c r="B130" s="120"/>
      <c r="C130" s="120"/>
      <c r="D130" s="120"/>
      <c r="E130" s="2"/>
      <c r="F130" s="2"/>
      <c r="G130" s="120"/>
      <c r="H130" s="120"/>
      <c r="I130" s="120"/>
      <c r="J130" s="58"/>
      <c r="K130" s="121"/>
      <c r="L130" s="2"/>
      <c r="M130" s="120"/>
      <c r="N130" s="120"/>
      <c r="O130" s="120"/>
      <c r="P130" s="120"/>
      <c r="Q130" s="2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122"/>
      <c r="AJ130" s="122"/>
      <c r="AK130" s="2"/>
      <c r="AL130" s="2"/>
      <c r="AM130" s="2"/>
      <c r="AN130" s="2"/>
      <c r="AO130" s="2"/>
      <c r="AP130" s="2"/>
      <c r="AQ130" s="2"/>
      <c r="AR130" s="15"/>
    </row>
    <row r="131" spans="1:44" ht="11.25" customHeight="1">
      <c r="A131" s="120"/>
      <c r="B131" s="120"/>
      <c r="C131" s="120"/>
      <c r="D131" s="120"/>
      <c r="E131" s="2"/>
      <c r="F131" s="2"/>
      <c r="G131" s="120"/>
      <c r="H131" s="120"/>
      <c r="I131" s="120"/>
      <c r="J131" s="58"/>
      <c r="K131" s="121"/>
      <c r="L131" s="2"/>
      <c r="M131" s="120"/>
      <c r="N131" s="120"/>
      <c r="O131" s="120"/>
      <c r="P131" s="120"/>
      <c r="Q131" s="2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122"/>
      <c r="AJ131" s="122"/>
      <c r="AK131" s="2"/>
      <c r="AL131" s="2"/>
      <c r="AM131" s="2"/>
      <c r="AN131" s="2"/>
      <c r="AO131" s="2"/>
      <c r="AP131" s="2"/>
      <c r="AQ131" s="2"/>
      <c r="AR131" s="15"/>
    </row>
    <row r="132" spans="1:44" ht="11.25" customHeight="1">
      <c r="A132" s="120"/>
      <c r="B132" s="120"/>
      <c r="C132" s="120"/>
      <c r="D132" s="120"/>
      <c r="E132" s="2"/>
      <c r="F132" s="2"/>
      <c r="G132" s="120"/>
      <c r="H132" s="120"/>
      <c r="I132" s="120"/>
      <c r="J132" s="58"/>
      <c r="K132" s="121"/>
      <c r="L132" s="2"/>
      <c r="M132" s="120"/>
      <c r="N132" s="120"/>
      <c r="O132" s="120"/>
      <c r="P132" s="120"/>
      <c r="Q132" s="2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122"/>
      <c r="AJ132" s="122"/>
      <c r="AK132" s="2"/>
      <c r="AL132" s="2"/>
      <c r="AM132" s="2"/>
      <c r="AN132" s="2"/>
      <c r="AO132" s="2"/>
      <c r="AP132" s="2"/>
      <c r="AQ132" s="2"/>
      <c r="AR132" s="15"/>
    </row>
    <row r="133" spans="1:44" ht="11.25" customHeight="1">
      <c r="A133" s="120"/>
      <c r="B133" s="120"/>
      <c r="C133" s="120"/>
      <c r="D133" s="120"/>
      <c r="E133" s="2"/>
      <c r="F133" s="2"/>
      <c r="G133" s="120"/>
      <c r="H133" s="120"/>
      <c r="I133" s="120"/>
      <c r="J133" s="58"/>
      <c r="K133" s="121"/>
      <c r="L133" s="2"/>
      <c r="M133" s="120"/>
      <c r="N133" s="120"/>
      <c r="O133" s="120"/>
      <c r="P133" s="120"/>
      <c r="Q133" s="2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122"/>
      <c r="AJ133" s="122"/>
      <c r="AK133" s="2"/>
      <c r="AL133" s="2"/>
      <c r="AM133" s="2"/>
      <c r="AN133" s="2"/>
      <c r="AO133" s="2"/>
      <c r="AP133" s="2"/>
      <c r="AQ133" s="2"/>
      <c r="AR133" s="15"/>
    </row>
    <row r="134" spans="1:44" ht="11.25" customHeight="1">
      <c r="A134" s="120"/>
      <c r="B134" s="120"/>
      <c r="C134" s="120"/>
      <c r="D134" s="120"/>
      <c r="E134" s="2"/>
      <c r="F134" s="2"/>
      <c r="G134" s="120"/>
      <c r="H134" s="120"/>
      <c r="I134" s="120"/>
      <c r="J134" s="58"/>
      <c r="K134" s="121"/>
      <c r="L134" s="2"/>
      <c r="M134" s="120"/>
      <c r="N134" s="120"/>
      <c r="O134" s="120"/>
      <c r="P134" s="120"/>
      <c r="Q134" s="2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122"/>
      <c r="AJ134" s="122"/>
      <c r="AK134" s="2"/>
      <c r="AL134" s="2"/>
      <c r="AM134" s="2"/>
      <c r="AN134" s="2"/>
      <c r="AO134" s="2"/>
      <c r="AP134" s="2"/>
      <c r="AQ134" s="2"/>
      <c r="AR134" s="15"/>
    </row>
    <row r="135" spans="1:44" ht="11.25" customHeight="1">
      <c r="A135" s="120"/>
      <c r="B135" s="120"/>
      <c r="C135" s="120"/>
      <c r="D135" s="120"/>
      <c r="E135" s="2"/>
      <c r="F135" s="2"/>
      <c r="G135" s="120"/>
      <c r="H135" s="120"/>
      <c r="I135" s="120"/>
      <c r="J135" s="58"/>
      <c r="K135" s="121"/>
      <c r="L135" s="2"/>
      <c r="M135" s="120"/>
      <c r="N135" s="120"/>
      <c r="O135" s="120"/>
      <c r="P135" s="120"/>
      <c r="Q135" s="2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122"/>
      <c r="AJ135" s="122"/>
      <c r="AK135" s="2"/>
      <c r="AL135" s="2"/>
      <c r="AM135" s="2"/>
      <c r="AN135" s="2"/>
      <c r="AO135" s="2"/>
      <c r="AP135" s="2"/>
      <c r="AQ135" s="2"/>
      <c r="AR135" s="15"/>
    </row>
    <row r="136" spans="1:44" ht="11.25" customHeight="1">
      <c r="A136" s="120"/>
      <c r="B136" s="120"/>
      <c r="C136" s="120"/>
      <c r="D136" s="120"/>
      <c r="E136" s="2"/>
      <c r="F136" s="2"/>
      <c r="G136" s="120"/>
      <c r="H136" s="120"/>
      <c r="I136" s="120"/>
      <c r="J136" s="58"/>
      <c r="K136" s="121"/>
      <c r="L136" s="2"/>
      <c r="M136" s="120"/>
      <c r="N136" s="120"/>
      <c r="O136" s="120"/>
      <c r="P136" s="120"/>
      <c r="Q136" s="2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122"/>
      <c r="AJ136" s="122"/>
      <c r="AK136" s="2"/>
      <c r="AL136" s="2"/>
      <c r="AM136" s="2"/>
      <c r="AN136" s="2"/>
      <c r="AO136" s="2"/>
      <c r="AP136" s="2"/>
      <c r="AQ136" s="2"/>
      <c r="AR136" s="15"/>
    </row>
    <row r="137" spans="1:44" ht="11.25" customHeight="1">
      <c r="A137" s="120"/>
      <c r="B137" s="120"/>
      <c r="C137" s="120"/>
      <c r="D137" s="120"/>
      <c r="E137" s="2"/>
      <c r="F137" s="2"/>
      <c r="G137" s="120"/>
      <c r="H137" s="120"/>
      <c r="I137" s="120"/>
      <c r="J137" s="58"/>
      <c r="K137" s="121"/>
      <c r="L137" s="2"/>
      <c r="M137" s="120"/>
      <c r="N137" s="120"/>
      <c r="O137" s="120"/>
      <c r="P137" s="120"/>
      <c r="Q137" s="2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122"/>
      <c r="AJ137" s="122"/>
      <c r="AK137" s="2"/>
      <c r="AL137" s="2"/>
      <c r="AM137" s="2"/>
      <c r="AN137" s="2"/>
      <c r="AO137" s="2"/>
      <c r="AP137" s="2"/>
      <c r="AQ137" s="2"/>
      <c r="AR137" s="15"/>
    </row>
    <row r="138" spans="1:44" ht="11.25" customHeight="1">
      <c r="A138" s="120"/>
      <c r="B138" s="120"/>
      <c r="C138" s="120"/>
      <c r="D138" s="120"/>
      <c r="E138" s="2"/>
      <c r="F138" s="2"/>
      <c r="G138" s="120"/>
      <c r="H138" s="120"/>
      <c r="I138" s="120"/>
      <c r="J138" s="58"/>
      <c r="K138" s="121"/>
      <c r="L138" s="2"/>
      <c r="M138" s="120"/>
      <c r="N138" s="120"/>
      <c r="O138" s="120"/>
      <c r="P138" s="120"/>
      <c r="Q138" s="2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122"/>
      <c r="AJ138" s="122"/>
      <c r="AK138" s="2"/>
      <c r="AL138" s="2"/>
      <c r="AM138" s="2"/>
      <c r="AN138" s="2"/>
      <c r="AO138" s="2"/>
      <c r="AP138" s="2"/>
      <c r="AQ138" s="2"/>
      <c r="AR138" s="15"/>
    </row>
    <row r="139" spans="1:44" ht="11.25" customHeight="1">
      <c r="A139" s="120"/>
      <c r="B139" s="120"/>
      <c r="C139" s="120"/>
      <c r="D139" s="120"/>
      <c r="E139" s="2"/>
      <c r="F139" s="2"/>
      <c r="G139" s="120"/>
      <c r="H139" s="120"/>
      <c r="I139" s="120"/>
      <c r="J139" s="58"/>
      <c r="K139" s="121"/>
      <c r="L139" s="2"/>
      <c r="M139" s="120"/>
      <c r="N139" s="120"/>
      <c r="O139" s="120"/>
      <c r="P139" s="120"/>
      <c r="Q139" s="2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122"/>
      <c r="AJ139" s="122"/>
      <c r="AK139" s="2"/>
      <c r="AL139" s="2"/>
      <c r="AM139" s="2"/>
      <c r="AN139" s="2"/>
      <c r="AO139" s="2"/>
      <c r="AP139" s="2"/>
      <c r="AQ139" s="2"/>
      <c r="AR139" s="15"/>
    </row>
    <row r="140" spans="1:44" ht="11.25" customHeight="1">
      <c r="A140" s="120"/>
      <c r="B140" s="120"/>
      <c r="C140" s="120"/>
      <c r="D140" s="120"/>
      <c r="E140" s="2"/>
      <c r="F140" s="2"/>
      <c r="G140" s="120"/>
      <c r="H140" s="120"/>
      <c r="I140" s="120"/>
      <c r="J140" s="58"/>
      <c r="K140" s="121"/>
      <c r="L140" s="2"/>
      <c r="M140" s="120"/>
      <c r="N140" s="120"/>
      <c r="O140" s="120"/>
      <c r="P140" s="120"/>
      <c r="Q140" s="2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122"/>
      <c r="AJ140" s="122"/>
      <c r="AK140" s="2"/>
      <c r="AL140" s="2"/>
      <c r="AM140" s="2"/>
      <c r="AN140" s="2"/>
      <c r="AO140" s="2"/>
      <c r="AP140" s="2"/>
      <c r="AQ140" s="2"/>
      <c r="AR140" s="15"/>
    </row>
    <row r="141" spans="1:44" ht="11.25" customHeight="1">
      <c r="A141" s="120"/>
      <c r="B141" s="120"/>
      <c r="C141" s="120"/>
      <c r="D141" s="120"/>
      <c r="E141" s="2"/>
      <c r="F141" s="2"/>
      <c r="G141" s="120"/>
      <c r="H141" s="120"/>
      <c r="I141" s="120"/>
      <c r="J141" s="58"/>
      <c r="K141" s="121"/>
      <c r="L141" s="2"/>
      <c r="M141" s="120"/>
      <c r="N141" s="120"/>
      <c r="O141" s="120"/>
      <c r="P141" s="120"/>
      <c r="Q141" s="2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122"/>
      <c r="AJ141" s="122"/>
      <c r="AK141" s="2"/>
      <c r="AL141" s="2"/>
      <c r="AM141" s="2"/>
      <c r="AN141" s="2"/>
      <c r="AO141" s="2"/>
      <c r="AP141" s="2"/>
      <c r="AQ141" s="2"/>
      <c r="AR141" s="15"/>
    </row>
    <row r="142" spans="1:44" ht="11.25" customHeight="1">
      <c r="A142" s="120"/>
      <c r="B142" s="120"/>
      <c r="C142" s="120"/>
      <c r="D142" s="120"/>
      <c r="E142" s="2"/>
      <c r="F142" s="2"/>
      <c r="G142" s="120"/>
      <c r="H142" s="120"/>
      <c r="I142" s="120"/>
      <c r="J142" s="58"/>
      <c r="K142" s="121"/>
      <c r="L142" s="2"/>
      <c r="M142" s="120"/>
      <c r="N142" s="120"/>
      <c r="O142" s="120"/>
      <c r="P142" s="120"/>
      <c r="Q142" s="2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122"/>
      <c r="AJ142" s="122"/>
      <c r="AK142" s="2"/>
      <c r="AL142" s="2"/>
      <c r="AM142" s="2"/>
      <c r="AN142" s="2"/>
      <c r="AO142" s="2"/>
      <c r="AP142" s="2"/>
      <c r="AQ142" s="2"/>
      <c r="AR142" s="15"/>
    </row>
    <row r="143" spans="1:44" ht="11.25" customHeight="1">
      <c r="A143" s="120"/>
      <c r="B143" s="120"/>
      <c r="C143" s="120"/>
      <c r="D143" s="120"/>
      <c r="E143" s="2"/>
      <c r="F143" s="2"/>
      <c r="G143" s="120"/>
      <c r="H143" s="120"/>
      <c r="I143" s="120"/>
      <c r="J143" s="58"/>
      <c r="K143" s="121"/>
      <c r="L143" s="2"/>
      <c r="M143" s="120"/>
      <c r="N143" s="120"/>
      <c r="O143" s="120"/>
      <c r="P143" s="120"/>
      <c r="Q143" s="2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122"/>
      <c r="AJ143" s="122"/>
      <c r="AK143" s="2"/>
      <c r="AL143" s="2"/>
      <c r="AM143" s="2"/>
      <c r="AN143" s="2"/>
      <c r="AO143" s="2"/>
      <c r="AP143" s="2"/>
      <c r="AQ143" s="2"/>
      <c r="AR143" s="15"/>
    </row>
    <row r="144" spans="1:44" ht="11.25" customHeight="1">
      <c r="A144" s="120"/>
      <c r="B144" s="120"/>
      <c r="C144" s="120"/>
      <c r="D144" s="120"/>
      <c r="E144" s="2"/>
      <c r="F144" s="2"/>
      <c r="G144" s="120"/>
      <c r="H144" s="120"/>
      <c r="I144" s="120"/>
      <c r="J144" s="58"/>
      <c r="K144" s="121"/>
      <c r="L144" s="2"/>
      <c r="M144" s="120"/>
      <c r="N144" s="120"/>
      <c r="O144" s="120"/>
      <c r="P144" s="120"/>
      <c r="Q144" s="2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122"/>
      <c r="AJ144" s="122"/>
      <c r="AK144" s="2"/>
      <c r="AL144" s="2"/>
      <c r="AM144" s="2"/>
      <c r="AN144" s="2"/>
      <c r="AO144" s="2"/>
      <c r="AP144" s="2"/>
      <c r="AQ144" s="2"/>
      <c r="AR144" s="15"/>
    </row>
    <row r="145" spans="1:44" ht="11.25" customHeight="1">
      <c r="A145" s="120"/>
      <c r="B145" s="120"/>
      <c r="C145" s="120"/>
      <c r="D145" s="120"/>
      <c r="E145" s="2"/>
      <c r="F145" s="2"/>
      <c r="G145" s="120"/>
      <c r="H145" s="120"/>
      <c r="I145" s="120"/>
      <c r="J145" s="58"/>
      <c r="K145" s="121"/>
      <c r="L145" s="2"/>
      <c r="M145" s="120"/>
      <c r="N145" s="120"/>
      <c r="O145" s="120"/>
      <c r="P145" s="120"/>
      <c r="Q145" s="2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122"/>
      <c r="AJ145" s="122"/>
      <c r="AK145" s="2"/>
      <c r="AL145" s="2"/>
      <c r="AM145" s="2"/>
      <c r="AN145" s="2"/>
      <c r="AO145" s="2"/>
      <c r="AP145" s="2"/>
      <c r="AQ145" s="2"/>
      <c r="AR145" s="15"/>
    </row>
    <row r="146" spans="1:44" ht="11.25" customHeight="1">
      <c r="A146" s="120"/>
      <c r="B146" s="120"/>
      <c r="C146" s="120"/>
      <c r="D146" s="120"/>
      <c r="E146" s="2"/>
      <c r="F146" s="2"/>
      <c r="G146" s="120"/>
      <c r="H146" s="120"/>
      <c r="I146" s="120"/>
      <c r="J146" s="58"/>
      <c r="K146" s="121"/>
      <c r="L146" s="2"/>
      <c r="M146" s="120"/>
      <c r="N146" s="120"/>
      <c r="O146" s="120"/>
      <c r="P146" s="120"/>
      <c r="Q146" s="2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122"/>
      <c r="AJ146" s="122"/>
      <c r="AK146" s="2"/>
      <c r="AL146" s="2"/>
      <c r="AM146" s="2"/>
      <c r="AN146" s="2"/>
      <c r="AO146" s="2"/>
      <c r="AP146" s="2"/>
      <c r="AQ146" s="2"/>
      <c r="AR146" s="15"/>
    </row>
    <row r="147" spans="1:44" ht="11.25" customHeight="1">
      <c r="A147" s="120"/>
      <c r="B147" s="120"/>
      <c r="C147" s="120"/>
      <c r="D147" s="120"/>
      <c r="E147" s="2"/>
      <c r="F147" s="2"/>
      <c r="G147" s="120"/>
      <c r="H147" s="120"/>
      <c r="I147" s="120"/>
      <c r="J147" s="58"/>
      <c r="K147" s="121"/>
      <c r="L147" s="2"/>
      <c r="M147" s="120"/>
      <c r="N147" s="120"/>
      <c r="O147" s="120"/>
      <c r="P147" s="120"/>
      <c r="Q147" s="2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122"/>
      <c r="AJ147" s="122"/>
      <c r="AK147" s="2"/>
      <c r="AL147" s="2"/>
      <c r="AM147" s="2"/>
      <c r="AN147" s="2"/>
      <c r="AO147" s="2"/>
      <c r="AP147" s="2"/>
      <c r="AQ147" s="2"/>
      <c r="AR147" s="15"/>
    </row>
    <row r="148" spans="1:44" ht="11.25" customHeight="1">
      <c r="A148" s="120"/>
      <c r="B148" s="120"/>
      <c r="C148" s="120"/>
      <c r="D148" s="120"/>
      <c r="E148" s="2"/>
      <c r="F148" s="2"/>
      <c r="G148" s="120"/>
      <c r="H148" s="120"/>
      <c r="I148" s="120"/>
      <c r="J148" s="58"/>
      <c r="K148" s="121"/>
      <c r="L148" s="2"/>
      <c r="M148" s="120"/>
      <c r="N148" s="120"/>
      <c r="O148" s="120"/>
      <c r="P148" s="120"/>
      <c r="Q148" s="2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122"/>
      <c r="AJ148" s="122"/>
      <c r="AK148" s="2"/>
      <c r="AL148" s="2"/>
      <c r="AM148" s="2"/>
      <c r="AN148" s="2"/>
      <c r="AO148" s="2"/>
      <c r="AP148" s="2"/>
      <c r="AQ148" s="2"/>
      <c r="AR148" s="15"/>
    </row>
    <row r="149" spans="1:44" ht="11.25" customHeight="1">
      <c r="A149" s="120"/>
      <c r="B149" s="120"/>
      <c r="C149" s="120"/>
      <c r="D149" s="120"/>
      <c r="E149" s="2"/>
      <c r="F149" s="2"/>
      <c r="G149" s="120"/>
      <c r="H149" s="120"/>
      <c r="I149" s="120"/>
      <c r="J149" s="58"/>
      <c r="K149" s="121"/>
      <c r="L149" s="2"/>
      <c r="M149" s="120"/>
      <c r="N149" s="120"/>
      <c r="O149" s="120"/>
      <c r="P149" s="120"/>
      <c r="Q149" s="2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122"/>
      <c r="AJ149" s="122"/>
      <c r="AK149" s="2"/>
      <c r="AL149" s="2"/>
      <c r="AM149" s="2"/>
      <c r="AN149" s="2"/>
      <c r="AO149" s="2"/>
      <c r="AP149" s="2"/>
      <c r="AQ149" s="2"/>
      <c r="AR149" s="15"/>
    </row>
    <row r="150" spans="1:44" ht="11.25" customHeight="1">
      <c r="A150" s="120"/>
      <c r="B150" s="120"/>
      <c r="C150" s="120"/>
      <c r="D150" s="120"/>
      <c r="E150" s="2"/>
      <c r="F150" s="2"/>
      <c r="G150" s="120"/>
      <c r="H150" s="120"/>
      <c r="I150" s="120"/>
      <c r="J150" s="58"/>
      <c r="K150" s="121"/>
      <c r="L150" s="2"/>
      <c r="M150" s="120"/>
      <c r="N150" s="120"/>
      <c r="O150" s="120"/>
      <c r="P150" s="120"/>
      <c r="Q150" s="2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122"/>
      <c r="AJ150" s="122"/>
      <c r="AK150" s="2"/>
      <c r="AL150" s="2"/>
      <c r="AM150" s="2"/>
      <c r="AN150" s="2"/>
      <c r="AO150" s="2"/>
      <c r="AP150" s="2"/>
      <c r="AQ150" s="2"/>
      <c r="AR150" s="15"/>
    </row>
    <row r="151" spans="1:44" ht="11.25" customHeight="1">
      <c r="A151" s="120"/>
      <c r="B151" s="120"/>
      <c r="C151" s="120"/>
      <c r="D151" s="120"/>
      <c r="E151" s="2"/>
      <c r="F151" s="2"/>
      <c r="G151" s="120"/>
      <c r="H151" s="120"/>
      <c r="I151" s="120"/>
      <c r="J151" s="58"/>
      <c r="K151" s="121"/>
      <c r="L151" s="2"/>
      <c r="M151" s="120"/>
      <c r="N151" s="120"/>
      <c r="O151" s="120"/>
      <c r="P151" s="120"/>
      <c r="Q151" s="2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122"/>
      <c r="AJ151" s="122"/>
      <c r="AK151" s="2"/>
      <c r="AL151" s="2"/>
      <c r="AM151" s="2"/>
      <c r="AN151" s="2"/>
      <c r="AO151" s="2"/>
      <c r="AP151" s="2"/>
      <c r="AQ151" s="2"/>
      <c r="AR151" s="15"/>
    </row>
    <row r="152" spans="1:44" ht="11.25" customHeight="1">
      <c r="A152" s="120"/>
      <c r="B152" s="120"/>
      <c r="C152" s="120"/>
      <c r="D152" s="120"/>
      <c r="E152" s="2"/>
      <c r="F152" s="2"/>
      <c r="G152" s="120"/>
      <c r="H152" s="120"/>
      <c r="I152" s="120"/>
      <c r="J152" s="58"/>
      <c r="K152" s="121"/>
      <c r="L152" s="2"/>
      <c r="M152" s="120"/>
      <c r="N152" s="120"/>
      <c r="O152" s="120"/>
      <c r="P152" s="120"/>
      <c r="Q152" s="2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122"/>
      <c r="AJ152" s="122"/>
      <c r="AK152" s="2"/>
      <c r="AL152" s="2"/>
      <c r="AM152" s="2"/>
      <c r="AN152" s="2"/>
      <c r="AO152" s="2"/>
      <c r="AP152" s="2"/>
      <c r="AQ152" s="2"/>
      <c r="AR152" s="15"/>
    </row>
    <row r="153" spans="1:44" ht="11.25" customHeight="1">
      <c r="A153" s="120"/>
      <c r="B153" s="120"/>
      <c r="C153" s="120"/>
      <c r="D153" s="120"/>
      <c r="E153" s="2"/>
      <c r="F153" s="2"/>
      <c r="G153" s="120"/>
      <c r="H153" s="120"/>
      <c r="I153" s="120"/>
      <c r="J153" s="58"/>
      <c r="K153" s="121"/>
      <c r="L153" s="2"/>
      <c r="M153" s="120"/>
      <c r="N153" s="120"/>
      <c r="O153" s="120"/>
      <c r="P153" s="120"/>
      <c r="Q153" s="2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122"/>
      <c r="AJ153" s="122"/>
      <c r="AK153" s="2"/>
      <c r="AL153" s="2"/>
      <c r="AM153" s="2"/>
      <c r="AN153" s="2"/>
      <c r="AO153" s="2"/>
      <c r="AP153" s="2"/>
      <c r="AQ153" s="2"/>
      <c r="AR153" s="15"/>
    </row>
    <row r="154" spans="1:44" ht="11.25" customHeight="1">
      <c r="A154" s="120"/>
      <c r="B154" s="120"/>
      <c r="C154" s="120"/>
      <c r="D154" s="120"/>
      <c r="E154" s="2"/>
      <c r="F154" s="2"/>
      <c r="G154" s="120"/>
      <c r="H154" s="120"/>
      <c r="I154" s="120"/>
      <c r="J154" s="58"/>
      <c r="K154" s="121"/>
      <c r="L154" s="2"/>
      <c r="M154" s="120"/>
      <c r="N154" s="120"/>
      <c r="O154" s="120"/>
      <c r="P154" s="120"/>
      <c r="Q154" s="2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122"/>
      <c r="AJ154" s="122"/>
      <c r="AK154" s="2"/>
      <c r="AL154" s="2"/>
      <c r="AM154" s="2"/>
      <c r="AN154" s="2"/>
      <c r="AO154" s="2"/>
      <c r="AP154" s="2"/>
      <c r="AQ154" s="2"/>
      <c r="AR154" s="15"/>
    </row>
    <row r="155" spans="1:44" ht="11.25" customHeight="1">
      <c r="A155" s="120"/>
      <c r="B155" s="120"/>
      <c r="C155" s="120"/>
      <c r="D155" s="120"/>
      <c r="E155" s="2"/>
      <c r="F155" s="2"/>
      <c r="G155" s="120"/>
      <c r="H155" s="120"/>
      <c r="I155" s="120"/>
      <c r="J155" s="58"/>
      <c r="K155" s="121"/>
      <c r="L155" s="2"/>
      <c r="M155" s="120"/>
      <c r="N155" s="120"/>
      <c r="O155" s="120"/>
      <c r="P155" s="120"/>
      <c r="Q155" s="2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122"/>
      <c r="AJ155" s="122"/>
      <c r="AK155" s="2"/>
      <c r="AL155" s="2"/>
      <c r="AM155" s="2"/>
      <c r="AN155" s="2"/>
      <c r="AO155" s="2"/>
      <c r="AP155" s="2"/>
      <c r="AQ155" s="2"/>
      <c r="AR155" s="15"/>
    </row>
    <row r="156" spans="1:44" ht="11.25" customHeight="1">
      <c r="A156" s="120"/>
      <c r="B156" s="120"/>
      <c r="C156" s="120"/>
      <c r="D156" s="120"/>
      <c r="E156" s="2"/>
      <c r="F156" s="2"/>
      <c r="G156" s="120"/>
      <c r="H156" s="120"/>
      <c r="I156" s="120"/>
      <c r="J156" s="58"/>
      <c r="K156" s="121"/>
      <c r="L156" s="2"/>
      <c r="M156" s="120"/>
      <c r="N156" s="120"/>
      <c r="O156" s="120"/>
      <c r="P156" s="120"/>
      <c r="Q156" s="2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122"/>
      <c r="AJ156" s="122"/>
      <c r="AK156" s="2"/>
      <c r="AL156" s="2"/>
      <c r="AM156" s="2"/>
      <c r="AN156" s="2"/>
      <c r="AO156" s="2"/>
      <c r="AP156" s="2"/>
      <c r="AQ156" s="2"/>
      <c r="AR156" s="15"/>
    </row>
    <row r="157" spans="1:44" ht="11.25" customHeight="1">
      <c r="A157" s="120"/>
      <c r="B157" s="120"/>
      <c r="C157" s="120"/>
      <c r="D157" s="120"/>
      <c r="E157" s="2"/>
      <c r="F157" s="2"/>
      <c r="G157" s="120"/>
      <c r="H157" s="120"/>
      <c r="I157" s="120"/>
      <c r="J157" s="58"/>
      <c r="K157" s="121"/>
      <c r="L157" s="2"/>
      <c r="M157" s="120"/>
      <c r="N157" s="120"/>
      <c r="O157" s="120"/>
      <c r="P157" s="120"/>
      <c r="Q157" s="2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122"/>
      <c r="AJ157" s="122"/>
      <c r="AK157" s="2"/>
      <c r="AL157" s="2"/>
      <c r="AM157" s="2"/>
      <c r="AN157" s="2"/>
      <c r="AO157" s="2"/>
      <c r="AP157" s="2"/>
      <c r="AQ157" s="2"/>
      <c r="AR157" s="15"/>
    </row>
    <row r="158" spans="1:44" ht="11.25" customHeight="1">
      <c r="A158" s="120"/>
      <c r="B158" s="120"/>
      <c r="C158" s="120"/>
      <c r="D158" s="120"/>
      <c r="E158" s="2"/>
      <c r="F158" s="2"/>
      <c r="G158" s="120"/>
      <c r="H158" s="120"/>
      <c r="I158" s="120"/>
      <c r="J158" s="58"/>
      <c r="K158" s="121"/>
      <c r="L158" s="2"/>
      <c r="M158" s="120"/>
      <c r="N158" s="120"/>
      <c r="O158" s="120"/>
      <c r="P158" s="120"/>
      <c r="Q158" s="2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122"/>
      <c r="AJ158" s="122"/>
      <c r="AK158" s="2"/>
      <c r="AL158" s="2"/>
      <c r="AM158" s="2"/>
      <c r="AN158" s="2"/>
      <c r="AO158" s="2"/>
      <c r="AP158" s="2"/>
      <c r="AQ158" s="2"/>
      <c r="AR158" s="15"/>
    </row>
    <row r="159" spans="1:44" ht="11.25" customHeight="1">
      <c r="A159" s="120"/>
      <c r="B159" s="120"/>
      <c r="C159" s="120"/>
      <c r="D159" s="120"/>
      <c r="E159" s="2"/>
      <c r="F159" s="2"/>
      <c r="G159" s="120"/>
      <c r="H159" s="120"/>
      <c r="I159" s="120"/>
      <c r="J159" s="58"/>
      <c r="K159" s="121"/>
      <c r="L159" s="2"/>
      <c r="M159" s="120"/>
      <c r="N159" s="120"/>
      <c r="O159" s="120"/>
      <c r="P159" s="120"/>
      <c r="Q159" s="2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122"/>
      <c r="AJ159" s="122"/>
      <c r="AK159" s="2"/>
      <c r="AL159" s="2"/>
      <c r="AM159" s="2"/>
      <c r="AN159" s="2"/>
      <c r="AO159" s="2"/>
      <c r="AP159" s="2"/>
      <c r="AQ159" s="2"/>
      <c r="AR159" s="15"/>
    </row>
    <row r="160" spans="1:44" ht="11.25" customHeight="1">
      <c r="A160" s="120"/>
      <c r="B160" s="120"/>
      <c r="C160" s="120"/>
      <c r="D160" s="120"/>
      <c r="E160" s="2"/>
      <c r="F160" s="2"/>
      <c r="G160" s="120"/>
      <c r="H160" s="120"/>
      <c r="I160" s="120"/>
      <c r="J160" s="58"/>
      <c r="K160" s="121"/>
      <c r="L160" s="2"/>
      <c r="M160" s="120"/>
      <c r="N160" s="120"/>
      <c r="O160" s="120"/>
      <c r="P160" s="120"/>
      <c r="Q160" s="2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122"/>
      <c r="AJ160" s="122"/>
      <c r="AK160" s="2"/>
      <c r="AL160" s="2"/>
      <c r="AM160" s="2"/>
      <c r="AN160" s="2"/>
      <c r="AO160" s="2"/>
      <c r="AP160" s="2"/>
      <c r="AQ160" s="2"/>
      <c r="AR160" s="15"/>
    </row>
    <row r="161" spans="1:44" ht="11.25" customHeight="1">
      <c r="A161" s="120"/>
      <c r="B161" s="120"/>
      <c r="C161" s="120"/>
      <c r="D161" s="120"/>
      <c r="E161" s="2"/>
      <c r="F161" s="2"/>
      <c r="G161" s="120"/>
      <c r="H161" s="120"/>
      <c r="I161" s="120"/>
      <c r="J161" s="58"/>
      <c r="K161" s="121"/>
      <c r="L161" s="2"/>
      <c r="M161" s="120"/>
      <c r="N161" s="120"/>
      <c r="O161" s="120"/>
      <c r="P161" s="120"/>
      <c r="Q161" s="2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122"/>
      <c r="AJ161" s="122"/>
      <c r="AK161" s="2"/>
      <c r="AL161" s="2"/>
      <c r="AM161" s="2"/>
      <c r="AN161" s="2"/>
      <c r="AO161" s="2"/>
      <c r="AP161" s="2"/>
      <c r="AQ161" s="2"/>
      <c r="AR161" s="15"/>
    </row>
    <row r="162" spans="1:44" ht="11.25" customHeight="1">
      <c r="A162" s="120"/>
      <c r="B162" s="120"/>
      <c r="C162" s="120"/>
      <c r="D162" s="120"/>
      <c r="E162" s="2"/>
      <c r="F162" s="2"/>
      <c r="G162" s="120"/>
      <c r="H162" s="120"/>
      <c r="I162" s="120"/>
      <c r="J162" s="58"/>
      <c r="K162" s="121"/>
      <c r="L162" s="2"/>
      <c r="M162" s="120"/>
      <c r="N162" s="120"/>
      <c r="O162" s="120"/>
      <c r="P162" s="120"/>
      <c r="Q162" s="2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122"/>
      <c r="AJ162" s="122"/>
      <c r="AK162" s="2"/>
      <c r="AL162" s="2"/>
      <c r="AM162" s="2"/>
      <c r="AN162" s="2"/>
      <c r="AO162" s="2"/>
      <c r="AP162" s="2"/>
      <c r="AQ162" s="2"/>
      <c r="AR162" s="15"/>
    </row>
    <row r="163" spans="1:44" ht="11.25" customHeight="1">
      <c r="A163" s="120"/>
      <c r="B163" s="120"/>
      <c r="C163" s="120"/>
      <c r="D163" s="120"/>
      <c r="E163" s="2"/>
      <c r="F163" s="2"/>
      <c r="G163" s="120"/>
      <c r="H163" s="120"/>
      <c r="I163" s="120"/>
      <c r="J163" s="58"/>
      <c r="K163" s="121"/>
      <c r="L163" s="2"/>
      <c r="M163" s="120"/>
      <c r="N163" s="120"/>
      <c r="O163" s="120"/>
      <c r="P163" s="120"/>
      <c r="Q163" s="2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122"/>
      <c r="AJ163" s="122"/>
      <c r="AK163" s="2"/>
      <c r="AL163" s="2"/>
      <c r="AM163" s="2"/>
      <c r="AN163" s="2"/>
      <c r="AO163" s="2"/>
      <c r="AP163" s="2"/>
      <c r="AQ163" s="2"/>
      <c r="AR163" s="15"/>
    </row>
    <row r="164" spans="1:44" ht="11.25" customHeight="1">
      <c r="A164" s="120"/>
      <c r="B164" s="120"/>
      <c r="C164" s="120"/>
      <c r="D164" s="120"/>
      <c r="E164" s="2"/>
      <c r="F164" s="2"/>
      <c r="G164" s="120"/>
      <c r="H164" s="120"/>
      <c r="I164" s="120"/>
      <c r="J164" s="58"/>
      <c r="K164" s="121"/>
      <c r="L164" s="2"/>
      <c r="M164" s="120"/>
      <c r="N164" s="120"/>
      <c r="O164" s="120"/>
      <c r="P164" s="120"/>
      <c r="Q164" s="2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122"/>
      <c r="AJ164" s="122"/>
      <c r="AK164" s="2"/>
      <c r="AL164" s="2"/>
      <c r="AM164" s="2"/>
      <c r="AN164" s="2"/>
      <c r="AO164" s="2"/>
      <c r="AP164" s="2"/>
      <c r="AQ164" s="2"/>
      <c r="AR164" s="15"/>
    </row>
    <row r="165" spans="1:44" ht="11.25" customHeight="1">
      <c r="A165" s="120"/>
      <c r="B165" s="120"/>
      <c r="C165" s="120"/>
      <c r="D165" s="120"/>
      <c r="E165" s="2"/>
      <c r="F165" s="2"/>
      <c r="G165" s="120"/>
      <c r="H165" s="120"/>
      <c r="I165" s="120"/>
      <c r="J165" s="58"/>
      <c r="K165" s="121"/>
      <c r="L165" s="2"/>
      <c r="M165" s="120"/>
      <c r="N165" s="120"/>
      <c r="O165" s="120"/>
      <c r="P165" s="120"/>
      <c r="Q165" s="2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122"/>
      <c r="AJ165" s="122"/>
      <c r="AK165" s="2"/>
      <c r="AL165" s="2"/>
      <c r="AM165" s="2"/>
      <c r="AN165" s="2"/>
      <c r="AO165" s="2"/>
      <c r="AP165" s="2"/>
      <c r="AQ165" s="2"/>
      <c r="AR165" s="15"/>
    </row>
    <row r="166" spans="1:44" ht="11.25" customHeight="1">
      <c r="A166" s="120"/>
      <c r="B166" s="120"/>
      <c r="C166" s="120"/>
      <c r="D166" s="120"/>
      <c r="E166" s="2"/>
      <c r="F166" s="2"/>
      <c r="G166" s="120"/>
      <c r="H166" s="120"/>
      <c r="I166" s="120"/>
      <c r="J166" s="58"/>
      <c r="K166" s="121"/>
      <c r="L166" s="2"/>
      <c r="M166" s="120"/>
      <c r="N166" s="120"/>
      <c r="O166" s="120"/>
      <c r="P166" s="120"/>
      <c r="Q166" s="2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122"/>
      <c r="AJ166" s="122"/>
      <c r="AK166" s="2"/>
      <c r="AL166" s="2"/>
      <c r="AM166" s="2"/>
      <c r="AN166" s="2"/>
      <c r="AO166" s="2"/>
      <c r="AP166" s="2"/>
      <c r="AQ166" s="2"/>
      <c r="AR166" s="15"/>
    </row>
    <row r="167" spans="1:44" ht="11.25" customHeight="1">
      <c r="A167" s="120"/>
      <c r="B167" s="120"/>
      <c r="C167" s="120"/>
      <c r="D167" s="120"/>
      <c r="E167" s="2"/>
      <c r="F167" s="2"/>
      <c r="G167" s="120"/>
      <c r="H167" s="120"/>
      <c r="I167" s="120"/>
      <c r="J167" s="58"/>
      <c r="K167" s="121"/>
      <c r="L167" s="2"/>
      <c r="M167" s="120"/>
      <c r="N167" s="120"/>
      <c r="O167" s="120"/>
      <c r="P167" s="120"/>
      <c r="Q167" s="2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122"/>
      <c r="AJ167" s="122"/>
      <c r="AK167" s="2"/>
      <c r="AL167" s="2"/>
      <c r="AM167" s="2"/>
      <c r="AN167" s="2"/>
      <c r="AO167" s="2"/>
      <c r="AP167" s="2"/>
      <c r="AQ167" s="2"/>
      <c r="AR167" s="15"/>
    </row>
    <row r="168" spans="1:44" ht="11.25" customHeight="1">
      <c r="A168" s="120"/>
      <c r="B168" s="120"/>
      <c r="C168" s="120"/>
      <c r="D168" s="120"/>
      <c r="E168" s="2"/>
      <c r="F168" s="2"/>
      <c r="G168" s="120"/>
      <c r="H168" s="120"/>
      <c r="I168" s="120"/>
      <c r="J168" s="58"/>
      <c r="K168" s="121"/>
      <c r="L168" s="2"/>
      <c r="M168" s="120"/>
      <c r="N168" s="120"/>
      <c r="O168" s="120"/>
      <c r="P168" s="120"/>
      <c r="Q168" s="2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122"/>
      <c r="AJ168" s="122"/>
      <c r="AK168" s="2"/>
      <c r="AL168" s="2"/>
      <c r="AM168" s="2"/>
      <c r="AN168" s="2"/>
      <c r="AO168" s="2"/>
      <c r="AP168" s="2"/>
      <c r="AQ168" s="2"/>
      <c r="AR168" s="15"/>
    </row>
    <row r="169" spans="1:44" ht="11.25" customHeight="1">
      <c r="A169" s="120"/>
      <c r="B169" s="120"/>
      <c r="C169" s="120"/>
      <c r="D169" s="120"/>
      <c r="E169" s="2"/>
      <c r="F169" s="2"/>
      <c r="G169" s="120"/>
      <c r="H169" s="120"/>
      <c r="I169" s="120"/>
      <c r="J169" s="58"/>
      <c r="K169" s="121"/>
      <c r="L169" s="2"/>
      <c r="M169" s="120"/>
      <c r="N169" s="120"/>
      <c r="O169" s="120"/>
      <c r="P169" s="120"/>
      <c r="Q169" s="2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122"/>
      <c r="AJ169" s="122"/>
      <c r="AK169" s="2"/>
      <c r="AL169" s="2"/>
      <c r="AM169" s="2"/>
      <c r="AN169" s="2"/>
      <c r="AO169" s="2"/>
      <c r="AP169" s="2"/>
      <c r="AQ169" s="2"/>
      <c r="AR169" s="15"/>
    </row>
    <row r="170" spans="1:44" ht="11.25" customHeight="1">
      <c r="A170" s="120"/>
      <c r="B170" s="120"/>
      <c r="C170" s="120"/>
      <c r="D170" s="120"/>
      <c r="E170" s="2"/>
      <c r="F170" s="2"/>
      <c r="G170" s="120"/>
      <c r="H170" s="120"/>
      <c r="I170" s="120"/>
      <c r="J170" s="58"/>
      <c r="K170" s="121"/>
      <c r="L170" s="2"/>
      <c r="M170" s="120"/>
      <c r="N170" s="120"/>
      <c r="O170" s="120"/>
      <c r="P170" s="120"/>
      <c r="Q170" s="2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122"/>
      <c r="AJ170" s="122"/>
      <c r="AK170" s="2"/>
      <c r="AL170" s="2"/>
      <c r="AM170" s="2"/>
      <c r="AN170" s="2"/>
      <c r="AO170" s="2"/>
      <c r="AP170" s="2"/>
      <c r="AQ170" s="2"/>
      <c r="AR170" s="15"/>
    </row>
    <row r="171" spans="1:44" ht="11.25" customHeight="1">
      <c r="A171" s="120"/>
      <c r="B171" s="120"/>
      <c r="C171" s="120"/>
      <c r="D171" s="120"/>
      <c r="E171" s="2"/>
      <c r="F171" s="2"/>
      <c r="G171" s="120"/>
      <c r="H171" s="120"/>
      <c r="I171" s="120"/>
      <c r="J171" s="58"/>
      <c r="K171" s="121"/>
      <c r="L171" s="2"/>
      <c r="M171" s="120"/>
      <c r="N171" s="120"/>
      <c r="O171" s="120"/>
      <c r="P171" s="120"/>
      <c r="Q171" s="2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122"/>
      <c r="AJ171" s="122"/>
      <c r="AK171" s="2"/>
      <c r="AL171" s="2"/>
      <c r="AM171" s="2"/>
      <c r="AN171" s="2"/>
      <c r="AO171" s="2"/>
      <c r="AP171" s="2"/>
      <c r="AQ171" s="2"/>
      <c r="AR171" s="15"/>
    </row>
    <row r="172" spans="1:44" ht="11.25" customHeight="1">
      <c r="A172" s="120"/>
      <c r="B172" s="120"/>
      <c r="C172" s="120"/>
      <c r="D172" s="120"/>
      <c r="E172" s="2"/>
      <c r="F172" s="2"/>
      <c r="G172" s="120"/>
      <c r="H172" s="120"/>
      <c r="I172" s="120"/>
      <c r="J172" s="58"/>
      <c r="K172" s="121"/>
      <c r="L172" s="2"/>
      <c r="M172" s="120"/>
      <c r="N172" s="120"/>
      <c r="O172" s="120"/>
      <c r="P172" s="120"/>
      <c r="Q172" s="2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122"/>
      <c r="AJ172" s="122"/>
      <c r="AK172" s="2"/>
      <c r="AL172" s="2"/>
      <c r="AM172" s="2"/>
      <c r="AN172" s="2"/>
      <c r="AO172" s="2"/>
      <c r="AP172" s="2"/>
      <c r="AQ172" s="2"/>
      <c r="AR172" s="15"/>
    </row>
    <row r="173" spans="1:44" ht="11.25" customHeight="1">
      <c r="A173" s="120"/>
      <c r="B173" s="120"/>
      <c r="C173" s="120"/>
      <c r="D173" s="120"/>
      <c r="E173" s="2"/>
      <c r="F173" s="2"/>
      <c r="G173" s="120"/>
      <c r="H173" s="120"/>
      <c r="I173" s="120"/>
      <c r="J173" s="58"/>
      <c r="K173" s="121"/>
      <c r="L173" s="2"/>
      <c r="M173" s="120"/>
      <c r="N173" s="120"/>
      <c r="O173" s="120"/>
      <c r="P173" s="120"/>
      <c r="Q173" s="2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122"/>
      <c r="AJ173" s="122"/>
      <c r="AK173" s="2"/>
      <c r="AL173" s="2"/>
      <c r="AM173" s="2"/>
      <c r="AN173" s="2"/>
      <c r="AO173" s="2"/>
      <c r="AP173" s="2"/>
      <c r="AQ173" s="2"/>
      <c r="AR173" s="15"/>
    </row>
    <row r="174" spans="1:44" ht="11.25" customHeight="1">
      <c r="A174" s="120"/>
      <c r="B174" s="120"/>
      <c r="C174" s="120"/>
      <c r="D174" s="120"/>
      <c r="E174" s="2"/>
      <c r="F174" s="2"/>
      <c r="G174" s="120"/>
      <c r="H174" s="120"/>
      <c r="I174" s="120"/>
      <c r="J174" s="58"/>
      <c r="K174" s="121"/>
      <c r="L174" s="2"/>
      <c r="M174" s="120"/>
      <c r="N174" s="120"/>
      <c r="O174" s="120"/>
      <c r="P174" s="120"/>
      <c r="Q174" s="2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122"/>
      <c r="AJ174" s="122"/>
      <c r="AK174" s="2"/>
      <c r="AL174" s="2"/>
      <c r="AM174" s="2"/>
      <c r="AN174" s="2"/>
      <c r="AO174" s="2"/>
      <c r="AP174" s="2"/>
      <c r="AQ174" s="2"/>
      <c r="AR174" s="15"/>
    </row>
    <row r="175" spans="1:44" ht="11.25" customHeight="1">
      <c r="A175" s="120"/>
      <c r="B175" s="120"/>
      <c r="C175" s="120"/>
      <c r="D175" s="120"/>
      <c r="E175" s="2"/>
      <c r="F175" s="2"/>
      <c r="G175" s="120"/>
      <c r="H175" s="120"/>
      <c r="I175" s="120"/>
      <c r="J175" s="58"/>
      <c r="K175" s="121"/>
      <c r="L175" s="2"/>
      <c r="M175" s="120"/>
      <c r="N175" s="120"/>
      <c r="O175" s="120"/>
      <c r="P175" s="120"/>
      <c r="Q175" s="2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122"/>
      <c r="AJ175" s="122"/>
      <c r="AK175" s="2"/>
      <c r="AL175" s="2"/>
      <c r="AM175" s="2"/>
      <c r="AN175" s="2"/>
      <c r="AO175" s="2"/>
      <c r="AP175" s="2"/>
      <c r="AQ175" s="2"/>
      <c r="AR175" s="15"/>
    </row>
    <row r="176" spans="1:44" ht="11.25" customHeight="1">
      <c r="A176" s="120"/>
      <c r="B176" s="120"/>
      <c r="C176" s="120"/>
      <c r="D176" s="120"/>
      <c r="E176" s="2"/>
      <c r="F176" s="2"/>
      <c r="G176" s="120"/>
      <c r="H176" s="120"/>
      <c r="I176" s="120"/>
      <c r="J176" s="58"/>
      <c r="K176" s="121"/>
      <c r="L176" s="2"/>
      <c r="M176" s="120"/>
      <c r="N176" s="120"/>
      <c r="O176" s="120"/>
      <c r="P176" s="120"/>
      <c r="Q176" s="2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122"/>
      <c r="AJ176" s="122"/>
      <c r="AK176" s="2"/>
      <c r="AL176" s="2"/>
      <c r="AM176" s="2"/>
      <c r="AN176" s="2"/>
      <c r="AO176" s="2"/>
      <c r="AP176" s="2"/>
      <c r="AQ176" s="2"/>
      <c r="AR176" s="15"/>
    </row>
    <row r="177" spans="1:44" ht="11.25" customHeight="1">
      <c r="A177" s="120"/>
      <c r="B177" s="120"/>
      <c r="C177" s="120"/>
      <c r="D177" s="120"/>
      <c r="E177" s="2"/>
      <c r="F177" s="2"/>
      <c r="G177" s="120"/>
      <c r="H177" s="120"/>
      <c r="I177" s="120"/>
      <c r="J177" s="58"/>
      <c r="K177" s="121"/>
      <c r="L177" s="2"/>
      <c r="M177" s="120"/>
      <c r="N177" s="120"/>
      <c r="O177" s="120"/>
      <c r="P177" s="120"/>
      <c r="Q177" s="2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122"/>
      <c r="AJ177" s="122"/>
      <c r="AK177" s="2"/>
      <c r="AL177" s="2"/>
      <c r="AM177" s="2"/>
      <c r="AN177" s="2"/>
      <c r="AO177" s="2"/>
      <c r="AP177" s="2"/>
      <c r="AQ177" s="2"/>
      <c r="AR177" s="15"/>
    </row>
    <row r="178" spans="1:44" ht="11.25" customHeight="1">
      <c r="A178" s="120"/>
      <c r="B178" s="120"/>
      <c r="C178" s="120"/>
      <c r="D178" s="120"/>
      <c r="E178" s="2"/>
      <c r="F178" s="2"/>
      <c r="G178" s="120"/>
      <c r="H178" s="120"/>
      <c r="I178" s="120"/>
      <c r="J178" s="58"/>
      <c r="K178" s="121"/>
      <c r="L178" s="2"/>
      <c r="M178" s="120"/>
      <c r="N178" s="120"/>
      <c r="O178" s="120"/>
      <c r="P178" s="120"/>
      <c r="Q178" s="2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122"/>
      <c r="AJ178" s="122"/>
      <c r="AK178" s="2"/>
      <c r="AL178" s="2"/>
      <c r="AM178" s="2"/>
      <c r="AN178" s="2"/>
      <c r="AO178" s="2"/>
      <c r="AP178" s="2"/>
      <c r="AQ178" s="2"/>
      <c r="AR178" s="15"/>
    </row>
    <row r="179" spans="1:44" ht="11.25" customHeight="1">
      <c r="A179" s="120"/>
      <c r="B179" s="120"/>
      <c r="C179" s="120"/>
      <c r="D179" s="120"/>
      <c r="E179" s="2"/>
      <c r="F179" s="2"/>
      <c r="G179" s="120"/>
      <c r="H179" s="120"/>
      <c r="I179" s="120"/>
      <c r="J179" s="58"/>
      <c r="K179" s="121"/>
      <c r="L179" s="2"/>
      <c r="M179" s="120"/>
      <c r="N179" s="120"/>
      <c r="O179" s="120"/>
      <c r="P179" s="120"/>
      <c r="Q179" s="2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122"/>
      <c r="AJ179" s="122"/>
      <c r="AK179" s="2"/>
      <c r="AL179" s="2"/>
      <c r="AM179" s="2"/>
      <c r="AN179" s="2"/>
      <c r="AO179" s="2"/>
      <c r="AP179" s="2"/>
      <c r="AQ179" s="2"/>
      <c r="AR179" s="15"/>
    </row>
    <row r="180" spans="1:44" ht="11.25" customHeight="1">
      <c r="A180" s="120"/>
      <c r="B180" s="120"/>
      <c r="C180" s="120"/>
      <c r="D180" s="120"/>
      <c r="E180" s="2"/>
      <c r="F180" s="2"/>
      <c r="G180" s="120"/>
      <c r="H180" s="120"/>
      <c r="I180" s="120"/>
      <c r="J180" s="58"/>
      <c r="K180" s="121"/>
      <c r="L180" s="2"/>
      <c r="M180" s="120"/>
      <c r="N180" s="120"/>
      <c r="O180" s="120"/>
      <c r="P180" s="120"/>
      <c r="Q180" s="2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122"/>
      <c r="AJ180" s="122"/>
      <c r="AK180" s="2"/>
      <c r="AL180" s="2"/>
      <c r="AM180" s="2"/>
      <c r="AN180" s="2"/>
      <c r="AO180" s="2"/>
      <c r="AP180" s="2"/>
      <c r="AQ180" s="2"/>
      <c r="AR180" s="15"/>
    </row>
    <row r="181" spans="1:44" ht="11.25" customHeight="1">
      <c r="A181" s="120"/>
      <c r="B181" s="120"/>
      <c r="C181" s="120"/>
      <c r="D181" s="120"/>
      <c r="E181" s="2"/>
      <c r="F181" s="2"/>
      <c r="G181" s="120"/>
      <c r="H181" s="120"/>
      <c r="I181" s="120"/>
      <c r="J181" s="58"/>
      <c r="K181" s="121"/>
      <c r="L181" s="2"/>
      <c r="M181" s="120"/>
      <c r="N181" s="120"/>
      <c r="O181" s="120"/>
      <c r="P181" s="120"/>
      <c r="Q181" s="2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122"/>
      <c r="AJ181" s="122"/>
      <c r="AK181" s="2"/>
      <c r="AL181" s="2"/>
      <c r="AM181" s="2"/>
      <c r="AN181" s="2"/>
      <c r="AO181" s="2"/>
      <c r="AP181" s="2"/>
      <c r="AQ181" s="2"/>
      <c r="AR181" s="15"/>
    </row>
    <row r="182" spans="1:44" ht="11.25" customHeight="1">
      <c r="A182" s="120"/>
      <c r="B182" s="120"/>
      <c r="C182" s="120"/>
      <c r="D182" s="120"/>
      <c r="E182" s="2"/>
      <c r="F182" s="2"/>
      <c r="G182" s="120"/>
      <c r="H182" s="120"/>
      <c r="I182" s="120"/>
      <c r="J182" s="58"/>
      <c r="K182" s="121"/>
      <c r="L182" s="2"/>
      <c r="M182" s="120"/>
      <c r="N182" s="120"/>
      <c r="O182" s="120"/>
      <c r="P182" s="120"/>
      <c r="Q182" s="2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122"/>
      <c r="AJ182" s="122"/>
      <c r="AK182" s="2"/>
      <c r="AL182" s="2"/>
      <c r="AM182" s="2"/>
      <c r="AN182" s="2"/>
      <c r="AO182" s="2"/>
      <c r="AP182" s="2"/>
      <c r="AQ182" s="2"/>
      <c r="AR182" s="15"/>
    </row>
    <row r="183" spans="1:44" ht="11.25" customHeight="1">
      <c r="A183" s="120"/>
      <c r="B183" s="120"/>
      <c r="C183" s="120"/>
      <c r="D183" s="120"/>
      <c r="E183" s="2"/>
      <c r="F183" s="2"/>
      <c r="G183" s="120"/>
      <c r="H183" s="120"/>
      <c r="I183" s="120"/>
      <c r="J183" s="58"/>
      <c r="K183" s="121"/>
      <c r="L183" s="2"/>
      <c r="M183" s="120"/>
      <c r="N183" s="120"/>
      <c r="O183" s="120"/>
      <c r="P183" s="120"/>
      <c r="Q183" s="2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122"/>
      <c r="AJ183" s="122"/>
      <c r="AK183" s="2"/>
      <c r="AL183" s="2"/>
      <c r="AM183" s="2"/>
      <c r="AN183" s="2"/>
      <c r="AO183" s="2"/>
      <c r="AP183" s="2"/>
      <c r="AQ183" s="2"/>
      <c r="AR183" s="15"/>
    </row>
    <row r="184" spans="1:44" ht="11.25" customHeight="1">
      <c r="A184" s="120"/>
      <c r="B184" s="120"/>
      <c r="C184" s="120"/>
      <c r="D184" s="120"/>
      <c r="E184" s="2"/>
      <c r="F184" s="2"/>
      <c r="G184" s="120"/>
      <c r="H184" s="120"/>
      <c r="I184" s="120"/>
      <c r="J184" s="58"/>
      <c r="K184" s="121"/>
      <c r="L184" s="2"/>
      <c r="M184" s="120"/>
      <c r="N184" s="120"/>
      <c r="O184" s="120"/>
      <c r="P184" s="120"/>
      <c r="Q184" s="2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122"/>
      <c r="AJ184" s="122"/>
      <c r="AK184" s="2"/>
      <c r="AL184" s="2"/>
      <c r="AM184" s="2"/>
      <c r="AN184" s="2"/>
      <c r="AO184" s="2"/>
      <c r="AP184" s="2"/>
      <c r="AQ184" s="2"/>
      <c r="AR184" s="15"/>
    </row>
    <row r="185" spans="1:44" ht="11.25" customHeight="1">
      <c r="A185" s="120"/>
      <c r="B185" s="120"/>
      <c r="C185" s="120"/>
      <c r="D185" s="120"/>
      <c r="E185" s="2"/>
      <c r="F185" s="2"/>
      <c r="G185" s="120"/>
      <c r="H185" s="120"/>
      <c r="I185" s="120"/>
      <c r="J185" s="58"/>
      <c r="K185" s="121"/>
      <c r="L185" s="2"/>
      <c r="M185" s="120"/>
      <c r="N185" s="120"/>
      <c r="O185" s="120"/>
      <c r="P185" s="120"/>
      <c r="Q185" s="2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122"/>
      <c r="AJ185" s="122"/>
      <c r="AK185" s="2"/>
      <c r="AL185" s="2"/>
      <c r="AM185" s="2"/>
      <c r="AN185" s="2"/>
      <c r="AO185" s="2"/>
      <c r="AP185" s="2"/>
      <c r="AQ185" s="2"/>
      <c r="AR185" s="15"/>
    </row>
    <row r="186" spans="1:44" ht="11.25" customHeight="1">
      <c r="A186" s="120"/>
      <c r="B186" s="120"/>
      <c r="C186" s="120"/>
      <c r="D186" s="120"/>
      <c r="E186" s="2"/>
      <c r="F186" s="2"/>
      <c r="G186" s="120"/>
      <c r="H186" s="120"/>
      <c r="I186" s="120"/>
      <c r="J186" s="58"/>
      <c r="K186" s="121"/>
      <c r="L186" s="2"/>
      <c r="M186" s="120"/>
      <c r="N186" s="120"/>
      <c r="O186" s="120"/>
      <c r="P186" s="120"/>
      <c r="Q186" s="2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122"/>
      <c r="AJ186" s="122"/>
      <c r="AK186" s="2"/>
      <c r="AL186" s="2"/>
      <c r="AM186" s="2"/>
      <c r="AN186" s="2"/>
      <c r="AO186" s="2"/>
      <c r="AP186" s="2"/>
      <c r="AQ186" s="2"/>
      <c r="AR186" s="15"/>
    </row>
    <row r="187" spans="1:44" ht="11.25" customHeight="1">
      <c r="A187" s="120"/>
      <c r="B187" s="120"/>
      <c r="C187" s="120"/>
      <c r="D187" s="120"/>
      <c r="E187" s="2"/>
      <c r="F187" s="2"/>
      <c r="G187" s="120"/>
      <c r="H187" s="120"/>
      <c r="I187" s="120"/>
      <c r="J187" s="58"/>
      <c r="K187" s="121"/>
      <c r="L187" s="2"/>
      <c r="M187" s="120"/>
      <c r="N187" s="120"/>
      <c r="O187" s="120"/>
      <c r="P187" s="120"/>
      <c r="Q187" s="2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122"/>
      <c r="AJ187" s="122"/>
      <c r="AK187" s="2"/>
      <c r="AL187" s="2"/>
      <c r="AM187" s="2"/>
      <c r="AN187" s="2"/>
      <c r="AO187" s="2"/>
      <c r="AP187" s="2"/>
      <c r="AQ187" s="2"/>
      <c r="AR187" s="15"/>
    </row>
    <row r="188" spans="1:44" ht="11.25" customHeight="1">
      <c r="A188" s="120"/>
      <c r="B188" s="120"/>
      <c r="C188" s="120"/>
      <c r="D188" s="120"/>
      <c r="E188" s="2"/>
      <c r="F188" s="2"/>
      <c r="G188" s="120"/>
      <c r="H188" s="120"/>
      <c r="I188" s="120"/>
      <c r="J188" s="58"/>
      <c r="K188" s="121"/>
      <c r="L188" s="2"/>
      <c r="M188" s="120"/>
      <c r="N188" s="120"/>
      <c r="O188" s="120"/>
      <c r="P188" s="120"/>
      <c r="Q188" s="2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122"/>
      <c r="AJ188" s="122"/>
      <c r="AK188" s="2"/>
      <c r="AL188" s="2"/>
      <c r="AM188" s="2"/>
      <c r="AN188" s="2"/>
      <c r="AO188" s="2"/>
      <c r="AP188" s="2"/>
      <c r="AQ188" s="2"/>
      <c r="AR188" s="15"/>
    </row>
    <row r="189" spans="1:44" ht="11.25" customHeight="1">
      <c r="A189" s="120"/>
      <c r="B189" s="120"/>
      <c r="C189" s="120"/>
      <c r="D189" s="120"/>
      <c r="E189" s="2"/>
      <c r="F189" s="2"/>
      <c r="G189" s="120"/>
      <c r="H189" s="120"/>
      <c r="I189" s="120"/>
      <c r="J189" s="58"/>
      <c r="K189" s="121"/>
      <c r="L189" s="2"/>
      <c r="M189" s="120"/>
      <c r="N189" s="120"/>
      <c r="O189" s="120"/>
      <c r="P189" s="120"/>
      <c r="Q189" s="2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122"/>
      <c r="AJ189" s="122"/>
      <c r="AK189" s="2"/>
      <c r="AL189" s="2"/>
      <c r="AM189" s="2"/>
      <c r="AN189" s="2"/>
      <c r="AO189" s="2"/>
      <c r="AP189" s="2"/>
      <c r="AQ189" s="2"/>
      <c r="AR189" s="15"/>
    </row>
    <row r="190" spans="1:44" ht="11.25" customHeight="1">
      <c r="A190" s="120"/>
      <c r="B190" s="120"/>
      <c r="C190" s="120"/>
      <c r="D190" s="120"/>
      <c r="E190" s="2"/>
      <c r="F190" s="2"/>
      <c r="G190" s="120"/>
      <c r="H190" s="120"/>
      <c r="I190" s="120"/>
      <c r="J190" s="58"/>
      <c r="K190" s="121"/>
      <c r="L190" s="2"/>
      <c r="M190" s="120"/>
      <c r="N190" s="120"/>
      <c r="O190" s="120"/>
      <c r="P190" s="120"/>
      <c r="Q190" s="2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122"/>
      <c r="AJ190" s="122"/>
      <c r="AK190" s="2"/>
      <c r="AL190" s="2"/>
      <c r="AM190" s="2"/>
      <c r="AN190" s="2"/>
      <c r="AO190" s="2"/>
      <c r="AP190" s="2"/>
      <c r="AQ190" s="2"/>
      <c r="AR190" s="15"/>
    </row>
    <row r="191" spans="1:44" ht="11.25" customHeight="1">
      <c r="A191" s="120"/>
      <c r="B191" s="120"/>
      <c r="C191" s="120"/>
      <c r="D191" s="120"/>
      <c r="E191" s="2"/>
      <c r="F191" s="2"/>
      <c r="G191" s="120"/>
      <c r="H191" s="120"/>
      <c r="I191" s="120"/>
      <c r="J191" s="58"/>
      <c r="K191" s="121"/>
      <c r="L191" s="2"/>
      <c r="M191" s="120"/>
      <c r="N191" s="120"/>
      <c r="O191" s="120"/>
      <c r="P191" s="120"/>
      <c r="Q191" s="2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122"/>
      <c r="AJ191" s="122"/>
      <c r="AK191" s="2"/>
      <c r="AL191" s="2"/>
      <c r="AM191" s="2"/>
      <c r="AN191" s="2"/>
      <c r="AO191" s="2"/>
      <c r="AP191" s="2"/>
      <c r="AQ191" s="2"/>
      <c r="AR191" s="15"/>
    </row>
    <row r="192" spans="1:44" ht="11.25" customHeight="1">
      <c r="A192" s="120"/>
      <c r="B192" s="120"/>
      <c r="C192" s="120"/>
      <c r="D192" s="120"/>
      <c r="E192" s="2"/>
      <c r="F192" s="2"/>
      <c r="G192" s="120"/>
      <c r="H192" s="120"/>
      <c r="I192" s="120"/>
      <c r="J192" s="58"/>
      <c r="K192" s="121"/>
      <c r="L192" s="2"/>
      <c r="M192" s="120"/>
      <c r="N192" s="120"/>
      <c r="O192" s="120"/>
      <c r="P192" s="120"/>
      <c r="Q192" s="2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122"/>
      <c r="AJ192" s="122"/>
      <c r="AK192" s="2"/>
      <c r="AL192" s="2"/>
      <c r="AM192" s="2"/>
      <c r="AN192" s="2"/>
      <c r="AO192" s="2"/>
      <c r="AP192" s="2"/>
      <c r="AQ192" s="2"/>
      <c r="AR192" s="15"/>
    </row>
    <row r="193" spans="1:44" ht="11.25" customHeight="1">
      <c r="A193" s="120"/>
      <c r="B193" s="120"/>
      <c r="C193" s="120"/>
      <c r="D193" s="120"/>
      <c r="E193" s="2"/>
      <c r="F193" s="2"/>
      <c r="G193" s="120"/>
      <c r="H193" s="120"/>
      <c r="I193" s="120"/>
      <c r="J193" s="58"/>
      <c r="K193" s="121"/>
      <c r="L193" s="2"/>
      <c r="M193" s="120"/>
      <c r="N193" s="120"/>
      <c r="O193" s="120"/>
      <c r="P193" s="120"/>
      <c r="Q193" s="2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122"/>
      <c r="AJ193" s="122"/>
      <c r="AK193" s="2"/>
      <c r="AL193" s="2"/>
      <c r="AM193" s="2"/>
      <c r="AN193" s="2"/>
      <c r="AO193" s="2"/>
      <c r="AP193" s="2"/>
      <c r="AQ193" s="2"/>
      <c r="AR193" s="15"/>
    </row>
    <row r="194" spans="1:44" ht="11.25" customHeight="1">
      <c r="A194" s="120"/>
      <c r="B194" s="120"/>
      <c r="C194" s="120"/>
      <c r="D194" s="120"/>
      <c r="E194" s="2"/>
      <c r="F194" s="2"/>
      <c r="G194" s="120"/>
      <c r="H194" s="120"/>
      <c r="I194" s="120"/>
      <c r="J194" s="58"/>
      <c r="K194" s="121"/>
      <c r="L194" s="2"/>
      <c r="M194" s="120"/>
      <c r="N194" s="120"/>
      <c r="O194" s="120"/>
      <c r="P194" s="120"/>
      <c r="Q194" s="2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122"/>
      <c r="AJ194" s="122"/>
      <c r="AK194" s="2"/>
      <c r="AL194" s="2"/>
      <c r="AM194" s="2"/>
      <c r="AN194" s="2"/>
      <c r="AO194" s="2"/>
      <c r="AP194" s="2"/>
      <c r="AQ194" s="2"/>
      <c r="AR194" s="15"/>
    </row>
    <row r="195" spans="1:44" ht="11.25" customHeight="1">
      <c r="A195" s="120"/>
      <c r="B195" s="120"/>
      <c r="C195" s="120"/>
      <c r="D195" s="120"/>
      <c r="E195" s="2"/>
      <c r="F195" s="2"/>
      <c r="G195" s="120"/>
      <c r="H195" s="120"/>
      <c r="I195" s="120"/>
      <c r="J195" s="58"/>
      <c r="K195" s="121"/>
      <c r="L195" s="2"/>
      <c r="M195" s="120"/>
      <c r="N195" s="120"/>
      <c r="O195" s="120"/>
      <c r="P195" s="120"/>
      <c r="Q195" s="2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122"/>
      <c r="AJ195" s="122"/>
      <c r="AK195" s="2"/>
      <c r="AL195" s="2"/>
      <c r="AM195" s="2"/>
      <c r="AN195" s="2"/>
      <c r="AO195" s="2"/>
      <c r="AP195" s="2"/>
      <c r="AQ195" s="2"/>
      <c r="AR195" s="15"/>
    </row>
    <row r="196" spans="1:44" ht="11.25" customHeight="1">
      <c r="A196" s="120"/>
      <c r="B196" s="120"/>
      <c r="C196" s="120"/>
      <c r="D196" s="120"/>
      <c r="E196" s="2"/>
      <c r="F196" s="2"/>
      <c r="G196" s="120"/>
      <c r="H196" s="120"/>
      <c r="I196" s="120"/>
      <c r="J196" s="58"/>
      <c r="K196" s="121"/>
      <c r="L196" s="2"/>
      <c r="M196" s="120"/>
      <c r="N196" s="120"/>
      <c r="O196" s="120"/>
      <c r="P196" s="120"/>
      <c r="Q196" s="2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122"/>
      <c r="AJ196" s="122"/>
      <c r="AK196" s="2"/>
      <c r="AL196" s="2"/>
      <c r="AM196" s="2"/>
      <c r="AN196" s="2"/>
      <c r="AO196" s="2"/>
      <c r="AP196" s="2"/>
      <c r="AQ196" s="2"/>
      <c r="AR196" s="15"/>
    </row>
    <row r="197" spans="1:44" ht="11.25" customHeight="1">
      <c r="A197" s="120"/>
      <c r="B197" s="120"/>
      <c r="C197" s="120"/>
      <c r="D197" s="120"/>
      <c r="E197" s="2"/>
      <c r="F197" s="2"/>
      <c r="G197" s="120"/>
      <c r="H197" s="120"/>
      <c r="I197" s="120"/>
      <c r="J197" s="58"/>
      <c r="K197" s="121"/>
      <c r="L197" s="2"/>
      <c r="M197" s="120"/>
      <c r="N197" s="120"/>
      <c r="O197" s="120"/>
      <c r="P197" s="120"/>
      <c r="Q197" s="2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122"/>
      <c r="AJ197" s="122"/>
      <c r="AK197" s="2"/>
      <c r="AL197" s="2"/>
      <c r="AM197" s="2"/>
      <c r="AN197" s="2"/>
      <c r="AO197" s="2"/>
      <c r="AP197" s="2"/>
      <c r="AQ197" s="2"/>
      <c r="AR197" s="15"/>
    </row>
    <row r="198" spans="1:44" ht="11.25" customHeight="1">
      <c r="A198" s="120"/>
      <c r="B198" s="120"/>
      <c r="C198" s="120"/>
      <c r="D198" s="120"/>
      <c r="E198" s="2"/>
      <c r="F198" s="2"/>
      <c r="G198" s="120"/>
      <c r="H198" s="120"/>
      <c r="I198" s="120"/>
      <c r="J198" s="58"/>
      <c r="K198" s="121"/>
      <c r="L198" s="2"/>
      <c r="M198" s="120"/>
      <c r="N198" s="120"/>
      <c r="O198" s="120"/>
      <c r="P198" s="120"/>
      <c r="Q198" s="2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122"/>
      <c r="AJ198" s="122"/>
      <c r="AK198" s="2"/>
      <c r="AL198" s="2"/>
      <c r="AM198" s="2"/>
      <c r="AN198" s="2"/>
      <c r="AO198" s="2"/>
      <c r="AP198" s="2"/>
      <c r="AQ198" s="2"/>
      <c r="AR198" s="15"/>
    </row>
    <row r="199" spans="1:44" ht="11.25" customHeight="1">
      <c r="A199" s="120"/>
      <c r="B199" s="120"/>
      <c r="C199" s="120"/>
      <c r="D199" s="120"/>
      <c r="E199" s="2"/>
      <c r="F199" s="2"/>
      <c r="G199" s="120"/>
      <c r="H199" s="120"/>
      <c r="I199" s="120"/>
      <c r="J199" s="58"/>
      <c r="K199" s="121"/>
      <c r="L199" s="2"/>
      <c r="M199" s="120"/>
      <c r="N199" s="120"/>
      <c r="O199" s="120"/>
      <c r="P199" s="120"/>
      <c r="Q199" s="2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122"/>
      <c r="AJ199" s="122"/>
      <c r="AK199" s="2"/>
      <c r="AL199" s="2"/>
      <c r="AM199" s="2"/>
      <c r="AN199" s="2"/>
      <c r="AO199" s="2"/>
      <c r="AP199" s="2"/>
      <c r="AQ199" s="2"/>
      <c r="AR199" s="15"/>
    </row>
    <row r="200" spans="1:44" ht="11.25" customHeight="1">
      <c r="A200" s="120"/>
      <c r="B200" s="120"/>
      <c r="C200" s="120"/>
      <c r="D200" s="120"/>
      <c r="E200" s="2"/>
      <c r="F200" s="2"/>
      <c r="G200" s="120"/>
      <c r="H200" s="120"/>
      <c r="I200" s="120"/>
      <c r="J200" s="58"/>
      <c r="K200" s="121"/>
      <c r="L200" s="2"/>
      <c r="M200" s="120"/>
      <c r="N200" s="120"/>
      <c r="O200" s="120"/>
      <c r="P200" s="120"/>
      <c r="Q200" s="2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122"/>
      <c r="AJ200" s="122"/>
      <c r="AK200" s="2"/>
      <c r="AL200" s="2"/>
      <c r="AM200" s="2"/>
      <c r="AN200" s="2"/>
      <c r="AO200" s="2"/>
      <c r="AP200" s="2"/>
      <c r="AQ200" s="2"/>
      <c r="AR200" s="15"/>
    </row>
    <row r="201" spans="1:44" ht="11.25" customHeight="1">
      <c r="A201" s="120"/>
      <c r="B201" s="120"/>
      <c r="C201" s="120"/>
      <c r="D201" s="120"/>
      <c r="E201" s="2"/>
      <c r="F201" s="2"/>
      <c r="G201" s="120"/>
      <c r="H201" s="120"/>
      <c r="I201" s="120"/>
      <c r="J201" s="58"/>
      <c r="K201" s="121"/>
      <c r="L201" s="2"/>
      <c r="M201" s="120"/>
      <c r="N201" s="120"/>
      <c r="O201" s="120"/>
      <c r="P201" s="120"/>
      <c r="Q201" s="2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122"/>
      <c r="AJ201" s="122"/>
      <c r="AK201" s="2"/>
      <c r="AL201" s="2"/>
      <c r="AM201" s="2"/>
      <c r="AN201" s="2"/>
      <c r="AO201" s="2"/>
      <c r="AP201" s="2"/>
      <c r="AQ201" s="2"/>
      <c r="AR201" s="15"/>
    </row>
    <row r="202" spans="1:44" ht="11.25" customHeight="1">
      <c r="A202" s="120"/>
      <c r="B202" s="120"/>
      <c r="C202" s="120"/>
      <c r="D202" s="120"/>
      <c r="E202" s="2"/>
      <c r="F202" s="2"/>
      <c r="G202" s="120"/>
      <c r="H202" s="120"/>
      <c r="I202" s="120"/>
      <c r="J202" s="58"/>
      <c r="K202" s="121"/>
      <c r="L202" s="2"/>
      <c r="M202" s="120"/>
      <c r="N202" s="120"/>
      <c r="O202" s="120"/>
      <c r="P202" s="120"/>
      <c r="Q202" s="2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122"/>
      <c r="AJ202" s="122"/>
      <c r="AK202" s="2"/>
      <c r="AL202" s="2"/>
      <c r="AM202" s="2"/>
      <c r="AN202" s="2"/>
      <c r="AO202" s="2"/>
      <c r="AP202" s="2"/>
      <c r="AQ202" s="2"/>
      <c r="AR202" s="15"/>
    </row>
    <row r="203" spans="1:44" ht="11.25" customHeight="1">
      <c r="A203" s="120"/>
      <c r="B203" s="120"/>
      <c r="C203" s="120"/>
      <c r="D203" s="120"/>
      <c r="E203" s="2"/>
      <c r="F203" s="2"/>
      <c r="G203" s="120"/>
      <c r="H203" s="120"/>
      <c r="I203" s="120"/>
      <c r="J203" s="58"/>
      <c r="K203" s="121"/>
      <c r="L203" s="2"/>
      <c r="M203" s="120"/>
      <c r="N203" s="120"/>
      <c r="O203" s="120"/>
      <c r="P203" s="120"/>
      <c r="Q203" s="2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122"/>
      <c r="AJ203" s="122"/>
      <c r="AK203" s="2"/>
      <c r="AL203" s="2"/>
      <c r="AM203" s="2"/>
      <c r="AN203" s="2"/>
      <c r="AO203" s="2"/>
      <c r="AP203" s="2"/>
      <c r="AQ203" s="2"/>
      <c r="AR203" s="15"/>
    </row>
    <row r="204" spans="1:44" ht="11.25" customHeight="1">
      <c r="A204" s="120"/>
      <c r="B204" s="120"/>
      <c r="C204" s="120"/>
      <c r="D204" s="120"/>
      <c r="E204" s="2"/>
      <c r="F204" s="2"/>
      <c r="G204" s="120"/>
      <c r="H204" s="120"/>
      <c r="I204" s="120"/>
      <c r="J204" s="58"/>
      <c r="K204" s="121"/>
      <c r="L204" s="2"/>
      <c r="M204" s="120"/>
      <c r="N204" s="120"/>
      <c r="O204" s="120"/>
      <c r="P204" s="120"/>
      <c r="Q204" s="2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122"/>
      <c r="AJ204" s="122"/>
      <c r="AK204" s="2"/>
      <c r="AL204" s="2"/>
      <c r="AM204" s="2"/>
      <c r="AN204" s="2"/>
      <c r="AO204" s="2"/>
      <c r="AP204" s="2"/>
      <c r="AQ204" s="2"/>
      <c r="AR204" s="15"/>
    </row>
    <row r="205" spans="1:44" ht="11.25" customHeight="1">
      <c r="A205" s="120"/>
      <c r="B205" s="120"/>
      <c r="C205" s="120"/>
      <c r="D205" s="120"/>
      <c r="E205" s="2"/>
      <c r="F205" s="2"/>
      <c r="G205" s="120"/>
      <c r="H205" s="120"/>
      <c r="I205" s="120"/>
      <c r="J205" s="58"/>
      <c r="K205" s="121"/>
      <c r="L205" s="2"/>
      <c r="M205" s="120"/>
      <c r="N205" s="120"/>
      <c r="O205" s="120"/>
      <c r="P205" s="120"/>
      <c r="Q205" s="2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122"/>
      <c r="AJ205" s="122"/>
      <c r="AK205" s="2"/>
      <c r="AL205" s="2"/>
      <c r="AM205" s="2"/>
      <c r="AN205" s="2"/>
      <c r="AO205" s="2"/>
      <c r="AP205" s="2"/>
      <c r="AQ205" s="2"/>
      <c r="AR205" s="15"/>
    </row>
    <row r="206" spans="1:44" ht="11.25" customHeight="1">
      <c r="A206" s="120"/>
      <c r="B206" s="120"/>
      <c r="C206" s="120"/>
      <c r="D206" s="120"/>
      <c r="E206" s="2"/>
      <c r="F206" s="2"/>
      <c r="G206" s="120"/>
      <c r="H206" s="120"/>
      <c r="I206" s="120"/>
      <c r="J206" s="58"/>
      <c r="K206" s="121"/>
      <c r="L206" s="2"/>
      <c r="M206" s="120"/>
      <c r="N206" s="120"/>
      <c r="O206" s="120"/>
      <c r="P206" s="120"/>
      <c r="Q206" s="2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122"/>
      <c r="AJ206" s="122"/>
      <c r="AK206" s="2"/>
      <c r="AL206" s="2"/>
      <c r="AM206" s="2"/>
      <c r="AN206" s="2"/>
      <c r="AO206" s="2"/>
      <c r="AP206" s="2"/>
      <c r="AQ206" s="2"/>
      <c r="AR206" s="15"/>
    </row>
    <row r="207" spans="1:44" ht="11.25" customHeight="1">
      <c r="A207" s="120"/>
      <c r="B207" s="120"/>
      <c r="C207" s="120"/>
      <c r="D207" s="120"/>
      <c r="E207" s="2"/>
      <c r="F207" s="2"/>
      <c r="G207" s="120"/>
      <c r="H207" s="120"/>
      <c r="I207" s="120"/>
      <c r="J207" s="58"/>
      <c r="K207" s="121"/>
      <c r="L207" s="2"/>
      <c r="M207" s="120"/>
      <c r="N207" s="120"/>
      <c r="O207" s="120"/>
      <c r="P207" s="120"/>
      <c r="Q207" s="2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122"/>
      <c r="AJ207" s="122"/>
      <c r="AK207" s="2"/>
      <c r="AL207" s="2"/>
      <c r="AM207" s="2"/>
      <c r="AN207" s="2"/>
      <c r="AO207" s="2"/>
      <c r="AP207" s="2"/>
      <c r="AQ207" s="2"/>
      <c r="AR207" s="15"/>
    </row>
    <row r="208" spans="1:44" ht="11.25" customHeight="1">
      <c r="A208" s="120"/>
      <c r="B208" s="120"/>
      <c r="C208" s="120"/>
      <c r="D208" s="120"/>
      <c r="E208" s="2"/>
      <c r="F208" s="2"/>
      <c r="G208" s="120"/>
      <c r="H208" s="120"/>
      <c r="I208" s="120"/>
      <c r="J208" s="58"/>
      <c r="K208" s="121"/>
      <c r="L208" s="2"/>
      <c r="M208" s="120"/>
      <c r="N208" s="120"/>
      <c r="O208" s="120"/>
      <c r="P208" s="120"/>
      <c r="Q208" s="2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122"/>
      <c r="AJ208" s="122"/>
      <c r="AK208" s="2"/>
      <c r="AL208" s="2"/>
      <c r="AM208" s="2"/>
      <c r="AN208" s="2"/>
      <c r="AO208" s="2"/>
      <c r="AP208" s="2"/>
      <c r="AQ208" s="2"/>
      <c r="AR208" s="15"/>
    </row>
    <row r="209" spans="1:44" ht="11.25" customHeight="1">
      <c r="A209" s="120"/>
      <c r="B209" s="120"/>
      <c r="C209" s="120"/>
      <c r="D209" s="120"/>
      <c r="E209" s="2"/>
      <c r="F209" s="2"/>
      <c r="G209" s="120"/>
      <c r="H209" s="120"/>
      <c r="I209" s="120"/>
      <c r="J209" s="58"/>
      <c r="K209" s="121"/>
      <c r="L209" s="2"/>
      <c r="M209" s="120"/>
      <c r="N209" s="120"/>
      <c r="O209" s="120"/>
      <c r="P209" s="120"/>
      <c r="Q209" s="2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122"/>
      <c r="AJ209" s="122"/>
      <c r="AK209" s="2"/>
      <c r="AL209" s="2"/>
      <c r="AM209" s="2"/>
      <c r="AN209" s="2"/>
      <c r="AO209" s="2"/>
      <c r="AP209" s="2"/>
      <c r="AQ209" s="2"/>
      <c r="AR209" s="15"/>
    </row>
    <row r="210" spans="1:44" ht="11.25" customHeight="1">
      <c r="A210" s="120"/>
      <c r="B210" s="120"/>
      <c r="C210" s="120"/>
      <c r="D210" s="120"/>
      <c r="E210" s="2"/>
      <c r="F210" s="2"/>
      <c r="G210" s="120"/>
      <c r="H210" s="120"/>
      <c r="I210" s="120"/>
      <c r="J210" s="58"/>
      <c r="K210" s="121"/>
      <c r="L210" s="2"/>
      <c r="M210" s="120"/>
      <c r="N210" s="120"/>
      <c r="O210" s="120"/>
      <c r="P210" s="120"/>
      <c r="Q210" s="2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122"/>
      <c r="AJ210" s="122"/>
      <c r="AK210" s="2"/>
      <c r="AL210" s="2"/>
      <c r="AM210" s="2"/>
      <c r="AN210" s="2"/>
      <c r="AO210" s="2"/>
      <c r="AP210" s="2"/>
      <c r="AQ210" s="2"/>
      <c r="AR210" s="15"/>
    </row>
    <row r="211" spans="1:44" ht="11.25" customHeight="1">
      <c r="A211" s="120"/>
      <c r="B211" s="120"/>
      <c r="C211" s="120"/>
      <c r="D211" s="120"/>
      <c r="E211" s="2"/>
      <c r="F211" s="2"/>
      <c r="G211" s="120"/>
      <c r="H211" s="120"/>
      <c r="I211" s="120"/>
      <c r="J211" s="58"/>
      <c r="K211" s="121"/>
      <c r="L211" s="2"/>
      <c r="M211" s="120"/>
      <c r="N211" s="120"/>
      <c r="O211" s="120"/>
      <c r="P211" s="120"/>
      <c r="Q211" s="2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122"/>
      <c r="AJ211" s="122"/>
      <c r="AK211" s="2"/>
      <c r="AL211" s="2"/>
      <c r="AM211" s="2"/>
      <c r="AN211" s="2"/>
      <c r="AO211" s="2"/>
      <c r="AP211" s="2"/>
      <c r="AQ211" s="2"/>
      <c r="AR211" s="15"/>
    </row>
    <row r="212" spans="1:44" ht="11.25" customHeight="1">
      <c r="A212" s="120"/>
      <c r="B212" s="120"/>
      <c r="C212" s="120"/>
      <c r="D212" s="120"/>
      <c r="E212" s="2"/>
      <c r="F212" s="2"/>
      <c r="G212" s="120"/>
      <c r="H212" s="120"/>
      <c r="I212" s="120"/>
      <c r="J212" s="58"/>
      <c r="K212" s="121"/>
      <c r="L212" s="2"/>
      <c r="M212" s="120"/>
      <c r="N212" s="120"/>
      <c r="O212" s="120"/>
      <c r="P212" s="120"/>
      <c r="Q212" s="2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122"/>
      <c r="AJ212" s="122"/>
      <c r="AK212" s="2"/>
      <c r="AL212" s="2"/>
      <c r="AM212" s="2"/>
      <c r="AN212" s="2"/>
      <c r="AO212" s="2"/>
      <c r="AP212" s="2"/>
      <c r="AQ212" s="2"/>
      <c r="AR212" s="15"/>
    </row>
    <row r="213" spans="1:44" ht="11.25" customHeight="1">
      <c r="A213" s="120"/>
      <c r="B213" s="120"/>
      <c r="C213" s="120"/>
      <c r="D213" s="120"/>
      <c r="E213" s="2"/>
      <c r="F213" s="2"/>
      <c r="G213" s="120"/>
      <c r="H213" s="120"/>
      <c r="I213" s="120"/>
      <c r="J213" s="58"/>
      <c r="K213" s="121"/>
      <c r="L213" s="2"/>
      <c r="M213" s="120"/>
      <c r="N213" s="120"/>
      <c r="O213" s="120"/>
      <c r="P213" s="120"/>
      <c r="Q213" s="2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122"/>
      <c r="AJ213" s="122"/>
      <c r="AK213" s="2"/>
      <c r="AL213" s="2"/>
      <c r="AM213" s="2"/>
      <c r="AN213" s="2"/>
      <c r="AO213" s="2"/>
      <c r="AP213" s="2"/>
      <c r="AQ213" s="2"/>
      <c r="AR213" s="15"/>
    </row>
    <row r="214" spans="1:44" ht="11.25" customHeight="1">
      <c r="A214" s="120"/>
      <c r="B214" s="120"/>
      <c r="C214" s="120"/>
      <c r="D214" s="120"/>
      <c r="E214" s="2"/>
      <c r="F214" s="2"/>
      <c r="G214" s="120"/>
      <c r="H214" s="120"/>
      <c r="I214" s="120"/>
      <c r="J214" s="58"/>
      <c r="K214" s="121"/>
      <c r="L214" s="2"/>
      <c r="M214" s="120"/>
      <c r="N214" s="120"/>
      <c r="O214" s="120"/>
      <c r="P214" s="120"/>
      <c r="Q214" s="2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122"/>
      <c r="AJ214" s="122"/>
      <c r="AK214" s="2"/>
      <c r="AL214" s="2"/>
      <c r="AM214" s="2"/>
      <c r="AN214" s="2"/>
      <c r="AO214" s="2"/>
      <c r="AP214" s="2"/>
      <c r="AQ214" s="2"/>
      <c r="AR214" s="15"/>
    </row>
    <row r="215" spans="1:44" ht="11.25" customHeight="1">
      <c r="A215" s="120"/>
      <c r="B215" s="120"/>
      <c r="C215" s="120"/>
      <c r="D215" s="120"/>
      <c r="E215" s="2"/>
      <c r="F215" s="2"/>
      <c r="G215" s="120"/>
      <c r="H215" s="120"/>
      <c r="I215" s="120"/>
      <c r="J215" s="58"/>
      <c r="K215" s="121"/>
      <c r="L215" s="2"/>
      <c r="M215" s="120"/>
      <c r="N215" s="120"/>
      <c r="O215" s="120"/>
      <c r="P215" s="120"/>
      <c r="Q215" s="2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122"/>
      <c r="AJ215" s="122"/>
      <c r="AK215" s="2"/>
      <c r="AL215" s="2"/>
      <c r="AM215" s="2"/>
      <c r="AN215" s="2"/>
      <c r="AO215" s="2"/>
      <c r="AP215" s="2"/>
      <c r="AQ215" s="2"/>
      <c r="AR215" s="15"/>
    </row>
    <row r="216" spans="1:44" ht="11.25" customHeight="1">
      <c r="A216" s="120"/>
      <c r="B216" s="120"/>
      <c r="C216" s="120"/>
      <c r="D216" s="120"/>
      <c r="E216" s="2"/>
      <c r="F216" s="2"/>
      <c r="G216" s="120"/>
      <c r="H216" s="120"/>
      <c r="I216" s="120"/>
      <c r="J216" s="58"/>
      <c r="K216" s="121"/>
      <c r="L216" s="2"/>
      <c r="M216" s="120"/>
      <c r="N216" s="120"/>
      <c r="O216" s="120"/>
      <c r="P216" s="120"/>
      <c r="Q216" s="2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122"/>
      <c r="AJ216" s="122"/>
      <c r="AK216" s="2"/>
      <c r="AL216" s="2"/>
      <c r="AM216" s="2"/>
      <c r="AN216" s="2"/>
      <c r="AO216" s="2"/>
      <c r="AP216" s="2"/>
      <c r="AQ216" s="2"/>
      <c r="AR216" s="15"/>
    </row>
    <row r="217" spans="1:44" ht="11.25" customHeight="1">
      <c r="A217" s="120"/>
      <c r="B217" s="120"/>
      <c r="C217" s="120"/>
      <c r="D217" s="120"/>
      <c r="E217" s="2"/>
      <c r="F217" s="2"/>
      <c r="G217" s="120"/>
      <c r="H217" s="120"/>
      <c r="I217" s="120"/>
      <c r="J217" s="58"/>
      <c r="K217" s="121"/>
      <c r="L217" s="2"/>
      <c r="M217" s="120"/>
      <c r="N217" s="120"/>
      <c r="O217" s="120"/>
      <c r="P217" s="120"/>
      <c r="Q217" s="2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122"/>
      <c r="AJ217" s="122"/>
      <c r="AK217" s="2"/>
      <c r="AL217" s="2"/>
      <c r="AM217" s="2"/>
      <c r="AN217" s="2"/>
      <c r="AO217" s="2"/>
      <c r="AP217" s="2"/>
      <c r="AQ217" s="2"/>
      <c r="AR217" s="15"/>
    </row>
    <row r="218" spans="1:44" ht="11.25" customHeight="1">
      <c r="A218" s="120"/>
      <c r="B218" s="120"/>
      <c r="C218" s="120"/>
      <c r="D218" s="120"/>
      <c r="E218" s="2"/>
      <c r="F218" s="2"/>
      <c r="G218" s="120"/>
      <c r="H218" s="120"/>
      <c r="I218" s="120"/>
      <c r="J218" s="58"/>
      <c r="K218" s="121"/>
      <c r="L218" s="2"/>
      <c r="M218" s="120"/>
      <c r="N218" s="120"/>
      <c r="O218" s="120"/>
      <c r="P218" s="120"/>
      <c r="Q218" s="2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122"/>
      <c r="AJ218" s="122"/>
      <c r="AK218" s="2"/>
      <c r="AL218" s="2"/>
      <c r="AM218" s="2"/>
      <c r="AN218" s="2"/>
      <c r="AO218" s="2"/>
      <c r="AP218" s="2"/>
      <c r="AQ218" s="2"/>
      <c r="AR218" s="15"/>
    </row>
    <row r="219" spans="1:44" ht="11.25" customHeight="1">
      <c r="A219" s="120"/>
      <c r="B219" s="120"/>
      <c r="C219" s="120"/>
      <c r="D219" s="120"/>
      <c r="E219" s="2"/>
      <c r="F219" s="2"/>
      <c r="G219" s="120"/>
      <c r="H219" s="120"/>
      <c r="I219" s="120"/>
      <c r="J219" s="58"/>
      <c r="K219" s="121"/>
      <c r="L219" s="2"/>
      <c r="M219" s="120"/>
      <c r="N219" s="120"/>
      <c r="O219" s="120"/>
      <c r="P219" s="120"/>
      <c r="Q219" s="2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122"/>
      <c r="AJ219" s="122"/>
      <c r="AK219" s="2"/>
      <c r="AL219" s="2"/>
      <c r="AM219" s="2"/>
      <c r="AN219" s="2"/>
      <c r="AO219" s="2"/>
      <c r="AP219" s="2"/>
      <c r="AQ219" s="2"/>
      <c r="AR219" s="15"/>
    </row>
    <row r="220" spans="1:44" ht="11.25" customHeight="1">
      <c r="A220" s="120"/>
      <c r="B220" s="120"/>
      <c r="C220" s="120"/>
      <c r="D220" s="120"/>
      <c r="E220" s="2"/>
      <c r="F220" s="2"/>
      <c r="G220" s="120"/>
      <c r="H220" s="120"/>
      <c r="I220" s="120"/>
      <c r="J220" s="58"/>
      <c r="K220" s="121"/>
      <c r="L220" s="2"/>
      <c r="M220" s="120"/>
      <c r="N220" s="120"/>
      <c r="O220" s="120"/>
      <c r="P220" s="120"/>
      <c r="Q220" s="2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122"/>
      <c r="AJ220" s="122"/>
      <c r="AK220" s="2"/>
      <c r="AL220" s="2"/>
      <c r="AM220" s="2"/>
      <c r="AN220" s="2"/>
      <c r="AO220" s="2"/>
      <c r="AP220" s="2"/>
      <c r="AQ220" s="2"/>
      <c r="AR220" s="15"/>
    </row>
    <row r="221" spans="1:44" ht="11.25" customHeight="1">
      <c r="A221" s="120"/>
      <c r="B221" s="120"/>
      <c r="C221" s="120"/>
      <c r="D221" s="120"/>
      <c r="E221" s="2"/>
      <c r="F221" s="2"/>
      <c r="G221" s="120"/>
      <c r="H221" s="120"/>
      <c r="I221" s="120"/>
      <c r="J221" s="58"/>
      <c r="K221" s="121"/>
      <c r="L221" s="2"/>
      <c r="M221" s="120"/>
      <c r="N221" s="120"/>
      <c r="O221" s="120"/>
      <c r="P221" s="120"/>
      <c r="Q221" s="2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122"/>
      <c r="AJ221" s="122"/>
      <c r="AK221" s="2"/>
      <c r="AL221" s="2"/>
      <c r="AM221" s="2"/>
      <c r="AN221" s="2"/>
      <c r="AO221" s="2"/>
      <c r="AP221" s="2"/>
      <c r="AQ221" s="2"/>
      <c r="AR221" s="15"/>
    </row>
    <row r="222" spans="1:44" ht="11.25" customHeight="1">
      <c r="A222" s="120"/>
      <c r="B222" s="120"/>
      <c r="C222" s="120"/>
      <c r="D222" s="120"/>
      <c r="E222" s="2"/>
      <c r="F222" s="2"/>
      <c r="G222" s="120"/>
      <c r="H222" s="120"/>
      <c r="I222" s="120"/>
      <c r="J222" s="58"/>
      <c r="K222" s="121"/>
      <c r="L222" s="2"/>
      <c r="M222" s="120"/>
      <c r="N222" s="120"/>
      <c r="O222" s="120"/>
      <c r="P222" s="120"/>
      <c r="Q222" s="2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122"/>
      <c r="AJ222" s="122"/>
      <c r="AK222" s="2"/>
      <c r="AL222" s="2"/>
      <c r="AM222" s="2"/>
      <c r="AN222" s="2"/>
      <c r="AO222" s="2"/>
      <c r="AP222" s="2"/>
      <c r="AQ222" s="2"/>
      <c r="AR222" s="15"/>
    </row>
    <row r="223" spans="1:44" ht="11.25" customHeight="1">
      <c r="A223" s="120"/>
      <c r="B223" s="120"/>
      <c r="C223" s="120"/>
      <c r="D223" s="120"/>
      <c r="E223" s="2"/>
      <c r="F223" s="2"/>
      <c r="G223" s="120"/>
      <c r="H223" s="120"/>
      <c r="I223" s="120"/>
      <c r="J223" s="58"/>
      <c r="K223" s="121"/>
      <c r="L223" s="2"/>
      <c r="M223" s="120"/>
      <c r="N223" s="120"/>
      <c r="O223" s="120"/>
      <c r="P223" s="120"/>
      <c r="Q223" s="2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122"/>
      <c r="AJ223" s="122"/>
      <c r="AK223" s="2"/>
      <c r="AL223" s="2"/>
      <c r="AM223" s="2"/>
      <c r="AN223" s="2"/>
      <c r="AO223" s="2"/>
      <c r="AP223" s="2"/>
      <c r="AQ223" s="2"/>
      <c r="AR223" s="15"/>
    </row>
    <row r="224" spans="1:44" ht="11.25" customHeight="1">
      <c r="A224" s="120"/>
      <c r="B224" s="120"/>
      <c r="C224" s="120"/>
      <c r="D224" s="120"/>
      <c r="E224" s="2"/>
      <c r="F224" s="2"/>
      <c r="G224" s="120"/>
      <c r="H224" s="120"/>
      <c r="I224" s="120"/>
      <c r="J224" s="58"/>
      <c r="K224" s="121"/>
      <c r="L224" s="2"/>
      <c r="M224" s="120"/>
      <c r="N224" s="120"/>
      <c r="O224" s="120"/>
      <c r="P224" s="120"/>
      <c r="Q224" s="2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122"/>
      <c r="AJ224" s="122"/>
      <c r="AK224" s="2"/>
      <c r="AL224" s="2"/>
      <c r="AM224" s="2"/>
      <c r="AN224" s="2"/>
      <c r="AO224" s="2"/>
      <c r="AP224" s="2"/>
      <c r="AQ224" s="2"/>
      <c r="AR224" s="15"/>
    </row>
    <row r="225" spans="1:44" ht="11.25" customHeight="1">
      <c r="A225" s="120"/>
      <c r="B225" s="120"/>
      <c r="C225" s="120"/>
      <c r="D225" s="120"/>
      <c r="E225" s="2"/>
      <c r="F225" s="2"/>
      <c r="G225" s="120"/>
      <c r="H225" s="120"/>
      <c r="I225" s="120"/>
      <c r="J225" s="58"/>
      <c r="K225" s="121"/>
      <c r="L225" s="2"/>
      <c r="M225" s="120"/>
      <c r="N225" s="120"/>
      <c r="O225" s="120"/>
      <c r="P225" s="120"/>
      <c r="Q225" s="2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122"/>
      <c r="AJ225" s="122"/>
      <c r="AK225" s="2"/>
      <c r="AL225" s="2"/>
      <c r="AM225" s="2"/>
      <c r="AN225" s="2"/>
      <c r="AO225" s="2"/>
      <c r="AP225" s="2"/>
      <c r="AQ225" s="2"/>
      <c r="AR225" s="15"/>
    </row>
    <row r="226" spans="1:44" ht="11.25" customHeight="1">
      <c r="A226" s="120"/>
      <c r="B226" s="120"/>
      <c r="C226" s="120"/>
      <c r="D226" s="120"/>
      <c r="E226" s="2"/>
      <c r="F226" s="2"/>
      <c r="G226" s="120"/>
      <c r="H226" s="120"/>
      <c r="I226" s="120"/>
      <c r="J226" s="58"/>
      <c r="K226" s="121"/>
      <c r="L226" s="2"/>
      <c r="M226" s="120"/>
      <c r="N226" s="120"/>
      <c r="O226" s="120"/>
      <c r="P226" s="120"/>
      <c r="Q226" s="2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122"/>
      <c r="AJ226" s="122"/>
      <c r="AK226" s="2"/>
      <c r="AL226" s="2"/>
      <c r="AM226" s="2"/>
      <c r="AN226" s="2"/>
      <c r="AO226" s="2"/>
      <c r="AP226" s="2"/>
      <c r="AQ226" s="2"/>
      <c r="AR226" s="15"/>
    </row>
    <row r="227" spans="1:44" ht="11.25" customHeight="1">
      <c r="A227" s="120"/>
      <c r="B227" s="120"/>
      <c r="C227" s="120"/>
      <c r="D227" s="120"/>
      <c r="E227" s="2"/>
      <c r="F227" s="2"/>
      <c r="G227" s="120"/>
      <c r="H227" s="120"/>
      <c r="I227" s="120"/>
      <c r="J227" s="58"/>
      <c r="K227" s="121"/>
      <c r="L227" s="2"/>
      <c r="M227" s="120"/>
      <c r="N227" s="120"/>
      <c r="O227" s="120"/>
      <c r="P227" s="120"/>
      <c r="Q227" s="2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122"/>
      <c r="AJ227" s="122"/>
      <c r="AK227" s="2"/>
      <c r="AL227" s="2"/>
      <c r="AM227" s="2"/>
      <c r="AN227" s="2"/>
      <c r="AO227" s="2"/>
      <c r="AP227" s="2"/>
      <c r="AQ227" s="2"/>
      <c r="AR227" s="15"/>
    </row>
    <row r="228" spans="1:44" ht="11.25" customHeight="1">
      <c r="A228" s="120"/>
      <c r="B228" s="120"/>
      <c r="C228" s="120"/>
      <c r="D228" s="120"/>
      <c r="E228" s="2"/>
      <c r="F228" s="2"/>
      <c r="G228" s="120"/>
      <c r="H228" s="120"/>
      <c r="I228" s="120"/>
      <c r="J228" s="58"/>
      <c r="K228" s="121"/>
      <c r="L228" s="2"/>
      <c r="M228" s="120"/>
      <c r="N228" s="120"/>
      <c r="O228" s="120"/>
      <c r="P228" s="120"/>
      <c r="Q228" s="2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122"/>
      <c r="AJ228" s="122"/>
      <c r="AK228" s="2"/>
      <c r="AL228" s="2"/>
      <c r="AM228" s="2"/>
      <c r="AN228" s="2"/>
      <c r="AO228" s="2"/>
      <c r="AP228" s="2"/>
      <c r="AQ228" s="2"/>
      <c r="AR228" s="15"/>
    </row>
    <row r="229" spans="1:44" ht="11.25" customHeight="1">
      <c r="A229" s="120"/>
      <c r="B229" s="120"/>
      <c r="C229" s="120"/>
      <c r="D229" s="120"/>
      <c r="E229" s="2"/>
      <c r="F229" s="2"/>
      <c r="G229" s="120"/>
      <c r="H229" s="120"/>
      <c r="I229" s="120"/>
      <c r="J229" s="58"/>
      <c r="K229" s="121"/>
      <c r="L229" s="2"/>
      <c r="M229" s="120"/>
      <c r="N229" s="120"/>
      <c r="O229" s="120"/>
      <c r="P229" s="120"/>
      <c r="Q229" s="2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122"/>
      <c r="AJ229" s="122"/>
      <c r="AK229" s="2"/>
      <c r="AL229" s="2"/>
      <c r="AM229" s="2"/>
      <c r="AN229" s="2"/>
      <c r="AO229" s="2"/>
      <c r="AP229" s="2"/>
      <c r="AQ229" s="2"/>
      <c r="AR229" s="15"/>
    </row>
    <row r="230" spans="1:44" ht="11.25" customHeight="1">
      <c r="A230" s="120"/>
      <c r="B230" s="120"/>
      <c r="C230" s="120"/>
      <c r="D230" s="120"/>
      <c r="E230" s="2"/>
      <c r="F230" s="2"/>
      <c r="G230" s="120"/>
      <c r="H230" s="120"/>
      <c r="I230" s="120"/>
      <c r="J230" s="58"/>
      <c r="K230" s="121"/>
      <c r="L230" s="2"/>
      <c r="M230" s="120"/>
      <c r="N230" s="120"/>
      <c r="O230" s="120"/>
      <c r="P230" s="120"/>
      <c r="Q230" s="2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122"/>
      <c r="AJ230" s="122"/>
      <c r="AK230" s="2"/>
      <c r="AL230" s="2"/>
      <c r="AM230" s="2"/>
      <c r="AN230" s="2"/>
      <c r="AO230" s="2"/>
      <c r="AP230" s="2"/>
      <c r="AQ230" s="2"/>
      <c r="AR230" s="15"/>
    </row>
    <row r="231" spans="1:44" ht="11.25" customHeight="1">
      <c r="A231" s="120"/>
      <c r="B231" s="120"/>
      <c r="C231" s="120"/>
      <c r="D231" s="120"/>
      <c r="E231" s="2"/>
      <c r="F231" s="2"/>
      <c r="G231" s="120"/>
      <c r="H231" s="120"/>
      <c r="I231" s="120"/>
      <c r="J231" s="58"/>
      <c r="K231" s="121"/>
      <c r="L231" s="2"/>
      <c r="M231" s="120"/>
      <c r="N231" s="120"/>
      <c r="O231" s="120"/>
      <c r="P231" s="120"/>
      <c r="Q231" s="2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122"/>
      <c r="AJ231" s="122"/>
      <c r="AK231" s="2"/>
      <c r="AL231" s="2"/>
      <c r="AM231" s="2"/>
      <c r="AN231" s="2"/>
      <c r="AO231" s="2"/>
      <c r="AP231" s="2"/>
      <c r="AQ231" s="2"/>
      <c r="AR231" s="15"/>
    </row>
    <row r="232" spans="1:44" ht="11.25" customHeight="1">
      <c r="A232" s="120"/>
      <c r="B232" s="120"/>
      <c r="C232" s="120"/>
      <c r="D232" s="120"/>
      <c r="E232" s="2"/>
      <c r="F232" s="2"/>
      <c r="G232" s="120"/>
      <c r="H232" s="120"/>
      <c r="I232" s="120"/>
      <c r="J232" s="58"/>
      <c r="K232" s="121"/>
      <c r="L232" s="2"/>
      <c r="M232" s="120"/>
      <c r="N232" s="120"/>
      <c r="O232" s="120"/>
      <c r="P232" s="120"/>
      <c r="Q232" s="2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122"/>
      <c r="AJ232" s="122"/>
      <c r="AK232" s="2"/>
      <c r="AL232" s="2"/>
      <c r="AM232" s="2"/>
      <c r="AN232" s="2"/>
      <c r="AO232" s="2"/>
      <c r="AP232" s="2"/>
      <c r="AQ232" s="2"/>
      <c r="AR232" s="15"/>
    </row>
    <row r="233" spans="1:44" ht="11.25" customHeight="1">
      <c r="A233" s="120"/>
      <c r="B233" s="120"/>
      <c r="C233" s="120"/>
      <c r="D233" s="120"/>
      <c r="E233" s="2"/>
      <c r="F233" s="2"/>
      <c r="G233" s="120"/>
      <c r="H233" s="120"/>
      <c r="I233" s="120"/>
      <c r="J233" s="58"/>
      <c r="K233" s="121"/>
      <c r="L233" s="2"/>
      <c r="M233" s="120"/>
      <c r="N233" s="120"/>
      <c r="O233" s="120"/>
      <c r="P233" s="120"/>
      <c r="Q233" s="2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122"/>
      <c r="AJ233" s="122"/>
      <c r="AK233" s="2"/>
      <c r="AL233" s="2"/>
      <c r="AM233" s="2"/>
      <c r="AN233" s="2"/>
      <c r="AO233" s="2"/>
      <c r="AP233" s="2"/>
      <c r="AQ233" s="2"/>
      <c r="AR233" s="15"/>
    </row>
    <row r="234" spans="1:44" ht="11.25" customHeight="1">
      <c r="A234" s="120"/>
      <c r="B234" s="120"/>
      <c r="C234" s="120"/>
      <c r="D234" s="120"/>
      <c r="E234" s="2"/>
      <c r="F234" s="2"/>
      <c r="G234" s="120"/>
      <c r="H234" s="120"/>
      <c r="I234" s="120"/>
      <c r="J234" s="58"/>
      <c r="K234" s="121"/>
      <c r="L234" s="2"/>
      <c r="M234" s="120"/>
      <c r="N234" s="120"/>
      <c r="O234" s="120"/>
      <c r="P234" s="120"/>
      <c r="Q234" s="2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122"/>
      <c r="AJ234" s="122"/>
      <c r="AK234" s="2"/>
      <c r="AL234" s="2"/>
      <c r="AM234" s="2"/>
      <c r="AN234" s="2"/>
      <c r="AO234" s="2"/>
      <c r="AP234" s="2"/>
      <c r="AQ234" s="2"/>
      <c r="AR234" s="15"/>
    </row>
    <row r="235" spans="1:44" ht="11.25" customHeight="1">
      <c r="A235" s="120"/>
      <c r="B235" s="120"/>
      <c r="C235" s="120"/>
      <c r="D235" s="120"/>
      <c r="E235" s="2"/>
      <c r="F235" s="2"/>
      <c r="G235" s="120"/>
      <c r="H235" s="120"/>
      <c r="I235" s="120"/>
      <c r="J235" s="58"/>
      <c r="K235" s="121"/>
      <c r="L235" s="2"/>
      <c r="M235" s="120"/>
      <c r="N235" s="120"/>
      <c r="O235" s="120"/>
      <c r="P235" s="120"/>
      <c r="Q235" s="2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122"/>
      <c r="AJ235" s="122"/>
      <c r="AK235" s="2"/>
      <c r="AL235" s="2"/>
      <c r="AM235" s="2"/>
      <c r="AN235" s="2"/>
      <c r="AO235" s="2"/>
      <c r="AP235" s="2"/>
      <c r="AQ235" s="2"/>
      <c r="AR235" s="15"/>
    </row>
    <row r="236" spans="1:44" ht="11.25" customHeight="1">
      <c r="A236" s="120"/>
      <c r="B236" s="120"/>
      <c r="C236" s="120"/>
      <c r="D236" s="120"/>
      <c r="E236" s="2"/>
      <c r="F236" s="2"/>
      <c r="G236" s="120"/>
      <c r="H236" s="120"/>
      <c r="I236" s="120"/>
      <c r="J236" s="58"/>
      <c r="K236" s="121"/>
      <c r="L236" s="2"/>
      <c r="M236" s="120"/>
      <c r="N236" s="120"/>
      <c r="O236" s="120"/>
      <c r="P236" s="120"/>
      <c r="Q236" s="2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122"/>
      <c r="AJ236" s="122"/>
      <c r="AK236" s="2"/>
      <c r="AL236" s="2"/>
      <c r="AM236" s="2"/>
      <c r="AN236" s="2"/>
      <c r="AO236" s="2"/>
      <c r="AP236" s="2"/>
      <c r="AQ236" s="2"/>
      <c r="AR236" s="15"/>
    </row>
    <row r="237" spans="1:44" ht="11.25" customHeight="1">
      <c r="A237" s="120"/>
      <c r="B237" s="120"/>
      <c r="C237" s="120"/>
      <c r="D237" s="120"/>
      <c r="E237" s="2"/>
      <c r="F237" s="2"/>
      <c r="G237" s="120"/>
      <c r="H237" s="120"/>
      <c r="I237" s="120"/>
      <c r="J237" s="58"/>
      <c r="K237" s="121"/>
      <c r="L237" s="2"/>
      <c r="M237" s="120"/>
      <c r="N237" s="120"/>
      <c r="O237" s="120"/>
      <c r="P237" s="120"/>
      <c r="Q237" s="2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122"/>
      <c r="AJ237" s="122"/>
      <c r="AK237" s="2"/>
      <c r="AL237" s="2"/>
      <c r="AM237" s="2"/>
      <c r="AN237" s="2"/>
      <c r="AO237" s="2"/>
      <c r="AP237" s="2"/>
      <c r="AQ237" s="2"/>
      <c r="AR237" s="15"/>
    </row>
    <row r="238" spans="1:44" ht="11.25" customHeight="1">
      <c r="A238" s="120"/>
      <c r="B238" s="120"/>
      <c r="C238" s="120"/>
      <c r="D238" s="120"/>
      <c r="E238" s="2"/>
      <c r="F238" s="2"/>
      <c r="G238" s="120"/>
      <c r="H238" s="120"/>
      <c r="I238" s="120"/>
      <c r="J238" s="58"/>
      <c r="K238" s="121"/>
      <c r="L238" s="2"/>
      <c r="M238" s="120"/>
      <c r="N238" s="120"/>
      <c r="O238" s="120"/>
      <c r="P238" s="120"/>
      <c r="Q238" s="2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122"/>
      <c r="AJ238" s="122"/>
      <c r="AK238" s="2"/>
      <c r="AL238" s="2"/>
      <c r="AM238" s="2"/>
      <c r="AN238" s="2"/>
      <c r="AO238" s="2"/>
      <c r="AP238" s="2"/>
      <c r="AQ238" s="2"/>
      <c r="AR238" s="15"/>
    </row>
    <row r="239" spans="1:44" ht="11.25" customHeight="1">
      <c r="A239" s="120"/>
      <c r="B239" s="120"/>
      <c r="C239" s="120"/>
      <c r="D239" s="120"/>
      <c r="E239" s="2"/>
      <c r="F239" s="2"/>
      <c r="G239" s="120"/>
      <c r="H239" s="120"/>
      <c r="I239" s="120"/>
      <c r="J239" s="58"/>
      <c r="K239" s="121"/>
      <c r="L239" s="2"/>
      <c r="M239" s="120"/>
      <c r="N239" s="120"/>
      <c r="O239" s="120"/>
      <c r="P239" s="120"/>
      <c r="Q239" s="2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122"/>
      <c r="AJ239" s="122"/>
      <c r="AK239" s="2"/>
      <c r="AL239" s="2"/>
      <c r="AM239" s="2"/>
      <c r="AN239" s="2"/>
      <c r="AO239" s="2"/>
      <c r="AP239" s="2"/>
      <c r="AQ239" s="2"/>
      <c r="AR239" s="15"/>
    </row>
    <row r="240" spans="1:44" ht="11.25" customHeight="1">
      <c r="A240" s="120"/>
      <c r="B240" s="120"/>
      <c r="C240" s="120"/>
      <c r="D240" s="120"/>
      <c r="E240" s="2"/>
      <c r="F240" s="2"/>
      <c r="G240" s="120"/>
      <c r="H240" s="120"/>
      <c r="I240" s="120"/>
      <c r="J240" s="58"/>
      <c r="K240" s="121"/>
      <c r="L240" s="2"/>
      <c r="M240" s="120"/>
      <c r="N240" s="120"/>
      <c r="O240" s="120"/>
      <c r="P240" s="120"/>
      <c r="Q240" s="2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122"/>
      <c r="AJ240" s="122"/>
      <c r="AK240" s="2"/>
      <c r="AL240" s="2"/>
      <c r="AM240" s="2"/>
      <c r="AN240" s="2"/>
      <c r="AO240" s="2"/>
      <c r="AP240" s="2"/>
      <c r="AQ240" s="2"/>
      <c r="AR240" s="15"/>
    </row>
    <row r="241" spans="1:44" ht="11.25" customHeight="1">
      <c r="A241" s="120"/>
      <c r="B241" s="120"/>
      <c r="C241" s="120"/>
      <c r="D241" s="120"/>
      <c r="E241" s="2"/>
      <c r="F241" s="2"/>
      <c r="G241" s="120"/>
      <c r="H241" s="120"/>
      <c r="I241" s="120"/>
      <c r="J241" s="58"/>
      <c r="K241" s="121"/>
      <c r="L241" s="2"/>
      <c r="M241" s="120"/>
      <c r="N241" s="120"/>
      <c r="O241" s="120"/>
      <c r="P241" s="120"/>
      <c r="Q241" s="2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122"/>
      <c r="AJ241" s="122"/>
      <c r="AK241" s="2"/>
      <c r="AL241" s="2"/>
      <c r="AM241" s="2"/>
      <c r="AN241" s="2"/>
      <c r="AO241" s="2"/>
      <c r="AP241" s="2"/>
      <c r="AQ241" s="2"/>
      <c r="AR241" s="15"/>
    </row>
    <row r="242" spans="1:44" ht="11.25" customHeight="1">
      <c r="A242" s="120"/>
      <c r="B242" s="120"/>
      <c r="C242" s="120"/>
      <c r="D242" s="120"/>
      <c r="E242" s="2"/>
      <c r="F242" s="2"/>
      <c r="G242" s="120"/>
      <c r="H242" s="120"/>
      <c r="I242" s="120"/>
      <c r="J242" s="58"/>
      <c r="K242" s="121"/>
      <c r="L242" s="2"/>
      <c r="M242" s="120"/>
      <c r="N242" s="120"/>
      <c r="O242" s="120"/>
      <c r="P242" s="120"/>
      <c r="Q242" s="2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122"/>
      <c r="AJ242" s="122"/>
      <c r="AK242" s="2"/>
      <c r="AL242" s="2"/>
      <c r="AM242" s="2"/>
      <c r="AN242" s="2"/>
      <c r="AO242" s="2"/>
      <c r="AP242" s="2"/>
      <c r="AQ242" s="2"/>
      <c r="AR242" s="15"/>
    </row>
    <row r="243" spans="1:44" ht="11.25" customHeight="1">
      <c r="A243" s="120"/>
      <c r="B243" s="120"/>
      <c r="C243" s="120"/>
      <c r="D243" s="120"/>
      <c r="E243" s="2"/>
      <c r="F243" s="2"/>
      <c r="G243" s="120"/>
      <c r="H243" s="120"/>
      <c r="I243" s="120"/>
      <c r="J243" s="58"/>
      <c r="K243" s="121"/>
      <c r="L243" s="2"/>
      <c r="M243" s="120"/>
      <c r="N243" s="120"/>
      <c r="O243" s="120"/>
      <c r="P243" s="120"/>
      <c r="Q243" s="2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122"/>
      <c r="AJ243" s="122"/>
      <c r="AK243" s="2"/>
      <c r="AL243" s="2"/>
      <c r="AM243" s="2"/>
      <c r="AN243" s="2"/>
      <c r="AO243" s="2"/>
      <c r="AP243" s="2"/>
      <c r="AQ243" s="2"/>
      <c r="AR243" s="15"/>
    </row>
    <row r="244" spans="1:44" ht="11.25" customHeight="1">
      <c r="A244" s="120"/>
      <c r="B244" s="120"/>
      <c r="C244" s="120"/>
      <c r="D244" s="120"/>
      <c r="E244" s="2"/>
      <c r="F244" s="2"/>
      <c r="G244" s="120"/>
      <c r="H244" s="120"/>
      <c r="I244" s="120"/>
      <c r="J244" s="58"/>
      <c r="K244" s="121"/>
      <c r="L244" s="2"/>
      <c r="M244" s="120"/>
      <c r="N244" s="120"/>
      <c r="O244" s="120"/>
      <c r="P244" s="120"/>
      <c r="Q244" s="2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122"/>
      <c r="AJ244" s="122"/>
      <c r="AK244" s="2"/>
      <c r="AL244" s="2"/>
      <c r="AM244" s="2"/>
      <c r="AN244" s="2"/>
      <c r="AO244" s="2"/>
      <c r="AP244" s="2"/>
      <c r="AQ244" s="2"/>
      <c r="AR244" s="15"/>
    </row>
    <row r="245" spans="1:44" ht="11.25" customHeight="1">
      <c r="A245" s="120"/>
      <c r="B245" s="120"/>
      <c r="C245" s="120"/>
      <c r="D245" s="120"/>
      <c r="E245" s="2"/>
      <c r="F245" s="2"/>
      <c r="G245" s="120"/>
      <c r="H245" s="120"/>
      <c r="I245" s="120"/>
      <c r="J245" s="58"/>
      <c r="K245" s="121"/>
      <c r="L245" s="2"/>
      <c r="M245" s="120"/>
      <c r="N245" s="120"/>
      <c r="O245" s="120"/>
      <c r="P245" s="120"/>
      <c r="Q245" s="2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122"/>
      <c r="AJ245" s="122"/>
      <c r="AK245" s="2"/>
      <c r="AL245" s="2"/>
      <c r="AM245" s="2"/>
      <c r="AN245" s="2"/>
      <c r="AO245" s="2"/>
      <c r="AP245" s="2"/>
      <c r="AQ245" s="2"/>
      <c r="AR245" s="15"/>
    </row>
    <row r="246" spans="1:44" ht="11.25" customHeight="1">
      <c r="A246" s="120"/>
      <c r="B246" s="120"/>
      <c r="C246" s="120"/>
      <c r="D246" s="120"/>
      <c r="E246" s="2"/>
      <c r="F246" s="2"/>
      <c r="G246" s="120"/>
      <c r="H246" s="120"/>
      <c r="I246" s="120"/>
      <c r="J246" s="58"/>
      <c r="K246" s="121"/>
      <c r="L246" s="2"/>
      <c r="M246" s="120"/>
      <c r="N246" s="120"/>
      <c r="O246" s="120"/>
      <c r="P246" s="120"/>
      <c r="Q246" s="2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122"/>
      <c r="AJ246" s="122"/>
      <c r="AK246" s="2"/>
      <c r="AL246" s="2"/>
      <c r="AM246" s="2"/>
      <c r="AN246" s="2"/>
      <c r="AO246" s="2"/>
      <c r="AP246" s="2"/>
      <c r="AQ246" s="2"/>
      <c r="AR246" s="15"/>
    </row>
    <row r="247" spans="1:44" ht="11.25" customHeight="1">
      <c r="A247" s="120"/>
      <c r="B247" s="120"/>
      <c r="C247" s="120"/>
      <c r="D247" s="120"/>
      <c r="E247" s="2"/>
      <c r="F247" s="2"/>
      <c r="G247" s="120"/>
      <c r="H247" s="120"/>
      <c r="I247" s="120"/>
      <c r="J247" s="58"/>
      <c r="K247" s="121"/>
      <c r="L247" s="2"/>
      <c r="M247" s="120"/>
      <c r="N247" s="120"/>
      <c r="O247" s="120"/>
      <c r="P247" s="120"/>
      <c r="Q247" s="2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122"/>
      <c r="AJ247" s="122"/>
      <c r="AK247" s="2"/>
      <c r="AL247" s="2"/>
      <c r="AM247" s="2"/>
      <c r="AN247" s="2"/>
      <c r="AO247" s="2"/>
      <c r="AP247" s="2"/>
      <c r="AQ247" s="2"/>
      <c r="AR247" s="15"/>
    </row>
    <row r="248" spans="1:44" ht="11.25" customHeight="1">
      <c r="A248" s="120"/>
      <c r="B248" s="120"/>
      <c r="C248" s="120"/>
      <c r="D248" s="120"/>
      <c r="E248" s="2"/>
      <c r="F248" s="2"/>
      <c r="G248" s="120"/>
      <c r="H248" s="120"/>
      <c r="I248" s="120"/>
      <c r="J248" s="58"/>
      <c r="K248" s="121"/>
      <c r="L248" s="2"/>
      <c r="M248" s="120"/>
      <c r="N248" s="120"/>
      <c r="O248" s="120"/>
      <c r="P248" s="120"/>
      <c r="Q248" s="2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122"/>
      <c r="AJ248" s="122"/>
      <c r="AK248" s="2"/>
      <c r="AL248" s="2"/>
      <c r="AM248" s="2"/>
      <c r="AN248" s="2"/>
      <c r="AO248" s="2"/>
      <c r="AP248" s="2"/>
      <c r="AQ248" s="2"/>
      <c r="AR248" s="15"/>
    </row>
    <row r="249" spans="1:44" ht="11.25" customHeight="1">
      <c r="A249" s="120"/>
      <c r="B249" s="120"/>
      <c r="C249" s="120"/>
      <c r="D249" s="120"/>
      <c r="E249" s="2"/>
      <c r="F249" s="2"/>
      <c r="G249" s="120"/>
      <c r="H249" s="120"/>
      <c r="I249" s="120"/>
      <c r="J249" s="58"/>
      <c r="K249" s="121"/>
      <c r="L249" s="2"/>
      <c r="M249" s="120"/>
      <c r="N249" s="120"/>
      <c r="O249" s="120"/>
      <c r="P249" s="120"/>
      <c r="Q249" s="2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122"/>
      <c r="AJ249" s="122"/>
      <c r="AK249" s="2"/>
      <c r="AL249" s="2"/>
      <c r="AM249" s="2"/>
      <c r="AN249" s="2"/>
      <c r="AO249" s="2"/>
      <c r="AP249" s="2"/>
      <c r="AQ249" s="2"/>
      <c r="AR249" s="15"/>
    </row>
    <row r="250" spans="1:44" ht="11.25" customHeight="1">
      <c r="A250" s="120"/>
      <c r="B250" s="120"/>
      <c r="C250" s="120"/>
      <c r="D250" s="120"/>
      <c r="E250" s="2"/>
      <c r="F250" s="2"/>
      <c r="G250" s="120"/>
      <c r="H250" s="120"/>
      <c r="I250" s="120"/>
      <c r="J250" s="58"/>
      <c r="K250" s="121"/>
      <c r="L250" s="2"/>
      <c r="M250" s="120"/>
      <c r="N250" s="120"/>
      <c r="O250" s="120"/>
      <c r="P250" s="120"/>
      <c r="Q250" s="2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122"/>
      <c r="AJ250" s="122"/>
      <c r="AK250" s="2"/>
      <c r="AL250" s="2"/>
      <c r="AM250" s="2"/>
      <c r="AN250" s="2"/>
      <c r="AO250" s="2"/>
      <c r="AP250" s="2"/>
      <c r="AQ250" s="2"/>
      <c r="AR250" s="15"/>
    </row>
    <row r="251" spans="1:44" ht="11.25" customHeight="1">
      <c r="A251" s="120"/>
      <c r="B251" s="120"/>
      <c r="C251" s="120"/>
      <c r="D251" s="120"/>
      <c r="E251" s="2"/>
      <c r="F251" s="2"/>
      <c r="G251" s="120"/>
      <c r="H251" s="120"/>
      <c r="I251" s="120"/>
      <c r="J251" s="58"/>
      <c r="K251" s="121"/>
      <c r="L251" s="2"/>
      <c r="M251" s="120"/>
      <c r="N251" s="120"/>
      <c r="O251" s="120"/>
      <c r="P251" s="120"/>
      <c r="Q251" s="2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122"/>
      <c r="AJ251" s="122"/>
      <c r="AK251" s="2"/>
      <c r="AL251" s="2"/>
      <c r="AM251" s="2"/>
      <c r="AN251" s="2"/>
      <c r="AO251" s="2"/>
      <c r="AP251" s="2"/>
      <c r="AQ251" s="2"/>
      <c r="AR251" s="15"/>
    </row>
    <row r="252" spans="1:44" ht="11.25" customHeight="1">
      <c r="A252" s="120"/>
      <c r="B252" s="120"/>
      <c r="C252" s="120"/>
      <c r="D252" s="120"/>
      <c r="E252" s="2"/>
      <c r="F252" s="2"/>
      <c r="G252" s="120"/>
      <c r="H252" s="120"/>
      <c r="I252" s="120"/>
      <c r="J252" s="58"/>
      <c r="K252" s="121"/>
      <c r="L252" s="2"/>
      <c r="M252" s="120"/>
      <c r="N252" s="120"/>
      <c r="O252" s="120"/>
      <c r="P252" s="120"/>
      <c r="Q252" s="2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122"/>
      <c r="AJ252" s="122"/>
      <c r="AK252" s="2"/>
      <c r="AL252" s="2"/>
      <c r="AM252" s="2"/>
      <c r="AN252" s="2"/>
      <c r="AO252" s="2"/>
      <c r="AP252" s="2"/>
      <c r="AQ252" s="2"/>
      <c r="AR252" s="15"/>
    </row>
    <row r="253" spans="1:44" ht="11.25" customHeight="1">
      <c r="A253" s="120"/>
      <c r="B253" s="120"/>
      <c r="C253" s="120"/>
      <c r="D253" s="120"/>
      <c r="E253" s="2"/>
      <c r="F253" s="2"/>
      <c r="G253" s="120"/>
      <c r="H253" s="120"/>
      <c r="I253" s="120"/>
      <c r="J253" s="58"/>
      <c r="K253" s="121"/>
      <c r="L253" s="2"/>
      <c r="M253" s="120"/>
      <c r="N253" s="120"/>
      <c r="O253" s="120"/>
      <c r="P253" s="120"/>
      <c r="Q253" s="2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122"/>
      <c r="AJ253" s="122"/>
      <c r="AK253" s="2"/>
      <c r="AL253" s="2"/>
      <c r="AM253" s="2"/>
      <c r="AN253" s="2"/>
      <c r="AO253" s="2"/>
      <c r="AP253" s="2"/>
      <c r="AQ253" s="2"/>
      <c r="AR253" s="15"/>
    </row>
    <row r="254" spans="1:44" ht="11.25" customHeight="1">
      <c r="A254" s="120"/>
      <c r="B254" s="120"/>
      <c r="C254" s="120"/>
      <c r="D254" s="120"/>
      <c r="E254" s="2"/>
      <c r="F254" s="2"/>
      <c r="G254" s="120"/>
      <c r="H254" s="120"/>
      <c r="I254" s="120"/>
      <c r="J254" s="58"/>
      <c r="K254" s="121"/>
      <c r="L254" s="2"/>
      <c r="M254" s="120"/>
      <c r="N254" s="120"/>
      <c r="O254" s="120"/>
      <c r="P254" s="120"/>
      <c r="Q254" s="2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122"/>
      <c r="AJ254" s="122"/>
      <c r="AK254" s="2"/>
      <c r="AL254" s="2"/>
      <c r="AM254" s="2"/>
      <c r="AN254" s="2"/>
      <c r="AO254" s="2"/>
      <c r="AP254" s="2"/>
      <c r="AQ254" s="2"/>
      <c r="AR254" s="15"/>
    </row>
    <row r="255" spans="1:44" ht="11.25" customHeight="1">
      <c r="A255" s="120"/>
      <c r="B255" s="120"/>
      <c r="C255" s="120"/>
      <c r="D255" s="120"/>
      <c r="E255" s="2"/>
      <c r="F255" s="2"/>
      <c r="G255" s="120"/>
      <c r="H255" s="120"/>
      <c r="I255" s="120"/>
      <c r="J255" s="58"/>
      <c r="K255" s="121"/>
      <c r="L255" s="2"/>
      <c r="M255" s="120"/>
      <c r="N255" s="120"/>
      <c r="O255" s="120"/>
      <c r="P255" s="120"/>
      <c r="Q255" s="2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122"/>
      <c r="AJ255" s="122"/>
      <c r="AK255" s="2"/>
      <c r="AL255" s="2"/>
      <c r="AM255" s="2"/>
      <c r="AN255" s="2"/>
      <c r="AO255" s="2"/>
      <c r="AP255" s="2"/>
      <c r="AQ255" s="2"/>
      <c r="AR255" s="15"/>
    </row>
    <row r="256" spans="1:44" ht="11.25" customHeight="1">
      <c r="A256" s="120"/>
      <c r="B256" s="120"/>
      <c r="C256" s="120"/>
      <c r="D256" s="120"/>
      <c r="E256" s="2"/>
      <c r="F256" s="2"/>
      <c r="G256" s="120"/>
      <c r="H256" s="120"/>
      <c r="I256" s="120"/>
      <c r="J256" s="58"/>
      <c r="K256" s="121"/>
      <c r="L256" s="2"/>
      <c r="M256" s="120"/>
      <c r="N256" s="120"/>
      <c r="O256" s="120"/>
      <c r="P256" s="120"/>
      <c r="Q256" s="2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122"/>
      <c r="AJ256" s="122"/>
      <c r="AK256" s="2"/>
      <c r="AL256" s="2"/>
      <c r="AM256" s="2"/>
      <c r="AN256" s="2"/>
      <c r="AO256" s="2"/>
      <c r="AP256" s="2"/>
      <c r="AQ256" s="2"/>
      <c r="AR256" s="15"/>
    </row>
    <row r="257" spans="1:44" ht="11.25" customHeight="1">
      <c r="A257" s="120"/>
      <c r="B257" s="120"/>
      <c r="C257" s="120"/>
      <c r="D257" s="120"/>
      <c r="E257" s="2"/>
      <c r="F257" s="2"/>
      <c r="G257" s="120"/>
      <c r="H257" s="120"/>
      <c r="I257" s="120"/>
      <c r="J257" s="58"/>
      <c r="K257" s="121"/>
      <c r="L257" s="2"/>
      <c r="M257" s="120"/>
      <c r="N257" s="120"/>
      <c r="O257" s="120"/>
      <c r="P257" s="120"/>
      <c r="Q257" s="2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122"/>
      <c r="AJ257" s="122"/>
      <c r="AK257" s="2"/>
      <c r="AL257" s="2"/>
      <c r="AM257" s="2"/>
      <c r="AN257" s="2"/>
      <c r="AO257" s="2"/>
      <c r="AP257" s="2"/>
      <c r="AQ257" s="2"/>
      <c r="AR257" s="15"/>
    </row>
    <row r="258" spans="1:44" ht="11.25" customHeight="1">
      <c r="A258" s="120"/>
      <c r="B258" s="120"/>
      <c r="C258" s="120"/>
      <c r="D258" s="120"/>
      <c r="E258" s="2"/>
      <c r="F258" s="2"/>
      <c r="G258" s="120"/>
      <c r="H258" s="120"/>
      <c r="I258" s="120"/>
      <c r="J258" s="58"/>
      <c r="K258" s="121"/>
      <c r="L258" s="2"/>
      <c r="M258" s="120"/>
      <c r="N258" s="120"/>
      <c r="O258" s="120"/>
      <c r="P258" s="120"/>
      <c r="Q258" s="2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122"/>
      <c r="AJ258" s="122"/>
      <c r="AK258" s="2"/>
      <c r="AL258" s="2"/>
      <c r="AM258" s="2"/>
      <c r="AN258" s="2"/>
      <c r="AO258" s="2"/>
      <c r="AP258" s="2"/>
      <c r="AQ258" s="2"/>
      <c r="AR258" s="15"/>
    </row>
    <row r="259" spans="1:44" ht="11.25" customHeight="1">
      <c r="A259" s="120"/>
      <c r="B259" s="120"/>
      <c r="C259" s="120"/>
      <c r="D259" s="120"/>
      <c r="E259" s="2"/>
      <c r="F259" s="2"/>
      <c r="G259" s="120"/>
      <c r="H259" s="120"/>
      <c r="I259" s="120"/>
      <c r="J259" s="58"/>
      <c r="K259" s="121"/>
      <c r="L259" s="2"/>
      <c r="M259" s="120"/>
      <c r="N259" s="120"/>
      <c r="O259" s="120"/>
      <c r="P259" s="120"/>
      <c r="Q259" s="2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122"/>
      <c r="AJ259" s="122"/>
      <c r="AK259" s="2"/>
      <c r="AL259" s="2"/>
      <c r="AM259" s="2"/>
      <c r="AN259" s="2"/>
      <c r="AO259" s="2"/>
      <c r="AP259" s="2"/>
      <c r="AQ259" s="2"/>
      <c r="AR259" s="15"/>
    </row>
    <row r="260" spans="1:44" ht="11.25" customHeight="1">
      <c r="A260" s="120"/>
      <c r="B260" s="120"/>
      <c r="C260" s="120"/>
      <c r="D260" s="120"/>
      <c r="E260" s="2"/>
      <c r="F260" s="2"/>
      <c r="G260" s="120"/>
      <c r="H260" s="120"/>
      <c r="I260" s="120"/>
      <c r="J260" s="58"/>
      <c r="K260" s="121"/>
      <c r="L260" s="2"/>
      <c r="M260" s="120"/>
      <c r="N260" s="120"/>
      <c r="O260" s="120"/>
      <c r="P260" s="120"/>
      <c r="Q260" s="2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122"/>
      <c r="AJ260" s="122"/>
      <c r="AK260" s="2"/>
      <c r="AL260" s="2"/>
      <c r="AM260" s="2"/>
      <c r="AN260" s="2"/>
      <c r="AO260" s="2"/>
      <c r="AP260" s="2"/>
      <c r="AQ260" s="2"/>
      <c r="AR260" s="15"/>
    </row>
    <row r="261" spans="1:44" ht="11.25" customHeight="1">
      <c r="A261" s="120"/>
      <c r="B261" s="120"/>
      <c r="C261" s="120"/>
      <c r="D261" s="120"/>
      <c r="E261" s="2"/>
      <c r="F261" s="2"/>
      <c r="G261" s="120"/>
      <c r="H261" s="120"/>
      <c r="I261" s="120"/>
      <c r="J261" s="58"/>
      <c r="K261" s="121"/>
      <c r="L261" s="2"/>
      <c r="M261" s="120"/>
      <c r="N261" s="120"/>
      <c r="O261" s="120"/>
      <c r="P261" s="120"/>
      <c r="Q261" s="2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122"/>
      <c r="AJ261" s="122"/>
      <c r="AK261" s="2"/>
      <c r="AL261" s="2"/>
      <c r="AM261" s="2"/>
      <c r="AN261" s="2"/>
      <c r="AO261" s="2"/>
      <c r="AP261" s="2"/>
      <c r="AQ261" s="2"/>
      <c r="AR261" s="15"/>
    </row>
    <row r="262" spans="1:44" ht="11.25" customHeight="1">
      <c r="A262" s="120"/>
      <c r="B262" s="120"/>
      <c r="C262" s="120"/>
      <c r="D262" s="120"/>
      <c r="E262" s="2"/>
      <c r="F262" s="2"/>
      <c r="G262" s="120"/>
      <c r="H262" s="120"/>
      <c r="I262" s="120"/>
      <c r="J262" s="58"/>
      <c r="K262" s="121"/>
      <c r="L262" s="2"/>
      <c r="M262" s="120"/>
      <c r="N262" s="120"/>
      <c r="O262" s="120"/>
      <c r="P262" s="120"/>
      <c r="Q262" s="2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122"/>
      <c r="AJ262" s="122"/>
      <c r="AK262" s="2"/>
      <c r="AL262" s="2"/>
      <c r="AM262" s="2"/>
      <c r="AN262" s="2"/>
      <c r="AO262" s="2"/>
      <c r="AP262" s="2"/>
      <c r="AQ262" s="2"/>
      <c r="AR262" s="15"/>
    </row>
    <row r="263" spans="1:44" ht="11.25" customHeight="1">
      <c r="A263" s="120"/>
      <c r="B263" s="120"/>
      <c r="C263" s="120"/>
      <c r="D263" s="120"/>
      <c r="E263" s="2"/>
      <c r="F263" s="2"/>
      <c r="G263" s="120"/>
      <c r="H263" s="120"/>
      <c r="I263" s="120"/>
      <c r="J263" s="58"/>
      <c r="K263" s="121"/>
      <c r="L263" s="2"/>
      <c r="M263" s="120"/>
      <c r="N263" s="120"/>
      <c r="O263" s="120"/>
      <c r="P263" s="120"/>
      <c r="Q263" s="2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122"/>
      <c r="AJ263" s="122"/>
      <c r="AK263" s="2"/>
      <c r="AL263" s="2"/>
      <c r="AM263" s="2"/>
      <c r="AN263" s="2"/>
      <c r="AO263" s="2"/>
      <c r="AP263" s="2"/>
      <c r="AQ263" s="2"/>
      <c r="AR263" s="15"/>
    </row>
    <row r="264" spans="1:44" ht="11.25" customHeight="1">
      <c r="A264" s="120"/>
      <c r="B264" s="120"/>
      <c r="C264" s="120"/>
      <c r="D264" s="120"/>
      <c r="E264" s="2"/>
      <c r="F264" s="2"/>
      <c r="G264" s="120"/>
      <c r="H264" s="120"/>
      <c r="I264" s="120"/>
      <c r="J264" s="58"/>
      <c r="K264" s="121"/>
      <c r="L264" s="2"/>
      <c r="M264" s="120"/>
      <c r="N264" s="120"/>
      <c r="O264" s="120"/>
      <c r="P264" s="120"/>
      <c r="Q264" s="2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122"/>
      <c r="AJ264" s="122"/>
      <c r="AK264" s="2"/>
      <c r="AL264" s="2"/>
      <c r="AM264" s="2"/>
      <c r="AN264" s="2"/>
      <c r="AO264" s="2"/>
      <c r="AP264" s="2"/>
      <c r="AQ264" s="2"/>
      <c r="AR264" s="15"/>
    </row>
    <row r="265" spans="1:44" ht="11.25" customHeight="1">
      <c r="A265" s="120"/>
      <c r="B265" s="120"/>
      <c r="C265" s="120"/>
      <c r="D265" s="120"/>
      <c r="E265" s="2"/>
      <c r="F265" s="2"/>
      <c r="G265" s="120"/>
      <c r="H265" s="120"/>
      <c r="I265" s="120"/>
      <c r="J265" s="58"/>
      <c r="K265" s="121"/>
      <c r="L265" s="2"/>
      <c r="M265" s="120"/>
      <c r="N265" s="120"/>
      <c r="O265" s="120"/>
      <c r="P265" s="120"/>
      <c r="Q265" s="2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122"/>
      <c r="AJ265" s="122"/>
      <c r="AK265" s="2"/>
      <c r="AL265" s="2"/>
      <c r="AM265" s="2"/>
      <c r="AN265" s="2"/>
      <c r="AO265" s="2"/>
      <c r="AP265" s="2"/>
      <c r="AQ265" s="2"/>
      <c r="AR265" s="15"/>
    </row>
    <row r="266" spans="1:44" ht="11.25" customHeight="1">
      <c r="A266" s="120"/>
      <c r="B266" s="120"/>
      <c r="C266" s="120"/>
      <c r="D266" s="120"/>
      <c r="E266" s="2"/>
      <c r="F266" s="2"/>
      <c r="G266" s="120"/>
      <c r="H266" s="120"/>
      <c r="I266" s="120"/>
      <c r="J266" s="58"/>
      <c r="K266" s="121"/>
      <c r="L266" s="2"/>
      <c r="M266" s="120"/>
      <c r="N266" s="120"/>
      <c r="O266" s="120"/>
      <c r="P266" s="120"/>
      <c r="Q266" s="2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122"/>
      <c r="AJ266" s="122"/>
      <c r="AK266" s="2"/>
      <c r="AL266" s="2"/>
      <c r="AM266" s="2"/>
      <c r="AN266" s="2"/>
      <c r="AO266" s="2"/>
      <c r="AP266" s="2"/>
      <c r="AQ266" s="2"/>
      <c r="AR266" s="15"/>
    </row>
    <row r="267" spans="1:44" ht="11.25" customHeight="1">
      <c r="A267" s="120"/>
      <c r="B267" s="120"/>
      <c r="C267" s="120"/>
      <c r="D267" s="120"/>
      <c r="E267" s="2"/>
      <c r="F267" s="2"/>
      <c r="G267" s="120"/>
      <c r="H267" s="120"/>
      <c r="I267" s="120"/>
      <c r="J267" s="58"/>
      <c r="K267" s="121"/>
      <c r="L267" s="2"/>
      <c r="M267" s="120"/>
      <c r="N267" s="120"/>
      <c r="O267" s="120"/>
      <c r="P267" s="120"/>
      <c r="Q267" s="2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122"/>
      <c r="AJ267" s="122"/>
      <c r="AK267" s="2"/>
      <c r="AL267" s="2"/>
      <c r="AM267" s="2"/>
      <c r="AN267" s="2"/>
      <c r="AO267" s="2"/>
      <c r="AP267" s="2"/>
      <c r="AQ267" s="2"/>
      <c r="AR267" s="15"/>
    </row>
    <row r="268" spans="1:44" ht="11.25" customHeight="1">
      <c r="A268" s="120"/>
      <c r="B268" s="120"/>
      <c r="C268" s="120"/>
      <c r="D268" s="120"/>
      <c r="E268" s="2"/>
      <c r="F268" s="2"/>
      <c r="G268" s="120"/>
      <c r="H268" s="120"/>
      <c r="I268" s="120"/>
      <c r="J268" s="58"/>
      <c r="K268" s="121"/>
      <c r="L268" s="2"/>
      <c r="M268" s="120"/>
      <c r="N268" s="120"/>
      <c r="O268" s="120"/>
      <c r="P268" s="120"/>
      <c r="Q268" s="2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122"/>
      <c r="AJ268" s="122"/>
      <c r="AK268" s="2"/>
      <c r="AL268" s="2"/>
      <c r="AM268" s="2"/>
      <c r="AN268" s="2"/>
      <c r="AO268" s="2"/>
      <c r="AP268" s="2"/>
      <c r="AQ268" s="2"/>
      <c r="AR268" s="15"/>
    </row>
    <row r="269" spans="1:44" ht="11.25" customHeight="1">
      <c r="A269" s="120"/>
      <c r="B269" s="120"/>
      <c r="C269" s="120"/>
      <c r="D269" s="120"/>
      <c r="E269" s="2"/>
      <c r="F269" s="2"/>
      <c r="G269" s="120"/>
      <c r="H269" s="120"/>
      <c r="I269" s="120"/>
      <c r="J269" s="58"/>
      <c r="K269" s="121"/>
      <c r="L269" s="2"/>
      <c r="M269" s="120"/>
      <c r="N269" s="120"/>
      <c r="O269" s="120"/>
      <c r="P269" s="120"/>
      <c r="Q269" s="2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122"/>
      <c r="AJ269" s="122"/>
      <c r="AK269" s="2"/>
      <c r="AL269" s="2"/>
      <c r="AM269" s="2"/>
      <c r="AN269" s="2"/>
      <c r="AO269" s="2"/>
      <c r="AP269" s="2"/>
      <c r="AQ269" s="2"/>
      <c r="AR269" s="15"/>
    </row>
    <row r="270" spans="1:44" ht="11.25" customHeight="1">
      <c r="A270" s="120"/>
      <c r="B270" s="120"/>
      <c r="C270" s="120"/>
      <c r="D270" s="120"/>
      <c r="E270" s="2"/>
      <c r="F270" s="2"/>
      <c r="G270" s="120"/>
      <c r="H270" s="120"/>
      <c r="I270" s="120"/>
      <c r="J270" s="58"/>
      <c r="K270" s="121"/>
      <c r="L270" s="2"/>
      <c r="M270" s="120"/>
      <c r="N270" s="120"/>
      <c r="O270" s="120"/>
      <c r="P270" s="120"/>
      <c r="Q270" s="2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122"/>
      <c r="AJ270" s="122"/>
      <c r="AK270" s="2"/>
      <c r="AL270" s="2"/>
      <c r="AM270" s="2"/>
      <c r="AN270" s="2"/>
      <c r="AO270" s="2"/>
      <c r="AP270" s="2"/>
      <c r="AQ270" s="2"/>
      <c r="AR270" s="15"/>
    </row>
    <row r="271" spans="1:44" ht="11.25" customHeight="1">
      <c r="A271" s="120"/>
      <c r="B271" s="120"/>
      <c r="C271" s="120"/>
      <c r="D271" s="120"/>
      <c r="E271" s="2"/>
      <c r="F271" s="2"/>
      <c r="G271" s="120"/>
      <c r="H271" s="120"/>
      <c r="I271" s="120"/>
      <c r="J271" s="58"/>
      <c r="K271" s="121"/>
      <c r="L271" s="2"/>
      <c r="M271" s="120"/>
      <c r="N271" s="120"/>
      <c r="O271" s="120"/>
      <c r="P271" s="120"/>
      <c r="Q271" s="2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122"/>
      <c r="AJ271" s="122"/>
      <c r="AK271" s="2"/>
      <c r="AL271" s="2"/>
      <c r="AM271" s="2"/>
      <c r="AN271" s="2"/>
      <c r="AO271" s="2"/>
      <c r="AP271" s="2"/>
      <c r="AQ271" s="2"/>
      <c r="AR271" s="15"/>
    </row>
    <row r="272" spans="1:44" ht="11.25" customHeight="1">
      <c r="A272" s="120"/>
      <c r="B272" s="120"/>
      <c r="C272" s="120"/>
      <c r="D272" s="120"/>
      <c r="E272" s="2"/>
      <c r="F272" s="2"/>
      <c r="G272" s="120"/>
      <c r="H272" s="120"/>
      <c r="I272" s="120"/>
      <c r="J272" s="58"/>
      <c r="K272" s="121"/>
      <c r="L272" s="2"/>
      <c r="M272" s="120"/>
      <c r="N272" s="120"/>
      <c r="O272" s="120"/>
      <c r="P272" s="120"/>
      <c r="Q272" s="2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122"/>
      <c r="AJ272" s="122"/>
      <c r="AK272" s="2"/>
      <c r="AL272" s="2"/>
      <c r="AM272" s="2"/>
      <c r="AN272" s="2"/>
      <c r="AO272" s="2"/>
      <c r="AP272" s="2"/>
      <c r="AQ272" s="2"/>
      <c r="AR272" s="15"/>
    </row>
    <row r="273" spans="1:44" ht="11.25" customHeight="1">
      <c r="A273" s="120"/>
      <c r="B273" s="120"/>
      <c r="C273" s="120"/>
      <c r="D273" s="120"/>
      <c r="E273" s="2"/>
      <c r="F273" s="2"/>
      <c r="G273" s="120"/>
      <c r="H273" s="120"/>
      <c r="I273" s="120"/>
      <c r="J273" s="58"/>
      <c r="K273" s="121"/>
      <c r="L273" s="2"/>
      <c r="M273" s="120"/>
      <c r="N273" s="120"/>
      <c r="O273" s="120"/>
      <c r="P273" s="120"/>
      <c r="Q273" s="2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122"/>
      <c r="AJ273" s="122"/>
      <c r="AK273" s="2"/>
      <c r="AL273" s="2"/>
      <c r="AM273" s="2"/>
      <c r="AN273" s="2"/>
      <c r="AO273" s="2"/>
      <c r="AP273" s="2"/>
      <c r="AQ273" s="2"/>
      <c r="AR273" s="15"/>
    </row>
    <row r="274" spans="1:44" ht="11.25" customHeight="1">
      <c r="A274" s="120"/>
      <c r="B274" s="120"/>
      <c r="C274" s="120"/>
      <c r="D274" s="120"/>
      <c r="E274" s="2"/>
      <c r="F274" s="2"/>
      <c r="G274" s="120"/>
      <c r="H274" s="120"/>
      <c r="I274" s="120"/>
      <c r="J274" s="58"/>
      <c r="K274" s="121"/>
      <c r="L274" s="2"/>
      <c r="M274" s="120"/>
      <c r="N274" s="120"/>
      <c r="O274" s="120"/>
      <c r="P274" s="120"/>
      <c r="Q274" s="2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122"/>
      <c r="AJ274" s="122"/>
      <c r="AK274" s="2"/>
      <c r="AL274" s="2"/>
      <c r="AM274" s="2"/>
      <c r="AN274" s="2"/>
      <c r="AO274" s="2"/>
      <c r="AP274" s="2"/>
      <c r="AQ274" s="2"/>
      <c r="AR274" s="15"/>
    </row>
    <row r="275" spans="1:44" ht="11.25" customHeight="1">
      <c r="A275" s="120"/>
      <c r="B275" s="120"/>
      <c r="C275" s="120"/>
      <c r="D275" s="120"/>
      <c r="E275" s="2"/>
      <c r="F275" s="2"/>
      <c r="G275" s="120"/>
      <c r="H275" s="120"/>
      <c r="I275" s="120"/>
      <c r="J275" s="58"/>
      <c r="K275" s="121"/>
      <c r="L275" s="2"/>
      <c r="M275" s="120"/>
      <c r="N275" s="120"/>
      <c r="O275" s="120"/>
      <c r="P275" s="120"/>
      <c r="Q275" s="2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122"/>
      <c r="AJ275" s="122"/>
      <c r="AK275" s="2"/>
      <c r="AL275" s="2"/>
      <c r="AM275" s="2"/>
      <c r="AN275" s="2"/>
      <c r="AO275" s="2"/>
      <c r="AP275" s="2"/>
      <c r="AQ275" s="2"/>
      <c r="AR275" s="15"/>
    </row>
    <row r="276" spans="1:44" ht="11.25" customHeight="1">
      <c r="A276" s="120"/>
      <c r="B276" s="120"/>
      <c r="C276" s="120"/>
      <c r="D276" s="120"/>
      <c r="E276" s="2"/>
      <c r="F276" s="2"/>
      <c r="G276" s="120"/>
      <c r="H276" s="120"/>
      <c r="I276" s="120"/>
      <c r="J276" s="58"/>
      <c r="K276" s="121"/>
      <c r="L276" s="2"/>
      <c r="M276" s="120"/>
      <c r="N276" s="120"/>
      <c r="O276" s="120"/>
      <c r="P276" s="120"/>
      <c r="Q276" s="2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122"/>
      <c r="AJ276" s="122"/>
      <c r="AK276" s="2"/>
      <c r="AL276" s="2"/>
      <c r="AM276" s="2"/>
      <c r="AN276" s="2"/>
      <c r="AO276" s="2"/>
      <c r="AP276" s="2"/>
      <c r="AQ276" s="2"/>
      <c r="AR276" s="15"/>
    </row>
    <row r="277" spans="1:44" ht="11.25" customHeight="1">
      <c r="A277" s="120"/>
      <c r="B277" s="120"/>
      <c r="C277" s="120"/>
      <c r="D277" s="120"/>
      <c r="E277" s="2"/>
      <c r="F277" s="2"/>
      <c r="G277" s="120"/>
      <c r="H277" s="120"/>
      <c r="I277" s="120"/>
      <c r="J277" s="58"/>
      <c r="K277" s="121"/>
      <c r="L277" s="2"/>
      <c r="M277" s="120"/>
      <c r="N277" s="120"/>
      <c r="O277" s="120"/>
      <c r="P277" s="120"/>
      <c r="Q277" s="2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122"/>
      <c r="AJ277" s="122"/>
      <c r="AK277" s="2"/>
      <c r="AL277" s="2"/>
      <c r="AM277" s="2"/>
      <c r="AN277" s="2"/>
      <c r="AO277" s="2"/>
      <c r="AP277" s="2"/>
      <c r="AQ277" s="2"/>
      <c r="AR277" s="15"/>
    </row>
    <row r="278" spans="1:44" ht="11.25" customHeight="1">
      <c r="A278" s="120"/>
      <c r="B278" s="120"/>
      <c r="C278" s="120"/>
      <c r="D278" s="120"/>
      <c r="E278" s="2"/>
      <c r="F278" s="2"/>
      <c r="G278" s="120"/>
      <c r="H278" s="120"/>
      <c r="I278" s="120"/>
      <c r="J278" s="58"/>
      <c r="K278" s="121"/>
      <c r="L278" s="2"/>
      <c r="M278" s="120"/>
      <c r="N278" s="120"/>
      <c r="O278" s="120"/>
      <c r="P278" s="120"/>
      <c r="Q278" s="2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122"/>
      <c r="AJ278" s="122"/>
      <c r="AK278" s="2"/>
      <c r="AL278" s="2"/>
      <c r="AM278" s="2"/>
      <c r="AN278" s="2"/>
      <c r="AO278" s="2"/>
      <c r="AP278" s="2"/>
      <c r="AQ278" s="2"/>
      <c r="AR278" s="15"/>
    </row>
    <row r="279" spans="1:44" ht="11.25" customHeight="1">
      <c r="A279" s="120"/>
      <c r="B279" s="120"/>
      <c r="C279" s="120"/>
      <c r="D279" s="120"/>
      <c r="E279" s="2"/>
      <c r="F279" s="2"/>
      <c r="G279" s="120"/>
      <c r="H279" s="120"/>
      <c r="I279" s="120"/>
      <c r="J279" s="58"/>
      <c r="K279" s="121"/>
      <c r="L279" s="2"/>
      <c r="M279" s="120"/>
      <c r="N279" s="120"/>
      <c r="O279" s="120"/>
      <c r="P279" s="120"/>
      <c r="Q279" s="2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122"/>
      <c r="AJ279" s="122"/>
      <c r="AK279" s="2"/>
      <c r="AL279" s="2"/>
      <c r="AM279" s="2"/>
      <c r="AN279" s="2"/>
      <c r="AO279" s="2"/>
      <c r="AP279" s="2"/>
      <c r="AQ279" s="2"/>
      <c r="AR279" s="15"/>
    </row>
    <row r="280" spans="1:44" ht="11.25" customHeight="1">
      <c r="A280" s="120"/>
      <c r="B280" s="120"/>
      <c r="C280" s="120"/>
      <c r="D280" s="120"/>
      <c r="E280" s="2"/>
      <c r="F280" s="2"/>
      <c r="G280" s="120"/>
      <c r="H280" s="120"/>
      <c r="I280" s="120"/>
      <c r="J280" s="58"/>
      <c r="K280" s="121"/>
      <c r="L280" s="2"/>
      <c r="M280" s="120"/>
      <c r="N280" s="120"/>
      <c r="O280" s="120"/>
      <c r="P280" s="120"/>
      <c r="Q280" s="2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122"/>
      <c r="AJ280" s="122"/>
      <c r="AK280" s="2"/>
      <c r="AL280" s="2"/>
      <c r="AM280" s="2"/>
      <c r="AN280" s="2"/>
      <c r="AO280" s="2"/>
      <c r="AP280" s="2"/>
      <c r="AQ280" s="2"/>
      <c r="AR280" s="15"/>
    </row>
    <row r="281" spans="1:44" ht="11.25" customHeight="1">
      <c r="A281" s="120"/>
      <c r="B281" s="120"/>
      <c r="C281" s="120"/>
      <c r="D281" s="120"/>
      <c r="E281" s="2"/>
      <c r="F281" s="2"/>
      <c r="G281" s="120"/>
      <c r="H281" s="120"/>
      <c r="I281" s="120"/>
      <c r="J281" s="58"/>
      <c r="K281" s="121"/>
      <c r="L281" s="2"/>
      <c r="M281" s="120"/>
      <c r="N281" s="120"/>
      <c r="O281" s="120"/>
      <c r="P281" s="120"/>
      <c r="Q281" s="2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122"/>
      <c r="AJ281" s="122"/>
      <c r="AK281" s="2"/>
      <c r="AL281" s="2"/>
      <c r="AM281" s="2"/>
      <c r="AN281" s="2"/>
      <c r="AO281" s="2"/>
      <c r="AP281" s="2"/>
      <c r="AQ281" s="2"/>
      <c r="AR281" s="15"/>
    </row>
    <row r="282" spans="1:44" ht="11.25" customHeight="1">
      <c r="A282" s="120"/>
      <c r="B282" s="120"/>
      <c r="C282" s="120"/>
      <c r="D282" s="120"/>
      <c r="E282" s="2"/>
      <c r="F282" s="2"/>
      <c r="G282" s="120"/>
      <c r="H282" s="120"/>
      <c r="I282" s="120"/>
      <c r="J282" s="58"/>
      <c r="K282" s="121"/>
      <c r="L282" s="2"/>
      <c r="M282" s="120"/>
      <c r="N282" s="120"/>
      <c r="O282" s="120"/>
      <c r="P282" s="120"/>
      <c r="Q282" s="2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122"/>
      <c r="AJ282" s="122"/>
      <c r="AK282" s="2"/>
      <c r="AL282" s="2"/>
      <c r="AM282" s="2"/>
      <c r="AN282" s="2"/>
      <c r="AO282" s="2"/>
      <c r="AP282" s="2"/>
      <c r="AQ282" s="2"/>
      <c r="AR282" s="15"/>
    </row>
    <row r="283" spans="1:44" ht="11.25" customHeight="1">
      <c r="A283" s="120"/>
      <c r="B283" s="120"/>
      <c r="C283" s="120"/>
      <c r="D283" s="120"/>
      <c r="E283" s="2"/>
      <c r="F283" s="2"/>
      <c r="G283" s="120"/>
      <c r="H283" s="120"/>
      <c r="I283" s="120"/>
      <c r="J283" s="58"/>
      <c r="K283" s="121"/>
      <c r="L283" s="2"/>
      <c r="M283" s="120"/>
      <c r="N283" s="120"/>
      <c r="O283" s="120"/>
      <c r="P283" s="120"/>
      <c r="Q283" s="2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122"/>
      <c r="AJ283" s="122"/>
      <c r="AK283" s="2"/>
      <c r="AL283" s="2"/>
      <c r="AM283" s="2"/>
      <c r="AN283" s="2"/>
      <c r="AO283" s="2"/>
      <c r="AP283" s="2"/>
      <c r="AQ283" s="2"/>
      <c r="AR283" s="15"/>
    </row>
    <row r="284" spans="1:44" ht="11.25" customHeight="1">
      <c r="A284" s="120"/>
      <c r="B284" s="120"/>
      <c r="C284" s="120"/>
      <c r="D284" s="120"/>
      <c r="E284" s="2"/>
      <c r="F284" s="2"/>
      <c r="G284" s="120"/>
      <c r="H284" s="120"/>
      <c r="I284" s="120"/>
      <c r="J284" s="58"/>
      <c r="K284" s="121"/>
      <c r="L284" s="2"/>
      <c r="M284" s="120"/>
      <c r="N284" s="120"/>
      <c r="O284" s="120"/>
      <c r="P284" s="120"/>
      <c r="Q284" s="2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122"/>
      <c r="AJ284" s="122"/>
      <c r="AK284" s="2"/>
      <c r="AL284" s="2"/>
      <c r="AM284" s="2"/>
      <c r="AN284" s="2"/>
      <c r="AO284" s="2"/>
      <c r="AP284" s="2"/>
      <c r="AQ284" s="2"/>
      <c r="AR284" s="15"/>
    </row>
    <row r="285" spans="1:44" ht="11.25" customHeight="1">
      <c r="A285" s="120"/>
      <c r="B285" s="120"/>
      <c r="C285" s="120"/>
      <c r="D285" s="120"/>
      <c r="E285" s="2"/>
      <c r="F285" s="2"/>
      <c r="G285" s="120"/>
      <c r="H285" s="120"/>
      <c r="I285" s="120"/>
      <c r="J285" s="58"/>
      <c r="K285" s="121"/>
      <c r="L285" s="2"/>
      <c r="M285" s="120"/>
      <c r="N285" s="120"/>
      <c r="O285" s="120"/>
      <c r="P285" s="120"/>
      <c r="Q285" s="2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122"/>
      <c r="AJ285" s="122"/>
      <c r="AK285" s="2"/>
      <c r="AL285" s="2"/>
      <c r="AM285" s="2"/>
      <c r="AN285" s="2"/>
      <c r="AO285" s="2"/>
      <c r="AP285" s="2"/>
      <c r="AQ285" s="2"/>
      <c r="AR285" s="15"/>
    </row>
    <row r="286" spans="1:44" ht="11.25" customHeight="1">
      <c r="A286" s="120"/>
      <c r="B286" s="120"/>
      <c r="C286" s="120"/>
      <c r="D286" s="120"/>
      <c r="E286" s="2"/>
      <c r="F286" s="2"/>
      <c r="G286" s="120"/>
      <c r="H286" s="120"/>
      <c r="I286" s="120"/>
      <c r="J286" s="58"/>
      <c r="K286" s="121"/>
      <c r="L286" s="2"/>
      <c r="M286" s="120"/>
      <c r="N286" s="120"/>
      <c r="O286" s="120"/>
      <c r="P286" s="120"/>
      <c r="Q286" s="2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122"/>
      <c r="AJ286" s="122"/>
      <c r="AK286" s="2"/>
      <c r="AL286" s="2"/>
      <c r="AM286" s="2"/>
      <c r="AN286" s="2"/>
      <c r="AO286" s="2"/>
      <c r="AP286" s="2"/>
      <c r="AQ286" s="2"/>
      <c r="AR286" s="15"/>
    </row>
    <row r="287" spans="1:44" ht="11.25" customHeight="1">
      <c r="A287" s="120"/>
      <c r="B287" s="120"/>
      <c r="C287" s="120"/>
      <c r="D287" s="120"/>
      <c r="E287" s="2"/>
      <c r="F287" s="2"/>
      <c r="G287" s="120"/>
      <c r="H287" s="120"/>
      <c r="I287" s="120"/>
      <c r="J287" s="58"/>
      <c r="K287" s="121"/>
      <c r="L287" s="2"/>
      <c r="M287" s="120"/>
      <c r="N287" s="120"/>
      <c r="O287" s="120"/>
      <c r="P287" s="120"/>
      <c r="Q287" s="2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122"/>
      <c r="AJ287" s="122"/>
      <c r="AK287" s="2"/>
      <c r="AL287" s="2"/>
      <c r="AM287" s="2"/>
      <c r="AN287" s="2"/>
      <c r="AO287" s="2"/>
      <c r="AP287" s="2"/>
      <c r="AQ287" s="2"/>
      <c r="AR287" s="15"/>
    </row>
    <row r="288" spans="1:44" ht="11.25" customHeight="1">
      <c r="A288" s="120"/>
      <c r="B288" s="120"/>
      <c r="C288" s="120"/>
      <c r="D288" s="120"/>
      <c r="E288" s="2"/>
      <c r="F288" s="2"/>
      <c r="G288" s="120"/>
      <c r="H288" s="120"/>
      <c r="I288" s="120"/>
      <c r="J288" s="58"/>
      <c r="K288" s="121"/>
      <c r="L288" s="2"/>
      <c r="M288" s="120"/>
      <c r="N288" s="120"/>
      <c r="O288" s="120"/>
      <c r="P288" s="120"/>
      <c r="Q288" s="2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122"/>
      <c r="AJ288" s="122"/>
      <c r="AK288" s="2"/>
      <c r="AL288" s="2"/>
      <c r="AM288" s="2"/>
      <c r="AN288" s="2"/>
      <c r="AO288" s="2"/>
      <c r="AP288" s="2"/>
      <c r="AQ288" s="2"/>
      <c r="AR288" s="15"/>
    </row>
    <row r="289" spans="1:44" ht="11.25" customHeight="1">
      <c r="A289" s="120"/>
      <c r="B289" s="120"/>
      <c r="C289" s="120"/>
      <c r="D289" s="120"/>
      <c r="E289" s="2"/>
      <c r="F289" s="2"/>
      <c r="G289" s="120"/>
      <c r="H289" s="120"/>
      <c r="I289" s="120"/>
      <c r="J289" s="58"/>
      <c r="K289" s="121"/>
      <c r="L289" s="2"/>
      <c r="M289" s="120"/>
      <c r="N289" s="120"/>
      <c r="O289" s="120"/>
      <c r="P289" s="120"/>
      <c r="Q289" s="2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122"/>
      <c r="AJ289" s="122"/>
      <c r="AK289" s="2"/>
      <c r="AL289" s="2"/>
      <c r="AM289" s="2"/>
      <c r="AN289" s="2"/>
      <c r="AO289" s="2"/>
      <c r="AP289" s="2"/>
      <c r="AQ289" s="2"/>
      <c r="AR289" s="15"/>
    </row>
    <row r="290" spans="1:44" ht="11.25" customHeight="1">
      <c r="A290" s="120"/>
      <c r="B290" s="120"/>
      <c r="C290" s="120"/>
      <c r="D290" s="120"/>
      <c r="E290" s="2"/>
      <c r="F290" s="2"/>
      <c r="G290" s="120"/>
      <c r="H290" s="120"/>
      <c r="I290" s="120"/>
      <c r="J290" s="58"/>
      <c r="K290" s="121"/>
      <c r="L290" s="2"/>
      <c r="M290" s="120"/>
      <c r="N290" s="120"/>
      <c r="O290" s="120"/>
      <c r="P290" s="120"/>
      <c r="Q290" s="2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122"/>
      <c r="AJ290" s="122"/>
      <c r="AK290" s="2"/>
      <c r="AL290" s="2"/>
      <c r="AM290" s="2"/>
      <c r="AN290" s="2"/>
      <c r="AO290" s="2"/>
      <c r="AP290" s="2"/>
      <c r="AQ290" s="2"/>
      <c r="AR290" s="15"/>
    </row>
    <row r="291" spans="1:44" ht="11.25" customHeight="1">
      <c r="A291" s="120"/>
      <c r="B291" s="120"/>
      <c r="C291" s="120"/>
      <c r="D291" s="120"/>
      <c r="E291" s="2"/>
      <c r="F291" s="2"/>
      <c r="G291" s="120"/>
      <c r="H291" s="120"/>
      <c r="I291" s="120"/>
      <c r="J291" s="58"/>
      <c r="K291" s="121"/>
      <c r="L291" s="2"/>
      <c r="M291" s="120"/>
      <c r="N291" s="120"/>
      <c r="O291" s="120"/>
      <c r="P291" s="120"/>
      <c r="Q291" s="2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122"/>
      <c r="AJ291" s="122"/>
      <c r="AK291" s="2"/>
      <c r="AL291" s="2"/>
      <c r="AM291" s="2"/>
      <c r="AN291" s="2"/>
      <c r="AO291" s="2"/>
      <c r="AP291" s="2"/>
      <c r="AQ291" s="2"/>
      <c r="AR291" s="15"/>
    </row>
    <row r="292" spans="1:44" ht="11.25" customHeight="1">
      <c r="A292" s="120"/>
      <c r="B292" s="120"/>
      <c r="C292" s="120"/>
      <c r="D292" s="120"/>
      <c r="E292" s="2"/>
      <c r="F292" s="2"/>
      <c r="G292" s="120"/>
      <c r="H292" s="120"/>
      <c r="I292" s="120"/>
      <c r="J292" s="58"/>
      <c r="K292" s="121"/>
      <c r="L292" s="2"/>
      <c r="M292" s="120"/>
      <c r="N292" s="120"/>
      <c r="O292" s="120"/>
      <c r="P292" s="120"/>
      <c r="Q292" s="2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122"/>
      <c r="AJ292" s="122"/>
      <c r="AK292" s="2"/>
      <c r="AL292" s="2"/>
      <c r="AM292" s="2"/>
      <c r="AN292" s="2"/>
      <c r="AO292" s="2"/>
      <c r="AP292" s="2"/>
      <c r="AQ292" s="2"/>
      <c r="AR292" s="15"/>
    </row>
    <row r="293" spans="1:44" ht="11.25" customHeight="1">
      <c r="A293" s="120"/>
      <c r="B293" s="120"/>
      <c r="C293" s="120"/>
      <c r="D293" s="120"/>
      <c r="E293" s="2"/>
      <c r="F293" s="2"/>
      <c r="G293" s="120"/>
      <c r="H293" s="120"/>
      <c r="I293" s="120"/>
      <c r="J293" s="58"/>
      <c r="K293" s="121"/>
      <c r="L293" s="2"/>
      <c r="M293" s="120"/>
      <c r="N293" s="120"/>
      <c r="O293" s="120"/>
      <c r="P293" s="120"/>
      <c r="Q293" s="2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122"/>
      <c r="AJ293" s="122"/>
      <c r="AK293" s="2"/>
      <c r="AL293" s="2"/>
      <c r="AM293" s="2"/>
      <c r="AN293" s="2"/>
      <c r="AO293" s="2"/>
      <c r="AP293" s="2"/>
      <c r="AQ293" s="2"/>
      <c r="AR293" s="15"/>
    </row>
    <row r="294" spans="1:44" ht="11.25" customHeight="1">
      <c r="A294" s="120"/>
      <c r="B294" s="120"/>
      <c r="C294" s="120"/>
      <c r="D294" s="120"/>
      <c r="E294" s="2"/>
      <c r="F294" s="2"/>
      <c r="G294" s="120"/>
      <c r="H294" s="120"/>
      <c r="I294" s="120"/>
      <c r="J294" s="58"/>
      <c r="K294" s="121"/>
      <c r="L294" s="2"/>
      <c r="M294" s="120"/>
      <c r="N294" s="120"/>
      <c r="O294" s="120"/>
      <c r="P294" s="120"/>
      <c r="Q294" s="2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122"/>
      <c r="AJ294" s="122"/>
      <c r="AK294" s="2"/>
      <c r="AL294" s="2"/>
      <c r="AM294" s="2"/>
      <c r="AN294" s="2"/>
      <c r="AO294" s="2"/>
      <c r="AP294" s="2"/>
      <c r="AQ294" s="2"/>
      <c r="AR294" s="15"/>
    </row>
    <row r="295" spans="1:44" ht="11.25" customHeight="1">
      <c r="A295" s="120"/>
      <c r="B295" s="120"/>
      <c r="C295" s="120"/>
      <c r="D295" s="120"/>
      <c r="E295" s="2"/>
      <c r="F295" s="2"/>
      <c r="G295" s="120"/>
      <c r="H295" s="120"/>
      <c r="I295" s="120"/>
      <c r="J295" s="58"/>
      <c r="K295" s="121"/>
      <c r="L295" s="2"/>
      <c r="M295" s="120"/>
      <c r="N295" s="120"/>
      <c r="O295" s="120"/>
      <c r="P295" s="120"/>
      <c r="Q295" s="2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122"/>
      <c r="AJ295" s="122"/>
      <c r="AK295" s="2"/>
      <c r="AL295" s="2"/>
      <c r="AM295" s="2"/>
      <c r="AN295" s="2"/>
      <c r="AO295" s="2"/>
      <c r="AP295" s="2"/>
      <c r="AQ295" s="2"/>
      <c r="AR295" s="15"/>
    </row>
    <row r="296" spans="1:44" ht="11.25" customHeight="1">
      <c r="A296" s="120"/>
      <c r="B296" s="120"/>
      <c r="C296" s="120"/>
      <c r="D296" s="120"/>
      <c r="E296" s="2"/>
      <c r="F296" s="2"/>
      <c r="G296" s="120"/>
      <c r="H296" s="120"/>
      <c r="I296" s="120"/>
      <c r="J296" s="58"/>
      <c r="K296" s="121"/>
      <c r="L296" s="2"/>
      <c r="M296" s="120"/>
      <c r="N296" s="120"/>
      <c r="O296" s="120"/>
      <c r="P296" s="120"/>
      <c r="Q296" s="2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122"/>
      <c r="AJ296" s="122"/>
      <c r="AK296" s="2"/>
      <c r="AL296" s="2"/>
      <c r="AM296" s="2"/>
      <c r="AN296" s="2"/>
      <c r="AO296" s="2"/>
      <c r="AP296" s="2"/>
      <c r="AQ296" s="2"/>
      <c r="AR296" s="15"/>
    </row>
    <row r="297" spans="1:44" ht="11.25" customHeight="1">
      <c r="A297" s="120"/>
      <c r="B297" s="120"/>
      <c r="C297" s="120"/>
      <c r="D297" s="120"/>
      <c r="E297" s="2"/>
      <c r="F297" s="2"/>
      <c r="G297" s="120"/>
      <c r="H297" s="120"/>
      <c r="I297" s="120"/>
      <c r="J297" s="58"/>
      <c r="K297" s="121"/>
      <c r="L297" s="2"/>
      <c r="M297" s="120"/>
      <c r="N297" s="120"/>
      <c r="O297" s="120"/>
      <c r="P297" s="120"/>
      <c r="Q297" s="2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122"/>
      <c r="AJ297" s="122"/>
      <c r="AK297" s="2"/>
      <c r="AL297" s="2"/>
      <c r="AM297" s="2"/>
      <c r="AN297" s="2"/>
      <c r="AO297" s="2"/>
      <c r="AP297" s="2"/>
      <c r="AQ297" s="2"/>
      <c r="AR297" s="15"/>
    </row>
    <row r="298" spans="1:44" ht="11.25" customHeight="1">
      <c r="A298" s="120"/>
      <c r="B298" s="120"/>
      <c r="C298" s="120"/>
      <c r="D298" s="120"/>
      <c r="E298" s="2"/>
      <c r="F298" s="2"/>
      <c r="G298" s="120"/>
      <c r="H298" s="120"/>
      <c r="I298" s="120"/>
      <c r="J298" s="58"/>
      <c r="K298" s="121"/>
      <c r="L298" s="2"/>
      <c r="M298" s="120"/>
      <c r="N298" s="120"/>
      <c r="O298" s="120"/>
      <c r="P298" s="120"/>
      <c r="Q298" s="2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122"/>
      <c r="AJ298" s="122"/>
      <c r="AK298" s="2"/>
      <c r="AL298" s="2"/>
      <c r="AM298" s="2"/>
      <c r="AN298" s="2"/>
      <c r="AO298" s="2"/>
      <c r="AP298" s="2"/>
      <c r="AQ298" s="2"/>
      <c r="AR298" s="15"/>
    </row>
    <row r="299" spans="1:44" ht="11.25" customHeight="1">
      <c r="A299" s="120"/>
      <c r="B299" s="120"/>
      <c r="C299" s="120"/>
      <c r="D299" s="120"/>
      <c r="E299" s="2"/>
      <c r="F299" s="2"/>
      <c r="G299" s="120"/>
      <c r="H299" s="120"/>
      <c r="I299" s="120"/>
      <c r="J299" s="58"/>
      <c r="K299" s="121"/>
      <c r="L299" s="2"/>
      <c r="M299" s="120"/>
      <c r="N299" s="120"/>
      <c r="O299" s="120"/>
      <c r="P299" s="120"/>
      <c r="Q299" s="2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122"/>
      <c r="AJ299" s="122"/>
      <c r="AK299" s="2"/>
      <c r="AL299" s="2"/>
      <c r="AM299" s="2"/>
      <c r="AN299" s="2"/>
      <c r="AO299" s="2"/>
      <c r="AP299" s="2"/>
      <c r="AQ299" s="2"/>
      <c r="AR299" s="15"/>
    </row>
    <row r="300" spans="1:44" ht="11.25" customHeight="1">
      <c r="A300" s="120"/>
      <c r="B300" s="120"/>
      <c r="C300" s="120"/>
      <c r="D300" s="120"/>
      <c r="E300" s="2"/>
      <c r="F300" s="2"/>
      <c r="G300" s="120"/>
      <c r="H300" s="120"/>
      <c r="I300" s="120"/>
      <c r="J300" s="58"/>
      <c r="K300" s="121"/>
      <c r="L300" s="2"/>
      <c r="M300" s="120"/>
      <c r="N300" s="120"/>
      <c r="O300" s="120"/>
      <c r="P300" s="120"/>
      <c r="Q300" s="2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122"/>
      <c r="AJ300" s="122"/>
      <c r="AK300" s="2"/>
      <c r="AL300" s="2"/>
      <c r="AM300" s="2"/>
      <c r="AN300" s="2"/>
      <c r="AO300" s="2"/>
      <c r="AP300" s="2"/>
      <c r="AQ300" s="2"/>
      <c r="AR300" s="15"/>
    </row>
    <row r="301" spans="1:44" ht="11.25" customHeight="1">
      <c r="A301" s="120"/>
      <c r="B301" s="120"/>
      <c r="C301" s="120"/>
      <c r="D301" s="120"/>
      <c r="E301" s="2"/>
      <c r="F301" s="2"/>
      <c r="G301" s="120"/>
      <c r="H301" s="120"/>
      <c r="I301" s="120"/>
      <c r="J301" s="58"/>
      <c r="K301" s="121"/>
      <c r="L301" s="2"/>
      <c r="M301" s="120"/>
      <c r="N301" s="120"/>
      <c r="O301" s="120"/>
      <c r="P301" s="120"/>
      <c r="Q301" s="2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122"/>
      <c r="AJ301" s="122"/>
      <c r="AK301" s="2"/>
      <c r="AL301" s="2"/>
      <c r="AM301" s="2"/>
      <c r="AN301" s="2"/>
      <c r="AO301" s="2"/>
      <c r="AP301" s="2"/>
      <c r="AQ301" s="2"/>
      <c r="AR301" s="15"/>
    </row>
    <row r="302" spans="1:44" ht="11.25" customHeight="1">
      <c r="A302" s="120"/>
      <c r="B302" s="120"/>
      <c r="C302" s="120"/>
      <c r="D302" s="120"/>
      <c r="E302" s="2"/>
      <c r="F302" s="2"/>
      <c r="G302" s="120"/>
      <c r="H302" s="120"/>
      <c r="I302" s="120"/>
      <c r="J302" s="58"/>
      <c r="K302" s="121"/>
      <c r="L302" s="2"/>
      <c r="M302" s="120"/>
      <c r="N302" s="120"/>
      <c r="O302" s="120"/>
      <c r="P302" s="120"/>
      <c r="Q302" s="2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122"/>
      <c r="AJ302" s="122"/>
      <c r="AK302" s="2"/>
      <c r="AL302" s="2"/>
      <c r="AM302" s="2"/>
      <c r="AN302" s="2"/>
      <c r="AO302" s="2"/>
      <c r="AP302" s="2"/>
      <c r="AQ302" s="2"/>
      <c r="AR302" s="15"/>
    </row>
    <row r="303" spans="1:44" ht="11.25" customHeight="1">
      <c r="A303" s="120"/>
      <c r="B303" s="120"/>
      <c r="C303" s="120"/>
      <c r="D303" s="120"/>
      <c r="E303" s="2"/>
      <c r="F303" s="2"/>
      <c r="G303" s="120"/>
      <c r="H303" s="120"/>
      <c r="I303" s="120"/>
      <c r="J303" s="58"/>
      <c r="K303" s="121"/>
      <c r="L303" s="2"/>
      <c r="M303" s="120"/>
      <c r="N303" s="120"/>
      <c r="O303" s="120"/>
      <c r="P303" s="120"/>
      <c r="Q303" s="2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122"/>
      <c r="AJ303" s="122"/>
      <c r="AK303" s="2"/>
      <c r="AL303" s="2"/>
      <c r="AM303" s="2"/>
      <c r="AN303" s="2"/>
      <c r="AO303" s="2"/>
      <c r="AP303" s="2"/>
      <c r="AQ303" s="2"/>
      <c r="AR303" s="15"/>
    </row>
    <row r="304" spans="1:44" ht="11.25" customHeight="1">
      <c r="A304" s="120"/>
      <c r="B304" s="120"/>
      <c r="C304" s="120"/>
      <c r="D304" s="120"/>
      <c r="E304" s="2"/>
      <c r="F304" s="2"/>
      <c r="G304" s="120"/>
      <c r="H304" s="120"/>
      <c r="I304" s="120"/>
      <c r="J304" s="58"/>
      <c r="K304" s="121"/>
      <c r="L304" s="2"/>
      <c r="M304" s="120"/>
      <c r="N304" s="120"/>
      <c r="O304" s="120"/>
      <c r="P304" s="120"/>
      <c r="Q304" s="2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122"/>
      <c r="AJ304" s="122"/>
      <c r="AK304" s="2"/>
      <c r="AL304" s="2"/>
      <c r="AM304" s="2"/>
      <c r="AN304" s="2"/>
      <c r="AO304" s="2"/>
      <c r="AP304" s="2"/>
      <c r="AQ304" s="2"/>
      <c r="AR304" s="15"/>
    </row>
    <row r="305" spans="1:44" ht="11.25" customHeight="1">
      <c r="A305" s="120"/>
      <c r="B305" s="120"/>
      <c r="C305" s="120"/>
      <c r="D305" s="120"/>
      <c r="E305" s="2"/>
      <c r="F305" s="2"/>
      <c r="G305" s="120"/>
      <c r="H305" s="120"/>
      <c r="I305" s="120"/>
      <c r="J305" s="58"/>
      <c r="K305" s="121"/>
      <c r="L305" s="2"/>
      <c r="M305" s="120"/>
      <c r="N305" s="120"/>
      <c r="O305" s="120"/>
      <c r="P305" s="120"/>
      <c r="Q305" s="2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122"/>
      <c r="AJ305" s="122"/>
      <c r="AK305" s="2"/>
      <c r="AL305" s="2"/>
      <c r="AM305" s="2"/>
      <c r="AN305" s="2"/>
      <c r="AO305" s="2"/>
      <c r="AP305" s="2"/>
      <c r="AQ305" s="2"/>
      <c r="AR305" s="15"/>
    </row>
    <row r="306" spans="1:44" ht="11.25" customHeight="1">
      <c r="A306" s="120"/>
      <c r="B306" s="120"/>
      <c r="C306" s="120"/>
      <c r="D306" s="120"/>
      <c r="E306" s="2"/>
      <c r="F306" s="2"/>
      <c r="G306" s="120"/>
      <c r="H306" s="120"/>
      <c r="I306" s="120"/>
      <c r="J306" s="58"/>
      <c r="K306" s="121"/>
      <c r="L306" s="2"/>
      <c r="M306" s="120"/>
      <c r="N306" s="120"/>
      <c r="O306" s="120"/>
      <c r="P306" s="120"/>
      <c r="Q306" s="2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122"/>
      <c r="AJ306" s="122"/>
      <c r="AK306" s="2"/>
      <c r="AL306" s="2"/>
      <c r="AM306" s="2"/>
      <c r="AN306" s="2"/>
      <c r="AO306" s="2"/>
      <c r="AP306" s="2"/>
      <c r="AQ306" s="2"/>
      <c r="AR306" s="15"/>
    </row>
    <row r="307" spans="1:44" ht="11.25" customHeight="1">
      <c r="A307" s="120"/>
      <c r="B307" s="120"/>
      <c r="C307" s="120"/>
      <c r="D307" s="120"/>
      <c r="E307" s="2"/>
      <c r="F307" s="2"/>
      <c r="G307" s="120"/>
      <c r="H307" s="120"/>
      <c r="I307" s="120"/>
      <c r="J307" s="58"/>
      <c r="K307" s="121"/>
      <c r="L307" s="2"/>
      <c r="M307" s="120"/>
      <c r="N307" s="120"/>
      <c r="O307" s="120"/>
      <c r="P307" s="120"/>
      <c r="Q307" s="2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122"/>
      <c r="AJ307" s="122"/>
      <c r="AK307" s="2"/>
      <c r="AL307" s="2"/>
      <c r="AM307" s="2"/>
      <c r="AN307" s="2"/>
      <c r="AO307" s="2"/>
      <c r="AP307" s="2"/>
      <c r="AQ307" s="2"/>
      <c r="AR307" s="15"/>
    </row>
    <row r="308" spans="1:44" ht="11.25" customHeight="1">
      <c r="A308" s="120"/>
      <c r="B308" s="120"/>
      <c r="C308" s="120"/>
      <c r="D308" s="120"/>
      <c r="E308" s="2"/>
      <c r="F308" s="2"/>
      <c r="G308" s="120"/>
      <c r="H308" s="120"/>
      <c r="I308" s="120"/>
      <c r="J308" s="58"/>
      <c r="K308" s="121"/>
      <c r="L308" s="2"/>
      <c r="M308" s="120"/>
      <c r="N308" s="120"/>
      <c r="O308" s="120"/>
      <c r="P308" s="120"/>
      <c r="Q308" s="2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122"/>
      <c r="AJ308" s="122"/>
      <c r="AK308" s="2"/>
      <c r="AL308" s="2"/>
      <c r="AM308" s="2"/>
      <c r="AN308" s="2"/>
      <c r="AO308" s="2"/>
      <c r="AP308" s="2"/>
      <c r="AQ308" s="2"/>
      <c r="AR308" s="15"/>
    </row>
    <row r="309" spans="1:44" ht="11.25" customHeight="1">
      <c r="A309" s="120"/>
      <c r="B309" s="120"/>
      <c r="C309" s="120"/>
      <c r="D309" s="120"/>
      <c r="E309" s="2"/>
      <c r="F309" s="2"/>
      <c r="G309" s="120"/>
      <c r="H309" s="120"/>
      <c r="I309" s="120"/>
      <c r="J309" s="58"/>
      <c r="K309" s="121"/>
      <c r="L309" s="2"/>
      <c r="M309" s="120"/>
      <c r="N309" s="120"/>
      <c r="O309" s="120"/>
      <c r="P309" s="120"/>
      <c r="Q309" s="2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122"/>
      <c r="AJ309" s="122"/>
      <c r="AK309" s="2"/>
      <c r="AL309" s="2"/>
      <c r="AM309" s="2"/>
      <c r="AN309" s="2"/>
      <c r="AO309" s="2"/>
      <c r="AP309" s="2"/>
      <c r="AQ309" s="2"/>
      <c r="AR309" s="15"/>
    </row>
    <row r="310" spans="1:44" ht="11.25" customHeight="1">
      <c r="A310" s="120"/>
      <c r="B310" s="120"/>
      <c r="C310" s="120"/>
      <c r="D310" s="120"/>
      <c r="E310" s="2"/>
      <c r="F310" s="2"/>
      <c r="G310" s="120"/>
      <c r="H310" s="120"/>
      <c r="I310" s="120"/>
      <c r="J310" s="58"/>
      <c r="K310" s="121"/>
      <c r="L310" s="2"/>
      <c r="M310" s="120"/>
      <c r="N310" s="120"/>
      <c r="O310" s="120"/>
      <c r="P310" s="120"/>
      <c r="Q310" s="2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122"/>
      <c r="AJ310" s="122"/>
      <c r="AK310" s="2"/>
      <c r="AL310" s="2"/>
      <c r="AM310" s="2"/>
      <c r="AN310" s="2"/>
      <c r="AO310" s="2"/>
      <c r="AP310" s="2"/>
      <c r="AQ310" s="2"/>
      <c r="AR310" s="15"/>
    </row>
    <row r="311" spans="1:44" ht="11.25" customHeight="1">
      <c r="A311" s="120"/>
      <c r="B311" s="120"/>
      <c r="C311" s="120"/>
      <c r="D311" s="120"/>
      <c r="E311" s="2"/>
      <c r="F311" s="2"/>
      <c r="G311" s="120"/>
      <c r="H311" s="120"/>
      <c r="I311" s="120"/>
      <c r="J311" s="58"/>
      <c r="K311" s="121"/>
      <c r="L311" s="2"/>
      <c r="M311" s="120"/>
      <c r="N311" s="120"/>
      <c r="O311" s="120"/>
      <c r="P311" s="120"/>
      <c r="Q311" s="2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122"/>
      <c r="AJ311" s="122"/>
      <c r="AK311" s="2"/>
      <c r="AL311" s="2"/>
      <c r="AM311" s="2"/>
      <c r="AN311" s="2"/>
      <c r="AO311" s="2"/>
      <c r="AP311" s="2"/>
      <c r="AQ311" s="2"/>
      <c r="AR311" s="15"/>
    </row>
    <row r="312" spans="1:44" ht="11.25" customHeight="1">
      <c r="A312" s="120"/>
      <c r="B312" s="120"/>
      <c r="C312" s="120"/>
      <c r="D312" s="120"/>
      <c r="E312" s="2"/>
      <c r="F312" s="2"/>
      <c r="G312" s="120"/>
      <c r="H312" s="120"/>
      <c r="I312" s="120"/>
      <c r="J312" s="58"/>
      <c r="K312" s="121"/>
      <c r="L312" s="2"/>
      <c r="M312" s="120"/>
      <c r="N312" s="120"/>
      <c r="O312" s="120"/>
      <c r="P312" s="120"/>
      <c r="Q312" s="2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122"/>
      <c r="AJ312" s="122"/>
      <c r="AK312" s="2"/>
      <c r="AL312" s="2"/>
      <c r="AM312" s="2"/>
      <c r="AN312" s="2"/>
      <c r="AO312" s="2"/>
      <c r="AP312" s="2"/>
      <c r="AQ312" s="2"/>
      <c r="AR312" s="15"/>
    </row>
    <row r="313" spans="1:44" ht="11.25" customHeight="1">
      <c r="A313" s="120"/>
      <c r="B313" s="120"/>
      <c r="C313" s="120"/>
      <c r="D313" s="120"/>
      <c r="E313" s="2"/>
      <c r="F313" s="2"/>
      <c r="G313" s="120"/>
      <c r="H313" s="120"/>
      <c r="I313" s="120"/>
      <c r="J313" s="58"/>
      <c r="K313" s="121"/>
      <c r="L313" s="2"/>
      <c r="M313" s="120"/>
      <c r="N313" s="120"/>
      <c r="O313" s="120"/>
      <c r="P313" s="120"/>
      <c r="Q313" s="2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122"/>
      <c r="AJ313" s="122"/>
      <c r="AK313" s="2"/>
      <c r="AL313" s="2"/>
      <c r="AM313" s="2"/>
      <c r="AN313" s="2"/>
      <c r="AO313" s="2"/>
      <c r="AP313" s="2"/>
      <c r="AQ313" s="2"/>
      <c r="AR313" s="15"/>
    </row>
    <row r="314" spans="1:44" ht="11.25" customHeight="1">
      <c r="A314" s="120"/>
      <c r="B314" s="120"/>
      <c r="C314" s="120"/>
      <c r="D314" s="120"/>
      <c r="E314" s="2"/>
      <c r="F314" s="2"/>
      <c r="G314" s="120"/>
      <c r="H314" s="120"/>
      <c r="I314" s="120"/>
      <c r="J314" s="58"/>
      <c r="K314" s="121"/>
      <c r="L314" s="2"/>
      <c r="M314" s="120"/>
      <c r="N314" s="120"/>
      <c r="O314" s="120"/>
      <c r="P314" s="120"/>
      <c r="Q314" s="2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122"/>
      <c r="AJ314" s="122"/>
      <c r="AK314" s="2"/>
      <c r="AL314" s="2"/>
      <c r="AM314" s="2"/>
      <c r="AN314" s="2"/>
      <c r="AO314" s="2"/>
      <c r="AP314" s="2"/>
      <c r="AQ314" s="2"/>
      <c r="AR314" s="15"/>
    </row>
    <row r="315" spans="1:44" ht="11.25" customHeight="1">
      <c r="A315" s="120"/>
      <c r="B315" s="120"/>
      <c r="C315" s="120"/>
      <c r="D315" s="120"/>
      <c r="E315" s="2"/>
      <c r="F315" s="2"/>
      <c r="G315" s="120"/>
      <c r="H315" s="120"/>
      <c r="I315" s="120"/>
      <c r="J315" s="58"/>
      <c r="K315" s="121"/>
      <c r="L315" s="2"/>
      <c r="M315" s="120"/>
      <c r="N315" s="120"/>
      <c r="O315" s="120"/>
      <c r="P315" s="120"/>
      <c r="Q315" s="2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122"/>
      <c r="AJ315" s="122"/>
      <c r="AK315" s="2"/>
      <c r="AL315" s="2"/>
      <c r="AM315" s="2"/>
      <c r="AN315" s="2"/>
      <c r="AO315" s="2"/>
      <c r="AP315" s="2"/>
      <c r="AQ315" s="2"/>
      <c r="AR315" s="15"/>
    </row>
    <row r="316" spans="1:44" ht="11.25" customHeight="1">
      <c r="A316" s="120"/>
      <c r="B316" s="120"/>
      <c r="C316" s="120"/>
      <c r="D316" s="120"/>
      <c r="E316" s="2"/>
      <c r="F316" s="2"/>
      <c r="G316" s="120"/>
      <c r="H316" s="120"/>
      <c r="I316" s="120"/>
      <c r="J316" s="58"/>
      <c r="K316" s="121"/>
      <c r="L316" s="2"/>
      <c r="M316" s="120"/>
      <c r="N316" s="120"/>
      <c r="O316" s="120"/>
      <c r="P316" s="120"/>
      <c r="Q316" s="2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122"/>
      <c r="AJ316" s="122"/>
      <c r="AK316" s="2"/>
      <c r="AL316" s="2"/>
      <c r="AM316" s="2"/>
      <c r="AN316" s="2"/>
      <c r="AO316" s="2"/>
      <c r="AP316" s="2"/>
      <c r="AQ316" s="2"/>
      <c r="AR316" s="15"/>
    </row>
    <row r="317" spans="1:44" ht="11.25" customHeight="1">
      <c r="A317" s="120"/>
      <c r="B317" s="120"/>
      <c r="C317" s="120"/>
      <c r="D317" s="120"/>
      <c r="E317" s="2"/>
      <c r="F317" s="2"/>
      <c r="G317" s="120"/>
      <c r="H317" s="120"/>
      <c r="I317" s="120"/>
      <c r="J317" s="58"/>
      <c r="K317" s="121"/>
      <c r="L317" s="2"/>
      <c r="M317" s="120"/>
      <c r="N317" s="120"/>
      <c r="O317" s="120"/>
      <c r="P317" s="120"/>
      <c r="Q317" s="2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122"/>
      <c r="AJ317" s="122"/>
      <c r="AK317" s="2"/>
      <c r="AL317" s="2"/>
      <c r="AM317" s="2"/>
      <c r="AN317" s="2"/>
      <c r="AO317" s="2"/>
      <c r="AP317" s="2"/>
      <c r="AQ317" s="2"/>
      <c r="AR317" s="15"/>
    </row>
    <row r="318" spans="1:44" ht="11.25" customHeight="1">
      <c r="A318" s="120"/>
      <c r="B318" s="120"/>
      <c r="C318" s="120"/>
      <c r="D318" s="120"/>
      <c r="E318" s="2"/>
      <c r="F318" s="2"/>
      <c r="G318" s="120"/>
      <c r="H318" s="120"/>
      <c r="I318" s="120"/>
      <c r="J318" s="58"/>
      <c r="K318" s="121"/>
      <c r="L318" s="2"/>
      <c r="M318" s="120"/>
      <c r="N318" s="120"/>
      <c r="O318" s="120"/>
      <c r="P318" s="120"/>
      <c r="Q318" s="2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122"/>
      <c r="AJ318" s="122"/>
      <c r="AK318" s="2"/>
      <c r="AL318" s="2"/>
      <c r="AM318" s="2"/>
      <c r="AN318" s="2"/>
      <c r="AO318" s="2"/>
      <c r="AP318" s="2"/>
      <c r="AQ318" s="2"/>
      <c r="AR318" s="15"/>
    </row>
    <row r="319" spans="1:44" ht="11.25" customHeight="1">
      <c r="A319" s="120"/>
      <c r="B319" s="120"/>
      <c r="C319" s="120"/>
      <c r="D319" s="120"/>
      <c r="E319" s="2"/>
      <c r="F319" s="2"/>
      <c r="G319" s="120"/>
      <c r="H319" s="120"/>
      <c r="I319" s="120"/>
      <c r="J319" s="58"/>
      <c r="K319" s="121"/>
      <c r="L319" s="2"/>
      <c r="M319" s="120"/>
      <c r="N319" s="120"/>
      <c r="O319" s="120"/>
      <c r="P319" s="120"/>
      <c r="Q319" s="2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122"/>
      <c r="AJ319" s="122"/>
      <c r="AK319" s="2"/>
      <c r="AL319" s="2"/>
      <c r="AM319" s="2"/>
      <c r="AN319" s="2"/>
      <c r="AO319" s="2"/>
      <c r="AP319" s="2"/>
      <c r="AQ319" s="2"/>
      <c r="AR319" s="15"/>
    </row>
    <row r="320" spans="1:44" ht="11.25" customHeight="1">
      <c r="A320" s="120"/>
      <c r="B320" s="120"/>
      <c r="C320" s="120"/>
      <c r="D320" s="120"/>
      <c r="E320" s="2"/>
      <c r="F320" s="2"/>
      <c r="G320" s="120"/>
      <c r="H320" s="120"/>
      <c r="I320" s="120"/>
      <c r="J320" s="58"/>
      <c r="K320" s="121"/>
      <c r="L320" s="2"/>
      <c r="M320" s="120"/>
      <c r="N320" s="120"/>
      <c r="O320" s="120"/>
      <c r="P320" s="120"/>
      <c r="Q320" s="2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122"/>
      <c r="AJ320" s="122"/>
      <c r="AK320" s="2"/>
      <c r="AL320" s="2"/>
      <c r="AM320" s="2"/>
      <c r="AN320" s="2"/>
      <c r="AO320" s="2"/>
      <c r="AP320" s="2"/>
      <c r="AQ320" s="2"/>
      <c r="AR320" s="15"/>
    </row>
    <row r="321" spans="1:44" ht="11.25" customHeight="1">
      <c r="A321" s="120"/>
      <c r="B321" s="120"/>
      <c r="C321" s="120"/>
      <c r="D321" s="120"/>
      <c r="E321" s="2"/>
      <c r="F321" s="2"/>
      <c r="G321" s="120"/>
      <c r="H321" s="120"/>
      <c r="I321" s="120"/>
      <c r="J321" s="58"/>
      <c r="K321" s="121"/>
      <c r="L321" s="2"/>
      <c r="M321" s="120"/>
      <c r="N321" s="120"/>
      <c r="O321" s="120"/>
      <c r="P321" s="120"/>
      <c r="Q321" s="2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122"/>
      <c r="AJ321" s="122"/>
      <c r="AK321" s="2"/>
      <c r="AL321" s="2"/>
      <c r="AM321" s="2"/>
      <c r="AN321" s="2"/>
      <c r="AO321" s="2"/>
      <c r="AP321" s="2"/>
      <c r="AQ321" s="2"/>
      <c r="AR321" s="15"/>
    </row>
    <row r="322" spans="1:44" ht="11.25" customHeight="1">
      <c r="A322" s="120"/>
      <c r="B322" s="120"/>
      <c r="C322" s="120"/>
      <c r="D322" s="120"/>
      <c r="E322" s="2"/>
      <c r="F322" s="2"/>
      <c r="G322" s="120"/>
      <c r="H322" s="120"/>
      <c r="I322" s="120"/>
      <c r="J322" s="58"/>
      <c r="K322" s="121"/>
      <c r="L322" s="2"/>
      <c r="M322" s="120"/>
      <c r="N322" s="120"/>
      <c r="O322" s="120"/>
      <c r="P322" s="120"/>
      <c r="Q322" s="2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122"/>
      <c r="AJ322" s="122"/>
      <c r="AK322" s="2"/>
      <c r="AL322" s="2"/>
      <c r="AM322" s="2"/>
      <c r="AN322" s="2"/>
      <c r="AO322" s="2"/>
      <c r="AP322" s="2"/>
      <c r="AQ322" s="2"/>
      <c r="AR322" s="15"/>
    </row>
    <row r="323" spans="1:44" ht="11.25" customHeight="1">
      <c r="A323" s="120"/>
      <c r="B323" s="120"/>
      <c r="C323" s="120"/>
      <c r="D323" s="120"/>
      <c r="E323" s="2"/>
      <c r="F323" s="2"/>
      <c r="G323" s="120"/>
      <c r="H323" s="120"/>
      <c r="I323" s="120"/>
      <c r="J323" s="58"/>
      <c r="K323" s="121"/>
      <c r="L323" s="2"/>
      <c r="M323" s="120"/>
      <c r="N323" s="120"/>
      <c r="O323" s="120"/>
      <c r="P323" s="120"/>
      <c r="Q323" s="2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122"/>
      <c r="AJ323" s="122"/>
      <c r="AK323" s="2"/>
      <c r="AL323" s="2"/>
      <c r="AM323" s="2"/>
      <c r="AN323" s="2"/>
      <c r="AO323" s="2"/>
      <c r="AP323" s="2"/>
      <c r="AQ323" s="2"/>
      <c r="AR323" s="15"/>
    </row>
    <row r="324" spans="1:44" ht="11.25" customHeight="1">
      <c r="A324" s="120"/>
      <c r="B324" s="120"/>
      <c r="C324" s="120"/>
      <c r="D324" s="120"/>
      <c r="E324" s="2"/>
      <c r="F324" s="2"/>
      <c r="G324" s="120"/>
      <c r="H324" s="120"/>
      <c r="I324" s="120"/>
      <c r="J324" s="58"/>
      <c r="K324" s="121"/>
      <c r="L324" s="2"/>
      <c r="M324" s="120"/>
      <c r="N324" s="120"/>
      <c r="O324" s="120"/>
      <c r="P324" s="120"/>
      <c r="Q324" s="2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122"/>
      <c r="AJ324" s="122"/>
      <c r="AK324" s="2"/>
      <c r="AL324" s="2"/>
      <c r="AM324" s="2"/>
      <c r="AN324" s="2"/>
      <c r="AO324" s="2"/>
      <c r="AP324" s="2"/>
      <c r="AQ324" s="2"/>
      <c r="AR324" s="15"/>
    </row>
    <row r="325" spans="1:44" ht="11.25" customHeight="1">
      <c r="A325" s="120"/>
      <c r="B325" s="120"/>
      <c r="C325" s="120"/>
      <c r="D325" s="120"/>
      <c r="E325" s="2"/>
      <c r="F325" s="2"/>
      <c r="G325" s="120"/>
      <c r="H325" s="120"/>
      <c r="I325" s="120"/>
      <c r="J325" s="58"/>
      <c r="K325" s="121"/>
      <c r="L325" s="2"/>
      <c r="M325" s="120"/>
      <c r="N325" s="120"/>
      <c r="O325" s="120"/>
      <c r="P325" s="120"/>
      <c r="Q325" s="2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122"/>
      <c r="AJ325" s="122"/>
      <c r="AK325" s="2"/>
      <c r="AL325" s="2"/>
      <c r="AM325" s="2"/>
      <c r="AN325" s="2"/>
      <c r="AO325" s="2"/>
      <c r="AP325" s="2"/>
      <c r="AQ325" s="2"/>
      <c r="AR325" s="15"/>
    </row>
    <row r="326" spans="1:44" ht="11.25" customHeight="1">
      <c r="A326" s="120"/>
      <c r="B326" s="120"/>
      <c r="C326" s="120"/>
      <c r="D326" s="120"/>
      <c r="E326" s="2"/>
      <c r="F326" s="2"/>
      <c r="G326" s="120"/>
      <c r="H326" s="120"/>
      <c r="I326" s="120"/>
      <c r="J326" s="58"/>
      <c r="K326" s="121"/>
      <c r="L326" s="2"/>
      <c r="M326" s="120"/>
      <c r="N326" s="120"/>
      <c r="O326" s="120"/>
      <c r="P326" s="120"/>
      <c r="Q326" s="2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122"/>
      <c r="AJ326" s="122"/>
      <c r="AK326" s="2"/>
      <c r="AL326" s="2"/>
      <c r="AM326" s="2"/>
      <c r="AN326" s="2"/>
      <c r="AO326" s="2"/>
      <c r="AP326" s="2"/>
      <c r="AQ326" s="2"/>
      <c r="AR326" s="15"/>
    </row>
    <row r="327" spans="1:44" ht="11.25" customHeight="1">
      <c r="A327" s="120"/>
      <c r="B327" s="120"/>
      <c r="C327" s="120"/>
      <c r="D327" s="120"/>
      <c r="E327" s="2"/>
      <c r="F327" s="2"/>
      <c r="G327" s="120"/>
      <c r="H327" s="120"/>
      <c r="I327" s="120"/>
      <c r="J327" s="58"/>
      <c r="K327" s="121"/>
      <c r="L327" s="2"/>
      <c r="M327" s="120"/>
      <c r="N327" s="120"/>
      <c r="O327" s="120"/>
      <c r="P327" s="120"/>
      <c r="Q327" s="2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122"/>
      <c r="AJ327" s="122"/>
      <c r="AK327" s="2"/>
      <c r="AL327" s="2"/>
      <c r="AM327" s="2"/>
      <c r="AN327" s="2"/>
      <c r="AO327" s="2"/>
      <c r="AP327" s="2"/>
      <c r="AQ327" s="2"/>
      <c r="AR327" s="15"/>
    </row>
    <row r="328" spans="1:44" ht="11.25" customHeight="1">
      <c r="A328" s="120"/>
      <c r="B328" s="120"/>
      <c r="C328" s="120"/>
      <c r="D328" s="120"/>
      <c r="E328" s="2"/>
      <c r="F328" s="2"/>
      <c r="G328" s="120"/>
      <c r="H328" s="120"/>
      <c r="I328" s="120"/>
      <c r="J328" s="58"/>
      <c r="K328" s="121"/>
      <c r="L328" s="2"/>
      <c r="M328" s="120"/>
      <c r="N328" s="120"/>
      <c r="O328" s="120"/>
      <c r="P328" s="120"/>
      <c r="Q328" s="2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122"/>
      <c r="AJ328" s="122"/>
      <c r="AK328" s="2"/>
      <c r="AL328" s="2"/>
      <c r="AM328" s="2"/>
      <c r="AN328" s="2"/>
      <c r="AO328" s="2"/>
      <c r="AP328" s="2"/>
      <c r="AQ328" s="2"/>
      <c r="AR328" s="15"/>
    </row>
    <row r="329" spans="1:44" ht="11.25" customHeight="1">
      <c r="A329" s="120"/>
      <c r="B329" s="120"/>
      <c r="C329" s="120"/>
      <c r="D329" s="120"/>
      <c r="E329" s="2"/>
      <c r="F329" s="2"/>
      <c r="G329" s="120"/>
      <c r="H329" s="120"/>
      <c r="I329" s="120"/>
      <c r="J329" s="58"/>
      <c r="K329" s="121"/>
      <c r="L329" s="2"/>
      <c r="M329" s="120"/>
      <c r="N329" s="120"/>
      <c r="O329" s="120"/>
      <c r="P329" s="120"/>
      <c r="Q329" s="2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122"/>
      <c r="AJ329" s="122"/>
      <c r="AK329" s="2"/>
      <c r="AL329" s="2"/>
      <c r="AM329" s="2"/>
      <c r="AN329" s="2"/>
      <c r="AO329" s="2"/>
      <c r="AP329" s="2"/>
      <c r="AQ329" s="2"/>
      <c r="AR329" s="15"/>
    </row>
    <row r="330" spans="1:44" ht="11.25" customHeight="1">
      <c r="A330" s="120"/>
      <c r="B330" s="120"/>
      <c r="C330" s="120"/>
      <c r="D330" s="120"/>
      <c r="E330" s="2"/>
      <c r="F330" s="2"/>
      <c r="G330" s="120"/>
      <c r="H330" s="120"/>
      <c r="I330" s="120"/>
      <c r="J330" s="58"/>
      <c r="K330" s="121"/>
      <c r="L330" s="2"/>
      <c r="M330" s="120"/>
      <c r="N330" s="120"/>
      <c r="O330" s="120"/>
      <c r="P330" s="120"/>
      <c r="Q330" s="2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122"/>
      <c r="AJ330" s="122"/>
      <c r="AK330" s="2"/>
      <c r="AL330" s="2"/>
      <c r="AM330" s="2"/>
      <c r="AN330" s="2"/>
      <c r="AO330" s="2"/>
      <c r="AP330" s="2"/>
      <c r="AQ330" s="2"/>
      <c r="AR330" s="15"/>
    </row>
    <row r="331" spans="1:44" ht="11.25" customHeight="1">
      <c r="A331" s="120"/>
      <c r="B331" s="120"/>
      <c r="C331" s="120"/>
      <c r="D331" s="120"/>
      <c r="E331" s="2"/>
      <c r="F331" s="2"/>
      <c r="G331" s="120"/>
      <c r="H331" s="120"/>
      <c r="I331" s="120"/>
      <c r="J331" s="58"/>
      <c r="K331" s="121"/>
      <c r="L331" s="2"/>
      <c r="M331" s="120"/>
      <c r="N331" s="120"/>
      <c r="O331" s="120"/>
      <c r="P331" s="120"/>
      <c r="Q331" s="2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122"/>
      <c r="AJ331" s="122"/>
      <c r="AK331" s="2"/>
      <c r="AL331" s="2"/>
      <c r="AM331" s="2"/>
      <c r="AN331" s="2"/>
      <c r="AO331" s="2"/>
      <c r="AP331" s="2"/>
      <c r="AQ331" s="2"/>
      <c r="AR331" s="15"/>
    </row>
    <row r="332" spans="1:44" ht="11.25" customHeight="1">
      <c r="A332" s="120"/>
      <c r="B332" s="120"/>
      <c r="C332" s="120"/>
      <c r="D332" s="120"/>
      <c r="E332" s="2"/>
      <c r="F332" s="2"/>
      <c r="G332" s="120"/>
      <c r="H332" s="120"/>
      <c r="I332" s="120"/>
      <c r="J332" s="58"/>
      <c r="K332" s="121"/>
      <c r="L332" s="2"/>
      <c r="M332" s="120"/>
      <c r="N332" s="120"/>
      <c r="O332" s="120"/>
      <c r="P332" s="120"/>
      <c r="Q332" s="2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122"/>
      <c r="AJ332" s="122"/>
      <c r="AK332" s="2"/>
      <c r="AL332" s="2"/>
      <c r="AM332" s="2"/>
      <c r="AN332" s="2"/>
      <c r="AO332" s="2"/>
      <c r="AP332" s="2"/>
      <c r="AQ332" s="2"/>
      <c r="AR332" s="15"/>
    </row>
    <row r="333" spans="1:44" ht="11.25" customHeight="1">
      <c r="A333" s="120"/>
      <c r="B333" s="120"/>
      <c r="C333" s="120"/>
      <c r="D333" s="120"/>
      <c r="E333" s="2"/>
      <c r="F333" s="2"/>
      <c r="G333" s="120"/>
      <c r="H333" s="120"/>
      <c r="I333" s="120"/>
      <c r="J333" s="58"/>
      <c r="K333" s="121"/>
      <c r="L333" s="2"/>
      <c r="M333" s="120"/>
      <c r="N333" s="120"/>
      <c r="O333" s="120"/>
      <c r="P333" s="120"/>
      <c r="Q333" s="2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122"/>
      <c r="AJ333" s="122"/>
      <c r="AK333" s="2"/>
      <c r="AL333" s="2"/>
      <c r="AM333" s="2"/>
      <c r="AN333" s="2"/>
      <c r="AO333" s="2"/>
      <c r="AP333" s="2"/>
      <c r="AQ333" s="2"/>
      <c r="AR333" s="15"/>
    </row>
    <row r="334" spans="1:44" ht="11.25" customHeight="1">
      <c r="A334" s="120"/>
      <c r="B334" s="120"/>
      <c r="C334" s="120"/>
      <c r="D334" s="120"/>
      <c r="E334" s="2"/>
      <c r="F334" s="2"/>
      <c r="G334" s="120"/>
      <c r="H334" s="120"/>
      <c r="I334" s="120"/>
      <c r="J334" s="58"/>
      <c r="K334" s="121"/>
      <c r="L334" s="2"/>
      <c r="M334" s="120"/>
      <c r="N334" s="120"/>
      <c r="O334" s="120"/>
      <c r="P334" s="120"/>
      <c r="Q334" s="2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122"/>
      <c r="AJ334" s="122"/>
      <c r="AK334" s="2"/>
      <c r="AL334" s="2"/>
      <c r="AM334" s="2"/>
      <c r="AN334" s="2"/>
      <c r="AO334" s="2"/>
      <c r="AP334" s="2"/>
      <c r="AQ334" s="2"/>
      <c r="AR334" s="15"/>
    </row>
    <row r="335" spans="1:44" ht="11.25" customHeight="1">
      <c r="A335" s="120"/>
      <c r="B335" s="120"/>
      <c r="C335" s="120"/>
      <c r="D335" s="120"/>
      <c r="E335" s="2"/>
      <c r="F335" s="2"/>
      <c r="G335" s="120"/>
      <c r="H335" s="120"/>
      <c r="I335" s="120"/>
      <c r="J335" s="58"/>
      <c r="K335" s="121"/>
      <c r="L335" s="2"/>
      <c r="M335" s="120"/>
      <c r="N335" s="120"/>
      <c r="O335" s="120"/>
      <c r="P335" s="120"/>
      <c r="Q335" s="2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122"/>
      <c r="AJ335" s="122"/>
      <c r="AK335" s="2"/>
      <c r="AL335" s="2"/>
      <c r="AM335" s="2"/>
      <c r="AN335" s="2"/>
      <c r="AO335" s="2"/>
      <c r="AP335" s="2"/>
      <c r="AQ335" s="2"/>
      <c r="AR335" s="15"/>
    </row>
    <row r="336" spans="1:44" ht="11.25" customHeight="1">
      <c r="A336" s="120"/>
      <c r="B336" s="120"/>
      <c r="C336" s="120"/>
      <c r="D336" s="120"/>
      <c r="E336" s="2"/>
      <c r="F336" s="2"/>
      <c r="G336" s="120"/>
      <c r="H336" s="120"/>
      <c r="I336" s="120"/>
      <c r="J336" s="58"/>
      <c r="K336" s="121"/>
      <c r="L336" s="2"/>
      <c r="M336" s="120"/>
      <c r="N336" s="120"/>
      <c r="O336" s="120"/>
      <c r="P336" s="120"/>
      <c r="Q336" s="2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122"/>
      <c r="AJ336" s="122"/>
      <c r="AK336" s="2"/>
      <c r="AL336" s="2"/>
      <c r="AM336" s="2"/>
      <c r="AN336" s="2"/>
      <c r="AO336" s="2"/>
      <c r="AP336" s="2"/>
      <c r="AQ336" s="2"/>
      <c r="AR336" s="15"/>
    </row>
    <row r="337" spans="1:44" ht="11.25" customHeight="1">
      <c r="A337" s="120"/>
      <c r="B337" s="120"/>
      <c r="C337" s="120"/>
      <c r="D337" s="120"/>
      <c r="E337" s="2"/>
      <c r="F337" s="2"/>
      <c r="G337" s="120"/>
      <c r="H337" s="120"/>
      <c r="I337" s="120"/>
      <c r="J337" s="58"/>
      <c r="K337" s="121"/>
      <c r="L337" s="2"/>
      <c r="M337" s="120"/>
      <c r="N337" s="120"/>
      <c r="O337" s="120"/>
      <c r="P337" s="120"/>
      <c r="Q337" s="2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122"/>
      <c r="AJ337" s="122"/>
      <c r="AK337" s="2"/>
      <c r="AL337" s="2"/>
      <c r="AM337" s="2"/>
      <c r="AN337" s="2"/>
      <c r="AO337" s="2"/>
      <c r="AP337" s="2"/>
      <c r="AQ337" s="2"/>
      <c r="AR337" s="15"/>
    </row>
    <row r="338" spans="1:44" ht="11.25" customHeight="1">
      <c r="A338" s="120"/>
      <c r="B338" s="120"/>
      <c r="C338" s="120"/>
      <c r="D338" s="120"/>
      <c r="E338" s="2"/>
      <c r="F338" s="2"/>
      <c r="G338" s="120"/>
      <c r="H338" s="120"/>
      <c r="I338" s="120"/>
      <c r="J338" s="58"/>
      <c r="K338" s="121"/>
      <c r="L338" s="2"/>
      <c r="M338" s="120"/>
      <c r="N338" s="120"/>
      <c r="O338" s="120"/>
      <c r="P338" s="120"/>
      <c r="Q338" s="2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122"/>
      <c r="AJ338" s="122"/>
      <c r="AK338" s="2"/>
      <c r="AL338" s="2"/>
      <c r="AM338" s="2"/>
      <c r="AN338" s="2"/>
      <c r="AO338" s="2"/>
      <c r="AP338" s="2"/>
      <c r="AQ338" s="2"/>
      <c r="AR338" s="15"/>
    </row>
    <row r="339" spans="1:44" ht="11.25" customHeight="1">
      <c r="A339" s="120"/>
      <c r="B339" s="120"/>
      <c r="C339" s="120"/>
      <c r="D339" s="120"/>
      <c r="E339" s="2"/>
      <c r="F339" s="2"/>
      <c r="G339" s="120"/>
      <c r="H339" s="120"/>
      <c r="I339" s="120"/>
      <c r="J339" s="58"/>
      <c r="K339" s="121"/>
      <c r="L339" s="2"/>
      <c r="M339" s="120"/>
      <c r="N339" s="120"/>
      <c r="O339" s="120"/>
      <c r="P339" s="120"/>
      <c r="Q339" s="2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122"/>
      <c r="AJ339" s="122"/>
      <c r="AK339" s="2"/>
      <c r="AL339" s="2"/>
      <c r="AM339" s="2"/>
      <c r="AN339" s="2"/>
      <c r="AO339" s="2"/>
      <c r="AP339" s="2"/>
      <c r="AQ339" s="2"/>
      <c r="AR339" s="15"/>
    </row>
    <row r="340" spans="1:44" ht="11.25" customHeight="1">
      <c r="A340" s="120"/>
      <c r="B340" s="120"/>
      <c r="C340" s="120"/>
      <c r="D340" s="120"/>
      <c r="E340" s="2"/>
      <c r="F340" s="2"/>
      <c r="G340" s="120"/>
      <c r="H340" s="120"/>
      <c r="I340" s="120"/>
      <c r="J340" s="58"/>
      <c r="K340" s="121"/>
      <c r="L340" s="2"/>
      <c r="M340" s="120"/>
      <c r="N340" s="120"/>
      <c r="O340" s="120"/>
      <c r="P340" s="120"/>
      <c r="Q340" s="2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122"/>
      <c r="AJ340" s="122"/>
      <c r="AK340" s="2"/>
      <c r="AL340" s="2"/>
      <c r="AM340" s="2"/>
      <c r="AN340" s="2"/>
      <c r="AO340" s="2"/>
      <c r="AP340" s="2"/>
      <c r="AQ340" s="2"/>
      <c r="AR340" s="15"/>
    </row>
    <row r="341" spans="1:44" ht="11.25" customHeight="1">
      <c r="A341" s="120"/>
      <c r="B341" s="120"/>
      <c r="C341" s="120"/>
      <c r="D341" s="120"/>
      <c r="E341" s="2"/>
      <c r="F341" s="2"/>
      <c r="G341" s="120"/>
      <c r="H341" s="120"/>
      <c r="I341" s="120"/>
      <c r="J341" s="58"/>
      <c r="K341" s="121"/>
      <c r="L341" s="2"/>
      <c r="M341" s="120"/>
      <c r="N341" s="120"/>
      <c r="O341" s="120"/>
      <c r="P341" s="120"/>
      <c r="Q341" s="2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122"/>
      <c r="AJ341" s="122"/>
      <c r="AK341" s="2"/>
      <c r="AL341" s="2"/>
      <c r="AM341" s="2"/>
      <c r="AN341" s="2"/>
      <c r="AO341" s="2"/>
      <c r="AP341" s="2"/>
      <c r="AQ341" s="2"/>
      <c r="AR341" s="15"/>
    </row>
    <row r="342" spans="1:44" ht="11.25" customHeight="1">
      <c r="A342" s="120"/>
      <c r="B342" s="120"/>
      <c r="C342" s="120"/>
      <c r="D342" s="120"/>
      <c r="E342" s="2"/>
      <c r="F342" s="2"/>
      <c r="G342" s="120"/>
      <c r="H342" s="120"/>
      <c r="I342" s="120"/>
      <c r="J342" s="58"/>
      <c r="K342" s="121"/>
      <c r="L342" s="2"/>
      <c r="M342" s="120"/>
      <c r="N342" s="120"/>
      <c r="O342" s="120"/>
      <c r="P342" s="120"/>
      <c r="Q342" s="2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122"/>
      <c r="AJ342" s="122"/>
      <c r="AK342" s="2"/>
      <c r="AL342" s="2"/>
      <c r="AM342" s="2"/>
      <c r="AN342" s="2"/>
      <c r="AO342" s="2"/>
      <c r="AP342" s="2"/>
      <c r="AQ342" s="2"/>
      <c r="AR342" s="15"/>
    </row>
    <row r="343" spans="1:44" ht="11.25" customHeight="1">
      <c r="A343" s="120"/>
      <c r="B343" s="120"/>
      <c r="C343" s="120"/>
      <c r="D343" s="120"/>
      <c r="E343" s="2"/>
      <c r="F343" s="2"/>
      <c r="G343" s="120"/>
      <c r="H343" s="120"/>
      <c r="I343" s="120"/>
      <c r="J343" s="58"/>
      <c r="K343" s="121"/>
      <c r="L343" s="2"/>
      <c r="M343" s="120"/>
      <c r="N343" s="120"/>
      <c r="O343" s="120"/>
      <c r="P343" s="120"/>
      <c r="Q343" s="2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122"/>
      <c r="AJ343" s="122"/>
      <c r="AK343" s="2"/>
      <c r="AL343" s="2"/>
      <c r="AM343" s="2"/>
      <c r="AN343" s="2"/>
      <c r="AO343" s="2"/>
      <c r="AP343" s="2"/>
      <c r="AQ343" s="2"/>
      <c r="AR343" s="15"/>
    </row>
    <row r="344" spans="1:44" ht="11.25" customHeight="1">
      <c r="A344" s="120"/>
      <c r="B344" s="120"/>
      <c r="C344" s="120"/>
      <c r="D344" s="120"/>
      <c r="E344" s="2"/>
      <c r="F344" s="2"/>
      <c r="G344" s="120"/>
      <c r="H344" s="120"/>
      <c r="I344" s="120"/>
      <c r="J344" s="58"/>
      <c r="K344" s="121"/>
      <c r="L344" s="2"/>
      <c r="M344" s="120"/>
      <c r="N344" s="120"/>
      <c r="O344" s="120"/>
      <c r="P344" s="120"/>
      <c r="Q344" s="2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122"/>
      <c r="AJ344" s="122"/>
      <c r="AK344" s="2"/>
      <c r="AL344" s="2"/>
      <c r="AM344" s="2"/>
      <c r="AN344" s="2"/>
      <c r="AO344" s="2"/>
      <c r="AP344" s="2"/>
      <c r="AQ344" s="2"/>
      <c r="AR344" s="15"/>
    </row>
    <row r="345" spans="1:44" ht="11.25" customHeight="1">
      <c r="A345" s="120"/>
      <c r="B345" s="120"/>
      <c r="C345" s="120"/>
      <c r="D345" s="120"/>
      <c r="E345" s="2"/>
      <c r="F345" s="2"/>
      <c r="G345" s="120"/>
      <c r="H345" s="120"/>
      <c r="I345" s="120"/>
      <c r="J345" s="58"/>
      <c r="K345" s="121"/>
      <c r="L345" s="2"/>
      <c r="M345" s="120"/>
      <c r="N345" s="120"/>
      <c r="O345" s="120"/>
      <c r="P345" s="120"/>
      <c r="Q345" s="2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122"/>
      <c r="AJ345" s="122"/>
      <c r="AK345" s="2"/>
      <c r="AL345" s="2"/>
      <c r="AM345" s="2"/>
      <c r="AN345" s="2"/>
      <c r="AO345" s="2"/>
      <c r="AP345" s="2"/>
      <c r="AQ345" s="2"/>
      <c r="AR345" s="15"/>
    </row>
    <row r="346" spans="1:44" ht="11.25" customHeight="1">
      <c r="A346" s="120"/>
      <c r="B346" s="120"/>
      <c r="C346" s="120"/>
      <c r="D346" s="120"/>
      <c r="E346" s="2"/>
      <c r="F346" s="2"/>
      <c r="G346" s="120"/>
      <c r="H346" s="120"/>
      <c r="I346" s="120"/>
      <c r="J346" s="58"/>
      <c r="K346" s="121"/>
      <c r="L346" s="2"/>
      <c r="M346" s="120"/>
      <c r="N346" s="120"/>
      <c r="O346" s="120"/>
      <c r="P346" s="120"/>
      <c r="Q346" s="2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122"/>
      <c r="AJ346" s="122"/>
      <c r="AK346" s="2"/>
      <c r="AL346" s="2"/>
      <c r="AM346" s="2"/>
      <c r="AN346" s="2"/>
      <c r="AO346" s="2"/>
      <c r="AP346" s="2"/>
      <c r="AQ346" s="2"/>
      <c r="AR346" s="15"/>
    </row>
    <row r="347" spans="1:44" ht="11.25" customHeight="1">
      <c r="A347" s="120"/>
      <c r="B347" s="120"/>
      <c r="C347" s="120"/>
      <c r="D347" s="120"/>
      <c r="E347" s="2"/>
      <c r="F347" s="2"/>
      <c r="G347" s="120"/>
      <c r="H347" s="120"/>
      <c r="I347" s="120"/>
      <c r="J347" s="58"/>
      <c r="K347" s="121"/>
      <c r="L347" s="2"/>
      <c r="M347" s="120"/>
      <c r="N347" s="120"/>
      <c r="O347" s="120"/>
      <c r="P347" s="120"/>
      <c r="Q347" s="2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122"/>
      <c r="AJ347" s="122"/>
      <c r="AK347" s="2"/>
      <c r="AL347" s="2"/>
      <c r="AM347" s="2"/>
      <c r="AN347" s="2"/>
      <c r="AO347" s="2"/>
      <c r="AP347" s="2"/>
      <c r="AQ347" s="2"/>
      <c r="AR347" s="15"/>
    </row>
    <row r="348" spans="1:44" ht="11.25" customHeight="1">
      <c r="A348" s="120"/>
      <c r="B348" s="120"/>
      <c r="C348" s="120"/>
      <c r="D348" s="120"/>
      <c r="E348" s="2"/>
      <c r="F348" s="2"/>
      <c r="G348" s="120"/>
      <c r="H348" s="120"/>
      <c r="I348" s="120"/>
      <c r="J348" s="58"/>
      <c r="K348" s="121"/>
      <c r="L348" s="2"/>
      <c r="M348" s="120"/>
      <c r="N348" s="120"/>
      <c r="O348" s="120"/>
      <c r="P348" s="120"/>
      <c r="Q348" s="2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122"/>
      <c r="AJ348" s="122"/>
      <c r="AK348" s="2"/>
      <c r="AL348" s="2"/>
      <c r="AM348" s="2"/>
      <c r="AN348" s="2"/>
      <c r="AO348" s="2"/>
      <c r="AP348" s="2"/>
      <c r="AQ348" s="2"/>
      <c r="AR348" s="15"/>
    </row>
    <row r="349" spans="1:44" ht="11.25" customHeight="1">
      <c r="A349" s="120"/>
      <c r="B349" s="120"/>
      <c r="C349" s="120"/>
      <c r="D349" s="120"/>
      <c r="E349" s="2"/>
      <c r="F349" s="2"/>
      <c r="G349" s="120"/>
      <c r="H349" s="120"/>
      <c r="I349" s="120"/>
      <c r="J349" s="58"/>
      <c r="K349" s="121"/>
      <c r="L349" s="2"/>
      <c r="M349" s="120"/>
      <c r="N349" s="120"/>
      <c r="O349" s="120"/>
      <c r="P349" s="120"/>
      <c r="Q349" s="2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122"/>
      <c r="AJ349" s="122"/>
      <c r="AK349" s="2"/>
      <c r="AL349" s="2"/>
      <c r="AM349" s="2"/>
      <c r="AN349" s="2"/>
      <c r="AO349" s="2"/>
      <c r="AP349" s="2"/>
      <c r="AQ349" s="2"/>
      <c r="AR349" s="15"/>
    </row>
    <row r="350" spans="1:44" ht="11.25" customHeight="1">
      <c r="A350" s="120"/>
      <c r="B350" s="120"/>
      <c r="C350" s="120"/>
      <c r="D350" s="120"/>
      <c r="E350" s="2"/>
      <c r="F350" s="2"/>
      <c r="G350" s="120"/>
      <c r="H350" s="120"/>
      <c r="I350" s="120"/>
      <c r="J350" s="58"/>
      <c r="K350" s="121"/>
      <c r="L350" s="2"/>
      <c r="M350" s="120"/>
      <c r="N350" s="120"/>
      <c r="O350" s="120"/>
      <c r="P350" s="120"/>
      <c r="Q350" s="2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122"/>
      <c r="AJ350" s="122"/>
      <c r="AK350" s="2"/>
      <c r="AL350" s="2"/>
      <c r="AM350" s="2"/>
      <c r="AN350" s="2"/>
      <c r="AO350" s="2"/>
      <c r="AP350" s="2"/>
      <c r="AQ350" s="2"/>
      <c r="AR350" s="15"/>
    </row>
    <row r="351" spans="1:44" ht="11.25" customHeight="1">
      <c r="A351" s="120"/>
      <c r="B351" s="120"/>
      <c r="C351" s="120"/>
      <c r="D351" s="120"/>
      <c r="E351" s="2"/>
      <c r="F351" s="2"/>
      <c r="G351" s="120"/>
      <c r="H351" s="120"/>
      <c r="I351" s="120"/>
      <c r="J351" s="58"/>
      <c r="K351" s="121"/>
      <c r="L351" s="2"/>
      <c r="M351" s="120"/>
      <c r="N351" s="120"/>
      <c r="O351" s="120"/>
      <c r="P351" s="120"/>
      <c r="Q351" s="2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122"/>
      <c r="AJ351" s="122"/>
      <c r="AK351" s="2"/>
      <c r="AL351" s="2"/>
      <c r="AM351" s="2"/>
      <c r="AN351" s="2"/>
      <c r="AO351" s="2"/>
      <c r="AP351" s="2"/>
      <c r="AQ351" s="2"/>
      <c r="AR351" s="15"/>
    </row>
    <row r="352" spans="1:44" ht="11.25" customHeight="1">
      <c r="A352" s="120"/>
      <c r="B352" s="120"/>
      <c r="C352" s="120"/>
      <c r="D352" s="120"/>
      <c r="E352" s="2"/>
      <c r="F352" s="2"/>
      <c r="G352" s="120"/>
      <c r="H352" s="120"/>
      <c r="I352" s="120"/>
      <c r="J352" s="58"/>
      <c r="K352" s="121"/>
      <c r="L352" s="2"/>
      <c r="M352" s="120"/>
      <c r="N352" s="120"/>
      <c r="O352" s="120"/>
      <c r="P352" s="120"/>
      <c r="Q352" s="2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122"/>
      <c r="AJ352" s="122"/>
      <c r="AK352" s="2"/>
      <c r="AL352" s="2"/>
      <c r="AM352" s="2"/>
      <c r="AN352" s="2"/>
      <c r="AO352" s="2"/>
      <c r="AP352" s="2"/>
      <c r="AQ352" s="2"/>
      <c r="AR352" s="15"/>
    </row>
    <row r="353" spans="1:44" ht="11.25" customHeight="1">
      <c r="A353" s="120"/>
      <c r="B353" s="120"/>
      <c r="C353" s="120"/>
      <c r="D353" s="120"/>
      <c r="E353" s="2"/>
      <c r="F353" s="2"/>
      <c r="G353" s="120"/>
      <c r="H353" s="120"/>
      <c r="I353" s="120"/>
      <c r="J353" s="58"/>
      <c r="K353" s="121"/>
      <c r="L353" s="2"/>
      <c r="M353" s="120"/>
      <c r="N353" s="120"/>
      <c r="O353" s="120"/>
      <c r="P353" s="120"/>
      <c r="Q353" s="2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122"/>
      <c r="AJ353" s="122"/>
      <c r="AK353" s="2"/>
      <c r="AL353" s="2"/>
      <c r="AM353" s="2"/>
      <c r="AN353" s="2"/>
      <c r="AO353" s="2"/>
      <c r="AP353" s="2"/>
      <c r="AQ353" s="2"/>
      <c r="AR353" s="15"/>
    </row>
    <row r="354" spans="1:44" ht="11.25" customHeight="1">
      <c r="A354" s="120"/>
      <c r="B354" s="120"/>
      <c r="C354" s="120"/>
      <c r="D354" s="120"/>
      <c r="E354" s="2"/>
      <c r="F354" s="2"/>
      <c r="G354" s="120"/>
      <c r="H354" s="120"/>
      <c r="I354" s="120"/>
      <c r="J354" s="58"/>
      <c r="K354" s="121"/>
      <c r="L354" s="2"/>
      <c r="M354" s="120"/>
      <c r="N354" s="120"/>
      <c r="O354" s="120"/>
      <c r="P354" s="120"/>
      <c r="Q354" s="2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122"/>
      <c r="AJ354" s="122"/>
      <c r="AK354" s="2"/>
      <c r="AL354" s="2"/>
      <c r="AM354" s="2"/>
      <c r="AN354" s="2"/>
      <c r="AO354" s="2"/>
      <c r="AP354" s="2"/>
      <c r="AQ354" s="2"/>
      <c r="AR354" s="15"/>
    </row>
    <row r="355" spans="1:44" ht="11.25" customHeight="1">
      <c r="A355" s="120"/>
      <c r="B355" s="120"/>
      <c r="C355" s="120"/>
      <c r="D355" s="120"/>
      <c r="E355" s="2"/>
      <c r="F355" s="2"/>
      <c r="G355" s="120"/>
      <c r="H355" s="120"/>
      <c r="I355" s="120"/>
      <c r="J355" s="58"/>
      <c r="K355" s="121"/>
      <c r="L355" s="2"/>
      <c r="M355" s="120"/>
      <c r="N355" s="120"/>
      <c r="O355" s="120"/>
      <c r="P355" s="120"/>
      <c r="Q355" s="2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122"/>
      <c r="AJ355" s="122"/>
      <c r="AK355" s="2"/>
      <c r="AL355" s="2"/>
      <c r="AM355" s="2"/>
      <c r="AN355" s="2"/>
      <c r="AO355" s="2"/>
      <c r="AP355" s="2"/>
      <c r="AQ355" s="2"/>
      <c r="AR355" s="15"/>
    </row>
    <row r="356" spans="1:44" ht="11.25" customHeight="1">
      <c r="A356" s="120"/>
      <c r="B356" s="120"/>
      <c r="C356" s="120"/>
      <c r="D356" s="120"/>
      <c r="E356" s="2"/>
      <c r="F356" s="2"/>
      <c r="G356" s="120"/>
      <c r="H356" s="120"/>
      <c r="I356" s="120"/>
      <c r="J356" s="58"/>
      <c r="K356" s="121"/>
      <c r="L356" s="2"/>
      <c r="M356" s="120"/>
      <c r="N356" s="120"/>
      <c r="O356" s="120"/>
      <c r="P356" s="120"/>
      <c r="Q356" s="2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122"/>
      <c r="AJ356" s="122"/>
      <c r="AK356" s="2"/>
      <c r="AL356" s="2"/>
      <c r="AM356" s="2"/>
      <c r="AN356" s="2"/>
      <c r="AO356" s="2"/>
      <c r="AP356" s="2"/>
      <c r="AQ356" s="2"/>
      <c r="AR356" s="15"/>
    </row>
    <row r="357" spans="1:44" ht="11.25" customHeight="1">
      <c r="A357" s="120"/>
      <c r="B357" s="120"/>
      <c r="C357" s="120"/>
      <c r="D357" s="120"/>
      <c r="E357" s="2"/>
      <c r="F357" s="2"/>
      <c r="G357" s="120"/>
      <c r="H357" s="120"/>
      <c r="I357" s="120"/>
      <c r="J357" s="58"/>
      <c r="K357" s="121"/>
      <c r="L357" s="2"/>
      <c r="M357" s="120"/>
      <c r="N357" s="120"/>
      <c r="O357" s="120"/>
      <c r="P357" s="120"/>
      <c r="Q357" s="2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122"/>
      <c r="AJ357" s="122"/>
      <c r="AK357" s="2"/>
      <c r="AL357" s="2"/>
      <c r="AM357" s="2"/>
      <c r="AN357" s="2"/>
      <c r="AO357" s="2"/>
      <c r="AP357" s="2"/>
      <c r="AQ357" s="2"/>
      <c r="AR357" s="15"/>
    </row>
    <row r="358" spans="1:44" ht="11.25" customHeight="1">
      <c r="A358" s="120"/>
      <c r="B358" s="120"/>
      <c r="C358" s="120"/>
      <c r="D358" s="120"/>
      <c r="E358" s="2"/>
      <c r="F358" s="2"/>
      <c r="G358" s="120"/>
      <c r="H358" s="120"/>
      <c r="I358" s="120"/>
      <c r="J358" s="58"/>
      <c r="K358" s="121"/>
      <c r="L358" s="2"/>
      <c r="M358" s="120"/>
      <c r="N358" s="120"/>
      <c r="O358" s="120"/>
      <c r="P358" s="120"/>
      <c r="Q358" s="2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122"/>
      <c r="AJ358" s="122"/>
      <c r="AK358" s="2"/>
      <c r="AL358" s="2"/>
      <c r="AM358" s="2"/>
      <c r="AN358" s="2"/>
      <c r="AO358" s="2"/>
      <c r="AP358" s="2"/>
      <c r="AQ358" s="2"/>
      <c r="AR358" s="15"/>
    </row>
    <row r="359" spans="1:44" ht="11.25" customHeight="1">
      <c r="A359" s="120"/>
      <c r="B359" s="120"/>
      <c r="C359" s="120"/>
      <c r="D359" s="120"/>
      <c r="E359" s="2"/>
      <c r="F359" s="2"/>
      <c r="G359" s="120"/>
      <c r="H359" s="120"/>
      <c r="I359" s="120"/>
      <c r="J359" s="58"/>
      <c r="K359" s="121"/>
      <c r="L359" s="2"/>
      <c r="M359" s="120"/>
      <c r="N359" s="120"/>
      <c r="O359" s="120"/>
      <c r="P359" s="120"/>
      <c r="Q359" s="2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122"/>
      <c r="AJ359" s="122"/>
      <c r="AK359" s="2"/>
      <c r="AL359" s="2"/>
      <c r="AM359" s="2"/>
      <c r="AN359" s="2"/>
      <c r="AO359" s="2"/>
      <c r="AP359" s="2"/>
      <c r="AQ359" s="2"/>
      <c r="AR359" s="15"/>
    </row>
    <row r="360" spans="1:44" ht="11.25" customHeight="1">
      <c r="A360" s="120"/>
      <c r="B360" s="120"/>
      <c r="C360" s="120"/>
      <c r="D360" s="120"/>
      <c r="E360" s="2"/>
      <c r="F360" s="2"/>
      <c r="G360" s="120"/>
      <c r="H360" s="120"/>
      <c r="I360" s="120"/>
      <c r="J360" s="58"/>
      <c r="K360" s="121"/>
      <c r="L360" s="2"/>
      <c r="M360" s="120"/>
      <c r="N360" s="120"/>
      <c r="O360" s="120"/>
      <c r="P360" s="120"/>
      <c r="Q360" s="2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122"/>
      <c r="AJ360" s="122"/>
      <c r="AK360" s="2"/>
      <c r="AL360" s="2"/>
      <c r="AM360" s="2"/>
      <c r="AN360" s="2"/>
      <c r="AO360" s="2"/>
      <c r="AP360" s="2"/>
      <c r="AQ360" s="2"/>
      <c r="AR360" s="15"/>
    </row>
    <row r="361" spans="1:44" ht="11.25" customHeight="1">
      <c r="A361" s="120"/>
      <c r="B361" s="120"/>
      <c r="C361" s="120"/>
      <c r="D361" s="120"/>
      <c r="E361" s="2"/>
      <c r="F361" s="2"/>
      <c r="G361" s="120"/>
      <c r="H361" s="120"/>
      <c r="I361" s="120"/>
      <c r="J361" s="58"/>
      <c r="K361" s="121"/>
      <c r="L361" s="2"/>
      <c r="M361" s="120"/>
      <c r="N361" s="120"/>
      <c r="O361" s="120"/>
      <c r="P361" s="120"/>
      <c r="Q361" s="2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122"/>
      <c r="AJ361" s="122"/>
      <c r="AK361" s="2"/>
      <c r="AL361" s="2"/>
      <c r="AM361" s="2"/>
      <c r="AN361" s="2"/>
      <c r="AO361" s="2"/>
      <c r="AP361" s="2"/>
      <c r="AQ361" s="2"/>
      <c r="AR361" s="15"/>
    </row>
    <row r="362" spans="1:44" ht="11.25" customHeight="1">
      <c r="A362" s="120"/>
      <c r="B362" s="120"/>
      <c r="C362" s="120"/>
      <c r="D362" s="120"/>
      <c r="E362" s="2"/>
      <c r="F362" s="2"/>
      <c r="G362" s="120"/>
      <c r="H362" s="120"/>
      <c r="I362" s="120"/>
      <c r="J362" s="58"/>
      <c r="K362" s="121"/>
      <c r="L362" s="2"/>
      <c r="M362" s="120"/>
      <c r="N362" s="120"/>
      <c r="O362" s="120"/>
      <c r="P362" s="120"/>
      <c r="Q362" s="2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122"/>
      <c r="AJ362" s="122"/>
      <c r="AK362" s="2"/>
      <c r="AL362" s="2"/>
      <c r="AM362" s="2"/>
      <c r="AN362" s="2"/>
      <c r="AO362" s="2"/>
      <c r="AP362" s="2"/>
      <c r="AQ362" s="2"/>
      <c r="AR362" s="15"/>
    </row>
    <row r="363" spans="1:44" ht="11.25" customHeight="1">
      <c r="A363" s="120"/>
      <c r="B363" s="120"/>
      <c r="C363" s="120"/>
      <c r="D363" s="120"/>
      <c r="E363" s="2"/>
      <c r="F363" s="2"/>
      <c r="G363" s="120"/>
      <c r="H363" s="120"/>
      <c r="I363" s="120"/>
      <c r="J363" s="58"/>
      <c r="K363" s="121"/>
      <c r="L363" s="2"/>
      <c r="M363" s="120"/>
      <c r="N363" s="120"/>
      <c r="O363" s="120"/>
      <c r="P363" s="120"/>
      <c r="Q363" s="2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122"/>
      <c r="AJ363" s="122"/>
      <c r="AK363" s="2"/>
      <c r="AL363" s="2"/>
      <c r="AM363" s="2"/>
      <c r="AN363" s="2"/>
      <c r="AO363" s="2"/>
      <c r="AP363" s="2"/>
      <c r="AQ363" s="2"/>
      <c r="AR363" s="15"/>
    </row>
    <row r="364" spans="1:44" ht="11.25" customHeight="1">
      <c r="A364" s="120"/>
      <c r="B364" s="120"/>
      <c r="C364" s="120"/>
      <c r="D364" s="120"/>
      <c r="E364" s="2"/>
      <c r="F364" s="2"/>
      <c r="G364" s="120"/>
      <c r="H364" s="120"/>
      <c r="I364" s="120"/>
      <c r="J364" s="58"/>
      <c r="K364" s="121"/>
      <c r="L364" s="2"/>
      <c r="M364" s="120"/>
      <c r="N364" s="120"/>
      <c r="O364" s="120"/>
      <c r="P364" s="120"/>
      <c r="Q364" s="2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122"/>
      <c r="AJ364" s="122"/>
      <c r="AK364" s="2"/>
      <c r="AL364" s="2"/>
      <c r="AM364" s="2"/>
      <c r="AN364" s="2"/>
      <c r="AO364" s="2"/>
      <c r="AP364" s="2"/>
      <c r="AQ364" s="2"/>
      <c r="AR364" s="15"/>
    </row>
    <row r="365" spans="1:44" ht="11.25" customHeight="1">
      <c r="A365" s="120"/>
      <c r="B365" s="120"/>
      <c r="C365" s="120"/>
      <c r="D365" s="120"/>
      <c r="E365" s="2"/>
      <c r="F365" s="2"/>
      <c r="G365" s="120"/>
      <c r="H365" s="120"/>
      <c r="I365" s="120"/>
      <c r="J365" s="58"/>
      <c r="K365" s="121"/>
      <c r="L365" s="2"/>
      <c r="M365" s="120"/>
      <c r="N365" s="120"/>
      <c r="O365" s="120"/>
      <c r="P365" s="120"/>
      <c r="Q365" s="2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122"/>
      <c r="AJ365" s="122"/>
      <c r="AK365" s="2"/>
      <c r="AL365" s="2"/>
      <c r="AM365" s="2"/>
      <c r="AN365" s="2"/>
      <c r="AO365" s="2"/>
      <c r="AP365" s="2"/>
      <c r="AQ365" s="2"/>
      <c r="AR365" s="15"/>
    </row>
    <row r="366" spans="1:44" ht="11.25" customHeight="1">
      <c r="A366" s="120"/>
      <c r="B366" s="120"/>
      <c r="C366" s="120"/>
      <c r="D366" s="120"/>
      <c r="E366" s="2"/>
      <c r="F366" s="2"/>
      <c r="G366" s="120"/>
      <c r="H366" s="120"/>
      <c r="I366" s="120"/>
      <c r="J366" s="58"/>
      <c r="K366" s="121"/>
      <c r="L366" s="2"/>
      <c r="M366" s="120"/>
      <c r="N366" s="120"/>
      <c r="O366" s="120"/>
      <c r="P366" s="120"/>
      <c r="Q366" s="2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122"/>
      <c r="AJ366" s="122"/>
      <c r="AK366" s="2"/>
      <c r="AL366" s="2"/>
      <c r="AM366" s="2"/>
      <c r="AN366" s="2"/>
      <c r="AO366" s="2"/>
      <c r="AP366" s="2"/>
      <c r="AQ366" s="2"/>
      <c r="AR366" s="15"/>
    </row>
    <row r="367" spans="1:44" ht="11.25" customHeight="1">
      <c r="A367" s="120"/>
      <c r="B367" s="120"/>
      <c r="C367" s="120"/>
      <c r="D367" s="120"/>
      <c r="E367" s="2"/>
      <c r="F367" s="2"/>
      <c r="G367" s="120"/>
      <c r="H367" s="120"/>
      <c r="I367" s="120"/>
      <c r="J367" s="58"/>
      <c r="K367" s="121"/>
      <c r="L367" s="2"/>
      <c r="M367" s="120"/>
      <c r="N367" s="120"/>
      <c r="O367" s="120"/>
      <c r="P367" s="120"/>
      <c r="Q367" s="2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122"/>
      <c r="AJ367" s="122"/>
      <c r="AK367" s="2"/>
      <c r="AL367" s="2"/>
      <c r="AM367" s="2"/>
      <c r="AN367" s="2"/>
      <c r="AO367" s="2"/>
      <c r="AP367" s="2"/>
      <c r="AQ367" s="2"/>
      <c r="AR367" s="15"/>
    </row>
    <row r="368" spans="1:44" ht="11.25" customHeight="1">
      <c r="A368" s="120"/>
      <c r="B368" s="120"/>
      <c r="C368" s="120"/>
      <c r="D368" s="120"/>
      <c r="E368" s="2"/>
      <c r="F368" s="2"/>
      <c r="G368" s="120"/>
      <c r="H368" s="120"/>
      <c r="I368" s="120"/>
      <c r="J368" s="58"/>
      <c r="K368" s="121"/>
      <c r="L368" s="2"/>
      <c r="M368" s="120"/>
      <c r="N368" s="120"/>
      <c r="O368" s="120"/>
      <c r="P368" s="120"/>
      <c r="Q368" s="2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122"/>
      <c r="AJ368" s="122"/>
      <c r="AK368" s="2"/>
      <c r="AL368" s="2"/>
      <c r="AM368" s="2"/>
      <c r="AN368" s="2"/>
      <c r="AO368" s="2"/>
      <c r="AP368" s="2"/>
      <c r="AQ368" s="2"/>
      <c r="AR368" s="15"/>
    </row>
    <row r="369" spans="1:44" ht="11.25" customHeight="1">
      <c r="A369" s="120"/>
      <c r="B369" s="120"/>
      <c r="C369" s="120"/>
      <c r="D369" s="120"/>
      <c r="E369" s="2"/>
      <c r="F369" s="2"/>
      <c r="G369" s="120"/>
      <c r="H369" s="120"/>
      <c r="I369" s="120"/>
      <c r="J369" s="58"/>
      <c r="K369" s="121"/>
      <c r="L369" s="2"/>
      <c r="M369" s="120"/>
      <c r="N369" s="120"/>
      <c r="O369" s="120"/>
      <c r="P369" s="120"/>
      <c r="Q369" s="2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122"/>
      <c r="AJ369" s="122"/>
      <c r="AK369" s="2"/>
      <c r="AL369" s="2"/>
      <c r="AM369" s="2"/>
      <c r="AN369" s="2"/>
      <c r="AO369" s="2"/>
      <c r="AP369" s="2"/>
      <c r="AQ369" s="2"/>
      <c r="AR369" s="15"/>
    </row>
    <row r="370" spans="1:44" ht="11.25" customHeight="1">
      <c r="A370" s="120"/>
      <c r="B370" s="120"/>
      <c r="C370" s="120"/>
      <c r="D370" s="120"/>
      <c r="E370" s="2"/>
      <c r="F370" s="2"/>
      <c r="G370" s="120"/>
      <c r="H370" s="120"/>
      <c r="I370" s="120"/>
      <c r="J370" s="58"/>
      <c r="K370" s="121"/>
      <c r="L370" s="2"/>
      <c r="M370" s="120"/>
      <c r="N370" s="120"/>
      <c r="O370" s="120"/>
      <c r="P370" s="120"/>
      <c r="Q370" s="2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122"/>
      <c r="AJ370" s="122"/>
      <c r="AK370" s="2"/>
      <c r="AL370" s="2"/>
      <c r="AM370" s="2"/>
      <c r="AN370" s="2"/>
      <c r="AO370" s="2"/>
      <c r="AP370" s="2"/>
      <c r="AQ370" s="2"/>
      <c r="AR370" s="15"/>
    </row>
    <row r="371" spans="1:44" ht="11.25" customHeight="1">
      <c r="A371" s="120"/>
      <c r="B371" s="120"/>
      <c r="C371" s="120"/>
      <c r="D371" s="120"/>
      <c r="E371" s="2"/>
      <c r="F371" s="2"/>
      <c r="G371" s="120"/>
      <c r="H371" s="120"/>
      <c r="I371" s="120"/>
      <c r="J371" s="58"/>
      <c r="K371" s="121"/>
      <c r="L371" s="2"/>
      <c r="M371" s="120"/>
      <c r="N371" s="120"/>
      <c r="O371" s="120"/>
      <c r="P371" s="120"/>
      <c r="Q371" s="2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122"/>
      <c r="AJ371" s="122"/>
      <c r="AK371" s="2"/>
      <c r="AL371" s="2"/>
      <c r="AM371" s="2"/>
      <c r="AN371" s="2"/>
      <c r="AO371" s="2"/>
      <c r="AP371" s="2"/>
      <c r="AQ371" s="2"/>
      <c r="AR371" s="15"/>
    </row>
    <row r="372" spans="1:44" ht="11.25" customHeight="1">
      <c r="A372" s="120"/>
      <c r="B372" s="120"/>
      <c r="C372" s="120"/>
      <c r="D372" s="120"/>
      <c r="E372" s="2"/>
      <c r="F372" s="2"/>
      <c r="G372" s="120"/>
      <c r="H372" s="120"/>
      <c r="I372" s="120"/>
      <c r="J372" s="58"/>
      <c r="K372" s="121"/>
      <c r="L372" s="2"/>
      <c r="M372" s="120"/>
      <c r="N372" s="120"/>
      <c r="O372" s="120"/>
      <c r="P372" s="120"/>
      <c r="Q372" s="2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122"/>
      <c r="AJ372" s="122"/>
      <c r="AK372" s="2"/>
      <c r="AL372" s="2"/>
      <c r="AM372" s="2"/>
      <c r="AN372" s="2"/>
      <c r="AO372" s="2"/>
      <c r="AP372" s="2"/>
      <c r="AQ372" s="2"/>
      <c r="AR372" s="15"/>
    </row>
    <row r="373" spans="1:44" ht="11.25" customHeight="1">
      <c r="A373" s="120"/>
      <c r="B373" s="120"/>
      <c r="C373" s="120"/>
      <c r="D373" s="120"/>
      <c r="E373" s="2"/>
      <c r="F373" s="2"/>
      <c r="G373" s="120"/>
      <c r="H373" s="120"/>
      <c r="I373" s="120"/>
      <c r="J373" s="58"/>
      <c r="K373" s="121"/>
      <c r="L373" s="2"/>
      <c r="M373" s="120"/>
      <c r="N373" s="120"/>
      <c r="O373" s="120"/>
      <c r="P373" s="120"/>
      <c r="Q373" s="2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122"/>
      <c r="AJ373" s="122"/>
      <c r="AK373" s="2"/>
      <c r="AL373" s="2"/>
      <c r="AM373" s="2"/>
      <c r="AN373" s="2"/>
      <c r="AO373" s="2"/>
      <c r="AP373" s="2"/>
      <c r="AQ373" s="2"/>
      <c r="AR373" s="15"/>
    </row>
    <row r="374" spans="1:44" ht="11.25" customHeight="1">
      <c r="A374" s="120"/>
      <c r="B374" s="120"/>
      <c r="C374" s="120"/>
      <c r="D374" s="120"/>
      <c r="E374" s="2"/>
      <c r="F374" s="2"/>
      <c r="G374" s="120"/>
      <c r="H374" s="120"/>
      <c r="I374" s="120"/>
      <c r="J374" s="58"/>
      <c r="K374" s="121"/>
      <c r="L374" s="2"/>
      <c r="M374" s="120"/>
      <c r="N374" s="120"/>
      <c r="O374" s="120"/>
      <c r="P374" s="120"/>
      <c r="Q374" s="2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122"/>
      <c r="AJ374" s="122"/>
      <c r="AK374" s="2"/>
      <c r="AL374" s="2"/>
      <c r="AM374" s="2"/>
      <c r="AN374" s="2"/>
      <c r="AO374" s="2"/>
      <c r="AP374" s="2"/>
      <c r="AQ374" s="2"/>
      <c r="AR374" s="15"/>
    </row>
    <row r="375" spans="1:44" ht="11.25" customHeight="1">
      <c r="A375" s="120"/>
      <c r="B375" s="120"/>
      <c r="C375" s="120"/>
      <c r="D375" s="120"/>
      <c r="E375" s="2"/>
      <c r="F375" s="2"/>
      <c r="G375" s="120"/>
      <c r="H375" s="120"/>
      <c r="I375" s="120"/>
      <c r="J375" s="58"/>
      <c r="K375" s="121"/>
      <c r="L375" s="2"/>
      <c r="M375" s="120"/>
      <c r="N375" s="120"/>
      <c r="O375" s="120"/>
      <c r="P375" s="120"/>
      <c r="Q375" s="2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122"/>
      <c r="AJ375" s="122"/>
      <c r="AK375" s="2"/>
      <c r="AL375" s="2"/>
      <c r="AM375" s="2"/>
      <c r="AN375" s="2"/>
      <c r="AO375" s="2"/>
      <c r="AP375" s="2"/>
      <c r="AQ375" s="2"/>
      <c r="AR375" s="15"/>
    </row>
    <row r="376" spans="1:44" ht="11.25" customHeight="1">
      <c r="A376" s="120"/>
      <c r="B376" s="120"/>
      <c r="C376" s="120"/>
      <c r="D376" s="120"/>
      <c r="E376" s="2"/>
      <c r="F376" s="2"/>
      <c r="G376" s="120"/>
      <c r="H376" s="120"/>
      <c r="I376" s="120"/>
      <c r="J376" s="58"/>
      <c r="K376" s="121"/>
      <c r="L376" s="2"/>
      <c r="M376" s="120"/>
      <c r="N376" s="120"/>
      <c r="O376" s="120"/>
      <c r="P376" s="120"/>
      <c r="Q376" s="2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122"/>
      <c r="AJ376" s="122"/>
      <c r="AK376" s="2"/>
      <c r="AL376" s="2"/>
      <c r="AM376" s="2"/>
      <c r="AN376" s="2"/>
      <c r="AO376" s="2"/>
      <c r="AP376" s="2"/>
      <c r="AQ376" s="2"/>
      <c r="AR376" s="15"/>
    </row>
    <row r="377" spans="1:44" ht="11.25" customHeight="1">
      <c r="A377" s="120"/>
      <c r="B377" s="120"/>
      <c r="C377" s="120"/>
      <c r="D377" s="120"/>
      <c r="E377" s="2"/>
      <c r="F377" s="2"/>
      <c r="G377" s="120"/>
      <c r="H377" s="120"/>
      <c r="I377" s="120"/>
      <c r="J377" s="58"/>
      <c r="K377" s="121"/>
      <c r="L377" s="2"/>
      <c r="M377" s="120"/>
      <c r="N377" s="120"/>
      <c r="O377" s="120"/>
      <c r="P377" s="120"/>
      <c r="Q377" s="2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122"/>
      <c r="AJ377" s="122"/>
      <c r="AK377" s="2"/>
      <c r="AL377" s="2"/>
      <c r="AM377" s="2"/>
      <c r="AN377" s="2"/>
      <c r="AO377" s="2"/>
      <c r="AP377" s="2"/>
      <c r="AQ377" s="2"/>
      <c r="AR377" s="15"/>
    </row>
    <row r="378" spans="1:44" ht="11.25" customHeight="1">
      <c r="A378" s="120"/>
      <c r="B378" s="120"/>
      <c r="C378" s="120"/>
      <c r="D378" s="120"/>
      <c r="E378" s="2"/>
      <c r="F378" s="2"/>
      <c r="G378" s="120"/>
      <c r="H378" s="120"/>
      <c r="I378" s="120"/>
      <c r="J378" s="58"/>
      <c r="K378" s="121"/>
      <c r="L378" s="2"/>
      <c r="M378" s="120"/>
      <c r="N378" s="120"/>
      <c r="O378" s="120"/>
      <c r="P378" s="120"/>
      <c r="Q378" s="2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122"/>
      <c r="AJ378" s="122"/>
      <c r="AK378" s="2"/>
      <c r="AL378" s="2"/>
      <c r="AM378" s="2"/>
      <c r="AN378" s="2"/>
      <c r="AO378" s="2"/>
      <c r="AP378" s="2"/>
      <c r="AQ378" s="2"/>
      <c r="AR378" s="15"/>
    </row>
    <row r="379" spans="1:44" ht="11.25" customHeight="1">
      <c r="A379" s="120"/>
      <c r="B379" s="120"/>
      <c r="C379" s="120"/>
      <c r="D379" s="120"/>
      <c r="E379" s="2"/>
      <c r="F379" s="2"/>
      <c r="G379" s="120"/>
      <c r="H379" s="120"/>
      <c r="I379" s="120"/>
      <c r="J379" s="58"/>
      <c r="K379" s="121"/>
      <c r="L379" s="2"/>
      <c r="M379" s="120"/>
      <c r="N379" s="120"/>
      <c r="O379" s="120"/>
      <c r="P379" s="120"/>
      <c r="Q379" s="2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122"/>
      <c r="AJ379" s="122"/>
      <c r="AK379" s="2"/>
      <c r="AL379" s="2"/>
      <c r="AM379" s="2"/>
      <c r="AN379" s="2"/>
      <c r="AO379" s="2"/>
      <c r="AP379" s="2"/>
      <c r="AQ379" s="2"/>
      <c r="AR379" s="15"/>
    </row>
    <row r="380" spans="1:44" ht="11.25" customHeight="1">
      <c r="A380" s="120"/>
      <c r="B380" s="120"/>
      <c r="C380" s="120"/>
      <c r="D380" s="120"/>
      <c r="E380" s="2"/>
      <c r="F380" s="2"/>
      <c r="G380" s="120"/>
      <c r="H380" s="120"/>
      <c r="I380" s="120"/>
      <c r="J380" s="58"/>
      <c r="K380" s="121"/>
      <c r="L380" s="2"/>
      <c r="M380" s="120"/>
      <c r="N380" s="120"/>
      <c r="O380" s="120"/>
      <c r="P380" s="120"/>
      <c r="Q380" s="2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122"/>
      <c r="AJ380" s="122"/>
      <c r="AK380" s="2"/>
      <c r="AL380" s="2"/>
      <c r="AM380" s="2"/>
      <c r="AN380" s="2"/>
      <c r="AO380" s="2"/>
      <c r="AP380" s="2"/>
      <c r="AQ380" s="2"/>
      <c r="AR380" s="15"/>
    </row>
    <row r="381" spans="1:44" ht="11.25" customHeight="1">
      <c r="A381" s="120"/>
      <c r="B381" s="120"/>
      <c r="C381" s="120"/>
      <c r="D381" s="120"/>
      <c r="E381" s="2"/>
      <c r="F381" s="2"/>
      <c r="G381" s="120"/>
      <c r="H381" s="120"/>
      <c r="I381" s="120"/>
      <c r="J381" s="58"/>
      <c r="K381" s="121"/>
      <c r="L381" s="2"/>
      <c r="M381" s="120"/>
      <c r="N381" s="120"/>
      <c r="O381" s="120"/>
      <c r="P381" s="120"/>
      <c r="Q381" s="2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122"/>
      <c r="AJ381" s="122"/>
      <c r="AK381" s="2"/>
      <c r="AL381" s="2"/>
      <c r="AM381" s="2"/>
      <c r="AN381" s="2"/>
      <c r="AO381" s="2"/>
      <c r="AP381" s="2"/>
      <c r="AQ381" s="2"/>
      <c r="AR381" s="15"/>
    </row>
    <row r="382" spans="1:44" ht="11.25" customHeight="1">
      <c r="A382" s="120"/>
      <c r="B382" s="120"/>
      <c r="C382" s="120"/>
      <c r="D382" s="120"/>
      <c r="E382" s="2"/>
      <c r="F382" s="2"/>
      <c r="G382" s="120"/>
      <c r="H382" s="120"/>
      <c r="I382" s="120"/>
      <c r="J382" s="58"/>
      <c r="K382" s="121"/>
      <c r="L382" s="2"/>
      <c r="M382" s="120"/>
      <c r="N382" s="120"/>
      <c r="O382" s="120"/>
      <c r="P382" s="120"/>
      <c r="Q382" s="2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122"/>
      <c r="AJ382" s="122"/>
      <c r="AK382" s="2"/>
      <c r="AL382" s="2"/>
      <c r="AM382" s="2"/>
      <c r="AN382" s="2"/>
      <c r="AO382" s="2"/>
      <c r="AP382" s="2"/>
      <c r="AQ382" s="2"/>
      <c r="AR382" s="15"/>
    </row>
    <row r="383" spans="1:44" ht="11.25" customHeight="1">
      <c r="A383" s="120"/>
      <c r="B383" s="120"/>
      <c r="C383" s="120"/>
      <c r="D383" s="120"/>
      <c r="E383" s="2"/>
      <c r="F383" s="2"/>
      <c r="G383" s="120"/>
      <c r="H383" s="120"/>
      <c r="I383" s="120"/>
      <c r="J383" s="58"/>
      <c r="K383" s="121"/>
      <c r="L383" s="2"/>
      <c r="M383" s="120"/>
      <c r="N383" s="120"/>
      <c r="O383" s="120"/>
      <c r="P383" s="120"/>
      <c r="Q383" s="2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122"/>
      <c r="AJ383" s="122"/>
      <c r="AK383" s="2"/>
      <c r="AL383" s="2"/>
      <c r="AM383" s="2"/>
      <c r="AN383" s="2"/>
      <c r="AO383" s="2"/>
      <c r="AP383" s="2"/>
      <c r="AQ383" s="2"/>
      <c r="AR383" s="15"/>
    </row>
    <row r="384" spans="1:44" ht="11.25" customHeight="1">
      <c r="A384" s="120"/>
      <c r="B384" s="120"/>
      <c r="C384" s="120"/>
      <c r="D384" s="120"/>
      <c r="E384" s="2"/>
      <c r="F384" s="2"/>
      <c r="G384" s="120"/>
      <c r="H384" s="120"/>
      <c r="I384" s="120"/>
      <c r="J384" s="58"/>
      <c r="K384" s="121"/>
      <c r="L384" s="2"/>
      <c r="M384" s="120"/>
      <c r="N384" s="120"/>
      <c r="O384" s="120"/>
      <c r="P384" s="120"/>
      <c r="Q384" s="2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122"/>
      <c r="AJ384" s="122"/>
      <c r="AK384" s="2"/>
      <c r="AL384" s="2"/>
      <c r="AM384" s="2"/>
      <c r="AN384" s="2"/>
      <c r="AO384" s="2"/>
      <c r="AP384" s="2"/>
      <c r="AQ384" s="2"/>
      <c r="AR384" s="15"/>
    </row>
    <row r="385" spans="1:44" ht="11.25" customHeight="1">
      <c r="A385" s="120"/>
      <c r="B385" s="120"/>
      <c r="C385" s="120"/>
      <c r="D385" s="120"/>
      <c r="E385" s="2"/>
      <c r="F385" s="2"/>
      <c r="G385" s="120"/>
      <c r="H385" s="120"/>
      <c r="I385" s="120"/>
      <c r="J385" s="58"/>
      <c r="K385" s="121"/>
      <c r="L385" s="2"/>
      <c r="M385" s="120"/>
      <c r="N385" s="120"/>
      <c r="O385" s="120"/>
      <c r="P385" s="120"/>
      <c r="Q385" s="2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122"/>
      <c r="AJ385" s="122"/>
      <c r="AK385" s="2"/>
      <c r="AL385" s="2"/>
      <c r="AM385" s="2"/>
      <c r="AN385" s="2"/>
      <c r="AO385" s="2"/>
      <c r="AP385" s="2"/>
      <c r="AQ385" s="2"/>
      <c r="AR385" s="15"/>
    </row>
    <row r="386" spans="1:44" ht="11.25" customHeight="1">
      <c r="A386" s="120"/>
      <c r="B386" s="120"/>
      <c r="C386" s="120"/>
      <c r="D386" s="120"/>
      <c r="E386" s="2"/>
      <c r="F386" s="2"/>
      <c r="G386" s="120"/>
      <c r="H386" s="120"/>
      <c r="I386" s="120"/>
      <c r="J386" s="58"/>
      <c r="K386" s="121"/>
      <c r="L386" s="2"/>
      <c r="M386" s="120"/>
      <c r="N386" s="120"/>
      <c r="O386" s="120"/>
      <c r="P386" s="120"/>
      <c r="Q386" s="2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122"/>
      <c r="AJ386" s="122"/>
      <c r="AK386" s="2"/>
      <c r="AL386" s="2"/>
      <c r="AM386" s="2"/>
      <c r="AN386" s="2"/>
      <c r="AO386" s="2"/>
      <c r="AP386" s="2"/>
      <c r="AQ386" s="2"/>
      <c r="AR386" s="15"/>
    </row>
    <row r="387" spans="1:44" ht="11.25" customHeight="1">
      <c r="A387" s="120"/>
      <c r="B387" s="120"/>
      <c r="C387" s="120"/>
      <c r="D387" s="120"/>
      <c r="E387" s="2"/>
      <c r="F387" s="2"/>
      <c r="G387" s="120"/>
      <c r="H387" s="120"/>
      <c r="I387" s="120"/>
      <c r="J387" s="58"/>
      <c r="K387" s="121"/>
      <c r="L387" s="2"/>
      <c r="M387" s="120"/>
      <c r="N387" s="120"/>
      <c r="O387" s="120"/>
      <c r="P387" s="120"/>
      <c r="Q387" s="2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122"/>
      <c r="AJ387" s="122"/>
      <c r="AK387" s="2"/>
      <c r="AL387" s="2"/>
      <c r="AM387" s="2"/>
      <c r="AN387" s="2"/>
      <c r="AO387" s="2"/>
      <c r="AP387" s="2"/>
      <c r="AQ387" s="2"/>
      <c r="AR387" s="15"/>
    </row>
    <row r="388" spans="1:44" ht="11.25" customHeight="1">
      <c r="A388" s="120"/>
      <c r="B388" s="120"/>
      <c r="C388" s="120"/>
      <c r="D388" s="120"/>
      <c r="E388" s="2"/>
      <c r="F388" s="2"/>
      <c r="G388" s="120"/>
      <c r="H388" s="120"/>
      <c r="I388" s="120"/>
      <c r="J388" s="58"/>
      <c r="K388" s="121"/>
      <c r="L388" s="2"/>
      <c r="M388" s="120"/>
      <c r="N388" s="120"/>
      <c r="O388" s="120"/>
      <c r="P388" s="120"/>
      <c r="Q388" s="2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122"/>
      <c r="AJ388" s="122"/>
      <c r="AK388" s="2"/>
      <c r="AL388" s="2"/>
      <c r="AM388" s="2"/>
      <c r="AN388" s="2"/>
      <c r="AO388" s="2"/>
      <c r="AP388" s="2"/>
      <c r="AQ388" s="2"/>
      <c r="AR388" s="15"/>
    </row>
    <row r="389" spans="1:44" ht="11.25" customHeight="1">
      <c r="A389" s="120"/>
      <c r="B389" s="120"/>
      <c r="C389" s="120"/>
      <c r="D389" s="120"/>
      <c r="E389" s="2"/>
      <c r="F389" s="2"/>
      <c r="G389" s="120"/>
      <c r="H389" s="120"/>
      <c r="I389" s="120"/>
      <c r="J389" s="58"/>
      <c r="K389" s="121"/>
      <c r="L389" s="2"/>
      <c r="M389" s="120"/>
      <c r="N389" s="120"/>
      <c r="O389" s="120"/>
      <c r="P389" s="120"/>
      <c r="Q389" s="2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122"/>
      <c r="AJ389" s="122"/>
      <c r="AK389" s="2"/>
      <c r="AL389" s="2"/>
      <c r="AM389" s="2"/>
      <c r="AN389" s="2"/>
      <c r="AO389" s="2"/>
      <c r="AP389" s="2"/>
      <c r="AQ389" s="2"/>
      <c r="AR389" s="15"/>
    </row>
    <row r="390" spans="1:44" ht="11.25" customHeight="1">
      <c r="A390" s="120"/>
      <c r="B390" s="120"/>
      <c r="C390" s="120"/>
      <c r="D390" s="120"/>
      <c r="E390" s="2"/>
      <c r="F390" s="2"/>
      <c r="G390" s="120"/>
      <c r="H390" s="120"/>
      <c r="I390" s="120"/>
      <c r="J390" s="58"/>
      <c r="K390" s="121"/>
      <c r="L390" s="2"/>
      <c r="M390" s="120"/>
      <c r="N390" s="120"/>
      <c r="O390" s="120"/>
      <c r="P390" s="120"/>
      <c r="Q390" s="2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122"/>
      <c r="AJ390" s="122"/>
      <c r="AK390" s="2"/>
      <c r="AL390" s="2"/>
      <c r="AM390" s="2"/>
      <c r="AN390" s="2"/>
      <c r="AO390" s="2"/>
      <c r="AP390" s="2"/>
      <c r="AQ390" s="2"/>
      <c r="AR390" s="15"/>
    </row>
    <row r="391" spans="1:44" ht="11.25" customHeight="1">
      <c r="A391" s="120"/>
      <c r="B391" s="120"/>
      <c r="C391" s="120"/>
      <c r="D391" s="120"/>
      <c r="E391" s="2"/>
      <c r="F391" s="2"/>
      <c r="G391" s="120"/>
      <c r="H391" s="120"/>
      <c r="I391" s="120"/>
      <c r="J391" s="58"/>
      <c r="K391" s="121"/>
      <c r="L391" s="2"/>
      <c r="M391" s="120"/>
      <c r="N391" s="120"/>
      <c r="O391" s="120"/>
      <c r="P391" s="120"/>
      <c r="Q391" s="2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122"/>
      <c r="AJ391" s="122"/>
      <c r="AK391" s="2"/>
      <c r="AL391" s="2"/>
      <c r="AM391" s="2"/>
      <c r="AN391" s="2"/>
      <c r="AO391" s="2"/>
      <c r="AP391" s="2"/>
      <c r="AQ391" s="2"/>
      <c r="AR391" s="15"/>
    </row>
    <row r="392" spans="1:44" ht="11.25" customHeight="1">
      <c r="A392" s="120"/>
      <c r="B392" s="120"/>
      <c r="C392" s="120"/>
      <c r="D392" s="120"/>
      <c r="E392" s="2"/>
      <c r="F392" s="2"/>
      <c r="G392" s="120"/>
      <c r="H392" s="120"/>
      <c r="I392" s="120"/>
      <c r="J392" s="58"/>
      <c r="K392" s="121"/>
      <c r="L392" s="2"/>
      <c r="M392" s="120"/>
      <c r="N392" s="120"/>
      <c r="O392" s="120"/>
      <c r="P392" s="120"/>
      <c r="Q392" s="2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122"/>
      <c r="AJ392" s="122"/>
      <c r="AK392" s="2"/>
      <c r="AL392" s="2"/>
      <c r="AM392" s="2"/>
      <c r="AN392" s="2"/>
      <c r="AO392" s="2"/>
      <c r="AP392" s="2"/>
      <c r="AQ392" s="2"/>
      <c r="AR392" s="15"/>
    </row>
    <row r="393" spans="1:44" ht="11.25" customHeight="1">
      <c r="A393" s="120"/>
      <c r="B393" s="120"/>
      <c r="C393" s="120"/>
      <c r="D393" s="120"/>
      <c r="E393" s="2"/>
      <c r="F393" s="2"/>
      <c r="G393" s="120"/>
      <c r="H393" s="120"/>
      <c r="I393" s="120"/>
      <c r="J393" s="58"/>
      <c r="K393" s="121"/>
      <c r="L393" s="2"/>
      <c r="M393" s="120"/>
      <c r="N393" s="120"/>
      <c r="O393" s="120"/>
      <c r="P393" s="120"/>
      <c r="Q393" s="2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122"/>
      <c r="AJ393" s="122"/>
      <c r="AK393" s="2"/>
      <c r="AL393" s="2"/>
      <c r="AM393" s="2"/>
      <c r="AN393" s="2"/>
      <c r="AO393" s="2"/>
      <c r="AP393" s="2"/>
      <c r="AQ393" s="2"/>
      <c r="AR393" s="15"/>
    </row>
    <row r="394" spans="1:44" ht="11.25" customHeight="1">
      <c r="A394" s="120"/>
      <c r="B394" s="120"/>
      <c r="C394" s="120"/>
      <c r="D394" s="120"/>
      <c r="E394" s="2"/>
      <c r="F394" s="2"/>
      <c r="G394" s="120"/>
      <c r="H394" s="120"/>
      <c r="I394" s="120"/>
      <c r="J394" s="58"/>
      <c r="K394" s="121"/>
      <c r="L394" s="2"/>
      <c r="M394" s="120"/>
      <c r="N394" s="120"/>
      <c r="O394" s="120"/>
      <c r="P394" s="120"/>
      <c r="Q394" s="2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122"/>
      <c r="AJ394" s="122"/>
      <c r="AK394" s="2"/>
      <c r="AL394" s="2"/>
      <c r="AM394" s="2"/>
      <c r="AN394" s="2"/>
      <c r="AO394" s="2"/>
      <c r="AP394" s="2"/>
      <c r="AQ394" s="2"/>
      <c r="AR394" s="15"/>
    </row>
    <row r="395" spans="1:44" ht="11.25" customHeight="1">
      <c r="A395" s="120"/>
      <c r="B395" s="120"/>
      <c r="C395" s="120"/>
      <c r="D395" s="120"/>
      <c r="E395" s="2"/>
      <c r="F395" s="2"/>
      <c r="G395" s="120"/>
      <c r="H395" s="120"/>
      <c r="I395" s="120"/>
      <c r="J395" s="58"/>
      <c r="K395" s="121"/>
      <c r="L395" s="2"/>
      <c r="M395" s="120"/>
      <c r="N395" s="120"/>
      <c r="O395" s="120"/>
      <c r="P395" s="120"/>
      <c r="Q395" s="2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122"/>
      <c r="AJ395" s="122"/>
      <c r="AK395" s="2"/>
      <c r="AL395" s="2"/>
      <c r="AM395" s="2"/>
      <c r="AN395" s="2"/>
      <c r="AO395" s="2"/>
      <c r="AP395" s="2"/>
      <c r="AQ395" s="2"/>
      <c r="AR395" s="15"/>
    </row>
    <row r="396" spans="1:44" ht="11.25" customHeight="1">
      <c r="A396" s="120"/>
      <c r="B396" s="120"/>
      <c r="C396" s="120"/>
      <c r="D396" s="120"/>
      <c r="E396" s="2"/>
      <c r="F396" s="2"/>
      <c r="G396" s="120"/>
      <c r="H396" s="120"/>
      <c r="I396" s="120"/>
      <c r="J396" s="58"/>
      <c r="K396" s="121"/>
      <c r="L396" s="2"/>
      <c r="M396" s="120"/>
      <c r="N396" s="120"/>
      <c r="O396" s="120"/>
      <c r="P396" s="120"/>
      <c r="Q396" s="2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122"/>
      <c r="AJ396" s="122"/>
      <c r="AK396" s="2"/>
      <c r="AL396" s="2"/>
      <c r="AM396" s="2"/>
      <c r="AN396" s="2"/>
      <c r="AO396" s="2"/>
      <c r="AP396" s="2"/>
      <c r="AQ396" s="2"/>
      <c r="AR396" s="15"/>
    </row>
    <row r="397" spans="1:44" ht="11.25" customHeight="1">
      <c r="A397" s="120"/>
      <c r="B397" s="120"/>
      <c r="C397" s="120"/>
      <c r="D397" s="120"/>
      <c r="E397" s="2"/>
      <c r="F397" s="2"/>
      <c r="G397" s="120"/>
      <c r="H397" s="120"/>
      <c r="I397" s="120"/>
      <c r="J397" s="58"/>
      <c r="K397" s="121"/>
      <c r="L397" s="2"/>
      <c r="M397" s="120"/>
      <c r="N397" s="120"/>
      <c r="O397" s="120"/>
      <c r="P397" s="120"/>
      <c r="Q397" s="2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122"/>
      <c r="AJ397" s="122"/>
      <c r="AK397" s="2"/>
      <c r="AL397" s="2"/>
      <c r="AM397" s="2"/>
      <c r="AN397" s="2"/>
      <c r="AO397" s="2"/>
      <c r="AP397" s="2"/>
      <c r="AQ397" s="2"/>
      <c r="AR397" s="15"/>
    </row>
    <row r="398" spans="1:44" ht="11.25" customHeight="1">
      <c r="A398" s="120"/>
      <c r="B398" s="120"/>
      <c r="C398" s="120"/>
      <c r="D398" s="120"/>
      <c r="E398" s="2"/>
      <c r="F398" s="2"/>
      <c r="G398" s="120"/>
      <c r="H398" s="120"/>
      <c r="I398" s="120"/>
      <c r="J398" s="58"/>
      <c r="K398" s="121"/>
      <c r="L398" s="2"/>
      <c r="M398" s="120"/>
      <c r="N398" s="120"/>
      <c r="O398" s="120"/>
      <c r="P398" s="120"/>
      <c r="Q398" s="2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122"/>
      <c r="AJ398" s="122"/>
      <c r="AK398" s="2"/>
      <c r="AL398" s="2"/>
      <c r="AM398" s="2"/>
      <c r="AN398" s="2"/>
      <c r="AO398" s="2"/>
      <c r="AP398" s="2"/>
      <c r="AQ398" s="2"/>
      <c r="AR398" s="15"/>
    </row>
    <row r="399" spans="1:44" ht="11.25" customHeight="1">
      <c r="A399" s="120"/>
      <c r="B399" s="120"/>
      <c r="C399" s="120"/>
      <c r="D399" s="120"/>
      <c r="E399" s="2"/>
      <c r="F399" s="2"/>
      <c r="G399" s="120"/>
      <c r="H399" s="120"/>
      <c r="I399" s="120"/>
      <c r="J399" s="58"/>
      <c r="K399" s="121"/>
      <c r="L399" s="2"/>
      <c r="M399" s="120"/>
      <c r="N399" s="120"/>
      <c r="O399" s="120"/>
      <c r="P399" s="120"/>
      <c r="Q399" s="2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122"/>
      <c r="AJ399" s="122"/>
      <c r="AK399" s="2"/>
      <c r="AL399" s="2"/>
      <c r="AM399" s="2"/>
      <c r="AN399" s="2"/>
      <c r="AO399" s="2"/>
      <c r="AP399" s="2"/>
      <c r="AQ399" s="2"/>
      <c r="AR399" s="15"/>
    </row>
    <row r="400" spans="1:44" ht="11.25" customHeight="1">
      <c r="A400" s="120"/>
      <c r="B400" s="120"/>
      <c r="C400" s="120"/>
      <c r="D400" s="120"/>
      <c r="E400" s="2"/>
      <c r="F400" s="2"/>
      <c r="G400" s="120"/>
      <c r="H400" s="120"/>
      <c r="I400" s="120"/>
      <c r="J400" s="58"/>
      <c r="K400" s="121"/>
      <c r="L400" s="2"/>
      <c r="M400" s="120"/>
      <c r="N400" s="120"/>
      <c r="O400" s="120"/>
      <c r="P400" s="120"/>
      <c r="Q400" s="2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122"/>
      <c r="AJ400" s="122"/>
      <c r="AK400" s="2"/>
      <c r="AL400" s="2"/>
      <c r="AM400" s="2"/>
      <c r="AN400" s="2"/>
      <c r="AO400" s="2"/>
      <c r="AP400" s="2"/>
      <c r="AQ400" s="2"/>
      <c r="AR400" s="15"/>
    </row>
    <row r="401" spans="1:44" ht="11.25" customHeight="1">
      <c r="A401" s="120"/>
      <c r="B401" s="120"/>
      <c r="C401" s="120"/>
      <c r="D401" s="120"/>
      <c r="E401" s="2"/>
      <c r="F401" s="2"/>
      <c r="G401" s="120"/>
      <c r="H401" s="120"/>
      <c r="I401" s="120"/>
      <c r="J401" s="58"/>
      <c r="K401" s="121"/>
      <c r="L401" s="2"/>
      <c r="M401" s="120"/>
      <c r="N401" s="120"/>
      <c r="O401" s="120"/>
      <c r="P401" s="120"/>
      <c r="Q401" s="2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122"/>
      <c r="AJ401" s="122"/>
      <c r="AK401" s="2"/>
      <c r="AL401" s="2"/>
      <c r="AM401" s="2"/>
      <c r="AN401" s="2"/>
      <c r="AO401" s="2"/>
      <c r="AP401" s="2"/>
      <c r="AQ401" s="2"/>
      <c r="AR401" s="15"/>
    </row>
    <row r="402" spans="1:44" ht="11.25" customHeight="1">
      <c r="A402" s="120"/>
      <c r="B402" s="120"/>
      <c r="C402" s="120"/>
      <c r="D402" s="120"/>
      <c r="E402" s="2"/>
      <c r="F402" s="2"/>
      <c r="G402" s="120"/>
      <c r="H402" s="120"/>
      <c r="I402" s="120"/>
      <c r="J402" s="58"/>
      <c r="K402" s="121"/>
      <c r="L402" s="2"/>
      <c r="M402" s="120"/>
      <c r="N402" s="120"/>
      <c r="O402" s="120"/>
      <c r="P402" s="120"/>
      <c r="Q402" s="2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122"/>
      <c r="AJ402" s="122"/>
      <c r="AK402" s="2"/>
      <c r="AL402" s="2"/>
      <c r="AM402" s="2"/>
      <c r="AN402" s="2"/>
      <c r="AO402" s="2"/>
      <c r="AP402" s="2"/>
      <c r="AQ402" s="2"/>
      <c r="AR402" s="15"/>
    </row>
    <row r="403" spans="1:44" ht="11.25" customHeight="1">
      <c r="A403" s="120"/>
      <c r="B403" s="120"/>
      <c r="C403" s="120"/>
      <c r="D403" s="120"/>
      <c r="E403" s="2"/>
      <c r="F403" s="2"/>
      <c r="G403" s="120"/>
      <c r="H403" s="120"/>
      <c r="I403" s="120"/>
      <c r="J403" s="58"/>
      <c r="K403" s="121"/>
      <c r="L403" s="2"/>
      <c r="M403" s="120"/>
      <c r="N403" s="120"/>
      <c r="O403" s="120"/>
      <c r="P403" s="120"/>
      <c r="Q403" s="2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122"/>
      <c r="AJ403" s="122"/>
      <c r="AK403" s="2"/>
      <c r="AL403" s="2"/>
      <c r="AM403" s="2"/>
      <c r="AN403" s="2"/>
      <c r="AO403" s="2"/>
      <c r="AP403" s="2"/>
      <c r="AQ403" s="2"/>
      <c r="AR403" s="15"/>
    </row>
    <row r="404" spans="1:44" ht="11.25" customHeight="1">
      <c r="A404" s="120"/>
      <c r="B404" s="120"/>
      <c r="C404" s="120"/>
      <c r="D404" s="120"/>
      <c r="E404" s="2"/>
      <c r="F404" s="2"/>
      <c r="G404" s="120"/>
      <c r="H404" s="120"/>
      <c r="I404" s="120"/>
      <c r="J404" s="58"/>
      <c r="K404" s="121"/>
      <c r="L404" s="2"/>
      <c r="M404" s="120"/>
      <c r="N404" s="120"/>
      <c r="O404" s="120"/>
      <c r="P404" s="120"/>
      <c r="Q404" s="2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122"/>
      <c r="AJ404" s="122"/>
      <c r="AK404" s="2"/>
      <c r="AL404" s="2"/>
      <c r="AM404" s="2"/>
      <c r="AN404" s="2"/>
      <c r="AO404" s="2"/>
      <c r="AP404" s="2"/>
      <c r="AQ404" s="2"/>
      <c r="AR404" s="15"/>
    </row>
    <row r="405" spans="1:44" ht="11.25" customHeight="1">
      <c r="A405" s="120"/>
      <c r="B405" s="120"/>
      <c r="C405" s="120"/>
      <c r="D405" s="120"/>
      <c r="E405" s="2"/>
      <c r="F405" s="2"/>
      <c r="G405" s="120"/>
      <c r="H405" s="120"/>
      <c r="I405" s="120"/>
      <c r="J405" s="58"/>
      <c r="K405" s="121"/>
      <c r="L405" s="2"/>
      <c r="M405" s="120"/>
      <c r="N405" s="120"/>
      <c r="O405" s="120"/>
      <c r="P405" s="120"/>
      <c r="Q405" s="2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122"/>
      <c r="AJ405" s="122"/>
      <c r="AK405" s="2"/>
      <c r="AL405" s="2"/>
      <c r="AM405" s="2"/>
      <c r="AN405" s="2"/>
      <c r="AO405" s="2"/>
      <c r="AP405" s="2"/>
      <c r="AQ405" s="2"/>
      <c r="AR405" s="15"/>
    </row>
    <row r="406" spans="1:44" ht="11.25" customHeight="1">
      <c r="A406" s="120"/>
      <c r="B406" s="120"/>
      <c r="C406" s="120"/>
      <c r="D406" s="120"/>
      <c r="E406" s="2"/>
      <c r="F406" s="2"/>
      <c r="G406" s="120"/>
      <c r="H406" s="120"/>
      <c r="I406" s="120"/>
      <c r="J406" s="58"/>
      <c r="K406" s="121"/>
      <c r="L406" s="2"/>
      <c r="M406" s="120"/>
      <c r="N406" s="120"/>
      <c r="O406" s="120"/>
      <c r="P406" s="120"/>
      <c r="Q406" s="2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122"/>
      <c r="AJ406" s="122"/>
      <c r="AK406" s="2"/>
      <c r="AL406" s="2"/>
      <c r="AM406" s="2"/>
      <c r="AN406" s="2"/>
      <c r="AO406" s="2"/>
      <c r="AP406" s="2"/>
      <c r="AQ406" s="2"/>
      <c r="AR406" s="15"/>
    </row>
    <row r="407" spans="1:44" ht="11.25" customHeight="1">
      <c r="A407" s="120"/>
      <c r="B407" s="120"/>
      <c r="C407" s="120"/>
      <c r="D407" s="120"/>
      <c r="E407" s="2"/>
      <c r="F407" s="2"/>
      <c r="G407" s="120"/>
      <c r="H407" s="120"/>
      <c r="I407" s="120"/>
      <c r="J407" s="58"/>
      <c r="K407" s="121"/>
      <c r="L407" s="2"/>
      <c r="M407" s="120"/>
      <c r="N407" s="120"/>
      <c r="O407" s="120"/>
      <c r="P407" s="120"/>
      <c r="Q407" s="2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122"/>
      <c r="AJ407" s="122"/>
      <c r="AK407" s="2"/>
      <c r="AL407" s="2"/>
      <c r="AM407" s="2"/>
      <c r="AN407" s="2"/>
      <c r="AO407" s="2"/>
      <c r="AP407" s="2"/>
      <c r="AQ407" s="2"/>
      <c r="AR407" s="15"/>
    </row>
    <row r="408" spans="1:44" ht="11.25" customHeight="1">
      <c r="A408" s="120"/>
      <c r="B408" s="120"/>
      <c r="C408" s="120"/>
      <c r="D408" s="120"/>
      <c r="E408" s="2"/>
      <c r="F408" s="2"/>
      <c r="G408" s="120"/>
      <c r="H408" s="120"/>
      <c r="I408" s="120"/>
      <c r="J408" s="58"/>
      <c r="K408" s="121"/>
      <c r="L408" s="2"/>
      <c r="M408" s="120"/>
      <c r="N408" s="120"/>
      <c r="O408" s="120"/>
      <c r="P408" s="120"/>
      <c r="Q408" s="2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122"/>
      <c r="AJ408" s="122"/>
      <c r="AK408" s="2"/>
      <c r="AL408" s="2"/>
      <c r="AM408" s="2"/>
      <c r="AN408" s="2"/>
      <c r="AO408" s="2"/>
      <c r="AP408" s="2"/>
      <c r="AQ408" s="2"/>
      <c r="AR408" s="15"/>
    </row>
    <row r="409" spans="1:44" ht="11.25" customHeight="1">
      <c r="A409" s="120"/>
      <c r="B409" s="120"/>
      <c r="C409" s="120"/>
      <c r="D409" s="120"/>
      <c r="E409" s="2"/>
      <c r="F409" s="2"/>
      <c r="G409" s="120"/>
      <c r="H409" s="120"/>
      <c r="I409" s="120"/>
      <c r="J409" s="58"/>
      <c r="K409" s="121"/>
      <c r="L409" s="2"/>
      <c r="M409" s="120"/>
      <c r="N409" s="120"/>
      <c r="O409" s="120"/>
      <c r="P409" s="120"/>
      <c r="Q409" s="2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122"/>
      <c r="AJ409" s="122"/>
      <c r="AK409" s="2"/>
      <c r="AL409" s="2"/>
      <c r="AM409" s="2"/>
      <c r="AN409" s="2"/>
      <c r="AO409" s="2"/>
      <c r="AP409" s="2"/>
      <c r="AQ409" s="2"/>
      <c r="AR409" s="15"/>
    </row>
    <row r="410" spans="1:44" ht="11.25" customHeight="1">
      <c r="A410" s="120"/>
      <c r="B410" s="120"/>
      <c r="C410" s="120"/>
      <c r="D410" s="120"/>
      <c r="E410" s="2"/>
      <c r="F410" s="2"/>
      <c r="G410" s="120"/>
      <c r="H410" s="120"/>
      <c r="I410" s="120"/>
      <c r="J410" s="58"/>
      <c r="K410" s="121"/>
      <c r="L410" s="2"/>
      <c r="M410" s="120"/>
      <c r="N410" s="120"/>
      <c r="O410" s="120"/>
      <c r="P410" s="120"/>
      <c r="Q410" s="2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122"/>
      <c r="AJ410" s="122"/>
      <c r="AK410" s="2"/>
      <c r="AL410" s="2"/>
      <c r="AM410" s="2"/>
      <c r="AN410" s="2"/>
      <c r="AO410" s="2"/>
      <c r="AP410" s="2"/>
      <c r="AQ410" s="2"/>
      <c r="AR410" s="15"/>
    </row>
    <row r="411" spans="1:44" ht="11.25" customHeight="1">
      <c r="A411" s="120"/>
      <c r="B411" s="120"/>
      <c r="C411" s="120"/>
      <c r="D411" s="120"/>
      <c r="E411" s="2"/>
      <c r="F411" s="2"/>
      <c r="G411" s="120"/>
      <c r="H411" s="120"/>
      <c r="I411" s="120"/>
      <c r="J411" s="58"/>
      <c r="K411" s="121"/>
      <c r="L411" s="2"/>
      <c r="M411" s="120"/>
      <c r="N411" s="120"/>
      <c r="O411" s="120"/>
      <c r="P411" s="120"/>
      <c r="Q411" s="2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122"/>
      <c r="AJ411" s="122"/>
      <c r="AK411" s="2"/>
      <c r="AL411" s="2"/>
      <c r="AM411" s="2"/>
      <c r="AN411" s="2"/>
      <c r="AO411" s="2"/>
      <c r="AP411" s="2"/>
      <c r="AQ411" s="2"/>
      <c r="AR411" s="15"/>
    </row>
    <row r="412" spans="1:44" ht="11.25" customHeight="1">
      <c r="A412" s="120"/>
      <c r="B412" s="120"/>
      <c r="C412" s="120"/>
      <c r="D412" s="120"/>
      <c r="E412" s="2"/>
      <c r="F412" s="2"/>
      <c r="G412" s="120"/>
      <c r="H412" s="120"/>
      <c r="I412" s="120"/>
      <c r="J412" s="58"/>
      <c r="K412" s="121"/>
      <c r="L412" s="2"/>
      <c r="M412" s="120"/>
      <c r="N412" s="120"/>
      <c r="O412" s="120"/>
      <c r="P412" s="120"/>
      <c r="Q412" s="2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122"/>
      <c r="AJ412" s="122"/>
      <c r="AK412" s="2"/>
      <c r="AL412" s="2"/>
      <c r="AM412" s="2"/>
      <c r="AN412" s="2"/>
      <c r="AO412" s="2"/>
      <c r="AP412" s="2"/>
      <c r="AQ412" s="2"/>
      <c r="AR412" s="15"/>
    </row>
    <row r="413" spans="1:44" ht="11.25" customHeight="1">
      <c r="A413" s="120"/>
      <c r="B413" s="120"/>
      <c r="C413" s="120"/>
      <c r="D413" s="120"/>
      <c r="E413" s="2"/>
      <c r="F413" s="2"/>
      <c r="G413" s="120"/>
      <c r="H413" s="120"/>
      <c r="I413" s="120"/>
      <c r="J413" s="58"/>
      <c r="K413" s="121"/>
      <c r="L413" s="2"/>
      <c r="M413" s="120"/>
      <c r="N413" s="120"/>
      <c r="O413" s="120"/>
      <c r="P413" s="120"/>
      <c r="Q413" s="2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122"/>
      <c r="AJ413" s="122"/>
      <c r="AK413" s="2"/>
      <c r="AL413" s="2"/>
      <c r="AM413" s="2"/>
      <c r="AN413" s="2"/>
      <c r="AO413" s="2"/>
      <c r="AP413" s="2"/>
      <c r="AQ413" s="2"/>
      <c r="AR413" s="15"/>
    </row>
    <row r="414" spans="1:44" ht="11.25" customHeight="1">
      <c r="A414" s="120"/>
      <c r="B414" s="120"/>
      <c r="C414" s="120"/>
      <c r="D414" s="120"/>
      <c r="E414" s="2"/>
      <c r="F414" s="2"/>
      <c r="G414" s="120"/>
      <c r="H414" s="120"/>
      <c r="I414" s="120"/>
      <c r="J414" s="58"/>
      <c r="K414" s="121"/>
      <c r="L414" s="2"/>
      <c r="M414" s="120"/>
      <c r="N414" s="120"/>
      <c r="O414" s="120"/>
      <c r="P414" s="120"/>
      <c r="Q414" s="2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122"/>
      <c r="AJ414" s="122"/>
      <c r="AK414" s="2"/>
      <c r="AL414" s="2"/>
      <c r="AM414" s="2"/>
      <c r="AN414" s="2"/>
      <c r="AO414" s="2"/>
      <c r="AP414" s="2"/>
      <c r="AQ414" s="2"/>
      <c r="AR414" s="15"/>
    </row>
    <row r="415" spans="1:44" ht="11.25" customHeight="1">
      <c r="A415" s="120"/>
      <c r="B415" s="120"/>
      <c r="C415" s="120"/>
      <c r="D415" s="120"/>
      <c r="E415" s="2"/>
      <c r="F415" s="2"/>
      <c r="G415" s="120"/>
      <c r="H415" s="120"/>
      <c r="I415" s="120"/>
      <c r="J415" s="58"/>
      <c r="K415" s="121"/>
      <c r="L415" s="2"/>
      <c r="M415" s="120"/>
      <c r="N415" s="120"/>
      <c r="O415" s="120"/>
      <c r="P415" s="120"/>
      <c r="Q415" s="2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122"/>
      <c r="AJ415" s="122"/>
      <c r="AK415" s="2"/>
      <c r="AL415" s="2"/>
      <c r="AM415" s="2"/>
      <c r="AN415" s="2"/>
      <c r="AO415" s="2"/>
      <c r="AP415" s="2"/>
      <c r="AQ415" s="2"/>
      <c r="AR415" s="15"/>
    </row>
    <row r="416" spans="1:44" ht="11.25" customHeight="1">
      <c r="A416" s="120"/>
      <c r="B416" s="120"/>
      <c r="C416" s="120"/>
      <c r="D416" s="120"/>
      <c r="E416" s="2"/>
      <c r="F416" s="2"/>
      <c r="G416" s="120"/>
      <c r="H416" s="120"/>
      <c r="I416" s="120"/>
      <c r="J416" s="58"/>
      <c r="K416" s="121"/>
      <c r="L416" s="2"/>
      <c r="M416" s="120"/>
      <c r="N416" s="120"/>
      <c r="O416" s="120"/>
      <c r="P416" s="120"/>
      <c r="Q416" s="2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122"/>
      <c r="AJ416" s="122"/>
      <c r="AK416" s="2"/>
      <c r="AL416" s="2"/>
      <c r="AM416" s="2"/>
      <c r="AN416" s="2"/>
      <c r="AO416" s="2"/>
      <c r="AP416" s="2"/>
      <c r="AQ416" s="2"/>
      <c r="AR416" s="15"/>
    </row>
    <row r="417" spans="1:44" ht="11.25" customHeight="1">
      <c r="A417" s="120"/>
      <c r="B417" s="120"/>
      <c r="C417" s="120"/>
      <c r="D417" s="120"/>
      <c r="E417" s="2"/>
      <c r="F417" s="2"/>
      <c r="G417" s="120"/>
      <c r="H417" s="120"/>
      <c r="I417" s="120"/>
      <c r="J417" s="58"/>
      <c r="K417" s="121"/>
      <c r="L417" s="2"/>
      <c r="M417" s="120"/>
      <c r="N417" s="120"/>
      <c r="O417" s="120"/>
      <c r="P417" s="120"/>
      <c r="Q417" s="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122"/>
      <c r="AJ417" s="122"/>
      <c r="AK417" s="2"/>
      <c r="AL417" s="2"/>
      <c r="AM417" s="2"/>
      <c r="AN417" s="2"/>
      <c r="AO417" s="2"/>
      <c r="AP417" s="2"/>
      <c r="AQ417" s="2"/>
      <c r="AR417" s="15"/>
    </row>
    <row r="418" spans="1:44" ht="11.25" customHeight="1">
      <c r="A418" s="120"/>
      <c r="B418" s="120"/>
      <c r="C418" s="120"/>
      <c r="D418" s="120"/>
      <c r="E418" s="2"/>
      <c r="F418" s="2"/>
      <c r="G418" s="120"/>
      <c r="H418" s="120"/>
      <c r="I418" s="120"/>
      <c r="J418" s="58"/>
      <c r="K418" s="121"/>
      <c r="L418" s="2"/>
      <c r="M418" s="120"/>
      <c r="N418" s="120"/>
      <c r="O418" s="120"/>
      <c r="P418" s="120"/>
      <c r="Q418" s="2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122"/>
      <c r="AJ418" s="122"/>
      <c r="AK418" s="2"/>
      <c r="AL418" s="2"/>
      <c r="AM418" s="2"/>
      <c r="AN418" s="2"/>
      <c r="AO418" s="2"/>
      <c r="AP418" s="2"/>
      <c r="AQ418" s="2"/>
      <c r="AR418" s="15"/>
    </row>
    <row r="419" spans="1:44" ht="11.25" customHeight="1">
      <c r="A419" s="120"/>
      <c r="B419" s="120"/>
      <c r="C419" s="120"/>
      <c r="D419" s="120"/>
      <c r="E419" s="2"/>
      <c r="F419" s="2"/>
      <c r="G419" s="120"/>
      <c r="H419" s="120"/>
      <c r="I419" s="120"/>
      <c r="J419" s="58"/>
      <c r="K419" s="121"/>
      <c r="L419" s="2"/>
      <c r="M419" s="120"/>
      <c r="N419" s="120"/>
      <c r="O419" s="120"/>
      <c r="P419" s="120"/>
      <c r="Q419" s="2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122"/>
      <c r="AJ419" s="122"/>
      <c r="AK419" s="2"/>
      <c r="AL419" s="2"/>
      <c r="AM419" s="2"/>
      <c r="AN419" s="2"/>
      <c r="AO419" s="2"/>
      <c r="AP419" s="2"/>
      <c r="AQ419" s="2"/>
      <c r="AR419" s="15"/>
    </row>
    <row r="420" spans="1:44" ht="11.25" customHeight="1">
      <c r="A420" s="120"/>
      <c r="B420" s="120"/>
      <c r="C420" s="120"/>
      <c r="D420" s="120"/>
      <c r="E420" s="2"/>
      <c r="F420" s="2"/>
      <c r="G420" s="120"/>
      <c r="H420" s="120"/>
      <c r="I420" s="120"/>
      <c r="J420" s="58"/>
      <c r="K420" s="121"/>
      <c r="L420" s="2"/>
      <c r="M420" s="120"/>
      <c r="N420" s="120"/>
      <c r="O420" s="120"/>
      <c r="P420" s="120"/>
      <c r="Q420" s="2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122"/>
      <c r="AJ420" s="122"/>
      <c r="AK420" s="2"/>
      <c r="AL420" s="2"/>
      <c r="AM420" s="2"/>
      <c r="AN420" s="2"/>
      <c r="AO420" s="2"/>
      <c r="AP420" s="2"/>
      <c r="AQ420" s="2"/>
      <c r="AR420" s="15"/>
    </row>
    <row r="421" spans="1:44" ht="11.25" customHeight="1">
      <c r="A421" s="120"/>
      <c r="B421" s="120"/>
      <c r="C421" s="120"/>
      <c r="D421" s="120"/>
      <c r="E421" s="2"/>
      <c r="F421" s="2"/>
      <c r="G421" s="120"/>
      <c r="H421" s="120"/>
      <c r="I421" s="120"/>
      <c r="J421" s="58"/>
      <c r="K421" s="121"/>
      <c r="L421" s="2"/>
      <c r="M421" s="120"/>
      <c r="N421" s="120"/>
      <c r="O421" s="120"/>
      <c r="P421" s="120"/>
      <c r="Q421" s="2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122"/>
      <c r="AJ421" s="122"/>
      <c r="AK421" s="2"/>
      <c r="AL421" s="2"/>
      <c r="AM421" s="2"/>
      <c r="AN421" s="2"/>
      <c r="AO421" s="2"/>
      <c r="AP421" s="2"/>
      <c r="AQ421" s="2"/>
      <c r="AR421" s="15"/>
    </row>
    <row r="422" spans="1:44" ht="11.25" customHeight="1">
      <c r="A422" s="120"/>
      <c r="B422" s="120"/>
      <c r="C422" s="120"/>
      <c r="D422" s="120"/>
      <c r="E422" s="2"/>
      <c r="F422" s="2"/>
      <c r="G422" s="120"/>
      <c r="H422" s="120"/>
      <c r="I422" s="120"/>
      <c r="J422" s="58"/>
      <c r="K422" s="121"/>
      <c r="L422" s="2"/>
      <c r="M422" s="120"/>
      <c r="N422" s="120"/>
      <c r="O422" s="120"/>
      <c r="P422" s="120"/>
      <c r="Q422" s="2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122"/>
      <c r="AJ422" s="122"/>
      <c r="AK422" s="2"/>
      <c r="AL422" s="2"/>
      <c r="AM422" s="2"/>
      <c r="AN422" s="2"/>
      <c r="AO422" s="2"/>
      <c r="AP422" s="2"/>
      <c r="AQ422" s="2"/>
      <c r="AR422" s="15"/>
    </row>
    <row r="423" spans="1:44" ht="11.25" customHeight="1">
      <c r="A423" s="120"/>
      <c r="B423" s="120"/>
      <c r="C423" s="120"/>
      <c r="D423" s="120"/>
      <c r="E423" s="2"/>
      <c r="F423" s="2"/>
      <c r="G423" s="120"/>
      <c r="H423" s="120"/>
      <c r="I423" s="120"/>
      <c r="J423" s="58"/>
      <c r="K423" s="121"/>
      <c r="L423" s="2"/>
      <c r="M423" s="120"/>
      <c r="N423" s="120"/>
      <c r="O423" s="120"/>
      <c r="P423" s="120"/>
      <c r="Q423" s="2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122"/>
      <c r="AJ423" s="122"/>
      <c r="AK423" s="2"/>
      <c r="AL423" s="2"/>
      <c r="AM423" s="2"/>
      <c r="AN423" s="2"/>
      <c r="AO423" s="2"/>
      <c r="AP423" s="2"/>
      <c r="AQ423" s="2"/>
      <c r="AR423" s="15"/>
    </row>
    <row r="424" spans="1:44" ht="11.25" customHeight="1">
      <c r="A424" s="120"/>
      <c r="B424" s="120"/>
      <c r="C424" s="120"/>
      <c r="D424" s="120"/>
      <c r="E424" s="2"/>
      <c r="F424" s="2"/>
      <c r="G424" s="120"/>
      <c r="H424" s="120"/>
      <c r="I424" s="120"/>
      <c r="J424" s="58"/>
      <c r="K424" s="121"/>
      <c r="L424" s="2"/>
      <c r="M424" s="120"/>
      <c r="N424" s="120"/>
      <c r="O424" s="120"/>
      <c r="P424" s="120"/>
      <c r="Q424" s="2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122"/>
      <c r="AJ424" s="122"/>
      <c r="AK424" s="2"/>
      <c r="AL424" s="2"/>
      <c r="AM424" s="2"/>
      <c r="AN424" s="2"/>
      <c r="AO424" s="2"/>
      <c r="AP424" s="2"/>
      <c r="AQ424" s="2"/>
      <c r="AR424" s="15"/>
    </row>
    <row r="425" spans="1:44" ht="11.25" customHeight="1">
      <c r="A425" s="120"/>
      <c r="B425" s="120"/>
      <c r="C425" s="120"/>
      <c r="D425" s="120"/>
      <c r="E425" s="2"/>
      <c r="F425" s="2"/>
      <c r="G425" s="120"/>
      <c r="H425" s="120"/>
      <c r="I425" s="120"/>
      <c r="J425" s="58"/>
      <c r="K425" s="121"/>
      <c r="L425" s="2"/>
      <c r="M425" s="120"/>
      <c r="N425" s="120"/>
      <c r="O425" s="120"/>
      <c r="P425" s="120"/>
      <c r="Q425" s="2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122"/>
      <c r="AJ425" s="122"/>
      <c r="AK425" s="2"/>
      <c r="AL425" s="2"/>
      <c r="AM425" s="2"/>
      <c r="AN425" s="2"/>
      <c r="AO425" s="2"/>
      <c r="AP425" s="2"/>
      <c r="AQ425" s="2"/>
      <c r="AR425" s="15"/>
    </row>
    <row r="426" spans="1:44" ht="11.25" customHeight="1">
      <c r="A426" s="120"/>
      <c r="B426" s="120"/>
      <c r="C426" s="120"/>
      <c r="D426" s="120"/>
      <c r="E426" s="2"/>
      <c r="F426" s="2"/>
      <c r="G426" s="120"/>
      <c r="H426" s="120"/>
      <c r="I426" s="120"/>
      <c r="J426" s="58"/>
      <c r="K426" s="121"/>
      <c r="L426" s="2"/>
      <c r="M426" s="120"/>
      <c r="N426" s="120"/>
      <c r="O426" s="120"/>
      <c r="P426" s="120"/>
      <c r="Q426" s="2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122"/>
      <c r="AJ426" s="122"/>
      <c r="AK426" s="2"/>
      <c r="AL426" s="2"/>
      <c r="AM426" s="2"/>
      <c r="AN426" s="2"/>
      <c r="AO426" s="2"/>
      <c r="AP426" s="2"/>
      <c r="AQ426" s="2"/>
      <c r="AR426" s="15"/>
    </row>
    <row r="427" spans="1:44" ht="11.25" customHeight="1">
      <c r="A427" s="120"/>
      <c r="B427" s="120"/>
      <c r="C427" s="120"/>
      <c r="D427" s="120"/>
      <c r="E427" s="2"/>
      <c r="F427" s="2"/>
      <c r="G427" s="120"/>
      <c r="H427" s="120"/>
      <c r="I427" s="120"/>
      <c r="J427" s="58"/>
      <c r="K427" s="121"/>
      <c r="L427" s="2"/>
      <c r="M427" s="120"/>
      <c r="N427" s="120"/>
      <c r="O427" s="120"/>
      <c r="P427" s="120"/>
      <c r="Q427" s="2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122"/>
      <c r="AJ427" s="122"/>
      <c r="AK427" s="2"/>
      <c r="AL427" s="2"/>
      <c r="AM427" s="2"/>
      <c r="AN427" s="2"/>
      <c r="AO427" s="2"/>
      <c r="AP427" s="2"/>
      <c r="AQ427" s="2"/>
      <c r="AR427" s="15"/>
    </row>
    <row r="428" spans="1:44" ht="11.25" customHeight="1">
      <c r="A428" s="120"/>
      <c r="B428" s="120"/>
      <c r="C428" s="120"/>
      <c r="D428" s="120"/>
      <c r="E428" s="2"/>
      <c r="F428" s="2"/>
      <c r="G428" s="120"/>
      <c r="H428" s="120"/>
      <c r="I428" s="120"/>
      <c r="J428" s="58"/>
      <c r="K428" s="121"/>
      <c r="L428" s="2"/>
      <c r="M428" s="120"/>
      <c r="N428" s="120"/>
      <c r="O428" s="120"/>
      <c r="P428" s="120"/>
      <c r="Q428" s="2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122"/>
      <c r="AJ428" s="122"/>
      <c r="AK428" s="2"/>
      <c r="AL428" s="2"/>
      <c r="AM428" s="2"/>
      <c r="AN428" s="2"/>
      <c r="AO428" s="2"/>
      <c r="AP428" s="2"/>
      <c r="AQ428" s="2"/>
      <c r="AR428" s="15"/>
    </row>
    <row r="429" spans="1:44" ht="11.25" customHeight="1">
      <c r="A429" s="120"/>
      <c r="B429" s="120"/>
      <c r="C429" s="120"/>
      <c r="D429" s="120"/>
      <c r="E429" s="2"/>
      <c r="F429" s="2"/>
      <c r="G429" s="120"/>
      <c r="H429" s="120"/>
      <c r="I429" s="120"/>
      <c r="J429" s="58"/>
      <c r="K429" s="121"/>
      <c r="L429" s="2"/>
      <c r="M429" s="120"/>
      <c r="N429" s="120"/>
      <c r="O429" s="120"/>
      <c r="P429" s="120"/>
      <c r="Q429" s="2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122"/>
      <c r="AJ429" s="122"/>
      <c r="AK429" s="2"/>
      <c r="AL429" s="2"/>
      <c r="AM429" s="2"/>
      <c r="AN429" s="2"/>
      <c r="AO429" s="2"/>
      <c r="AP429" s="2"/>
      <c r="AQ429" s="2"/>
      <c r="AR429" s="15"/>
    </row>
    <row r="430" spans="1:44" ht="11.25" customHeight="1">
      <c r="A430" s="120"/>
      <c r="B430" s="120"/>
      <c r="C430" s="120"/>
      <c r="D430" s="120"/>
      <c r="E430" s="2"/>
      <c r="F430" s="2"/>
      <c r="G430" s="120"/>
      <c r="H430" s="120"/>
      <c r="I430" s="120"/>
      <c r="J430" s="58"/>
      <c r="K430" s="121"/>
      <c r="L430" s="2"/>
      <c r="M430" s="120"/>
      <c r="N430" s="120"/>
      <c r="O430" s="120"/>
      <c r="P430" s="120"/>
      <c r="Q430" s="2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122"/>
      <c r="AJ430" s="122"/>
      <c r="AK430" s="2"/>
      <c r="AL430" s="2"/>
      <c r="AM430" s="2"/>
      <c r="AN430" s="2"/>
      <c r="AO430" s="2"/>
      <c r="AP430" s="2"/>
      <c r="AQ430" s="2"/>
      <c r="AR430" s="15"/>
    </row>
    <row r="431" spans="1:44" ht="11.25" customHeight="1">
      <c r="A431" s="120"/>
      <c r="B431" s="120"/>
      <c r="C431" s="120"/>
      <c r="D431" s="120"/>
      <c r="E431" s="2"/>
      <c r="F431" s="2"/>
      <c r="G431" s="120"/>
      <c r="H431" s="120"/>
      <c r="I431" s="120"/>
      <c r="J431" s="58"/>
      <c r="K431" s="121"/>
      <c r="L431" s="2"/>
      <c r="M431" s="120"/>
      <c r="N431" s="120"/>
      <c r="O431" s="120"/>
      <c r="P431" s="120"/>
      <c r="Q431" s="2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122"/>
      <c r="AJ431" s="122"/>
      <c r="AK431" s="2"/>
      <c r="AL431" s="2"/>
      <c r="AM431" s="2"/>
      <c r="AN431" s="2"/>
      <c r="AO431" s="2"/>
      <c r="AP431" s="2"/>
      <c r="AQ431" s="2"/>
      <c r="AR431" s="15"/>
    </row>
    <row r="432" spans="1:44" ht="11.25" customHeight="1">
      <c r="A432" s="120"/>
      <c r="B432" s="120"/>
      <c r="C432" s="120"/>
      <c r="D432" s="120"/>
      <c r="E432" s="2"/>
      <c r="F432" s="2"/>
      <c r="G432" s="120"/>
      <c r="H432" s="120"/>
      <c r="I432" s="120"/>
      <c r="J432" s="58"/>
      <c r="K432" s="121"/>
      <c r="L432" s="2"/>
      <c r="M432" s="120"/>
      <c r="N432" s="120"/>
      <c r="O432" s="120"/>
      <c r="P432" s="120"/>
      <c r="Q432" s="2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122"/>
      <c r="AJ432" s="122"/>
      <c r="AK432" s="2"/>
      <c r="AL432" s="2"/>
      <c r="AM432" s="2"/>
      <c r="AN432" s="2"/>
      <c r="AO432" s="2"/>
      <c r="AP432" s="2"/>
      <c r="AQ432" s="2"/>
      <c r="AR432" s="15"/>
    </row>
    <row r="433" spans="1:44" ht="11.25" customHeight="1">
      <c r="A433" s="120"/>
      <c r="B433" s="120"/>
      <c r="C433" s="120"/>
      <c r="D433" s="120"/>
      <c r="E433" s="2"/>
      <c r="F433" s="2"/>
      <c r="G433" s="120"/>
      <c r="H433" s="120"/>
      <c r="I433" s="120"/>
      <c r="J433" s="58"/>
      <c r="K433" s="121"/>
      <c r="L433" s="2"/>
      <c r="M433" s="120"/>
      <c r="N433" s="120"/>
      <c r="O433" s="120"/>
      <c r="P433" s="120"/>
      <c r="Q433" s="2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122"/>
      <c r="AJ433" s="122"/>
      <c r="AK433" s="2"/>
      <c r="AL433" s="2"/>
      <c r="AM433" s="2"/>
      <c r="AN433" s="2"/>
      <c r="AO433" s="2"/>
      <c r="AP433" s="2"/>
      <c r="AQ433" s="2"/>
      <c r="AR433" s="15"/>
    </row>
    <row r="434" spans="1:44" ht="11.25" customHeight="1">
      <c r="A434" s="120"/>
      <c r="B434" s="120"/>
      <c r="C434" s="120"/>
      <c r="D434" s="120"/>
      <c r="E434" s="2"/>
      <c r="F434" s="2"/>
      <c r="G434" s="120"/>
      <c r="H434" s="120"/>
      <c r="I434" s="120"/>
      <c r="J434" s="58"/>
      <c r="K434" s="121"/>
      <c r="L434" s="2"/>
      <c r="M434" s="120"/>
      <c r="N434" s="120"/>
      <c r="O434" s="120"/>
      <c r="P434" s="120"/>
      <c r="Q434" s="2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122"/>
      <c r="AJ434" s="122"/>
      <c r="AK434" s="2"/>
      <c r="AL434" s="2"/>
      <c r="AM434" s="2"/>
      <c r="AN434" s="2"/>
      <c r="AO434" s="2"/>
      <c r="AP434" s="2"/>
      <c r="AQ434" s="2"/>
      <c r="AR434" s="15"/>
    </row>
    <row r="435" spans="1:44" ht="11.25" customHeight="1">
      <c r="A435" s="120"/>
      <c r="B435" s="120"/>
      <c r="C435" s="120"/>
      <c r="D435" s="120"/>
      <c r="E435" s="2"/>
      <c r="F435" s="2"/>
      <c r="G435" s="120"/>
      <c r="H435" s="120"/>
      <c r="I435" s="120"/>
      <c r="J435" s="58"/>
      <c r="K435" s="121"/>
      <c r="L435" s="2"/>
      <c r="M435" s="120"/>
      <c r="N435" s="120"/>
      <c r="O435" s="120"/>
      <c r="P435" s="120"/>
      <c r="Q435" s="2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122"/>
      <c r="AJ435" s="122"/>
      <c r="AK435" s="2"/>
      <c r="AL435" s="2"/>
      <c r="AM435" s="2"/>
      <c r="AN435" s="2"/>
      <c r="AO435" s="2"/>
      <c r="AP435" s="2"/>
      <c r="AQ435" s="2"/>
      <c r="AR435" s="15"/>
    </row>
    <row r="436" spans="1:44" ht="11.25" customHeight="1">
      <c r="A436" s="120"/>
      <c r="B436" s="120"/>
      <c r="C436" s="120"/>
      <c r="D436" s="120"/>
      <c r="E436" s="2"/>
      <c r="F436" s="2"/>
      <c r="G436" s="120"/>
      <c r="H436" s="120"/>
      <c r="I436" s="120"/>
      <c r="J436" s="58"/>
      <c r="K436" s="121"/>
      <c r="L436" s="2"/>
      <c r="M436" s="120"/>
      <c r="N436" s="120"/>
      <c r="O436" s="120"/>
      <c r="P436" s="120"/>
      <c r="Q436" s="2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122"/>
      <c r="AJ436" s="122"/>
      <c r="AK436" s="2"/>
      <c r="AL436" s="2"/>
      <c r="AM436" s="2"/>
      <c r="AN436" s="2"/>
      <c r="AO436" s="2"/>
      <c r="AP436" s="2"/>
      <c r="AQ436" s="2"/>
      <c r="AR436" s="15"/>
    </row>
    <row r="437" spans="1:44" ht="11.25" customHeight="1">
      <c r="A437" s="120"/>
      <c r="B437" s="120"/>
      <c r="C437" s="120"/>
      <c r="D437" s="120"/>
      <c r="E437" s="2"/>
      <c r="F437" s="2"/>
      <c r="G437" s="120"/>
      <c r="H437" s="120"/>
      <c r="I437" s="120"/>
      <c r="J437" s="58"/>
      <c r="K437" s="121"/>
      <c r="L437" s="2"/>
      <c r="M437" s="120"/>
      <c r="N437" s="120"/>
      <c r="O437" s="120"/>
      <c r="P437" s="120"/>
      <c r="Q437" s="2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122"/>
      <c r="AJ437" s="122"/>
      <c r="AK437" s="2"/>
      <c r="AL437" s="2"/>
      <c r="AM437" s="2"/>
      <c r="AN437" s="2"/>
      <c r="AO437" s="2"/>
      <c r="AP437" s="2"/>
      <c r="AQ437" s="2"/>
      <c r="AR437" s="15"/>
    </row>
    <row r="438" spans="1:44" ht="11.25" customHeight="1">
      <c r="A438" s="120"/>
      <c r="B438" s="120"/>
      <c r="C438" s="120"/>
      <c r="D438" s="120"/>
      <c r="E438" s="2"/>
      <c r="F438" s="2"/>
      <c r="G438" s="120"/>
      <c r="H438" s="120"/>
      <c r="I438" s="120"/>
      <c r="J438" s="58"/>
      <c r="K438" s="121"/>
      <c r="L438" s="2"/>
      <c r="M438" s="120"/>
      <c r="N438" s="120"/>
      <c r="O438" s="120"/>
      <c r="P438" s="120"/>
      <c r="Q438" s="2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122"/>
      <c r="AJ438" s="122"/>
      <c r="AK438" s="2"/>
      <c r="AL438" s="2"/>
      <c r="AM438" s="2"/>
      <c r="AN438" s="2"/>
      <c r="AO438" s="2"/>
      <c r="AP438" s="2"/>
      <c r="AQ438" s="2"/>
      <c r="AR438" s="15"/>
    </row>
    <row r="439" spans="1:44" ht="11.25" customHeight="1">
      <c r="A439" s="120"/>
      <c r="B439" s="120"/>
      <c r="C439" s="120"/>
      <c r="D439" s="120"/>
      <c r="E439" s="2"/>
      <c r="F439" s="2"/>
      <c r="G439" s="120"/>
      <c r="H439" s="120"/>
      <c r="I439" s="120"/>
      <c r="J439" s="58"/>
      <c r="K439" s="121"/>
      <c r="L439" s="2"/>
      <c r="M439" s="120"/>
      <c r="N439" s="120"/>
      <c r="O439" s="120"/>
      <c r="P439" s="120"/>
      <c r="Q439" s="2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122"/>
      <c r="AJ439" s="122"/>
      <c r="AK439" s="2"/>
      <c r="AL439" s="2"/>
      <c r="AM439" s="2"/>
      <c r="AN439" s="2"/>
      <c r="AO439" s="2"/>
      <c r="AP439" s="2"/>
      <c r="AQ439" s="2"/>
      <c r="AR439" s="15"/>
    </row>
    <row r="440" spans="1:44" ht="11.25" customHeight="1">
      <c r="A440" s="120"/>
      <c r="B440" s="120"/>
      <c r="C440" s="120"/>
      <c r="D440" s="120"/>
      <c r="E440" s="2"/>
      <c r="F440" s="2"/>
      <c r="G440" s="120"/>
      <c r="H440" s="120"/>
      <c r="I440" s="120"/>
      <c r="J440" s="58"/>
      <c r="K440" s="121"/>
      <c r="L440" s="2"/>
      <c r="M440" s="120"/>
      <c r="N440" s="120"/>
      <c r="O440" s="120"/>
      <c r="P440" s="120"/>
      <c r="Q440" s="2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122"/>
      <c r="AJ440" s="122"/>
      <c r="AK440" s="2"/>
      <c r="AL440" s="2"/>
      <c r="AM440" s="2"/>
      <c r="AN440" s="2"/>
      <c r="AO440" s="2"/>
      <c r="AP440" s="2"/>
      <c r="AQ440" s="2"/>
      <c r="AR440" s="15"/>
    </row>
    <row r="441" spans="1:44" ht="11.25" customHeight="1">
      <c r="A441" s="120"/>
      <c r="B441" s="120"/>
      <c r="C441" s="120"/>
      <c r="D441" s="120"/>
      <c r="E441" s="2"/>
      <c r="F441" s="2"/>
      <c r="G441" s="120"/>
      <c r="H441" s="120"/>
      <c r="I441" s="120"/>
      <c r="J441" s="58"/>
      <c r="K441" s="121"/>
      <c r="L441" s="2"/>
      <c r="M441" s="120"/>
      <c r="N441" s="120"/>
      <c r="O441" s="120"/>
      <c r="P441" s="120"/>
      <c r="Q441" s="2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122"/>
      <c r="AJ441" s="122"/>
      <c r="AK441" s="2"/>
      <c r="AL441" s="2"/>
      <c r="AM441" s="2"/>
      <c r="AN441" s="2"/>
      <c r="AO441" s="2"/>
      <c r="AP441" s="2"/>
      <c r="AQ441" s="2"/>
      <c r="AR441" s="15"/>
    </row>
    <row r="442" spans="1:44" ht="11.25" customHeight="1">
      <c r="A442" s="120"/>
      <c r="B442" s="120"/>
      <c r="C442" s="120"/>
      <c r="D442" s="120"/>
      <c r="E442" s="2"/>
      <c r="F442" s="2"/>
      <c r="G442" s="120"/>
      <c r="H442" s="120"/>
      <c r="I442" s="120"/>
      <c r="J442" s="58"/>
      <c r="K442" s="121"/>
      <c r="L442" s="2"/>
      <c r="M442" s="120"/>
      <c r="N442" s="120"/>
      <c r="O442" s="120"/>
      <c r="P442" s="120"/>
      <c r="Q442" s="2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122"/>
      <c r="AJ442" s="122"/>
      <c r="AK442" s="2"/>
      <c r="AL442" s="2"/>
      <c r="AM442" s="2"/>
      <c r="AN442" s="2"/>
      <c r="AO442" s="2"/>
      <c r="AP442" s="2"/>
      <c r="AQ442" s="2"/>
      <c r="AR442" s="15"/>
    </row>
    <row r="443" spans="1:44" ht="11.25" customHeight="1">
      <c r="A443" s="120"/>
      <c r="B443" s="120"/>
      <c r="C443" s="120"/>
      <c r="D443" s="120"/>
      <c r="E443" s="2"/>
      <c r="F443" s="2"/>
      <c r="G443" s="120"/>
      <c r="H443" s="120"/>
      <c r="I443" s="120"/>
      <c r="J443" s="58"/>
      <c r="K443" s="121"/>
      <c r="L443" s="2"/>
      <c r="M443" s="120"/>
      <c r="N443" s="120"/>
      <c r="O443" s="120"/>
      <c r="P443" s="120"/>
      <c r="Q443" s="2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122"/>
      <c r="AJ443" s="122"/>
      <c r="AK443" s="2"/>
      <c r="AL443" s="2"/>
      <c r="AM443" s="2"/>
      <c r="AN443" s="2"/>
      <c r="AO443" s="2"/>
      <c r="AP443" s="2"/>
      <c r="AQ443" s="2"/>
      <c r="AR443" s="15"/>
    </row>
    <row r="444" spans="1:44" ht="11.25" customHeight="1">
      <c r="A444" s="120"/>
      <c r="B444" s="120"/>
      <c r="C444" s="120"/>
      <c r="D444" s="120"/>
      <c r="E444" s="2"/>
      <c r="F444" s="2"/>
      <c r="G444" s="120"/>
      <c r="H444" s="120"/>
      <c r="I444" s="120"/>
      <c r="J444" s="58"/>
      <c r="K444" s="121"/>
      <c r="L444" s="2"/>
      <c r="M444" s="120"/>
      <c r="N444" s="120"/>
      <c r="O444" s="120"/>
      <c r="P444" s="120"/>
      <c r="Q444" s="2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122"/>
      <c r="AJ444" s="122"/>
      <c r="AK444" s="2"/>
      <c r="AL444" s="2"/>
      <c r="AM444" s="2"/>
      <c r="AN444" s="2"/>
      <c r="AO444" s="2"/>
      <c r="AP444" s="2"/>
      <c r="AQ444" s="2"/>
      <c r="AR444" s="15"/>
    </row>
    <row r="445" spans="1:44" ht="11.25" customHeight="1">
      <c r="A445" s="120"/>
      <c r="B445" s="120"/>
      <c r="C445" s="120"/>
      <c r="D445" s="120"/>
      <c r="E445" s="2"/>
      <c r="F445" s="2"/>
      <c r="G445" s="120"/>
      <c r="H445" s="120"/>
      <c r="I445" s="120"/>
      <c r="J445" s="58"/>
      <c r="K445" s="121"/>
      <c r="L445" s="2"/>
      <c r="M445" s="120"/>
      <c r="N445" s="120"/>
      <c r="O445" s="120"/>
      <c r="P445" s="120"/>
      <c r="Q445" s="2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122"/>
      <c r="AJ445" s="122"/>
      <c r="AK445" s="2"/>
      <c r="AL445" s="2"/>
      <c r="AM445" s="2"/>
      <c r="AN445" s="2"/>
      <c r="AO445" s="2"/>
      <c r="AP445" s="2"/>
      <c r="AQ445" s="2"/>
      <c r="AR445" s="15"/>
    </row>
    <row r="446" spans="1:44" ht="11.25" customHeight="1">
      <c r="A446" s="120"/>
      <c r="B446" s="120"/>
      <c r="C446" s="120"/>
      <c r="D446" s="120"/>
      <c r="E446" s="2"/>
      <c r="F446" s="2"/>
      <c r="G446" s="120"/>
      <c r="H446" s="120"/>
      <c r="I446" s="120"/>
      <c r="J446" s="58"/>
      <c r="K446" s="121"/>
      <c r="L446" s="2"/>
      <c r="M446" s="120"/>
      <c r="N446" s="120"/>
      <c r="O446" s="120"/>
      <c r="P446" s="120"/>
      <c r="Q446" s="2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122"/>
      <c r="AJ446" s="122"/>
      <c r="AK446" s="2"/>
      <c r="AL446" s="2"/>
      <c r="AM446" s="2"/>
      <c r="AN446" s="2"/>
      <c r="AO446" s="2"/>
      <c r="AP446" s="2"/>
      <c r="AQ446" s="2"/>
      <c r="AR446" s="15"/>
    </row>
    <row r="447" spans="1:44" ht="11.25" customHeight="1">
      <c r="A447" s="120"/>
      <c r="B447" s="120"/>
      <c r="C447" s="120"/>
      <c r="D447" s="120"/>
      <c r="E447" s="2"/>
      <c r="F447" s="2"/>
      <c r="G447" s="120"/>
      <c r="H447" s="120"/>
      <c r="I447" s="120"/>
      <c r="J447" s="58"/>
      <c r="K447" s="121"/>
      <c r="L447" s="2"/>
      <c r="M447" s="120"/>
      <c r="N447" s="120"/>
      <c r="O447" s="120"/>
      <c r="P447" s="120"/>
      <c r="Q447" s="2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122"/>
      <c r="AJ447" s="122"/>
      <c r="AK447" s="2"/>
      <c r="AL447" s="2"/>
      <c r="AM447" s="2"/>
      <c r="AN447" s="2"/>
      <c r="AO447" s="2"/>
      <c r="AP447" s="2"/>
      <c r="AQ447" s="2"/>
      <c r="AR447" s="15"/>
    </row>
    <row r="448" spans="1:44" ht="11.25" customHeight="1">
      <c r="A448" s="120"/>
      <c r="B448" s="120"/>
      <c r="C448" s="120"/>
      <c r="D448" s="120"/>
      <c r="E448" s="2"/>
      <c r="F448" s="2"/>
      <c r="G448" s="120"/>
      <c r="H448" s="120"/>
      <c r="I448" s="120"/>
      <c r="J448" s="58"/>
      <c r="K448" s="121"/>
      <c r="L448" s="2"/>
      <c r="M448" s="120"/>
      <c r="N448" s="120"/>
      <c r="O448" s="120"/>
      <c r="P448" s="120"/>
      <c r="Q448" s="2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122"/>
      <c r="AJ448" s="122"/>
      <c r="AK448" s="2"/>
      <c r="AL448" s="2"/>
      <c r="AM448" s="2"/>
      <c r="AN448" s="2"/>
      <c r="AO448" s="2"/>
      <c r="AP448" s="2"/>
      <c r="AQ448" s="2"/>
      <c r="AR448" s="15"/>
    </row>
    <row r="449" spans="1:44" ht="11.25" customHeight="1">
      <c r="A449" s="120"/>
      <c r="B449" s="120"/>
      <c r="C449" s="120"/>
      <c r="D449" s="120"/>
      <c r="E449" s="2"/>
      <c r="F449" s="2"/>
      <c r="G449" s="120"/>
      <c r="H449" s="120"/>
      <c r="I449" s="120"/>
      <c r="J449" s="58"/>
      <c r="K449" s="121"/>
      <c r="L449" s="2"/>
      <c r="M449" s="120"/>
      <c r="N449" s="120"/>
      <c r="O449" s="120"/>
      <c r="P449" s="120"/>
      <c r="Q449" s="2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122"/>
      <c r="AJ449" s="122"/>
      <c r="AK449" s="2"/>
      <c r="AL449" s="2"/>
      <c r="AM449" s="2"/>
      <c r="AN449" s="2"/>
      <c r="AO449" s="2"/>
      <c r="AP449" s="2"/>
      <c r="AQ449" s="2"/>
      <c r="AR449" s="15"/>
    </row>
    <row r="450" spans="1:44" ht="11.25" customHeight="1">
      <c r="A450" s="120"/>
      <c r="B450" s="120"/>
      <c r="C450" s="120"/>
      <c r="D450" s="120"/>
      <c r="E450" s="2"/>
      <c r="F450" s="2"/>
      <c r="G450" s="120"/>
      <c r="H450" s="120"/>
      <c r="I450" s="120"/>
      <c r="J450" s="58"/>
      <c r="K450" s="121"/>
      <c r="L450" s="2"/>
      <c r="M450" s="120"/>
      <c r="N450" s="120"/>
      <c r="O450" s="120"/>
      <c r="P450" s="120"/>
      <c r="Q450" s="2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122"/>
      <c r="AJ450" s="122"/>
      <c r="AK450" s="2"/>
      <c r="AL450" s="2"/>
      <c r="AM450" s="2"/>
      <c r="AN450" s="2"/>
      <c r="AO450" s="2"/>
      <c r="AP450" s="2"/>
      <c r="AQ450" s="2"/>
      <c r="AR450" s="15"/>
    </row>
    <row r="451" spans="1:44" ht="11.25" customHeight="1">
      <c r="A451" s="120"/>
      <c r="B451" s="120"/>
      <c r="C451" s="120"/>
      <c r="D451" s="120"/>
      <c r="E451" s="2"/>
      <c r="F451" s="2"/>
      <c r="G451" s="120"/>
      <c r="H451" s="120"/>
      <c r="I451" s="120"/>
      <c r="J451" s="58"/>
      <c r="K451" s="121"/>
      <c r="L451" s="2"/>
      <c r="M451" s="120"/>
      <c r="N451" s="120"/>
      <c r="O451" s="120"/>
      <c r="P451" s="120"/>
      <c r="Q451" s="2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122"/>
      <c r="AJ451" s="122"/>
      <c r="AK451" s="2"/>
      <c r="AL451" s="2"/>
      <c r="AM451" s="2"/>
      <c r="AN451" s="2"/>
      <c r="AO451" s="2"/>
      <c r="AP451" s="2"/>
      <c r="AQ451" s="2"/>
      <c r="AR451" s="15"/>
    </row>
    <row r="452" spans="1:44" ht="11.25" customHeight="1">
      <c r="A452" s="120"/>
      <c r="B452" s="120"/>
      <c r="C452" s="120"/>
      <c r="D452" s="120"/>
      <c r="E452" s="2"/>
      <c r="F452" s="2"/>
      <c r="G452" s="120"/>
      <c r="H452" s="120"/>
      <c r="I452" s="120"/>
      <c r="J452" s="58"/>
      <c r="K452" s="121"/>
      <c r="L452" s="2"/>
      <c r="M452" s="120"/>
      <c r="N452" s="120"/>
      <c r="O452" s="120"/>
      <c r="P452" s="120"/>
      <c r="Q452" s="2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122"/>
      <c r="AJ452" s="122"/>
      <c r="AK452" s="2"/>
      <c r="AL452" s="2"/>
      <c r="AM452" s="2"/>
      <c r="AN452" s="2"/>
      <c r="AO452" s="2"/>
      <c r="AP452" s="2"/>
      <c r="AQ452" s="2"/>
      <c r="AR452" s="15"/>
    </row>
    <row r="453" spans="1:44" ht="11.25" customHeight="1">
      <c r="A453" s="120"/>
      <c r="B453" s="120"/>
      <c r="C453" s="120"/>
      <c r="D453" s="120"/>
      <c r="E453" s="2"/>
      <c r="F453" s="2"/>
      <c r="G453" s="120"/>
      <c r="H453" s="120"/>
      <c r="I453" s="120"/>
      <c r="J453" s="58"/>
      <c r="K453" s="121"/>
      <c r="L453" s="2"/>
      <c r="M453" s="120"/>
      <c r="N453" s="120"/>
      <c r="O453" s="120"/>
      <c r="P453" s="120"/>
      <c r="Q453" s="2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122"/>
      <c r="AJ453" s="122"/>
      <c r="AK453" s="2"/>
      <c r="AL453" s="2"/>
      <c r="AM453" s="2"/>
      <c r="AN453" s="2"/>
      <c r="AO453" s="2"/>
      <c r="AP453" s="2"/>
      <c r="AQ453" s="2"/>
      <c r="AR453" s="15"/>
    </row>
    <row r="454" spans="1:44" ht="11.25" customHeight="1">
      <c r="A454" s="120"/>
      <c r="B454" s="120"/>
      <c r="C454" s="120"/>
      <c r="D454" s="120"/>
      <c r="E454" s="2"/>
      <c r="F454" s="2"/>
      <c r="G454" s="120"/>
      <c r="H454" s="120"/>
      <c r="I454" s="120"/>
      <c r="J454" s="58"/>
      <c r="K454" s="121"/>
      <c r="L454" s="2"/>
      <c r="M454" s="120"/>
      <c r="N454" s="120"/>
      <c r="O454" s="120"/>
      <c r="P454" s="120"/>
      <c r="Q454" s="2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122"/>
      <c r="AJ454" s="122"/>
      <c r="AK454" s="2"/>
      <c r="AL454" s="2"/>
      <c r="AM454" s="2"/>
      <c r="AN454" s="2"/>
      <c r="AO454" s="2"/>
      <c r="AP454" s="2"/>
      <c r="AQ454" s="2"/>
      <c r="AR454" s="15"/>
    </row>
    <row r="455" spans="1:44" ht="11.25" customHeight="1">
      <c r="A455" s="120"/>
      <c r="B455" s="120"/>
      <c r="C455" s="120"/>
      <c r="D455" s="120"/>
      <c r="E455" s="2"/>
      <c r="F455" s="2"/>
      <c r="G455" s="120"/>
      <c r="H455" s="120"/>
      <c r="I455" s="120"/>
      <c r="J455" s="58"/>
      <c r="K455" s="121"/>
      <c r="L455" s="2"/>
      <c r="M455" s="120"/>
      <c r="N455" s="120"/>
      <c r="O455" s="120"/>
      <c r="P455" s="120"/>
      <c r="Q455" s="2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122"/>
      <c r="AJ455" s="122"/>
      <c r="AK455" s="2"/>
      <c r="AL455" s="2"/>
      <c r="AM455" s="2"/>
      <c r="AN455" s="2"/>
      <c r="AO455" s="2"/>
      <c r="AP455" s="2"/>
      <c r="AQ455" s="2"/>
      <c r="AR455" s="15"/>
    </row>
    <row r="456" spans="1:44" ht="11.25" customHeight="1">
      <c r="A456" s="120"/>
      <c r="B456" s="120"/>
      <c r="C456" s="120"/>
      <c r="D456" s="120"/>
      <c r="E456" s="2"/>
      <c r="F456" s="2"/>
      <c r="G456" s="120"/>
      <c r="H456" s="120"/>
      <c r="I456" s="120"/>
      <c r="J456" s="58"/>
      <c r="K456" s="121"/>
      <c r="L456" s="2"/>
      <c r="M456" s="120"/>
      <c r="N456" s="120"/>
      <c r="O456" s="120"/>
      <c r="P456" s="120"/>
      <c r="Q456" s="2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122"/>
      <c r="AJ456" s="122"/>
      <c r="AK456" s="2"/>
      <c r="AL456" s="2"/>
      <c r="AM456" s="2"/>
      <c r="AN456" s="2"/>
      <c r="AO456" s="2"/>
      <c r="AP456" s="2"/>
      <c r="AQ456" s="2"/>
      <c r="AR456" s="15"/>
    </row>
    <row r="457" spans="1:44" ht="11.25" customHeight="1">
      <c r="A457" s="120"/>
      <c r="B457" s="120"/>
      <c r="C457" s="120"/>
      <c r="D457" s="120"/>
      <c r="E457" s="2"/>
      <c r="F457" s="2"/>
      <c r="G457" s="120"/>
      <c r="H457" s="120"/>
      <c r="I457" s="120"/>
      <c r="J457" s="58"/>
      <c r="K457" s="121"/>
      <c r="L457" s="2"/>
      <c r="M457" s="120"/>
      <c r="N457" s="120"/>
      <c r="O457" s="120"/>
      <c r="P457" s="120"/>
      <c r="Q457" s="2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122"/>
      <c r="AJ457" s="122"/>
      <c r="AK457" s="2"/>
      <c r="AL457" s="2"/>
      <c r="AM457" s="2"/>
      <c r="AN457" s="2"/>
      <c r="AO457" s="2"/>
      <c r="AP457" s="2"/>
      <c r="AQ457" s="2"/>
      <c r="AR457" s="15"/>
    </row>
    <row r="458" spans="1:44" ht="11.25" customHeight="1">
      <c r="A458" s="120"/>
      <c r="B458" s="120"/>
      <c r="C458" s="120"/>
      <c r="D458" s="120"/>
      <c r="E458" s="2"/>
      <c r="F458" s="2"/>
      <c r="G458" s="120"/>
      <c r="H458" s="120"/>
      <c r="I458" s="120"/>
      <c r="J458" s="58"/>
      <c r="K458" s="121"/>
      <c r="L458" s="2"/>
      <c r="M458" s="120"/>
      <c r="N458" s="120"/>
      <c r="O458" s="120"/>
      <c r="P458" s="120"/>
      <c r="Q458" s="2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122"/>
      <c r="AJ458" s="122"/>
      <c r="AK458" s="2"/>
      <c r="AL458" s="2"/>
      <c r="AM458" s="2"/>
      <c r="AN458" s="2"/>
      <c r="AO458" s="2"/>
      <c r="AP458" s="2"/>
      <c r="AQ458" s="2"/>
      <c r="AR458" s="15"/>
    </row>
    <row r="459" spans="1:44" ht="11.25" customHeight="1">
      <c r="A459" s="120"/>
      <c r="B459" s="120"/>
      <c r="C459" s="120"/>
      <c r="D459" s="120"/>
      <c r="E459" s="2"/>
      <c r="F459" s="2"/>
      <c r="G459" s="120"/>
      <c r="H459" s="120"/>
      <c r="I459" s="120"/>
      <c r="J459" s="58"/>
      <c r="K459" s="121"/>
      <c r="L459" s="2"/>
      <c r="M459" s="120"/>
      <c r="N459" s="120"/>
      <c r="O459" s="120"/>
      <c r="P459" s="120"/>
      <c r="Q459" s="2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122"/>
      <c r="AJ459" s="122"/>
      <c r="AK459" s="2"/>
      <c r="AL459" s="2"/>
      <c r="AM459" s="2"/>
      <c r="AN459" s="2"/>
      <c r="AO459" s="2"/>
      <c r="AP459" s="2"/>
      <c r="AQ459" s="2"/>
      <c r="AR459" s="15"/>
    </row>
    <row r="460" spans="1:44" ht="11.25" customHeight="1">
      <c r="A460" s="120"/>
      <c r="B460" s="120"/>
      <c r="C460" s="120"/>
      <c r="D460" s="120"/>
      <c r="E460" s="2"/>
      <c r="F460" s="2"/>
      <c r="G460" s="120"/>
      <c r="H460" s="120"/>
      <c r="I460" s="120"/>
      <c r="J460" s="58"/>
      <c r="K460" s="121"/>
      <c r="L460" s="2"/>
      <c r="M460" s="120"/>
      <c r="N460" s="120"/>
      <c r="O460" s="120"/>
      <c r="P460" s="120"/>
      <c r="Q460" s="2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122"/>
      <c r="AJ460" s="122"/>
      <c r="AK460" s="2"/>
      <c r="AL460" s="2"/>
      <c r="AM460" s="2"/>
      <c r="AN460" s="2"/>
      <c r="AO460" s="2"/>
      <c r="AP460" s="2"/>
      <c r="AQ460" s="2"/>
      <c r="AR460" s="15"/>
    </row>
    <row r="461" spans="1:44" ht="11.25" customHeight="1">
      <c r="A461" s="120"/>
      <c r="B461" s="120"/>
      <c r="C461" s="120"/>
      <c r="D461" s="120"/>
      <c r="E461" s="2"/>
      <c r="F461" s="2"/>
      <c r="G461" s="120"/>
      <c r="H461" s="120"/>
      <c r="I461" s="120"/>
      <c r="J461" s="58"/>
      <c r="K461" s="121"/>
      <c r="L461" s="2"/>
      <c r="M461" s="120"/>
      <c r="N461" s="120"/>
      <c r="O461" s="120"/>
      <c r="P461" s="120"/>
      <c r="Q461" s="2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122"/>
      <c r="AJ461" s="122"/>
      <c r="AK461" s="2"/>
      <c r="AL461" s="2"/>
      <c r="AM461" s="2"/>
      <c r="AN461" s="2"/>
      <c r="AO461" s="2"/>
      <c r="AP461" s="2"/>
      <c r="AQ461" s="2"/>
      <c r="AR461" s="15"/>
    </row>
    <row r="462" spans="1:44" ht="11.25" customHeight="1">
      <c r="A462" s="120"/>
      <c r="B462" s="120"/>
      <c r="C462" s="120"/>
      <c r="D462" s="120"/>
      <c r="E462" s="2"/>
      <c r="F462" s="2"/>
      <c r="G462" s="120"/>
      <c r="H462" s="120"/>
      <c r="I462" s="120"/>
      <c r="J462" s="58"/>
      <c r="K462" s="121"/>
      <c r="L462" s="2"/>
      <c r="M462" s="120"/>
      <c r="N462" s="120"/>
      <c r="O462" s="120"/>
      <c r="P462" s="120"/>
      <c r="Q462" s="2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122"/>
      <c r="AJ462" s="122"/>
      <c r="AK462" s="2"/>
      <c r="AL462" s="2"/>
      <c r="AM462" s="2"/>
      <c r="AN462" s="2"/>
      <c r="AO462" s="2"/>
      <c r="AP462" s="2"/>
      <c r="AQ462" s="2"/>
      <c r="AR462" s="15"/>
    </row>
    <row r="463" spans="1:44" ht="11.25" customHeight="1">
      <c r="A463" s="120"/>
      <c r="B463" s="120"/>
      <c r="C463" s="120"/>
      <c r="D463" s="120"/>
      <c r="E463" s="2"/>
      <c r="F463" s="2"/>
      <c r="G463" s="120"/>
      <c r="H463" s="120"/>
      <c r="I463" s="120"/>
      <c r="J463" s="58"/>
      <c r="K463" s="121"/>
      <c r="L463" s="2"/>
      <c r="M463" s="120"/>
      <c r="N463" s="120"/>
      <c r="O463" s="120"/>
      <c r="P463" s="120"/>
      <c r="Q463" s="2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122"/>
      <c r="AJ463" s="122"/>
      <c r="AK463" s="2"/>
      <c r="AL463" s="2"/>
      <c r="AM463" s="2"/>
      <c r="AN463" s="2"/>
      <c r="AO463" s="2"/>
      <c r="AP463" s="2"/>
      <c r="AQ463" s="2"/>
      <c r="AR463" s="15"/>
    </row>
    <row r="464" spans="1:44" ht="11.25" customHeight="1">
      <c r="A464" s="120"/>
      <c r="B464" s="120"/>
      <c r="C464" s="120"/>
      <c r="D464" s="120"/>
      <c r="E464" s="2"/>
      <c r="F464" s="2"/>
      <c r="G464" s="120"/>
      <c r="H464" s="120"/>
      <c r="I464" s="120"/>
      <c r="J464" s="58"/>
      <c r="K464" s="121"/>
      <c r="L464" s="2"/>
      <c r="M464" s="120"/>
      <c r="N464" s="120"/>
      <c r="O464" s="120"/>
      <c r="P464" s="120"/>
      <c r="Q464" s="2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122"/>
      <c r="AJ464" s="122"/>
      <c r="AK464" s="2"/>
      <c r="AL464" s="2"/>
      <c r="AM464" s="2"/>
      <c r="AN464" s="2"/>
      <c r="AO464" s="2"/>
      <c r="AP464" s="2"/>
      <c r="AQ464" s="2"/>
      <c r="AR464" s="15"/>
    </row>
    <row r="465" spans="1:44" ht="11.25" customHeight="1">
      <c r="A465" s="120"/>
      <c r="B465" s="120"/>
      <c r="C465" s="120"/>
      <c r="D465" s="120"/>
      <c r="E465" s="2"/>
      <c r="F465" s="2"/>
      <c r="G465" s="120"/>
      <c r="H465" s="120"/>
      <c r="I465" s="120"/>
      <c r="J465" s="58"/>
      <c r="K465" s="121"/>
      <c r="L465" s="2"/>
      <c r="M465" s="120"/>
      <c r="N465" s="120"/>
      <c r="O465" s="120"/>
      <c r="P465" s="120"/>
      <c r="Q465" s="2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122"/>
      <c r="AJ465" s="122"/>
      <c r="AK465" s="2"/>
      <c r="AL465" s="2"/>
      <c r="AM465" s="2"/>
      <c r="AN465" s="2"/>
      <c r="AO465" s="2"/>
      <c r="AP465" s="2"/>
      <c r="AQ465" s="2"/>
      <c r="AR465" s="15"/>
    </row>
    <row r="466" spans="1:44" ht="11.25" customHeight="1">
      <c r="A466" s="120"/>
      <c r="B466" s="120"/>
      <c r="C466" s="120"/>
      <c r="D466" s="120"/>
      <c r="E466" s="2"/>
      <c r="F466" s="2"/>
      <c r="G466" s="120"/>
      <c r="H466" s="120"/>
      <c r="I466" s="120"/>
      <c r="J466" s="58"/>
      <c r="K466" s="121"/>
      <c r="L466" s="2"/>
      <c r="M466" s="120"/>
      <c r="N466" s="120"/>
      <c r="O466" s="120"/>
      <c r="P466" s="120"/>
      <c r="Q466" s="2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122"/>
      <c r="AJ466" s="122"/>
      <c r="AK466" s="2"/>
      <c r="AL466" s="2"/>
      <c r="AM466" s="2"/>
      <c r="AN466" s="2"/>
      <c r="AO466" s="2"/>
      <c r="AP466" s="2"/>
      <c r="AQ466" s="2"/>
      <c r="AR466" s="15"/>
    </row>
    <row r="467" spans="1:44" ht="11.25" customHeight="1">
      <c r="A467" s="120"/>
      <c r="B467" s="120"/>
      <c r="C467" s="120"/>
      <c r="D467" s="120"/>
      <c r="E467" s="2"/>
      <c r="F467" s="2"/>
      <c r="G467" s="120"/>
      <c r="H467" s="120"/>
      <c r="I467" s="120"/>
      <c r="J467" s="58"/>
      <c r="K467" s="121"/>
      <c r="L467" s="2"/>
      <c r="M467" s="120"/>
      <c r="N467" s="120"/>
      <c r="O467" s="120"/>
      <c r="P467" s="120"/>
      <c r="Q467" s="2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122"/>
      <c r="AJ467" s="122"/>
      <c r="AK467" s="2"/>
      <c r="AL467" s="2"/>
      <c r="AM467" s="2"/>
      <c r="AN467" s="2"/>
      <c r="AO467" s="2"/>
      <c r="AP467" s="2"/>
      <c r="AQ467" s="2"/>
      <c r="AR467" s="15"/>
    </row>
    <row r="468" spans="1:44" ht="11.25" customHeight="1">
      <c r="A468" s="120"/>
      <c r="B468" s="120"/>
      <c r="C468" s="120"/>
      <c r="D468" s="120"/>
      <c r="E468" s="2"/>
      <c r="F468" s="2"/>
      <c r="G468" s="120"/>
      <c r="H468" s="120"/>
      <c r="I468" s="120"/>
      <c r="J468" s="58"/>
      <c r="K468" s="121"/>
      <c r="L468" s="2"/>
      <c r="M468" s="120"/>
      <c r="N468" s="120"/>
      <c r="O468" s="120"/>
      <c r="P468" s="120"/>
      <c r="Q468" s="2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122"/>
      <c r="AJ468" s="122"/>
      <c r="AK468" s="2"/>
      <c r="AL468" s="2"/>
      <c r="AM468" s="2"/>
      <c r="AN468" s="2"/>
      <c r="AO468" s="2"/>
      <c r="AP468" s="2"/>
      <c r="AQ468" s="2"/>
      <c r="AR468" s="15"/>
    </row>
    <row r="469" spans="1:44" ht="11.25" customHeight="1">
      <c r="A469" s="120"/>
      <c r="B469" s="120"/>
      <c r="C469" s="120"/>
      <c r="D469" s="120"/>
      <c r="E469" s="2"/>
      <c r="F469" s="2"/>
      <c r="G469" s="120"/>
      <c r="H469" s="120"/>
      <c r="I469" s="120"/>
      <c r="J469" s="58"/>
      <c r="K469" s="121"/>
      <c r="L469" s="2"/>
      <c r="M469" s="120"/>
      <c r="N469" s="120"/>
      <c r="O469" s="120"/>
      <c r="P469" s="120"/>
      <c r="Q469" s="2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122"/>
      <c r="AJ469" s="122"/>
      <c r="AK469" s="2"/>
      <c r="AL469" s="2"/>
      <c r="AM469" s="2"/>
      <c r="AN469" s="2"/>
      <c r="AO469" s="2"/>
      <c r="AP469" s="2"/>
      <c r="AQ469" s="2"/>
      <c r="AR469" s="15"/>
    </row>
    <row r="470" spans="1:44" ht="11.25" customHeight="1">
      <c r="A470" s="120"/>
      <c r="B470" s="120"/>
      <c r="C470" s="120"/>
      <c r="D470" s="120"/>
      <c r="E470" s="2"/>
      <c r="F470" s="2"/>
      <c r="G470" s="120"/>
      <c r="H470" s="120"/>
      <c r="I470" s="120"/>
      <c r="J470" s="58"/>
      <c r="K470" s="121"/>
      <c r="L470" s="2"/>
      <c r="M470" s="120"/>
      <c r="N470" s="120"/>
      <c r="O470" s="120"/>
      <c r="P470" s="120"/>
      <c r="Q470" s="2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122"/>
      <c r="AJ470" s="122"/>
      <c r="AK470" s="2"/>
      <c r="AL470" s="2"/>
      <c r="AM470" s="2"/>
      <c r="AN470" s="2"/>
      <c r="AO470" s="2"/>
      <c r="AP470" s="2"/>
      <c r="AQ470" s="2"/>
      <c r="AR470" s="15"/>
    </row>
    <row r="471" spans="1:44" ht="11.25" customHeight="1">
      <c r="A471" s="120"/>
      <c r="B471" s="120"/>
      <c r="C471" s="120"/>
      <c r="D471" s="120"/>
      <c r="E471" s="2"/>
      <c r="F471" s="2"/>
      <c r="G471" s="120"/>
      <c r="H471" s="120"/>
      <c r="I471" s="120"/>
      <c r="J471" s="58"/>
      <c r="K471" s="121"/>
      <c r="L471" s="2"/>
      <c r="M471" s="120"/>
      <c r="N471" s="120"/>
      <c r="O471" s="120"/>
      <c r="P471" s="120"/>
      <c r="Q471" s="2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122"/>
      <c r="AJ471" s="122"/>
      <c r="AK471" s="2"/>
      <c r="AL471" s="2"/>
      <c r="AM471" s="2"/>
      <c r="AN471" s="2"/>
      <c r="AO471" s="2"/>
      <c r="AP471" s="2"/>
      <c r="AQ471" s="2"/>
      <c r="AR471" s="15"/>
    </row>
    <row r="472" spans="1:44" ht="11.25" customHeight="1">
      <c r="A472" s="120"/>
      <c r="B472" s="120"/>
      <c r="C472" s="120"/>
      <c r="D472" s="120"/>
      <c r="E472" s="2"/>
      <c r="F472" s="2"/>
      <c r="G472" s="120"/>
      <c r="H472" s="120"/>
      <c r="I472" s="120"/>
      <c r="J472" s="58"/>
      <c r="K472" s="121"/>
      <c r="L472" s="2"/>
      <c r="M472" s="120"/>
      <c r="N472" s="120"/>
      <c r="O472" s="120"/>
      <c r="P472" s="120"/>
      <c r="Q472" s="2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122"/>
      <c r="AJ472" s="122"/>
      <c r="AK472" s="2"/>
      <c r="AL472" s="2"/>
      <c r="AM472" s="2"/>
      <c r="AN472" s="2"/>
      <c r="AO472" s="2"/>
      <c r="AP472" s="2"/>
      <c r="AQ472" s="2"/>
      <c r="AR472" s="15"/>
    </row>
    <row r="473" spans="1:44" ht="11.25" customHeight="1">
      <c r="A473" s="120"/>
      <c r="B473" s="120"/>
      <c r="C473" s="120"/>
      <c r="D473" s="120"/>
      <c r="E473" s="2"/>
      <c r="F473" s="2"/>
      <c r="G473" s="120"/>
      <c r="H473" s="120"/>
      <c r="I473" s="120"/>
      <c r="J473" s="58"/>
      <c r="K473" s="121"/>
      <c r="L473" s="2"/>
      <c r="M473" s="120"/>
      <c r="N473" s="120"/>
      <c r="O473" s="120"/>
      <c r="P473" s="120"/>
      <c r="Q473" s="2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122"/>
      <c r="AJ473" s="122"/>
      <c r="AK473" s="2"/>
      <c r="AL473" s="2"/>
      <c r="AM473" s="2"/>
      <c r="AN473" s="2"/>
      <c r="AO473" s="2"/>
      <c r="AP473" s="2"/>
      <c r="AQ473" s="2"/>
      <c r="AR473" s="15"/>
    </row>
    <row r="474" spans="1:44" ht="11.25" customHeight="1">
      <c r="A474" s="120"/>
      <c r="B474" s="120"/>
      <c r="C474" s="120"/>
      <c r="D474" s="120"/>
      <c r="E474" s="2"/>
      <c r="F474" s="2"/>
      <c r="G474" s="120"/>
      <c r="H474" s="120"/>
      <c r="I474" s="120"/>
      <c r="J474" s="58"/>
      <c r="K474" s="121"/>
      <c r="L474" s="2"/>
      <c r="M474" s="120"/>
      <c r="N474" s="120"/>
      <c r="O474" s="120"/>
      <c r="P474" s="120"/>
      <c r="Q474" s="2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122"/>
      <c r="AJ474" s="122"/>
      <c r="AK474" s="2"/>
      <c r="AL474" s="2"/>
      <c r="AM474" s="2"/>
      <c r="AN474" s="2"/>
      <c r="AO474" s="2"/>
      <c r="AP474" s="2"/>
      <c r="AQ474" s="2"/>
      <c r="AR474" s="15"/>
    </row>
    <row r="475" spans="1:44" ht="11.25" customHeight="1">
      <c r="A475" s="120"/>
      <c r="B475" s="120"/>
      <c r="C475" s="120"/>
      <c r="D475" s="120"/>
      <c r="E475" s="2"/>
      <c r="F475" s="2"/>
      <c r="G475" s="120"/>
      <c r="H475" s="120"/>
      <c r="I475" s="120"/>
      <c r="J475" s="58"/>
      <c r="K475" s="121"/>
      <c r="L475" s="2"/>
      <c r="M475" s="120"/>
      <c r="N475" s="120"/>
      <c r="O475" s="120"/>
      <c r="P475" s="120"/>
      <c r="Q475" s="2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122"/>
      <c r="AJ475" s="122"/>
      <c r="AK475" s="2"/>
      <c r="AL475" s="2"/>
      <c r="AM475" s="2"/>
      <c r="AN475" s="2"/>
      <c r="AO475" s="2"/>
      <c r="AP475" s="2"/>
      <c r="AQ475" s="2"/>
      <c r="AR475" s="15"/>
    </row>
    <row r="476" spans="1:44" ht="11.25" customHeight="1">
      <c r="A476" s="120"/>
      <c r="B476" s="120"/>
      <c r="C476" s="120"/>
      <c r="D476" s="120"/>
      <c r="E476" s="2"/>
      <c r="F476" s="2"/>
      <c r="G476" s="120"/>
      <c r="H476" s="120"/>
      <c r="I476" s="120"/>
      <c r="J476" s="58"/>
      <c r="K476" s="121"/>
      <c r="L476" s="2"/>
      <c r="M476" s="120"/>
      <c r="N476" s="120"/>
      <c r="O476" s="120"/>
      <c r="P476" s="120"/>
      <c r="Q476" s="2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122"/>
      <c r="AJ476" s="122"/>
      <c r="AK476" s="2"/>
      <c r="AL476" s="2"/>
      <c r="AM476" s="2"/>
      <c r="AN476" s="2"/>
      <c r="AO476" s="2"/>
      <c r="AP476" s="2"/>
      <c r="AQ476" s="2"/>
      <c r="AR476" s="15"/>
    </row>
    <row r="477" spans="1:44" ht="11.25" customHeight="1">
      <c r="A477" s="120"/>
      <c r="B477" s="120"/>
      <c r="C477" s="120"/>
      <c r="D477" s="120"/>
      <c r="E477" s="2"/>
      <c r="F477" s="2"/>
      <c r="G477" s="120"/>
      <c r="H477" s="120"/>
      <c r="I477" s="120"/>
      <c r="J477" s="58"/>
      <c r="K477" s="121"/>
      <c r="L477" s="2"/>
      <c r="M477" s="120"/>
      <c r="N477" s="120"/>
      <c r="O477" s="120"/>
      <c r="P477" s="120"/>
      <c r="Q477" s="2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122"/>
      <c r="AJ477" s="122"/>
      <c r="AK477" s="2"/>
      <c r="AL477" s="2"/>
      <c r="AM477" s="2"/>
      <c r="AN477" s="2"/>
      <c r="AO477" s="2"/>
      <c r="AP477" s="2"/>
      <c r="AQ477" s="2"/>
      <c r="AR477" s="15"/>
    </row>
    <row r="478" spans="1:44" ht="11.25" customHeight="1">
      <c r="A478" s="120"/>
      <c r="B478" s="120"/>
      <c r="C478" s="120"/>
      <c r="D478" s="120"/>
      <c r="E478" s="2"/>
      <c r="F478" s="2"/>
      <c r="G478" s="120"/>
      <c r="H478" s="120"/>
      <c r="I478" s="120"/>
      <c r="J478" s="58"/>
      <c r="K478" s="121"/>
      <c r="L478" s="2"/>
      <c r="M478" s="120"/>
      <c r="N478" s="120"/>
      <c r="O478" s="120"/>
      <c r="P478" s="120"/>
      <c r="Q478" s="2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122"/>
      <c r="AJ478" s="122"/>
      <c r="AK478" s="2"/>
      <c r="AL478" s="2"/>
      <c r="AM478" s="2"/>
      <c r="AN478" s="2"/>
      <c r="AO478" s="2"/>
      <c r="AP478" s="2"/>
      <c r="AQ478" s="2"/>
      <c r="AR478" s="15"/>
    </row>
    <row r="479" spans="1:44" ht="11.25" customHeight="1">
      <c r="A479" s="120"/>
      <c r="B479" s="120"/>
      <c r="C479" s="120"/>
      <c r="D479" s="120"/>
      <c r="E479" s="2"/>
      <c r="F479" s="2"/>
      <c r="G479" s="120"/>
      <c r="H479" s="120"/>
      <c r="I479" s="120"/>
      <c r="J479" s="58"/>
      <c r="K479" s="121"/>
      <c r="L479" s="2"/>
      <c r="M479" s="120"/>
      <c r="N479" s="120"/>
      <c r="O479" s="120"/>
      <c r="P479" s="120"/>
      <c r="Q479" s="2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122"/>
      <c r="AJ479" s="122"/>
      <c r="AK479" s="2"/>
      <c r="AL479" s="2"/>
      <c r="AM479" s="2"/>
      <c r="AN479" s="2"/>
      <c r="AO479" s="2"/>
      <c r="AP479" s="2"/>
      <c r="AQ479" s="2"/>
      <c r="AR479" s="15"/>
    </row>
    <row r="480" spans="1:44" ht="11.25" customHeight="1">
      <c r="A480" s="120"/>
      <c r="B480" s="120"/>
      <c r="C480" s="120"/>
      <c r="D480" s="120"/>
      <c r="E480" s="2"/>
      <c r="F480" s="2"/>
      <c r="G480" s="120"/>
      <c r="H480" s="120"/>
      <c r="I480" s="120"/>
      <c r="J480" s="58"/>
      <c r="K480" s="121"/>
      <c r="L480" s="2"/>
      <c r="M480" s="120"/>
      <c r="N480" s="120"/>
      <c r="O480" s="120"/>
      <c r="P480" s="120"/>
      <c r="Q480" s="2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122"/>
      <c r="AJ480" s="122"/>
      <c r="AK480" s="2"/>
      <c r="AL480" s="2"/>
      <c r="AM480" s="2"/>
      <c r="AN480" s="2"/>
      <c r="AO480" s="2"/>
      <c r="AP480" s="2"/>
      <c r="AQ480" s="2"/>
      <c r="AR480" s="15"/>
    </row>
    <row r="481" spans="1:44" ht="11.25" customHeight="1">
      <c r="A481" s="120"/>
      <c r="B481" s="120"/>
      <c r="C481" s="120"/>
      <c r="D481" s="120"/>
      <c r="E481" s="2"/>
      <c r="F481" s="2"/>
      <c r="G481" s="120"/>
      <c r="H481" s="120"/>
      <c r="I481" s="120"/>
      <c r="J481" s="58"/>
      <c r="K481" s="121"/>
      <c r="L481" s="2"/>
      <c r="M481" s="120"/>
      <c r="N481" s="120"/>
      <c r="O481" s="120"/>
      <c r="P481" s="120"/>
      <c r="Q481" s="2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122"/>
      <c r="AJ481" s="122"/>
      <c r="AK481" s="2"/>
      <c r="AL481" s="2"/>
      <c r="AM481" s="2"/>
      <c r="AN481" s="2"/>
      <c r="AO481" s="2"/>
      <c r="AP481" s="2"/>
      <c r="AQ481" s="2"/>
      <c r="AR481" s="15"/>
    </row>
    <row r="482" spans="1:44" ht="11.25" customHeight="1">
      <c r="A482" s="120"/>
      <c r="B482" s="120"/>
      <c r="C482" s="120"/>
      <c r="D482" s="120"/>
      <c r="E482" s="2"/>
      <c r="F482" s="2"/>
      <c r="G482" s="120"/>
      <c r="H482" s="120"/>
      <c r="I482" s="120"/>
      <c r="J482" s="58"/>
      <c r="K482" s="121"/>
      <c r="L482" s="2"/>
      <c r="M482" s="120"/>
      <c r="N482" s="120"/>
      <c r="O482" s="120"/>
      <c r="P482" s="120"/>
      <c r="Q482" s="2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122"/>
      <c r="AJ482" s="122"/>
      <c r="AK482" s="2"/>
      <c r="AL482" s="2"/>
      <c r="AM482" s="2"/>
      <c r="AN482" s="2"/>
      <c r="AO482" s="2"/>
      <c r="AP482" s="2"/>
      <c r="AQ482" s="2"/>
      <c r="AR482" s="15"/>
    </row>
    <row r="483" spans="1:44" ht="11.25" customHeight="1">
      <c r="A483" s="120"/>
      <c r="B483" s="120"/>
      <c r="C483" s="120"/>
      <c r="D483" s="120"/>
      <c r="E483" s="2"/>
      <c r="F483" s="2"/>
      <c r="G483" s="120"/>
      <c r="H483" s="120"/>
      <c r="I483" s="120"/>
      <c r="J483" s="58"/>
      <c r="K483" s="121"/>
      <c r="L483" s="2"/>
      <c r="M483" s="120"/>
      <c r="N483" s="120"/>
      <c r="O483" s="120"/>
      <c r="P483" s="120"/>
      <c r="Q483" s="2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122"/>
      <c r="AJ483" s="122"/>
      <c r="AK483" s="2"/>
      <c r="AL483" s="2"/>
      <c r="AM483" s="2"/>
      <c r="AN483" s="2"/>
      <c r="AO483" s="2"/>
      <c r="AP483" s="2"/>
      <c r="AQ483" s="2"/>
      <c r="AR483" s="15"/>
    </row>
    <row r="484" spans="1:44" ht="11.25" customHeight="1">
      <c r="A484" s="120"/>
      <c r="B484" s="120"/>
      <c r="C484" s="120"/>
      <c r="D484" s="120"/>
      <c r="E484" s="2"/>
      <c r="F484" s="2"/>
      <c r="G484" s="120"/>
      <c r="H484" s="120"/>
      <c r="I484" s="120"/>
      <c r="J484" s="58"/>
      <c r="K484" s="121"/>
      <c r="L484" s="2"/>
      <c r="M484" s="120"/>
      <c r="N484" s="120"/>
      <c r="O484" s="120"/>
      <c r="P484" s="120"/>
      <c r="Q484" s="2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122"/>
      <c r="AJ484" s="122"/>
      <c r="AK484" s="2"/>
      <c r="AL484" s="2"/>
      <c r="AM484" s="2"/>
      <c r="AN484" s="2"/>
      <c r="AO484" s="2"/>
      <c r="AP484" s="2"/>
      <c r="AQ484" s="2"/>
      <c r="AR484" s="15"/>
    </row>
    <row r="485" spans="1:44" ht="11.25" customHeight="1">
      <c r="A485" s="120"/>
      <c r="B485" s="120"/>
      <c r="C485" s="120"/>
      <c r="D485" s="120"/>
      <c r="E485" s="2"/>
      <c r="F485" s="2"/>
      <c r="G485" s="120"/>
      <c r="H485" s="120"/>
      <c r="I485" s="120"/>
      <c r="J485" s="58"/>
      <c r="K485" s="121"/>
      <c r="L485" s="2"/>
      <c r="M485" s="120"/>
      <c r="N485" s="120"/>
      <c r="O485" s="120"/>
      <c r="P485" s="120"/>
      <c r="Q485" s="2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122"/>
      <c r="AJ485" s="122"/>
      <c r="AK485" s="2"/>
      <c r="AL485" s="2"/>
      <c r="AM485" s="2"/>
      <c r="AN485" s="2"/>
      <c r="AO485" s="2"/>
      <c r="AP485" s="2"/>
      <c r="AQ485" s="2"/>
      <c r="AR485" s="15"/>
    </row>
    <row r="486" spans="1:44" ht="11.25" customHeight="1">
      <c r="A486" s="120"/>
      <c r="B486" s="120"/>
      <c r="C486" s="120"/>
      <c r="D486" s="120"/>
      <c r="E486" s="2"/>
      <c r="F486" s="2"/>
      <c r="G486" s="120"/>
      <c r="H486" s="120"/>
      <c r="I486" s="120"/>
      <c r="J486" s="58"/>
      <c r="K486" s="121"/>
      <c r="L486" s="2"/>
      <c r="M486" s="120"/>
      <c r="N486" s="120"/>
      <c r="O486" s="120"/>
      <c r="P486" s="120"/>
      <c r="Q486" s="2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122"/>
      <c r="AJ486" s="122"/>
      <c r="AK486" s="2"/>
      <c r="AL486" s="2"/>
      <c r="AM486" s="2"/>
      <c r="AN486" s="2"/>
      <c r="AO486" s="2"/>
      <c r="AP486" s="2"/>
      <c r="AQ486" s="2"/>
      <c r="AR486" s="15"/>
    </row>
    <row r="487" spans="1:44" ht="11.25" customHeight="1">
      <c r="A487" s="120"/>
      <c r="B487" s="120"/>
      <c r="C487" s="120"/>
      <c r="D487" s="120"/>
      <c r="E487" s="2"/>
      <c r="F487" s="2"/>
      <c r="G487" s="120"/>
      <c r="H487" s="120"/>
      <c r="I487" s="120"/>
      <c r="J487" s="58"/>
      <c r="K487" s="121"/>
      <c r="L487" s="2"/>
      <c r="M487" s="120"/>
      <c r="N487" s="120"/>
      <c r="O487" s="120"/>
      <c r="P487" s="120"/>
      <c r="Q487" s="2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122"/>
      <c r="AJ487" s="122"/>
      <c r="AK487" s="2"/>
      <c r="AL487" s="2"/>
      <c r="AM487" s="2"/>
      <c r="AN487" s="2"/>
      <c r="AO487" s="2"/>
      <c r="AP487" s="2"/>
      <c r="AQ487" s="2"/>
      <c r="AR487" s="15"/>
    </row>
    <row r="488" spans="1:44" ht="11.25" customHeight="1">
      <c r="A488" s="120"/>
      <c r="B488" s="120"/>
      <c r="C488" s="120"/>
      <c r="D488" s="120"/>
      <c r="E488" s="2"/>
      <c r="F488" s="2"/>
      <c r="G488" s="120"/>
      <c r="H488" s="120"/>
      <c r="I488" s="120"/>
      <c r="J488" s="58"/>
      <c r="K488" s="121"/>
      <c r="L488" s="2"/>
      <c r="M488" s="120"/>
      <c r="N488" s="120"/>
      <c r="O488" s="120"/>
      <c r="P488" s="120"/>
      <c r="Q488" s="2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122"/>
      <c r="AJ488" s="122"/>
      <c r="AK488" s="2"/>
      <c r="AL488" s="2"/>
      <c r="AM488" s="2"/>
      <c r="AN488" s="2"/>
      <c r="AO488" s="2"/>
      <c r="AP488" s="2"/>
      <c r="AQ488" s="2"/>
      <c r="AR488" s="15"/>
    </row>
    <row r="489" spans="1:44" ht="11.25" customHeight="1">
      <c r="A489" s="120"/>
      <c r="B489" s="120"/>
      <c r="C489" s="120"/>
      <c r="D489" s="120"/>
      <c r="E489" s="2"/>
      <c r="F489" s="2"/>
      <c r="G489" s="120"/>
      <c r="H489" s="120"/>
      <c r="I489" s="120"/>
      <c r="J489" s="58"/>
      <c r="K489" s="121"/>
      <c r="L489" s="2"/>
      <c r="M489" s="120"/>
      <c r="N489" s="120"/>
      <c r="O489" s="120"/>
      <c r="P489" s="120"/>
      <c r="Q489" s="2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122"/>
      <c r="AJ489" s="122"/>
      <c r="AK489" s="2"/>
      <c r="AL489" s="2"/>
      <c r="AM489" s="2"/>
      <c r="AN489" s="2"/>
      <c r="AO489" s="2"/>
      <c r="AP489" s="2"/>
      <c r="AQ489" s="2"/>
      <c r="AR489" s="15"/>
    </row>
    <row r="490" spans="1:44" ht="11.25" customHeight="1">
      <c r="A490" s="120"/>
      <c r="B490" s="120"/>
      <c r="C490" s="120"/>
      <c r="D490" s="120"/>
      <c r="E490" s="2"/>
      <c r="F490" s="2"/>
      <c r="G490" s="120"/>
      <c r="H490" s="120"/>
      <c r="I490" s="120"/>
      <c r="J490" s="58"/>
      <c r="K490" s="121"/>
      <c r="L490" s="2"/>
      <c r="M490" s="120"/>
      <c r="N490" s="120"/>
      <c r="O490" s="120"/>
      <c r="P490" s="120"/>
      <c r="Q490" s="2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122"/>
      <c r="AJ490" s="122"/>
      <c r="AK490" s="2"/>
      <c r="AL490" s="2"/>
      <c r="AM490" s="2"/>
      <c r="AN490" s="2"/>
      <c r="AO490" s="2"/>
      <c r="AP490" s="2"/>
      <c r="AQ490" s="2"/>
      <c r="AR490" s="15"/>
    </row>
    <row r="491" spans="1:44" ht="11.25" customHeight="1">
      <c r="A491" s="120"/>
      <c r="B491" s="120"/>
      <c r="C491" s="120"/>
      <c r="D491" s="120"/>
      <c r="E491" s="2"/>
      <c r="F491" s="2"/>
      <c r="G491" s="120"/>
      <c r="H491" s="120"/>
      <c r="I491" s="120"/>
      <c r="J491" s="58"/>
      <c r="K491" s="121"/>
      <c r="L491" s="2"/>
      <c r="M491" s="120"/>
      <c r="N491" s="120"/>
      <c r="O491" s="120"/>
      <c r="P491" s="120"/>
      <c r="Q491" s="2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122"/>
      <c r="AJ491" s="122"/>
      <c r="AK491" s="2"/>
      <c r="AL491" s="2"/>
      <c r="AM491" s="2"/>
      <c r="AN491" s="2"/>
      <c r="AO491" s="2"/>
      <c r="AP491" s="2"/>
      <c r="AQ491" s="2"/>
      <c r="AR491" s="15"/>
    </row>
    <row r="492" spans="1:44" ht="11.25" customHeight="1">
      <c r="A492" s="120"/>
      <c r="B492" s="120"/>
      <c r="C492" s="120"/>
      <c r="D492" s="120"/>
      <c r="E492" s="2"/>
      <c r="F492" s="2"/>
      <c r="G492" s="120"/>
      <c r="H492" s="120"/>
      <c r="I492" s="120"/>
      <c r="J492" s="58"/>
      <c r="K492" s="121"/>
      <c r="L492" s="2"/>
      <c r="M492" s="120"/>
      <c r="N492" s="120"/>
      <c r="O492" s="120"/>
      <c r="P492" s="120"/>
      <c r="Q492" s="2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122"/>
      <c r="AJ492" s="122"/>
      <c r="AK492" s="2"/>
      <c r="AL492" s="2"/>
      <c r="AM492" s="2"/>
      <c r="AN492" s="2"/>
      <c r="AO492" s="2"/>
      <c r="AP492" s="2"/>
      <c r="AQ492" s="2"/>
      <c r="AR492" s="15"/>
    </row>
    <row r="493" spans="1:44" ht="11.25" customHeight="1">
      <c r="A493" s="120"/>
      <c r="B493" s="120"/>
      <c r="C493" s="120"/>
      <c r="D493" s="120"/>
      <c r="E493" s="2"/>
      <c r="F493" s="2"/>
      <c r="G493" s="120"/>
      <c r="H493" s="120"/>
      <c r="I493" s="120"/>
      <c r="J493" s="58"/>
      <c r="K493" s="121"/>
      <c r="L493" s="2"/>
      <c r="M493" s="120"/>
      <c r="N493" s="120"/>
      <c r="O493" s="120"/>
      <c r="P493" s="120"/>
      <c r="Q493" s="2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122"/>
      <c r="AJ493" s="122"/>
      <c r="AK493" s="2"/>
      <c r="AL493" s="2"/>
      <c r="AM493" s="2"/>
      <c r="AN493" s="2"/>
      <c r="AO493" s="2"/>
      <c r="AP493" s="2"/>
      <c r="AQ493" s="2"/>
      <c r="AR493" s="15"/>
    </row>
    <row r="494" spans="1:44" ht="11.25" customHeight="1">
      <c r="A494" s="120"/>
      <c r="B494" s="120"/>
      <c r="C494" s="120"/>
      <c r="D494" s="120"/>
      <c r="E494" s="2"/>
      <c r="F494" s="2"/>
      <c r="G494" s="120"/>
      <c r="H494" s="120"/>
      <c r="I494" s="120"/>
      <c r="J494" s="58"/>
      <c r="K494" s="121"/>
      <c r="L494" s="2"/>
      <c r="M494" s="120"/>
      <c r="N494" s="120"/>
      <c r="O494" s="120"/>
      <c r="P494" s="120"/>
      <c r="Q494" s="2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122"/>
      <c r="AJ494" s="122"/>
      <c r="AK494" s="2"/>
      <c r="AL494" s="2"/>
      <c r="AM494" s="2"/>
      <c r="AN494" s="2"/>
      <c r="AO494" s="2"/>
      <c r="AP494" s="2"/>
      <c r="AQ494" s="2"/>
      <c r="AR494" s="15"/>
    </row>
    <row r="495" spans="1:44" ht="11.25" customHeight="1">
      <c r="A495" s="120"/>
      <c r="B495" s="120"/>
      <c r="C495" s="120"/>
      <c r="D495" s="120"/>
      <c r="E495" s="2"/>
      <c r="F495" s="2"/>
      <c r="G495" s="120"/>
      <c r="H495" s="120"/>
      <c r="I495" s="120"/>
      <c r="J495" s="58"/>
      <c r="K495" s="121"/>
      <c r="L495" s="2"/>
      <c r="M495" s="120"/>
      <c r="N495" s="120"/>
      <c r="O495" s="120"/>
      <c r="P495" s="120"/>
      <c r="Q495" s="2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122"/>
      <c r="AJ495" s="122"/>
      <c r="AK495" s="2"/>
      <c r="AL495" s="2"/>
      <c r="AM495" s="2"/>
      <c r="AN495" s="2"/>
      <c r="AO495" s="2"/>
      <c r="AP495" s="2"/>
      <c r="AQ495" s="2"/>
      <c r="AR495" s="15"/>
    </row>
    <row r="496" spans="1:44" ht="11.25" customHeight="1">
      <c r="A496" s="120"/>
      <c r="B496" s="120"/>
      <c r="C496" s="120"/>
      <c r="D496" s="120"/>
      <c r="E496" s="2"/>
      <c r="F496" s="2"/>
      <c r="G496" s="120"/>
      <c r="H496" s="120"/>
      <c r="I496" s="120"/>
      <c r="J496" s="58"/>
      <c r="K496" s="121"/>
      <c r="L496" s="2"/>
      <c r="M496" s="120"/>
      <c r="N496" s="120"/>
      <c r="O496" s="120"/>
      <c r="P496" s="120"/>
      <c r="Q496" s="2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122"/>
      <c r="AJ496" s="122"/>
      <c r="AK496" s="2"/>
      <c r="AL496" s="2"/>
      <c r="AM496" s="2"/>
      <c r="AN496" s="2"/>
      <c r="AO496" s="2"/>
      <c r="AP496" s="2"/>
      <c r="AQ496" s="2"/>
      <c r="AR496" s="15"/>
    </row>
    <row r="497" spans="1:44" ht="11.25" customHeight="1">
      <c r="A497" s="120"/>
      <c r="B497" s="120"/>
      <c r="C497" s="120"/>
      <c r="D497" s="120"/>
      <c r="E497" s="2"/>
      <c r="F497" s="2"/>
      <c r="G497" s="120"/>
      <c r="H497" s="120"/>
      <c r="I497" s="120"/>
      <c r="J497" s="58"/>
      <c r="K497" s="121"/>
      <c r="L497" s="2"/>
      <c r="M497" s="120"/>
      <c r="N497" s="120"/>
      <c r="O497" s="120"/>
      <c r="P497" s="120"/>
      <c r="Q497" s="2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122"/>
      <c r="AJ497" s="122"/>
      <c r="AK497" s="2"/>
      <c r="AL497" s="2"/>
      <c r="AM497" s="2"/>
      <c r="AN497" s="2"/>
      <c r="AO497" s="2"/>
      <c r="AP497" s="2"/>
      <c r="AQ497" s="2"/>
      <c r="AR497" s="15"/>
    </row>
    <row r="498" spans="1:44" ht="11.25" customHeight="1">
      <c r="A498" s="120"/>
      <c r="B498" s="120"/>
      <c r="C498" s="120"/>
      <c r="D498" s="120"/>
      <c r="E498" s="2"/>
      <c r="F498" s="2"/>
      <c r="G498" s="120"/>
      <c r="H498" s="120"/>
      <c r="I498" s="120"/>
      <c r="J498" s="58"/>
      <c r="K498" s="121"/>
      <c r="L498" s="2"/>
      <c r="M498" s="120"/>
      <c r="N498" s="120"/>
      <c r="O498" s="120"/>
      <c r="P498" s="120"/>
      <c r="Q498" s="2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122"/>
      <c r="AJ498" s="122"/>
      <c r="AK498" s="2"/>
      <c r="AL498" s="2"/>
      <c r="AM498" s="2"/>
      <c r="AN498" s="2"/>
      <c r="AO498" s="2"/>
      <c r="AP498" s="2"/>
      <c r="AQ498" s="2"/>
      <c r="AR498" s="15"/>
    </row>
    <row r="499" spans="1:44" ht="11.25" customHeight="1">
      <c r="A499" s="120"/>
      <c r="B499" s="120"/>
      <c r="C499" s="120"/>
      <c r="D499" s="120"/>
      <c r="E499" s="2"/>
      <c r="F499" s="2"/>
      <c r="G499" s="120"/>
      <c r="H499" s="120"/>
      <c r="I499" s="120"/>
      <c r="J499" s="58"/>
      <c r="K499" s="121"/>
      <c r="L499" s="2"/>
      <c r="M499" s="120"/>
      <c r="N499" s="120"/>
      <c r="O499" s="120"/>
      <c r="P499" s="120"/>
      <c r="Q499" s="2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122"/>
      <c r="AJ499" s="122"/>
      <c r="AK499" s="2"/>
      <c r="AL499" s="2"/>
      <c r="AM499" s="2"/>
      <c r="AN499" s="2"/>
      <c r="AO499" s="2"/>
      <c r="AP499" s="2"/>
      <c r="AQ499" s="2"/>
      <c r="AR499" s="15"/>
    </row>
    <row r="500" spans="1:44" ht="11.25" customHeight="1">
      <c r="A500" s="120"/>
      <c r="B500" s="120"/>
      <c r="C500" s="120"/>
      <c r="D500" s="120"/>
      <c r="E500" s="2"/>
      <c r="F500" s="2"/>
      <c r="G500" s="120"/>
      <c r="H500" s="120"/>
      <c r="I500" s="120"/>
      <c r="J500" s="58"/>
      <c r="K500" s="121"/>
      <c r="L500" s="2"/>
      <c r="M500" s="120"/>
      <c r="N500" s="120"/>
      <c r="O500" s="120"/>
      <c r="P500" s="120"/>
      <c r="Q500" s="2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122"/>
      <c r="AJ500" s="122"/>
      <c r="AK500" s="2"/>
      <c r="AL500" s="2"/>
      <c r="AM500" s="2"/>
      <c r="AN500" s="2"/>
      <c r="AO500" s="2"/>
      <c r="AP500" s="2"/>
      <c r="AQ500" s="2"/>
      <c r="AR500" s="15"/>
    </row>
    <row r="501" spans="1:44" ht="11.25" customHeight="1">
      <c r="A501" s="120"/>
      <c r="B501" s="120"/>
      <c r="C501" s="120"/>
      <c r="D501" s="120"/>
      <c r="E501" s="2"/>
      <c r="F501" s="2"/>
      <c r="G501" s="120"/>
      <c r="H501" s="120"/>
      <c r="I501" s="120"/>
      <c r="J501" s="58"/>
      <c r="K501" s="121"/>
      <c r="L501" s="2"/>
      <c r="M501" s="120"/>
      <c r="N501" s="120"/>
      <c r="O501" s="120"/>
      <c r="P501" s="120"/>
      <c r="Q501" s="2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122"/>
      <c r="AJ501" s="122"/>
      <c r="AK501" s="2"/>
      <c r="AL501" s="2"/>
      <c r="AM501" s="2"/>
      <c r="AN501" s="2"/>
      <c r="AO501" s="2"/>
      <c r="AP501" s="2"/>
      <c r="AQ501" s="2"/>
      <c r="AR501" s="15"/>
    </row>
    <row r="502" spans="1:44" ht="11.25" customHeight="1">
      <c r="A502" s="120"/>
      <c r="B502" s="120"/>
      <c r="C502" s="120"/>
      <c r="D502" s="120"/>
      <c r="E502" s="2"/>
      <c r="F502" s="2"/>
      <c r="G502" s="120"/>
      <c r="H502" s="120"/>
      <c r="I502" s="120"/>
      <c r="J502" s="58"/>
      <c r="K502" s="121"/>
      <c r="L502" s="2"/>
      <c r="M502" s="120"/>
      <c r="N502" s="120"/>
      <c r="O502" s="120"/>
      <c r="P502" s="120"/>
      <c r="Q502" s="2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122"/>
      <c r="AJ502" s="122"/>
      <c r="AK502" s="2"/>
      <c r="AL502" s="2"/>
      <c r="AM502" s="2"/>
      <c r="AN502" s="2"/>
      <c r="AO502" s="2"/>
      <c r="AP502" s="2"/>
      <c r="AQ502" s="2"/>
      <c r="AR502" s="15"/>
    </row>
    <row r="503" spans="1:44" ht="11.25" customHeight="1">
      <c r="A503" s="120"/>
      <c r="B503" s="120"/>
      <c r="C503" s="120"/>
      <c r="D503" s="120"/>
      <c r="E503" s="2"/>
      <c r="F503" s="2"/>
      <c r="G503" s="120"/>
      <c r="H503" s="120"/>
      <c r="I503" s="120"/>
      <c r="J503" s="58"/>
      <c r="K503" s="121"/>
      <c r="L503" s="2"/>
      <c r="M503" s="120"/>
      <c r="N503" s="120"/>
      <c r="O503" s="120"/>
      <c r="P503" s="120"/>
      <c r="Q503" s="2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122"/>
      <c r="AJ503" s="122"/>
      <c r="AK503" s="2"/>
      <c r="AL503" s="2"/>
      <c r="AM503" s="2"/>
      <c r="AN503" s="2"/>
      <c r="AO503" s="2"/>
      <c r="AP503" s="2"/>
      <c r="AQ503" s="2"/>
      <c r="AR503" s="15"/>
    </row>
    <row r="504" spans="1:44" ht="11.25" customHeight="1">
      <c r="A504" s="120"/>
      <c r="B504" s="120"/>
      <c r="C504" s="120"/>
      <c r="D504" s="120"/>
      <c r="E504" s="2"/>
      <c r="F504" s="2"/>
      <c r="G504" s="120"/>
      <c r="H504" s="120"/>
      <c r="I504" s="120"/>
      <c r="J504" s="58"/>
      <c r="K504" s="121"/>
      <c r="L504" s="2"/>
      <c r="M504" s="120"/>
      <c r="N504" s="120"/>
      <c r="O504" s="120"/>
      <c r="P504" s="120"/>
      <c r="Q504" s="2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122"/>
      <c r="AJ504" s="122"/>
      <c r="AK504" s="2"/>
      <c r="AL504" s="2"/>
      <c r="AM504" s="2"/>
      <c r="AN504" s="2"/>
      <c r="AO504" s="2"/>
      <c r="AP504" s="2"/>
      <c r="AQ504" s="2"/>
      <c r="AR504" s="15"/>
    </row>
    <row r="505" spans="1:44" ht="11.25" customHeight="1">
      <c r="A505" s="120"/>
      <c r="B505" s="120"/>
      <c r="C505" s="120"/>
      <c r="D505" s="120"/>
      <c r="E505" s="2"/>
      <c r="F505" s="2"/>
      <c r="G505" s="120"/>
      <c r="H505" s="120"/>
      <c r="I505" s="120"/>
      <c r="J505" s="58"/>
      <c r="K505" s="121"/>
      <c r="L505" s="2"/>
      <c r="M505" s="120"/>
      <c r="N505" s="120"/>
      <c r="O505" s="120"/>
      <c r="P505" s="120"/>
      <c r="Q505" s="2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122"/>
      <c r="AJ505" s="122"/>
      <c r="AK505" s="2"/>
      <c r="AL505" s="2"/>
      <c r="AM505" s="2"/>
      <c r="AN505" s="2"/>
      <c r="AO505" s="2"/>
      <c r="AP505" s="2"/>
      <c r="AQ505" s="2"/>
      <c r="AR505" s="15"/>
    </row>
    <row r="506" spans="1:44" ht="11.25" customHeight="1">
      <c r="A506" s="120"/>
      <c r="B506" s="120"/>
      <c r="C506" s="120"/>
      <c r="D506" s="120"/>
      <c r="E506" s="2"/>
      <c r="F506" s="2"/>
      <c r="G506" s="120"/>
      <c r="H506" s="120"/>
      <c r="I506" s="120"/>
      <c r="J506" s="58"/>
      <c r="K506" s="121"/>
      <c r="L506" s="2"/>
      <c r="M506" s="120"/>
      <c r="N506" s="120"/>
      <c r="O506" s="120"/>
      <c r="P506" s="120"/>
      <c r="Q506" s="2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122"/>
      <c r="AJ506" s="122"/>
      <c r="AK506" s="2"/>
      <c r="AL506" s="2"/>
      <c r="AM506" s="2"/>
      <c r="AN506" s="2"/>
      <c r="AO506" s="2"/>
      <c r="AP506" s="2"/>
      <c r="AQ506" s="2"/>
      <c r="AR506" s="15"/>
    </row>
    <row r="507" spans="1:44" ht="11.25" customHeight="1">
      <c r="A507" s="120"/>
      <c r="B507" s="120"/>
      <c r="C507" s="120"/>
      <c r="D507" s="120"/>
      <c r="E507" s="2"/>
      <c r="F507" s="2"/>
      <c r="G507" s="120"/>
      <c r="H507" s="120"/>
      <c r="I507" s="120"/>
      <c r="J507" s="58"/>
      <c r="K507" s="121"/>
      <c r="L507" s="2"/>
      <c r="M507" s="120"/>
      <c r="N507" s="120"/>
      <c r="O507" s="120"/>
      <c r="P507" s="120"/>
      <c r="Q507" s="2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122"/>
      <c r="AJ507" s="122"/>
      <c r="AK507" s="2"/>
      <c r="AL507" s="2"/>
      <c r="AM507" s="2"/>
      <c r="AN507" s="2"/>
      <c r="AO507" s="2"/>
      <c r="AP507" s="2"/>
      <c r="AQ507" s="2"/>
      <c r="AR507" s="15"/>
    </row>
    <row r="508" spans="1:44" ht="11.25" customHeight="1">
      <c r="A508" s="120"/>
      <c r="B508" s="120"/>
      <c r="C508" s="120"/>
      <c r="D508" s="120"/>
      <c r="E508" s="2"/>
      <c r="F508" s="2"/>
      <c r="G508" s="120"/>
      <c r="H508" s="120"/>
      <c r="I508" s="120"/>
      <c r="J508" s="58"/>
      <c r="K508" s="121"/>
      <c r="L508" s="2"/>
      <c r="M508" s="120"/>
      <c r="N508" s="120"/>
      <c r="O508" s="120"/>
      <c r="P508" s="120"/>
      <c r="Q508" s="2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122"/>
      <c r="AJ508" s="122"/>
      <c r="AK508" s="2"/>
      <c r="AL508" s="2"/>
      <c r="AM508" s="2"/>
      <c r="AN508" s="2"/>
      <c r="AO508" s="2"/>
      <c r="AP508" s="2"/>
      <c r="AQ508" s="2"/>
      <c r="AR508" s="15"/>
    </row>
    <row r="509" spans="1:44" ht="11.25" customHeight="1">
      <c r="A509" s="120"/>
      <c r="B509" s="120"/>
      <c r="C509" s="120"/>
      <c r="D509" s="120"/>
      <c r="E509" s="2"/>
      <c r="F509" s="2"/>
      <c r="G509" s="120"/>
      <c r="H509" s="120"/>
      <c r="I509" s="120"/>
      <c r="J509" s="58"/>
      <c r="K509" s="121"/>
      <c r="L509" s="2"/>
      <c r="M509" s="120"/>
      <c r="N509" s="120"/>
      <c r="O509" s="120"/>
      <c r="P509" s="120"/>
      <c r="Q509" s="2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122"/>
      <c r="AJ509" s="122"/>
      <c r="AK509" s="2"/>
      <c r="AL509" s="2"/>
      <c r="AM509" s="2"/>
      <c r="AN509" s="2"/>
      <c r="AO509" s="2"/>
      <c r="AP509" s="2"/>
      <c r="AQ509" s="2"/>
      <c r="AR509" s="15"/>
    </row>
    <row r="510" spans="1:44" ht="11.25" customHeight="1">
      <c r="A510" s="120"/>
      <c r="B510" s="120"/>
      <c r="C510" s="120"/>
      <c r="D510" s="120"/>
      <c r="E510" s="2"/>
      <c r="F510" s="2"/>
      <c r="G510" s="120"/>
      <c r="H510" s="120"/>
      <c r="I510" s="120"/>
      <c r="J510" s="58"/>
      <c r="K510" s="121"/>
      <c r="L510" s="2"/>
      <c r="M510" s="120"/>
      <c r="N510" s="120"/>
      <c r="O510" s="120"/>
      <c r="P510" s="120"/>
      <c r="Q510" s="2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122"/>
      <c r="AJ510" s="122"/>
      <c r="AK510" s="2"/>
      <c r="AL510" s="2"/>
      <c r="AM510" s="2"/>
      <c r="AN510" s="2"/>
      <c r="AO510" s="2"/>
      <c r="AP510" s="2"/>
      <c r="AQ510" s="2"/>
      <c r="AR510" s="15"/>
    </row>
    <row r="511" spans="1:44" ht="11.25" customHeight="1">
      <c r="A511" s="120"/>
      <c r="B511" s="120"/>
      <c r="C511" s="120"/>
      <c r="D511" s="120"/>
      <c r="E511" s="2"/>
      <c r="F511" s="2"/>
      <c r="G511" s="120"/>
      <c r="H511" s="120"/>
      <c r="I511" s="120"/>
      <c r="J511" s="58"/>
      <c r="K511" s="121"/>
      <c r="L511" s="2"/>
      <c r="M511" s="120"/>
      <c r="N511" s="120"/>
      <c r="O511" s="120"/>
      <c r="P511" s="120"/>
      <c r="Q511" s="2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122"/>
      <c r="AJ511" s="122"/>
      <c r="AK511" s="2"/>
      <c r="AL511" s="2"/>
      <c r="AM511" s="2"/>
      <c r="AN511" s="2"/>
      <c r="AO511" s="2"/>
      <c r="AP511" s="2"/>
      <c r="AQ511" s="2"/>
      <c r="AR511" s="15"/>
    </row>
    <row r="512" spans="1:44" ht="11.25" customHeight="1">
      <c r="A512" s="120"/>
      <c r="B512" s="120"/>
      <c r="C512" s="120"/>
      <c r="D512" s="120"/>
      <c r="E512" s="2"/>
      <c r="F512" s="2"/>
      <c r="G512" s="120"/>
      <c r="H512" s="120"/>
      <c r="I512" s="120"/>
      <c r="J512" s="58"/>
      <c r="K512" s="121"/>
      <c r="L512" s="2"/>
      <c r="M512" s="120"/>
      <c r="N512" s="120"/>
      <c r="O512" s="120"/>
      <c r="P512" s="120"/>
      <c r="Q512" s="2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122"/>
      <c r="AJ512" s="122"/>
      <c r="AK512" s="2"/>
      <c r="AL512" s="2"/>
      <c r="AM512" s="2"/>
      <c r="AN512" s="2"/>
      <c r="AO512" s="2"/>
      <c r="AP512" s="2"/>
      <c r="AQ512" s="2"/>
      <c r="AR512" s="15"/>
    </row>
    <row r="513" spans="1:44" ht="11.25" customHeight="1">
      <c r="A513" s="120"/>
      <c r="B513" s="120"/>
      <c r="C513" s="120"/>
      <c r="D513" s="120"/>
      <c r="E513" s="2"/>
      <c r="F513" s="2"/>
      <c r="G513" s="120"/>
      <c r="H513" s="120"/>
      <c r="I513" s="120"/>
      <c r="J513" s="58"/>
      <c r="K513" s="121"/>
      <c r="L513" s="2"/>
      <c r="M513" s="120"/>
      <c r="N513" s="120"/>
      <c r="O513" s="120"/>
      <c r="P513" s="120"/>
      <c r="Q513" s="2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122"/>
      <c r="AJ513" s="122"/>
      <c r="AK513" s="2"/>
      <c r="AL513" s="2"/>
      <c r="AM513" s="2"/>
      <c r="AN513" s="2"/>
      <c r="AO513" s="2"/>
      <c r="AP513" s="2"/>
      <c r="AQ513" s="2"/>
      <c r="AR513" s="15"/>
    </row>
    <row r="514" spans="1:44" ht="11.25" customHeight="1">
      <c r="A514" s="120"/>
      <c r="B514" s="120"/>
      <c r="C514" s="120"/>
      <c r="D514" s="120"/>
      <c r="E514" s="2"/>
      <c r="F514" s="2"/>
      <c r="G514" s="120"/>
      <c r="H514" s="120"/>
      <c r="I514" s="120"/>
      <c r="J514" s="58"/>
      <c r="K514" s="121"/>
      <c r="L514" s="2"/>
      <c r="M514" s="120"/>
      <c r="N514" s="120"/>
      <c r="O514" s="120"/>
      <c r="P514" s="120"/>
      <c r="Q514" s="2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122"/>
      <c r="AJ514" s="122"/>
      <c r="AK514" s="2"/>
      <c r="AL514" s="2"/>
      <c r="AM514" s="2"/>
      <c r="AN514" s="2"/>
      <c r="AO514" s="2"/>
      <c r="AP514" s="2"/>
      <c r="AQ514" s="2"/>
      <c r="AR514" s="15"/>
    </row>
    <row r="515" spans="1:44" ht="11.25" customHeight="1">
      <c r="A515" s="120"/>
      <c r="B515" s="120"/>
      <c r="C515" s="120"/>
      <c r="D515" s="120"/>
      <c r="E515" s="2"/>
      <c r="F515" s="2"/>
      <c r="G515" s="120"/>
      <c r="H515" s="120"/>
      <c r="I515" s="120"/>
      <c r="J515" s="58"/>
      <c r="K515" s="121"/>
      <c r="L515" s="2"/>
      <c r="M515" s="120"/>
      <c r="N515" s="120"/>
      <c r="O515" s="120"/>
      <c r="P515" s="120"/>
      <c r="Q515" s="2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122"/>
      <c r="AJ515" s="122"/>
      <c r="AK515" s="2"/>
      <c r="AL515" s="2"/>
      <c r="AM515" s="2"/>
      <c r="AN515" s="2"/>
      <c r="AO515" s="2"/>
      <c r="AP515" s="2"/>
      <c r="AQ515" s="2"/>
      <c r="AR515" s="15"/>
    </row>
    <row r="516" spans="1:44" ht="11.25" customHeight="1">
      <c r="A516" s="120"/>
      <c r="B516" s="120"/>
      <c r="C516" s="120"/>
      <c r="D516" s="120"/>
      <c r="E516" s="2"/>
      <c r="F516" s="2"/>
      <c r="G516" s="120"/>
      <c r="H516" s="120"/>
      <c r="I516" s="120"/>
      <c r="J516" s="58"/>
      <c r="K516" s="121"/>
      <c r="L516" s="2"/>
      <c r="M516" s="120"/>
      <c r="N516" s="120"/>
      <c r="O516" s="120"/>
      <c r="P516" s="120"/>
      <c r="Q516" s="2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122"/>
      <c r="AJ516" s="122"/>
      <c r="AK516" s="2"/>
      <c r="AL516" s="2"/>
      <c r="AM516" s="2"/>
      <c r="AN516" s="2"/>
      <c r="AO516" s="2"/>
      <c r="AP516" s="2"/>
      <c r="AQ516" s="2"/>
      <c r="AR516" s="15"/>
    </row>
    <row r="517" spans="1:44" ht="11.25" customHeight="1">
      <c r="A517" s="120"/>
      <c r="B517" s="120"/>
      <c r="C517" s="120"/>
      <c r="D517" s="120"/>
      <c r="E517" s="2"/>
      <c r="F517" s="2"/>
      <c r="G517" s="120"/>
      <c r="H517" s="120"/>
      <c r="I517" s="120"/>
      <c r="J517" s="58"/>
      <c r="K517" s="121"/>
      <c r="L517" s="2"/>
      <c r="M517" s="120"/>
      <c r="N517" s="120"/>
      <c r="O517" s="120"/>
      <c r="P517" s="120"/>
      <c r="Q517" s="2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122"/>
      <c r="AJ517" s="122"/>
      <c r="AK517" s="2"/>
      <c r="AL517" s="2"/>
      <c r="AM517" s="2"/>
      <c r="AN517" s="2"/>
      <c r="AO517" s="2"/>
      <c r="AP517" s="2"/>
      <c r="AQ517" s="2"/>
      <c r="AR517" s="15"/>
    </row>
    <row r="518" spans="1:44" ht="11.25" customHeight="1">
      <c r="A518" s="120"/>
      <c r="B518" s="120"/>
      <c r="C518" s="120"/>
      <c r="D518" s="120"/>
      <c r="E518" s="2"/>
      <c r="F518" s="2"/>
      <c r="G518" s="120"/>
      <c r="H518" s="120"/>
      <c r="I518" s="120"/>
      <c r="J518" s="58"/>
      <c r="K518" s="121"/>
      <c r="L518" s="2"/>
      <c r="M518" s="120"/>
      <c r="N518" s="120"/>
      <c r="O518" s="120"/>
      <c r="P518" s="120"/>
      <c r="Q518" s="2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122"/>
      <c r="AJ518" s="122"/>
      <c r="AK518" s="2"/>
      <c r="AL518" s="2"/>
      <c r="AM518" s="2"/>
      <c r="AN518" s="2"/>
      <c r="AO518" s="2"/>
      <c r="AP518" s="2"/>
      <c r="AQ518" s="2"/>
      <c r="AR518" s="15"/>
    </row>
    <row r="519" spans="1:44" ht="11.25" customHeight="1">
      <c r="A519" s="120"/>
      <c r="B519" s="120"/>
      <c r="C519" s="120"/>
      <c r="D519" s="120"/>
      <c r="E519" s="2"/>
      <c r="F519" s="2"/>
      <c r="G519" s="120"/>
      <c r="H519" s="120"/>
      <c r="I519" s="120"/>
      <c r="J519" s="58"/>
      <c r="K519" s="121"/>
      <c r="L519" s="2"/>
      <c r="M519" s="120"/>
      <c r="N519" s="120"/>
      <c r="O519" s="120"/>
      <c r="P519" s="120"/>
      <c r="Q519" s="2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122"/>
      <c r="AJ519" s="122"/>
      <c r="AK519" s="2"/>
      <c r="AL519" s="2"/>
      <c r="AM519" s="2"/>
      <c r="AN519" s="2"/>
      <c r="AO519" s="2"/>
      <c r="AP519" s="2"/>
      <c r="AQ519" s="2"/>
      <c r="AR519" s="15"/>
    </row>
    <row r="520" spans="1:44" ht="11.25" customHeight="1">
      <c r="A520" s="120"/>
      <c r="B520" s="120"/>
      <c r="C520" s="120"/>
      <c r="D520" s="120"/>
      <c r="E520" s="2"/>
      <c r="F520" s="2"/>
      <c r="G520" s="120"/>
      <c r="H520" s="120"/>
      <c r="I520" s="120"/>
      <c r="J520" s="58"/>
      <c r="K520" s="121"/>
      <c r="L520" s="2"/>
      <c r="M520" s="120"/>
      <c r="N520" s="120"/>
      <c r="O520" s="120"/>
      <c r="P520" s="120"/>
      <c r="Q520" s="2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122"/>
      <c r="AJ520" s="122"/>
      <c r="AK520" s="2"/>
      <c r="AL520" s="2"/>
      <c r="AM520" s="2"/>
      <c r="AN520" s="2"/>
      <c r="AO520" s="2"/>
      <c r="AP520" s="2"/>
      <c r="AQ520" s="2"/>
      <c r="AR520" s="15"/>
    </row>
    <row r="521" spans="1:44" ht="11.25" customHeight="1">
      <c r="A521" s="120"/>
      <c r="B521" s="120"/>
      <c r="C521" s="120"/>
      <c r="D521" s="120"/>
      <c r="E521" s="2"/>
      <c r="F521" s="2"/>
      <c r="G521" s="120"/>
      <c r="H521" s="120"/>
      <c r="I521" s="120"/>
      <c r="J521" s="58"/>
      <c r="K521" s="121"/>
      <c r="L521" s="2"/>
      <c r="M521" s="120"/>
      <c r="N521" s="120"/>
      <c r="O521" s="120"/>
      <c r="P521" s="120"/>
      <c r="Q521" s="2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122"/>
      <c r="AJ521" s="122"/>
      <c r="AK521" s="2"/>
      <c r="AL521" s="2"/>
      <c r="AM521" s="2"/>
      <c r="AN521" s="2"/>
      <c r="AO521" s="2"/>
      <c r="AP521" s="2"/>
      <c r="AQ521" s="2"/>
      <c r="AR521" s="15"/>
    </row>
    <row r="522" spans="1:44" ht="11.25" customHeight="1">
      <c r="A522" s="120"/>
      <c r="B522" s="120"/>
      <c r="C522" s="120"/>
      <c r="D522" s="120"/>
      <c r="E522" s="2"/>
      <c r="F522" s="2"/>
      <c r="G522" s="120"/>
      <c r="H522" s="120"/>
      <c r="I522" s="120"/>
      <c r="J522" s="58"/>
      <c r="K522" s="121"/>
      <c r="L522" s="2"/>
      <c r="M522" s="120"/>
      <c r="N522" s="120"/>
      <c r="O522" s="120"/>
      <c r="P522" s="120"/>
      <c r="Q522" s="2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122"/>
      <c r="AJ522" s="122"/>
      <c r="AK522" s="2"/>
      <c r="AL522" s="2"/>
      <c r="AM522" s="2"/>
      <c r="AN522" s="2"/>
      <c r="AO522" s="2"/>
      <c r="AP522" s="2"/>
      <c r="AQ522" s="2"/>
      <c r="AR522" s="15"/>
    </row>
    <row r="523" spans="1:44" ht="11.25" customHeight="1">
      <c r="A523" s="120"/>
      <c r="B523" s="120"/>
      <c r="C523" s="120"/>
      <c r="D523" s="120"/>
      <c r="E523" s="2"/>
      <c r="F523" s="2"/>
      <c r="G523" s="120"/>
      <c r="H523" s="120"/>
      <c r="I523" s="120"/>
      <c r="J523" s="58"/>
      <c r="K523" s="121"/>
      <c r="L523" s="2"/>
      <c r="M523" s="120"/>
      <c r="N523" s="120"/>
      <c r="O523" s="120"/>
      <c r="P523" s="120"/>
      <c r="Q523" s="2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122"/>
      <c r="AJ523" s="122"/>
      <c r="AK523" s="2"/>
      <c r="AL523" s="2"/>
      <c r="AM523" s="2"/>
      <c r="AN523" s="2"/>
      <c r="AO523" s="2"/>
      <c r="AP523" s="2"/>
      <c r="AQ523" s="2"/>
      <c r="AR523" s="15"/>
    </row>
    <row r="524" spans="1:44" ht="11.25" customHeight="1">
      <c r="A524" s="120"/>
      <c r="B524" s="120"/>
      <c r="C524" s="120"/>
      <c r="D524" s="120"/>
      <c r="E524" s="2"/>
      <c r="F524" s="2"/>
      <c r="G524" s="120"/>
      <c r="H524" s="120"/>
      <c r="I524" s="120"/>
      <c r="J524" s="58"/>
      <c r="K524" s="121"/>
      <c r="L524" s="2"/>
      <c r="M524" s="120"/>
      <c r="N524" s="120"/>
      <c r="O524" s="120"/>
      <c r="P524" s="120"/>
      <c r="Q524" s="2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122"/>
      <c r="AJ524" s="122"/>
      <c r="AK524" s="2"/>
      <c r="AL524" s="2"/>
      <c r="AM524" s="2"/>
      <c r="AN524" s="2"/>
      <c r="AO524" s="2"/>
      <c r="AP524" s="2"/>
      <c r="AQ524" s="2"/>
      <c r="AR524" s="15"/>
    </row>
    <row r="525" spans="1:44" ht="11.25" customHeight="1">
      <c r="A525" s="120"/>
      <c r="B525" s="120"/>
      <c r="C525" s="120"/>
      <c r="D525" s="120"/>
      <c r="E525" s="2"/>
      <c r="F525" s="2"/>
      <c r="G525" s="120"/>
      <c r="H525" s="120"/>
      <c r="I525" s="120"/>
      <c r="J525" s="58"/>
      <c r="K525" s="121"/>
      <c r="L525" s="2"/>
      <c r="M525" s="120"/>
      <c r="N525" s="120"/>
      <c r="O525" s="120"/>
      <c r="P525" s="120"/>
      <c r="Q525" s="2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122"/>
      <c r="AJ525" s="122"/>
      <c r="AK525" s="2"/>
      <c r="AL525" s="2"/>
      <c r="AM525" s="2"/>
      <c r="AN525" s="2"/>
      <c r="AO525" s="2"/>
      <c r="AP525" s="2"/>
      <c r="AQ525" s="2"/>
      <c r="AR525" s="15"/>
    </row>
    <row r="526" spans="1:44" ht="11.25" customHeight="1">
      <c r="A526" s="120"/>
      <c r="B526" s="120"/>
      <c r="C526" s="120"/>
      <c r="D526" s="120"/>
      <c r="E526" s="2"/>
      <c r="F526" s="2"/>
      <c r="G526" s="120"/>
      <c r="H526" s="120"/>
      <c r="I526" s="120"/>
      <c r="J526" s="58"/>
      <c r="K526" s="121"/>
      <c r="L526" s="2"/>
      <c r="M526" s="120"/>
      <c r="N526" s="120"/>
      <c r="O526" s="120"/>
      <c r="P526" s="120"/>
      <c r="Q526" s="2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122"/>
      <c r="AJ526" s="122"/>
      <c r="AK526" s="2"/>
      <c r="AL526" s="2"/>
      <c r="AM526" s="2"/>
      <c r="AN526" s="2"/>
      <c r="AO526" s="2"/>
      <c r="AP526" s="2"/>
      <c r="AQ526" s="2"/>
      <c r="AR526" s="15"/>
    </row>
    <row r="527" spans="1:44" ht="11.25" customHeight="1">
      <c r="A527" s="120"/>
      <c r="B527" s="120"/>
      <c r="C527" s="120"/>
      <c r="D527" s="120"/>
      <c r="E527" s="2"/>
      <c r="F527" s="2"/>
      <c r="G527" s="120"/>
      <c r="H527" s="120"/>
      <c r="I527" s="120"/>
      <c r="J527" s="58"/>
      <c r="K527" s="121"/>
      <c r="L527" s="2"/>
      <c r="M527" s="120"/>
      <c r="N527" s="120"/>
      <c r="O527" s="120"/>
      <c r="P527" s="120"/>
      <c r="Q527" s="2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122"/>
      <c r="AJ527" s="122"/>
      <c r="AK527" s="2"/>
      <c r="AL527" s="2"/>
      <c r="AM527" s="2"/>
      <c r="AN527" s="2"/>
      <c r="AO527" s="2"/>
      <c r="AP527" s="2"/>
      <c r="AQ527" s="2"/>
      <c r="AR527" s="15"/>
    </row>
    <row r="528" spans="1:44" ht="11.25" customHeight="1">
      <c r="A528" s="120"/>
      <c r="B528" s="120"/>
      <c r="C528" s="120"/>
      <c r="D528" s="120"/>
      <c r="E528" s="2"/>
      <c r="F528" s="2"/>
      <c r="G528" s="120"/>
      <c r="H528" s="120"/>
      <c r="I528" s="120"/>
      <c r="J528" s="58"/>
      <c r="K528" s="121"/>
      <c r="L528" s="2"/>
      <c r="M528" s="120"/>
      <c r="N528" s="120"/>
      <c r="O528" s="120"/>
      <c r="P528" s="120"/>
      <c r="Q528" s="2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122"/>
      <c r="AJ528" s="122"/>
      <c r="AK528" s="2"/>
      <c r="AL528" s="2"/>
      <c r="AM528" s="2"/>
      <c r="AN528" s="2"/>
      <c r="AO528" s="2"/>
      <c r="AP528" s="2"/>
      <c r="AQ528" s="2"/>
      <c r="AR528" s="15"/>
    </row>
    <row r="529" spans="1:44" ht="11.25" customHeight="1">
      <c r="A529" s="120"/>
      <c r="B529" s="120"/>
      <c r="C529" s="120"/>
      <c r="D529" s="120"/>
      <c r="E529" s="2"/>
      <c r="F529" s="2"/>
      <c r="G529" s="120"/>
      <c r="H529" s="120"/>
      <c r="I529" s="120"/>
      <c r="J529" s="58"/>
      <c r="K529" s="121"/>
      <c r="L529" s="2"/>
      <c r="M529" s="120"/>
      <c r="N529" s="120"/>
      <c r="O529" s="120"/>
      <c r="P529" s="120"/>
      <c r="Q529" s="2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122"/>
      <c r="AJ529" s="122"/>
      <c r="AK529" s="2"/>
      <c r="AL529" s="2"/>
      <c r="AM529" s="2"/>
      <c r="AN529" s="2"/>
      <c r="AO529" s="2"/>
      <c r="AP529" s="2"/>
      <c r="AQ529" s="2"/>
      <c r="AR529" s="15"/>
    </row>
    <row r="530" spans="1:44" ht="11.25" customHeight="1">
      <c r="A530" s="120"/>
      <c r="B530" s="120"/>
      <c r="C530" s="120"/>
      <c r="D530" s="120"/>
      <c r="E530" s="2"/>
      <c r="F530" s="2"/>
      <c r="G530" s="120"/>
      <c r="H530" s="120"/>
      <c r="I530" s="120"/>
      <c r="J530" s="58"/>
      <c r="K530" s="121"/>
      <c r="L530" s="2"/>
      <c r="M530" s="120"/>
      <c r="N530" s="120"/>
      <c r="O530" s="120"/>
      <c r="P530" s="120"/>
      <c r="Q530" s="2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122"/>
      <c r="AJ530" s="122"/>
      <c r="AK530" s="2"/>
      <c r="AL530" s="2"/>
      <c r="AM530" s="2"/>
      <c r="AN530" s="2"/>
      <c r="AO530" s="2"/>
      <c r="AP530" s="2"/>
      <c r="AQ530" s="2"/>
      <c r="AR530" s="15"/>
    </row>
    <row r="531" spans="1:44" ht="11.25" customHeight="1">
      <c r="A531" s="120"/>
      <c r="B531" s="120"/>
      <c r="C531" s="120"/>
      <c r="D531" s="120"/>
      <c r="E531" s="2"/>
      <c r="F531" s="2"/>
      <c r="G531" s="120"/>
      <c r="H531" s="120"/>
      <c r="I531" s="120"/>
      <c r="J531" s="58"/>
      <c r="K531" s="121"/>
      <c r="L531" s="2"/>
      <c r="M531" s="120"/>
      <c r="N531" s="120"/>
      <c r="O531" s="120"/>
      <c r="P531" s="120"/>
      <c r="Q531" s="2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122"/>
      <c r="AJ531" s="122"/>
      <c r="AK531" s="2"/>
      <c r="AL531" s="2"/>
      <c r="AM531" s="2"/>
      <c r="AN531" s="2"/>
      <c r="AO531" s="2"/>
      <c r="AP531" s="2"/>
      <c r="AQ531" s="2"/>
      <c r="AR531" s="15"/>
    </row>
    <row r="532" spans="1:44" ht="11.25" customHeight="1">
      <c r="A532" s="120"/>
      <c r="B532" s="120"/>
      <c r="C532" s="120"/>
      <c r="D532" s="120"/>
      <c r="E532" s="2"/>
      <c r="F532" s="2"/>
      <c r="G532" s="120"/>
      <c r="H532" s="120"/>
      <c r="I532" s="120"/>
      <c r="J532" s="58"/>
      <c r="K532" s="121"/>
      <c r="L532" s="2"/>
      <c r="M532" s="120"/>
      <c r="N532" s="120"/>
      <c r="O532" s="120"/>
      <c r="P532" s="120"/>
      <c r="Q532" s="2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122"/>
      <c r="AJ532" s="122"/>
      <c r="AK532" s="2"/>
      <c r="AL532" s="2"/>
      <c r="AM532" s="2"/>
      <c r="AN532" s="2"/>
      <c r="AO532" s="2"/>
      <c r="AP532" s="2"/>
      <c r="AQ532" s="2"/>
      <c r="AR532" s="15"/>
    </row>
    <row r="533" spans="1:44" ht="11.25" customHeight="1">
      <c r="A533" s="120"/>
      <c r="B533" s="120"/>
      <c r="C533" s="120"/>
      <c r="D533" s="120"/>
      <c r="E533" s="2"/>
      <c r="F533" s="2"/>
      <c r="G533" s="120"/>
      <c r="H533" s="120"/>
      <c r="I533" s="120"/>
      <c r="J533" s="58"/>
      <c r="K533" s="121"/>
      <c r="L533" s="2"/>
      <c r="M533" s="120"/>
      <c r="N533" s="120"/>
      <c r="O533" s="120"/>
      <c r="P533" s="120"/>
      <c r="Q533" s="2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122"/>
      <c r="AJ533" s="122"/>
      <c r="AK533" s="2"/>
      <c r="AL533" s="2"/>
      <c r="AM533" s="2"/>
      <c r="AN533" s="2"/>
      <c r="AO533" s="2"/>
      <c r="AP533" s="2"/>
      <c r="AQ533" s="2"/>
      <c r="AR533" s="15"/>
    </row>
    <row r="534" spans="1:44" ht="11.25" customHeight="1">
      <c r="A534" s="120"/>
      <c r="B534" s="120"/>
      <c r="C534" s="120"/>
      <c r="D534" s="120"/>
      <c r="E534" s="2"/>
      <c r="F534" s="2"/>
      <c r="G534" s="120"/>
      <c r="H534" s="120"/>
      <c r="I534" s="120"/>
      <c r="J534" s="58"/>
      <c r="K534" s="121"/>
      <c r="L534" s="2"/>
      <c r="M534" s="120"/>
      <c r="N534" s="120"/>
      <c r="O534" s="120"/>
      <c r="P534" s="120"/>
      <c r="Q534" s="2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122"/>
      <c r="AJ534" s="122"/>
      <c r="AK534" s="2"/>
      <c r="AL534" s="2"/>
      <c r="AM534" s="2"/>
      <c r="AN534" s="2"/>
      <c r="AO534" s="2"/>
      <c r="AP534" s="2"/>
      <c r="AQ534" s="2"/>
      <c r="AR534" s="15"/>
    </row>
    <row r="535" spans="1:44" ht="11.25" customHeight="1">
      <c r="A535" s="120"/>
      <c r="B535" s="120"/>
      <c r="C535" s="120"/>
      <c r="D535" s="120"/>
      <c r="E535" s="2"/>
      <c r="F535" s="2"/>
      <c r="G535" s="120"/>
      <c r="H535" s="120"/>
      <c r="I535" s="120"/>
      <c r="J535" s="58"/>
      <c r="K535" s="121"/>
      <c r="L535" s="2"/>
      <c r="M535" s="120"/>
      <c r="N535" s="120"/>
      <c r="O535" s="120"/>
      <c r="P535" s="120"/>
      <c r="Q535" s="2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122"/>
      <c r="AJ535" s="122"/>
      <c r="AK535" s="2"/>
      <c r="AL535" s="2"/>
      <c r="AM535" s="2"/>
      <c r="AN535" s="2"/>
      <c r="AO535" s="2"/>
      <c r="AP535" s="2"/>
      <c r="AQ535" s="2"/>
      <c r="AR535" s="15"/>
    </row>
    <row r="536" spans="1:44" ht="11.25" customHeight="1">
      <c r="A536" s="120"/>
      <c r="B536" s="120"/>
      <c r="C536" s="120"/>
      <c r="D536" s="120"/>
      <c r="E536" s="2"/>
      <c r="F536" s="2"/>
      <c r="G536" s="120"/>
      <c r="H536" s="120"/>
      <c r="I536" s="120"/>
      <c r="J536" s="58"/>
      <c r="K536" s="121"/>
      <c r="L536" s="2"/>
      <c r="M536" s="120"/>
      <c r="N536" s="120"/>
      <c r="O536" s="120"/>
      <c r="P536" s="120"/>
      <c r="Q536" s="2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122"/>
      <c r="AJ536" s="122"/>
      <c r="AK536" s="2"/>
      <c r="AL536" s="2"/>
      <c r="AM536" s="2"/>
      <c r="AN536" s="2"/>
      <c r="AO536" s="2"/>
      <c r="AP536" s="2"/>
      <c r="AQ536" s="2"/>
      <c r="AR536" s="15"/>
    </row>
    <row r="537" spans="1:44" ht="11.25" customHeight="1">
      <c r="A537" s="120"/>
      <c r="B537" s="120"/>
      <c r="C537" s="120"/>
      <c r="D537" s="120"/>
      <c r="E537" s="2"/>
      <c r="F537" s="2"/>
      <c r="G537" s="120"/>
      <c r="H537" s="120"/>
      <c r="I537" s="120"/>
      <c r="J537" s="58"/>
      <c r="K537" s="121"/>
      <c r="L537" s="2"/>
      <c r="M537" s="120"/>
      <c r="N537" s="120"/>
      <c r="O537" s="120"/>
      <c r="P537" s="120"/>
      <c r="Q537" s="2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122"/>
      <c r="AJ537" s="122"/>
      <c r="AK537" s="2"/>
      <c r="AL537" s="2"/>
      <c r="AM537" s="2"/>
      <c r="AN537" s="2"/>
      <c r="AO537" s="2"/>
      <c r="AP537" s="2"/>
      <c r="AQ537" s="2"/>
      <c r="AR537" s="15"/>
    </row>
    <row r="538" spans="1:44" ht="11.25" customHeight="1">
      <c r="A538" s="120"/>
      <c r="B538" s="120"/>
      <c r="C538" s="120"/>
      <c r="D538" s="120"/>
      <c r="E538" s="2"/>
      <c r="F538" s="2"/>
      <c r="G538" s="120"/>
      <c r="H538" s="120"/>
      <c r="I538" s="120"/>
      <c r="J538" s="58"/>
      <c r="K538" s="121"/>
      <c r="L538" s="2"/>
      <c r="M538" s="120"/>
      <c r="N538" s="120"/>
      <c r="O538" s="120"/>
      <c r="P538" s="120"/>
      <c r="Q538" s="2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122"/>
      <c r="AJ538" s="122"/>
      <c r="AK538" s="2"/>
      <c r="AL538" s="2"/>
      <c r="AM538" s="2"/>
      <c r="AN538" s="2"/>
      <c r="AO538" s="2"/>
      <c r="AP538" s="2"/>
      <c r="AQ538" s="2"/>
      <c r="AR538" s="15"/>
    </row>
    <row r="539" spans="1:44" ht="11.25" customHeight="1">
      <c r="A539" s="120"/>
      <c r="B539" s="120"/>
      <c r="C539" s="120"/>
      <c r="D539" s="120"/>
      <c r="E539" s="2"/>
      <c r="F539" s="2"/>
      <c r="G539" s="120"/>
      <c r="H539" s="120"/>
      <c r="I539" s="120"/>
      <c r="J539" s="58"/>
      <c r="K539" s="121"/>
      <c r="L539" s="2"/>
      <c r="M539" s="120"/>
      <c r="N539" s="120"/>
      <c r="O539" s="120"/>
      <c r="P539" s="120"/>
      <c r="Q539" s="2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122"/>
      <c r="AJ539" s="122"/>
      <c r="AK539" s="2"/>
      <c r="AL539" s="2"/>
      <c r="AM539" s="2"/>
      <c r="AN539" s="2"/>
      <c r="AO539" s="2"/>
      <c r="AP539" s="2"/>
      <c r="AQ539" s="2"/>
      <c r="AR539" s="15"/>
    </row>
    <row r="540" spans="1:44" ht="11.25" customHeight="1">
      <c r="A540" s="120"/>
      <c r="B540" s="120"/>
      <c r="C540" s="120"/>
      <c r="D540" s="120"/>
      <c r="E540" s="2"/>
      <c r="F540" s="2"/>
      <c r="G540" s="120"/>
      <c r="H540" s="120"/>
      <c r="I540" s="120"/>
      <c r="J540" s="58"/>
      <c r="K540" s="121"/>
      <c r="L540" s="2"/>
      <c r="M540" s="120"/>
      <c r="N540" s="120"/>
      <c r="O540" s="120"/>
      <c r="P540" s="120"/>
      <c r="Q540" s="2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122"/>
      <c r="AJ540" s="122"/>
      <c r="AK540" s="2"/>
      <c r="AL540" s="2"/>
      <c r="AM540" s="2"/>
      <c r="AN540" s="2"/>
      <c r="AO540" s="2"/>
      <c r="AP540" s="2"/>
      <c r="AQ540" s="2"/>
      <c r="AR540" s="15"/>
    </row>
    <row r="541" spans="1:44" ht="11.25" customHeight="1">
      <c r="A541" s="120"/>
      <c r="B541" s="120"/>
      <c r="C541" s="120"/>
      <c r="D541" s="120"/>
      <c r="E541" s="2"/>
      <c r="F541" s="2"/>
      <c r="G541" s="120"/>
      <c r="H541" s="120"/>
      <c r="I541" s="120"/>
      <c r="J541" s="58"/>
      <c r="K541" s="121"/>
      <c r="L541" s="2"/>
      <c r="M541" s="120"/>
      <c r="N541" s="120"/>
      <c r="O541" s="120"/>
      <c r="P541" s="120"/>
      <c r="Q541" s="2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122"/>
      <c r="AJ541" s="122"/>
      <c r="AK541" s="2"/>
      <c r="AL541" s="2"/>
      <c r="AM541" s="2"/>
      <c r="AN541" s="2"/>
      <c r="AO541" s="2"/>
      <c r="AP541" s="2"/>
      <c r="AQ541" s="2"/>
      <c r="AR541" s="15"/>
    </row>
    <row r="542" spans="1:44" ht="11.25" customHeight="1">
      <c r="A542" s="120"/>
      <c r="B542" s="120"/>
      <c r="C542" s="120"/>
      <c r="D542" s="120"/>
      <c r="E542" s="2"/>
      <c r="F542" s="2"/>
      <c r="G542" s="120"/>
      <c r="H542" s="120"/>
      <c r="I542" s="120"/>
      <c r="J542" s="58"/>
      <c r="K542" s="121"/>
      <c r="L542" s="2"/>
      <c r="M542" s="120"/>
      <c r="N542" s="120"/>
      <c r="O542" s="120"/>
      <c r="P542" s="120"/>
      <c r="Q542" s="2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122"/>
      <c r="AJ542" s="122"/>
      <c r="AK542" s="2"/>
      <c r="AL542" s="2"/>
      <c r="AM542" s="2"/>
      <c r="AN542" s="2"/>
      <c r="AO542" s="2"/>
      <c r="AP542" s="2"/>
      <c r="AQ542" s="2"/>
      <c r="AR542" s="15"/>
    </row>
    <row r="543" spans="1:44" ht="11.25" customHeight="1">
      <c r="A543" s="120"/>
      <c r="B543" s="120"/>
      <c r="C543" s="120"/>
      <c r="D543" s="120"/>
      <c r="E543" s="2"/>
      <c r="F543" s="2"/>
      <c r="G543" s="120"/>
      <c r="H543" s="120"/>
      <c r="I543" s="120"/>
      <c r="J543" s="58"/>
      <c r="K543" s="121"/>
      <c r="L543" s="2"/>
      <c r="M543" s="120"/>
      <c r="N543" s="120"/>
      <c r="O543" s="120"/>
      <c r="P543" s="120"/>
      <c r="Q543" s="2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122"/>
      <c r="AJ543" s="122"/>
      <c r="AK543" s="2"/>
      <c r="AL543" s="2"/>
      <c r="AM543" s="2"/>
      <c r="AN543" s="2"/>
      <c r="AO543" s="2"/>
      <c r="AP543" s="2"/>
      <c r="AQ543" s="2"/>
      <c r="AR543" s="15"/>
    </row>
    <row r="544" spans="1:44" ht="11.25" customHeight="1">
      <c r="A544" s="120"/>
      <c r="B544" s="120"/>
      <c r="C544" s="120"/>
      <c r="D544" s="120"/>
      <c r="E544" s="2"/>
      <c r="F544" s="2"/>
      <c r="G544" s="120"/>
      <c r="H544" s="120"/>
      <c r="I544" s="120"/>
      <c r="J544" s="58"/>
      <c r="K544" s="121"/>
      <c r="L544" s="2"/>
      <c r="M544" s="120"/>
      <c r="N544" s="120"/>
      <c r="O544" s="120"/>
      <c r="P544" s="120"/>
      <c r="Q544" s="2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122"/>
      <c r="AJ544" s="122"/>
      <c r="AK544" s="2"/>
      <c r="AL544" s="2"/>
      <c r="AM544" s="2"/>
      <c r="AN544" s="2"/>
      <c r="AO544" s="2"/>
      <c r="AP544" s="2"/>
      <c r="AQ544" s="2"/>
      <c r="AR544" s="15"/>
    </row>
    <row r="545" spans="1:44" ht="11.25" customHeight="1">
      <c r="A545" s="120"/>
      <c r="B545" s="120"/>
      <c r="C545" s="120"/>
      <c r="D545" s="120"/>
      <c r="E545" s="2"/>
      <c r="F545" s="2"/>
      <c r="G545" s="120"/>
      <c r="H545" s="120"/>
      <c r="I545" s="120"/>
      <c r="J545" s="58"/>
      <c r="K545" s="121"/>
      <c r="L545" s="2"/>
      <c r="M545" s="120"/>
      <c r="N545" s="120"/>
      <c r="O545" s="120"/>
      <c r="P545" s="120"/>
      <c r="Q545" s="2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122"/>
      <c r="AJ545" s="122"/>
      <c r="AK545" s="2"/>
      <c r="AL545" s="2"/>
      <c r="AM545" s="2"/>
      <c r="AN545" s="2"/>
      <c r="AO545" s="2"/>
      <c r="AP545" s="2"/>
      <c r="AQ545" s="2"/>
      <c r="AR545" s="15"/>
    </row>
    <row r="546" spans="1:44" ht="11.25" customHeight="1">
      <c r="A546" s="120"/>
      <c r="B546" s="120"/>
      <c r="C546" s="120"/>
      <c r="D546" s="120"/>
      <c r="E546" s="2"/>
      <c r="F546" s="2"/>
      <c r="G546" s="120"/>
      <c r="H546" s="120"/>
      <c r="I546" s="120"/>
      <c r="J546" s="58"/>
      <c r="K546" s="121"/>
      <c r="L546" s="2"/>
      <c r="M546" s="120"/>
      <c r="N546" s="120"/>
      <c r="O546" s="120"/>
      <c r="P546" s="120"/>
      <c r="Q546" s="2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122"/>
      <c r="AJ546" s="122"/>
      <c r="AK546" s="2"/>
      <c r="AL546" s="2"/>
      <c r="AM546" s="2"/>
      <c r="AN546" s="2"/>
      <c r="AO546" s="2"/>
      <c r="AP546" s="2"/>
      <c r="AQ546" s="2"/>
      <c r="AR546" s="15"/>
    </row>
    <row r="547" spans="1:44" ht="11.25" customHeight="1">
      <c r="A547" s="120"/>
      <c r="B547" s="120"/>
      <c r="C547" s="120"/>
      <c r="D547" s="120"/>
      <c r="E547" s="2"/>
      <c r="F547" s="2"/>
      <c r="G547" s="120"/>
      <c r="H547" s="120"/>
      <c r="I547" s="120"/>
      <c r="J547" s="58"/>
      <c r="K547" s="121"/>
      <c r="L547" s="2"/>
      <c r="M547" s="120"/>
      <c r="N547" s="120"/>
      <c r="O547" s="120"/>
      <c r="P547" s="120"/>
      <c r="Q547" s="2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122"/>
      <c r="AJ547" s="122"/>
      <c r="AK547" s="2"/>
      <c r="AL547" s="2"/>
      <c r="AM547" s="2"/>
      <c r="AN547" s="2"/>
      <c r="AO547" s="2"/>
      <c r="AP547" s="2"/>
      <c r="AQ547" s="2"/>
      <c r="AR547" s="15"/>
    </row>
    <row r="548" spans="1:44" ht="11.25" customHeight="1">
      <c r="A548" s="120"/>
      <c r="B548" s="120"/>
      <c r="C548" s="120"/>
      <c r="D548" s="120"/>
      <c r="E548" s="2"/>
      <c r="F548" s="2"/>
      <c r="G548" s="120"/>
      <c r="H548" s="120"/>
      <c r="I548" s="120"/>
      <c r="J548" s="58"/>
      <c r="K548" s="121"/>
      <c r="L548" s="2"/>
      <c r="M548" s="120"/>
      <c r="N548" s="120"/>
      <c r="O548" s="120"/>
      <c r="P548" s="120"/>
      <c r="Q548" s="2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122"/>
      <c r="AJ548" s="122"/>
      <c r="AK548" s="2"/>
      <c r="AL548" s="2"/>
      <c r="AM548" s="2"/>
      <c r="AN548" s="2"/>
      <c r="AO548" s="2"/>
      <c r="AP548" s="2"/>
      <c r="AQ548" s="2"/>
      <c r="AR548" s="15"/>
    </row>
    <row r="549" spans="1:44" ht="11.25" customHeight="1">
      <c r="A549" s="120"/>
      <c r="B549" s="120"/>
      <c r="C549" s="120"/>
      <c r="D549" s="120"/>
      <c r="E549" s="2"/>
      <c r="F549" s="2"/>
      <c r="G549" s="120"/>
      <c r="H549" s="120"/>
      <c r="I549" s="120"/>
      <c r="J549" s="58"/>
      <c r="K549" s="121"/>
      <c r="L549" s="2"/>
      <c r="M549" s="120"/>
      <c r="N549" s="120"/>
      <c r="O549" s="120"/>
      <c r="P549" s="120"/>
      <c r="Q549" s="2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122"/>
      <c r="AJ549" s="122"/>
      <c r="AK549" s="2"/>
      <c r="AL549" s="2"/>
      <c r="AM549" s="2"/>
      <c r="AN549" s="2"/>
      <c r="AO549" s="2"/>
      <c r="AP549" s="2"/>
      <c r="AQ549" s="2"/>
      <c r="AR549" s="15"/>
    </row>
    <row r="550" spans="1:44" ht="11.25" customHeight="1">
      <c r="A550" s="120"/>
      <c r="B550" s="120"/>
      <c r="C550" s="120"/>
      <c r="D550" s="120"/>
      <c r="E550" s="2"/>
      <c r="F550" s="2"/>
      <c r="G550" s="120"/>
      <c r="H550" s="120"/>
      <c r="I550" s="120"/>
      <c r="J550" s="58"/>
      <c r="K550" s="121"/>
      <c r="L550" s="2"/>
      <c r="M550" s="120"/>
      <c r="N550" s="120"/>
      <c r="O550" s="120"/>
      <c r="P550" s="120"/>
      <c r="Q550" s="2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122"/>
      <c r="AJ550" s="122"/>
      <c r="AK550" s="2"/>
      <c r="AL550" s="2"/>
      <c r="AM550" s="2"/>
      <c r="AN550" s="2"/>
      <c r="AO550" s="2"/>
      <c r="AP550" s="2"/>
      <c r="AQ550" s="2"/>
      <c r="AR550" s="15"/>
    </row>
    <row r="551" spans="1:44" ht="11.25" customHeight="1">
      <c r="A551" s="120"/>
      <c r="B551" s="120"/>
      <c r="C551" s="120"/>
      <c r="D551" s="120"/>
      <c r="E551" s="2"/>
      <c r="F551" s="2"/>
      <c r="G551" s="120"/>
      <c r="H551" s="120"/>
      <c r="I551" s="120"/>
      <c r="J551" s="58"/>
      <c r="K551" s="121"/>
      <c r="L551" s="2"/>
      <c r="M551" s="120"/>
      <c r="N551" s="120"/>
      <c r="O551" s="120"/>
      <c r="P551" s="120"/>
      <c r="Q551" s="2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122"/>
      <c r="AJ551" s="122"/>
      <c r="AK551" s="2"/>
      <c r="AL551" s="2"/>
      <c r="AM551" s="2"/>
      <c r="AN551" s="2"/>
      <c r="AO551" s="2"/>
      <c r="AP551" s="2"/>
      <c r="AQ551" s="2"/>
      <c r="AR551" s="15"/>
    </row>
    <row r="552" spans="1:44" ht="11.25" customHeight="1">
      <c r="A552" s="120"/>
      <c r="B552" s="120"/>
      <c r="C552" s="120"/>
      <c r="D552" s="120"/>
      <c r="E552" s="2"/>
      <c r="F552" s="2"/>
      <c r="G552" s="120"/>
      <c r="H552" s="120"/>
      <c r="I552" s="120"/>
      <c r="J552" s="58"/>
      <c r="K552" s="121"/>
      <c r="L552" s="2"/>
      <c r="M552" s="120"/>
      <c r="N552" s="120"/>
      <c r="O552" s="120"/>
      <c r="P552" s="120"/>
      <c r="Q552" s="2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122"/>
      <c r="AJ552" s="122"/>
      <c r="AK552" s="2"/>
      <c r="AL552" s="2"/>
      <c r="AM552" s="2"/>
      <c r="AN552" s="2"/>
      <c r="AO552" s="2"/>
      <c r="AP552" s="2"/>
      <c r="AQ552" s="2"/>
      <c r="AR552" s="15"/>
    </row>
    <row r="553" spans="1:44" ht="11.25" customHeight="1">
      <c r="A553" s="120"/>
      <c r="B553" s="120"/>
      <c r="C553" s="120"/>
      <c r="D553" s="120"/>
      <c r="E553" s="2"/>
      <c r="F553" s="2"/>
      <c r="G553" s="120"/>
      <c r="H553" s="120"/>
      <c r="I553" s="120"/>
      <c r="J553" s="58"/>
      <c r="K553" s="121"/>
      <c r="L553" s="2"/>
      <c r="M553" s="120"/>
      <c r="N553" s="120"/>
      <c r="O553" s="120"/>
      <c r="P553" s="120"/>
      <c r="Q553" s="2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122"/>
      <c r="AJ553" s="122"/>
      <c r="AK553" s="2"/>
      <c r="AL553" s="2"/>
      <c r="AM553" s="2"/>
      <c r="AN553" s="2"/>
      <c r="AO553" s="2"/>
      <c r="AP553" s="2"/>
      <c r="AQ553" s="2"/>
      <c r="AR553" s="15"/>
    </row>
    <row r="554" spans="1:44" ht="11.25" customHeight="1">
      <c r="A554" s="120"/>
      <c r="B554" s="120"/>
      <c r="C554" s="120"/>
      <c r="D554" s="120"/>
      <c r="E554" s="2"/>
      <c r="F554" s="2"/>
      <c r="G554" s="120"/>
      <c r="H554" s="120"/>
      <c r="I554" s="120"/>
      <c r="J554" s="58"/>
      <c r="K554" s="121"/>
      <c r="L554" s="2"/>
      <c r="M554" s="120"/>
      <c r="N554" s="120"/>
      <c r="O554" s="120"/>
      <c r="P554" s="120"/>
      <c r="Q554" s="2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122"/>
      <c r="AJ554" s="122"/>
      <c r="AK554" s="2"/>
      <c r="AL554" s="2"/>
      <c r="AM554" s="2"/>
      <c r="AN554" s="2"/>
      <c r="AO554" s="2"/>
      <c r="AP554" s="2"/>
      <c r="AQ554" s="2"/>
      <c r="AR554" s="15"/>
    </row>
    <row r="555" spans="1:44" ht="11.25" customHeight="1">
      <c r="A555" s="120"/>
      <c r="B555" s="120"/>
      <c r="C555" s="120"/>
      <c r="D555" s="120"/>
      <c r="E555" s="2"/>
      <c r="F555" s="2"/>
      <c r="G555" s="120"/>
      <c r="H555" s="120"/>
      <c r="I555" s="120"/>
      <c r="J555" s="58"/>
      <c r="K555" s="121"/>
      <c r="L555" s="2"/>
      <c r="M555" s="120"/>
      <c r="N555" s="120"/>
      <c r="O555" s="120"/>
      <c r="P555" s="120"/>
      <c r="Q555" s="2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122"/>
      <c r="AJ555" s="122"/>
      <c r="AK555" s="2"/>
      <c r="AL555" s="2"/>
      <c r="AM555" s="2"/>
      <c r="AN555" s="2"/>
      <c r="AO555" s="2"/>
      <c r="AP555" s="2"/>
      <c r="AQ555" s="2"/>
      <c r="AR555" s="15"/>
    </row>
    <row r="556" spans="1:44" ht="11.25" customHeight="1">
      <c r="A556" s="120"/>
      <c r="B556" s="120"/>
      <c r="C556" s="120"/>
      <c r="D556" s="120"/>
      <c r="E556" s="2"/>
      <c r="F556" s="2"/>
      <c r="G556" s="120"/>
      <c r="H556" s="120"/>
      <c r="I556" s="120"/>
      <c r="J556" s="58"/>
      <c r="K556" s="121"/>
      <c r="L556" s="2"/>
      <c r="M556" s="120"/>
      <c r="N556" s="120"/>
      <c r="O556" s="120"/>
      <c r="P556" s="120"/>
      <c r="Q556" s="2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122"/>
      <c r="AJ556" s="122"/>
      <c r="AK556" s="2"/>
      <c r="AL556" s="2"/>
      <c r="AM556" s="2"/>
      <c r="AN556" s="2"/>
      <c r="AO556" s="2"/>
      <c r="AP556" s="2"/>
      <c r="AQ556" s="2"/>
      <c r="AR556" s="15"/>
    </row>
    <row r="557" spans="1:44" ht="11.25" customHeight="1">
      <c r="A557" s="120"/>
      <c r="B557" s="120"/>
      <c r="C557" s="120"/>
      <c r="D557" s="120"/>
      <c r="E557" s="2"/>
      <c r="F557" s="2"/>
      <c r="G557" s="120"/>
      <c r="H557" s="120"/>
      <c r="I557" s="120"/>
      <c r="J557" s="58"/>
      <c r="K557" s="121"/>
      <c r="L557" s="2"/>
      <c r="M557" s="120"/>
      <c r="N557" s="120"/>
      <c r="O557" s="120"/>
      <c r="P557" s="120"/>
      <c r="Q557" s="2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122"/>
      <c r="AJ557" s="122"/>
      <c r="AK557" s="2"/>
      <c r="AL557" s="2"/>
      <c r="AM557" s="2"/>
      <c r="AN557" s="2"/>
      <c r="AO557" s="2"/>
      <c r="AP557" s="2"/>
      <c r="AQ557" s="2"/>
      <c r="AR557" s="15"/>
    </row>
    <row r="558" spans="1:44" ht="11.25" customHeight="1">
      <c r="A558" s="120"/>
      <c r="B558" s="120"/>
      <c r="C558" s="120"/>
      <c r="D558" s="120"/>
      <c r="E558" s="2"/>
      <c r="F558" s="2"/>
      <c r="G558" s="120"/>
      <c r="H558" s="120"/>
      <c r="I558" s="120"/>
      <c r="J558" s="58"/>
      <c r="K558" s="121"/>
      <c r="L558" s="2"/>
      <c r="M558" s="120"/>
      <c r="N558" s="120"/>
      <c r="O558" s="120"/>
      <c r="P558" s="120"/>
      <c r="Q558" s="2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122"/>
      <c r="AJ558" s="122"/>
      <c r="AK558" s="2"/>
      <c r="AL558" s="2"/>
      <c r="AM558" s="2"/>
      <c r="AN558" s="2"/>
      <c r="AO558" s="2"/>
      <c r="AP558" s="2"/>
      <c r="AQ558" s="2"/>
      <c r="AR558" s="15"/>
    </row>
    <row r="559" spans="1:44" ht="11.25" customHeight="1">
      <c r="A559" s="120"/>
      <c r="B559" s="120"/>
      <c r="C559" s="120"/>
      <c r="D559" s="120"/>
      <c r="E559" s="2"/>
      <c r="F559" s="2"/>
      <c r="G559" s="120"/>
      <c r="H559" s="120"/>
      <c r="I559" s="120"/>
      <c r="J559" s="58"/>
      <c r="K559" s="121"/>
      <c r="L559" s="2"/>
      <c r="M559" s="120"/>
      <c r="N559" s="120"/>
      <c r="O559" s="120"/>
      <c r="P559" s="120"/>
      <c r="Q559" s="2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122"/>
      <c r="AJ559" s="122"/>
      <c r="AK559" s="2"/>
      <c r="AL559" s="2"/>
      <c r="AM559" s="2"/>
      <c r="AN559" s="2"/>
      <c r="AO559" s="2"/>
      <c r="AP559" s="2"/>
      <c r="AQ559" s="2"/>
      <c r="AR559" s="15"/>
    </row>
    <row r="560" spans="1:44" ht="11.25" customHeight="1">
      <c r="A560" s="120"/>
      <c r="B560" s="120"/>
      <c r="C560" s="120"/>
      <c r="D560" s="120"/>
      <c r="E560" s="2"/>
      <c r="F560" s="2"/>
      <c r="G560" s="120"/>
      <c r="H560" s="120"/>
      <c r="I560" s="120"/>
      <c r="J560" s="58"/>
      <c r="K560" s="121"/>
      <c r="L560" s="2"/>
      <c r="M560" s="120"/>
      <c r="N560" s="120"/>
      <c r="O560" s="120"/>
      <c r="P560" s="120"/>
      <c r="Q560" s="2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122"/>
      <c r="AJ560" s="122"/>
      <c r="AK560" s="2"/>
      <c r="AL560" s="2"/>
      <c r="AM560" s="2"/>
      <c r="AN560" s="2"/>
      <c r="AO560" s="2"/>
      <c r="AP560" s="2"/>
      <c r="AQ560" s="2"/>
      <c r="AR560" s="15"/>
    </row>
    <row r="561" spans="1:44" ht="11.25" customHeight="1">
      <c r="A561" s="120"/>
      <c r="B561" s="120"/>
      <c r="C561" s="120"/>
      <c r="D561" s="120"/>
      <c r="E561" s="2"/>
      <c r="F561" s="2"/>
      <c r="G561" s="120"/>
      <c r="H561" s="120"/>
      <c r="I561" s="120"/>
      <c r="J561" s="58"/>
      <c r="K561" s="121"/>
      <c r="L561" s="2"/>
      <c r="M561" s="120"/>
      <c r="N561" s="120"/>
      <c r="O561" s="120"/>
      <c r="P561" s="120"/>
      <c r="Q561" s="2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122"/>
      <c r="AJ561" s="122"/>
      <c r="AK561" s="2"/>
      <c r="AL561" s="2"/>
      <c r="AM561" s="2"/>
      <c r="AN561" s="2"/>
      <c r="AO561" s="2"/>
      <c r="AP561" s="2"/>
      <c r="AQ561" s="2"/>
      <c r="AR561" s="15"/>
    </row>
    <row r="562" spans="1:44" ht="11.25" customHeight="1">
      <c r="A562" s="120"/>
      <c r="B562" s="120"/>
      <c r="C562" s="120"/>
      <c r="D562" s="120"/>
      <c r="E562" s="2"/>
      <c r="F562" s="2"/>
      <c r="G562" s="120"/>
      <c r="H562" s="120"/>
      <c r="I562" s="120"/>
      <c r="J562" s="58"/>
      <c r="K562" s="121"/>
      <c r="L562" s="2"/>
      <c r="M562" s="120"/>
      <c r="N562" s="120"/>
      <c r="O562" s="120"/>
      <c r="P562" s="120"/>
      <c r="Q562" s="2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122"/>
      <c r="AJ562" s="122"/>
      <c r="AK562" s="2"/>
      <c r="AL562" s="2"/>
      <c r="AM562" s="2"/>
      <c r="AN562" s="2"/>
      <c r="AO562" s="2"/>
      <c r="AP562" s="2"/>
      <c r="AQ562" s="2"/>
      <c r="AR562" s="15"/>
    </row>
    <row r="563" spans="1:44" ht="11.25" customHeight="1">
      <c r="A563" s="120"/>
      <c r="B563" s="120"/>
      <c r="C563" s="120"/>
      <c r="D563" s="120"/>
      <c r="E563" s="2"/>
      <c r="F563" s="2"/>
      <c r="G563" s="120"/>
      <c r="H563" s="120"/>
      <c r="I563" s="120"/>
      <c r="J563" s="58"/>
      <c r="K563" s="121"/>
      <c r="L563" s="2"/>
      <c r="M563" s="120"/>
      <c r="N563" s="120"/>
      <c r="O563" s="120"/>
      <c r="P563" s="120"/>
      <c r="Q563" s="2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122"/>
      <c r="AJ563" s="122"/>
      <c r="AK563" s="2"/>
      <c r="AL563" s="2"/>
      <c r="AM563" s="2"/>
      <c r="AN563" s="2"/>
      <c r="AO563" s="2"/>
      <c r="AP563" s="2"/>
      <c r="AQ563" s="2"/>
      <c r="AR563" s="15"/>
    </row>
    <row r="564" spans="1:44" ht="11.25" customHeight="1">
      <c r="A564" s="120"/>
      <c r="B564" s="120"/>
      <c r="C564" s="120"/>
      <c r="D564" s="120"/>
      <c r="E564" s="2"/>
      <c r="F564" s="2"/>
      <c r="G564" s="120"/>
      <c r="H564" s="120"/>
      <c r="I564" s="120"/>
      <c r="J564" s="58"/>
      <c r="K564" s="121"/>
      <c r="L564" s="2"/>
      <c r="M564" s="120"/>
      <c r="N564" s="120"/>
      <c r="O564" s="120"/>
      <c r="P564" s="120"/>
      <c r="Q564" s="2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122"/>
      <c r="AJ564" s="122"/>
      <c r="AK564" s="2"/>
      <c r="AL564" s="2"/>
      <c r="AM564" s="2"/>
      <c r="AN564" s="2"/>
      <c r="AO564" s="2"/>
      <c r="AP564" s="2"/>
      <c r="AQ564" s="2"/>
      <c r="AR564" s="15"/>
    </row>
    <row r="565" spans="1:44" ht="11.25" customHeight="1">
      <c r="A565" s="120"/>
      <c r="B565" s="120"/>
      <c r="C565" s="120"/>
      <c r="D565" s="120"/>
      <c r="E565" s="2"/>
      <c r="F565" s="2"/>
      <c r="G565" s="120"/>
      <c r="H565" s="120"/>
      <c r="I565" s="120"/>
      <c r="J565" s="58"/>
      <c r="K565" s="121"/>
      <c r="L565" s="2"/>
      <c r="M565" s="120"/>
      <c r="N565" s="120"/>
      <c r="O565" s="120"/>
      <c r="P565" s="120"/>
      <c r="Q565" s="2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122"/>
      <c r="AJ565" s="122"/>
      <c r="AK565" s="2"/>
      <c r="AL565" s="2"/>
      <c r="AM565" s="2"/>
      <c r="AN565" s="2"/>
      <c r="AO565" s="2"/>
      <c r="AP565" s="2"/>
      <c r="AQ565" s="2"/>
      <c r="AR565" s="15"/>
    </row>
    <row r="566" spans="1:44" ht="11.25" customHeight="1">
      <c r="A566" s="120"/>
      <c r="B566" s="120"/>
      <c r="C566" s="120"/>
      <c r="D566" s="120"/>
      <c r="E566" s="2"/>
      <c r="F566" s="2"/>
      <c r="G566" s="120"/>
      <c r="H566" s="120"/>
      <c r="I566" s="120"/>
      <c r="J566" s="58"/>
      <c r="K566" s="121"/>
      <c r="L566" s="2"/>
      <c r="M566" s="120"/>
      <c r="N566" s="120"/>
      <c r="O566" s="120"/>
      <c r="P566" s="120"/>
      <c r="Q566" s="2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122"/>
      <c r="AJ566" s="122"/>
      <c r="AK566" s="2"/>
      <c r="AL566" s="2"/>
      <c r="AM566" s="2"/>
      <c r="AN566" s="2"/>
      <c r="AO566" s="2"/>
      <c r="AP566" s="2"/>
      <c r="AQ566" s="2"/>
      <c r="AR566" s="15"/>
    </row>
    <row r="567" spans="1:44" ht="11.25" customHeight="1">
      <c r="A567" s="120"/>
      <c r="B567" s="120"/>
      <c r="C567" s="120"/>
      <c r="D567" s="120"/>
      <c r="E567" s="2"/>
      <c r="F567" s="2"/>
      <c r="G567" s="120"/>
      <c r="H567" s="120"/>
      <c r="I567" s="120"/>
      <c r="J567" s="58"/>
      <c r="K567" s="121"/>
      <c r="L567" s="2"/>
      <c r="M567" s="120"/>
      <c r="N567" s="120"/>
      <c r="O567" s="120"/>
      <c r="P567" s="120"/>
      <c r="Q567" s="2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122"/>
      <c r="AJ567" s="122"/>
      <c r="AK567" s="2"/>
      <c r="AL567" s="2"/>
      <c r="AM567" s="2"/>
      <c r="AN567" s="2"/>
      <c r="AO567" s="2"/>
      <c r="AP567" s="2"/>
      <c r="AQ567" s="2"/>
      <c r="AR567" s="15"/>
    </row>
    <row r="568" spans="1:44" ht="11.25" customHeight="1">
      <c r="A568" s="120"/>
      <c r="B568" s="120"/>
      <c r="C568" s="120"/>
      <c r="D568" s="120"/>
      <c r="E568" s="2"/>
      <c r="F568" s="2"/>
      <c r="G568" s="120"/>
      <c r="H568" s="120"/>
      <c r="I568" s="120"/>
      <c r="J568" s="58"/>
      <c r="K568" s="121"/>
      <c r="L568" s="2"/>
      <c r="M568" s="120"/>
      <c r="N568" s="120"/>
      <c r="O568" s="120"/>
      <c r="P568" s="120"/>
      <c r="Q568" s="2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122"/>
      <c r="AJ568" s="122"/>
      <c r="AK568" s="2"/>
      <c r="AL568" s="2"/>
      <c r="AM568" s="2"/>
      <c r="AN568" s="2"/>
      <c r="AO568" s="2"/>
      <c r="AP568" s="2"/>
      <c r="AQ568" s="2"/>
      <c r="AR568" s="15"/>
    </row>
    <row r="569" spans="1:44" ht="11.25" customHeight="1">
      <c r="A569" s="120"/>
      <c r="B569" s="120"/>
      <c r="C569" s="120"/>
      <c r="D569" s="120"/>
      <c r="E569" s="2"/>
      <c r="F569" s="2"/>
      <c r="G569" s="120"/>
      <c r="H569" s="120"/>
      <c r="I569" s="120"/>
      <c r="J569" s="58"/>
      <c r="K569" s="121"/>
      <c r="L569" s="2"/>
      <c r="M569" s="120"/>
      <c r="N569" s="120"/>
      <c r="O569" s="120"/>
      <c r="P569" s="120"/>
      <c r="Q569" s="2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122"/>
      <c r="AJ569" s="122"/>
      <c r="AK569" s="2"/>
      <c r="AL569" s="2"/>
      <c r="AM569" s="2"/>
      <c r="AN569" s="2"/>
      <c r="AO569" s="2"/>
      <c r="AP569" s="2"/>
      <c r="AQ569" s="2"/>
      <c r="AR569" s="15"/>
    </row>
    <row r="570" spans="1:44" ht="11.25" customHeight="1">
      <c r="A570" s="120"/>
      <c r="B570" s="120"/>
      <c r="C570" s="120"/>
      <c r="D570" s="120"/>
      <c r="E570" s="2"/>
      <c r="F570" s="2"/>
      <c r="G570" s="120"/>
      <c r="H570" s="120"/>
      <c r="I570" s="120"/>
      <c r="J570" s="58"/>
      <c r="K570" s="121"/>
      <c r="L570" s="2"/>
      <c r="M570" s="120"/>
      <c r="N570" s="120"/>
      <c r="O570" s="120"/>
      <c r="P570" s="120"/>
      <c r="Q570" s="2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122"/>
      <c r="AJ570" s="122"/>
      <c r="AK570" s="2"/>
      <c r="AL570" s="2"/>
      <c r="AM570" s="2"/>
      <c r="AN570" s="2"/>
      <c r="AO570" s="2"/>
      <c r="AP570" s="2"/>
      <c r="AQ570" s="2"/>
      <c r="AR570" s="15"/>
    </row>
    <row r="571" spans="1:44" ht="11.25" customHeight="1">
      <c r="A571" s="120"/>
      <c r="B571" s="120"/>
      <c r="C571" s="120"/>
      <c r="D571" s="120"/>
      <c r="E571" s="2"/>
      <c r="F571" s="2"/>
      <c r="G571" s="120"/>
      <c r="H571" s="120"/>
      <c r="I571" s="120"/>
      <c r="J571" s="58"/>
      <c r="K571" s="121"/>
      <c r="L571" s="2"/>
      <c r="M571" s="120"/>
      <c r="N571" s="120"/>
      <c r="O571" s="120"/>
      <c r="P571" s="120"/>
      <c r="Q571" s="2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122"/>
      <c r="AJ571" s="122"/>
      <c r="AK571" s="2"/>
      <c r="AL571" s="2"/>
      <c r="AM571" s="2"/>
      <c r="AN571" s="2"/>
      <c r="AO571" s="2"/>
      <c r="AP571" s="2"/>
      <c r="AQ571" s="2"/>
      <c r="AR571" s="15"/>
    </row>
    <row r="572" spans="1:44" ht="11.25" customHeight="1">
      <c r="A572" s="120"/>
      <c r="B572" s="120"/>
      <c r="C572" s="120"/>
      <c r="D572" s="120"/>
      <c r="E572" s="2"/>
      <c r="F572" s="2"/>
      <c r="G572" s="120"/>
      <c r="H572" s="120"/>
      <c r="I572" s="120"/>
      <c r="J572" s="58"/>
      <c r="K572" s="121"/>
      <c r="L572" s="2"/>
      <c r="M572" s="120"/>
      <c r="N572" s="120"/>
      <c r="O572" s="120"/>
      <c r="P572" s="120"/>
      <c r="Q572" s="2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122"/>
      <c r="AJ572" s="122"/>
      <c r="AK572" s="2"/>
      <c r="AL572" s="2"/>
      <c r="AM572" s="2"/>
      <c r="AN572" s="2"/>
      <c r="AO572" s="2"/>
      <c r="AP572" s="2"/>
      <c r="AQ572" s="2"/>
      <c r="AR572" s="15"/>
    </row>
    <row r="573" spans="1:44" ht="11.25" customHeight="1">
      <c r="A573" s="120"/>
      <c r="B573" s="120"/>
      <c r="C573" s="120"/>
      <c r="D573" s="120"/>
      <c r="E573" s="2"/>
      <c r="F573" s="2"/>
      <c r="G573" s="120"/>
      <c r="H573" s="120"/>
      <c r="I573" s="120"/>
      <c r="J573" s="58"/>
      <c r="K573" s="121"/>
      <c r="L573" s="2"/>
      <c r="M573" s="120"/>
      <c r="N573" s="120"/>
      <c r="O573" s="120"/>
      <c r="P573" s="120"/>
      <c r="Q573" s="2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122"/>
      <c r="AJ573" s="122"/>
      <c r="AK573" s="2"/>
      <c r="AL573" s="2"/>
      <c r="AM573" s="2"/>
      <c r="AN573" s="2"/>
      <c r="AO573" s="2"/>
      <c r="AP573" s="2"/>
      <c r="AQ573" s="2"/>
      <c r="AR573" s="15"/>
    </row>
    <row r="574" spans="1:44" ht="11.25" customHeight="1">
      <c r="A574" s="120"/>
      <c r="B574" s="120"/>
      <c r="C574" s="120"/>
      <c r="D574" s="120"/>
      <c r="E574" s="2"/>
      <c r="F574" s="2"/>
      <c r="G574" s="120"/>
      <c r="H574" s="120"/>
      <c r="I574" s="120"/>
      <c r="J574" s="58"/>
      <c r="K574" s="121"/>
      <c r="L574" s="2"/>
      <c r="M574" s="120"/>
      <c r="N574" s="120"/>
      <c r="O574" s="120"/>
      <c r="P574" s="120"/>
      <c r="Q574" s="2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122"/>
      <c r="AJ574" s="122"/>
      <c r="AK574" s="2"/>
      <c r="AL574" s="2"/>
      <c r="AM574" s="2"/>
      <c r="AN574" s="2"/>
      <c r="AO574" s="2"/>
      <c r="AP574" s="2"/>
      <c r="AQ574" s="2"/>
      <c r="AR574" s="15"/>
    </row>
    <row r="575" spans="1:44" ht="11.25" customHeight="1">
      <c r="A575" s="120"/>
      <c r="B575" s="120"/>
      <c r="C575" s="120"/>
      <c r="D575" s="120"/>
      <c r="E575" s="2"/>
      <c r="F575" s="2"/>
      <c r="G575" s="120"/>
      <c r="H575" s="120"/>
      <c r="I575" s="120"/>
      <c r="J575" s="58"/>
      <c r="K575" s="121"/>
      <c r="L575" s="2"/>
      <c r="M575" s="120"/>
      <c r="N575" s="120"/>
      <c r="O575" s="120"/>
      <c r="P575" s="120"/>
      <c r="Q575" s="2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122"/>
      <c r="AJ575" s="122"/>
      <c r="AK575" s="2"/>
      <c r="AL575" s="2"/>
      <c r="AM575" s="2"/>
      <c r="AN575" s="2"/>
      <c r="AO575" s="2"/>
      <c r="AP575" s="2"/>
      <c r="AQ575" s="2"/>
      <c r="AR575" s="15"/>
    </row>
    <row r="576" spans="1:44" ht="11.25" customHeight="1">
      <c r="A576" s="120"/>
      <c r="B576" s="120"/>
      <c r="C576" s="120"/>
      <c r="D576" s="120"/>
      <c r="E576" s="2"/>
      <c r="F576" s="2"/>
      <c r="G576" s="120"/>
      <c r="H576" s="120"/>
      <c r="I576" s="120"/>
      <c r="J576" s="58"/>
      <c r="K576" s="121"/>
      <c r="L576" s="2"/>
      <c r="M576" s="120"/>
      <c r="N576" s="120"/>
      <c r="O576" s="120"/>
      <c r="P576" s="120"/>
      <c r="Q576" s="2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122"/>
      <c r="AJ576" s="122"/>
      <c r="AK576" s="2"/>
      <c r="AL576" s="2"/>
      <c r="AM576" s="2"/>
      <c r="AN576" s="2"/>
      <c r="AO576" s="2"/>
      <c r="AP576" s="2"/>
      <c r="AQ576" s="2"/>
      <c r="AR576" s="15"/>
    </row>
    <row r="577" spans="1:44" ht="11.25" customHeight="1">
      <c r="A577" s="120"/>
      <c r="B577" s="120"/>
      <c r="C577" s="120"/>
      <c r="D577" s="120"/>
      <c r="E577" s="2"/>
      <c r="F577" s="2"/>
      <c r="G577" s="120"/>
      <c r="H577" s="120"/>
      <c r="I577" s="120"/>
      <c r="J577" s="58"/>
      <c r="K577" s="121"/>
      <c r="L577" s="2"/>
      <c r="M577" s="120"/>
      <c r="N577" s="120"/>
      <c r="O577" s="120"/>
      <c r="P577" s="120"/>
      <c r="Q577" s="2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122"/>
      <c r="AJ577" s="122"/>
      <c r="AK577" s="2"/>
      <c r="AL577" s="2"/>
      <c r="AM577" s="2"/>
      <c r="AN577" s="2"/>
      <c r="AO577" s="2"/>
      <c r="AP577" s="2"/>
      <c r="AQ577" s="2"/>
      <c r="AR577" s="15"/>
    </row>
    <row r="578" spans="1:44" ht="11.25" customHeight="1">
      <c r="A578" s="120"/>
      <c r="B578" s="120"/>
      <c r="C578" s="120"/>
      <c r="D578" s="120"/>
      <c r="E578" s="2"/>
      <c r="F578" s="2"/>
      <c r="G578" s="120"/>
      <c r="H578" s="120"/>
      <c r="I578" s="120"/>
      <c r="J578" s="58"/>
      <c r="K578" s="121"/>
      <c r="L578" s="2"/>
      <c r="M578" s="120"/>
      <c r="N578" s="120"/>
      <c r="O578" s="120"/>
      <c r="P578" s="120"/>
      <c r="Q578" s="2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122"/>
      <c r="AJ578" s="122"/>
      <c r="AK578" s="2"/>
      <c r="AL578" s="2"/>
      <c r="AM578" s="2"/>
      <c r="AN578" s="2"/>
      <c r="AO578" s="2"/>
      <c r="AP578" s="2"/>
      <c r="AQ578" s="2"/>
      <c r="AR578" s="15"/>
    </row>
    <row r="579" spans="1:44" ht="11.25" customHeight="1">
      <c r="A579" s="120"/>
      <c r="B579" s="120"/>
      <c r="C579" s="120"/>
      <c r="D579" s="120"/>
      <c r="E579" s="2"/>
      <c r="F579" s="2"/>
      <c r="G579" s="120"/>
      <c r="H579" s="120"/>
      <c r="I579" s="120"/>
      <c r="J579" s="58"/>
      <c r="K579" s="121"/>
      <c r="L579" s="2"/>
      <c r="M579" s="120"/>
      <c r="N579" s="120"/>
      <c r="O579" s="120"/>
      <c r="P579" s="120"/>
      <c r="Q579" s="2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122"/>
      <c r="AJ579" s="122"/>
      <c r="AK579" s="2"/>
      <c r="AL579" s="2"/>
      <c r="AM579" s="2"/>
      <c r="AN579" s="2"/>
      <c r="AO579" s="2"/>
      <c r="AP579" s="2"/>
      <c r="AQ579" s="2"/>
      <c r="AR579" s="15"/>
    </row>
    <row r="580" spans="1:44" ht="11.25" customHeight="1">
      <c r="A580" s="120"/>
      <c r="B580" s="120"/>
      <c r="C580" s="120"/>
      <c r="D580" s="120"/>
      <c r="E580" s="2"/>
      <c r="F580" s="2"/>
      <c r="G580" s="120"/>
      <c r="H580" s="120"/>
      <c r="I580" s="120"/>
      <c r="J580" s="58"/>
      <c r="K580" s="121"/>
      <c r="L580" s="2"/>
      <c r="M580" s="120"/>
      <c r="N580" s="120"/>
      <c r="O580" s="120"/>
      <c r="P580" s="120"/>
      <c r="Q580" s="2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122"/>
      <c r="AJ580" s="122"/>
      <c r="AK580" s="2"/>
      <c r="AL580" s="2"/>
      <c r="AM580" s="2"/>
      <c r="AN580" s="2"/>
      <c r="AO580" s="2"/>
      <c r="AP580" s="2"/>
      <c r="AQ580" s="2"/>
      <c r="AR580" s="15"/>
    </row>
    <row r="581" spans="1:44" ht="11.25" customHeight="1">
      <c r="A581" s="120"/>
      <c r="B581" s="120"/>
      <c r="C581" s="120"/>
      <c r="D581" s="120"/>
      <c r="E581" s="2"/>
      <c r="F581" s="2"/>
      <c r="G581" s="120"/>
      <c r="H581" s="120"/>
      <c r="I581" s="120"/>
      <c r="J581" s="58"/>
      <c r="K581" s="121"/>
      <c r="L581" s="2"/>
      <c r="M581" s="120"/>
      <c r="N581" s="120"/>
      <c r="O581" s="120"/>
      <c r="P581" s="120"/>
      <c r="Q581" s="2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122"/>
      <c r="AJ581" s="122"/>
      <c r="AK581" s="2"/>
      <c r="AL581" s="2"/>
      <c r="AM581" s="2"/>
      <c r="AN581" s="2"/>
      <c r="AO581" s="2"/>
      <c r="AP581" s="2"/>
      <c r="AQ581" s="2"/>
      <c r="AR581" s="15"/>
    </row>
    <row r="582" spans="1:44" ht="11.25" customHeight="1">
      <c r="A582" s="120"/>
      <c r="B582" s="120"/>
      <c r="C582" s="120"/>
      <c r="D582" s="120"/>
      <c r="E582" s="2"/>
      <c r="F582" s="2"/>
      <c r="G582" s="120"/>
      <c r="H582" s="120"/>
      <c r="I582" s="120"/>
      <c r="J582" s="58"/>
      <c r="K582" s="121"/>
      <c r="L582" s="2"/>
      <c r="M582" s="120"/>
      <c r="N582" s="120"/>
      <c r="O582" s="120"/>
      <c r="P582" s="120"/>
      <c r="Q582" s="2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122"/>
      <c r="AJ582" s="122"/>
      <c r="AK582" s="2"/>
      <c r="AL582" s="2"/>
      <c r="AM582" s="2"/>
      <c r="AN582" s="2"/>
      <c r="AO582" s="2"/>
      <c r="AP582" s="2"/>
      <c r="AQ582" s="2"/>
      <c r="AR582" s="15"/>
    </row>
    <row r="583" spans="1:44" ht="11.25" customHeight="1">
      <c r="A583" s="120"/>
      <c r="B583" s="120"/>
      <c r="C583" s="120"/>
      <c r="D583" s="120"/>
      <c r="E583" s="2"/>
      <c r="F583" s="2"/>
      <c r="G583" s="120"/>
      <c r="H583" s="120"/>
      <c r="I583" s="120"/>
      <c r="J583" s="58"/>
      <c r="K583" s="121"/>
      <c r="L583" s="2"/>
      <c r="M583" s="120"/>
      <c r="N583" s="120"/>
      <c r="O583" s="120"/>
      <c r="P583" s="120"/>
      <c r="Q583" s="2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122"/>
      <c r="AJ583" s="122"/>
      <c r="AK583" s="2"/>
      <c r="AL583" s="2"/>
      <c r="AM583" s="2"/>
      <c r="AN583" s="2"/>
      <c r="AO583" s="2"/>
      <c r="AP583" s="2"/>
      <c r="AQ583" s="2"/>
      <c r="AR583" s="15"/>
    </row>
    <row r="584" spans="1:44" ht="11.25" customHeight="1">
      <c r="A584" s="120"/>
      <c r="B584" s="120"/>
      <c r="C584" s="120"/>
      <c r="D584" s="120"/>
      <c r="E584" s="2"/>
      <c r="F584" s="2"/>
      <c r="G584" s="120"/>
      <c r="H584" s="120"/>
      <c r="I584" s="120"/>
      <c r="J584" s="58"/>
      <c r="K584" s="121"/>
      <c r="L584" s="2"/>
      <c r="M584" s="120"/>
      <c r="N584" s="120"/>
      <c r="O584" s="120"/>
      <c r="P584" s="120"/>
      <c r="Q584" s="2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122"/>
      <c r="AJ584" s="122"/>
      <c r="AK584" s="2"/>
      <c r="AL584" s="2"/>
      <c r="AM584" s="2"/>
      <c r="AN584" s="2"/>
      <c r="AO584" s="2"/>
      <c r="AP584" s="2"/>
      <c r="AQ584" s="2"/>
      <c r="AR584" s="15"/>
    </row>
    <row r="585" spans="1:44" ht="11.25" customHeight="1">
      <c r="A585" s="120"/>
      <c r="B585" s="120"/>
      <c r="C585" s="120"/>
      <c r="D585" s="120"/>
      <c r="E585" s="2"/>
      <c r="F585" s="2"/>
      <c r="G585" s="120"/>
      <c r="H585" s="120"/>
      <c r="I585" s="120"/>
      <c r="J585" s="58"/>
      <c r="K585" s="121"/>
      <c r="L585" s="2"/>
      <c r="M585" s="120"/>
      <c r="N585" s="120"/>
      <c r="O585" s="120"/>
      <c r="P585" s="120"/>
      <c r="Q585" s="2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122"/>
      <c r="AJ585" s="122"/>
      <c r="AK585" s="2"/>
      <c r="AL585" s="2"/>
      <c r="AM585" s="2"/>
      <c r="AN585" s="2"/>
      <c r="AO585" s="2"/>
      <c r="AP585" s="2"/>
      <c r="AQ585" s="2"/>
      <c r="AR585" s="15"/>
    </row>
    <row r="586" spans="1:44" ht="11.25" customHeight="1">
      <c r="A586" s="120"/>
      <c r="B586" s="120"/>
      <c r="C586" s="120"/>
      <c r="D586" s="120"/>
      <c r="E586" s="2"/>
      <c r="F586" s="2"/>
      <c r="G586" s="120"/>
      <c r="H586" s="120"/>
      <c r="I586" s="120"/>
      <c r="J586" s="58"/>
      <c r="K586" s="121"/>
      <c r="L586" s="2"/>
      <c r="M586" s="120"/>
      <c r="N586" s="120"/>
      <c r="O586" s="120"/>
      <c r="P586" s="120"/>
      <c r="Q586" s="2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122"/>
      <c r="AJ586" s="122"/>
      <c r="AK586" s="2"/>
      <c r="AL586" s="2"/>
      <c r="AM586" s="2"/>
      <c r="AN586" s="2"/>
      <c r="AO586" s="2"/>
      <c r="AP586" s="2"/>
      <c r="AQ586" s="2"/>
      <c r="AR586" s="15"/>
    </row>
    <row r="587" spans="1:44" ht="11.25" customHeight="1">
      <c r="A587" s="120"/>
      <c r="B587" s="120"/>
      <c r="C587" s="120"/>
      <c r="D587" s="120"/>
      <c r="E587" s="2"/>
      <c r="F587" s="2"/>
      <c r="G587" s="120"/>
      <c r="H587" s="120"/>
      <c r="I587" s="120"/>
      <c r="J587" s="58"/>
      <c r="K587" s="121"/>
      <c r="L587" s="2"/>
      <c r="M587" s="120"/>
      <c r="N587" s="120"/>
      <c r="O587" s="120"/>
      <c r="P587" s="120"/>
      <c r="Q587" s="2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122"/>
      <c r="AJ587" s="122"/>
      <c r="AK587" s="2"/>
      <c r="AL587" s="2"/>
      <c r="AM587" s="2"/>
      <c r="AN587" s="2"/>
      <c r="AO587" s="2"/>
      <c r="AP587" s="2"/>
      <c r="AQ587" s="2"/>
      <c r="AR587" s="15"/>
    </row>
    <row r="588" spans="1:44" ht="11.25" customHeight="1">
      <c r="A588" s="120"/>
      <c r="B588" s="120"/>
      <c r="C588" s="120"/>
      <c r="D588" s="120"/>
      <c r="E588" s="2"/>
      <c r="F588" s="2"/>
      <c r="G588" s="120"/>
      <c r="H588" s="120"/>
      <c r="I588" s="120"/>
      <c r="J588" s="58"/>
      <c r="K588" s="121"/>
      <c r="L588" s="2"/>
      <c r="M588" s="120"/>
      <c r="N588" s="120"/>
      <c r="O588" s="120"/>
      <c r="P588" s="120"/>
      <c r="Q588" s="2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122"/>
      <c r="AJ588" s="122"/>
      <c r="AK588" s="2"/>
      <c r="AL588" s="2"/>
      <c r="AM588" s="2"/>
      <c r="AN588" s="2"/>
      <c r="AO588" s="2"/>
      <c r="AP588" s="2"/>
      <c r="AQ588" s="2"/>
      <c r="AR588" s="15"/>
    </row>
    <row r="589" spans="1:44" ht="11.25" customHeight="1">
      <c r="A589" s="120"/>
      <c r="B589" s="120"/>
      <c r="C589" s="120"/>
      <c r="D589" s="120"/>
      <c r="E589" s="2"/>
      <c r="F589" s="2"/>
      <c r="G589" s="120"/>
      <c r="H589" s="120"/>
      <c r="I589" s="120"/>
      <c r="J589" s="58"/>
      <c r="K589" s="121"/>
      <c r="L589" s="2"/>
      <c r="M589" s="120"/>
      <c r="N589" s="120"/>
      <c r="O589" s="120"/>
      <c r="P589" s="120"/>
      <c r="Q589" s="2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122"/>
      <c r="AJ589" s="122"/>
      <c r="AK589" s="2"/>
      <c r="AL589" s="2"/>
      <c r="AM589" s="2"/>
      <c r="AN589" s="2"/>
      <c r="AO589" s="2"/>
      <c r="AP589" s="2"/>
      <c r="AQ589" s="2"/>
      <c r="AR589" s="15"/>
    </row>
    <row r="590" spans="1:44" ht="11.25" customHeight="1">
      <c r="A590" s="120"/>
      <c r="B590" s="120"/>
      <c r="C590" s="120"/>
      <c r="D590" s="120"/>
      <c r="E590" s="2"/>
      <c r="F590" s="2"/>
      <c r="G590" s="120"/>
      <c r="H590" s="120"/>
      <c r="I590" s="120"/>
      <c r="J590" s="58"/>
      <c r="K590" s="121"/>
      <c r="L590" s="2"/>
      <c r="M590" s="120"/>
      <c r="N590" s="120"/>
      <c r="O590" s="120"/>
      <c r="P590" s="120"/>
      <c r="Q590" s="2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122"/>
      <c r="AJ590" s="122"/>
      <c r="AK590" s="2"/>
      <c r="AL590" s="2"/>
      <c r="AM590" s="2"/>
      <c r="AN590" s="2"/>
      <c r="AO590" s="2"/>
      <c r="AP590" s="2"/>
      <c r="AQ590" s="2"/>
      <c r="AR590" s="15"/>
    </row>
    <row r="591" spans="1:44" ht="11.25" customHeight="1">
      <c r="A591" s="120"/>
      <c r="B591" s="120"/>
      <c r="C591" s="120"/>
      <c r="D591" s="120"/>
      <c r="E591" s="2"/>
      <c r="F591" s="2"/>
      <c r="G591" s="120"/>
      <c r="H591" s="120"/>
      <c r="I591" s="120"/>
      <c r="J591" s="58"/>
      <c r="K591" s="121"/>
      <c r="L591" s="2"/>
      <c r="M591" s="120"/>
      <c r="N591" s="120"/>
      <c r="O591" s="120"/>
      <c r="P591" s="120"/>
      <c r="Q591" s="2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122"/>
      <c r="AJ591" s="122"/>
      <c r="AK591" s="2"/>
      <c r="AL591" s="2"/>
      <c r="AM591" s="2"/>
      <c r="AN591" s="2"/>
      <c r="AO591" s="2"/>
      <c r="AP591" s="2"/>
      <c r="AQ591" s="2"/>
      <c r="AR591" s="15"/>
    </row>
    <row r="592" spans="1:44" ht="11.25" customHeight="1">
      <c r="A592" s="120"/>
      <c r="B592" s="120"/>
      <c r="C592" s="120"/>
      <c r="D592" s="120"/>
      <c r="E592" s="2"/>
      <c r="F592" s="2"/>
      <c r="G592" s="120"/>
      <c r="H592" s="120"/>
      <c r="I592" s="120"/>
      <c r="J592" s="58"/>
      <c r="K592" s="121"/>
      <c r="L592" s="2"/>
      <c r="M592" s="120"/>
      <c r="N592" s="120"/>
      <c r="O592" s="120"/>
      <c r="P592" s="120"/>
      <c r="Q592" s="2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122"/>
      <c r="AJ592" s="122"/>
      <c r="AK592" s="2"/>
      <c r="AL592" s="2"/>
      <c r="AM592" s="2"/>
      <c r="AN592" s="2"/>
      <c r="AO592" s="2"/>
      <c r="AP592" s="2"/>
      <c r="AQ592" s="2"/>
      <c r="AR592" s="15"/>
    </row>
    <row r="593" spans="1:44" ht="11.25" customHeight="1">
      <c r="A593" s="120"/>
      <c r="B593" s="120"/>
      <c r="C593" s="120"/>
      <c r="D593" s="120"/>
      <c r="E593" s="2"/>
      <c r="F593" s="2"/>
      <c r="G593" s="120"/>
      <c r="H593" s="120"/>
      <c r="I593" s="120"/>
      <c r="J593" s="58"/>
      <c r="K593" s="121"/>
      <c r="L593" s="2"/>
      <c r="M593" s="120"/>
      <c r="N593" s="120"/>
      <c r="O593" s="120"/>
      <c r="P593" s="120"/>
      <c r="Q593" s="2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122"/>
      <c r="AJ593" s="122"/>
      <c r="AK593" s="2"/>
      <c r="AL593" s="2"/>
      <c r="AM593" s="2"/>
      <c r="AN593" s="2"/>
      <c r="AO593" s="2"/>
      <c r="AP593" s="2"/>
      <c r="AQ593" s="2"/>
      <c r="AR593" s="15"/>
    </row>
    <row r="594" spans="1:44" ht="11.25" customHeight="1">
      <c r="A594" s="120"/>
      <c r="B594" s="120"/>
      <c r="C594" s="120"/>
      <c r="D594" s="120"/>
      <c r="E594" s="2"/>
      <c r="F594" s="2"/>
      <c r="G594" s="120"/>
      <c r="H594" s="120"/>
      <c r="I594" s="120"/>
      <c r="J594" s="58"/>
      <c r="K594" s="121"/>
      <c r="L594" s="2"/>
      <c r="M594" s="120"/>
      <c r="N594" s="120"/>
      <c r="O594" s="120"/>
      <c r="P594" s="120"/>
      <c r="Q594" s="2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122"/>
      <c r="AJ594" s="122"/>
      <c r="AK594" s="2"/>
      <c r="AL594" s="2"/>
      <c r="AM594" s="2"/>
      <c r="AN594" s="2"/>
      <c r="AO594" s="2"/>
      <c r="AP594" s="2"/>
      <c r="AQ594" s="2"/>
      <c r="AR594" s="15"/>
    </row>
    <row r="595" spans="1:44" ht="11.25" customHeight="1">
      <c r="A595" s="120"/>
      <c r="B595" s="120"/>
      <c r="C595" s="120"/>
      <c r="D595" s="120"/>
      <c r="E595" s="2"/>
      <c r="F595" s="2"/>
      <c r="G595" s="120"/>
      <c r="H595" s="120"/>
      <c r="I595" s="120"/>
      <c r="J595" s="58"/>
      <c r="K595" s="121"/>
      <c r="L595" s="2"/>
      <c r="M595" s="120"/>
      <c r="N595" s="120"/>
      <c r="O595" s="120"/>
      <c r="P595" s="120"/>
      <c r="Q595" s="2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122"/>
      <c r="AJ595" s="122"/>
      <c r="AK595" s="2"/>
      <c r="AL595" s="2"/>
      <c r="AM595" s="2"/>
      <c r="AN595" s="2"/>
      <c r="AO595" s="2"/>
      <c r="AP595" s="2"/>
      <c r="AQ595" s="2"/>
      <c r="AR595" s="15"/>
    </row>
    <row r="596" spans="1:44" ht="11.25" customHeight="1">
      <c r="A596" s="120"/>
      <c r="B596" s="120"/>
      <c r="C596" s="120"/>
      <c r="D596" s="120"/>
      <c r="E596" s="2"/>
      <c r="F596" s="2"/>
      <c r="G596" s="120"/>
      <c r="H596" s="120"/>
      <c r="I596" s="120"/>
      <c r="J596" s="58"/>
      <c r="K596" s="121"/>
      <c r="L596" s="2"/>
      <c r="M596" s="120"/>
      <c r="N596" s="120"/>
      <c r="O596" s="120"/>
      <c r="P596" s="120"/>
      <c r="Q596" s="2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122"/>
      <c r="AJ596" s="122"/>
      <c r="AK596" s="2"/>
      <c r="AL596" s="2"/>
      <c r="AM596" s="2"/>
      <c r="AN596" s="2"/>
      <c r="AO596" s="2"/>
      <c r="AP596" s="2"/>
      <c r="AQ596" s="2"/>
      <c r="AR596" s="15"/>
    </row>
    <row r="597" spans="1:44" ht="11.25" customHeight="1">
      <c r="A597" s="120"/>
      <c r="B597" s="120"/>
      <c r="C597" s="120"/>
      <c r="D597" s="120"/>
      <c r="E597" s="2"/>
      <c r="F597" s="2"/>
      <c r="G597" s="120"/>
      <c r="H597" s="120"/>
      <c r="I597" s="120"/>
      <c r="J597" s="58"/>
      <c r="K597" s="121"/>
      <c r="L597" s="2"/>
      <c r="M597" s="120"/>
      <c r="N597" s="120"/>
      <c r="O597" s="120"/>
      <c r="P597" s="120"/>
      <c r="Q597" s="2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122"/>
      <c r="AJ597" s="122"/>
      <c r="AK597" s="2"/>
      <c r="AL597" s="2"/>
      <c r="AM597" s="2"/>
      <c r="AN597" s="2"/>
      <c r="AO597" s="2"/>
      <c r="AP597" s="2"/>
      <c r="AQ597" s="2"/>
      <c r="AR597" s="15"/>
    </row>
    <row r="598" spans="1:44" ht="11.25" customHeight="1">
      <c r="A598" s="120"/>
      <c r="B598" s="120"/>
      <c r="C598" s="120"/>
      <c r="D598" s="120"/>
      <c r="E598" s="2"/>
      <c r="F598" s="2"/>
      <c r="G598" s="120"/>
      <c r="H598" s="120"/>
      <c r="I598" s="120"/>
      <c r="J598" s="58"/>
      <c r="K598" s="121"/>
      <c r="L598" s="2"/>
      <c r="M598" s="120"/>
      <c r="N598" s="120"/>
      <c r="O598" s="120"/>
      <c r="P598" s="120"/>
      <c r="Q598" s="2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122"/>
      <c r="AJ598" s="122"/>
      <c r="AK598" s="2"/>
      <c r="AL598" s="2"/>
      <c r="AM598" s="2"/>
      <c r="AN598" s="2"/>
      <c r="AO598" s="2"/>
      <c r="AP598" s="2"/>
      <c r="AQ598" s="2"/>
      <c r="AR598" s="15"/>
    </row>
    <row r="599" spans="1:44" ht="11.25" customHeight="1">
      <c r="A599" s="120"/>
      <c r="B599" s="120"/>
      <c r="C599" s="120"/>
      <c r="D599" s="120"/>
      <c r="E599" s="2"/>
      <c r="F599" s="2"/>
      <c r="G599" s="120"/>
      <c r="H599" s="120"/>
      <c r="I599" s="120"/>
      <c r="J599" s="58"/>
      <c r="K599" s="121"/>
      <c r="L599" s="2"/>
      <c r="M599" s="120"/>
      <c r="N599" s="120"/>
      <c r="O599" s="120"/>
      <c r="P599" s="120"/>
      <c r="Q599" s="2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122"/>
      <c r="AJ599" s="122"/>
      <c r="AK599" s="2"/>
      <c r="AL599" s="2"/>
      <c r="AM599" s="2"/>
      <c r="AN599" s="2"/>
      <c r="AO599" s="2"/>
      <c r="AP599" s="2"/>
      <c r="AQ599" s="2"/>
      <c r="AR599" s="15"/>
    </row>
    <row r="600" spans="1:44" ht="11.25" customHeight="1">
      <c r="A600" s="120"/>
      <c r="B600" s="120"/>
      <c r="C600" s="120"/>
      <c r="D600" s="120"/>
      <c r="E600" s="2"/>
      <c r="F600" s="2"/>
      <c r="G600" s="120"/>
      <c r="H600" s="120"/>
      <c r="I600" s="120"/>
      <c r="J600" s="58"/>
      <c r="K600" s="121"/>
      <c r="L600" s="2"/>
      <c r="M600" s="120"/>
      <c r="N600" s="120"/>
      <c r="O600" s="120"/>
      <c r="P600" s="120"/>
      <c r="Q600" s="2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122"/>
      <c r="AJ600" s="122"/>
      <c r="AK600" s="2"/>
      <c r="AL600" s="2"/>
      <c r="AM600" s="2"/>
      <c r="AN600" s="2"/>
      <c r="AO600" s="2"/>
      <c r="AP600" s="2"/>
      <c r="AQ600" s="2"/>
      <c r="AR600" s="15"/>
    </row>
    <row r="601" spans="1:44" ht="11.25" customHeight="1">
      <c r="A601" s="120"/>
      <c r="B601" s="120"/>
      <c r="C601" s="120"/>
      <c r="D601" s="120"/>
      <c r="E601" s="2"/>
      <c r="F601" s="2"/>
      <c r="G601" s="120"/>
      <c r="H601" s="120"/>
      <c r="I601" s="120"/>
      <c r="J601" s="58"/>
      <c r="K601" s="121"/>
      <c r="L601" s="2"/>
      <c r="M601" s="120"/>
      <c r="N601" s="120"/>
      <c r="O601" s="120"/>
      <c r="P601" s="120"/>
      <c r="Q601" s="2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122"/>
      <c r="AJ601" s="122"/>
      <c r="AK601" s="2"/>
      <c r="AL601" s="2"/>
      <c r="AM601" s="2"/>
      <c r="AN601" s="2"/>
      <c r="AO601" s="2"/>
      <c r="AP601" s="2"/>
      <c r="AQ601" s="2"/>
      <c r="AR601" s="15"/>
    </row>
    <row r="602" spans="1:44" ht="11.25" customHeight="1">
      <c r="A602" s="120"/>
      <c r="B602" s="120"/>
      <c r="C602" s="120"/>
      <c r="D602" s="120"/>
      <c r="E602" s="2"/>
      <c r="F602" s="2"/>
      <c r="G602" s="120"/>
      <c r="H602" s="120"/>
      <c r="I602" s="120"/>
      <c r="J602" s="58"/>
      <c r="K602" s="121"/>
      <c r="L602" s="2"/>
      <c r="M602" s="120"/>
      <c r="N602" s="120"/>
      <c r="O602" s="120"/>
      <c r="P602" s="120"/>
      <c r="Q602" s="2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122"/>
      <c r="AJ602" s="122"/>
      <c r="AK602" s="2"/>
      <c r="AL602" s="2"/>
      <c r="AM602" s="2"/>
      <c r="AN602" s="2"/>
      <c r="AO602" s="2"/>
      <c r="AP602" s="2"/>
      <c r="AQ602" s="2"/>
      <c r="AR602" s="15"/>
    </row>
    <row r="603" spans="1:44" ht="11.25" customHeight="1">
      <c r="A603" s="120"/>
      <c r="B603" s="120"/>
      <c r="C603" s="120"/>
      <c r="D603" s="120"/>
      <c r="E603" s="2"/>
      <c r="F603" s="2"/>
      <c r="G603" s="120"/>
      <c r="H603" s="120"/>
      <c r="I603" s="120"/>
      <c r="J603" s="58"/>
      <c r="K603" s="121"/>
      <c r="L603" s="2"/>
      <c r="M603" s="120"/>
      <c r="N603" s="120"/>
      <c r="O603" s="120"/>
      <c r="P603" s="120"/>
      <c r="Q603" s="2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122"/>
      <c r="AJ603" s="122"/>
      <c r="AK603" s="2"/>
      <c r="AL603" s="2"/>
      <c r="AM603" s="2"/>
      <c r="AN603" s="2"/>
      <c r="AO603" s="2"/>
      <c r="AP603" s="2"/>
      <c r="AQ603" s="2"/>
      <c r="AR603" s="15"/>
    </row>
    <row r="604" spans="1:44" ht="11.25" customHeight="1">
      <c r="A604" s="120"/>
      <c r="B604" s="120"/>
      <c r="C604" s="120"/>
      <c r="D604" s="120"/>
      <c r="E604" s="2"/>
      <c r="F604" s="2"/>
      <c r="G604" s="120"/>
      <c r="H604" s="120"/>
      <c r="I604" s="120"/>
      <c r="J604" s="58"/>
      <c r="K604" s="121"/>
      <c r="L604" s="2"/>
      <c r="M604" s="120"/>
      <c r="N604" s="120"/>
      <c r="O604" s="120"/>
      <c r="P604" s="120"/>
      <c r="Q604" s="2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122"/>
      <c r="AJ604" s="122"/>
      <c r="AK604" s="2"/>
      <c r="AL604" s="2"/>
      <c r="AM604" s="2"/>
      <c r="AN604" s="2"/>
      <c r="AO604" s="2"/>
      <c r="AP604" s="2"/>
      <c r="AQ604" s="2"/>
      <c r="AR604" s="15"/>
    </row>
    <row r="605" spans="1:44" ht="11.25" customHeight="1">
      <c r="A605" s="120"/>
      <c r="B605" s="120"/>
      <c r="C605" s="120"/>
      <c r="D605" s="120"/>
      <c r="E605" s="2"/>
      <c r="F605" s="2"/>
      <c r="G605" s="120"/>
      <c r="H605" s="120"/>
      <c r="I605" s="120"/>
      <c r="J605" s="58"/>
      <c r="K605" s="121"/>
      <c r="L605" s="2"/>
      <c r="M605" s="120"/>
      <c r="N605" s="120"/>
      <c r="O605" s="120"/>
      <c r="P605" s="120"/>
      <c r="Q605" s="2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122"/>
      <c r="AJ605" s="122"/>
      <c r="AK605" s="2"/>
      <c r="AL605" s="2"/>
      <c r="AM605" s="2"/>
      <c r="AN605" s="2"/>
      <c r="AO605" s="2"/>
      <c r="AP605" s="2"/>
      <c r="AQ605" s="2"/>
      <c r="AR605" s="15"/>
    </row>
    <row r="606" spans="1:44" ht="11.25" customHeight="1">
      <c r="A606" s="120"/>
      <c r="B606" s="120"/>
      <c r="C606" s="120"/>
      <c r="D606" s="120"/>
      <c r="E606" s="2"/>
      <c r="F606" s="2"/>
      <c r="G606" s="120"/>
      <c r="H606" s="120"/>
      <c r="I606" s="120"/>
      <c r="J606" s="58"/>
      <c r="K606" s="121"/>
      <c r="L606" s="2"/>
      <c r="M606" s="120"/>
      <c r="N606" s="120"/>
      <c r="O606" s="120"/>
      <c r="P606" s="120"/>
      <c r="Q606" s="2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122"/>
      <c r="AJ606" s="122"/>
      <c r="AK606" s="2"/>
      <c r="AL606" s="2"/>
      <c r="AM606" s="2"/>
      <c r="AN606" s="2"/>
      <c r="AO606" s="2"/>
      <c r="AP606" s="2"/>
      <c r="AQ606" s="2"/>
      <c r="AR606" s="15"/>
    </row>
    <row r="607" spans="1:44" ht="11.25" customHeight="1">
      <c r="A607" s="120"/>
      <c r="B607" s="120"/>
      <c r="C607" s="120"/>
      <c r="D607" s="120"/>
      <c r="E607" s="2"/>
      <c r="F607" s="2"/>
      <c r="G607" s="120"/>
      <c r="H607" s="120"/>
      <c r="I607" s="120"/>
      <c r="J607" s="58"/>
      <c r="K607" s="121"/>
      <c r="L607" s="2"/>
      <c r="M607" s="120"/>
      <c r="N607" s="120"/>
      <c r="O607" s="120"/>
      <c r="P607" s="120"/>
      <c r="Q607" s="2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122"/>
      <c r="AJ607" s="122"/>
      <c r="AK607" s="2"/>
      <c r="AL607" s="2"/>
      <c r="AM607" s="2"/>
      <c r="AN607" s="2"/>
      <c r="AO607" s="2"/>
      <c r="AP607" s="2"/>
      <c r="AQ607" s="2"/>
      <c r="AR607" s="15"/>
    </row>
    <row r="608" spans="1:44" ht="11.25" customHeight="1">
      <c r="A608" s="120"/>
      <c r="B608" s="120"/>
      <c r="C608" s="120"/>
      <c r="D608" s="120"/>
      <c r="E608" s="2"/>
      <c r="F608" s="2"/>
      <c r="G608" s="120"/>
      <c r="H608" s="120"/>
      <c r="I608" s="120"/>
      <c r="J608" s="58"/>
      <c r="K608" s="121"/>
      <c r="L608" s="2"/>
      <c r="M608" s="120"/>
      <c r="N608" s="120"/>
      <c r="O608" s="120"/>
      <c r="P608" s="120"/>
      <c r="Q608" s="2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122"/>
      <c r="AJ608" s="122"/>
      <c r="AK608" s="2"/>
      <c r="AL608" s="2"/>
      <c r="AM608" s="2"/>
      <c r="AN608" s="2"/>
      <c r="AO608" s="2"/>
      <c r="AP608" s="2"/>
      <c r="AQ608" s="2"/>
      <c r="AR608" s="15"/>
    </row>
    <row r="609" spans="1:44" ht="11.25" customHeight="1">
      <c r="A609" s="120"/>
      <c r="B609" s="120"/>
      <c r="C609" s="120"/>
      <c r="D609" s="120"/>
      <c r="E609" s="2"/>
      <c r="F609" s="2"/>
      <c r="G609" s="120"/>
      <c r="H609" s="120"/>
      <c r="I609" s="120"/>
      <c r="J609" s="58"/>
      <c r="K609" s="121"/>
      <c r="L609" s="2"/>
      <c r="M609" s="120"/>
      <c r="N609" s="120"/>
      <c r="O609" s="120"/>
      <c r="P609" s="120"/>
      <c r="Q609" s="2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122"/>
      <c r="AJ609" s="122"/>
      <c r="AK609" s="2"/>
      <c r="AL609" s="2"/>
      <c r="AM609" s="2"/>
      <c r="AN609" s="2"/>
      <c r="AO609" s="2"/>
      <c r="AP609" s="2"/>
      <c r="AQ609" s="2"/>
      <c r="AR609" s="15"/>
    </row>
    <row r="610" spans="1:44" ht="11.25" customHeight="1">
      <c r="A610" s="120"/>
      <c r="B610" s="120"/>
      <c r="C610" s="120"/>
      <c r="D610" s="120"/>
      <c r="E610" s="2"/>
      <c r="F610" s="2"/>
      <c r="G610" s="120"/>
      <c r="H610" s="120"/>
      <c r="I610" s="120"/>
      <c r="J610" s="58"/>
      <c r="K610" s="121"/>
      <c r="L610" s="2"/>
      <c r="M610" s="120"/>
      <c r="N610" s="120"/>
      <c r="O610" s="120"/>
      <c r="P610" s="120"/>
      <c r="Q610" s="2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122"/>
      <c r="AJ610" s="122"/>
      <c r="AK610" s="2"/>
      <c r="AL610" s="2"/>
      <c r="AM610" s="2"/>
      <c r="AN610" s="2"/>
      <c r="AO610" s="2"/>
      <c r="AP610" s="2"/>
      <c r="AQ610" s="2"/>
      <c r="AR610" s="15"/>
    </row>
    <row r="611" spans="1:44" ht="11.25" customHeight="1">
      <c r="A611" s="120"/>
      <c r="B611" s="120"/>
      <c r="C611" s="120"/>
      <c r="D611" s="120"/>
      <c r="E611" s="2"/>
      <c r="F611" s="2"/>
      <c r="G611" s="120"/>
      <c r="H611" s="120"/>
      <c r="I611" s="120"/>
      <c r="J611" s="58"/>
      <c r="K611" s="121"/>
      <c r="L611" s="2"/>
      <c r="M611" s="120"/>
      <c r="N611" s="120"/>
      <c r="O611" s="120"/>
      <c r="P611" s="120"/>
      <c r="Q611" s="2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122"/>
      <c r="AJ611" s="122"/>
      <c r="AK611" s="2"/>
      <c r="AL611" s="2"/>
      <c r="AM611" s="2"/>
      <c r="AN611" s="2"/>
      <c r="AO611" s="2"/>
      <c r="AP611" s="2"/>
      <c r="AQ611" s="2"/>
      <c r="AR611" s="15"/>
    </row>
    <row r="612" spans="1:44" ht="11.25" customHeight="1">
      <c r="A612" s="120"/>
      <c r="B612" s="120"/>
      <c r="C612" s="120"/>
      <c r="D612" s="120"/>
      <c r="E612" s="2"/>
      <c r="F612" s="2"/>
      <c r="G612" s="120"/>
      <c r="H612" s="120"/>
      <c r="I612" s="120"/>
      <c r="J612" s="58"/>
      <c r="K612" s="121"/>
      <c r="L612" s="2"/>
      <c r="M612" s="120"/>
      <c r="N612" s="120"/>
      <c r="O612" s="120"/>
      <c r="P612" s="120"/>
      <c r="Q612" s="2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122"/>
      <c r="AJ612" s="122"/>
      <c r="AK612" s="2"/>
      <c r="AL612" s="2"/>
      <c r="AM612" s="2"/>
      <c r="AN612" s="2"/>
      <c r="AO612" s="2"/>
      <c r="AP612" s="2"/>
      <c r="AQ612" s="2"/>
      <c r="AR612" s="15"/>
    </row>
    <row r="613" spans="1:44" ht="11.25" customHeight="1">
      <c r="A613" s="120"/>
      <c r="B613" s="120"/>
      <c r="C613" s="120"/>
      <c r="D613" s="120"/>
      <c r="E613" s="2"/>
      <c r="F613" s="2"/>
      <c r="G613" s="120"/>
      <c r="H613" s="120"/>
      <c r="I613" s="120"/>
      <c r="J613" s="58"/>
      <c r="K613" s="121"/>
      <c r="L613" s="2"/>
      <c r="M613" s="120"/>
      <c r="N613" s="120"/>
      <c r="O613" s="120"/>
      <c r="P613" s="120"/>
      <c r="Q613" s="2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122"/>
      <c r="AJ613" s="122"/>
      <c r="AK613" s="2"/>
      <c r="AL613" s="2"/>
      <c r="AM613" s="2"/>
      <c r="AN613" s="2"/>
      <c r="AO613" s="2"/>
      <c r="AP613" s="2"/>
      <c r="AQ613" s="2"/>
      <c r="AR613" s="15"/>
    </row>
    <row r="614" spans="1:44" ht="11.25" customHeight="1">
      <c r="A614" s="120"/>
      <c r="B614" s="120"/>
      <c r="C614" s="120"/>
      <c r="D614" s="120"/>
      <c r="E614" s="2"/>
      <c r="F614" s="2"/>
      <c r="G614" s="120"/>
      <c r="H614" s="120"/>
      <c r="I614" s="120"/>
      <c r="J614" s="58"/>
      <c r="K614" s="121"/>
      <c r="L614" s="2"/>
      <c r="M614" s="120"/>
      <c r="N614" s="120"/>
      <c r="O614" s="120"/>
      <c r="P614" s="120"/>
      <c r="Q614" s="2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122"/>
      <c r="AJ614" s="122"/>
      <c r="AK614" s="2"/>
      <c r="AL614" s="2"/>
      <c r="AM614" s="2"/>
      <c r="AN614" s="2"/>
      <c r="AO614" s="2"/>
      <c r="AP614" s="2"/>
      <c r="AQ614" s="2"/>
      <c r="AR614" s="15"/>
    </row>
    <row r="615" spans="1:44" ht="11.25" customHeight="1">
      <c r="A615" s="120"/>
      <c r="B615" s="120"/>
      <c r="C615" s="120"/>
      <c r="D615" s="120"/>
      <c r="E615" s="2"/>
      <c r="F615" s="2"/>
      <c r="G615" s="120"/>
      <c r="H615" s="120"/>
      <c r="I615" s="120"/>
      <c r="J615" s="58"/>
      <c r="K615" s="121"/>
      <c r="L615" s="2"/>
      <c r="M615" s="120"/>
      <c r="N615" s="120"/>
      <c r="O615" s="120"/>
      <c r="P615" s="120"/>
      <c r="Q615" s="2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122"/>
      <c r="AJ615" s="122"/>
      <c r="AK615" s="2"/>
      <c r="AL615" s="2"/>
      <c r="AM615" s="2"/>
      <c r="AN615" s="2"/>
      <c r="AO615" s="2"/>
      <c r="AP615" s="2"/>
      <c r="AQ615" s="2"/>
      <c r="AR615" s="15"/>
    </row>
    <row r="616" spans="1:44" ht="11.25" customHeight="1">
      <c r="A616" s="120"/>
      <c r="B616" s="120"/>
      <c r="C616" s="120"/>
      <c r="D616" s="120"/>
      <c r="E616" s="2"/>
      <c r="F616" s="2"/>
      <c r="G616" s="120"/>
      <c r="H616" s="120"/>
      <c r="I616" s="120"/>
      <c r="J616" s="58"/>
      <c r="K616" s="121"/>
      <c r="L616" s="2"/>
      <c r="M616" s="120"/>
      <c r="N616" s="120"/>
      <c r="O616" s="120"/>
      <c r="P616" s="120"/>
      <c r="Q616" s="2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122"/>
      <c r="AJ616" s="122"/>
      <c r="AK616" s="2"/>
      <c r="AL616" s="2"/>
      <c r="AM616" s="2"/>
      <c r="AN616" s="2"/>
      <c r="AO616" s="2"/>
      <c r="AP616" s="2"/>
      <c r="AQ616" s="2"/>
      <c r="AR616" s="15"/>
    </row>
    <row r="617" spans="1:44" ht="11.25" customHeight="1">
      <c r="A617" s="120"/>
      <c r="B617" s="120"/>
      <c r="C617" s="120"/>
      <c r="D617" s="120"/>
      <c r="E617" s="2"/>
      <c r="F617" s="2"/>
      <c r="G617" s="120"/>
      <c r="H617" s="120"/>
      <c r="I617" s="120"/>
      <c r="J617" s="58"/>
      <c r="K617" s="121"/>
      <c r="L617" s="2"/>
      <c r="M617" s="120"/>
      <c r="N617" s="120"/>
      <c r="O617" s="120"/>
      <c r="P617" s="120"/>
      <c r="Q617" s="2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122"/>
      <c r="AJ617" s="122"/>
      <c r="AK617" s="2"/>
      <c r="AL617" s="2"/>
      <c r="AM617" s="2"/>
      <c r="AN617" s="2"/>
      <c r="AO617" s="2"/>
      <c r="AP617" s="2"/>
      <c r="AQ617" s="2"/>
      <c r="AR617" s="15"/>
    </row>
    <row r="618" spans="1:44" ht="11.25" customHeight="1">
      <c r="A618" s="120"/>
      <c r="B618" s="120"/>
      <c r="C618" s="120"/>
      <c r="D618" s="120"/>
      <c r="E618" s="2"/>
      <c r="F618" s="2"/>
      <c r="G618" s="120"/>
      <c r="H618" s="120"/>
      <c r="I618" s="120"/>
      <c r="J618" s="58"/>
      <c r="K618" s="121"/>
      <c r="L618" s="2"/>
      <c r="M618" s="120"/>
      <c r="N618" s="120"/>
      <c r="O618" s="120"/>
      <c r="P618" s="120"/>
      <c r="Q618" s="2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122"/>
      <c r="AJ618" s="122"/>
      <c r="AK618" s="2"/>
      <c r="AL618" s="2"/>
      <c r="AM618" s="2"/>
      <c r="AN618" s="2"/>
      <c r="AO618" s="2"/>
      <c r="AP618" s="2"/>
      <c r="AQ618" s="2"/>
      <c r="AR618" s="15"/>
    </row>
    <row r="619" spans="1:44" ht="11.25" customHeight="1">
      <c r="A619" s="120"/>
      <c r="B619" s="120"/>
      <c r="C619" s="120"/>
      <c r="D619" s="120"/>
      <c r="E619" s="2"/>
      <c r="F619" s="2"/>
      <c r="G619" s="120"/>
      <c r="H619" s="120"/>
      <c r="I619" s="120"/>
      <c r="J619" s="58"/>
      <c r="K619" s="121"/>
      <c r="L619" s="2"/>
      <c r="M619" s="120"/>
      <c r="N619" s="120"/>
      <c r="O619" s="120"/>
      <c r="P619" s="120"/>
      <c r="Q619" s="2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122"/>
      <c r="AJ619" s="122"/>
      <c r="AK619" s="2"/>
      <c r="AL619" s="2"/>
      <c r="AM619" s="2"/>
      <c r="AN619" s="2"/>
      <c r="AO619" s="2"/>
      <c r="AP619" s="2"/>
      <c r="AQ619" s="2"/>
      <c r="AR619" s="15"/>
    </row>
    <row r="620" spans="1:44" ht="11.25" customHeight="1">
      <c r="A620" s="120"/>
      <c r="B620" s="120"/>
      <c r="C620" s="120"/>
      <c r="D620" s="120"/>
      <c r="E620" s="2"/>
      <c r="F620" s="2"/>
      <c r="G620" s="120"/>
      <c r="H620" s="120"/>
      <c r="I620" s="120"/>
      <c r="J620" s="58"/>
      <c r="K620" s="121"/>
      <c r="L620" s="2"/>
      <c r="M620" s="120"/>
      <c r="N620" s="120"/>
      <c r="O620" s="120"/>
      <c r="P620" s="120"/>
      <c r="Q620" s="2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122"/>
      <c r="AJ620" s="122"/>
      <c r="AK620" s="2"/>
      <c r="AL620" s="2"/>
      <c r="AM620" s="2"/>
      <c r="AN620" s="2"/>
      <c r="AO620" s="2"/>
      <c r="AP620" s="2"/>
      <c r="AQ620" s="2"/>
      <c r="AR620" s="15"/>
    </row>
    <row r="621" spans="1:44" ht="11.25" customHeight="1">
      <c r="A621" s="120"/>
      <c r="B621" s="120"/>
      <c r="C621" s="120"/>
      <c r="D621" s="120"/>
      <c r="E621" s="2"/>
      <c r="F621" s="2"/>
      <c r="G621" s="120"/>
      <c r="H621" s="120"/>
      <c r="I621" s="120"/>
      <c r="J621" s="58"/>
      <c r="K621" s="121"/>
      <c r="L621" s="2"/>
      <c r="M621" s="120"/>
      <c r="N621" s="120"/>
      <c r="O621" s="120"/>
      <c r="P621" s="120"/>
      <c r="Q621" s="2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122"/>
      <c r="AJ621" s="122"/>
      <c r="AK621" s="2"/>
      <c r="AL621" s="2"/>
      <c r="AM621" s="2"/>
      <c r="AN621" s="2"/>
      <c r="AO621" s="2"/>
      <c r="AP621" s="2"/>
      <c r="AQ621" s="2"/>
      <c r="AR621" s="15"/>
    </row>
    <row r="622" spans="1:44" ht="11.25" customHeight="1">
      <c r="A622" s="120"/>
      <c r="B622" s="120"/>
      <c r="C622" s="120"/>
      <c r="D622" s="120"/>
      <c r="E622" s="2"/>
      <c r="F622" s="2"/>
      <c r="G622" s="120"/>
      <c r="H622" s="120"/>
      <c r="I622" s="120"/>
      <c r="J622" s="58"/>
      <c r="K622" s="121"/>
      <c r="L622" s="2"/>
      <c r="M622" s="120"/>
      <c r="N622" s="120"/>
      <c r="O622" s="120"/>
      <c r="P622" s="120"/>
      <c r="Q622" s="2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122"/>
      <c r="AJ622" s="122"/>
      <c r="AK622" s="2"/>
      <c r="AL622" s="2"/>
      <c r="AM622" s="2"/>
      <c r="AN622" s="2"/>
      <c r="AO622" s="2"/>
      <c r="AP622" s="2"/>
      <c r="AQ622" s="2"/>
      <c r="AR622" s="15"/>
    </row>
    <row r="623" spans="1:44" ht="11.25" customHeight="1">
      <c r="A623" s="120"/>
      <c r="B623" s="120"/>
      <c r="C623" s="120"/>
      <c r="D623" s="120"/>
      <c r="E623" s="2"/>
      <c r="F623" s="2"/>
      <c r="G623" s="120"/>
      <c r="H623" s="120"/>
      <c r="I623" s="120"/>
      <c r="J623" s="58"/>
      <c r="K623" s="121"/>
      <c r="L623" s="2"/>
      <c r="M623" s="120"/>
      <c r="N623" s="120"/>
      <c r="O623" s="120"/>
      <c r="P623" s="120"/>
      <c r="Q623" s="2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122"/>
      <c r="AJ623" s="122"/>
      <c r="AK623" s="2"/>
      <c r="AL623" s="2"/>
      <c r="AM623" s="2"/>
      <c r="AN623" s="2"/>
      <c r="AO623" s="2"/>
      <c r="AP623" s="2"/>
      <c r="AQ623" s="2"/>
      <c r="AR623" s="15"/>
    </row>
    <row r="624" spans="1:44" ht="11.25" customHeight="1">
      <c r="A624" s="120"/>
      <c r="B624" s="120"/>
      <c r="C624" s="120"/>
      <c r="D624" s="120"/>
      <c r="E624" s="2"/>
      <c r="F624" s="2"/>
      <c r="G624" s="120"/>
      <c r="H624" s="120"/>
      <c r="I624" s="120"/>
      <c r="J624" s="58"/>
      <c r="K624" s="121"/>
      <c r="L624" s="2"/>
      <c r="M624" s="120"/>
      <c r="N624" s="120"/>
      <c r="O624" s="120"/>
      <c r="P624" s="120"/>
      <c r="Q624" s="2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122"/>
      <c r="AJ624" s="122"/>
      <c r="AK624" s="2"/>
      <c r="AL624" s="2"/>
      <c r="AM624" s="2"/>
      <c r="AN624" s="2"/>
      <c r="AO624" s="2"/>
      <c r="AP624" s="2"/>
      <c r="AQ624" s="2"/>
      <c r="AR624" s="15"/>
    </row>
    <row r="625" spans="1:44" ht="11.25" customHeight="1">
      <c r="A625" s="120"/>
      <c r="B625" s="120"/>
      <c r="C625" s="120"/>
      <c r="D625" s="120"/>
      <c r="E625" s="2"/>
      <c r="F625" s="2"/>
      <c r="G625" s="120"/>
      <c r="H625" s="120"/>
      <c r="I625" s="120"/>
      <c r="J625" s="58"/>
      <c r="K625" s="121"/>
      <c r="L625" s="2"/>
      <c r="M625" s="120"/>
      <c r="N625" s="120"/>
      <c r="O625" s="120"/>
      <c r="P625" s="120"/>
      <c r="Q625" s="2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122"/>
      <c r="AJ625" s="122"/>
      <c r="AK625" s="2"/>
      <c r="AL625" s="2"/>
      <c r="AM625" s="2"/>
      <c r="AN625" s="2"/>
      <c r="AO625" s="2"/>
      <c r="AP625" s="2"/>
      <c r="AQ625" s="2"/>
      <c r="AR625" s="15"/>
    </row>
    <row r="626" spans="1:44" ht="11.25" customHeight="1">
      <c r="A626" s="120"/>
      <c r="B626" s="120"/>
      <c r="C626" s="120"/>
      <c r="D626" s="120"/>
      <c r="E626" s="2"/>
      <c r="F626" s="2"/>
      <c r="G626" s="120"/>
      <c r="H626" s="120"/>
      <c r="I626" s="120"/>
      <c r="J626" s="58"/>
      <c r="K626" s="121"/>
      <c r="L626" s="2"/>
      <c r="M626" s="120"/>
      <c r="N626" s="120"/>
      <c r="O626" s="120"/>
      <c r="P626" s="120"/>
      <c r="Q626" s="2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122"/>
      <c r="AJ626" s="122"/>
      <c r="AK626" s="2"/>
      <c r="AL626" s="2"/>
      <c r="AM626" s="2"/>
      <c r="AN626" s="2"/>
      <c r="AO626" s="2"/>
      <c r="AP626" s="2"/>
      <c r="AQ626" s="2"/>
      <c r="AR626" s="15"/>
    </row>
    <row r="627" spans="1:44" ht="11.25" customHeight="1">
      <c r="A627" s="120"/>
      <c r="B627" s="120"/>
      <c r="C627" s="120"/>
      <c r="D627" s="120"/>
      <c r="E627" s="2"/>
      <c r="F627" s="2"/>
      <c r="G627" s="120"/>
      <c r="H627" s="120"/>
      <c r="I627" s="120"/>
      <c r="J627" s="58"/>
      <c r="K627" s="121"/>
      <c r="L627" s="2"/>
      <c r="M627" s="120"/>
      <c r="N627" s="120"/>
      <c r="O627" s="120"/>
      <c r="P627" s="120"/>
      <c r="Q627" s="2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122"/>
      <c r="AJ627" s="122"/>
      <c r="AK627" s="2"/>
      <c r="AL627" s="2"/>
      <c r="AM627" s="2"/>
      <c r="AN627" s="2"/>
      <c r="AO627" s="2"/>
      <c r="AP627" s="2"/>
      <c r="AQ627" s="2"/>
      <c r="AR627" s="15"/>
    </row>
    <row r="628" spans="1:44" ht="11.25" customHeight="1">
      <c r="A628" s="120"/>
      <c r="B628" s="120"/>
      <c r="C628" s="120"/>
      <c r="D628" s="120"/>
      <c r="E628" s="2"/>
      <c r="F628" s="2"/>
      <c r="G628" s="120"/>
      <c r="H628" s="120"/>
      <c r="I628" s="120"/>
      <c r="J628" s="58"/>
      <c r="K628" s="121"/>
      <c r="L628" s="2"/>
      <c r="M628" s="120"/>
      <c r="N628" s="120"/>
      <c r="O628" s="120"/>
      <c r="P628" s="120"/>
      <c r="Q628" s="2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122"/>
      <c r="AJ628" s="122"/>
      <c r="AK628" s="2"/>
      <c r="AL628" s="2"/>
      <c r="AM628" s="2"/>
      <c r="AN628" s="2"/>
      <c r="AO628" s="2"/>
      <c r="AP628" s="2"/>
      <c r="AQ628" s="2"/>
      <c r="AR628" s="15"/>
    </row>
    <row r="629" spans="1:44" ht="11.25" customHeight="1">
      <c r="A629" s="120"/>
      <c r="B629" s="120"/>
      <c r="C629" s="120"/>
      <c r="D629" s="120"/>
      <c r="E629" s="2"/>
      <c r="F629" s="2"/>
      <c r="G629" s="120"/>
      <c r="H629" s="120"/>
      <c r="I629" s="120"/>
      <c r="J629" s="58"/>
      <c r="K629" s="121"/>
      <c r="L629" s="2"/>
      <c r="M629" s="120"/>
      <c r="N629" s="120"/>
      <c r="O629" s="120"/>
      <c r="P629" s="120"/>
      <c r="Q629" s="2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122"/>
      <c r="AJ629" s="122"/>
      <c r="AK629" s="2"/>
      <c r="AL629" s="2"/>
      <c r="AM629" s="2"/>
      <c r="AN629" s="2"/>
      <c r="AO629" s="2"/>
      <c r="AP629" s="2"/>
      <c r="AQ629" s="2"/>
      <c r="AR629" s="15"/>
    </row>
    <row r="630" spans="1:44" ht="11.25" customHeight="1">
      <c r="A630" s="120"/>
      <c r="B630" s="120"/>
      <c r="C630" s="120"/>
      <c r="D630" s="120"/>
      <c r="E630" s="2"/>
      <c r="F630" s="2"/>
      <c r="G630" s="120"/>
      <c r="H630" s="120"/>
      <c r="I630" s="120"/>
      <c r="J630" s="58"/>
      <c r="K630" s="121"/>
      <c r="L630" s="2"/>
      <c r="M630" s="120"/>
      <c r="N630" s="120"/>
      <c r="O630" s="120"/>
      <c r="P630" s="120"/>
      <c r="Q630" s="2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122"/>
      <c r="AJ630" s="122"/>
      <c r="AK630" s="2"/>
      <c r="AL630" s="2"/>
      <c r="AM630" s="2"/>
      <c r="AN630" s="2"/>
      <c r="AO630" s="2"/>
      <c r="AP630" s="2"/>
      <c r="AQ630" s="2"/>
      <c r="AR630" s="15"/>
    </row>
    <row r="631" spans="1:44" ht="11.25" customHeight="1">
      <c r="A631" s="120"/>
      <c r="B631" s="120"/>
      <c r="C631" s="120"/>
      <c r="D631" s="120"/>
      <c r="E631" s="2"/>
      <c r="F631" s="2"/>
      <c r="G631" s="120"/>
      <c r="H631" s="120"/>
      <c r="I631" s="120"/>
      <c r="J631" s="58"/>
      <c r="K631" s="121"/>
      <c r="L631" s="2"/>
      <c r="M631" s="120"/>
      <c r="N631" s="120"/>
      <c r="O631" s="120"/>
      <c r="P631" s="120"/>
      <c r="Q631" s="2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122"/>
      <c r="AJ631" s="122"/>
      <c r="AK631" s="2"/>
      <c r="AL631" s="2"/>
      <c r="AM631" s="2"/>
      <c r="AN631" s="2"/>
      <c r="AO631" s="2"/>
      <c r="AP631" s="2"/>
      <c r="AQ631" s="2"/>
      <c r="AR631" s="15"/>
    </row>
    <row r="632" spans="1:44" ht="11.25" customHeight="1">
      <c r="A632" s="120"/>
      <c r="B632" s="120"/>
      <c r="C632" s="120"/>
      <c r="D632" s="120"/>
      <c r="E632" s="2"/>
      <c r="F632" s="2"/>
      <c r="G632" s="120"/>
      <c r="H632" s="120"/>
      <c r="I632" s="120"/>
      <c r="J632" s="58"/>
      <c r="K632" s="121"/>
      <c r="L632" s="2"/>
      <c r="M632" s="120"/>
      <c r="N632" s="120"/>
      <c r="O632" s="120"/>
      <c r="P632" s="120"/>
      <c r="Q632" s="2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122"/>
      <c r="AJ632" s="122"/>
      <c r="AK632" s="2"/>
      <c r="AL632" s="2"/>
      <c r="AM632" s="2"/>
      <c r="AN632" s="2"/>
      <c r="AO632" s="2"/>
      <c r="AP632" s="2"/>
      <c r="AQ632" s="2"/>
      <c r="AR632" s="15"/>
    </row>
    <row r="633" spans="1:44" ht="11.25" customHeight="1">
      <c r="A633" s="120"/>
      <c r="B633" s="120"/>
      <c r="C633" s="120"/>
      <c r="D633" s="120"/>
      <c r="E633" s="2"/>
      <c r="F633" s="2"/>
      <c r="G633" s="120"/>
      <c r="H633" s="120"/>
      <c r="I633" s="120"/>
      <c r="J633" s="58"/>
      <c r="K633" s="121"/>
      <c r="L633" s="2"/>
      <c r="M633" s="120"/>
      <c r="N633" s="120"/>
      <c r="O633" s="120"/>
      <c r="P633" s="120"/>
      <c r="Q633" s="2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122"/>
      <c r="AJ633" s="122"/>
      <c r="AK633" s="2"/>
      <c r="AL633" s="2"/>
      <c r="AM633" s="2"/>
      <c r="AN633" s="2"/>
      <c r="AO633" s="2"/>
      <c r="AP633" s="2"/>
      <c r="AQ633" s="2"/>
      <c r="AR633" s="15"/>
    </row>
    <row r="634" spans="1:44" ht="11.25" customHeight="1">
      <c r="A634" s="120"/>
      <c r="B634" s="120"/>
      <c r="C634" s="120"/>
      <c r="D634" s="120"/>
      <c r="E634" s="2"/>
      <c r="F634" s="2"/>
      <c r="G634" s="120"/>
      <c r="H634" s="120"/>
      <c r="I634" s="120"/>
      <c r="J634" s="58"/>
      <c r="K634" s="121"/>
      <c r="L634" s="2"/>
      <c r="M634" s="120"/>
      <c r="N634" s="120"/>
      <c r="O634" s="120"/>
      <c r="P634" s="120"/>
      <c r="Q634" s="2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122"/>
      <c r="AJ634" s="122"/>
      <c r="AK634" s="2"/>
      <c r="AL634" s="2"/>
      <c r="AM634" s="2"/>
      <c r="AN634" s="2"/>
      <c r="AO634" s="2"/>
      <c r="AP634" s="2"/>
      <c r="AQ634" s="2"/>
      <c r="AR634" s="15"/>
    </row>
    <row r="635" spans="1:44" ht="11.25" customHeight="1">
      <c r="A635" s="120"/>
      <c r="B635" s="120"/>
      <c r="C635" s="120"/>
      <c r="D635" s="120"/>
      <c r="E635" s="2"/>
      <c r="F635" s="2"/>
      <c r="G635" s="120"/>
      <c r="H635" s="120"/>
      <c r="I635" s="120"/>
      <c r="J635" s="58"/>
      <c r="K635" s="121"/>
      <c r="L635" s="2"/>
      <c r="M635" s="120"/>
      <c r="N635" s="120"/>
      <c r="O635" s="120"/>
      <c r="P635" s="120"/>
      <c r="Q635" s="2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122"/>
      <c r="AJ635" s="122"/>
      <c r="AK635" s="2"/>
      <c r="AL635" s="2"/>
      <c r="AM635" s="2"/>
      <c r="AN635" s="2"/>
      <c r="AO635" s="2"/>
      <c r="AP635" s="2"/>
      <c r="AQ635" s="2"/>
      <c r="AR635" s="15"/>
    </row>
    <row r="636" spans="1:44" ht="11.25" customHeight="1">
      <c r="A636" s="120"/>
      <c r="B636" s="120"/>
      <c r="C636" s="120"/>
      <c r="D636" s="120"/>
      <c r="E636" s="2"/>
      <c r="F636" s="2"/>
      <c r="G636" s="120"/>
      <c r="H636" s="120"/>
      <c r="I636" s="120"/>
      <c r="J636" s="58"/>
      <c r="K636" s="121"/>
      <c r="L636" s="2"/>
      <c r="M636" s="120"/>
      <c r="N636" s="120"/>
      <c r="O636" s="120"/>
      <c r="P636" s="120"/>
      <c r="Q636" s="2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122"/>
      <c r="AJ636" s="122"/>
      <c r="AK636" s="2"/>
      <c r="AL636" s="2"/>
      <c r="AM636" s="2"/>
      <c r="AN636" s="2"/>
      <c r="AO636" s="2"/>
      <c r="AP636" s="2"/>
      <c r="AQ636" s="2"/>
      <c r="AR636" s="15"/>
    </row>
    <row r="637" spans="1:44" ht="11.25" customHeight="1">
      <c r="A637" s="120"/>
      <c r="B637" s="120"/>
      <c r="C637" s="120"/>
      <c r="D637" s="120"/>
      <c r="E637" s="2"/>
      <c r="F637" s="2"/>
      <c r="G637" s="120"/>
      <c r="H637" s="120"/>
      <c r="I637" s="120"/>
      <c r="J637" s="58"/>
      <c r="K637" s="121"/>
      <c r="L637" s="2"/>
      <c r="M637" s="120"/>
      <c r="N637" s="120"/>
      <c r="O637" s="120"/>
      <c r="P637" s="120"/>
      <c r="Q637" s="2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122"/>
      <c r="AJ637" s="122"/>
      <c r="AK637" s="2"/>
      <c r="AL637" s="2"/>
      <c r="AM637" s="2"/>
      <c r="AN637" s="2"/>
      <c r="AO637" s="2"/>
      <c r="AP637" s="2"/>
      <c r="AQ637" s="2"/>
      <c r="AR637" s="15"/>
    </row>
    <row r="638" spans="1:44" ht="11.25" customHeight="1">
      <c r="A638" s="120"/>
      <c r="B638" s="120"/>
      <c r="C638" s="120"/>
      <c r="D638" s="120"/>
      <c r="E638" s="2"/>
      <c r="F638" s="2"/>
      <c r="G638" s="120"/>
      <c r="H638" s="120"/>
      <c r="I638" s="120"/>
      <c r="J638" s="58"/>
      <c r="K638" s="121"/>
      <c r="L638" s="2"/>
      <c r="M638" s="120"/>
      <c r="N638" s="120"/>
      <c r="O638" s="120"/>
      <c r="P638" s="120"/>
      <c r="Q638" s="2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122"/>
      <c r="AJ638" s="122"/>
      <c r="AK638" s="2"/>
      <c r="AL638" s="2"/>
      <c r="AM638" s="2"/>
      <c r="AN638" s="2"/>
      <c r="AO638" s="2"/>
      <c r="AP638" s="2"/>
      <c r="AQ638" s="2"/>
      <c r="AR638" s="15"/>
    </row>
    <row r="639" spans="1:44" ht="11.25" customHeight="1">
      <c r="A639" s="120"/>
      <c r="B639" s="120"/>
      <c r="C639" s="120"/>
      <c r="D639" s="120"/>
      <c r="E639" s="2"/>
      <c r="F639" s="2"/>
      <c r="G639" s="120"/>
      <c r="H639" s="120"/>
      <c r="I639" s="120"/>
      <c r="J639" s="58"/>
      <c r="K639" s="121"/>
      <c r="L639" s="2"/>
      <c r="M639" s="120"/>
      <c r="N639" s="120"/>
      <c r="O639" s="120"/>
      <c r="P639" s="120"/>
      <c r="Q639" s="2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122"/>
      <c r="AJ639" s="122"/>
      <c r="AK639" s="2"/>
      <c r="AL639" s="2"/>
      <c r="AM639" s="2"/>
      <c r="AN639" s="2"/>
      <c r="AO639" s="2"/>
      <c r="AP639" s="2"/>
      <c r="AQ639" s="2"/>
      <c r="AR639" s="15"/>
    </row>
    <row r="640" spans="1:44" ht="11.25" customHeight="1">
      <c r="A640" s="120"/>
      <c r="B640" s="120"/>
      <c r="C640" s="120"/>
      <c r="D640" s="120"/>
      <c r="E640" s="2"/>
      <c r="F640" s="2"/>
      <c r="G640" s="120"/>
      <c r="H640" s="120"/>
      <c r="I640" s="120"/>
      <c r="J640" s="58"/>
      <c r="K640" s="121"/>
      <c r="L640" s="2"/>
      <c r="M640" s="120"/>
      <c r="N640" s="120"/>
      <c r="O640" s="120"/>
      <c r="P640" s="120"/>
      <c r="Q640" s="2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122"/>
      <c r="AJ640" s="122"/>
      <c r="AK640" s="2"/>
      <c r="AL640" s="2"/>
      <c r="AM640" s="2"/>
      <c r="AN640" s="2"/>
      <c r="AO640" s="2"/>
      <c r="AP640" s="2"/>
      <c r="AQ640" s="2"/>
      <c r="AR640" s="15"/>
    </row>
    <row r="641" spans="1:44" ht="11.25" customHeight="1">
      <c r="A641" s="120"/>
      <c r="B641" s="120"/>
      <c r="C641" s="120"/>
      <c r="D641" s="120"/>
      <c r="E641" s="2"/>
      <c r="F641" s="2"/>
      <c r="G641" s="120"/>
      <c r="H641" s="120"/>
      <c r="I641" s="120"/>
      <c r="J641" s="58"/>
      <c r="K641" s="121"/>
      <c r="L641" s="2"/>
      <c r="M641" s="120"/>
      <c r="N641" s="120"/>
      <c r="O641" s="120"/>
      <c r="P641" s="120"/>
      <c r="Q641" s="2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122"/>
      <c r="AJ641" s="122"/>
      <c r="AK641" s="2"/>
      <c r="AL641" s="2"/>
      <c r="AM641" s="2"/>
      <c r="AN641" s="2"/>
      <c r="AO641" s="2"/>
      <c r="AP641" s="2"/>
      <c r="AQ641" s="2"/>
      <c r="AR641" s="15"/>
    </row>
    <row r="642" spans="1:44" ht="11.25" customHeight="1">
      <c r="A642" s="120"/>
      <c r="B642" s="120"/>
      <c r="C642" s="120"/>
      <c r="D642" s="120"/>
      <c r="E642" s="2"/>
      <c r="F642" s="2"/>
      <c r="G642" s="120"/>
      <c r="H642" s="120"/>
      <c r="I642" s="120"/>
      <c r="J642" s="58"/>
      <c r="K642" s="121"/>
      <c r="L642" s="2"/>
      <c r="M642" s="120"/>
      <c r="N642" s="120"/>
      <c r="O642" s="120"/>
      <c r="P642" s="120"/>
      <c r="Q642" s="2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122"/>
      <c r="AJ642" s="122"/>
      <c r="AK642" s="2"/>
      <c r="AL642" s="2"/>
      <c r="AM642" s="2"/>
      <c r="AN642" s="2"/>
      <c r="AO642" s="2"/>
      <c r="AP642" s="2"/>
      <c r="AQ642" s="2"/>
      <c r="AR642" s="15"/>
    </row>
    <row r="643" spans="1:44" ht="11.25" customHeight="1">
      <c r="A643" s="120"/>
      <c r="B643" s="120"/>
      <c r="C643" s="120"/>
      <c r="D643" s="120"/>
      <c r="E643" s="2"/>
      <c r="F643" s="2"/>
      <c r="G643" s="120"/>
      <c r="H643" s="120"/>
      <c r="I643" s="120"/>
      <c r="J643" s="58"/>
      <c r="K643" s="121"/>
      <c r="L643" s="2"/>
      <c r="M643" s="120"/>
      <c r="N643" s="120"/>
      <c r="O643" s="120"/>
      <c r="P643" s="120"/>
      <c r="Q643" s="2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122"/>
      <c r="AJ643" s="122"/>
      <c r="AK643" s="2"/>
      <c r="AL643" s="2"/>
      <c r="AM643" s="2"/>
      <c r="AN643" s="2"/>
      <c r="AO643" s="2"/>
      <c r="AP643" s="2"/>
      <c r="AQ643" s="2"/>
      <c r="AR643" s="15"/>
    </row>
    <row r="644" spans="1:44" ht="11.25" customHeight="1">
      <c r="A644" s="120"/>
      <c r="B644" s="120"/>
      <c r="C644" s="120"/>
      <c r="D644" s="120"/>
      <c r="E644" s="2"/>
      <c r="F644" s="2"/>
      <c r="G644" s="120"/>
      <c r="H644" s="120"/>
      <c r="I644" s="120"/>
      <c r="J644" s="58"/>
      <c r="K644" s="121"/>
      <c r="L644" s="2"/>
      <c r="M644" s="120"/>
      <c r="N644" s="120"/>
      <c r="O644" s="120"/>
      <c r="P644" s="120"/>
      <c r="Q644" s="2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122"/>
      <c r="AJ644" s="122"/>
      <c r="AK644" s="2"/>
      <c r="AL644" s="2"/>
      <c r="AM644" s="2"/>
      <c r="AN644" s="2"/>
      <c r="AO644" s="2"/>
      <c r="AP644" s="2"/>
      <c r="AQ644" s="2"/>
      <c r="AR644" s="15"/>
    </row>
    <row r="645" spans="1:44" ht="11.25" customHeight="1">
      <c r="A645" s="120"/>
      <c r="B645" s="120"/>
      <c r="C645" s="120"/>
      <c r="D645" s="120"/>
      <c r="E645" s="2"/>
      <c r="F645" s="2"/>
      <c r="G645" s="120"/>
      <c r="H645" s="120"/>
      <c r="I645" s="120"/>
      <c r="J645" s="58"/>
      <c r="K645" s="121"/>
      <c r="L645" s="2"/>
      <c r="M645" s="120"/>
      <c r="N645" s="120"/>
      <c r="O645" s="120"/>
      <c r="P645" s="120"/>
      <c r="Q645" s="2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122"/>
      <c r="AJ645" s="122"/>
      <c r="AK645" s="2"/>
      <c r="AL645" s="2"/>
      <c r="AM645" s="2"/>
      <c r="AN645" s="2"/>
      <c r="AO645" s="2"/>
      <c r="AP645" s="2"/>
      <c r="AQ645" s="2"/>
      <c r="AR645" s="15"/>
    </row>
    <row r="646" spans="1:44" ht="11.25" customHeight="1">
      <c r="A646" s="120"/>
      <c r="B646" s="120"/>
      <c r="C646" s="120"/>
      <c r="D646" s="120"/>
      <c r="E646" s="2"/>
      <c r="F646" s="2"/>
      <c r="G646" s="120"/>
      <c r="H646" s="120"/>
      <c r="I646" s="120"/>
      <c r="J646" s="58"/>
      <c r="K646" s="121"/>
      <c r="L646" s="2"/>
      <c r="M646" s="120"/>
      <c r="N646" s="120"/>
      <c r="O646" s="120"/>
      <c r="P646" s="120"/>
      <c r="Q646" s="2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122"/>
      <c r="AJ646" s="122"/>
      <c r="AK646" s="2"/>
      <c r="AL646" s="2"/>
      <c r="AM646" s="2"/>
      <c r="AN646" s="2"/>
      <c r="AO646" s="2"/>
      <c r="AP646" s="2"/>
      <c r="AQ646" s="2"/>
      <c r="AR646" s="15"/>
    </row>
    <row r="647" spans="1:44" ht="11.25" customHeight="1">
      <c r="A647" s="120"/>
      <c r="B647" s="120"/>
      <c r="C647" s="120"/>
      <c r="D647" s="120"/>
      <c r="E647" s="2"/>
      <c r="F647" s="2"/>
      <c r="G647" s="120"/>
      <c r="H647" s="120"/>
      <c r="I647" s="120"/>
      <c r="J647" s="58"/>
      <c r="K647" s="121"/>
      <c r="L647" s="2"/>
      <c r="M647" s="120"/>
      <c r="N647" s="120"/>
      <c r="O647" s="120"/>
      <c r="P647" s="120"/>
      <c r="Q647" s="2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122"/>
      <c r="AJ647" s="122"/>
      <c r="AK647" s="2"/>
      <c r="AL647" s="2"/>
      <c r="AM647" s="2"/>
      <c r="AN647" s="2"/>
      <c r="AO647" s="2"/>
      <c r="AP647" s="2"/>
      <c r="AQ647" s="2"/>
      <c r="AR647" s="15"/>
    </row>
    <row r="648" spans="1:44" ht="11.25" customHeight="1">
      <c r="A648" s="120"/>
      <c r="B648" s="120"/>
      <c r="C648" s="120"/>
      <c r="D648" s="120"/>
      <c r="E648" s="2"/>
      <c r="F648" s="2"/>
      <c r="G648" s="120"/>
      <c r="H648" s="120"/>
      <c r="I648" s="120"/>
      <c r="J648" s="58"/>
      <c r="K648" s="121"/>
      <c r="L648" s="2"/>
      <c r="M648" s="120"/>
      <c r="N648" s="120"/>
      <c r="O648" s="120"/>
      <c r="P648" s="120"/>
      <c r="Q648" s="2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122"/>
      <c r="AJ648" s="122"/>
      <c r="AK648" s="2"/>
      <c r="AL648" s="2"/>
      <c r="AM648" s="2"/>
      <c r="AN648" s="2"/>
      <c r="AO648" s="2"/>
      <c r="AP648" s="2"/>
      <c r="AQ648" s="2"/>
      <c r="AR648" s="15"/>
    </row>
    <row r="649" spans="1:44" ht="11.25" customHeight="1">
      <c r="A649" s="120"/>
      <c r="B649" s="120"/>
      <c r="C649" s="120"/>
      <c r="D649" s="120"/>
      <c r="E649" s="2"/>
      <c r="F649" s="2"/>
      <c r="G649" s="120"/>
      <c r="H649" s="120"/>
      <c r="I649" s="120"/>
      <c r="J649" s="58"/>
      <c r="K649" s="121"/>
      <c r="L649" s="2"/>
      <c r="M649" s="120"/>
      <c r="N649" s="120"/>
      <c r="O649" s="120"/>
      <c r="P649" s="120"/>
      <c r="Q649" s="2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122"/>
      <c r="AJ649" s="122"/>
      <c r="AK649" s="2"/>
      <c r="AL649" s="2"/>
      <c r="AM649" s="2"/>
      <c r="AN649" s="2"/>
      <c r="AO649" s="2"/>
      <c r="AP649" s="2"/>
      <c r="AQ649" s="2"/>
      <c r="AR649" s="15"/>
    </row>
    <row r="650" spans="1:44" ht="11.25" customHeight="1">
      <c r="A650" s="120"/>
      <c r="B650" s="120"/>
      <c r="C650" s="120"/>
      <c r="D650" s="120"/>
      <c r="E650" s="2"/>
      <c r="F650" s="2"/>
      <c r="G650" s="120"/>
      <c r="H650" s="120"/>
      <c r="I650" s="120"/>
      <c r="J650" s="58"/>
      <c r="K650" s="121"/>
      <c r="L650" s="2"/>
      <c r="M650" s="120"/>
      <c r="N650" s="120"/>
      <c r="O650" s="120"/>
      <c r="P650" s="120"/>
      <c r="Q650" s="2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122"/>
      <c r="AJ650" s="122"/>
      <c r="AK650" s="2"/>
      <c r="AL650" s="2"/>
      <c r="AM650" s="2"/>
      <c r="AN650" s="2"/>
      <c r="AO650" s="2"/>
      <c r="AP650" s="2"/>
      <c r="AQ650" s="2"/>
      <c r="AR650" s="15"/>
    </row>
    <row r="651" spans="1:44" ht="11.25" customHeight="1">
      <c r="A651" s="120"/>
      <c r="B651" s="120"/>
      <c r="C651" s="120"/>
      <c r="D651" s="120"/>
      <c r="E651" s="2"/>
      <c r="F651" s="2"/>
      <c r="G651" s="120"/>
      <c r="H651" s="120"/>
      <c r="I651" s="120"/>
      <c r="J651" s="58"/>
      <c r="K651" s="121"/>
      <c r="L651" s="2"/>
      <c r="M651" s="120"/>
      <c r="N651" s="120"/>
      <c r="O651" s="120"/>
      <c r="P651" s="120"/>
      <c r="Q651" s="2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122"/>
      <c r="AJ651" s="122"/>
      <c r="AK651" s="2"/>
      <c r="AL651" s="2"/>
      <c r="AM651" s="2"/>
      <c r="AN651" s="2"/>
      <c r="AO651" s="2"/>
      <c r="AP651" s="2"/>
      <c r="AQ651" s="2"/>
      <c r="AR651" s="15"/>
    </row>
    <row r="652" spans="1:44" ht="11.25" customHeight="1">
      <c r="A652" s="120"/>
      <c r="B652" s="120"/>
      <c r="C652" s="120"/>
      <c r="D652" s="120"/>
      <c r="E652" s="2"/>
      <c r="F652" s="2"/>
      <c r="G652" s="120"/>
      <c r="H652" s="120"/>
      <c r="I652" s="120"/>
      <c r="J652" s="58"/>
      <c r="K652" s="121"/>
      <c r="L652" s="2"/>
      <c r="M652" s="120"/>
      <c r="N652" s="120"/>
      <c r="O652" s="120"/>
      <c r="P652" s="120"/>
      <c r="Q652" s="2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122"/>
      <c r="AJ652" s="122"/>
      <c r="AK652" s="2"/>
      <c r="AL652" s="2"/>
      <c r="AM652" s="2"/>
      <c r="AN652" s="2"/>
      <c r="AO652" s="2"/>
      <c r="AP652" s="2"/>
      <c r="AQ652" s="2"/>
      <c r="AR652" s="15"/>
    </row>
    <row r="653" spans="1:44" ht="11.25" customHeight="1">
      <c r="A653" s="120"/>
      <c r="B653" s="120"/>
      <c r="C653" s="120"/>
      <c r="D653" s="120"/>
      <c r="E653" s="2"/>
      <c r="F653" s="2"/>
      <c r="G653" s="120"/>
      <c r="H653" s="120"/>
      <c r="I653" s="120"/>
      <c r="J653" s="58"/>
      <c r="K653" s="121"/>
      <c r="L653" s="2"/>
      <c r="M653" s="120"/>
      <c r="N653" s="120"/>
      <c r="O653" s="120"/>
      <c r="P653" s="120"/>
      <c r="Q653" s="2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122"/>
      <c r="AJ653" s="122"/>
      <c r="AK653" s="2"/>
      <c r="AL653" s="2"/>
      <c r="AM653" s="2"/>
      <c r="AN653" s="2"/>
      <c r="AO653" s="2"/>
      <c r="AP653" s="2"/>
      <c r="AQ653" s="2"/>
      <c r="AR653" s="15"/>
    </row>
    <row r="654" spans="1:44" ht="11.25" customHeight="1">
      <c r="A654" s="120"/>
      <c r="B654" s="120"/>
      <c r="C654" s="120"/>
      <c r="D654" s="120"/>
      <c r="E654" s="2"/>
      <c r="F654" s="2"/>
      <c r="G654" s="120"/>
      <c r="H654" s="120"/>
      <c r="I654" s="120"/>
      <c r="J654" s="58"/>
      <c r="K654" s="121"/>
      <c r="L654" s="2"/>
      <c r="M654" s="120"/>
      <c r="N654" s="120"/>
      <c r="O654" s="120"/>
      <c r="P654" s="120"/>
      <c r="Q654" s="2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122"/>
      <c r="AJ654" s="122"/>
      <c r="AK654" s="2"/>
      <c r="AL654" s="2"/>
      <c r="AM654" s="2"/>
      <c r="AN654" s="2"/>
      <c r="AO654" s="2"/>
      <c r="AP654" s="2"/>
      <c r="AQ654" s="2"/>
      <c r="AR654" s="15"/>
    </row>
    <row r="655" spans="1:44" ht="11.25" customHeight="1">
      <c r="A655" s="120"/>
      <c r="B655" s="120"/>
      <c r="C655" s="120"/>
      <c r="D655" s="120"/>
      <c r="E655" s="2"/>
      <c r="F655" s="2"/>
      <c r="G655" s="120"/>
      <c r="H655" s="120"/>
      <c r="I655" s="120"/>
      <c r="J655" s="58"/>
      <c r="K655" s="121"/>
      <c r="L655" s="2"/>
      <c r="M655" s="120"/>
      <c r="N655" s="120"/>
      <c r="O655" s="120"/>
      <c r="P655" s="120"/>
      <c r="Q655" s="2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122"/>
      <c r="AJ655" s="122"/>
      <c r="AK655" s="2"/>
      <c r="AL655" s="2"/>
      <c r="AM655" s="2"/>
      <c r="AN655" s="2"/>
      <c r="AO655" s="2"/>
      <c r="AP655" s="2"/>
      <c r="AQ655" s="2"/>
      <c r="AR655" s="15"/>
    </row>
    <row r="656" spans="1:44" ht="11.25" customHeight="1">
      <c r="A656" s="120"/>
      <c r="B656" s="120"/>
      <c r="C656" s="120"/>
      <c r="D656" s="120"/>
      <c r="E656" s="2"/>
      <c r="F656" s="2"/>
      <c r="G656" s="120"/>
      <c r="H656" s="120"/>
      <c r="I656" s="120"/>
      <c r="J656" s="58"/>
      <c r="K656" s="121"/>
      <c r="L656" s="2"/>
      <c r="M656" s="120"/>
      <c r="N656" s="120"/>
      <c r="O656" s="120"/>
      <c r="P656" s="120"/>
      <c r="Q656" s="2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122"/>
      <c r="AJ656" s="122"/>
      <c r="AK656" s="2"/>
      <c r="AL656" s="2"/>
      <c r="AM656" s="2"/>
      <c r="AN656" s="2"/>
      <c r="AO656" s="2"/>
      <c r="AP656" s="2"/>
      <c r="AQ656" s="2"/>
      <c r="AR656" s="15"/>
    </row>
    <row r="657" spans="1:44" ht="11.25" customHeight="1">
      <c r="A657" s="120"/>
      <c r="B657" s="120"/>
      <c r="C657" s="120"/>
      <c r="D657" s="120"/>
      <c r="E657" s="2"/>
      <c r="F657" s="2"/>
      <c r="G657" s="120"/>
      <c r="H657" s="120"/>
      <c r="I657" s="120"/>
      <c r="J657" s="58"/>
      <c r="K657" s="121"/>
      <c r="L657" s="2"/>
      <c r="M657" s="120"/>
      <c r="N657" s="120"/>
      <c r="O657" s="120"/>
      <c r="P657" s="120"/>
      <c r="Q657" s="2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122"/>
      <c r="AJ657" s="122"/>
      <c r="AK657" s="2"/>
      <c r="AL657" s="2"/>
      <c r="AM657" s="2"/>
      <c r="AN657" s="2"/>
      <c r="AO657" s="2"/>
      <c r="AP657" s="2"/>
      <c r="AQ657" s="2"/>
      <c r="AR657" s="15"/>
    </row>
    <row r="658" spans="1:44" ht="11.25" customHeight="1">
      <c r="A658" s="120"/>
      <c r="B658" s="120"/>
      <c r="C658" s="120"/>
      <c r="D658" s="120"/>
      <c r="E658" s="2"/>
      <c r="F658" s="2"/>
      <c r="G658" s="120"/>
      <c r="H658" s="120"/>
      <c r="I658" s="120"/>
      <c r="J658" s="58"/>
      <c r="K658" s="121"/>
      <c r="L658" s="2"/>
      <c r="M658" s="120"/>
      <c r="N658" s="120"/>
      <c r="O658" s="120"/>
      <c r="P658" s="120"/>
      <c r="Q658" s="2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122"/>
      <c r="AJ658" s="122"/>
      <c r="AK658" s="2"/>
      <c r="AL658" s="2"/>
      <c r="AM658" s="2"/>
      <c r="AN658" s="2"/>
      <c r="AO658" s="2"/>
      <c r="AP658" s="2"/>
      <c r="AQ658" s="2"/>
      <c r="AR658" s="15"/>
    </row>
    <row r="659" spans="1:44" ht="11.25" customHeight="1">
      <c r="A659" s="120"/>
      <c r="B659" s="120"/>
      <c r="C659" s="120"/>
      <c r="D659" s="120"/>
      <c r="E659" s="2"/>
      <c r="F659" s="2"/>
      <c r="G659" s="120"/>
      <c r="H659" s="120"/>
      <c r="I659" s="120"/>
      <c r="J659" s="58"/>
      <c r="K659" s="121"/>
      <c r="L659" s="2"/>
      <c r="M659" s="120"/>
      <c r="N659" s="120"/>
      <c r="O659" s="120"/>
      <c r="P659" s="120"/>
      <c r="Q659" s="2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122"/>
      <c r="AJ659" s="122"/>
      <c r="AK659" s="2"/>
      <c r="AL659" s="2"/>
      <c r="AM659" s="2"/>
      <c r="AN659" s="2"/>
      <c r="AO659" s="2"/>
      <c r="AP659" s="2"/>
      <c r="AQ659" s="2"/>
      <c r="AR659" s="15"/>
    </row>
    <row r="660" spans="1:44" ht="11.25" customHeight="1">
      <c r="A660" s="120"/>
      <c r="B660" s="120"/>
      <c r="C660" s="120"/>
      <c r="D660" s="120"/>
      <c r="E660" s="2"/>
      <c r="F660" s="2"/>
      <c r="G660" s="120"/>
      <c r="H660" s="120"/>
      <c r="I660" s="120"/>
      <c r="J660" s="58"/>
      <c r="K660" s="121"/>
      <c r="L660" s="2"/>
      <c r="M660" s="120"/>
      <c r="N660" s="120"/>
      <c r="O660" s="120"/>
      <c r="P660" s="120"/>
      <c r="Q660" s="2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122"/>
      <c r="AJ660" s="122"/>
      <c r="AK660" s="2"/>
      <c r="AL660" s="2"/>
      <c r="AM660" s="2"/>
      <c r="AN660" s="2"/>
      <c r="AO660" s="2"/>
      <c r="AP660" s="2"/>
      <c r="AQ660" s="2"/>
      <c r="AR660" s="15"/>
    </row>
    <row r="661" spans="1:44" ht="11.25" customHeight="1">
      <c r="A661" s="120"/>
      <c r="B661" s="120"/>
      <c r="C661" s="120"/>
      <c r="D661" s="120"/>
      <c r="E661" s="2"/>
      <c r="F661" s="2"/>
      <c r="G661" s="120"/>
      <c r="H661" s="120"/>
      <c r="I661" s="120"/>
      <c r="J661" s="58"/>
      <c r="K661" s="121"/>
      <c r="L661" s="2"/>
      <c r="M661" s="120"/>
      <c r="N661" s="120"/>
      <c r="O661" s="120"/>
      <c r="P661" s="120"/>
      <c r="Q661" s="2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122"/>
      <c r="AJ661" s="122"/>
      <c r="AK661" s="2"/>
      <c r="AL661" s="2"/>
      <c r="AM661" s="2"/>
      <c r="AN661" s="2"/>
      <c r="AO661" s="2"/>
      <c r="AP661" s="2"/>
      <c r="AQ661" s="2"/>
      <c r="AR661" s="15"/>
    </row>
    <row r="662" spans="1:44" ht="11.25" customHeight="1">
      <c r="A662" s="120"/>
      <c r="B662" s="120"/>
      <c r="C662" s="120"/>
      <c r="D662" s="120"/>
      <c r="E662" s="2"/>
      <c r="F662" s="2"/>
      <c r="G662" s="120"/>
      <c r="H662" s="120"/>
      <c r="I662" s="120"/>
      <c r="J662" s="58"/>
      <c r="K662" s="121"/>
      <c r="L662" s="2"/>
      <c r="M662" s="120"/>
      <c r="N662" s="120"/>
      <c r="O662" s="120"/>
      <c r="P662" s="120"/>
      <c r="Q662" s="2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122"/>
      <c r="AJ662" s="122"/>
      <c r="AK662" s="2"/>
      <c r="AL662" s="2"/>
      <c r="AM662" s="2"/>
      <c r="AN662" s="2"/>
      <c r="AO662" s="2"/>
      <c r="AP662" s="2"/>
      <c r="AQ662" s="2"/>
      <c r="AR662" s="15"/>
    </row>
    <row r="663" spans="1:44" ht="11.25" customHeight="1">
      <c r="A663" s="120"/>
      <c r="B663" s="120"/>
      <c r="C663" s="120"/>
      <c r="D663" s="120"/>
      <c r="E663" s="2"/>
      <c r="F663" s="2"/>
      <c r="G663" s="120"/>
      <c r="H663" s="120"/>
      <c r="I663" s="120"/>
      <c r="J663" s="58"/>
      <c r="K663" s="121"/>
      <c r="L663" s="2"/>
      <c r="M663" s="120"/>
      <c r="N663" s="120"/>
      <c r="O663" s="120"/>
      <c r="P663" s="120"/>
      <c r="Q663" s="2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122"/>
      <c r="AJ663" s="122"/>
      <c r="AK663" s="2"/>
      <c r="AL663" s="2"/>
      <c r="AM663" s="2"/>
      <c r="AN663" s="2"/>
      <c r="AO663" s="2"/>
      <c r="AP663" s="2"/>
      <c r="AQ663" s="2"/>
      <c r="AR663" s="15"/>
    </row>
    <row r="664" spans="1:44" ht="11.25" customHeight="1">
      <c r="A664" s="120"/>
      <c r="B664" s="120"/>
      <c r="C664" s="120"/>
      <c r="D664" s="120"/>
      <c r="E664" s="2"/>
      <c r="F664" s="2"/>
      <c r="G664" s="120"/>
      <c r="H664" s="120"/>
      <c r="I664" s="120"/>
      <c r="J664" s="58"/>
      <c r="K664" s="121"/>
      <c r="L664" s="2"/>
      <c r="M664" s="120"/>
      <c r="N664" s="120"/>
      <c r="O664" s="120"/>
      <c r="P664" s="120"/>
      <c r="Q664" s="2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122"/>
      <c r="AJ664" s="122"/>
      <c r="AK664" s="2"/>
      <c r="AL664" s="2"/>
      <c r="AM664" s="2"/>
      <c r="AN664" s="2"/>
      <c r="AO664" s="2"/>
      <c r="AP664" s="2"/>
      <c r="AQ664" s="2"/>
      <c r="AR664" s="15"/>
    </row>
    <row r="665" spans="1:44" ht="11.25" customHeight="1">
      <c r="A665" s="120"/>
      <c r="B665" s="120"/>
      <c r="C665" s="120"/>
      <c r="D665" s="120"/>
      <c r="E665" s="2"/>
      <c r="F665" s="2"/>
      <c r="G665" s="120"/>
      <c r="H665" s="120"/>
      <c r="I665" s="120"/>
      <c r="J665" s="58"/>
      <c r="K665" s="121"/>
      <c r="L665" s="2"/>
      <c r="M665" s="120"/>
      <c r="N665" s="120"/>
      <c r="O665" s="120"/>
      <c r="P665" s="120"/>
      <c r="Q665" s="2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122"/>
      <c r="AJ665" s="122"/>
      <c r="AK665" s="2"/>
      <c r="AL665" s="2"/>
      <c r="AM665" s="2"/>
      <c r="AN665" s="2"/>
      <c r="AO665" s="2"/>
      <c r="AP665" s="2"/>
      <c r="AQ665" s="2"/>
      <c r="AR665" s="15"/>
    </row>
    <row r="666" spans="1:44" ht="11.25" customHeight="1">
      <c r="A666" s="120"/>
      <c r="B666" s="120"/>
      <c r="C666" s="120"/>
      <c r="D666" s="120"/>
      <c r="E666" s="2"/>
      <c r="F666" s="2"/>
      <c r="G666" s="120"/>
      <c r="H666" s="120"/>
      <c r="I666" s="120"/>
      <c r="J666" s="58"/>
      <c r="K666" s="121"/>
      <c r="L666" s="2"/>
      <c r="M666" s="120"/>
      <c r="N666" s="120"/>
      <c r="O666" s="120"/>
      <c r="P666" s="120"/>
      <c r="Q666" s="2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122"/>
      <c r="AJ666" s="122"/>
      <c r="AK666" s="2"/>
      <c r="AL666" s="2"/>
      <c r="AM666" s="2"/>
      <c r="AN666" s="2"/>
      <c r="AO666" s="2"/>
      <c r="AP666" s="2"/>
      <c r="AQ666" s="2"/>
      <c r="AR666" s="15"/>
    </row>
    <row r="667" spans="1:44" ht="11.25" customHeight="1">
      <c r="A667" s="120"/>
      <c r="B667" s="120"/>
      <c r="C667" s="120"/>
      <c r="D667" s="120"/>
      <c r="E667" s="2"/>
      <c r="F667" s="2"/>
      <c r="G667" s="120"/>
      <c r="H667" s="120"/>
      <c r="I667" s="120"/>
      <c r="J667" s="58"/>
      <c r="K667" s="121"/>
      <c r="L667" s="2"/>
      <c r="M667" s="120"/>
      <c r="N667" s="120"/>
      <c r="O667" s="120"/>
      <c r="P667" s="120"/>
      <c r="Q667" s="2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122"/>
      <c r="AJ667" s="122"/>
      <c r="AK667" s="2"/>
      <c r="AL667" s="2"/>
      <c r="AM667" s="2"/>
      <c r="AN667" s="2"/>
      <c r="AO667" s="2"/>
      <c r="AP667" s="2"/>
      <c r="AQ667" s="2"/>
      <c r="AR667" s="15"/>
    </row>
    <row r="668" spans="1:44" ht="11.25" customHeight="1">
      <c r="A668" s="120"/>
      <c r="B668" s="120"/>
      <c r="C668" s="120"/>
      <c r="D668" s="120"/>
      <c r="E668" s="2"/>
      <c r="F668" s="2"/>
      <c r="G668" s="120"/>
      <c r="H668" s="120"/>
      <c r="I668" s="120"/>
      <c r="J668" s="58"/>
      <c r="K668" s="121"/>
      <c r="L668" s="2"/>
      <c r="M668" s="120"/>
      <c r="N668" s="120"/>
      <c r="O668" s="120"/>
      <c r="P668" s="120"/>
      <c r="Q668" s="2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122"/>
      <c r="AJ668" s="122"/>
      <c r="AK668" s="2"/>
      <c r="AL668" s="2"/>
      <c r="AM668" s="2"/>
      <c r="AN668" s="2"/>
      <c r="AO668" s="2"/>
      <c r="AP668" s="2"/>
      <c r="AQ668" s="2"/>
      <c r="AR668" s="15"/>
    </row>
    <row r="669" spans="1:44" ht="11.25" customHeight="1">
      <c r="A669" s="120"/>
      <c r="B669" s="120"/>
      <c r="C669" s="120"/>
      <c r="D669" s="120"/>
      <c r="E669" s="2"/>
      <c r="F669" s="2"/>
      <c r="G669" s="120"/>
      <c r="H669" s="120"/>
      <c r="I669" s="120"/>
      <c r="J669" s="58"/>
      <c r="K669" s="121"/>
      <c r="L669" s="2"/>
      <c r="M669" s="120"/>
      <c r="N669" s="120"/>
      <c r="O669" s="120"/>
      <c r="P669" s="120"/>
      <c r="Q669" s="2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122"/>
      <c r="AJ669" s="122"/>
      <c r="AK669" s="2"/>
      <c r="AL669" s="2"/>
      <c r="AM669" s="2"/>
      <c r="AN669" s="2"/>
      <c r="AO669" s="2"/>
      <c r="AP669" s="2"/>
      <c r="AQ669" s="2"/>
      <c r="AR669" s="15"/>
    </row>
    <row r="670" spans="1:44" ht="11.25" customHeight="1">
      <c r="A670" s="120"/>
      <c r="B670" s="120"/>
      <c r="C670" s="120"/>
      <c r="D670" s="120"/>
      <c r="E670" s="2"/>
      <c r="F670" s="2"/>
      <c r="G670" s="120"/>
      <c r="H670" s="120"/>
      <c r="I670" s="120"/>
      <c r="J670" s="58"/>
      <c r="K670" s="121"/>
      <c r="L670" s="2"/>
      <c r="M670" s="120"/>
      <c r="N670" s="120"/>
      <c r="O670" s="120"/>
      <c r="P670" s="120"/>
      <c r="Q670" s="2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122"/>
      <c r="AJ670" s="122"/>
      <c r="AK670" s="2"/>
      <c r="AL670" s="2"/>
      <c r="AM670" s="2"/>
      <c r="AN670" s="2"/>
      <c r="AO670" s="2"/>
      <c r="AP670" s="2"/>
      <c r="AQ670" s="2"/>
      <c r="AR670" s="15"/>
    </row>
    <row r="671" spans="1:44" ht="11.25" customHeight="1">
      <c r="A671" s="120"/>
      <c r="B671" s="120"/>
      <c r="C671" s="120"/>
      <c r="D671" s="120"/>
      <c r="E671" s="2"/>
      <c r="F671" s="2"/>
      <c r="G671" s="120"/>
      <c r="H671" s="120"/>
      <c r="I671" s="120"/>
      <c r="J671" s="58"/>
      <c r="K671" s="121"/>
      <c r="L671" s="2"/>
      <c r="M671" s="120"/>
      <c r="N671" s="120"/>
      <c r="O671" s="120"/>
      <c r="P671" s="120"/>
      <c r="Q671" s="2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122"/>
      <c r="AJ671" s="122"/>
      <c r="AK671" s="2"/>
      <c r="AL671" s="2"/>
      <c r="AM671" s="2"/>
      <c r="AN671" s="2"/>
      <c r="AO671" s="2"/>
      <c r="AP671" s="2"/>
      <c r="AQ671" s="2"/>
      <c r="AR671" s="15"/>
    </row>
    <row r="672" spans="1:44" ht="11.25" customHeight="1">
      <c r="A672" s="120"/>
      <c r="B672" s="120"/>
      <c r="C672" s="120"/>
      <c r="D672" s="120"/>
      <c r="E672" s="2"/>
      <c r="F672" s="2"/>
      <c r="G672" s="120"/>
      <c r="H672" s="120"/>
      <c r="I672" s="120"/>
      <c r="J672" s="58"/>
      <c r="K672" s="121"/>
      <c r="L672" s="2"/>
      <c r="M672" s="120"/>
      <c r="N672" s="120"/>
      <c r="O672" s="120"/>
      <c r="P672" s="120"/>
      <c r="Q672" s="2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122"/>
      <c r="AJ672" s="122"/>
      <c r="AK672" s="2"/>
      <c r="AL672" s="2"/>
      <c r="AM672" s="2"/>
      <c r="AN672" s="2"/>
      <c r="AO672" s="2"/>
      <c r="AP672" s="2"/>
      <c r="AQ672" s="2"/>
      <c r="AR672" s="15"/>
    </row>
    <row r="673" spans="1:44" ht="11.25" customHeight="1">
      <c r="A673" s="120"/>
      <c r="B673" s="120"/>
      <c r="C673" s="120"/>
      <c r="D673" s="120"/>
      <c r="E673" s="2"/>
      <c r="F673" s="2"/>
      <c r="G673" s="120"/>
      <c r="H673" s="120"/>
      <c r="I673" s="120"/>
      <c r="J673" s="58"/>
      <c r="K673" s="121"/>
      <c r="L673" s="2"/>
      <c r="M673" s="120"/>
      <c r="N673" s="120"/>
      <c r="O673" s="120"/>
      <c r="P673" s="120"/>
      <c r="Q673" s="2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122"/>
      <c r="AJ673" s="122"/>
      <c r="AK673" s="2"/>
      <c r="AL673" s="2"/>
      <c r="AM673" s="2"/>
      <c r="AN673" s="2"/>
      <c r="AO673" s="2"/>
      <c r="AP673" s="2"/>
      <c r="AQ673" s="2"/>
      <c r="AR673" s="15"/>
    </row>
    <row r="674" spans="1:44" ht="11.25" customHeight="1">
      <c r="A674" s="120"/>
      <c r="B674" s="120"/>
      <c r="C674" s="120"/>
      <c r="D674" s="120"/>
      <c r="E674" s="2"/>
      <c r="F674" s="2"/>
      <c r="G674" s="120"/>
      <c r="H674" s="120"/>
      <c r="I674" s="120"/>
      <c r="J674" s="58"/>
      <c r="K674" s="121"/>
      <c r="L674" s="2"/>
      <c r="M674" s="120"/>
      <c r="N674" s="120"/>
      <c r="O674" s="120"/>
      <c r="P674" s="120"/>
      <c r="Q674" s="2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122"/>
      <c r="AJ674" s="122"/>
      <c r="AK674" s="2"/>
      <c r="AL674" s="2"/>
      <c r="AM674" s="2"/>
      <c r="AN674" s="2"/>
      <c r="AO674" s="2"/>
      <c r="AP674" s="2"/>
      <c r="AQ674" s="2"/>
      <c r="AR674" s="15"/>
    </row>
    <row r="675" spans="1:44" ht="11.25" customHeight="1">
      <c r="A675" s="120"/>
      <c r="B675" s="120"/>
      <c r="C675" s="120"/>
      <c r="D675" s="120"/>
      <c r="E675" s="2"/>
      <c r="F675" s="2"/>
      <c r="G675" s="120"/>
      <c r="H675" s="120"/>
      <c r="I675" s="120"/>
      <c r="J675" s="58"/>
      <c r="K675" s="121"/>
      <c r="L675" s="2"/>
      <c r="M675" s="120"/>
      <c r="N675" s="120"/>
      <c r="O675" s="120"/>
      <c r="P675" s="120"/>
      <c r="Q675" s="2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122"/>
      <c r="AJ675" s="122"/>
      <c r="AK675" s="2"/>
      <c r="AL675" s="2"/>
      <c r="AM675" s="2"/>
      <c r="AN675" s="2"/>
      <c r="AO675" s="2"/>
      <c r="AP675" s="2"/>
      <c r="AQ675" s="2"/>
      <c r="AR675" s="15"/>
    </row>
    <row r="676" spans="1:44" ht="11.25" customHeight="1">
      <c r="A676" s="120"/>
      <c r="B676" s="120"/>
      <c r="C676" s="120"/>
      <c r="D676" s="120"/>
      <c r="E676" s="2"/>
      <c r="F676" s="2"/>
      <c r="G676" s="120"/>
      <c r="H676" s="120"/>
      <c r="I676" s="120"/>
      <c r="J676" s="58"/>
      <c r="K676" s="121"/>
      <c r="L676" s="2"/>
      <c r="M676" s="120"/>
      <c r="N676" s="120"/>
      <c r="O676" s="120"/>
      <c r="P676" s="120"/>
      <c r="Q676" s="2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122"/>
      <c r="AJ676" s="122"/>
      <c r="AK676" s="2"/>
      <c r="AL676" s="2"/>
      <c r="AM676" s="2"/>
      <c r="AN676" s="2"/>
      <c r="AO676" s="2"/>
      <c r="AP676" s="2"/>
      <c r="AQ676" s="2"/>
      <c r="AR676" s="15"/>
    </row>
    <row r="677" spans="1:44" ht="11.25" customHeight="1">
      <c r="A677" s="120"/>
      <c r="B677" s="120"/>
      <c r="C677" s="120"/>
      <c r="D677" s="120"/>
      <c r="E677" s="2"/>
      <c r="F677" s="2"/>
      <c r="G677" s="120"/>
      <c r="H677" s="120"/>
      <c r="I677" s="120"/>
      <c r="J677" s="58"/>
      <c r="K677" s="121"/>
      <c r="L677" s="2"/>
      <c r="M677" s="120"/>
      <c r="N677" s="120"/>
      <c r="O677" s="120"/>
      <c r="P677" s="120"/>
      <c r="Q677" s="2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122"/>
      <c r="AJ677" s="122"/>
      <c r="AK677" s="2"/>
      <c r="AL677" s="2"/>
      <c r="AM677" s="2"/>
      <c r="AN677" s="2"/>
      <c r="AO677" s="2"/>
      <c r="AP677" s="2"/>
      <c r="AQ677" s="2"/>
      <c r="AR677" s="15"/>
    </row>
    <row r="678" spans="1:44" ht="11.25" customHeight="1">
      <c r="A678" s="120"/>
      <c r="B678" s="120"/>
      <c r="C678" s="120"/>
      <c r="D678" s="120"/>
      <c r="E678" s="2"/>
      <c r="F678" s="2"/>
      <c r="G678" s="120"/>
      <c r="H678" s="120"/>
      <c r="I678" s="120"/>
      <c r="J678" s="58"/>
      <c r="K678" s="121"/>
      <c r="L678" s="2"/>
      <c r="M678" s="120"/>
      <c r="N678" s="120"/>
      <c r="O678" s="120"/>
      <c r="P678" s="120"/>
      <c r="Q678" s="2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122"/>
      <c r="AJ678" s="122"/>
      <c r="AK678" s="2"/>
      <c r="AL678" s="2"/>
      <c r="AM678" s="2"/>
      <c r="AN678" s="2"/>
      <c r="AO678" s="2"/>
      <c r="AP678" s="2"/>
      <c r="AQ678" s="2"/>
      <c r="AR678" s="15"/>
    </row>
    <row r="679" spans="1:44" ht="11.25" customHeight="1">
      <c r="A679" s="120"/>
      <c r="B679" s="120"/>
      <c r="C679" s="120"/>
      <c r="D679" s="120"/>
      <c r="E679" s="2"/>
      <c r="F679" s="2"/>
      <c r="G679" s="120"/>
      <c r="H679" s="120"/>
      <c r="I679" s="120"/>
      <c r="J679" s="58"/>
      <c r="K679" s="121"/>
      <c r="L679" s="2"/>
      <c r="M679" s="120"/>
      <c r="N679" s="120"/>
      <c r="O679" s="120"/>
      <c r="P679" s="120"/>
      <c r="Q679" s="2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122"/>
      <c r="AJ679" s="122"/>
      <c r="AK679" s="2"/>
      <c r="AL679" s="2"/>
      <c r="AM679" s="2"/>
      <c r="AN679" s="2"/>
      <c r="AO679" s="2"/>
      <c r="AP679" s="2"/>
      <c r="AQ679" s="2"/>
      <c r="AR679" s="15"/>
    </row>
    <row r="680" spans="1:44" ht="11.25" customHeight="1">
      <c r="A680" s="120"/>
      <c r="B680" s="120"/>
      <c r="C680" s="120"/>
      <c r="D680" s="120"/>
      <c r="E680" s="2"/>
      <c r="F680" s="2"/>
      <c r="G680" s="120"/>
      <c r="H680" s="120"/>
      <c r="I680" s="120"/>
      <c r="J680" s="58"/>
      <c r="K680" s="121"/>
      <c r="L680" s="2"/>
      <c r="M680" s="120"/>
      <c r="N680" s="120"/>
      <c r="O680" s="120"/>
      <c r="P680" s="120"/>
      <c r="Q680" s="2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122"/>
      <c r="AJ680" s="122"/>
      <c r="AK680" s="2"/>
      <c r="AL680" s="2"/>
      <c r="AM680" s="2"/>
      <c r="AN680" s="2"/>
      <c r="AO680" s="2"/>
      <c r="AP680" s="2"/>
      <c r="AQ680" s="2"/>
      <c r="AR680" s="15"/>
    </row>
    <row r="681" spans="1:44" ht="11.25" customHeight="1">
      <c r="A681" s="120"/>
      <c r="B681" s="120"/>
      <c r="C681" s="120"/>
      <c r="D681" s="120"/>
      <c r="E681" s="2"/>
      <c r="F681" s="2"/>
      <c r="G681" s="120"/>
      <c r="H681" s="120"/>
      <c r="I681" s="120"/>
      <c r="J681" s="58"/>
      <c r="K681" s="121"/>
      <c r="L681" s="2"/>
      <c r="M681" s="120"/>
      <c r="N681" s="120"/>
      <c r="O681" s="120"/>
      <c r="P681" s="120"/>
      <c r="Q681" s="2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122"/>
      <c r="AJ681" s="122"/>
      <c r="AK681" s="2"/>
      <c r="AL681" s="2"/>
      <c r="AM681" s="2"/>
      <c r="AN681" s="2"/>
      <c r="AO681" s="2"/>
      <c r="AP681" s="2"/>
      <c r="AQ681" s="2"/>
      <c r="AR681" s="15"/>
    </row>
    <row r="682" spans="1:44" ht="11.25" customHeight="1">
      <c r="A682" s="120"/>
      <c r="B682" s="120"/>
      <c r="C682" s="120"/>
      <c r="D682" s="120"/>
      <c r="E682" s="2"/>
      <c r="F682" s="2"/>
      <c r="G682" s="120"/>
      <c r="H682" s="120"/>
      <c r="I682" s="120"/>
      <c r="J682" s="58"/>
      <c r="K682" s="121"/>
      <c r="L682" s="2"/>
      <c r="M682" s="120"/>
      <c r="N682" s="120"/>
      <c r="O682" s="120"/>
      <c r="P682" s="120"/>
      <c r="Q682" s="2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122"/>
      <c r="AJ682" s="122"/>
      <c r="AK682" s="2"/>
      <c r="AL682" s="2"/>
      <c r="AM682" s="2"/>
      <c r="AN682" s="2"/>
      <c r="AO682" s="2"/>
      <c r="AP682" s="2"/>
      <c r="AQ682" s="2"/>
      <c r="AR682" s="15"/>
    </row>
    <row r="683" spans="1:44" ht="11.25" customHeight="1">
      <c r="A683" s="120"/>
      <c r="B683" s="120"/>
      <c r="C683" s="120"/>
      <c r="D683" s="120"/>
      <c r="E683" s="2"/>
      <c r="F683" s="2"/>
      <c r="G683" s="120"/>
      <c r="H683" s="120"/>
      <c r="I683" s="120"/>
      <c r="J683" s="58"/>
      <c r="K683" s="121"/>
      <c r="L683" s="2"/>
      <c r="M683" s="120"/>
      <c r="N683" s="120"/>
      <c r="O683" s="120"/>
      <c r="P683" s="120"/>
      <c r="Q683" s="2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122"/>
      <c r="AJ683" s="122"/>
      <c r="AK683" s="2"/>
      <c r="AL683" s="2"/>
      <c r="AM683" s="2"/>
      <c r="AN683" s="2"/>
      <c r="AO683" s="2"/>
      <c r="AP683" s="2"/>
      <c r="AQ683" s="2"/>
      <c r="AR683" s="15"/>
    </row>
    <row r="684" spans="1:44" ht="11.25" customHeight="1">
      <c r="A684" s="120"/>
      <c r="B684" s="120"/>
      <c r="C684" s="120"/>
      <c r="D684" s="120"/>
      <c r="E684" s="2"/>
      <c r="F684" s="2"/>
      <c r="G684" s="120"/>
      <c r="H684" s="120"/>
      <c r="I684" s="120"/>
      <c r="J684" s="58"/>
      <c r="K684" s="121"/>
      <c r="L684" s="2"/>
      <c r="M684" s="120"/>
      <c r="N684" s="120"/>
      <c r="O684" s="120"/>
      <c r="P684" s="120"/>
      <c r="Q684" s="2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122"/>
      <c r="AJ684" s="122"/>
      <c r="AK684" s="2"/>
      <c r="AL684" s="2"/>
      <c r="AM684" s="2"/>
      <c r="AN684" s="2"/>
      <c r="AO684" s="2"/>
      <c r="AP684" s="2"/>
      <c r="AQ684" s="2"/>
      <c r="AR684" s="15"/>
    </row>
    <row r="685" spans="1:44" ht="11.25" customHeight="1">
      <c r="A685" s="120"/>
      <c r="B685" s="120"/>
      <c r="C685" s="120"/>
      <c r="D685" s="120"/>
      <c r="E685" s="2"/>
      <c r="F685" s="2"/>
      <c r="G685" s="120"/>
      <c r="H685" s="120"/>
      <c r="I685" s="120"/>
      <c r="J685" s="58"/>
      <c r="K685" s="121"/>
      <c r="L685" s="2"/>
      <c r="M685" s="120"/>
      <c r="N685" s="120"/>
      <c r="O685" s="120"/>
      <c r="P685" s="120"/>
      <c r="Q685" s="2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122"/>
      <c r="AJ685" s="122"/>
      <c r="AK685" s="2"/>
      <c r="AL685" s="2"/>
      <c r="AM685" s="2"/>
      <c r="AN685" s="2"/>
      <c r="AO685" s="2"/>
      <c r="AP685" s="2"/>
      <c r="AQ685" s="2"/>
      <c r="AR685" s="15"/>
    </row>
    <row r="686" spans="1:44" ht="11.25" customHeight="1">
      <c r="A686" s="120"/>
      <c r="B686" s="120"/>
      <c r="C686" s="120"/>
      <c r="D686" s="120"/>
      <c r="E686" s="2"/>
      <c r="F686" s="2"/>
      <c r="G686" s="120"/>
      <c r="H686" s="120"/>
      <c r="I686" s="120"/>
      <c r="J686" s="58"/>
      <c r="K686" s="121"/>
      <c r="L686" s="2"/>
      <c r="M686" s="120"/>
      <c r="N686" s="120"/>
      <c r="O686" s="120"/>
      <c r="P686" s="120"/>
      <c r="Q686" s="2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122"/>
      <c r="AJ686" s="122"/>
      <c r="AK686" s="2"/>
      <c r="AL686" s="2"/>
      <c r="AM686" s="2"/>
      <c r="AN686" s="2"/>
      <c r="AO686" s="2"/>
      <c r="AP686" s="2"/>
      <c r="AQ686" s="2"/>
      <c r="AR686" s="15"/>
    </row>
    <row r="687" spans="1:44" ht="11.25" customHeight="1">
      <c r="A687" s="120"/>
      <c r="B687" s="120"/>
      <c r="C687" s="120"/>
      <c r="D687" s="120"/>
      <c r="E687" s="2"/>
      <c r="F687" s="2"/>
      <c r="G687" s="120"/>
      <c r="H687" s="120"/>
      <c r="I687" s="120"/>
      <c r="J687" s="58"/>
      <c r="K687" s="121"/>
      <c r="L687" s="2"/>
      <c r="M687" s="120"/>
      <c r="N687" s="120"/>
      <c r="O687" s="120"/>
      <c r="P687" s="120"/>
      <c r="Q687" s="2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122"/>
      <c r="AJ687" s="122"/>
      <c r="AK687" s="2"/>
      <c r="AL687" s="2"/>
      <c r="AM687" s="2"/>
      <c r="AN687" s="2"/>
      <c r="AO687" s="2"/>
      <c r="AP687" s="2"/>
      <c r="AQ687" s="2"/>
      <c r="AR687" s="15"/>
    </row>
    <row r="688" spans="1:44" ht="11.25" customHeight="1">
      <c r="A688" s="120"/>
      <c r="B688" s="120"/>
      <c r="C688" s="120"/>
      <c r="D688" s="120"/>
      <c r="E688" s="2"/>
      <c r="F688" s="2"/>
      <c r="G688" s="120"/>
      <c r="H688" s="120"/>
      <c r="I688" s="120"/>
      <c r="J688" s="58"/>
      <c r="K688" s="121"/>
      <c r="L688" s="2"/>
      <c r="M688" s="120"/>
      <c r="N688" s="120"/>
      <c r="O688" s="120"/>
      <c r="P688" s="120"/>
      <c r="Q688" s="2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122"/>
      <c r="AJ688" s="122"/>
      <c r="AK688" s="2"/>
      <c r="AL688" s="2"/>
      <c r="AM688" s="2"/>
      <c r="AN688" s="2"/>
      <c r="AO688" s="2"/>
      <c r="AP688" s="2"/>
      <c r="AQ688" s="2"/>
      <c r="AR688" s="15"/>
    </row>
    <row r="689" spans="1:44" ht="11.25" customHeight="1">
      <c r="A689" s="120"/>
      <c r="B689" s="120"/>
      <c r="C689" s="120"/>
      <c r="D689" s="120"/>
      <c r="E689" s="2"/>
      <c r="F689" s="2"/>
      <c r="G689" s="120"/>
      <c r="H689" s="120"/>
      <c r="I689" s="120"/>
      <c r="J689" s="58"/>
      <c r="K689" s="121"/>
      <c r="L689" s="2"/>
      <c r="M689" s="120"/>
      <c r="N689" s="120"/>
      <c r="O689" s="120"/>
      <c r="P689" s="120"/>
      <c r="Q689" s="2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122"/>
      <c r="AJ689" s="122"/>
      <c r="AK689" s="2"/>
      <c r="AL689" s="2"/>
      <c r="AM689" s="2"/>
      <c r="AN689" s="2"/>
      <c r="AO689" s="2"/>
      <c r="AP689" s="2"/>
      <c r="AQ689" s="2"/>
      <c r="AR689" s="15"/>
    </row>
    <row r="690" spans="1:44" ht="11.25" customHeight="1">
      <c r="A690" s="120"/>
      <c r="B690" s="120"/>
      <c r="C690" s="120"/>
      <c r="D690" s="120"/>
      <c r="E690" s="2"/>
      <c r="F690" s="2"/>
      <c r="G690" s="120"/>
      <c r="H690" s="120"/>
      <c r="I690" s="120"/>
      <c r="J690" s="58"/>
      <c r="K690" s="121"/>
      <c r="L690" s="2"/>
      <c r="M690" s="120"/>
      <c r="N690" s="120"/>
      <c r="O690" s="120"/>
      <c r="P690" s="120"/>
      <c r="Q690" s="2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122"/>
      <c r="AJ690" s="122"/>
      <c r="AK690" s="2"/>
      <c r="AL690" s="2"/>
      <c r="AM690" s="2"/>
      <c r="AN690" s="2"/>
      <c r="AO690" s="2"/>
      <c r="AP690" s="2"/>
      <c r="AQ690" s="2"/>
      <c r="AR690" s="15"/>
    </row>
    <row r="691" spans="1:44" ht="11.25" customHeight="1">
      <c r="A691" s="120"/>
      <c r="B691" s="120"/>
      <c r="C691" s="120"/>
      <c r="D691" s="120"/>
      <c r="E691" s="2"/>
      <c r="F691" s="2"/>
      <c r="G691" s="120"/>
      <c r="H691" s="120"/>
      <c r="I691" s="120"/>
      <c r="J691" s="58"/>
      <c r="K691" s="121"/>
      <c r="L691" s="2"/>
      <c r="M691" s="120"/>
      <c r="N691" s="120"/>
      <c r="O691" s="120"/>
      <c r="P691" s="120"/>
      <c r="Q691" s="2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122"/>
      <c r="AJ691" s="122"/>
      <c r="AK691" s="2"/>
      <c r="AL691" s="2"/>
      <c r="AM691" s="2"/>
      <c r="AN691" s="2"/>
      <c r="AO691" s="2"/>
      <c r="AP691" s="2"/>
      <c r="AQ691" s="2"/>
      <c r="AR691" s="15"/>
    </row>
    <row r="692" spans="1:44" ht="11.25" customHeight="1">
      <c r="A692" s="120"/>
      <c r="B692" s="120"/>
      <c r="C692" s="120"/>
      <c r="D692" s="120"/>
      <c r="E692" s="2"/>
      <c r="F692" s="2"/>
      <c r="G692" s="120"/>
      <c r="H692" s="120"/>
      <c r="I692" s="120"/>
      <c r="J692" s="58"/>
      <c r="K692" s="121"/>
      <c r="L692" s="2"/>
      <c r="M692" s="120"/>
      <c r="N692" s="120"/>
      <c r="O692" s="120"/>
      <c r="P692" s="120"/>
      <c r="Q692" s="2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122"/>
      <c r="AJ692" s="122"/>
      <c r="AK692" s="2"/>
      <c r="AL692" s="2"/>
      <c r="AM692" s="2"/>
      <c r="AN692" s="2"/>
      <c r="AO692" s="2"/>
      <c r="AP692" s="2"/>
      <c r="AQ692" s="2"/>
      <c r="AR692" s="15"/>
    </row>
    <row r="693" spans="1:44" ht="11.25" customHeight="1">
      <c r="A693" s="120"/>
      <c r="B693" s="120"/>
      <c r="C693" s="120"/>
      <c r="D693" s="120"/>
      <c r="E693" s="2"/>
      <c r="F693" s="2"/>
      <c r="G693" s="120"/>
      <c r="H693" s="120"/>
      <c r="I693" s="120"/>
      <c r="J693" s="58"/>
      <c r="K693" s="121"/>
      <c r="L693" s="2"/>
      <c r="M693" s="120"/>
      <c r="N693" s="120"/>
      <c r="O693" s="120"/>
      <c r="P693" s="120"/>
      <c r="Q693" s="2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122"/>
      <c r="AJ693" s="122"/>
      <c r="AK693" s="2"/>
      <c r="AL693" s="2"/>
      <c r="AM693" s="2"/>
      <c r="AN693" s="2"/>
      <c r="AO693" s="2"/>
      <c r="AP693" s="2"/>
      <c r="AQ693" s="2"/>
      <c r="AR693" s="15"/>
    </row>
    <row r="694" spans="1:44" ht="11.25" customHeight="1">
      <c r="A694" s="120"/>
      <c r="B694" s="120"/>
      <c r="C694" s="120"/>
      <c r="D694" s="120"/>
      <c r="E694" s="2"/>
      <c r="F694" s="2"/>
      <c r="G694" s="120"/>
      <c r="H694" s="120"/>
      <c r="I694" s="120"/>
      <c r="J694" s="58"/>
      <c r="K694" s="121"/>
      <c r="L694" s="2"/>
      <c r="M694" s="120"/>
      <c r="N694" s="120"/>
      <c r="O694" s="120"/>
      <c r="P694" s="120"/>
      <c r="Q694" s="2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122"/>
      <c r="AJ694" s="122"/>
      <c r="AK694" s="2"/>
      <c r="AL694" s="2"/>
      <c r="AM694" s="2"/>
      <c r="AN694" s="2"/>
      <c r="AO694" s="2"/>
      <c r="AP694" s="2"/>
      <c r="AQ694" s="2"/>
      <c r="AR694" s="15"/>
    </row>
    <row r="695" spans="1:44" ht="11.25" customHeight="1">
      <c r="A695" s="120"/>
      <c r="B695" s="120"/>
      <c r="C695" s="120"/>
      <c r="D695" s="120"/>
      <c r="E695" s="2"/>
      <c r="F695" s="2"/>
      <c r="G695" s="120"/>
      <c r="H695" s="120"/>
      <c r="I695" s="120"/>
      <c r="J695" s="58"/>
      <c r="K695" s="121"/>
      <c r="L695" s="2"/>
      <c r="M695" s="120"/>
      <c r="N695" s="120"/>
      <c r="O695" s="120"/>
      <c r="P695" s="120"/>
      <c r="Q695" s="2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122"/>
      <c r="AJ695" s="122"/>
      <c r="AK695" s="2"/>
      <c r="AL695" s="2"/>
      <c r="AM695" s="2"/>
      <c r="AN695" s="2"/>
      <c r="AO695" s="2"/>
      <c r="AP695" s="2"/>
      <c r="AQ695" s="2"/>
      <c r="AR695" s="15"/>
    </row>
    <row r="696" spans="1:44" ht="11.25" customHeight="1">
      <c r="A696" s="120"/>
      <c r="B696" s="120"/>
      <c r="C696" s="120"/>
      <c r="D696" s="120"/>
      <c r="E696" s="2"/>
      <c r="F696" s="2"/>
      <c r="G696" s="120"/>
      <c r="H696" s="120"/>
      <c r="I696" s="120"/>
      <c r="J696" s="58"/>
      <c r="K696" s="121"/>
      <c r="L696" s="2"/>
      <c r="M696" s="120"/>
      <c r="N696" s="120"/>
      <c r="O696" s="120"/>
      <c r="P696" s="120"/>
      <c r="Q696" s="2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122"/>
      <c r="AJ696" s="122"/>
      <c r="AK696" s="2"/>
      <c r="AL696" s="2"/>
      <c r="AM696" s="2"/>
      <c r="AN696" s="2"/>
      <c r="AO696" s="2"/>
      <c r="AP696" s="2"/>
      <c r="AQ696" s="2"/>
      <c r="AR696" s="15"/>
    </row>
    <row r="697" spans="1:44" ht="11.25" customHeight="1">
      <c r="A697" s="120"/>
      <c r="B697" s="120"/>
      <c r="C697" s="120"/>
      <c r="D697" s="120"/>
      <c r="E697" s="2"/>
      <c r="F697" s="2"/>
      <c r="G697" s="120"/>
      <c r="H697" s="120"/>
      <c r="I697" s="120"/>
      <c r="J697" s="58"/>
      <c r="K697" s="121"/>
      <c r="L697" s="2"/>
      <c r="M697" s="120"/>
      <c r="N697" s="120"/>
      <c r="O697" s="120"/>
      <c r="P697" s="120"/>
      <c r="Q697" s="2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122"/>
      <c r="AJ697" s="122"/>
      <c r="AK697" s="2"/>
      <c r="AL697" s="2"/>
      <c r="AM697" s="2"/>
      <c r="AN697" s="2"/>
      <c r="AO697" s="2"/>
      <c r="AP697" s="2"/>
      <c r="AQ697" s="2"/>
      <c r="AR697" s="15"/>
    </row>
    <row r="698" spans="1:44" ht="11.25" customHeight="1">
      <c r="A698" s="120"/>
      <c r="B698" s="120"/>
      <c r="C698" s="120"/>
      <c r="D698" s="120"/>
      <c r="E698" s="2"/>
      <c r="F698" s="2"/>
      <c r="G698" s="120"/>
      <c r="H698" s="120"/>
      <c r="I698" s="120"/>
      <c r="J698" s="58"/>
      <c r="K698" s="121"/>
      <c r="L698" s="2"/>
      <c r="M698" s="120"/>
      <c r="N698" s="120"/>
      <c r="O698" s="120"/>
      <c r="P698" s="120"/>
      <c r="Q698" s="2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122"/>
      <c r="AJ698" s="122"/>
      <c r="AK698" s="2"/>
      <c r="AL698" s="2"/>
      <c r="AM698" s="2"/>
      <c r="AN698" s="2"/>
      <c r="AO698" s="2"/>
      <c r="AP698" s="2"/>
      <c r="AQ698" s="2"/>
      <c r="AR698" s="15"/>
    </row>
    <row r="699" spans="1:44" ht="11.25" customHeight="1">
      <c r="A699" s="120"/>
      <c r="B699" s="120"/>
      <c r="C699" s="120"/>
      <c r="D699" s="120"/>
      <c r="E699" s="2"/>
      <c r="F699" s="2"/>
      <c r="G699" s="120"/>
      <c r="H699" s="120"/>
      <c r="I699" s="120"/>
      <c r="J699" s="58"/>
      <c r="K699" s="121"/>
      <c r="L699" s="2"/>
      <c r="M699" s="120"/>
      <c r="N699" s="120"/>
      <c r="O699" s="120"/>
      <c r="P699" s="120"/>
      <c r="Q699" s="2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122"/>
      <c r="AJ699" s="122"/>
      <c r="AK699" s="2"/>
      <c r="AL699" s="2"/>
      <c r="AM699" s="2"/>
      <c r="AN699" s="2"/>
      <c r="AO699" s="2"/>
      <c r="AP699" s="2"/>
      <c r="AQ699" s="2"/>
      <c r="AR699" s="15"/>
    </row>
    <row r="700" spans="1:44" ht="11.25" customHeight="1">
      <c r="A700" s="120"/>
      <c r="B700" s="120"/>
      <c r="C700" s="120"/>
      <c r="D700" s="120"/>
      <c r="E700" s="2"/>
      <c r="F700" s="2"/>
      <c r="G700" s="120"/>
      <c r="H700" s="120"/>
      <c r="I700" s="120"/>
      <c r="J700" s="58"/>
      <c r="K700" s="121"/>
      <c r="L700" s="2"/>
      <c r="M700" s="120"/>
      <c r="N700" s="120"/>
      <c r="O700" s="120"/>
      <c r="P700" s="120"/>
      <c r="Q700" s="2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122"/>
      <c r="AJ700" s="122"/>
      <c r="AK700" s="2"/>
      <c r="AL700" s="2"/>
      <c r="AM700" s="2"/>
      <c r="AN700" s="2"/>
      <c r="AO700" s="2"/>
      <c r="AP700" s="2"/>
      <c r="AQ700" s="2"/>
      <c r="AR700" s="15"/>
    </row>
    <row r="701" spans="1:44" ht="11.25" customHeight="1">
      <c r="A701" s="120"/>
      <c r="B701" s="120"/>
      <c r="C701" s="120"/>
      <c r="D701" s="120"/>
      <c r="E701" s="2"/>
      <c r="F701" s="2"/>
      <c r="G701" s="120"/>
      <c r="H701" s="120"/>
      <c r="I701" s="120"/>
      <c r="J701" s="58"/>
      <c r="K701" s="121"/>
      <c r="L701" s="2"/>
      <c r="M701" s="120"/>
      <c r="N701" s="120"/>
      <c r="O701" s="120"/>
      <c r="P701" s="120"/>
      <c r="Q701" s="2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122"/>
      <c r="AJ701" s="122"/>
      <c r="AK701" s="2"/>
      <c r="AL701" s="2"/>
      <c r="AM701" s="2"/>
      <c r="AN701" s="2"/>
      <c r="AO701" s="2"/>
      <c r="AP701" s="2"/>
      <c r="AQ701" s="2"/>
      <c r="AR701" s="15"/>
    </row>
    <row r="702" spans="1:44" ht="11.25" customHeight="1">
      <c r="A702" s="120"/>
      <c r="B702" s="120"/>
      <c r="C702" s="120"/>
      <c r="D702" s="120"/>
      <c r="E702" s="2"/>
      <c r="F702" s="2"/>
      <c r="G702" s="120"/>
      <c r="H702" s="120"/>
      <c r="I702" s="120"/>
      <c r="J702" s="58"/>
      <c r="K702" s="121"/>
      <c r="L702" s="2"/>
      <c r="M702" s="120"/>
      <c r="N702" s="120"/>
      <c r="O702" s="120"/>
      <c r="P702" s="120"/>
      <c r="Q702" s="2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122"/>
      <c r="AJ702" s="122"/>
      <c r="AK702" s="2"/>
      <c r="AL702" s="2"/>
      <c r="AM702" s="2"/>
      <c r="AN702" s="2"/>
      <c r="AO702" s="2"/>
      <c r="AP702" s="2"/>
      <c r="AQ702" s="2"/>
      <c r="AR702" s="15"/>
    </row>
    <row r="703" spans="1:44" ht="11.25" customHeight="1">
      <c r="A703" s="120"/>
      <c r="B703" s="120"/>
      <c r="C703" s="120"/>
      <c r="D703" s="120"/>
      <c r="E703" s="2"/>
      <c r="F703" s="2"/>
      <c r="G703" s="120"/>
      <c r="H703" s="120"/>
      <c r="I703" s="120"/>
      <c r="J703" s="58"/>
      <c r="K703" s="121"/>
      <c r="L703" s="2"/>
      <c r="M703" s="120"/>
      <c r="N703" s="120"/>
      <c r="O703" s="120"/>
      <c r="P703" s="120"/>
      <c r="Q703" s="2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122"/>
      <c r="AJ703" s="122"/>
      <c r="AK703" s="2"/>
      <c r="AL703" s="2"/>
      <c r="AM703" s="2"/>
      <c r="AN703" s="2"/>
      <c r="AO703" s="2"/>
      <c r="AP703" s="2"/>
      <c r="AQ703" s="2"/>
      <c r="AR703" s="15"/>
    </row>
    <row r="704" spans="1:44" ht="11.25" customHeight="1">
      <c r="A704" s="120"/>
      <c r="B704" s="120"/>
      <c r="C704" s="120"/>
      <c r="D704" s="120"/>
      <c r="E704" s="2"/>
      <c r="F704" s="2"/>
      <c r="G704" s="120"/>
      <c r="H704" s="120"/>
      <c r="I704" s="120"/>
      <c r="J704" s="58"/>
      <c r="K704" s="121"/>
      <c r="L704" s="2"/>
      <c r="M704" s="120"/>
      <c r="N704" s="120"/>
      <c r="O704" s="120"/>
      <c r="P704" s="120"/>
      <c r="Q704" s="2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122"/>
      <c r="AJ704" s="122"/>
      <c r="AK704" s="2"/>
      <c r="AL704" s="2"/>
      <c r="AM704" s="2"/>
      <c r="AN704" s="2"/>
      <c r="AO704" s="2"/>
      <c r="AP704" s="2"/>
      <c r="AQ704" s="2"/>
      <c r="AR704" s="15"/>
    </row>
    <row r="705" spans="1:44" ht="11.25" customHeight="1">
      <c r="A705" s="120"/>
      <c r="B705" s="120"/>
      <c r="C705" s="120"/>
      <c r="D705" s="120"/>
      <c r="E705" s="2"/>
      <c r="F705" s="2"/>
      <c r="G705" s="120"/>
      <c r="H705" s="120"/>
      <c r="I705" s="120"/>
      <c r="J705" s="58"/>
      <c r="K705" s="121"/>
      <c r="L705" s="2"/>
      <c r="M705" s="120"/>
      <c r="N705" s="120"/>
      <c r="O705" s="120"/>
      <c r="P705" s="120"/>
      <c r="Q705" s="2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122"/>
      <c r="AJ705" s="122"/>
      <c r="AK705" s="2"/>
      <c r="AL705" s="2"/>
      <c r="AM705" s="2"/>
      <c r="AN705" s="2"/>
      <c r="AO705" s="2"/>
      <c r="AP705" s="2"/>
      <c r="AQ705" s="2"/>
      <c r="AR705" s="15"/>
    </row>
    <row r="706" spans="1:44" ht="11.25" customHeight="1">
      <c r="A706" s="120"/>
      <c r="B706" s="120"/>
      <c r="C706" s="120"/>
      <c r="D706" s="120"/>
      <c r="E706" s="2"/>
      <c r="F706" s="2"/>
      <c r="G706" s="120"/>
      <c r="H706" s="120"/>
      <c r="I706" s="120"/>
      <c r="J706" s="58"/>
      <c r="K706" s="121"/>
      <c r="L706" s="2"/>
      <c r="M706" s="120"/>
      <c r="N706" s="120"/>
      <c r="O706" s="120"/>
      <c r="P706" s="120"/>
      <c r="Q706" s="2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122"/>
      <c r="AJ706" s="122"/>
      <c r="AK706" s="2"/>
      <c r="AL706" s="2"/>
      <c r="AM706" s="2"/>
      <c r="AN706" s="2"/>
      <c r="AO706" s="2"/>
      <c r="AP706" s="2"/>
      <c r="AQ706" s="2"/>
      <c r="AR706" s="15"/>
    </row>
    <row r="707" spans="1:44" ht="11.25" customHeight="1">
      <c r="A707" s="120"/>
      <c r="B707" s="120"/>
      <c r="C707" s="120"/>
      <c r="D707" s="120"/>
      <c r="E707" s="2"/>
      <c r="F707" s="2"/>
      <c r="G707" s="120"/>
      <c r="H707" s="120"/>
      <c r="I707" s="120"/>
      <c r="J707" s="58"/>
      <c r="K707" s="121"/>
      <c r="L707" s="2"/>
      <c r="M707" s="120"/>
      <c r="N707" s="120"/>
      <c r="O707" s="120"/>
      <c r="P707" s="120"/>
      <c r="Q707" s="2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122"/>
      <c r="AJ707" s="122"/>
      <c r="AK707" s="2"/>
      <c r="AL707" s="2"/>
      <c r="AM707" s="2"/>
      <c r="AN707" s="2"/>
      <c r="AO707" s="2"/>
      <c r="AP707" s="2"/>
      <c r="AQ707" s="2"/>
      <c r="AR707" s="15"/>
    </row>
    <row r="708" spans="1:44" ht="11.25" customHeight="1">
      <c r="A708" s="120"/>
      <c r="B708" s="120"/>
      <c r="C708" s="120"/>
      <c r="D708" s="120"/>
      <c r="E708" s="2"/>
      <c r="F708" s="2"/>
      <c r="G708" s="120"/>
      <c r="H708" s="120"/>
      <c r="I708" s="120"/>
      <c r="J708" s="58"/>
      <c r="K708" s="121"/>
      <c r="L708" s="2"/>
      <c r="M708" s="120"/>
      <c r="N708" s="120"/>
      <c r="O708" s="120"/>
      <c r="P708" s="120"/>
      <c r="Q708" s="2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122"/>
      <c r="AJ708" s="122"/>
      <c r="AK708" s="2"/>
      <c r="AL708" s="2"/>
      <c r="AM708" s="2"/>
      <c r="AN708" s="2"/>
      <c r="AO708" s="2"/>
      <c r="AP708" s="2"/>
      <c r="AQ708" s="2"/>
      <c r="AR708" s="15"/>
    </row>
    <row r="709" spans="1:44" ht="11.25" customHeight="1">
      <c r="A709" s="120"/>
      <c r="B709" s="120"/>
      <c r="C709" s="120"/>
      <c r="D709" s="120"/>
      <c r="E709" s="2"/>
      <c r="F709" s="2"/>
      <c r="G709" s="120"/>
      <c r="H709" s="120"/>
      <c r="I709" s="120"/>
      <c r="J709" s="58"/>
      <c r="K709" s="121"/>
      <c r="L709" s="2"/>
      <c r="M709" s="120"/>
      <c r="N709" s="120"/>
      <c r="O709" s="120"/>
      <c r="P709" s="120"/>
      <c r="Q709" s="2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122"/>
      <c r="AJ709" s="122"/>
      <c r="AK709" s="2"/>
      <c r="AL709" s="2"/>
      <c r="AM709" s="2"/>
      <c r="AN709" s="2"/>
      <c r="AO709" s="2"/>
      <c r="AP709" s="2"/>
      <c r="AQ709" s="2"/>
      <c r="AR709" s="15"/>
    </row>
    <row r="710" spans="1:44" ht="11.25" customHeight="1">
      <c r="A710" s="120"/>
      <c r="B710" s="120"/>
      <c r="C710" s="120"/>
      <c r="D710" s="120"/>
      <c r="E710" s="2"/>
      <c r="F710" s="2"/>
      <c r="G710" s="120"/>
      <c r="H710" s="120"/>
      <c r="I710" s="120"/>
      <c r="J710" s="58"/>
      <c r="K710" s="121"/>
      <c r="L710" s="2"/>
      <c r="M710" s="120"/>
      <c r="N710" s="120"/>
      <c r="O710" s="120"/>
      <c r="P710" s="120"/>
      <c r="Q710" s="2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122"/>
      <c r="AJ710" s="122"/>
      <c r="AK710" s="2"/>
      <c r="AL710" s="2"/>
      <c r="AM710" s="2"/>
      <c r="AN710" s="2"/>
      <c r="AO710" s="2"/>
      <c r="AP710" s="2"/>
      <c r="AQ710" s="2"/>
      <c r="AR710" s="15"/>
    </row>
    <row r="711" spans="1:44" ht="11.25" customHeight="1">
      <c r="A711" s="120"/>
      <c r="B711" s="120"/>
      <c r="C711" s="120"/>
      <c r="D711" s="120"/>
      <c r="E711" s="2"/>
      <c r="F711" s="2"/>
      <c r="G711" s="120"/>
      <c r="H711" s="120"/>
      <c r="I711" s="120"/>
      <c r="J711" s="58"/>
      <c r="K711" s="121"/>
      <c r="L711" s="2"/>
      <c r="M711" s="120"/>
      <c r="N711" s="120"/>
      <c r="O711" s="120"/>
      <c r="P711" s="120"/>
      <c r="Q711" s="2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122"/>
      <c r="AJ711" s="122"/>
      <c r="AK711" s="2"/>
      <c r="AL711" s="2"/>
      <c r="AM711" s="2"/>
      <c r="AN711" s="2"/>
      <c r="AO711" s="2"/>
      <c r="AP711" s="2"/>
      <c r="AQ711" s="2"/>
      <c r="AR711" s="15"/>
    </row>
    <row r="712" spans="1:44" ht="11.25" customHeight="1">
      <c r="A712" s="120"/>
      <c r="B712" s="120"/>
      <c r="C712" s="120"/>
      <c r="D712" s="120"/>
      <c r="E712" s="2"/>
      <c r="F712" s="2"/>
      <c r="G712" s="120"/>
      <c r="H712" s="120"/>
      <c r="I712" s="120"/>
      <c r="J712" s="58"/>
      <c r="K712" s="121"/>
      <c r="L712" s="2"/>
      <c r="M712" s="120"/>
      <c r="N712" s="120"/>
      <c r="O712" s="120"/>
      <c r="P712" s="120"/>
      <c r="Q712" s="2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122"/>
      <c r="AJ712" s="122"/>
      <c r="AK712" s="2"/>
      <c r="AL712" s="2"/>
      <c r="AM712" s="2"/>
      <c r="AN712" s="2"/>
      <c r="AO712" s="2"/>
      <c r="AP712" s="2"/>
      <c r="AQ712" s="2"/>
      <c r="AR712" s="15"/>
    </row>
    <row r="713" spans="1:44" ht="11.25" customHeight="1">
      <c r="A713" s="120"/>
      <c r="B713" s="120"/>
      <c r="C713" s="120"/>
      <c r="D713" s="120"/>
      <c r="E713" s="2"/>
      <c r="F713" s="2"/>
      <c r="G713" s="120"/>
      <c r="H713" s="120"/>
      <c r="I713" s="120"/>
      <c r="J713" s="58"/>
      <c r="K713" s="121"/>
      <c r="L713" s="2"/>
      <c r="M713" s="120"/>
      <c r="N713" s="120"/>
      <c r="O713" s="120"/>
      <c r="P713" s="120"/>
      <c r="Q713" s="2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122"/>
      <c r="AJ713" s="122"/>
      <c r="AK713" s="2"/>
      <c r="AL713" s="2"/>
      <c r="AM713" s="2"/>
      <c r="AN713" s="2"/>
      <c r="AO713" s="2"/>
      <c r="AP713" s="2"/>
      <c r="AQ713" s="2"/>
      <c r="AR713" s="15"/>
    </row>
    <row r="714" spans="1:44" ht="11.25" customHeight="1">
      <c r="A714" s="120"/>
      <c r="B714" s="120"/>
      <c r="C714" s="120"/>
      <c r="D714" s="120"/>
      <c r="E714" s="2"/>
      <c r="F714" s="2"/>
      <c r="G714" s="120"/>
      <c r="H714" s="120"/>
      <c r="I714" s="120"/>
      <c r="J714" s="58"/>
      <c r="K714" s="121"/>
      <c r="L714" s="2"/>
      <c r="M714" s="120"/>
      <c r="N714" s="120"/>
      <c r="O714" s="120"/>
      <c r="P714" s="120"/>
      <c r="Q714" s="2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122"/>
      <c r="AJ714" s="122"/>
      <c r="AK714" s="2"/>
      <c r="AL714" s="2"/>
      <c r="AM714" s="2"/>
      <c r="AN714" s="2"/>
      <c r="AO714" s="2"/>
      <c r="AP714" s="2"/>
      <c r="AQ714" s="2"/>
      <c r="AR714" s="15"/>
    </row>
    <row r="715" spans="1:44" ht="11.25" customHeight="1">
      <c r="A715" s="120"/>
      <c r="B715" s="120"/>
      <c r="C715" s="120"/>
      <c r="D715" s="120"/>
      <c r="E715" s="2"/>
      <c r="F715" s="2"/>
      <c r="G715" s="120"/>
      <c r="H715" s="120"/>
      <c r="I715" s="120"/>
      <c r="J715" s="58"/>
      <c r="K715" s="121"/>
      <c r="L715" s="2"/>
      <c r="M715" s="120"/>
      <c r="N715" s="120"/>
      <c r="O715" s="120"/>
      <c r="P715" s="120"/>
      <c r="Q715" s="2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122"/>
      <c r="AJ715" s="122"/>
      <c r="AK715" s="2"/>
      <c r="AL715" s="2"/>
      <c r="AM715" s="2"/>
      <c r="AN715" s="2"/>
      <c r="AO715" s="2"/>
      <c r="AP715" s="2"/>
      <c r="AQ715" s="2"/>
      <c r="AR715" s="15"/>
    </row>
    <row r="716" spans="1:44" ht="11.25" customHeight="1">
      <c r="A716" s="120"/>
      <c r="B716" s="120"/>
      <c r="C716" s="120"/>
      <c r="D716" s="120"/>
      <c r="E716" s="2"/>
      <c r="F716" s="2"/>
      <c r="G716" s="120"/>
      <c r="H716" s="120"/>
      <c r="I716" s="120"/>
      <c r="J716" s="58"/>
      <c r="K716" s="121"/>
      <c r="L716" s="2"/>
      <c r="M716" s="120"/>
      <c r="N716" s="120"/>
      <c r="O716" s="120"/>
      <c r="P716" s="120"/>
      <c r="Q716" s="2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122"/>
      <c r="AJ716" s="122"/>
      <c r="AK716" s="2"/>
      <c r="AL716" s="2"/>
      <c r="AM716" s="2"/>
      <c r="AN716" s="2"/>
      <c r="AO716" s="2"/>
      <c r="AP716" s="2"/>
      <c r="AQ716" s="2"/>
      <c r="AR716" s="15"/>
    </row>
    <row r="717" spans="1:44" ht="11.25" customHeight="1">
      <c r="A717" s="120"/>
      <c r="B717" s="120"/>
      <c r="C717" s="120"/>
      <c r="D717" s="120"/>
      <c r="E717" s="2"/>
      <c r="F717" s="2"/>
      <c r="G717" s="120"/>
      <c r="H717" s="120"/>
      <c r="I717" s="120"/>
      <c r="J717" s="58"/>
      <c r="K717" s="121"/>
      <c r="L717" s="2"/>
      <c r="M717" s="120"/>
      <c r="N717" s="120"/>
      <c r="O717" s="120"/>
      <c r="P717" s="120"/>
      <c r="Q717" s="2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122"/>
      <c r="AJ717" s="122"/>
      <c r="AK717" s="2"/>
      <c r="AL717" s="2"/>
      <c r="AM717" s="2"/>
      <c r="AN717" s="2"/>
      <c r="AO717" s="2"/>
      <c r="AP717" s="2"/>
      <c r="AQ717" s="2"/>
      <c r="AR717" s="15"/>
    </row>
    <row r="718" spans="1:44" ht="11.25" customHeight="1">
      <c r="A718" s="120"/>
      <c r="B718" s="120"/>
      <c r="C718" s="120"/>
      <c r="D718" s="120"/>
      <c r="E718" s="2"/>
      <c r="F718" s="2"/>
      <c r="G718" s="120"/>
      <c r="H718" s="120"/>
      <c r="I718" s="120"/>
      <c r="J718" s="58"/>
      <c r="K718" s="121"/>
      <c r="L718" s="2"/>
      <c r="M718" s="120"/>
      <c r="N718" s="120"/>
      <c r="O718" s="120"/>
      <c r="P718" s="120"/>
      <c r="Q718" s="2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122"/>
      <c r="AJ718" s="122"/>
      <c r="AK718" s="2"/>
      <c r="AL718" s="2"/>
      <c r="AM718" s="2"/>
      <c r="AN718" s="2"/>
      <c r="AO718" s="2"/>
      <c r="AP718" s="2"/>
      <c r="AQ718" s="2"/>
      <c r="AR718" s="15"/>
    </row>
    <row r="719" spans="1:44" ht="11.25" customHeight="1">
      <c r="A719" s="120"/>
      <c r="B719" s="120"/>
      <c r="C719" s="120"/>
      <c r="D719" s="120"/>
      <c r="E719" s="2"/>
      <c r="F719" s="2"/>
      <c r="G719" s="120"/>
      <c r="H719" s="120"/>
      <c r="I719" s="120"/>
      <c r="J719" s="58"/>
      <c r="K719" s="121"/>
      <c r="L719" s="2"/>
      <c r="M719" s="120"/>
      <c r="N719" s="120"/>
      <c r="O719" s="120"/>
      <c r="P719" s="120"/>
      <c r="Q719" s="2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122"/>
      <c r="AJ719" s="122"/>
      <c r="AK719" s="2"/>
      <c r="AL719" s="2"/>
      <c r="AM719" s="2"/>
      <c r="AN719" s="2"/>
      <c r="AO719" s="2"/>
      <c r="AP719" s="2"/>
      <c r="AQ719" s="2"/>
      <c r="AR719" s="15"/>
    </row>
    <row r="720" spans="1:44" ht="11.25" customHeight="1">
      <c r="A720" s="120"/>
      <c r="B720" s="120"/>
      <c r="C720" s="120"/>
      <c r="D720" s="120"/>
      <c r="E720" s="2"/>
      <c r="F720" s="2"/>
      <c r="G720" s="120"/>
      <c r="H720" s="120"/>
      <c r="I720" s="120"/>
      <c r="J720" s="58"/>
      <c r="K720" s="121"/>
      <c r="L720" s="2"/>
      <c r="M720" s="120"/>
      <c r="N720" s="120"/>
      <c r="O720" s="120"/>
      <c r="P720" s="120"/>
      <c r="Q720" s="2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122"/>
      <c r="AJ720" s="122"/>
      <c r="AK720" s="2"/>
      <c r="AL720" s="2"/>
      <c r="AM720" s="2"/>
      <c r="AN720" s="2"/>
      <c r="AO720" s="2"/>
      <c r="AP720" s="2"/>
      <c r="AQ720" s="2"/>
      <c r="AR720" s="15"/>
    </row>
    <row r="721" spans="1:44" ht="11.25" customHeight="1">
      <c r="A721" s="120"/>
      <c r="B721" s="120"/>
      <c r="C721" s="120"/>
      <c r="D721" s="120"/>
      <c r="E721" s="2"/>
      <c r="F721" s="2"/>
      <c r="G721" s="120"/>
      <c r="H721" s="120"/>
      <c r="I721" s="120"/>
      <c r="J721" s="58"/>
      <c r="K721" s="121"/>
      <c r="L721" s="2"/>
      <c r="M721" s="120"/>
      <c r="N721" s="120"/>
      <c r="O721" s="120"/>
      <c r="P721" s="120"/>
      <c r="Q721" s="2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122"/>
      <c r="AJ721" s="122"/>
      <c r="AK721" s="2"/>
      <c r="AL721" s="2"/>
      <c r="AM721" s="2"/>
      <c r="AN721" s="2"/>
      <c r="AO721" s="2"/>
      <c r="AP721" s="2"/>
      <c r="AQ721" s="2"/>
      <c r="AR721" s="15"/>
    </row>
    <row r="722" spans="1:44" ht="11.25" customHeight="1">
      <c r="A722" s="120"/>
      <c r="B722" s="120"/>
      <c r="C722" s="120"/>
      <c r="D722" s="120"/>
      <c r="E722" s="2"/>
      <c r="F722" s="2"/>
      <c r="G722" s="120"/>
      <c r="H722" s="120"/>
      <c r="I722" s="120"/>
      <c r="J722" s="58"/>
      <c r="K722" s="121"/>
      <c r="L722" s="2"/>
      <c r="M722" s="120"/>
      <c r="N722" s="120"/>
      <c r="O722" s="120"/>
      <c r="P722" s="120"/>
      <c r="Q722" s="2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122"/>
      <c r="AJ722" s="122"/>
      <c r="AK722" s="2"/>
      <c r="AL722" s="2"/>
      <c r="AM722" s="2"/>
      <c r="AN722" s="2"/>
      <c r="AO722" s="2"/>
      <c r="AP722" s="2"/>
      <c r="AQ722" s="2"/>
      <c r="AR722" s="15"/>
    </row>
    <row r="723" spans="1:44" ht="11.25" customHeight="1">
      <c r="A723" s="120"/>
      <c r="B723" s="120"/>
      <c r="C723" s="120"/>
      <c r="D723" s="120"/>
      <c r="E723" s="2"/>
      <c r="F723" s="2"/>
      <c r="G723" s="120"/>
      <c r="H723" s="120"/>
      <c r="I723" s="120"/>
      <c r="J723" s="58"/>
      <c r="K723" s="121"/>
      <c r="L723" s="2"/>
      <c r="M723" s="120"/>
      <c r="N723" s="120"/>
      <c r="O723" s="120"/>
      <c r="P723" s="120"/>
      <c r="Q723" s="2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122"/>
      <c r="AJ723" s="122"/>
      <c r="AK723" s="2"/>
      <c r="AL723" s="2"/>
      <c r="AM723" s="2"/>
      <c r="AN723" s="2"/>
      <c r="AO723" s="2"/>
      <c r="AP723" s="2"/>
      <c r="AQ723" s="2"/>
      <c r="AR723" s="15"/>
    </row>
    <row r="724" spans="1:44" ht="11.25" customHeight="1">
      <c r="A724" s="120"/>
      <c r="B724" s="120"/>
      <c r="C724" s="120"/>
      <c r="D724" s="120"/>
      <c r="E724" s="2"/>
      <c r="F724" s="2"/>
      <c r="G724" s="120"/>
      <c r="H724" s="120"/>
      <c r="I724" s="120"/>
      <c r="J724" s="58"/>
      <c r="K724" s="121"/>
      <c r="L724" s="2"/>
      <c r="M724" s="120"/>
      <c r="N724" s="120"/>
      <c r="O724" s="120"/>
      <c r="P724" s="120"/>
      <c r="Q724" s="2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122"/>
      <c r="AJ724" s="122"/>
      <c r="AK724" s="2"/>
      <c r="AL724" s="2"/>
      <c r="AM724" s="2"/>
      <c r="AN724" s="2"/>
      <c r="AO724" s="2"/>
      <c r="AP724" s="2"/>
      <c r="AQ724" s="2"/>
      <c r="AR724" s="15"/>
    </row>
    <row r="725" spans="1:44" ht="11.25" customHeight="1">
      <c r="A725" s="120"/>
      <c r="B725" s="120"/>
      <c r="C725" s="120"/>
      <c r="D725" s="120"/>
      <c r="E725" s="2"/>
      <c r="F725" s="2"/>
      <c r="G725" s="120"/>
      <c r="H725" s="120"/>
      <c r="I725" s="120"/>
      <c r="J725" s="58"/>
      <c r="K725" s="121"/>
      <c r="L725" s="2"/>
      <c r="M725" s="120"/>
      <c r="N725" s="120"/>
      <c r="O725" s="120"/>
      <c r="P725" s="120"/>
      <c r="Q725" s="2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122"/>
      <c r="AJ725" s="122"/>
      <c r="AK725" s="2"/>
      <c r="AL725" s="2"/>
      <c r="AM725" s="2"/>
      <c r="AN725" s="2"/>
      <c r="AO725" s="2"/>
      <c r="AP725" s="2"/>
      <c r="AQ725" s="2"/>
      <c r="AR725" s="15"/>
    </row>
    <row r="726" spans="1:44" ht="11.25" customHeight="1">
      <c r="A726" s="120"/>
      <c r="B726" s="120"/>
      <c r="C726" s="120"/>
      <c r="D726" s="120"/>
      <c r="E726" s="2"/>
      <c r="F726" s="2"/>
      <c r="G726" s="120"/>
      <c r="H726" s="120"/>
      <c r="I726" s="120"/>
      <c r="J726" s="58"/>
      <c r="K726" s="121"/>
      <c r="L726" s="2"/>
      <c r="M726" s="120"/>
      <c r="N726" s="120"/>
      <c r="O726" s="120"/>
      <c r="P726" s="120"/>
      <c r="Q726" s="2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122"/>
      <c r="AJ726" s="122"/>
      <c r="AK726" s="2"/>
      <c r="AL726" s="2"/>
      <c r="AM726" s="2"/>
      <c r="AN726" s="2"/>
      <c r="AO726" s="2"/>
      <c r="AP726" s="2"/>
      <c r="AQ726" s="2"/>
      <c r="AR726" s="15"/>
    </row>
    <row r="727" spans="1:44" ht="11.25" customHeight="1">
      <c r="A727" s="120"/>
      <c r="B727" s="120"/>
      <c r="C727" s="120"/>
      <c r="D727" s="120"/>
      <c r="E727" s="2"/>
      <c r="F727" s="2"/>
      <c r="G727" s="120"/>
      <c r="H727" s="120"/>
      <c r="I727" s="120"/>
      <c r="J727" s="58"/>
      <c r="K727" s="121"/>
      <c r="L727" s="2"/>
      <c r="M727" s="120"/>
      <c r="N727" s="120"/>
      <c r="O727" s="120"/>
      <c r="P727" s="120"/>
      <c r="Q727" s="2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122"/>
      <c r="AJ727" s="122"/>
      <c r="AK727" s="2"/>
      <c r="AL727" s="2"/>
      <c r="AM727" s="2"/>
      <c r="AN727" s="2"/>
      <c r="AO727" s="2"/>
      <c r="AP727" s="2"/>
      <c r="AQ727" s="2"/>
      <c r="AR727" s="15"/>
    </row>
    <row r="728" spans="1:44" ht="11.25" customHeight="1">
      <c r="A728" s="120"/>
      <c r="B728" s="120"/>
      <c r="C728" s="120"/>
      <c r="D728" s="120"/>
      <c r="E728" s="2"/>
      <c r="F728" s="2"/>
      <c r="G728" s="120"/>
      <c r="H728" s="120"/>
      <c r="I728" s="120"/>
      <c r="J728" s="58"/>
      <c r="K728" s="121"/>
      <c r="L728" s="2"/>
      <c r="M728" s="120"/>
      <c r="N728" s="120"/>
      <c r="O728" s="120"/>
      <c r="P728" s="120"/>
      <c r="Q728" s="2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122"/>
      <c r="AJ728" s="122"/>
      <c r="AK728" s="2"/>
      <c r="AL728" s="2"/>
      <c r="AM728" s="2"/>
      <c r="AN728" s="2"/>
      <c r="AO728" s="2"/>
      <c r="AP728" s="2"/>
      <c r="AQ728" s="2"/>
      <c r="AR728" s="15"/>
    </row>
    <row r="729" spans="1:44" ht="11.25" customHeight="1">
      <c r="A729" s="120"/>
      <c r="B729" s="120"/>
      <c r="C729" s="120"/>
      <c r="D729" s="120"/>
      <c r="E729" s="2"/>
      <c r="F729" s="2"/>
      <c r="G729" s="120"/>
      <c r="H729" s="120"/>
      <c r="I729" s="120"/>
      <c r="J729" s="58"/>
      <c r="K729" s="121"/>
      <c r="L729" s="2"/>
      <c r="M729" s="120"/>
      <c r="N729" s="120"/>
      <c r="O729" s="120"/>
      <c r="P729" s="120"/>
      <c r="Q729" s="2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122"/>
      <c r="AJ729" s="122"/>
      <c r="AK729" s="2"/>
      <c r="AL729" s="2"/>
      <c r="AM729" s="2"/>
      <c r="AN729" s="2"/>
      <c r="AO729" s="2"/>
      <c r="AP729" s="2"/>
      <c r="AQ729" s="2"/>
      <c r="AR729" s="15"/>
    </row>
    <row r="730" spans="1:44" ht="11.25" customHeight="1">
      <c r="A730" s="120"/>
      <c r="B730" s="120"/>
      <c r="C730" s="120"/>
      <c r="D730" s="120"/>
      <c r="E730" s="2"/>
      <c r="F730" s="2"/>
      <c r="G730" s="120"/>
      <c r="H730" s="120"/>
      <c r="I730" s="120"/>
      <c r="J730" s="58"/>
      <c r="K730" s="121"/>
      <c r="L730" s="2"/>
      <c r="M730" s="120"/>
      <c r="N730" s="120"/>
      <c r="O730" s="120"/>
      <c r="P730" s="120"/>
      <c r="Q730" s="2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122"/>
      <c r="AJ730" s="122"/>
      <c r="AK730" s="2"/>
      <c r="AL730" s="2"/>
      <c r="AM730" s="2"/>
      <c r="AN730" s="2"/>
      <c r="AO730" s="2"/>
      <c r="AP730" s="2"/>
      <c r="AQ730" s="2"/>
      <c r="AR730" s="15"/>
    </row>
    <row r="731" spans="1:44" ht="11.25" customHeight="1">
      <c r="A731" s="120"/>
      <c r="B731" s="120"/>
      <c r="C731" s="120"/>
      <c r="D731" s="120"/>
      <c r="E731" s="2"/>
      <c r="F731" s="2"/>
      <c r="G731" s="120"/>
      <c r="H731" s="120"/>
      <c r="I731" s="120"/>
      <c r="J731" s="58"/>
      <c r="K731" s="121"/>
      <c r="L731" s="2"/>
      <c r="M731" s="120"/>
      <c r="N731" s="120"/>
      <c r="O731" s="120"/>
      <c r="P731" s="120"/>
      <c r="Q731" s="2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122"/>
      <c r="AJ731" s="122"/>
      <c r="AK731" s="2"/>
      <c r="AL731" s="2"/>
      <c r="AM731" s="2"/>
      <c r="AN731" s="2"/>
      <c r="AO731" s="2"/>
      <c r="AP731" s="2"/>
      <c r="AQ731" s="2"/>
      <c r="AR731" s="15"/>
    </row>
    <row r="732" spans="1:44" ht="11.25" customHeight="1">
      <c r="A732" s="120"/>
      <c r="B732" s="120"/>
      <c r="C732" s="120"/>
      <c r="D732" s="120"/>
      <c r="E732" s="2"/>
      <c r="F732" s="2"/>
      <c r="G732" s="120"/>
      <c r="H732" s="120"/>
      <c r="I732" s="120"/>
      <c r="J732" s="58"/>
      <c r="K732" s="121"/>
      <c r="L732" s="2"/>
      <c r="M732" s="120"/>
      <c r="N732" s="120"/>
      <c r="O732" s="120"/>
      <c r="P732" s="120"/>
      <c r="Q732" s="2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122"/>
      <c r="AJ732" s="122"/>
      <c r="AK732" s="2"/>
      <c r="AL732" s="2"/>
      <c r="AM732" s="2"/>
      <c r="AN732" s="2"/>
      <c r="AO732" s="2"/>
      <c r="AP732" s="2"/>
      <c r="AQ732" s="2"/>
      <c r="AR732" s="15"/>
    </row>
    <row r="733" spans="1:44" ht="11.25" customHeight="1">
      <c r="A733" s="120"/>
      <c r="B733" s="120"/>
      <c r="C733" s="120"/>
      <c r="D733" s="120"/>
      <c r="E733" s="2"/>
      <c r="F733" s="2"/>
      <c r="G733" s="120"/>
      <c r="H733" s="120"/>
      <c r="I733" s="120"/>
      <c r="J733" s="58"/>
      <c r="K733" s="121"/>
      <c r="L733" s="2"/>
      <c r="M733" s="120"/>
      <c r="N733" s="120"/>
      <c r="O733" s="120"/>
      <c r="P733" s="120"/>
      <c r="Q733" s="2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122"/>
      <c r="AJ733" s="122"/>
      <c r="AK733" s="2"/>
      <c r="AL733" s="2"/>
      <c r="AM733" s="2"/>
      <c r="AN733" s="2"/>
      <c r="AO733" s="2"/>
      <c r="AP733" s="2"/>
      <c r="AQ733" s="2"/>
      <c r="AR733" s="15"/>
    </row>
    <row r="734" spans="1:44" ht="11.25" customHeight="1">
      <c r="A734" s="120"/>
      <c r="B734" s="120"/>
      <c r="C734" s="120"/>
      <c r="D734" s="120"/>
      <c r="E734" s="2"/>
      <c r="F734" s="2"/>
      <c r="G734" s="120"/>
      <c r="H734" s="120"/>
      <c r="I734" s="120"/>
      <c r="J734" s="58"/>
      <c r="K734" s="121"/>
      <c r="L734" s="2"/>
      <c r="M734" s="120"/>
      <c r="N734" s="120"/>
      <c r="O734" s="120"/>
      <c r="P734" s="120"/>
      <c r="Q734" s="2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122"/>
      <c r="AJ734" s="122"/>
      <c r="AK734" s="2"/>
      <c r="AL734" s="2"/>
      <c r="AM734" s="2"/>
      <c r="AN734" s="2"/>
      <c r="AO734" s="2"/>
      <c r="AP734" s="2"/>
      <c r="AQ734" s="2"/>
      <c r="AR734" s="15"/>
    </row>
    <row r="735" spans="1:44" ht="11.25" customHeight="1">
      <c r="A735" s="120"/>
      <c r="B735" s="120"/>
      <c r="C735" s="120"/>
      <c r="D735" s="120"/>
      <c r="E735" s="2"/>
      <c r="F735" s="2"/>
      <c r="G735" s="120"/>
      <c r="H735" s="120"/>
      <c r="I735" s="120"/>
      <c r="J735" s="58"/>
      <c r="K735" s="121"/>
      <c r="L735" s="2"/>
      <c r="M735" s="120"/>
      <c r="N735" s="120"/>
      <c r="O735" s="120"/>
      <c r="P735" s="120"/>
      <c r="Q735" s="2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122"/>
      <c r="AJ735" s="122"/>
      <c r="AK735" s="2"/>
      <c r="AL735" s="2"/>
      <c r="AM735" s="2"/>
      <c r="AN735" s="2"/>
      <c r="AO735" s="2"/>
      <c r="AP735" s="2"/>
      <c r="AQ735" s="2"/>
      <c r="AR735" s="15"/>
    </row>
    <row r="736" spans="1:44" ht="11.25" customHeight="1">
      <c r="A736" s="120"/>
      <c r="B736" s="120"/>
      <c r="C736" s="120"/>
      <c r="D736" s="120"/>
      <c r="E736" s="2"/>
      <c r="F736" s="2"/>
      <c r="G736" s="120"/>
      <c r="H736" s="120"/>
      <c r="I736" s="120"/>
      <c r="J736" s="58"/>
      <c r="K736" s="121"/>
      <c r="L736" s="2"/>
      <c r="M736" s="120"/>
      <c r="N736" s="120"/>
      <c r="O736" s="120"/>
      <c r="P736" s="120"/>
      <c r="Q736" s="2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122"/>
      <c r="AJ736" s="122"/>
      <c r="AK736" s="2"/>
      <c r="AL736" s="2"/>
      <c r="AM736" s="2"/>
      <c r="AN736" s="2"/>
      <c r="AO736" s="2"/>
      <c r="AP736" s="2"/>
      <c r="AQ736" s="2"/>
      <c r="AR736" s="15"/>
    </row>
    <row r="737" spans="1:44" ht="11.25" customHeight="1">
      <c r="A737" s="120"/>
      <c r="B737" s="120"/>
      <c r="C737" s="120"/>
      <c r="D737" s="120"/>
      <c r="E737" s="2"/>
      <c r="F737" s="2"/>
      <c r="G737" s="120"/>
      <c r="H737" s="120"/>
      <c r="I737" s="120"/>
      <c r="J737" s="58"/>
      <c r="K737" s="121"/>
      <c r="L737" s="2"/>
      <c r="M737" s="120"/>
      <c r="N737" s="120"/>
      <c r="O737" s="120"/>
      <c r="P737" s="120"/>
      <c r="Q737" s="2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122"/>
      <c r="AJ737" s="122"/>
      <c r="AK737" s="2"/>
      <c r="AL737" s="2"/>
      <c r="AM737" s="2"/>
      <c r="AN737" s="2"/>
      <c r="AO737" s="2"/>
      <c r="AP737" s="2"/>
      <c r="AQ737" s="2"/>
      <c r="AR737" s="15"/>
    </row>
    <row r="738" spans="1:44" ht="11.25" customHeight="1">
      <c r="A738" s="120"/>
      <c r="B738" s="120"/>
      <c r="C738" s="120"/>
      <c r="D738" s="120"/>
      <c r="E738" s="2"/>
      <c r="F738" s="2"/>
      <c r="G738" s="120"/>
      <c r="H738" s="120"/>
      <c r="I738" s="120"/>
      <c r="J738" s="58"/>
      <c r="K738" s="121"/>
      <c r="L738" s="2"/>
      <c r="M738" s="120"/>
      <c r="N738" s="120"/>
      <c r="O738" s="120"/>
      <c r="P738" s="120"/>
      <c r="Q738" s="2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122"/>
      <c r="AJ738" s="122"/>
      <c r="AK738" s="2"/>
      <c r="AL738" s="2"/>
      <c r="AM738" s="2"/>
      <c r="AN738" s="2"/>
      <c r="AO738" s="2"/>
      <c r="AP738" s="2"/>
      <c r="AQ738" s="2"/>
      <c r="AR738" s="15"/>
    </row>
    <row r="739" spans="1:44" ht="11.25" customHeight="1">
      <c r="A739" s="120"/>
      <c r="B739" s="120"/>
      <c r="C739" s="120"/>
      <c r="D739" s="120"/>
      <c r="E739" s="2"/>
      <c r="F739" s="2"/>
      <c r="G739" s="120"/>
      <c r="H739" s="120"/>
      <c r="I739" s="120"/>
      <c r="J739" s="58"/>
      <c r="K739" s="121"/>
      <c r="L739" s="2"/>
      <c r="M739" s="120"/>
      <c r="N739" s="120"/>
      <c r="O739" s="120"/>
      <c r="P739" s="120"/>
      <c r="Q739" s="2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122"/>
      <c r="AJ739" s="122"/>
      <c r="AK739" s="2"/>
      <c r="AL739" s="2"/>
      <c r="AM739" s="2"/>
      <c r="AN739" s="2"/>
      <c r="AO739" s="2"/>
      <c r="AP739" s="2"/>
      <c r="AQ739" s="2"/>
      <c r="AR739" s="15"/>
    </row>
    <row r="740" spans="1:44" ht="11.25" customHeight="1">
      <c r="A740" s="120"/>
      <c r="B740" s="120"/>
      <c r="C740" s="120"/>
      <c r="D740" s="120"/>
      <c r="E740" s="2"/>
      <c r="F740" s="2"/>
      <c r="G740" s="120"/>
      <c r="H740" s="120"/>
      <c r="I740" s="120"/>
      <c r="J740" s="58"/>
      <c r="K740" s="121"/>
      <c r="L740" s="2"/>
      <c r="M740" s="120"/>
      <c r="N740" s="120"/>
      <c r="O740" s="120"/>
      <c r="P740" s="120"/>
      <c r="Q740" s="2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122"/>
      <c r="AJ740" s="122"/>
      <c r="AK740" s="2"/>
      <c r="AL740" s="2"/>
      <c r="AM740" s="2"/>
      <c r="AN740" s="2"/>
      <c r="AO740" s="2"/>
      <c r="AP740" s="2"/>
      <c r="AQ740" s="2"/>
      <c r="AR740" s="15"/>
    </row>
    <row r="741" spans="1:44" ht="11.25" customHeight="1">
      <c r="A741" s="120"/>
      <c r="B741" s="120"/>
      <c r="C741" s="120"/>
      <c r="D741" s="120"/>
      <c r="E741" s="2"/>
      <c r="F741" s="2"/>
      <c r="G741" s="120"/>
      <c r="H741" s="120"/>
      <c r="I741" s="120"/>
      <c r="J741" s="58"/>
      <c r="K741" s="121"/>
      <c r="L741" s="2"/>
      <c r="M741" s="120"/>
      <c r="N741" s="120"/>
      <c r="O741" s="120"/>
      <c r="P741" s="120"/>
      <c r="Q741" s="2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122"/>
      <c r="AJ741" s="122"/>
      <c r="AK741" s="2"/>
      <c r="AL741" s="2"/>
      <c r="AM741" s="2"/>
      <c r="AN741" s="2"/>
      <c r="AO741" s="2"/>
      <c r="AP741" s="2"/>
      <c r="AQ741" s="2"/>
      <c r="AR741" s="15"/>
    </row>
    <row r="742" spans="1:44" ht="11.25" customHeight="1">
      <c r="A742" s="120"/>
      <c r="B742" s="120"/>
      <c r="C742" s="120"/>
      <c r="D742" s="120"/>
      <c r="E742" s="2"/>
      <c r="F742" s="2"/>
      <c r="G742" s="120"/>
      <c r="H742" s="120"/>
      <c r="I742" s="120"/>
      <c r="J742" s="58"/>
      <c r="K742" s="121"/>
      <c r="L742" s="2"/>
      <c r="M742" s="120"/>
      <c r="N742" s="120"/>
      <c r="O742" s="120"/>
      <c r="P742" s="120"/>
      <c r="Q742" s="2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122"/>
      <c r="AJ742" s="122"/>
      <c r="AK742" s="2"/>
      <c r="AL742" s="2"/>
      <c r="AM742" s="2"/>
      <c r="AN742" s="2"/>
      <c r="AO742" s="2"/>
      <c r="AP742" s="2"/>
      <c r="AQ742" s="2"/>
      <c r="AR742" s="15"/>
    </row>
    <row r="743" spans="1:44" ht="11.25" customHeight="1">
      <c r="A743" s="120"/>
      <c r="B743" s="120"/>
      <c r="C743" s="120"/>
      <c r="D743" s="120"/>
      <c r="E743" s="2"/>
      <c r="F743" s="2"/>
      <c r="G743" s="120"/>
      <c r="H743" s="120"/>
      <c r="I743" s="120"/>
      <c r="J743" s="58"/>
      <c r="K743" s="121"/>
      <c r="L743" s="2"/>
      <c r="M743" s="120"/>
      <c r="N743" s="120"/>
      <c r="O743" s="120"/>
      <c r="P743" s="120"/>
      <c r="Q743" s="2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122"/>
      <c r="AJ743" s="122"/>
      <c r="AK743" s="2"/>
      <c r="AL743" s="2"/>
      <c r="AM743" s="2"/>
      <c r="AN743" s="2"/>
      <c r="AO743" s="2"/>
      <c r="AP743" s="2"/>
      <c r="AQ743" s="2"/>
      <c r="AR743" s="15"/>
    </row>
    <row r="744" spans="1:44" ht="11.25" customHeight="1">
      <c r="A744" s="120"/>
      <c r="B744" s="120"/>
      <c r="C744" s="120"/>
      <c r="D744" s="120"/>
      <c r="E744" s="2"/>
      <c r="F744" s="2"/>
      <c r="G744" s="120"/>
      <c r="H744" s="120"/>
      <c r="I744" s="120"/>
      <c r="J744" s="58"/>
      <c r="K744" s="121"/>
      <c r="L744" s="2"/>
      <c r="M744" s="120"/>
      <c r="N744" s="120"/>
      <c r="O744" s="120"/>
      <c r="P744" s="120"/>
      <c r="Q744" s="2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122"/>
      <c r="AJ744" s="122"/>
      <c r="AK744" s="2"/>
      <c r="AL744" s="2"/>
      <c r="AM744" s="2"/>
      <c r="AN744" s="2"/>
      <c r="AO744" s="2"/>
      <c r="AP744" s="2"/>
      <c r="AQ744" s="2"/>
      <c r="AR744" s="15"/>
    </row>
    <row r="745" spans="1:44" ht="11.25" customHeight="1">
      <c r="A745" s="120"/>
      <c r="B745" s="120"/>
      <c r="C745" s="120"/>
      <c r="D745" s="120"/>
      <c r="E745" s="2"/>
      <c r="F745" s="2"/>
      <c r="G745" s="120"/>
      <c r="H745" s="120"/>
      <c r="I745" s="120"/>
      <c r="J745" s="58"/>
      <c r="K745" s="121"/>
      <c r="L745" s="2"/>
      <c r="M745" s="120"/>
      <c r="N745" s="120"/>
      <c r="O745" s="120"/>
      <c r="P745" s="120"/>
      <c r="Q745" s="2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122"/>
      <c r="AJ745" s="122"/>
      <c r="AK745" s="2"/>
      <c r="AL745" s="2"/>
      <c r="AM745" s="2"/>
      <c r="AN745" s="2"/>
      <c r="AO745" s="2"/>
      <c r="AP745" s="2"/>
      <c r="AQ745" s="2"/>
      <c r="AR745" s="15"/>
    </row>
    <row r="746" spans="1:44" ht="11.25" customHeight="1">
      <c r="A746" s="120"/>
      <c r="B746" s="120"/>
      <c r="C746" s="120"/>
      <c r="D746" s="120"/>
      <c r="E746" s="2"/>
      <c r="F746" s="2"/>
      <c r="G746" s="120"/>
      <c r="H746" s="120"/>
      <c r="I746" s="120"/>
      <c r="J746" s="58"/>
      <c r="K746" s="121"/>
      <c r="L746" s="2"/>
      <c r="M746" s="120"/>
      <c r="N746" s="120"/>
      <c r="O746" s="120"/>
      <c r="P746" s="120"/>
      <c r="Q746" s="2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122"/>
      <c r="AJ746" s="122"/>
      <c r="AK746" s="2"/>
      <c r="AL746" s="2"/>
      <c r="AM746" s="2"/>
      <c r="AN746" s="2"/>
      <c r="AO746" s="2"/>
      <c r="AP746" s="2"/>
      <c r="AQ746" s="2"/>
      <c r="AR746" s="15"/>
    </row>
    <row r="747" spans="1:44" ht="11.25" customHeight="1">
      <c r="A747" s="120"/>
      <c r="B747" s="120"/>
      <c r="C747" s="120"/>
      <c r="D747" s="120"/>
      <c r="E747" s="2"/>
      <c r="F747" s="2"/>
      <c r="G747" s="120"/>
      <c r="H747" s="120"/>
      <c r="I747" s="120"/>
      <c r="J747" s="58"/>
      <c r="K747" s="121"/>
      <c r="L747" s="2"/>
      <c r="M747" s="120"/>
      <c r="N747" s="120"/>
      <c r="O747" s="120"/>
      <c r="P747" s="120"/>
      <c r="Q747" s="2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122"/>
      <c r="AJ747" s="122"/>
      <c r="AK747" s="2"/>
      <c r="AL747" s="2"/>
      <c r="AM747" s="2"/>
      <c r="AN747" s="2"/>
      <c r="AO747" s="2"/>
      <c r="AP747" s="2"/>
      <c r="AQ747" s="2"/>
      <c r="AR747" s="15"/>
    </row>
    <row r="748" spans="1:44" ht="11.25" customHeight="1">
      <c r="A748" s="120"/>
      <c r="B748" s="120"/>
      <c r="C748" s="120"/>
      <c r="D748" s="120"/>
      <c r="E748" s="2"/>
      <c r="F748" s="2"/>
      <c r="G748" s="120"/>
      <c r="H748" s="120"/>
      <c r="I748" s="120"/>
      <c r="J748" s="58"/>
      <c r="K748" s="121"/>
      <c r="L748" s="2"/>
      <c r="M748" s="120"/>
      <c r="N748" s="120"/>
      <c r="O748" s="120"/>
      <c r="P748" s="120"/>
      <c r="Q748" s="2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122"/>
      <c r="AJ748" s="122"/>
      <c r="AK748" s="2"/>
      <c r="AL748" s="2"/>
      <c r="AM748" s="2"/>
      <c r="AN748" s="2"/>
      <c r="AO748" s="2"/>
      <c r="AP748" s="2"/>
      <c r="AQ748" s="2"/>
      <c r="AR748" s="15"/>
    </row>
    <row r="749" spans="1:44" ht="11.25" customHeight="1">
      <c r="A749" s="120"/>
      <c r="B749" s="120"/>
      <c r="C749" s="120"/>
      <c r="D749" s="120"/>
      <c r="E749" s="2"/>
      <c r="F749" s="2"/>
      <c r="G749" s="120"/>
      <c r="H749" s="120"/>
      <c r="I749" s="120"/>
      <c r="J749" s="58"/>
      <c r="K749" s="121"/>
      <c r="L749" s="2"/>
      <c r="M749" s="120"/>
      <c r="N749" s="120"/>
      <c r="O749" s="120"/>
      <c r="P749" s="120"/>
      <c r="Q749" s="2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122"/>
      <c r="AJ749" s="122"/>
      <c r="AK749" s="2"/>
      <c r="AL749" s="2"/>
      <c r="AM749" s="2"/>
      <c r="AN749" s="2"/>
      <c r="AO749" s="2"/>
      <c r="AP749" s="2"/>
      <c r="AQ749" s="2"/>
      <c r="AR749" s="15"/>
    </row>
    <row r="750" spans="1:44" ht="11.25" customHeight="1">
      <c r="A750" s="120"/>
      <c r="B750" s="120"/>
      <c r="C750" s="120"/>
      <c r="D750" s="120"/>
      <c r="E750" s="2"/>
      <c r="F750" s="2"/>
      <c r="G750" s="120"/>
      <c r="H750" s="120"/>
      <c r="I750" s="120"/>
      <c r="J750" s="58"/>
      <c r="K750" s="121"/>
      <c r="L750" s="2"/>
      <c r="M750" s="120"/>
      <c r="N750" s="120"/>
      <c r="O750" s="120"/>
      <c r="P750" s="120"/>
      <c r="Q750" s="2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122"/>
      <c r="AJ750" s="122"/>
      <c r="AK750" s="2"/>
      <c r="AL750" s="2"/>
      <c r="AM750" s="2"/>
      <c r="AN750" s="2"/>
      <c r="AO750" s="2"/>
      <c r="AP750" s="2"/>
      <c r="AQ750" s="2"/>
      <c r="AR750" s="15"/>
    </row>
    <row r="751" spans="1:44" ht="11.25" customHeight="1">
      <c r="A751" s="120"/>
      <c r="B751" s="120"/>
      <c r="C751" s="120"/>
      <c r="D751" s="120"/>
      <c r="E751" s="2"/>
      <c r="F751" s="2"/>
      <c r="G751" s="120"/>
      <c r="H751" s="120"/>
      <c r="I751" s="120"/>
      <c r="J751" s="58"/>
      <c r="K751" s="121"/>
      <c r="L751" s="2"/>
      <c r="M751" s="120"/>
      <c r="N751" s="120"/>
      <c r="O751" s="120"/>
      <c r="P751" s="120"/>
      <c r="Q751" s="2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122"/>
      <c r="AJ751" s="122"/>
      <c r="AK751" s="2"/>
      <c r="AL751" s="2"/>
      <c r="AM751" s="2"/>
      <c r="AN751" s="2"/>
      <c r="AO751" s="2"/>
      <c r="AP751" s="2"/>
      <c r="AQ751" s="2"/>
      <c r="AR751" s="15"/>
    </row>
    <row r="752" spans="1:44" ht="11.25" customHeight="1">
      <c r="A752" s="120"/>
      <c r="B752" s="120"/>
      <c r="C752" s="120"/>
      <c r="D752" s="120"/>
      <c r="E752" s="2"/>
      <c r="F752" s="2"/>
      <c r="G752" s="120"/>
      <c r="H752" s="120"/>
      <c r="I752" s="120"/>
      <c r="J752" s="58"/>
      <c r="K752" s="121"/>
      <c r="L752" s="2"/>
      <c r="M752" s="120"/>
      <c r="N752" s="120"/>
      <c r="O752" s="120"/>
      <c r="P752" s="120"/>
      <c r="Q752" s="2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122"/>
      <c r="AJ752" s="122"/>
      <c r="AK752" s="2"/>
      <c r="AL752" s="2"/>
      <c r="AM752" s="2"/>
      <c r="AN752" s="2"/>
      <c r="AO752" s="2"/>
      <c r="AP752" s="2"/>
      <c r="AQ752" s="2"/>
      <c r="AR752" s="15"/>
    </row>
    <row r="753" spans="1:44" ht="11.25" customHeight="1">
      <c r="A753" s="120"/>
      <c r="B753" s="120"/>
      <c r="C753" s="120"/>
      <c r="D753" s="120"/>
      <c r="E753" s="2"/>
      <c r="F753" s="2"/>
      <c r="G753" s="120"/>
      <c r="H753" s="120"/>
      <c r="I753" s="120"/>
      <c r="J753" s="58"/>
      <c r="K753" s="121"/>
      <c r="L753" s="2"/>
      <c r="M753" s="120"/>
      <c r="N753" s="120"/>
      <c r="O753" s="120"/>
      <c r="P753" s="120"/>
      <c r="Q753" s="2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122"/>
      <c r="AJ753" s="122"/>
      <c r="AK753" s="2"/>
      <c r="AL753" s="2"/>
      <c r="AM753" s="2"/>
      <c r="AN753" s="2"/>
      <c r="AO753" s="2"/>
      <c r="AP753" s="2"/>
      <c r="AQ753" s="2"/>
      <c r="AR753" s="15"/>
    </row>
    <row r="754" spans="1:44" ht="11.25" customHeight="1">
      <c r="A754" s="120"/>
      <c r="B754" s="120"/>
      <c r="C754" s="120"/>
      <c r="D754" s="120"/>
      <c r="E754" s="2"/>
      <c r="F754" s="2"/>
      <c r="G754" s="120"/>
      <c r="H754" s="120"/>
      <c r="I754" s="120"/>
      <c r="J754" s="58"/>
      <c r="K754" s="121"/>
      <c r="L754" s="2"/>
      <c r="M754" s="120"/>
      <c r="N754" s="120"/>
      <c r="O754" s="120"/>
      <c r="P754" s="120"/>
      <c r="Q754" s="2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122"/>
      <c r="AJ754" s="122"/>
      <c r="AK754" s="2"/>
      <c r="AL754" s="2"/>
      <c r="AM754" s="2"/>
      <c r="AN754" s="2"/>
      <c r="AO754" s="2"/>
      <c r="AP754" s="2"/>
      <c r="AQ754" s="2"/>
      <c r="AR754" s="15"/>
    </row>
    <row r="755" spans="1:44" ht="11.25" customHeight="1">
      <c r="A755" s="120"/>
      <c r="B755" s="120"/>
      <c r="C755" s="120"/>
      <c r="D755" s="120"/>
      <c r="E755" s="2"/>
      <c r="F755" s="2"/>
      <c r="G755" s="120"/>
      <c r="H755" s="120"/>
      <c r="I755" s="120"/>
      <c r="J755" s="58"/>
      <c r="K755" s="121"/>
      <c r="L755" s="2"/>
      <c r="M755" s="120"/>
      <c r="N755" s="120"/>
      <c r="O755" s="120"/>
      <c r="P755" s="120"/>
      <c r="Q755" s="2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122"/>
      <c r="AJ755" s="122"/>
      <c r="AK755" s="2"/>
      <c r="AL755" s="2"/>
      <c r="AM755" s="2"/>
      <c r="AN755" s="2"/>
      <c r="AO755" s="2"/>
      <c r="AP755" s="2"/>
      <c r="AQ755" s="2"/>
      <c r="AR755" s="15"/>
    </row>
    <row r="756" spans="1:44" ht="11.25" customHeight="1">
      <c r="A756" s="120"/>
      <c r="B756" s="120"/>
      <c r="C756" s="120"/>
      <c r="D756" s="120"/>
      <c r="E756" s="2"/>
      <c r="F756" s="2"/>
      <c r="G756" s="120"/>
      <c r="H756" s="120"/>
      <c r="I756" s="120"/>
      <c r="J756" s="58"/>
      <c r="K756" s="121"/>
      <c r="L756" s="2"/>
      <c r="M756" s="120"/>
      <c r="N756" s="120"/>
      <c r="O756" s="120"/>
      <c r="P756" s="120"/>
      <c r="Q756" s="2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122"/>
      <c r="AJ756" s="122"/>
      <c r="AK756" s="2"/>
      <c r="AL756" s="2"/>
      <c r="AM756" s="2"/>
      <c r="AN756" s="2"/>
      <c r="AO756" s="2"/>
      <c r="AP756" s="2"/>
      <c r="AQ756" s="2"/>
      <c r="AR756" s="15"/>
    </row>
    <row r="757" spans="1:44" ht="11.25" customHeight="1">
      <c r="A757" s="120"/>
      <c r="B757" s="120"/>
      <c r="C757" s="120"/>
      <c r="D757" s="120"/>
      <c r="E757" s="2"/>
      <c r="F757" s="2"/>
      <c r="G757" s="120"/>
      <c r="H757" s="120"/>
      <c r="I757" s="120"/>
      <c r="J757" s="58"/>
      <c r="K757" s="121"/>
      <c r="L757" s="2"/>
      <c r="M757" s="120"/>
      <c r="N757" s="120"/>
      <c r="O757" s="120"/>
      <c r="P757" s="120"/>
      <c r="Q757" s="2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122"/>
      <c r="AJ757" s="122"/>
      <c r="AK757" s="2"/>
      <c r="AL757" s="2"/>
      <c r="AM757" s="2"/>
      <c r="AN757" s="2"/>
      <c r="AO757" s="2"/>
      <c r="AP757" s="2"/>
      <c r="AQ757" s="2"/>
      <c r="AR757" s="15"/>
    </row>
    <row r="758" spans="1:44" ht="11.25" customHeight="1">
      <c r="A758" s="120"/>
      <c r="B758" s="120"/>
      <c r="C758" s="120"/>
      <c r="D758" s="120"/>
      <c r="E758" s="2"/>
      <c r="F758" s="2"/>
      <c r="G758" s="120"/>
      <c r="H758" s="120"/>
      <c r="I758" s="120"/>
      <c r="J758" s="58"/>
      <c r="K758" s="121"/>
      <c r="L758" s="2"/>
      <c r="M758" s="120"/>
      <c r="N758" s="120"/>
      <c r="O758" s="120"/>
      <c r="P758" s="120"/>
      <c r="Q758" s="2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122"/>
      <c r="AJ758" s="122"/>
      <c r="AK758" s="2"/>
      <c r="AL758" s="2"/>
      <c r="AM758" s="2"/>
      <c r="AN758" s="2"/>
      <c r="AO758" s="2"/>
      <c r="AP758" s="2"/>
      <c r="AQ758" s="2"/>
      <c r="AR758" s="15"/>
    </row>
    <row r="759" spans="1:44" ht="11.25" customHeight="1">
      <c r="A759" s="120"/>
      <c r="B759" s="120"/>
      <c r="C759" s="120"/>
      <c r="D759" s="120"/>
      <c r="E759" s="2"/>
      <c r="F759" s="2"/>
      <c r="G759" s="120"/>
      <c r="H759" s="120"/>
      <c r="I759" s="120"/>
      <c r="J759" s="58"/>
      <c r="K759" s="121"/>
      <c r="L759" s="2"/>
      <c r="M759" s="120"/>
      <c r="N759" s="120"/>
      <c r="O759" s="120"/>
      <c r="P759" s="120"/>
      <c r="Q759" s="2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122"/>
      <c r="AJ759" s="122"/>
      <c r="AK759" s="2"/>
      <c r="AL759" s="2"/>
      <c r="AM759" s="2"/>
      <c r="AN759" s="2"/>
      <c r="AO759" s="2"/>
      <c r="AP759" s="2"/>
      <c r="AQ759" s="2"/>
      <c r="AR759" s="15"/>
    </row>
    <row r="760" spans="1:44" ht="11.25" customHeight="1">
      <c r="A760" s="120"/>
      <c r="B760" s="120"/>
      <c r="C760" s="120"/>
      <c r="D760" s="120"/>
      <c r="E760" s="2"/>
      <c r="F760" s="2"/>
      <c r="G760" s="120"/>
      <c r="H760" s="120"/>
      <c r="I760" s="120"/>
      <c r="J760" s="58"/>
      <c r="K760" s="121"/>
      <c r="L760" s="2"/>
      <c r="M760" s="120"/>
      <c r="N760" s="120"/>
      <c r="O760" s="120"/>
      <c r="P760" s="120"/>
      <c r="Q760" s="2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122"/>
      <c r="AJ760" s="122"/>
      <c r="AK760" s="2"/>
      <c r="AL760" s="2"/>
      <c r="AM760" s="2"/>
      <c r="AN760" s="2"/>
      <c r="AO760" s="2"/>
      <c r="AP760" s="2"/>
      <c r="AQ760" s="2"/>
      <c r="AR760" s="15"/>
    </row>
    <row r="761" spans="1:44" ht="11.25" customHeight="1">
      <c r="A761" s="120"/>
      <c r="B761" s="120"/>
      <c r="C761" s="120"/>
      <c r="D761" s="120"/>
      <c r="E761" s="2"/>
      <c r="F761" s="2"/>
      <c r="G761" s="120"/>
      <c r="H761" s="120"/>
      <c r="I761" s="120"/>
      <c r="J761" s="58"/>
      <c r="K761" s="121"/>
      <c r="L761" s="2"/>
      <c r="M761" s="120"/>
      <c r="N761" s="120"/>
      <c r="O761" s="120"/>
      <c r="P761" s="120"/>
      <c r="Q761" s="2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122"/>
      <c r="AJ761" s="122"/>
      <c r="AK761" s="2"/>
      <c r="AL761" s="2"/>
      <c r="AM761" s="2"/>
      <c r="AN761" s="2"/>
      <c r="AO761" s="2"/>
      <c r="AP761" s="2"/>
      <c r="AQ761" s="2"/>
      <c r="AR761" s="15"/>
    </row>
    <row r="762" spans="1:44" ht="11.25" customHeight="1">
      <c r="A762" s="120"/>
      <c r="B762" s="120"/>
      <c r="C762" s="120"/>
      <c r="D762" s="120"/>
      <c r="E762" s="2"/>
      <c r="F762" s="2"/>
      <c r="G762" s="120"/>
      <c r="H762" s="120"/>
      <c r="I762" s="120"/>
      <c r="J762" s="58"/>
      <c r="K762" s="121"/>
      <c r="L762" s="2"/>
      <c r="M762" s="120"/>
      <c r="N762" s="120"/>
      <c r="O762" s="120"/>
      <c r="P762" s="120"/>
      <c r="Q762" s="2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122"/>
      <c r="AJ762" s="122"/>
      <c r="AK762" s="2"/>
      <c r="AL762" s="2"/>
      <c r="AM762" s="2"/>
      <c r="AN762" s="2"/>
      <c r="AO762" s="2"/>
      <c r="AP762" s="2"/>
      <c r="AQ762" s="2"/>
      <c r="AR762" s="15"/>
    </row>
    <row r="763" spans="1:44" ht="11.25" customHeight="1">
      <c r="A763" s="120"/>
      <c r="B763" s="120"/>
      <c r="C763" s="120"/>
      <c r="D763" s="120"/>
      <c r="E763" s="2"/>
      <c r="F763" s="2"/>
      <c r="G763" s="120"/>
      <c r="H763" s="120"/>
      <c r="I763" s="120"/>
      <c r="J763" s="58"/>
      <c r="K763" s="121"/>
      <c r="L763" s="2"/>
      <c r="M763" s="120"/>
      <c r="N763" s="120"/>
      <c r="O763" s="120"/>
      <c r="P763" s="120"/>
      <c r="Q763" s="2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122"/>
      <c r="AJ763" s="122"/>
      <c r="AK763" s="2"/>
      <c r="AL763" s="2"/>
      <c r="AM763" s="2"/>
      <c r="AN763" s="2"/>
      <c r="AO763" s="2"/>
      <c r="AP763" s="2"/>
      <c r="AQ763" s="2"/>
      <c r="AR763" s="15"/>
    </row>
    <row r="764" spans="1:44" ht="11.25" customHeight="1">
      <c r="A764" s="120"/>
      <c r="B764" s="120"/>
      <c r="C764" s="120"/>
      <c r="D764" s="120"/>
      <c r="E764" s="2"/>
      <c r="F764" s="2"/>
      <c r="G764" s="120"/>
      <c r="H764" s="120"/>
      <c r="I764" s="120"/>
      <c r="J764" s="58"/>
      <c r="K764" s="121"/>
      <c r="L764" s="2"/>
      <c r="M764" s="120"/>
      <c r="N764" s="120"/>
      <c r="O764" s="120"/>
      <c r="P764" s="120"/>
      <c r="Q764" s="2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122"/>
      <c r="AJ764" s="122"/>
      <c r="AK764" s="2"/>
      <c r="AL764" s="2"/>
      <c r="AM764" s="2"/>
      <c r="AN764" s="2"/>
      <c r="AO764" s="2"/>
      <c r="AP764" s="2"/>
      <c r="AQ764" s="2"/>
      <c r="AR764" s="15"/>
    </row>
    <row r="765" spans="1:44" ht="11.25" customHeight="1">
      <c r="A765" s="120"/>
      <c r="B765" s="120"/>
      <c r="C765" s="120"/>
      <c r="D765" s="120"/>
      <c r="E765" s="2"/>
      <c r="F765" s="2"/>
      <c r="G765" s="120"/>
      <c r="H765" s="120"/>
      <c r="I765" s="120"/>
      <c r="J765" s="58"/>
      <c r="K765" s="121"/>
      <c r="L765" s="2"/>
      <c r="M765" s="120"/>
      <c r="N765" s="120"/>
      <c r="O765" s="120"/>
      <c r="P765" s="120"/>
      <c r="Q765" s="2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122"/>
      <c r="AJ765" s="122"/>
      <c r="AK765" s="2"/>
      <c r="AL765" s="2"/>
      <c r="AM765" s="2"/>
      <c r="AN765" s="2"/>
      <c r="AO765" s="2"/>
      <c r="AP765" s="2"/>
      <c r="AQ765" s="2"/>
      <c r="AR765" s="15"/>
    </row>
    <row r="766" spans="1:44" ht="11.25" customHeight="1">
      <c r="A766" s="120"/>
      <c r="B766" s="120"/>
      <c r="C766" s="120"/>
      <c r="D766" s="120"/>
      <c r="E766" s="2"/>
      <c r="F766" s="2"/>
      <c r="G766" s="120"/>
      <c r="H766" s="120"/>
      <c r="I766" s="120"/>
      <c r="J766" s="58"/>
      <c r="K766" s="121"/>
      <c r="L766" s="2"/>
      <c r="M766" s="120"/>
      <c r="N766" s="120"/>
      <c r="O766" s="120"/>
      <c r="P766" s="120"/>
      <c r="Q766" s="2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122"/>
      <c r="AJ766" s="122"/>
      <c r="AK766" s="2"/>
      <c r="AL766" s="2"/>
      <c r="AM766" s="2"/>
      <c r="AN766" s="2"/>
      <c r="AO766" s="2"/>
      <c r="AP766" s="2"/>
      <c r="AQ766" s="2"/>
      <c r="AR766" s="15"/>
    </row>
    <row r="767" spans="1:44" ht="11.25" customHeight="1">
      <c r="A767" s="120"/>
      <c r="B767" s="120"/>
      <c r="C767" s="120"/>
      <c r="D767" s="120"/>
      <c r="E767" s="2"/>
      <c r="F767" s="2"/>
      <c r="G767" s="120"/>
      <c r="H767" s="120"/>
      <c r="I767" s="120"/>
      <c r="J767" s="58"/>
      <c r="K767" s="121"/>
      <c r="L767" s="2"/>
      <c r="M767" s="120"/>
      <c r="N767" s="120"/>
      <c r="O767" s="120"/>
      <c r="P767" s="120"/>
      <c r="Q767" s="2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122"/>
      <c r="AJ767" s="122"/>
      <c r="AK767" s="2"/>
      <c r="AL767" s="2"/>
      <c r="AM767" s="2"/>
      <c r="AN767" s="2"/>
      <c r="AO767" s="2"/>
      <c r="AP767" s="2"/>
      <c r="AQ767" s="2"/>
      <c r="AR767" s="15"/>
    </row>
    <row r="768" spans="1:44" ht="11.25" customHeight="1">
      <c r="A768" s="120"/>
      <c r="B768" s="120"/>
      <c r="C768" s="120"/>
      <c r="D768" s="120"/>
      <c r="E768" s="2"/>
      <c r="F768" s="2"/>
      <c r="G768" s="120"/>
      <c r="H768" s="120"/>
      <c r="I768" s="120"/>
      <c r="J768" s="58"/>
      <c r="K768" s="121"/>
      <c r="L768" s="2"/>
      <c r="M768" s="120"/>
      <c r="N768" s="120"/>
      <c r="O768" s="120"/>
      <c r="P768" s="120"/>
      <c r="Q768" s="2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122"/>
      <c r="AJ768" s="122"/>
      <c r="AK768" s="2"/>
      <c r="AL768" s="2"/>
      <c r="AM768" s="2"/>
      <c r="AN768" s="2"/>
      <c r="AO768" s="2"/>
      <c r="AP768" s="2"/>
      <c r="AQ768" s="2"/>
      <c r="AR768" s="15"/>
    </row>
    <row r="769" spans="1:44" ht="11.25" customHeight="1">
      <c r="A769" s="120"/>
      <c r="B769" s="120"/>
      <c r="C769" s="120"/>
      <c r="D769" s="120"/>
      <c r="E769" s="2"/>
      <c r="F769" s="2"/>
      <c r="G769" s="120"/>
      <c r="H769" s="120"/>
      <c r="I769" s="120"/>
      <c r="J769" s="58"/>
      <c r="K769" s="121"/>
      <c r="L769" s="2"/>
      <c r="M769" s="120"/>
      <c r="N769" s="120"/>
      <c r="O769" s="120"/>
      <c r="P769" s="120"/>
      <c r="Q769" s="2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122"/>
      <c r="AJ769" s="122"/>
      <c r="AK769" s="2"/>
      <c r="AL769" s="2"/>
      <c r="AM769" s="2"/>
      <c r="AN769" s="2"/>
      <c r="AO769" s="2"/>
      <c r="AP769" s="2"/>
      <c r="AQ769" s="2"/>
      <c r="AR769" s="15"/>
    </row>
    <row r="770" spans="1:44" ht="11.25" customHeight="1">
      <c r="A770" s="120"/>
      <c r="B770" s="120"/>
      <c r="C770" s="120"/>
      <c r="D770" s="120"/>
      <c r="E770" s="2"/>
      <c r="F770" s="2"/>
      <c r="G770" s="120"/>
      <c r="H770" s="120"/>
      <c r="I770" s="120"/>
      <c r="J770" s="58"/>
      <c r="K770" s="121"/>
      <c r="L770" s="2"/>
      <c r="M770" s="120"/>
      <c r="N770" s="120"/>
      <c r="O770" s="120"/>
      <c r="P770" s="120"/>
      <c r="Q770" s="2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122"/>
      <c r="AJ770" s="122"/>
      <c r="AK770" s="2"/>
      <c r="AL770" s="2"/>
      <c r="AM770" s="2"/>
      <c r="AN770" s="2"/>
      <c r="AO770" s="2"/>
      <c r="AP770" s="2"/>
      <c r="AQ770" s="2"/>
      <c r="AR770" s="15"/>
    </row>
    <row r="771" spans="1:44" ht="11.25" customHeight="1">
      <c r="A771" s="120"/>
      <c r="B771" s="120"/>
      <c r="C771" s="120"/>
      <c r="D771" s="120"/>
      <c r="E771" s="2"/>
      <c r="F771" s="2"/>
      <c r="G771" s="120"/>
      <c r="H771" s="120"/>
      <c r="I771" s="120"/>
      <c r="J771" s="58"/>
      <c r="K771" s="121"/>
      <c r="L771" s="2"/>
      <c r="M771" s="120"/>
      <c r="N771" s="120"/>
      <c r="O771" s="120"/>
      <c r="P771" s="120"/>
      <c r="Q771" s="2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122"/>
      <c r="AJ771" s="122"/>
      <c r="AK771" s="2"/>
      <c r="AL771" s="2"/>
      <c r="AM771" s="2"/>
      <c r="AN771" s="2"/>
      <c r="AO771" s="2"/>
      <c r="AP771" s="2"/>
      <c r="AQ771" s="2"/>
      <c r="AR771" s="15"/>
    </row>
    <row r="772" spans="1:44" ht="11.25" customHeight="1">
      <c r="A772" s="120"/>
      <c r="B772" s="120"/>
      <c r="C772" s="120"/>
      <c r="D772" s="120"/>
      <c r="E772" s="2"/>
      <c r="F772" s="2"/>
      <c r="G772" s="120"/>
      <c r="H772" s="120"/>
      <c r="I772" s="120"/>
      <c r="J772" s="58"/>
      <c r="K772" s="121"/>
      <c r="L772" s="2"/>
      <c r="M772" s="120"/>
      <c r="N772" s="120"/>
      <c r="O772" s="120"/>
      <c r="P772" s="120"/>
      <c r="Q772" s="2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122"/>
      <c r="AJ772" s="122"/>
      <c r="AK772" s="2"/>
      <c r="AL772" s="2"/>
      <c r="AM772" s="2"/>
      <c r="AN772" s="2"/>
      <c r="AO772" s="2"/>
      <c r="AP772" s="2"/>
      <c r="AQ772" s="2"/>
      <c r="AR772" s="15"/>
    </row>
    <row r="773" spans="1:44" ht="11.25" customHeight="1">
      <c r="A773" s="120"/>
      <c r="B773" s="120"/>
      <c r="C773" s="120"/>
      <c r="D773" s="120"/>
      <c r="E773" s="2"/>
      <c r="F773" s="2"/>
      <c r="G773" s="120"/>
      <c r="H773" s="120"/>
      <c r="I773" s="120"/>
      <c r="J773" s="58"/>
      <c r="K773" s="121"/>
      <c r="L773" s="2"/>
      <c r="M773" s="120"/>
      <c r="N773" s="120"/>
      <c r="O773" s="120"/>
      <c r="P773" s="120"/>
      <c r="Q773" s="2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122"/>
      <c r="AJ773" s="122"/>
      <c r="AK773" s="2"/>
      <c r="AL773" s="2"/>
      <c r="AM773" s="2"/>
      <c r="AN773" s="2"/>
      <c r="AO773" s="2"/>
      <c r="AP773" s="2"/>
      <c r="AQ773" s="2"/>
      <c r="AR773" s="15"/>
    </row>
    <row r="774" spans="1:44" ht="11.25" customHeight="1">
      <c r="A774" s="120"/>
      <c r="B774" s="120"/>
      <c r="C774" s="120"/>
      <c r="D774" s="120"/>
      <c r="E774" s="2"/>
      <c r="F774" s="2"/>
      <c r="G774" s="120"/>
      <c r="H774" s="120"/>
      <c r="I774" s="120"/>
      <c r="J774" s="58"/>
      <c r="K774" s="121"/>
      <c r="L774" s="2"/>
      <c r="M774" s="120"/>
      <c r="N774" s="120"/>
      <c r="O774" s="120"/>
      <c r="P774" s="120"/>
      <c r="Q774" s="2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122"/>
      <c r="AJ774" s="122"/>
      <c r="AK774" s="2"/>
      <c r="AL774" s="2"/>
      <c r="AM774" s="2"/>
      <c r="AN774" s="2"/>
      <c r="AO774" s="2"/>
      <c r="AP774" s="2"/>
      <c r="AQ774" s="2"/>
      <c r="AR774" s="15"/>
    </row>
    <row r="775" spans="1:44" ht="11.25" customHeight="1">
      <c r="A775" s="120"/>
      <c r="B775" s="120"/>
      <c r="C775" s="120"/>
      <c r="D775" s="120"/>
      <c r="E775" s="2"/>
      <c r="F775" s="2"/>
      <c r="G775" s="120"/>
      <c r="H775" s="120"/>
      <c r="I775" s="120"/>
      <c r="J775" s="58"/>
      <c r="K775" s="121"/>
      <c r="L775" s="2"/>
      <c r="M775" s="120"/>
      <c r="N775" s="120"/>
      <c r="O775" s="120"/>
      <c r="P775" s="120"/>
      <c r="Q775" s="2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122"/>
      <c r="AJ775" s="122"/>
      <c r="AK775" s="2"/>
      <c r="AL775" s="2"/>
      <c r="AM775" s="2"/>
      <c r="AN775" s="2"/>
      <c r="AO775" s="2"/>
      <c r="AP775" s="2"/>
      <c r="AQ775" s="2"/>
      <c r="AR775" s="15"/>
    </row>
    <row r="776" spans="1:44" ht="11.25" customHeight="1">
      <c r="A776" s="120"/>
      <c r="B776" s="120"/>
      <c r="C776" s="120"/>
      <c r="D776" s="120"/>
      <c r="E776" s="2"/>
      <c r="F776" s="2"/>
      <c r="G776" s="120"/>
      <c r="H776" s="120"/>
      <c r="I776" s="120"/>
      <c r="J776" s="58"/>
      <c r="K776" s="121"/>
      <c r="L776" s="2"/>
      <c r="M776" s="120"/>
      <c r="N776" s="120"/>
      <c r="O776" s="120"/>
      <c r="P776" s="120"/>
      <c r="Q776" s="2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122"/>
      <c r="AJ776" s="122"/>
      <c r="AK776" s="2"/>
      <c r="AL776" s="2"/>
      <c r="AM776" s="2"/>
      <c r="AN776" s="2"/>
      <c r="AO776" s="2"/>
      <c r="AP776" s="2"/>
      <c r="AQ776" s="2"/>
      <c r="AR776" s="15"/>
    </row>
    <row r="777" spans="1:44" ht="11.25" customHeight="1">
      <c r="A777" s="120"/>
      <c r="B777" s="120"/>
      <c r="C777" s="120"/>
      <c r="D777" s="120"/>
      <c r="E777" s="2"/>
      <c r="F777" s="2"/>
      <c r="G777" s="120"/>
      <c r="H777" s="120"/>
      <c r="I777" s="120"/>
      <c r="J777" s="58"/>
      <c r="K777" s="121"/>
      <c r="L777" s="2"/>
      <c r="M777" s="120"/>
      <c r="N777" s="120"/>
      <c r="O777" s="120"/>
      <c r="P777" s="120"/>
      <c r="Q777" s="2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122"/>
      <c r="AJ777" s="122"/>
      <c r="AK777" s="2"/>
      <c r="AL777" s="2"/>
      <c r="AM777" s="2"/>
      <c r="AN777" s="2"/>
      <c r="AO777" s="2"/>
      <c r="AP777" s="2"/>
      <c r="AQ777" s="2"/>
      <c r="AR777" s="15"/>
    </row>
    <row r="778" spans="1:44" ht="11.25" customHeight="1">
      <c r="A778" s="120"/>
      <c r="B778" s="120"/>
      <c r="C778" s="120"/>
      <c r="D778" s="120"/>
      <c r="E778" s="2"/>
      <c r="F778" s="2"/>
      <c r="G778" s="120"/>
      <c r="H778" s="120"/>
      <c r="I778" s="120"/>
      <c r="J778" s="58"/>
      <c r="K778" s="121"/>
      <c r="L778" s="2"/>
      <c r="M778" s="120"/>
      <c r="N778" s="120"/>
      <c r="O778" s="120"/>
      <c r="P778" s="120"/>
      <c r="Q778" s="2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122"/>
      <c r="AJ778" s="122"/>
      <c r="AK778" s="2"/>
      <c r="AL778" s="2"/>
      <c r="AM778" s="2"/>
      <c r="AN778" s="2"/>
      <c r="AO778" s="2"/>
      <c r="AP778" s="2"/>
      <c r="AQ778" s="2"/>
      <c r="AR778" s="15"/>
    </row>
    <row r="779" spans="1:44" ht="11.25" customHeight="1">
      <c r="A779" s="120"/>
      <c r="B779" s="120"/>
      <c r="C779" s="120"/>
      <c r="D779" s="120"/>
      <c r="E779" s="2"/>
      <c r="F779" s="2"/>
      <c r="G779" s="120"/>
      <c r="H779" s="120"/>
      <c r="I779" s="120"/>
      <c r="J779" s="58"/>
      <c r="K779" s="121"/>
      <c r="L779" s="2"/>
      <c r="M779" s="120"/>
      <c r="N779" s="120"/>
      <c r="O779" s="120"/>
      <c r="P779" s="120"/>
      <c r="Q779" s="2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122"/>
      <c r="AJ779" s="122"/>
      <c r="AK779" s="2"/>
      <c r="AL779" s="2"/>
      <c r="AM779" s="2"/>
      <c r="AN779" s="2"/>
      <c r="AO779" s="2"/>
      <c r="AP779" s="2"/>
      <c r="AQ779" s="2"/>
      <c r="AR779" s="15"/>
    </row>
    <row r="780" spans="1:44" ht="11.25" customHeight="1">
      <c r="A780" s="120"/>
      <c r="B780" s="120"/>
      <c r="C780" s="120"/>
      <c r="D780" s="120"/>
      <c r="E780" s="2"/>
      <c r="F780" s="2"/>
      <c r="G780" s="120"/>
      <c r="H780" s="120"/>
      <c r="I780" s="120"/>
      <c r="J780" s="58"/>
      <c r="K780" s="121"/>
      <c r="L780" s="2"/>
      <c r="M780" s="120"/>
      <c r="N780" s="120"/>
      <c r="O780" s="120"/>
      <c r="P780" s="120"/>
      <c r="Q780" s="2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122"/>
      <c r="AJ780" s="122"/>
      <c r="AK780" s="2"/>
      <c r="AL780" s="2"/>
      <c r="AM780" s="2"/>
      <c r="AN780" s="2"/>
      <c r="AO780" s="2"/>
      <c r="AP780" s="2"/>
      <c r="AQ780" s="2"/>
      <c r="AR780" s="15"/>
    </row>
    <row r="781" spans="1:44" ht="11.25" customHeight="1">
      <c r="A781" s="120"/>
      <c r="B781" s="120"/>
      <c r="C781" s="120"/>
      <c r="D781" s="120"/>
      <c r="E781" s="2"/>
      <c r="F781" s="2"/>
      <c r="G781" s="120"/>
      <c r="H781" s="120"/>
      <c r="I781" s="120"/>
      <c r="J781" s="58"/>
      <c r="K781" s="121"/>
      <c r="L781" s="2"/>
      <c r="M781" s="120"/>
      <c r="N781" s="120"/>
      <c r="O781" s="120"/>
      <c r="P781" s="120"/>
      <c r="Q781" s="2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122"/>
      <c r="AJ781" s="122"/>
      <c r="AK781" s="2"/>
      <c r="AL781" s="2"/>
      <c r="AM781" s="2"/>
      <c r="AN781" s="2"/>
      <c r="AO781" s="2"/>
      <c r="AP781" s="2"/>
      <c r="AQ781" s="2"/>
      <c r="AR781" s="15"/>
    </row>
    <row r="782" spans="1:44" ht="11.25" customHeight="1">
      <c r="A782" s="120"/>
      <c r="B782" s="120"/>
      <c r="C782" s="120"/>
      <c r="D782" s="120"/>
      <c r="E782" s="2"/>
      <c r="F782" s="2"/>
      <c r="G782" s="120"/>
      <c r="H782" s="120"/>
      <c r="I782" s="120"/>
      <c r="J782" s="58"/>
      <c r="K782" s="121"/>
      <c r="L782" s="2"/>
      <c r="M782" s="120"/>
      <c r="N782" s="120"/>
      <c r="O782" s="120"/>
      <c r="P782" s="120"/>
      <c r="Q782" s="2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122"/>
      <c r="AJ782" s="122"/>
      <c r="AK782" s="2"/>
      <c r="AL782" s="2"/>
      <c r="AM782" s="2"/>
      <c r="AN782" s="2"/>
      <c r="AO782" s="2"/>
      <c r="AP782" s="2"/>
      <c r="AQ782" s="2"/>
      <c r="AR782" s="15"/>
    </row>
    <row r="783" spans="1:44" ht="11.25" customHeight="1">
      <c r="A783" s="120"/>
      <c r="B783" s="120"/>
      <c r="C783" s="120"/>
      <c r="D783" s="120"/>
      <c r="E783" s="2"/>
      <c r="F783" s="2"/>
      <c r="G783" s="120"/>
      <c r="H783" s="120"/>
      <c r="I783" s="120"/>
      <c r="J783" s="58"/>
      <c r="K783" s="121"/>
      <c r="L783" s="2"/>
      <c r="M783" s="120"/>
      <c r="N783" s="120"/>
      <c r="O783" s="120"/>
      <c r="P783" s="120"/>
      <c r="Q783" s="2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122"/>
      <c r="AJ783" s="122"/>
      <c r="AK783" s="2"/>
      <c r="AL783" s="2"/>
      <c r="AM783" s="2"/>
      <c r="AN783" s="2"/>
      <c r="AO783" s="2"/>
      <c r="AP783" s="2"/>
      <c r="AQ783" s="2"/>
      <c r="AR783" s="15"/>
    </row>
    <row r="784" spans="1:44" ht="11.25" customHeight="1">
      <c r="A784" s="120"/>
      <c r="B784" s="120"/>
      <c r="C784" s="120"/>
      <c r="D784" s="120"/>
      <c r="E784" s="2"/>
      <c r="F784" s="2"/>
      <c r="G784" s="120"/>
      <c r="H784" s="120"/>
      <c r="I784" s="120"/>
      <c r="J784" s="58"/>
      <c r="K784" s="121"/>
      <c r="L784" s="2"/>
      <c r="M784" s="120"/>
      <c r="N784" s="120"/>
      <c r="O784" s="120"/>
      <c r="P784" s="120"/>
      <c r="Q784" s="2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122"/>
      <c r="AJ784" s="122"/>
      <c r="AK784" s="2"/>
      <c r="AL784" s="2"/>
      <c r="AM784" s="2"/>
      <c r="AN784" s="2"/>
      <c r="AO784" s="2"/>
      <c r="AP784" s="2"/>
      <c r="AQ784" s="2"/>
      <c r="AR784" s="15"/>
    </row>
    <row r="785" spans="1:44" ht="11.25" customHeight="1">
      <c r="A785" s="120"/>
      <c r="B785" s="120"/>
      <c r="C785" s="120"/>
      <c r="D785" s="120"/>
      <c r="E785" s="2"/>
      <c r="F785" s="2"/>
      <c r="G785" s="120"/>
      <c r="H785" s="120"/>
      <c r="I785" s="120"/>
      <c r="J785" s="58"/>
      <c r="K785" s="121"/>
      <c r="L785" s="2"/>
      <c r="M785" s="120"/>
      <c r="N785" s="120"/>
      <c r="O785" s="120"/>
      <c r="P785" s="120"/>
      <c r="Q785" s="2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122"/>
      <c r="AJ785" s="122"/>
      <c r="AK785" s="2"/>
      <c r="AL785" s="2"/>
      <c r="AM785" s="2"/>
      <c r="AN785" s="2"/>
      <c r="AO785" s="2"/>
      <c r="AP785" s="2"/>
      <c r="AQ785" s="2"/>
      <c r="AR785" s="15"/>
    </row>
    <row r="786" spans="1:44" ht="11.25" customHeight="1">
      <c r="A786" s="120"/>
      <c r="B786" s="120"/>
      <c r="C786" s="120"/>
      <c r="D786" s="120"/>
      <c r="E786" s="2"/>
      <c r="F786" s="2"/>
      <c r="G786" s="120"/>
      <c r="H786" s="120"/>
      <c r="I786" s="120"/>
      <c r="J786" s="58"/>
      <c r="K786" s="121"/>
      <c r="L786" s="2"/>
      <c r="M786" s="120"/>
      <c r="N786" s="120"/>
      <c r="O786" s="120"/>
      <c r="P786" s="120"/>
      <c r="Q786" s="2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122"/>
      <c r="AJ786" s="122"/>
      <c r="AK786" s="2"/>
      <c r="AL786" s="2"/>
      <c r="AM786" s="2"/>
      <c r="AN786" s="2"/>
      <c r="AO786" s="2"/>
      <c r="AP786" s="2"/>
      <c r="AQ786" s="2"/>
      <c r="AR786" s="15"/>
    </row>
    <row r="787" spans="1:44" ht="11.25" customHeight="1">
      <c r="A787" s="120"/>
      <c r="B787" s="120"/>
      <c r="C787" s="120"/>
      <c r="D787" s="120"/>
      <c r="E787" s="2"/>
      <c r="F787" s="2"/>
      <c r="G787" s="120"/>
      <c r="H787" s="120"/>
      <c r="I787" s="120"/>
      <c r="J787" s="58"/>
      <c r="K787" s="121"/>
      <c r="L787" s="2"/>
      <c r="M787" s="120"/>
      <c r="N787" s="120"/>
      <c r="O787" s="120"/>
      <c r="P787" s="120"/>
      <c r="Q787" s="2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122"/>
      <c r="AJ787" s="122"/>
      <c r="AK787" s="2"/>
      <c r="AL787" s="2"/>
      <c r="AM787" s="2"/>
      <c r="AN787" s="2"/>
      <c r="AO787" s="2"/>
      <c r="AP787" s="2"/>
      <c r="AQ787" s="2"/>
      <c r="AR787" s="15"/>
    </row>
    <row r="788" spans="1:44" ht="11.25" customHeight="1">
      <c r="A788" s="120"/>
      <c r="B788" s="120"/>
      <c r="C788" s="120"/>
      <c r="D788" s="120"/>
      <c r="E788" s="2"/>
      <c r="F788" s="2"/>
      <c r="G788" s="120"/>
      <c r="H788" s="120"/>
      <c r="I788" s="120"/>
      <c r="J788" s="58"/>
      <c r="K788" s="121"/>
      <c r="L788" s="2"/>
      <c r="M788" s="120"/>
      <c r="N788" s="120"/>
      <c r="O788" s="120"/>
      <c r="P788" s="120"/>
      <c r="Q788" s="2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122"/>
      <c r="AJ788" s="122"/>
      <c r="AK788" s="2"/>
      <c r="AL788" s="2"/>
      <c r="AM788" s="2"/>
      <c r="AN788" s="2"/>
      <c r="AO788" s="2"/>
      <c r="AP788" s="2"/>
      <c r="AQ788" s="2"/>
      <c r="AR788" s="15"/>
    </row>
    <row r="789" spans="1:44" ht="11.25" customHeight="1">
      <c r="A789" s="120"/>
      <c r="B789" s="120"/>
      <c r="C789" s="120"/>
      <c r="D789" s="120"/>
      <c r="E789" s="2"/>
      <c r="F789" s="2"/>
      <c r="G789" s="120"/>
      <c r="H789" s="120"/>
      <c r="I789" s="120"/>
      <c r="J789" s="58"/>
      <c r="K789" s="121"/>
      <c r="L789" s="2"/>
      <c r="M789" s="120"/>
      <c r="N789" s="120"/>
      <c r="O789" s="120"/>
      <c r="P789" s="120"/>
      <c r="Q789" s="2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122"/>
      <c r="AJ789" s="122"/>
      <c r="AK789" s="2"/>
      <c r="AL789" s="2"/>
      <c r="AM789" s="2"/>
      <c r="AN789" s="2"/>
      <c r="AO789" s="2"/>
      <c r="AP789" s="2"/>
      <c r="AQ789" s="2"/>
      <c r="AR789" s="15"/>
    </row>
    <row r="790" spans="1:44" ht="11.25" customHeight="1">
      <c r="A790" s="120"/>
      <c r="B790" s="120"/>
      <c r="C790" s="120"/>
      <c r="D790" s="120"/>
      <c r="E790" s="2"/>
      <c r="F790" s="2"/>
      <c r="G790" s="120"/>
      <c r="H790" s="120"/>
      <c r="I790" s="120"/>
      <c r="J790" s="58"/>
      <c r="K790" s="121"/>
      <c r="L790" s="2"/>
      <c r="M790" s="120"/>
      <c r="N790" s="120"/>
      <c r="O790" s="120"/>
      <c r="P790" s="120"/>
      <c r="Q790" s="2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122"/>
      <c r="AJ790" s="122"/>
      <c r="AK790" s="2"/>
      <c r="AL790" s="2"/>
      <c r="AM790" s="2"/>
      <c r="AN790" s="2"/>
      <c r="AO790" s="2"/>
      <c r="AP790" s="2"/>
      <c r="AQ790" s="2"/>
      <c r="AR790" s="15"/>
    </row>
    <row r="791" spans="1:44" ht="11.25" customHeight="1">
      <c r="A791" s="120"/>
      <c r="B791" s="120"/>
      <c r="C791" s="120"/>
      <c r="D791" s="120"/>
      <c r="E791" s="2"/>
      <c r="F791" s="2"/>
      <c r="G791" s="120"/>
      <c r="H791" s="120"/>
      <c r="I791" s="120"/>
      <c r="J791" s="58"/>
      <c r="K791" s="121"/>
      <c r="L791" s="2"/>
      <c r="M791" s="120"/>
      <c r="N791" s="120"/>
      <c r="O791" s="120"/>
      <c r="P791" s="120"/>
      <c r="Q791" s="2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122"/>
      <c r="AJ791" s="122"/>
      <c r="AK791" s="2"/>
      <c r="AL791" s="2"/>
      <c r="AM791" s="2"/>
      <c r="AN791" s="2"/>
      <c r="AO791" s="2"/>
      <c r="AP791" s="2"/>
      <c r="AQ791" s="2"/>
      <c r="AR791" s="15"/>
    </row>
    <row r="792" spans="1:44" ht="11.25" customHeight="1">
      <c r="A792" s="120"/>
      <c r="B792" s="120"/>
      <c r="C792" s="120"/>
      <c r="D792" s="120"/>
      <c r="E792" s="2"/>
      <c r="F792" s="2"/>
      <c r="G792" s="120"/>
      <c r="H792" s="120"/>
      <c r="I792" s="120"/>
      <c r="J792" s="58"/>
      <c r="K792" s="121"/>
      <c r="L792" s="2"/>
      <c r="M792" s="120"/>
      <c r="N792" s="120"/>
      <c r="O792" s="120"/>
      <c r="P792" s="120"/>
      <c r="Q792" s="2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122"/>
      <c r="AJ792" s="122"/>
      <c r="AK792" s="2"/>
      <c r="AL792" s="2"/>
      <c r="AM792" s="2"/>
      <c r="AN792" s="2"/>
      <c r="AO792" s="2"/>
      <c r="AP792" s="2"/>
      <c r="AQ792" s="2"/>
      <c r="AR792" s="15"/>
    </row>
    <row r="793" spans="1:44" ht="11.25" customHeight="1">
      <c r="A793" s="120"/>
      <c r="B793" s="120"/>
      <c r="C793" s="120"/>
      <c r="D793" s="120"/>
      <c r="E793" s="2"/>
      <c r="F793" s="2"/>
      <c r="G793" s="120"/>
      <c r="H793" s="120"/>
      <c r="I793" s="120"/>
      <c r="J793" s="58"/>
      <c r="K793" s="121"/>
      <c r="L793" s="2"/>
      <c r="M793" s="120"/>
      <c r="N793" s="120"/>
      <c r="O793" s="120"/>
      <c r="P793" s="120"/>
      <c r="Q793" s="2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122"/>
      <c r="AJ793" s="122"/>
      <c r="AK793" s="2"/>
      <c r="AL793" s="2"/>
      <c r="AM793" s="2"/>
      <c r="AN793" s="2"/>
      <c r="AO793" s="2"/>
      <c r="AP793" s="2"/>
      <c r="AQ793" s="2"/>
      <c r="AR793" s="15"/>
    </row>
    <row r="794" spans="1:44" ht="11.25" customHeight="1">
      <c r="A794" s="120"/>
      <c r="B794" s="120"/>
      <c r="C794" s="120"/>
      <c r="D794" s="120"/>
      <c r="E794" s="2"/>
      <c r="F794" s="2"/>
      <c r="G794" s="120"/>
      <c r="H794" s="120"/>
      <c r="I794" s="120"/>
      <c r="J794" s="58"/>
      <c r="K794" s="121"/>
      <c r="L794" s="2"/>
      <c r="M794" s="120"/>
      <c r="N794" s="120"/>
      <c r="O794" s="120"/>
      <c r="P794" s="120"/>
      <c r="Q794" s="2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122"/>
      <c r="AJ794" s="122"/>
      <c r="AK794" s="2"/>
      <c r="AL794" s="2"/>
      <c r="AM794" s="2"/>
      <c r="AN794" s="2"/>
      <c r="AO794" s="2"/>
      <c r="AP794" s="2"/>
      <c r="AQ794" s="2"/>
      <c r="AR794" s="15"/>
    </row>
    <row r="795" spans="1:44" ht="11.25" customHeight="1">
      <c r="A795" s="120"/>
      <c r="B795" s="120"/>
      <c r="C795" s="120"/>
      <c r="D795" s="120"/>
      <c r="E795" s="2"/>
      <c r="F795" s="2"/>
      <c r="G795" s="120"/>
      <c r="H795" s="120"/>
      <c r="I795" s="120"/>
      <c r="J795" s="58"/>
      <c r="K795" s="121"/>
      <c r="L795" s="2"/>
      <c r="M795" s="120"/>
      <c r="N795" s="120"/>
      <c r="O795" s="120"/>
      <c r="P795" s="120"/>
      <c r="Q795" s="2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122"/>
      <c r="AJ795" s="122"/>
      <c r="AK795" s="2"/>
      <c r="AL795" s="2"/>
      <c r="AM795" s="2"/>
      <c r="AN795" s="2"/>
      <c r="AO795" s="2"/>
      <c r="AP795" s="2"/>
      <c r="AQ795" s="2"/>
      <c r="AR795" s="15"/>
    </row>
    <row r="796" spans="1:44" ht="11.25" customHeight="1">
      <c r="A796" s="120"/>
      <c r="B796" s="120"/>
      <c r="C796" s="120"/>
      <c r="D796" s="120"/>
      <c r="E796" s="2"/>
      <c r="F796" s="2"/>
      <c r="G796" s="120"/>
      <c r="H796" s="120"/>
      <c r="I796" s="120"/>
      <c r="J796" s="58"/>
      <c r="K796" s="121"/>
      <c r="L796" s="2"/>
      <c r="M796" s="120"/>
      <c r="N796" s="120"/>
      <c r="O796" s="120"/>
      <c r="P796" s="120"/>
      <c r="Q796" s="2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122"/>
      <c r="AJ796" s="122"/>
      <c r="AK796" s="2"/>
      <c r="AL796" s="2"/>
      <c r="AM796" s="2"/>
      <c r="AN796" s="2"/>
      <c r="AO796" s="2"/>
      <c r="AP796" s="2"/>
      <c r="AQ796" s="2"/>
      <c r="AR796" s="15"/>
    </row>
    <row r="797" spans="1:44" ht="11.25" customHeight="1">
      <c r="A797" s="120"/>
      <c r="B797" s="120"/>
      <c r="C797" s="120"/>
      <c r="D797" s="120"/>
      <c r="E797" s="2"/>
      <c r="F797" s="2"/>
      <c r="G797" s="120"/>
      <c r="H797" s="120"/>
      <c r="I797" s="120"/>
      <c r="J797" s="58"/>
      <c r="K797" s="121"/>
      <c r="L797" s="2"/>
      <c r="M797" s="120"/>
      <c r="N797" s="120"/>
      <c r="O797" s="120"/>
      <c r="P797" s="120"/>
      <c r="Q797" s="2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122"/>
      <c r="AJ797" s="122"/>
      <c r="AK797" s="2"/>
      <c r="AL797" s="2"/>
      <c r="AM797" s="2"/>
      <c r="AN797" s="2"/>
      <c r="AO797" s="2"/>
      <c r="AP797" s="2"/>
      <c r="AQ797" s="2"/>
      <c r="AR797" s="15"/>
    </row>
    <row r="798" spans="1:44" ht="11.25" customHeight="1">
      <c r="A798" s="120"/>
      <c r="B798" s="120"/>
      <c r="C798" s="120"/>
      <c r="D798" s="120"/>
      <c r="E798" s="2"/>
      <c r="F798" s="2"/>
      <c r="G798" s="120"/>
      <c r="H798" s="120"/>
      <c r="I798" s="120"/>
      <c r="J798" s="58"/>
      <c r="K798" s="121"/>
      <c r="L798" s="2"/>
      <c r="M798" s="120"/>
      <c r="N798" s="120"/>
      <c r="O798" s="120"/>
      <c r="P798" s="120"/>
      <c r="Q798" s="2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122"/>
      <c r="AJ798" s="122"/>
      <c r="AK798" s="2"/>
      <c r="AL798" s="2"/>
      <c r="AM798" s="2"/>
      <c r="AN798" s="2"/>
      <c r="AO798" s="2"/>
      <c r="AP798" s="2"/>
      <c r="AQ798" s="2"/>
      <c r="AR798" s="15"/>
    </row>
    <row r="799" spans="1:44" ht="11.25" customHeight="1">
      <c r="A799" s="120"/>
      <c r="B799" s="120"/>
      <c r="C799" s="120"/>
      <c r="D799" s="120"/>
      <c r="E799" s="2"/>
      <c r="F799" s="2"/>
      <c r="G799" s="120"/>
      <c r="H799" s="120"/>
      <c r="I799" s="120"/>
      <c r="J799" s="58"/>
      <c r="K799" s="121"/>
      <c r="L799" s="2"/>
      <c r="M799" s="120"/>
      <c r="N799" s="120"/>
      <c r="O799" s="120"/>
      <c r="P799" s="120"/>
      <c r="Q799" s="2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122"/>
      <c r="AJ799" s="122"/>
      <c r="AK799" s="2"/>
      <c r="AL799" s="2"/>
      <c r="AM799" s="2"/>
      <c r="AN799" s="2"/>
      <c r="AO799" s="2"/>
      <c r="AP799" s="2"/>
      <c r="AQ799" s="2"/>
      <c r="AR799" s="15"/>
    </row>
    <row r="800" spans="1:44" ht="11.25" customHeight="1">
      <c r="A800" s="120"/>
      <c r="B800" s="120"/>
      <c r="C800" s="120"/>
      <c r="D800" s="120"/>
      <c r="E800" s="2"/>
      <c r="F800" s="2"/>
      <c r="G800" s="120"/>
      <c r="H800" s="120"/>
      <c r="I800" s="120"/>
      <c r="J800" s="58"/>
      <c r="K800" s="121"/>
      <c r="L800" s="2"/>
      <c r="M800" s="120"/>
      <c r="N800" s="120"/>
      <c r="O800" s="120"/>
      <c r="P800" s="120"/>
      <c r="Q800" s="2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122"/>
      <c r="AJ800" s="122"/>
      <c r="AK800" s="2"/>
      <c r="AL800" s="2"/>
      <c r="AM800" s="2"/>
      <c r="AN800" s="2"/>
      <c r="AO800" s="2"/>
      <c r="AP800" s="2"/>
      <c r="AQ800" s="2"/>
      <c r="AR800" s="15"/>
    </row>
    <row r="801" spans="1:44" ht="11.25" customHeight="1">
      <c r="A801" s="120"/>
      <c r="B801" s="120"/>
      <c r="C801" s="120"/>
      <c r="D801" s="120"/>
      <c r="E801" s="2"/>
      <c r="F801" s="2"/>
      <c r="G801" s="120"/>
      <c r="H801" s="120"/>
      <c r="I801" s="120"/>
      <c r="J801" s="58"/>
      <c r="K801" s="121"/>
      <c r="L801" s="2"/>
      <c r="M801" s="120"/>
      <c r="N801" s="120"/>
      <c r="O801" s="120"/>
      <c r="P801" s="120"/>
      <c r="Q801" s="2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122"/>
      <c r="AJ801" s="122"/>
      <c r="AK801" s="2"/>
      <c r="AL801" s="2"/>
      <c r="AM801" s="2"/>
      <c r="AN801" s="2"/>
      <c r="AO801" s="2"/>
      <c r="AP801" s="2"/>
      <c r="AQ801" s="2"/>
      <c r="AR801" s="15"/>
    </row>
    <row r="802" spans="1:44" ht="11.25" customHeight="1">
      <c r="A802" s="120"/>
      <c r="B802" s="120"/>
      <c r="C802" s="120"/>
      <c r="D802" s="120"/>
      <c r="E802" s="2"/>
      <c r="F802" s="2"/>
      <c r="G802" s="120"/>
      <c r="H802" s="120"/>
      <c r="I802" s="120"/>
      <c r="J802" s="58"/>
      <c r="K802" s="121"/>
      <c r="L802" s="2"/>
      <c r="M802" s="120"/>
      <c r="N802" s="120"/>
      <c r="O802" s="120"/>
      <c r="P802" s="120"/>
      <c r="Q802" s="2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122"/>
      <c r="AJ802" s="122"/>
      <c r="AK802" s="2"/>
      <c r="AL802" s="2"/>
      <c r="AM802" s="2"/>
      <c r="AN802" s="2"/>
      <c r="AO802" s="2"/>
      <c r="AP802" s="2"/>
      <c r="AQ802" s="2"/>
      <c r="AR802" s="15"/>
    </row>
    <row r="803" spans="1:44" ht="11.25" customHeight="1">
      <c r="A803" s="120"/>
      <c r="B803" s="120"/>
      <c r="C803" s="120"/>
      <c r="D803" s="120"/>
      <c r="E803" s="2"/>
      <c r="F803" s="2"/>
      <c r="G803" s="120"/>
      <c r="H803" s="120"/>
      <c r="I803" s="120"/>
      <c r="J803" s="58"/>
      <c r="K803" s="121"/>
      <c r="L803" s="2"/>
      <c r="M803" s="120"/>
      <c r="N803" s="120"/>
      <c r="O803" s="120"/>
      <c r="P803" s="120"/>
      <c r="Q803" s="2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122"/>
      <c r="AJ803" s="122"/>
      <c r="AK803" s="2"/>
      <c r="AL803" s="2"/>
      <c r="AM803" s="2"/>
      <c r="AN803" s="2"/>
      <c r="AO803" s="2"/>
      <c r="AP803" s="2"/>
      <c r="AQ803" s="2"/>
      <c r="AR803" s="15"/>
    </row>
    <row r="804" spans="1:44" ht="11.25" customHeight="1">
      <c r="A804" s="120"/>
      <c r="B804" s="120"/>
      <c r="C804" s="120"/>
      <c r="D804" s="120"/>
      <c r="E804" s="2"/>
      <c r="F804" s="2"/>
      <c r="G804" s="120"/>
      <c r="H804" s="120"/>
      <c r="I804" s="120"/>
      <c r="J804" s="58"/>
      <c r="K804" s="121"/>
      <c r="L804" s="2"/>
      <c r="M804" s="120"/>
      <c r="N804" s="120"/>
      <c r="O804" s="120"/>
      <c r="P804" s="120"/>
      <c r="Q804" s="2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122"/>
      <c r="AJ804" s="122"/>
      <c r="AK804" s="2"/>
      <c r="AL804" s="2"/>
      <c r="AM804" s="2"/>
      <c r="AN804" s="2"/>
      <c r="AO804" s="2"/>
      <c r="AP804" s="2"/>
      <c r="AQ804" s="2"/>
      <c r="AR804" s="15"/>
    </row>
    <row r="805" spans="1:44" ht="11.25" customHeight="1">
      <c r="A805" s="120"/>
      <c r="B805" s="120"/>
      <c r="C805" s="120"/>
      <c r="D805" s="120"/>
      <c r="E805" s="2"/>
      <c r="F805" s="2"/>
      <c r="G805" s="120"/>
      <c r="H805" s="120"/>
      <c r="I805" s="120"/>
      <c r="J805" s="58"/>
      <c r="K805" s="121"/>
      <c r="L805" s="2"/>
      <c r="M805" s="120"/>
      <c r="N805" s="120"/>
      <c r="O805" s="120"/>
      <c r="P805" s="120"/>
      <c r="Q805" s="2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122"/>
      <c r="AJ805" s="122"/>
      <c r="AK805" s="2"/>
      <c r="AL805" s="2"/>
      <c r="AM805" s="2"/>
      <c r="AN805" s="2"/>
      <c r="AO805" s="2"/>
      <c r="AP805" s="2"/>
      <c r="AQ805" s="2"/>
      <c r="AR805" s="15"/>
    </row>
    <row r="806" spans="1:44" ht="11.25" customHeight="1">
      <c r="A806" s="120"/>
      <c r="B806" s="120"/>
      <c r="C806" s="120"/>
      <c r="D806" s="120"/>
      <c r="E806" s="2"/>
      <c r="F806" s="2"/>
      <c r="G806" s="120"/>
      <c r="H806" s="120"/>
      <c r="I806" s="120"/>
      <c r="J806" s="58"/>
      <c r="K806" s="121"/>
      <c r="L806" s="2"/>
      <c r="M806" s="120"/>
      <c r="N806" s="120"/>
      <c r="O806" s="120"/>
      <c r="P806" s="120"/>
      <c r="Q806" s="2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122"/>
      <c r="AJ806" s="122"/>
      <c r="AK806" s="2"/>
      <c r="AL806" s="2"/>
      <c r="AM806" s="2"/>
      <c r="AN806" s="2"/>
      <c r="AO806" s="2"/>
      <c r="AP806" s="2"/>
      <c r="AQ806" s="2"/>
      <c r="AR806" s="15"/>
    </row>
    <row r="807" spans="1:44" ht="11.25" customHeight="1">
      <c r="A807" s="120"/>
      <c r="B807" s="120"/>
      <c r="C807" s="120"/>
      <c r="D807" s="120"/>
      <c r="E807" s="2"/>
      <c r="F807" s="2"/>
      <c r="G807" s="120"/>
      <c r="H807" s="120"/>
      <c r="I807" s="120"/>
      <c r="J807" s="58"/>
      <c r="K807" s="121"/>
      <c r="L807" s="2"/>
      <c r="M807" s="120"/>
      <c r="N807" s="120"/>
      <c r="O807" s="120"/>
      <c r="P807" s="120"/>
      <c r="Q807" s="2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122"/>
      <c r="AJ807" s="122"/>
      <c r="AK807" s="2"/>
      <c r="AL807" s="2"/>
      <c r="AM807" s="2"/>
      <c r="AN807" s="2"/>
      <c r="AO807" s="2"/>
      <c r="AP807" s="2"/>
      <c r="AQ807" s="2"/>
      <c r="AR807" s="15"/>
    </row>
    <row r="808" spans="1:44" ht="11.25" customHeight="1">
      <c r="A808" s="120"/>
      <c r="B808" s="120"/>
      <c r="C808" s="120"/>
      <c r="D808" s="120"/>
      <c r="E808" s="2"/>
      <c r="F808" s="2"/>
      <c r="G808" s="120"/>
      <c r="H808" s="120"/>
      <c r="I808" s="120"/>
      <c r="J808" s="58"/>
      <c r="K808" s="121"/>
      <c r="L808" s="2"/>
      <c r="M808" s="120"/>
      <c r="N808" s="120"/>
      <c r="O808" s="120"/>
      <c r="P808" s="120"/>
      <c r="Q808" s="2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122"/>
      <c r="AJ808" s="122"/>
      <c r="AK808" s="2"/>
      <c r="AL808" s="2"/>
      <c r="AM808" s="2"/>
      <c r="AN808" s="2"/>
      <c r="AO808" s="2"/>
      <c r="AP808" s="2"/>
      <c r="AQ808" s="2"/>
      <c r="AR808" s="15"/>
    </row>
    <row r="809" spans="1:44" ht="11.25" customHeight="1">
      <c r="A809" s="120"/>
      <c r="B809" s="120"/>
      <c r="C809" s="120"/>
      <c r="D809" s="120"/>
      <c r="E809" s="2"/>
      <c r="F809" s="2"/>
      <c r="G809" s="120"/>
      <c r="H809" s="120"/>
      <c r="I809" s="120"/>
      <c r="J809" s="58"/>
      <c r="K809" s="121"/>
      <c r="L809" s="2"/>
      <c r="M809" s="120"/>
      <c r="N809" s="120"/>
      <c r="O809" s="120"/>
      <c r="P809" s="120"/>
      <c r="Q809" s="2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122"/>
      <c r="AJ809" s="122"/>
      <c r="AK809" s="2"/>
      <c r="AL809" s="2"/>
      <c r="AM809" s="2"/>
      <c r="AN809" s="2"/>
      <c r="AO809" s="2"/>
      <c r="AP809" s="2"/>
      <c r="AQ809" s="2"/>
      <c r="AR809" s="15"/>
    </row>
    <row r="810" spans="1:44" ht="11.25" customHeight="1">
      <c r="A810" s="120"/>
      <c r="B810" s="120"/>
      <c r="C810" s="120"/>
      <c r="D810" s="120"/>
      <c r="E810" s="2"/>
      <c r="F810" s="2"/>
      <c r="G810" s="120"/>
      <c r="H810" s="120"/>
      <c r="I810" s="120"/>
      <c r="J810" s="58"/>
      <c r="K810" s="121"/>
      <c r="L810" s="2"/>
      <c r="M810" s="120"/>
      <c r="N810" s="120"/>
      <c r="O810" s="120"/>
      <c r="P810" s="120"/>
      <c r="Q810" s="2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122"/>
      <c r="AJ810" s="122"/>
      <c r="AK810" s="2"/>
      <c r="AL810" s="2"/>
      <c r="AM810" s="2"/>
      <c r="AN810" s="2"/>
      <c r="AO810" s="2"/>
      <c r="AP810" s="2"/>
      <c r="AQ810" s="2"/>
      <c r="AR810" s="15"/>
    </row>
    <row r="811" spans="1:44" ht="11.25" customHeight="1">
      <c r="A811" s="120"/>
      <c r="B811" s="120"/>
      <c r="C811" s="120"/>
      <c r="D811" s="120"/>
      <c r="E811" s="2"/>
      <c r="F811" s="2"/>
      <c r="G811" s="120"/>
      <c r="H811" s="120"/>
      <c r="I811" s="120"/>
      <c r="J811" s="58"/>
      <c r="K811" s="121"/>
      <c r="L811" s="2"/>
      <c r="M811" s="120"/>
      <c r="N811" s="120"/>
      <c r="O811" s="120"/>
      <c r="P811" s="120"/>
      <c r="Q811" s="2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122"/>
      <c r="AJ811" s="122"/>
      <c r="AK811" s="2"/>
      <c r="AL811" s="2"/>
      <c r="AM811" s="2"/>
      <c r="AN811" s="2"/>
      <c r="AO811" s="2"/>
      <c r="AP811" s="2"/>
      <c r="AQ811" s="2"/>
      <c r="AR811" s="15"/>
    </row>
    <row r="812" spans="1:44" ht="11.25" customHeight="1">
      <c r="A812" s="120"/>
      <c r="B812" s="120"/>
      <c r="C812" s="120"/>
      <c r="D812" s="120"/>
      <c r="E812" s="2"/>
      <c r="F812" s="2"/>
      <c r="G812" s="120"/>
      <c r="H812" s="120"/>
      <c r="I812" s="120"/>
      <c r="J812" s="58"/>
      <c r="K812" s="121"/>
      <c r="L812" s="2"/>
      <c r="M812" s="120"/>
      <c r="N812" s="120"/>
      <c r="O812" s="120"/>
      <c r="P812" s="120"/>
      <c r="Q812" s="2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122"/>
      <c r="AJ812" s="122"/>
      <c r="AK812" s="2"/>
      <c r="AL812" s="2"/>
      <c r="AM812" s="2"/>
      <c r="AN812" s="2"/>
      <c r="AO812" s="2"/>
      <c r="AP812" s="2"/>
      <c r="AQ812" s="2"/>
      <c r="AR812" s="15"/>
    </row>
    <row r="813" spans="1:44" ht="11.25" customHeight="1">
      <c r="A813" s="120"/>
      <c r="B813" s="120"/>
      <c r="C813" s="120"/>
      <c r="D813" s="120"/>
      <c r="E813" s="2"/>
      <c r="F813" s="2"/>
      <c r="G813" s="120"/>
      <c r="H813" s="120"/>
      <c r="I813" s="120"/>
      <c r="J813" s="58"/>
      <c r="K813" s="121"/>
      <c r="L813" s="2"/>
      <c r="M813" s="120"/>
      <c r="N813" s="120"/>
      <c r="O813" s="120"/>
      <c r="P813" s="120"/>
      <c r="Q813" s="2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122"/>
      <c r="AJ813" s="122"/>
      <c r="AK813" s="2"/>
      <c r="AL813" s="2"/>
      <c r="AM813" s="2"/>
      <c r="AN813" s="2"/>
      <c r="AO813" s="2"/>
      <c r="AP813" s="2"/>
      <c r="AQ813" s="2"/>
      <c r="AR813" s="15"/>
    </row>
    <row r="814" spans="1:44" ht="11.25" customHeight="1">
      <c r="A814" s="120"/>
      <c r="B814" s="120"/>
      <c r="C814" s="120"/>
      <c r="D814" s="120"/>
      <c r="E814" s="2"/>
      <c r="F814" s="2"/>
      <c r="G814" s="120"/>
      <c r="H814" s="120"/>
      <c r="I814" s="120"/>
      <c r="J814" s="58"/>
      <c r="K814" s="121"/>
      <c r="L814" s="2"/>
      <c r="M814" s="120"/>
      <c r="N814" s="120"/>
      <c r="O814" s="120"/>
      <c r="P814" s="120"/>
      <c r="Q814" s="2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122"/>
      <c r="AJ814" s="122"/>
      <c r="AK814" s="2"/>
      <c r="AL814" s="2"/>
      <c r="AM814" s="2"/>
      <c r="AN814" s="2"/>
      <c r="AO814" s="2"/>
      <c r="AP814" s="2"/>
      <c r="AQ814" s="2"/>
      <c r="AR814" s="15"/>
    </row>
    <row r="815" spans="1:44" ht="11.25" customHeight="1">
      <c r="A815" s="120"/>
      <c r="B815" s="120"/>
      <c r="C815" s="120"/>
      <c r="D815" s="120"/>
      <c r="E815" s="2"/>
      <c r="F815" s="2"/>
      <c r="G815" s="120"/>
      <c r="H815" s="120"/>
      <c r="I815" s="120"/>
      <c r="J815" s="58"/>
      <c r="K815" s="121"/>
      <c r="L815" s="2"/>
      <c r="M815" s="120"/>
      <c r="N815" s="120"/>
      <c r="O815" s="120"/>
      <c r="P815" s="120"/>
      <c r="Q815" s="2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122"/>
      <c r="AJ815" s="122"/>
      <c r="AK815" s="2"/>
      <c r="AL815" s="2"/>
      <c r="AM815" s="2"/>
      <c r="AN815" s="2"/>
      <c r="AO815" s="2"/>
      <c r="AP815" s="2"/>
      <c r="AQ815" s="2"/>
      <c r="AR815" s="15"/>
    </row>
    <row r="816" spans="1:44" ht="11.25" customHeight="1">
      <c r="A816" s="120"/>
      <c r="B816" s="120"/>
      <c r="C816" s="120"/>
      <c r="D816" s="120"/>
      <c r="E816" s="2"/>
      <c r="F816" s="2"/>
      <c r="G816" s="120"/>
      <c r="H816" s="120"/>
      <c r="I816" s="120"/>
      <c r="J816" s="58"/>
      <c r="K816" s="121"/>
      <c r="L816" s="2"/>
      <c r="M816" s="120"/>
      <c r="N816" s="120"/>
      <c r="O816" s="120"/>
      <c r="P816" s="120"/>
      <c r="Q816" s="2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122"/>
      <c r="AJ816" s="122"/>
      <c r="AK816" s="2"/>
      <c r="AL816" s="2"/>
      <c r="AM816" s="2"/>
      <c r="AN816" s="2"/>
      <c r="AO816" s="2"/>
      <c r="AP816" s="2"/>
      <c r="AQ816" s="2"/>
      <c r="AR816" s="15"/>
    </row>
    <row r="817" spans="1:44" ht="11.25" customHeight="1">
      <c r="A817" s="120"/>
      <c r="B817" s="120"/>
      <c r="C817" s="120"/>
      <c r="D817" s="120"/>
      <c r="E817" s="2"/>
      <c r="F817" s="2"/>
      <c r="G817" s="120"/>
      <c r="H817" s="120"/>
      <c r="I817" s="120"/>
      <c r="J817" s="58"/>
      <c r="K817" s="121"/>
      <c r="L817" s="2"/>
      <c r="M817" s="120"/>
      <c r="N817" s="120"/>
      <c r="O817" s="120"/>
      <c r="P817" s="120"/>
      <c r="Q817" s="2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122"/>
      <c r="AJ817" s="122"/>
      <c r="AK817" s="2"/>
      <c r="AL817" s="2"/>
      <c r="AM817" s="2"/>
      <c r="AN817" s="2"/>
      <c r="AO817" s="2"/>
      <c r="AP817" s="2"/>
      <c r="AQ817" s="2"/>
      <c r="AR817" s="15"/>
    </row>
    <row r="818" spans="1:44" ht="11.25" customHeight="1">
      <c r="A818" s="120"/>
      <c r="B818" s="120"/>
      <c r="C818" s="120"/>
      <c r="D818" s="120"/>
      <c r="E818" s="2"/>
      <c r="F818" s="2"/>
      <c r="G818" s="120"/>
      <c r="H818" s="120"/>
      <c r="I818" s="120"/>
      <c r="J818" s="58"/>
      <c r="K818" s="121"/>
      <c r="L818" s="2"/>
      <c r="M818" s="120"/>
      <c r="N818" s="120"/>
      <c r="O818" s="120"/>
      <c r="P818" s="120"/>
      <c r="Q818" s="2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122"/>
      <c r="AJ818" s="122"/>
      <c r="AK818" s="2"/>
      <c r="AL818" s="2"/>
      <c r="AM818" s="2"/>
      <c r="AN818" s="2"/>
      <c r="AO818" s="2"/>
      <c r="AP818" s="2"/>
      <c r="AQ818" s="2"/>
      <c r="AR818" s="15"/>
    </row>
    <row r="819" spans="1:44" ht="11.25" customHeight="1">
      <c r="A819" s="120"/>
      <c r="B819" s="120"/>
      <c r="C819" s="120"/>
      <c r="D819" s="120"/>
      <c r="E819" s="2"/>
      <c r="F819" s="2"/>
      <c r="G819" s="120"/>
      <c r="H819" s="120"/>
      <c r="I819" s="120"/>
      <c r="J819" s="58"/>
      <c r="K819" s="121"/>
      <c r="L819" s="2"/>
      <c r="M819" s="120"/>
      <c r="N819" s="120"/>
      <c r="O819" s="120"/>
      <c r="P819" s="120"/>
      <c r="Q819" s="2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122"/>
      <c r="AJ819" s="122"/>
      <c r="AK819" s="2"/>
      <c r="AL819" s="2"/>
      <c r="AM819" s="2"/>
      <c r="AN819" s="2"/>
      <c r="AO819" s="2"/>
      <c r="AP819" s="2"/>
      <c r="AQ819" s="2"/>
      <c r="AR819" s="15"/>
    </row>
    <row r="820" spans="1:44" ht="11.25" customHeight="1">
      <c r="A820" s="120"/>
      <c r="B820" s="120"/>
      <c r="C820" s="120"/>
      <c r="D820" s="120"/>
      <c r="E820" s="2"/>
      <c r="F820" s="2"/>
      <c r="G820" s="120"/>
      <c r="H820" s="120"/>
      <c r="I820" s="120"/>
      <c r="J820" s="58"/>
      <c r="K820" s="121"/>
      <c r="L820" s="2"/>
      <c r="M820" s="120"/>
      <c r="N820" s="120"/>
      <c r="O820" s="120"/>
      <c r="P820" s="120"/>
      <c r="Q820" s="2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122"/>
      <c r="AJ820" s="122"/>
      <c r="AK820" s="2"/>
      <c r="AL820" s="2"/>
      <c r="AM820" s="2"/>
      <c r="AN820" s="2"/>
      <c r="AO820" s="2"/>
      <c r="AP820" s="2"/>
      <c r="AQ820" s="2"/>
      <c r="AR820" s="15"/>
    </row>
    <row r="821" spans="1:44" ht="11.25" customHeight="1">
      <c r="A821" s="120"/>
      <c r="B821" s="120"/>
      <c r="C821" s="120"/>
      <c r="D821" s="120"/>
      <c r="E821" s="2"/>
      <c r="F821" s="2"/>
      <c r="G821" s="120"/>
      <c r="H821" s="120"/>
      <c r="I821" s="120"/>
      <c r="J821" s="58"/>
      <c r="K821" s="121"/>
      <c r="L821" s="2"/>
      <c r="M821" s="120"/>
      <c r="N821" s="120"/>
      <c r="O821" s="120"/>
      <c r="P821" s="120"/>
      <c r="Q821" s="2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122"/>
      <c r="AJ821" s="122"/>
      <c r="AK821" s="2"/>
      <c r="AL821" s="2"/>
      <c r="AM821" s="2"/>
      <c r="AN821" s="2"/>
      <c r="AO821" s="2"/>
      <c r="AP821" s="2"/>
      <c r="AQ821" s="2"/>
      <c r="AR821" s="15"/>
    </row>
    <row r="822" spans="1:44" ht="11.25" customHeight="1">
      <c r="A822" s="120"/>
      <c r="B822" s="120"/>
      <c r="C822" s="120"/>
      <c r="D822" s="120"/>
      <c r="E822" s="2"/>
      <c r="F822" s="2"/>
      <c r="G822" s="120"/>
      <c r="H822" s="120"/>
      <c r="I822" s="120"/>
      <c r="J822" s="58"/>
      <c r="K822" s="121"/>
      <c r="L822" s="2"/>
      <c r="M822" s="120"/>
      <c r="N822" s="120"/>
      <c r="O822" s="120"/>
      <c r="P822" s="120"/>
      <c r="Q822" s="2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122"/>
      <c r="AJ822" s="122"/>
      <c r="AK822" s="2"/>
      <c r="AL822" s="2"/>
      <c r="AM822" s="2"/>
      <c r="AN822" s="2"/>
      <c r="AO822" s="2"/>
      <c r="AP822" s="2"/>
      <c r="AQ822" s="2"/>
      <c r="AR822" s="15"/>
    </row>
    <row r="823" spans="1:44" ht="11.25" customHeight="1">
      <c r="A823" s="120"/>
      <c r="B823" s="120"/>
      <c r="C823" s="120"/>
      <c r="D823" s="120"/>
      <c r="E823" s="2"/>
      <c r="F823" s="2"/>
      <c r="G823" s="120"/>
      <c r="H823" s="120"/>
      <c r="I823" s="120"/>
      <c r="J823" s="58"/>
      <c r="K823" s="121"/>
      <c r="L823" s="2"/>
      <c r="M823" s="120"/>
      <c r="N823" s="120"/>
      <c r="O823" s="120"/>
      <c r="P823" s="120"/>
      <c r="Q823" s="2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122"/>
      <c r="AJ823" s="122"/>
      <c r="AK823" s="2"/>
      <c r="AL823" s="2"/>
      <c r="AM823" s="2"/>
      <c r="AN823" s="2"/>
      <c r="AO823" s="2"/>
      <c r="AP823" s="2"/>
      <c r="AQ823" s="2"/>
      <c r="AR823" s="15"/>
    </row>
    <row r="824" spans="1:44" ht="11.25" customHeight="1">
      <c r="A824" s="120"/>
      <c r="B824" s="120"/>
      <c r="C824" s="120"/>
      <c r="D824" s="120"/>
      <c r="E824" s="2"/>
      <c r="F824" s="2"/>
      <c r="G824" s="120"/>
      <c r="H824" s="120"/>
      <c r="I824" s="120"/>
      <c r="J824" s="58"/>
      <c r="K824" s="121"/>
      <c r="L824" s="2"/>
      <c r="M824" s="120"/>
      <c r="N824" s="120"/>
      <c r="O824" s="120"/>
      <c r="P824" s="120"/>
      <c r="Q824" s="2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122"/>
      <c r="AJ824" s="122"/>
      <c r="AK824" s="2"/>
      <c r="AL824" s="2"/>
      <c r="AM824" s="2"/>
      <c r="AN824" s="2"/>
      <c r="AO824" s="2"/>
      <c r="AP824" s="2"/>
      <c r="AQ824" s="2"/>
      <c r="AR824" s="15"/>
    </row>
    <row r="825" spans="1:44" ht="11.25" customHeight="1">
      <c r="A825" s="120"/>
      <c r="B825" s="120"/>
      <c r="C825" s="120"/>
      <c r="D825" s="120"/>
      <c r="E825" s="2"/>
      <c r="F825" s="2"/>
      <c r="G825" s="120"/>
      <c r="H825" s="120"/>
      <c r="I825" s="120"/>
      <c r="J825" s="58"/>
      <c r="K825" s="121"/>
      <c r="L825" s="2"/>
      <c r="M825" s="120"/>
      <c r="N825" s="120"/>
      <c r="O825" s="120"/>
      <c r="P825" s="120"/>
      <c r="Q825" s="2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122"/>
      <c r="AJ825" s="122"/>
      <c r="AK825" s="2"/>
      <c r="AL825" s="2"/>
      <c r="AM825" s="2"/>
      <c r="AN825" s="2"/>
      <c r="AO825" s="2"/>
      <c r="AP825" s="2"/>
      <c r="AQ825" s="2"/>
      <c r="AR825" s="15"/>
    </row>
    <row r="826" spans="1:44" ht="11.25" customHeight="1">
      <c r="A826" s="120"/>
      <c r="B826" s="120"/>
      <c r="C826" s="120"/>
      <c r="D826" s="120"/>
      <c r="E826" s="2"/>
      <c r="F826" s="2"/>
      <c r="G826" s="120"/>
      <c r="H826" s="120"/>
      <c r="I826" s="120"/>
      <c r="J826" s="58"/>
      <c r="K826" s="121"/>
      <c r="L826" s="2"/>
      <c r="M826" s="120"/>
      <c r="N826" s="120"/>
      <c r="O826" s="120"/>
      <c r="P826" s="120"/>
      <c r="Q826" s="2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122"/>
      <c r="AJ826" s="122"/>
      <c r="AK826" s="2"/>
      <c r="AL826" s="2"/>
      <c r="AM826" s="2"/>
      <c r="AN826" s="2"/>
      <c r="AO826" s="2"/>
      <c r="AP826" s="2"/>
      <c r="AQ826" s="2"/>
      <c r="AR826" s="15"/>
    </row>
    <row r="827" spans="1:44" ht="11.25" customHeight="1">
      <c r="A827" s="120"/>
      <c r="B827" s="120"/>
      <c r="C827" s="120"/>
      <c r="D827" s="120"/>
      <c r="E827" s="2"/>
      <c r="F827" s="2"/>
      <c r="G827" s="120"/>
      <c r="H827" s="120"/>
      <c r="I827" s="120"/>
      <c r="J827" s="58"/>
      <c r="K827" s="121"/>
      <c r="L827" s="2"/>
      <c r="M827" s="120"/>
      <c r="N827" s="120"/>
      <c r="O827" s="120"/>
      <c r="P827" s="120"/>
      <c r="Q827" s="2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122"/>
      <c r="AJ827" s="122"/>
      <c r="AK827" s="2"/>
      <c r="AL827" s="2"/>
      <c r="AM827" s="2"/>
      <c r="AN827" s="2"/>
      <c r="AO827" s="2"/>
      <c r="AP827" s="2"/>
      <c r="AQ827" s="2"/>
      <c r="AR827" s="15"/>
    </row>
    <row r="828" spans="1:44" ht="11.25" customHeight="1">
      <c r="A828" s="120"/>
      <c r="B828" s="120"/>
      <c r="C828" s="120"/>
      <c r="D828" s="120"/>
      <c r="E828" s="2"/>
      <c r="F828" s="2"/>
      <c r="G828" s="120"/>
      <c r="H828" s="120"/>
      <c r="I828" s="120"/>
      <c r="J828" s="58"/>
      <c r="K828" s="121"/>
      <c r="L828" s="2"/>
      <c r="M828" s="120"/>
      <c r="N828" s="120"/>
      <c r="O828" s="120"/>
      <c r="P828" s="120"/>
      <c r="Q828" s="2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122"/>
      <c r="AJ828" s="122"/>
      <c r="AK828" s="2"/>
      <c r="AL828" s="2"/>
      <c r="AM828" s="2"/>
      <c r="AN828" s="2"/>
      <c r="AO828" s="2"/>
      <c r="AP828" s="2"/>
      <c r="AQ828" s="2"/>
      <c r="AR828" s="15"/>
    </row>
    <row r="829" spans="1:44" ht="11.25" customHeight="1">
      <c r="A829" s="120"/>
      <c r="B829" s="120"/>
      <c r="C829" s="120"/>
      <c r="D829" s="120"/>
      <c r="E829" s="2"/>
      <c r="F829" s="2"/>
      <c r="G829" s="120"/>
      <c r="H829" s="120"/>
      <c r="I829" s="120"/>
      <c r="J829" s="58"/>
      <c r="K829" s="121"/>
      <c r="L829" s="2"/>
      <c r="M829" s="120"/>
      <c r="N829" s="120"/>
      <c r="O829" s="120"/>
      <c r="P829" s="120"/>
      <c r="Q829" s="2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122"/>
      <c r="AJ829" s="122"/>
      <c r="AK829" s="2"/>
      <c r="AL829" s="2"/>
      <c r="AM829" s="2"/>
      <c r="AN829" s="2"/>
      <c r="AO829" s="2"/>
      <c r="AP829" s="2"/>
      <c r="AQ829" s="2"/>
      <c r="AR829" s="15"/>
    </row>
    <row r="830" spans="1:44" ht="11.25" customHeight="1">
      <c r="A830" s="120"/>
      <c r="B830" s="120"/>
      <c r="C830" s="120"/>
      <c r="D830" s="120"/>
      <c r="E830" s="2"/>
      <c r="F830" s="2"/>
      <c r="G830" s="120"/>
      <c r="H830" s="120"/>
      <c r="I830" s="120"/>
      <c r="J830" s="58"/>
      <c r="K830" s="121"/>
      <c r="L830" s="2"/>
      <c r="M830" s="120"/>
      <c r="N830" s="120"/>
      <c r="O830" s="120"/>
      <c r="P830" s="120"/>
      <c r="Q830" s="2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122"/>
      <c r="AJ830" s="122"/>
      <c r="AK830" s="2"/>
      <c r="AL830" s="2"/>
      <c r="AM830" s="2"/>
      <c r="AN830" s="2"/>
      <c r="AO830" s="2"/>
      <c r="AP830" s="2"/>
      <c r="AQ830" s="2"/>
      <c r="AR830" s="15"/>
    </row>
    <row r="831" spans="1:44" ht="11.25" customHeight="1">
      <c r="A831" s="120"/>
      <c r="B831" s="120"/>
      <c r="C831" s="120"/>
      <c r="D831" s="120"/>
      <c r="E831" s="2"/>
      <c r="F831" s="2"/>
      <c r="G831" s="120"/>
      <c r="H831" s="120"/>
      <c r="I831" s="120"/>
      <c r="J831" s="58"/>
      <c r="K831" s="121"/>
      <c r="L831" s="2"/>
      <c r="M831" s="120"/>
      <c r="N831" s="120"/>
      <c r="O831" s="120"/>
      <c r="P831" s="120"/>
      <c r="Q831" s="2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122"/>
      <c r="AJ831" s="122"/>
      <c r="AK831" s="2"/>
      <c r="AL831" s="2"/>
      <c r="AM831" s="2"/>
      <c r="AN831" s="2"/>
      <c r="AO831" s="2"/>
      <c r="AP831" s="2"/>
      <c r="AQ831" s="2"/>
      <c r="AR831" s="15"/>
    </row>
    <row r="832" spans="1:44" ht="11.25" customHeight="1">
      <c r="A832" s="120"/>
      <c r="B832" s="120"/>
      <c r="C832" s="120"/>
      <c r="D832" s="120"/>
      <c r="E832" s="2"/>
      <c r="F832" s="2"/>
      <c r="G832" s="120"/>
      <c r="H832" s="120"/>
      <c r="I832" s="120"/>
      <c r="J832" s="58"/>
      <c r="K832" s="121"/>
      <c r="L832" s="2"/>
      <c r="M832" s="120"/>
      <c r="N832" s="120"/>
      <c r="O832" s="120"/>
      <c r="P832" s="120"/>
      <c r="Q832" s="2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122"/>
      <c r="AJ832" s="122"/>
      <c r="AK832" s="2"/>
      <c r="AL832" s="2"/>
      <c r="AM832" s="2"/>
      <c r="AN832" s="2"/>
      <c r="AO832" s="2"/>
      <c r="AP832" s="2"/>
      <c r="AQ832" s="2"/>
      <c r="AR832" s="15"/>
    </row>
    <row r="833" spans="1:44" ht="11.25" customHeight="1">
      <c r="A833" s="120"/>
      <c r="B833" s="120"/>
      <c r="C833" s="120"/>
      <c r="D833" s="120"/>
      <c r="E833" s="2"/>
      <c r="F833" s="2"/>
      <c r="G833" s="120"/>
      <c r="H833" s="120"/>
      <c r="I833" s="120"/>
      <c r="J833" s="58"/>
      <c r="K833" s="121"/>
      <c r="L833" s="2"/>
      <c r="M833" s="120"/>
      <c r="N833" s="120"/>
      <c r="O833" s="120"/>
      <c r="P833" s="120"/>
      <c r="Q833" s="2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122"/>
      <c r="AJ833" s="122"/>
      <c r="AK833" s="2"/>
      <c r="AL833" s="2"/>
      <c r="AM833" s="2"/>
      <c r="AN833" s="2"/>
      <c r="AO833" s="2"/>
      <c r="AP833" s="2"/>
      <c r="AQ833" s="2"/>
      <c r="AR833" s="15"/>
    </row>
    <row r="834" spans="1:44" ht="11.25" customHeight="1">
      <c r="A834" s="120"/>
      <c r="B834" s="120"/>
      <c r="C834" s="120"/>
      <c r="D834" s="120"/>
      <c r="E834" s="2"/>
      <c r="F834" s="2"/>
      <c r="G834" s="120"/>
      <c r="H834" s="120"/>
      <c r="I834" s="120"/>
      <c r="J834" s="58"/>
      <c r="K834" s="121"/>
      <c r="L834" s="2"/>
      <c r="M834" s="120"/>
      <c r="N834" s="120"/>
      <c r="O834" s="120"/>
      <c r="P834" s="120"/>
      <c r="Q834" s="2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122"/>
      <c r="AJ834" s="122"/>
      <c r="AK834" s="2"/>
      <c r="AL834" s="2"/>
      <c r="AM834" s="2"/>
      <c r="AN834" s="2"/>
      <c r="AO834" s="2"/>
      <c r="AP834" s="2"/>
      <c r="AQ834" s="2"/>
      <c r="AR834" s="15"/>
    </row>
    <row r="835" spans="1:44" ht="11.25" customHeight="1">
      <c r="A835" s="120"/>
      <c r="B835" s="120"/>
      <c r="C835" s="120"/>
      <c r="D835" s="120"/>
      <c r="E835" s="2"/>
      <c r="F835" s="2"/>
      <c r="G835" s="120"/>
      <c r="H835" s="120"/>
      <c r="I835" s="120"/>
      <c r="J835" s="58"/>
      <c r="K835" s="121"/>
      <c r="L835" s="2"/>
      <c r="M835" s="120"/>
      <c r="N835" s="120"/>
      <c r="O835" s="120"/>
      <c r="P835" s="120"/>
      <c r="Q835" s="2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122"/>
      <c r="AJ835" s="122"/>
      <c r="AK835" s="2"/>
      <c r="AL835" s="2"/>
      <c r="AM835" s="2"/>
      <c r="AN835" s="2"/>
      <c r="AO835" s="2"/>
      <c r="AP835" s="2"/>
      <c r="AQ835" s="2"/>
      <c r="AR835" s="15"/>
    </row>
    <row r="836" spans="1:44" ht="11.25" customHeight="1">
      <c r="A836" s="120"/>
      <c r="B836" s="120"/>
      <c r="C836" s="120"/>
      <c r="D836" s="120"/>
      <c r="E836" s="2"/>
      <c r="F836" s="2"/>
      <c r="G836" s="120"/>
      <c r="H836" s="120"/>
      <c r="I836" s="120"/>
      <c r="J836" s="58"/>
      <c r="K836" s="121"/>
      <c r="L836" s="2"/>
      <c r="M836" s="120"/>
      <c r="N836" s="120"/>
      <c r="O836" s="120"/>
      <c r="P836" s="120"/>
      <c r="Q836" s="2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122"/>
      <c r="AJ836" s="122"/>
      <c r="AK836" s="2"/>
      <c r="AL836" s="2"/>
      <c r="AM836" s="2"/>
      <c r="AN836" s="2"/>
      <c r="AO836" s="2"/>
      <c r="AP836" s="2"/>
      <c r="AQ836" s="2"/>
      <c r="AR836" s="15"/>
    </row>
    <row r="837" spans="1:44" ht="11.25" customHeight="1">
      <c r="A837" s="120"/>
      <c r="B837" s="120"/>
      <c r="C837" s="120"/>
      <c r="D837" s="120"/>
      <c r="E837" s="2"/>
      <c r="F837" s="2"/>
      <c r="G837" s="120"/>
      <c r="H837" s="120"/>
      <c r="I837" s="120"/>
      <c r="J837" s="58"/>
      <c r="K837" s="121"/>
      <c r="L837" s="2"/>
      <c r="M837" s="120"/>
      <c r="N837" s="120"/>
      <c r="O837" s="120"/>
      <c r="P837" s="120"/>
      <c r="Q837" s="2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122"/>
      <c r="AJ837" s="122"/>
      <c r="AK837" s="2"/>
      <c r="AL837" s="2"/>
      <c r="AM837" s="2"/>
      <c r="AN837" s="2"/>
      <c r="AO837" s="2"/>
      <c r="AP837" s="2"/>
      <c r="AQ837" s="2"/>
      <c r="AR837" s="15"/>
    </row>
    <row r="838" spans="1:44" ht="11.25" customHeight="1">
      <c r="A838" s="120"/>
      <c r="B838" s="120"/>
      <c r="C838" s="120"/>
      <c r="D838" s="120"/>
      <c r="E838" s="2"/>
      <c r="F838" s="2"/>
      <c r="G838" s="120"/>
      <c r="H838" s="120"/>
      <c r="I838" s="120"/>
      <c r="J838" s="58"/>
      <c r="K838" s="121"/>
      <c r="L838" s="2"/>
      <c r="M838" s="120"/>
      <c r="N838" s="120"/>
      <c r="O838" s="120"/>
      <c r="P838" s="120"/>
      <c r="Q838" s="2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122"/>
      <c r="AJ838" s="122"/>
      <c r="AK838" s="2"/>
      <c r="AL838" s="2"/>
      <c r="AM838" s="2"/>
      <c r="AN838" s="2"/>
      <c r="AO838" s="2"/>
      <c r="AP838" s="2"/>
      <c r="AQ838" s="2"/>
      <c r="AR838" s="15"/>
    </row>
    <row r="839" spans="1:44" ht="11.25" customHeight="1">
      <c r="A839" s="120"/>
      <c r="B839" s="120"/>
      <c r="C839" s="120"/>
      <c r="D839" s="120"/>
      <c r="E839" s="2"/>
      <c r="F839" s="2"/>
      <c r="G839" s="120"/>
      <c r="H839" s="120"/>
      <c r="I839" s="120"/>
      <c r="J839" s="58"/>
      <c r="K839" s="121"/>
      <c r="L839" s="2"/>
      <c r="M839" s="120"/>
      <c r="N839" s="120"/>
      <c r="O839" s="120"/>
      <c r="P839" s="120"/>
      <c r="Q839" s="2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122"/>
      <c r="AJ839" s="122"/>
      <c r="AK839" s="2"/>
      <c r="AL839" s="2"/>
      <c r="AM839" s="2"/>
      <c r="AN839" s="2"/>
      <c r="AO839" s="2"/>
      <c r="AP839" s="2"/>
      <c r="AQ839" s="2"/>
      <c r="AR839" s="15"/>
    </row>
    <row r="840" spans="1:44" ht="11.25" customHeight="1">
      <c r="A840" s="120"/>
      <c r="B840" s="120"/>
      <c r="C840" s="120"/>
      <c r="D840" s="120"/>
      <c r="E840" s="2"/>
      <c r="F840" s="2"/>
      <c r="G840" s="120"/>
      <c r="H840" s="120"/>
      <c r="I840" s="120"/>
      <c r="J840" s="58"/>
      <c r="K840" s="121"/>
      <c r="L840" s="2"/>
      <c r="M840" s="120"/>
      <c r="N840" s="120"/>
      <c r="O840" s="120"/>
      <c r="P840" s="120"/>
      <c r="Q840" s="2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122"/>
      <c r="AJ840" s="122"/>
      <c r="AK840" s="2"/>
      <c r="AL840" s="2"/>
      <c r="AM840" s="2"/>
      <c r="AN840" s="2"/>
      <c r="AO840" s="2"/>
      <c r="AP840" s="2"/>
      <c r="AQ840" s="2"/>
      <c r="AR840" s="15"/>
    </row>
    <row r="841" spans="1:44" ht="11.25" customHeight="1">
      <c r="A841" s="120"/>
      <c r="B841" s="120"/>
      <c r="C841" s="120"/>
      <c r="D841" s="120"/>
      <c r="E841" s="2"/>
      <c r="F841" s="2"/>
      <c r="G841" s="120"/>
      <c r="H841" s="120"/>
      <c r="I841" s="120"/>
      <c r="J841" s="58"/>
      <c r="K841" s="121"/>
      <c r="L841" s="2"/>
      <c r="M841" s="120"/>
      <c r="N841" s="120"/>
      <c r="O841" s="120"/>
      <c r="P841" s="120"/>
      <c r="Q841" s="2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122"/>
      <c r="AJ841" s="122"/>
      <c r="AK841" s="2"/>
      <c r="AL841" s="2"/>
      <c r="AM841" s="2"/>
      <c r="AN841" s="2"/>
      <c r="AO841" s="2"/>
      <c r="AP841" s="2"/>
      <c r="AQ841" s="2"/>
      <c r="AR841" s="15"/>
    </row>
    <row r="842" spans="1:44" ht="11.25" customHeight="1">
      <c r="A842" s="120"/>
      <c r="B842" s="120"/>
      <c r="C842" s="120"/>
      <c r="D842" s="120"/>
      <c r="E842" s="2"/>
      <c r="F842" s="2"/>
      <c r="G842" s="120"/>
      <c r="H842" s="120"/>
      <c r="I842" s="120"/>
      <c r="J842" s="58"/>
      <c r="K842" s="121"/>
      <c r="L842" s="2"/>
      <c r="M842" s="120"/>
      <c r="N842" s="120"/>
      <c r="O842" s="120"/>
      <c r="P842" s="120"/>
      <c r="Q842" s="2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122"/>
      <c r="AJ842" s="122"/>
      <c r="AK842" s="2"/>
      <c r="AL842" s="2"/>
      <c r="AM842" s="2"/>
      <c r="AN842" s="2"/>
      <c r="AO842" s="2"/>
      <c r="AP842" s="2"/>
      <c r="AQ842" s="2"/>
      <c r="AR842" s="15"/>
    </row>
    <row r="843" spans="1:44" ht="11.25" customHeight="1">
      <c r="A843" s="120"/>
      <c r="B843" s="120"/>
      <c r="C843" s="120"/>
      <c r="D843" s="120"/>
      <c r="E843" s="2"/>
      <c r="F843" s="2"/>
      <c r="G843" s="120"/>
      <c r="H843" s="120"/>
      <c r="I843" s="120"/>
      <c r="J843" s="58"/>
      <c r="K843" s="121"/>
      <c r="L843" s="2"/>
      <c r="M843" s="120"/>
      <c r="N843" s="120"/>
      <c r="O843" s="120"/>
      <c r="P843" s="120"/>
      <c r="Q843" s="2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122"/>
      <c r="AJ843" s="122"/>
      <c r="AK843" s="2"/>
      <c r="AL843" s="2"/>
      <c r="AM843" s="2"/>
      <c r="AN843" s="2"/>
      <c r="AO843" s="2"/>
      <c r="AP843" s="2"/>
      <c r="AQ843" s="2"/>
      <c r="AR843" s="15"/>
    </row>
    <row r="844" spans="1:44" ht="11.25" customHeight="1">
      <c r="A844" s="120"/>
      <c r="B844" s="120"/>
      <c r="C844" s="120"/>
      <c r="D844" s="120"/>
      <c r="E844" s="2"/>
      <c r="F844" s="2"/>
      <c r="G844" s="120"/>
      <c r="H844" s="120"/>
      <c r="I844" s="120"/>
      <c r="J844" s="58"/>
      <c r="K844" s="121"/>
      <c r="L844" s="2"/>
      <c r="M844" s="120"/>
      <c r="N844" s="120"/>
      <c r="O844" s="120"/>
      <c r="P844" s="120"/>
      <c r="Q844" s="2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122"/>
      <c r="AJ844" s="122"/>
      <c r="AK844" s="2"/>
      <c r="AL844" s="2"/>
      <c r="AM844" s="2"/>
      <c r="AN844" s="2"/>
      <c r="AO844" s="2"/>
      <c r="AP844" s="2"/>
      <c r="AQ844" s="2"/>
      <c r="AR844" s="15"/>
    </row>
    <row r="845" spans="1:44" ht="11.25" customHeight="1">
      <c r="A845" s="120"/>
      <c r="B845" s="120"/>
      <c r="C845" s="120"/>
      <c r="D845" s="120"/>
      <c r="E845" s="2"/>
      <c r="F845" s="2"/>
      <c r="G845" s="120"/>
      <c r="H845" s="120"/>
      <c r="I845" s="120"/>
      <c r="J845" s="58"/>
      <c r="K845" s="121"/>
      <c r="L845" s="2"/>
      <c r="M845" s="120"/>
      <c r="N845" s="120"/>
      <c r="O845" s="120"/>
      <c r="P845" s="120"/>
      <c r="Q845" s="2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122"/>
      <c r="AJ845" s="122"/>
      <c r="AK845" s="2"/>
      <c r="AL845" s="2"/>
      <c r="AM845" s="2"/>
      <c r="AN845" s="2"/>
      <c r="AO845" s="2"/>
      <c r="AP845" s="2"/>
      <c r="AQ845" s="2"/>
      <c r="AR845" s="15"/>
    </row>
    <row r="846" spans="1:44" ht="11.25" customHeight="1">
      <c r="A846" s="120"/>
      <c r="B846" s="120"/>
      <c r="C846" s="120"/>
      <c r="D846" s="120"/>
      <c r="E846" s="2"/>
      <c r="F846" s="2"/>
      <c r="G846" s="120"/>
      <c r="H846" s="120"/>
      <c r="I846" s="120"/>
      <c r="J846" s="58"/>
      <c r="K846" s="121"/>
      <c r="L846" s="2"/>
      <c r="M846" s="120"/>
      <c r="N846" s="120"/>
      <c r="O846" s="120"/>
      <c r="P846" s="120"/>
      <c r="Q846" s="2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122"/>
      <c r="AJ846" s="122"/>
      <c r="AK846" s="2"/>
      <c r="AL846" s="2"/>
      <c r="AM846" s="2"/>
      <c r="AN846" s="2"/>
      <c r="AO846" s="2"/>
      <c r="AP846" s="2"/>
      <c r="AQ846" s="2"/>
      <c r="AR846" s="15"/>
    </row>
    <row r="847" spans="1:44" ht="11.25" customHeight="1">
      <c r="A847" s="120"/>
      <c r="B847" s="120"/>
      <c r="C847" s="120"/>
      <c r="D847" s="120"/>
      <c r="E847" s="2"/>
      <c r="F847" s="2"/>
      <c r="G847" s="120"/>
      <c r="H847" s="120"/>
      <c r="I847" s="120"/>
      <c r="J847" s="58"/>
      <c r="K847" s="121"/>
      <c r="L847" s="2"/>
      <c r="M847" s="120"/>
      <c r="N847" s="120"/>
      <c r="O847" s="120"/>
      <c r="P847" s="120"/>
      <c r="Q847" s="2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122"/>
      <c r="AJ847" s="122"/>
      <c r="AK847" s="2"/>
      <c r="AL847" s="2"/>
      <c r="AM847" s="2"/>
      <c r="AN847" s="2"/>
      <c r="AO847" s="2"/>
      <c r="AP847" s="2"/>
      <c r="AQ847" s="2"/>
      <c r="AR847" s="15"/>
    </row>
    <row r="848" spans="1:44" ht="11.25" customHeight="1">
      <c r="A848" s="120"/>
      <c r="B848" s="120"/>
      <c r="C848" s="120"/>
      <c r="D848" s="120"/>
      <c r="E848" s="2"/>
      <c r="F848" s="2"/>
      <c r="G848" s="120"/>
      <c r="H848" s="120"/>
      <c r="I848" s="120"/>
      <c r="J848" s="58"/>
      <c r="K848" s="121"/>
      <c r="L848" s="2"/>
      <c r="M848" s="120"/>
      <c r="N848" s="120"/>
      <c r="O848" s="120"/>
      <c r="P848" s="120"/>
      <c r="Q848" s="2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122"/>
      <c r="AJ848" s="122"/>
      <c r="AK848" s="2"/>
      <c r="AL848" s="2"/>
      <c r="AM848" s="2"/>
      <c r="AN848" s="2"/>
      <c r="AO848" s="2"/>
      <c r="AP848" s="2"/>
      <c r="AQ848" s="2"/>
      <c r="AR848" s="15"/>
    </row>
    <row r="849" spans="1:44" ht="11.25" customHeight="1">
      <c r="A849" s="120"/>
      <c r="B849" s="120"/>
      <c r="C849" s="120"/>
      <c r="D849" s="120"/>
      <c r="E849" s="2"/>
      <c r="F849" s="2"/>
      <c r="G849" s="120"/>
      <c r="H849" s="120"/>
      <c r="I849" s="120"/>
      <c r="J849" s="58"/>
      <c r="K849" s="121"/>
      <c r="L849" s="2"/>
      <c r="M849" s="120"/>
      <c r="N849" s="120"/>
      <c r="O849" s="120"/>
      <c r="P849" s="120"/>
      <c r="Q849" s="2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122"/>
      <c r="AJ849" s="122"/>
      <c r="AK849" s="2"/>
      <c r="AL849" s="2"/>
      <c r="AM849" s="2"/>
      <c r="AN849" s="2"/>
      <c r="AO849" s="2"/>
      <c r="AP849" s="2"/>
      <c r="AQ849" s="2"/>
      <c r="AR849" s="15"/>
    </row>
    <row r="850" spans="1:44" ht="11.25" customHeight="1">
      <c r="A850" s="120"/>
      <c r="B850" s="120"/>
      <c r="C850" s="120"/>
      <c r="D850" s="120"/>
      <c r="E850" s="2"/>
      <c r="F850" s="2"/>
      <c r="G850" s="120"/>
      <c r="H850" s="120"/>
      <c r="I850" s="120"/>
      <c r="J850" s="58"/>
      <c r="K850" s="121"/>
      <c r="L850" s="2"/>
      <c r="M850" s="120"/>
      <c r="N850" s="120"/>
      <c r="O850" s="120"/>
      <c r="P850" s="120"/>
      <c r="Q850" s="2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122"/>
      <c r="AJ850" s="122"/>
      <c r="AK850" s="2"/>
      <c r="AL850" s="2"/>
      <c r="AM850" s="2"/>
      <c r="AN850" s="2"/>
      <c r="AO850" s="2"/>
      <c r="AP850" s="2"/>
      <c r="AQ850" s="2"/>
      <c r="AR850" s="15"/>
    </row>
    <row r="851" spans="1:44" ht="11.25" customHeight="1">
      <c r="A851" s="120"/>
      <c r="B851" s="120"/>
      <c r="C851" s="120"/>
      <c r="D851" s="120"/>
      <c r="E851" s="2"/>
      <c r="F851" s="2"/>
      <c r="G851" s="120"/>
      <c r="H851" s="120"/>
      <c r="I851" s="120"/>
      <c r="J851" s="58"/>
      <c r="K851" s="121"/>
      <c r="L851" s="2"/>
      <c r="M851" s="120"/>
      <c r="N851" s="120"/>
      <c r="O851" s="120"/>
      <c r="P851" s="120"/>
      <c r="Q851" s="2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122"/>
      <c r="AJ851" s="122"/>
      <c r="AK851" s="2"/>
      <c r="AL851" s="2"/>
      <c r="AM851" s="2"/>
      <c r="AN851" s="2"/>
      <c r="AO851" s="2"/>
      <c r="AP851" s="2"/>
      <c r="AQ851" s="2"/>
      <c r="AR851" s="15"/>
    </row>
    <row r="852" spans="1:44" ht="11.25" customHeight="1">
      <c r="A852" s="120"/>
      <c r="B852" s="120"/>
      <c r="C852" s="120"/>
      <c r="D852" s="120"/>
      <c r="E852" s="2"/>
      <c r="F852" s="2"/>
      <c r="G852" s="120"/>
      <c r="H852" s="120"/>
      <c r="I852" s="120"/>
      <c r="J852" s="58"/>
      <c r="K852" s="121"/>
      <c r="L852" s="2"/>
      <c r="M852" s="120"/>
      <c r="N852" s="120"/>
      <c r="O852" s="120"/>
      <c r="P852" s="120"/>
      <c r="Q852" s="2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122"/>
      <c r="AJ852" s="122"/>
      <c r="AK852" s="2"/>
      <c r="AL852" s="2"/>
      <c r="AM852" s="2"/>
      <c r="AN852" s="2"/>
      <c r="AO852" s="2"/>
      <c r="AP852" s="2"/>
      <c r="AQ852" s="2"/>
      <c r="AR852" s="15"/>
    </row>
    <row r="853" spans="1:44" ht="11.25" customHeight="1">
      <c r="A853" s="120"/>
      <c r="B853" s="120"/>
      <c r="C853" s="120"/>
      <c r="D853" s="120"/>
      <c r="E853" s="2"/>
      <c r="F853" s="2"/>
      <c r="G853" s="120"/>
      <c r="H853" s="120"/>
      <c r="I853" s="120"/>
      <c r="J853" s="58"/>
      <c r="K853" s="121"/>
      <c r="L853" s="2"/>
      <c r="M853" s="120"/>
      <c r="N853" s="120"/>
      <c r="O853" s="120"/>
      <c r="P853" s="120"/>
      <c r="Q853" s="2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122"/>
      <c r="AJ853" s="122"/>
      <c r="AK853" s="2"/>
      <c r="AL853" s="2"/>
      <c r="AM853" s="2"/>
      <c r="AN853" s="2"/>
      <c r="AO853" s="2"/>
      <c r="AP853" s="2"/>
      <c r="AQ853" s="2"/>
      <c r="AR853" s="15"/>
    </row>
    <row r="854" spans="1:44" ht="11.25" customHeight="1">
      <c r="A854" s="120"/>
      <c r="B854" s="120"/>
      <c r="C854" s="120"/>
      <c r="D854" s="120"/>
      <c r="E854" s="2"/>
      <c r="F854" s="2"/>
      <c r="G854" s="120"/>
      <c r="H854" s="120"/>
      <c r="I854" s="120"/>
      <c r="J854" s="58"/>
      <c r="K854" s="121"/>
      <c r="L854" s="2"/>
      <c r="M854" s="120"/>
      <c r="N854" s="120"/>
      <c r="O854" s="120"/>
      <c r="P854" s="120"/>
      <c r="Q854" s="2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122"/>
      <c r="AJ854" s="122"/>
      <c r="AK854" s="2"/>
      <c r="AL854" s="2"/>
      <c r="AM854" s="2"/>
      <c r="AN854" s="2"/>
      <c r="AO854" s="2"/>
      <c r="AP854" s="2"/>
      <c r="AQ854" s="2"/>
      <c r="AR854" s="15"/>
    </row>
    <row r="855" spans="1:44" ht="11.25" customHeight="1">
      <c r="A855" s="120"/>
      <c r="B855" s="120"/>
      <c r="C855" s="120"/>
      <c r="D855" s="120"/>
      <c r="E855" s="2"/>
      <c r="F855" s="2"/>
      <c r="G855" s="120"/>
      <c r="H855" s="120"/>
      <c r="I855" s="120"/>
      <c r="J855" s="58"/>
      <c r="K855" s="121"/>
      <c r="L855" s="2"/>
      <c r="M855" s="120"/>
      <c r="N855" s="120"/>
      <c r="O855" s="120"/>
      <c r="P855" s="120"/>
      <c r="Q855" s="2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122"/>
      <c r="AJ855" s="122"/>
      <c r="AK855" s="2"/>
      <c r="AL855" s="2"/>
      <c r="AM855" s="2"/>
      <c r="AN855" s="2"/>
      <c r="AO855" s="2"/>
      <c r="AP855" s="2"/>
      <c r="AQ855" s="2"/>
      <c r="AR855" s="15"/>
    </row>
    <row r="856" spans="1:44" ht="11.25" customHeight="1">
      <c r="A856" s="120"/>
      <c r="B856" s="120"/>
      <c r="C856" s="120"/>
      <c r="D856" s="120"/>
      <c r="E856" s="2"/>
      <c r="F856" s="2"/>
      <c r="G856" s="120"/>
      <c r="H856" s="120"/>
      <c r="I856" s="120"/>
      <c r="J856" s="58"/>
      <c r="K856" s="121"/>
      <c r="L856" s="2"/>
      <c r="M856" s="120"/>
      <c r="N856" s="120"/>
      <c r="O856" s="120"/>
      <c r="P856" s="120"/>
      <c r="Q856" s="2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122"/>
      <c r="AJ856" s="122"/>
      <c r="AK856" s="2"/>
      <c r="AL856" s="2"/>
      <c r="AM856" s="2"/>
      <c r="AN856" s="2"/>
      <c r="AO856" s="2"/>
      <c r="AP856" s="2"/>
      <c r="AQ856" s="2"/>
      <c r="AR856" s="15"/>
    </row>
    <row r="857" spans="1:44" ht="11.25" customHeight="1">
      <c r="A857" s="120"/>
      <c r="B857" s="120"/>
      <c r="C857" s="120"/>
      <c r="D857" s="120"/>
      <c r="E857" s="2"/>
      <c r="F857" s="2"/>
      <c r="G857" s="120"/>
      <c r="H857" s="120"/>
      <c r="I857" s="120"/>
      <c r="J857" s="58"/>
      <c r="K857" s="121"/>
      <c r="L857" s="2"/>
      <c r="M857" s="120"/>
      <c r="N857" s="120"/>
      <c r="O857" s="120"/>
      <c r="P857" s="120"/>
      <c r="Q857" s="2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122"/>
      <c r="AJ857" s="122"/>
      <c r="AK857" s="2"/>
      <c r="AL857" s="2"/>
      <c r="AM857" s="2"/>
      <c r="AN857" s="2"/>
      <c r="AO857" s="2"/>
      <c r="AP857" s="2"/>
      <c r="AQ857" s="2"/>
      <c r="AR857" s="15"/>
    </row>
    <row r="858" spans="1:44" ht="11.25" customHeight="1">
      <c r="A858" s="120"/>
      <c r="B858" s="120"/>
      <c r="C858" s="120"/>
      <c r="D858" s="120"/>
      <c r="E858" s="2"/>
      <c r="F858" s="2"/>
      <c r="G858" s="120"/>
      <c r="H858" s="120"/>
      <c r="I858" s="120"/>
      <c r="J858" s="58"/>
      <c r="K858" s="121"/>
      <c r="L858" s="2"/>
      <c r="M858" s="120"/>
      <c r="N858" s="120"/>
      <c r="O858" s="120"/>
      <c r="P858" s="120"/>
      <c r="Q858" s="2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122"/>
      <c r="AJ858" s="122"/>
      <c r="AK858" s="2"/>
      <c r="AL858" s="2"/>
      <c r="AM858" s="2"/>
      <c r="AN858" s="2"/>
      <c r="AO858" s="2"/>
      <c r="AP858" s="2"/>
      <c r="AQ858" s="2"/>
      <c r="AR858" s="15"/>
    </row>
    <row r="859" spans="1:44" ht="11.25" customHeight="1">
      <c r="A859" s="120"/>
      <c r="B859" s="120"/>
      <c r="C859" s="120"/>
      <c r="D859" s="120"/>
      <c r="E859" s="2"/>
      <c r="F859" s="2"/>
      <c r="G859" s="120"/>
      <c r="H859" s="120"/>
      <c r="I859" s="120"/>
      <c r="J859" s="58"/>
      <c r="K859" s="121"/>
      <c r="L859" s="2"/>
      <c r="M859" s="120"/>
      <c r="N859" s="120"/>
      <c r="O859" s="120"/>
      <c r="P859" s="120"/>
      <c r="Q859" s="2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122"/>
      <c r="AJ859" s="122"/>
      <c r="AK859" s="2"/>
      <c r="AL859" s="2"/>
      <c r="AM859" s="2"/>
      <c r="AN859" s="2"/>
      <c r="AO859" s="2"/>
      <c r="AP859" s="2"/>
      <c r="AQ859" s="2"/>
      <c r="AR859" s="15"/>
    </row>
    <row r="860" spans="1:44" ht="11.25" customHeight="1">
      <c r="A860" s="120"/>
      <c r="B860" s="120"/>
      <c r="C860" s="120"/>
      <c r="D860" s="120"/>
      <c r="E860" s="2"/>
      <c r="F860" s="2"/>
      <c r="G860" s="120"/>
      <c r="H860" s="120"/>
      <c r="I860" s="120"/>
      <c r="J860" s="58"/>
      <c r="K860" s="121"/>
      <c r="L860" s="2"/>
      <c r="M860" s="120"/>
      <c r="N860" s="120"/>
      <c r="O860" s="120"/>
      <c r="P860" s="120"/>
      <c r="Q860" s="2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122"/>
      <c r="AJ860" s="122"/>
      <c r="AK860" s="2"/>
      <c r="AL860" s="2"/>
      <c r="AM860" s="2"/>
      <c r="AN860" s="2"/>
      <c r="AO860" s="2"/>
      <c r="AP860" s="2"/>
      <c r="AQ860" s="2"/>
      <c r="AR860" s="15"/>
    </row>
    <row r="861" spans="1:44" ht="11.25" customHeight="1">
      <c r="A861" s="120"/>
      <c r="B861" s="120"/>
      <c r="C861" s="120"/>
      <c r="D861" s="120"/>
      <c r="E861" s="2"/>
      <c r="F861" s="2"/>
      <c r="G861" s="120"/>
      <c r="H861" s="120"/>
      <c r="I861" s="120"/>
      <c r="J861" s="58"/>
      <c r="K861" s="121"/>
      <c r="L861" s="2"/>
      <c r="M861" s="120"/>
      <c r="N861" s="120"/>
      <c r="O861" s="120"/>
      <c r="P861" s="120"/>
      <c r="Q861" s="2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122"/>
      <c r="AJ861" s="122"/>
      <c r="AK861" s="2"/>
      <c r="AL861" s="2"/>
      <c r="AM861" s="2"/>
      <c r="AN861" s="2"/>
      <c r="AO861" s="2"/>
      <c r="AP861" s="2"/>
      <c r="AQ861" s="2"/>
      <c r="AR861" s="15"/>
    </row>
    <row r="862" spans="1:44" ht="11.25" customHeight="1">
      <c r="A862" s="120"/>
      <c r="B862" s="120"/>
      <c r="C862" s="120"/>
      <c r="D862" s="120"/>
      <c r="E862" s="2"/>
      <c r="F862" s="2"/>
      <c r="G862" s="120"/>
      <c r="H862" s="120"/>
      <c r="I862" s="120"/>
      <c r="J862" s="58"/>
      <c r="K862" s="121"/>
      <c r="L862" s="2"/>
      <c r="M862" s="120"/>
      <c r="N862" s="120"/>
      <c r="O862" s="120"/>
      <c r="P862" s="120"/>
      <c r="Q862" s="2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122"/>
      <c r="AJ862" s="122"/>
      <c r="AK862" s="2"/>
      <c r="AL862" s="2"/>
      <c r="AM862" s="2"/>
      <c r="AN862" s="2"/>
      <c r="AO862" s="2"/>
      <c r="AP862" s="2"/>
      <c r="AQ862" s="2"/>
      <c r="AR862" s="15"/>
    </row>
    <row r="863" spans="1:44" ht="11.25" customHeight="1">
      <c r="A863" s="120"/>
      <c r="B863" s="120"/>
      <c r="C863" s="120"/>
      <c r="D863" s="120"/>
      <c r="E863" s="2"/>
      <c r="F863" s="2"/>
      <c r="G863" s="120"/>
      <c r="H863" s="120"/>
      <c r="I863" s="120"/>
      <c r="J863" s="58"/>
      <c r="K863" s="121"/>
      <c r="L863" s="2"/>
      <c r="M863" s="120"/>
      <c r="N863" s="120"/>
      <c r="O863" s="120"/>
      <c r="P863" s="120"/>
      <c r="Q863" s="2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122"/>
      <c r="AJ863" s="122"/>
      <c r="AK863" s="2"/>
      <c r="AL863" s="2"/>
      <c r="AM863" s="2"/>
      <c r="AN863" s="2"/>
      <c r="AO863" s="2"/>
      <c r="AP863" s="2"/>
      <c r="AQ863" s="2"/>
      <c r="AR863" s="15"/>
    </row>
    <row r="864" spans="1:44" ht="11.25" customHeight="1">
      <c r="A864" s="120"/>
      <c r="B864" s="120"/>
      <c r="C864" s="120"/>
      <c r="D864" s="120"/>
      <c r="E864" s="2"/>
      <c r="F864" s="2"/>
      <c r="G864" s="120"/>
      <c r="H864" s="120"/>
      <c r="I864" s="120"/>
      <c r="J864" s="58"/>
      <c r="K864" s="121"/>
      <c r="L864" s="2"/>
      <c r="M864" s="120"/>
      <c r="N864" s="120"/>
      <c r="O864" s="120"/>
      <c r="P864" s="120"/>
      <c r="Q864" s="2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122"/>
      <c r="AJ864" s="122"/>
      <c r="AK864" s="2"/>
      <c r="AL864" s="2"/>
      <c r="AM864" s="2"/>
      <c r="AN864" s="2"/>
      <c r="AO864" s="2"/>
      <c r="AP864" s="2"/>
      <c r="AQ864" s="2"/>
      <c r="AR864" s="15"/>
    </row>
    <row r="865" spans="1:44" ht="11.25" customHeight="1">
      <c r="A865" s="120"/>
      <c r="B865" s="120"/>
      <c r="C865" s="120"/>
      <c r="D865" s="120"/>
      <c r="E865" s="2"/>
      <c r="F865" s="2"/>
      <c r="G865" s="120"/>
      <c r="H865" s="120"/>
      <c r="I865" s="120"/>
      <c r="J865" s="58"/>
      <c r="K865" s="121"/>
      <c r="L865" s="2"/>
      <c r="M865" s="120"/>
      <c r="N865" s="120"/>
      <c r="O865" s="120"/>
      <c r="P865" s="120"/>
      <c r="Q865" s="2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122"/>
      <c r="AJ865" s="122"/>
      <c r="AK865" s="2"/>
      <c r="AL865" s="2"/>
      <c r="AM865" s="2"/>
      <c r="AN865" s="2"/>
      <c r="AO865" s="2"/>
      <c r="AP865" s="2"/>
      <c r="AQ865" s="2"/>
      <c r="AR865" s="15"/>
    </row>
    <row r="866" spans="1:44" ht="11.25" customHeight="1">
      <c r="A866" s="120"/>
      <c r="B866" s="120"/>
      <c r="C866" s="120"/>
      <c r="D866" s="120"/>
      <c r="E866" s="2"/>
      <c r="F866" s="2"/>
      <c r="G866" s="120"/>
      <c r="H866" s="120"/>
      <c r="I866" s="120"/>
      <c r="J866" s="58"/>
      <c r="K866" s="121"/>
      <c r="L866" s="2"/>
      <c r="M866" s="120"/>
      <c r="N866" s="120"/>
      <c r="O866" s="120"/>
      <c r="P866" s="120"/>
      <c r="Q866" s="2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122"/>
      <c r="AJ866" s="122"/>
      <c r="AK866" s="2"/>
      <c r="AL866" s="2"/>
      <c r="AM866" s="2"/>
      <c r="AN866" s="2"/>
      <c r="AO866" s="2"/>
      <c r="AP866" s="2"/>
      <c r="AQ866" s="2"/>
      <c r="AR866" s="15"/>
    </row>
    <row r="867" spans="1:44" ht="11.25" customHeight="1">
      <c r="A867" s="120"/>
      <c r="B867" s="120"/>
      <c r="C867" s="120"/>
      <c r="D867" s="120"/>
      <c r="E867" s="2"/>
      <c r="F867" s="2"/>
      <c r="G867" s="120"/>
      <c r="H867" s="120"/>
      <c r="I867" s="120"/>
      <c r="J867" s="58"/>
      <c r="K867" s="121"/>
      <c r="L867" s="2"/>
      <c r="M867" s="120"/>
      <c r="N867" s="120"/>
      <c r="O867" s="120"/>
      <c r="P867" s="120"/>
      <c r="Q867" s="2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122"/>
      <c r="AJ867" s="122"/>
      <c r="AK867" s="2"/>
      <c r="AL867" s="2"/>
      <c r="AM867" s="2"/>
      <c r="AN867" s="2"/>
      <c r="AO867" s="2"/>
      <c r="AP867" s="2"/>
      <c r="AQ867" s="2"/>
      <c r="AR867" s="15"/>
    </row>
    <row r="868" spans="1:44" ht="11.25" customHeight="1">
      <c r="A868" s="120"/>
      <c r="B868" s="120"/>
      <c r="C868" s="120"/>
      <c r="D868" s="120"/>
      <c r="E868" s="2"/>
      <c r="F868" s="2"/>
      <c r="G868" s="120"/>
      <c r="H868" s="120"/>
      <c r="I868" s="120"/>
      <c r="J868" s="58"/>
      <c r="K868" s="121"/>
      <c r="L868" s="2"/>
      <c r="M868" s="120"/>
      <c r="N868" s="120"/>
      <c r="O868" s="120"/>
      <c r="P868" s="120"/>
      <c r="Q868" s="2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122"/>
      <c r="AJ868" s="122"/>
      <c r="AK868" s="2"/>
      <c r="AL868" s="2"/>
      <c r="AM868" s="2"/>
      <c r="AN868" s="2"/>
      <c r="AO868" s="2"/>
      <c r="AP868" s="2"/>
      <c r="AQ868" s="2"/>
      <c r="AR868" s="15"/>
    </row>
    <row r="869" spans="1:44" ht="11.25" customHeight="1">
      <c r="A869" s="120"/>
      <c r="B869" s="120"/>
      <c r="C869" s="120"/>
      <c r="D869" s="120"/>
      <c r="E869" s="2"/>
      <c r="F869" s="2"/>
      <c r="G869" s="120"/>
      <c r="H869" s="120"/>
      <c r="I869" s="120"/>
      <c r="J869" s="58"/>
      <c r="K869" s="121"/>
      <c r="L869" s="2"/>
      <c r="M869" s="120"/>
      <c r="N869" s="120"/>
      <c r="O869" s="120"/>
      <c r="P869" s="120"/>
      <c r="Q869" s="2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122"/>
      <c r="AJ869" s="122"/>
      <c r="AK869" s="2"/>
      <c r="AL869" s="2"/>
      <c r="AM869" s="2"/>
      <c r="AN869" s="2"/>
      <c r="AO869" s="2"/>
      <c r="AP869" s="2"/>
      <c r="AQ869" s="2"/>
      <c r="AR869" s="15"/>
    </row>
    <row r="870" spans="1:44" ht="11.25" customHeight="1">
      <c r="A870" s="120"/>
      <c r="B870" s="120"/>
      <c r="C870" s="120"/>
      <c r="D870" s="120"/>
      <c r="E870" s="2"/>
      <c r="F870" s="2"/>
      <c r="G870" s="120"/>
      <c r="H870" s="120"/>
      <c r="I870" s="120"/>
      <c r="J870" s="58"/>
      <c r="K870" s="121"/>
      <c r="L870" s="2"/>
      <c r="M870" s="120"/>
      <c r="N870" s="120"/>
      <c r="O870" s="120"/>
      <c r="P870" s="120"/>
      <c r="Q870" s="2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122"/>
      <c r="AJ870" s="122"/>
      <c r="AK870" s="2"/>
      <c r="AL870" s="2"/>
      <c r="AM870" s="2"/>
      <c r="AN870" s="2"/>
      <c r="AO870" s="2"/>
      <c r="AP870" s="2"/>
      <c r="AQ870" s="2"/>
      <c r="AR870" s="15"/>
    </row>
    <row r="871" spans="1:44" ht="11.25" customHeight="1">
      <c r="A871" s="120"/>
      <c r="B871" s="120"/>
      <c r="C871" s="120"/>
      <c r="D871" s="120"/>
      <c r="E871" s="2"/>
      <c r="F871" s="2"/>
      <c r="G871" s="120"/>
      <c r="H871" s="120"/>
      <c r="I871" s="120"/>
      <c r="J871" s="58"/>
      <c r="K871" s="121"/>
      <c r="L871" s="2"/>
      <c r="M871" s="120"/>
      <c r="N871" s="120"/>
      <c r="O871" s="120"/>
      <c r="P871" s="120"/>
      <c r="Q871" s="2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122"/>
      <c r="AJ871" s="122"/>
      <c r="AK871" s="2"/>
      <c r="AL871" s="2"/>
      <c r="AM871" s="2"/>
      <c r="AN871" s="2"/>
      <c r="AO871" s="2"/>
      <c r="AP871" s="2"/>
      <c r="AQ871" s="2"/>
      <c r="AR871" s="15"/>
    </row>
    <row r="872" spans="1:44" ht="11.25" customHeight="1">
      <c r="A872" s="120"/>
      <c r="B872" s="120"/>
      <c r="C872" s="120"/>
      <c r="D872" s="120"/>
      <c r="E872" s="2"/>
      <c r="F872" s="2"/>
      <c r="G872" s="120"/>
      <c r="H872" s="120"/>
      <c r="I872" s="120"/>
      <c r="J872" s="58"/>
      <c r="K872" s="121"/>
      <c r="L872" s="2"/>
      <c r="M872" s="120"/>
      <c r="N872" s="120"/>
      <c r="O872" s="120"/>
      <c r="P872" s="120"/>
      <c r="Q872" s="2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122"/>
      <c r="AJ872" s="122"/>
      <c r="AK872" s="2"/>
      <c r="AL872" s="2"/>
      <c r="AM872" s="2"/>
      <c r="AN872" s="2"/>
      <c r="AO872" s="2"/>
      <c r="AP872" s="2"/>
      <c r="AQ872" s="2"/>
      <c r="AR872" s="15"/>
    </row>
    <row r="873" spans="1:44" ht="11.25" customHeight="1">
      <c r="A873" s="120"/>
      <c r="B873" s="120"/>
      <c r="C873" s="120"/>
      <c r="D873" s="120"/>
      <c r="E873" s="2"/>
      <c r="F873" s="2"/>
      <c r="G873" s="120"/>
      <c r="H873" s="120"/>
      <c r="I873" s="120"/>
      <c r="J873" s="58"/>
      <c r="K873" s="121"/>
      <c r="L873" s="2"/>
      <c r="M873" s="120"/>
      <c r="N873" s="120"/>
      <c r="O873" s="120"/>
      <c r="P873" s="120"/>
      <c r="Q873" s="2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122"/>
      <c r="AJ873" s="122"/>
      <c r="AK873" s="2"/>
      <c r="AL873" s="2"/>
      <c r="AM873" s="2"/>
      <c r="AN873" s="2"/>
      <c r="AO873" s="2"/>
      <c r="AP873" s="2"/>
      <c r="AQ873" s="2"/>
      <c r="AR873" s="15"/>
    </row>
    <row r="874" spans="1:44" ht="11.25" customHeight="1">
      <c r="A874" s="120"/>
      <c r="B874" s="120"/>
      <c r="C874" s="120"/>
      <c r="D874" s="120"/>
      <c r="E874" s="2"/>
      <c r="F874" s="2"/>
      <c r="G874" s="120"/>
      <c r="H874" s="120"/>
      <c r="I874" s="120"/>
      <c r="J874" s="58"/>
      <c r="K874" s="121"/>
      <c r="L874" s="2"/>
      <c r="M874" s="120"/>
      <c r="N874" s="120"/>
      <c r="O874" s="120"/>
      <c r="P874" s="120"/>
      <c r="Q874" s="2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122"/>
      <c r="AJ874" s="122"/>
      <c r="AK874" s="2"/>
      <c r="AL874" s="2"/>
      <c r="AM874" s="2"/>
      <c r="AN874" s="2"/>
      <c r="AO874" s="2"/>
      <c r="AP874" s="2"/>
      <c r="AQ874" s="2"/>
      <c r="AR874" s="15"/>
    </row>
    <row r="875" spans="1:44" ht="11.25" customHeight="1">
      <c r="A875" s="120"/>
      <c r="B875" s="120"/>
      <c r="C875" s="120"/>
      <c r="D875" s="120"/>
      <c r="E875" s="2"/>
      <c r="F875" s="2"/>
      <c r="G875" s="120"/>
      <c r="H875" s="120"/>
      <c r="I875" s="120"/>
      <c r="J875" s="58"/>
      <c r="K875" s="121"/>
      <c r="L875" s="2"/>
      <c r="M875" s="120"/>
      <c r="N875" s="120"/>
      <c r="O875" s="120"/>
      <c r="P875" s="120"/>
      <c r="Q875" s="2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122"/>
      <c r="AJ875" s="122"/>
      <c r="AK875" s="2"/>
      <c r="AL875" s="2"/>
      <c r="AM875" s="2"/>
      <c r="AN875" s="2"/>
      <c r="AO875" s="2"/>
      <c r="AP875" s="2"/>
      <c r="AQ875" s="2"/>
      <c r="AR875" s="15"/>
    </row>
    <row r="876" spans="1:44" ht="11.25" customHeight="1">
      <c r="A876" s="120"/>
      <c r="B876" s="120"/>
      <c r="C876" s="120"/>
      <c r="D876" s="120"/>
      <c r="E876" s="2"/>
      <c r="F876" s="2"/>
      <c r="G876" s="120"/>
      <c r="H876" s="120"/>
      <c r="I876" s="120"/>
      <c r="J876" s="58"/>
      <c r="K876" s="121"/>
      <c r="L876" s="2"/>
      <c r="M876" s="120"/>
      <c r="N876" s="120"/>
      <c r="O876" s="120"/>
      <c r="P876" s="120"/>
      <c r="Q876" s="2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122"/>
      <c r="AJ876" s="122"/>
      <c r="AK876" s="2"/>
      <c r="AL876" s="2"/>
      <c r="AM876" s="2"/>
      <c r="AN876" s="2"/>
      <c r="AO876" s="2"/>
      <c r="AP876" s="2"/>
      <c r="AQ876" s="2"/>
      <c r="AR876" s="15"/>
    </row>
    <row r="877" spans="1:44" ht="11.25" customHeight="1">
      <c r="A877" s="120"/>
      <c r="B877" s="120"/>
      <c r="C877" s="120"/>
      <c r="D877" s="120"/>
      <c r="E877" s="2"/>
      <c r="F877" s="2"/>
      <c r="G877" s="120"/>
      <c r="H877" s="120"/>
      <c r="I877" s="120"/>
      <c r="J877" s="58"/>
      <c r="K877" s="121"/>
      <c r="L877" s="2"/>
      <c r="M877" s="120"/>
      <c r="N877" s="120"/>
      <c r="O877" s="120"/>
      <c r="P877" s="120"/>
      <c r="Q877" s="2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122"/>
      <c r="AJ877" s="122"/>
      <c r="AK877" s="2"/>
      <c r="AL877" s="2"/>
      <c r="AM877" s="2"/>
      <c r="AN877" s="2"/>
      <c r="AO877" s="2"/>
      <c r="AP877" s="2"/>
      <c r="AQ877" s="2"/>
      <c r="AR877" s="15"/>
    </row>
    <row r="878" spans="1:44" ht="11.25" customHeight="1">
      <c r="A878" s="120"/>
      <c r="B878" s="120"/>
      <c r="C878" s="120"/>
      <c r="D878" s="120"/>
      <c r="E878" s="2"/>
      <c r="F878" s="2"/>
      <c r="G878" s="120"/>
      <c r="H878" s="120"/>
      <c r="I878" s="120"/>
      <c r="J878" s="58"/>
      <c r="K878" s="121"/>
      <c r="L878" s="2"/>
      <c r="M878" s="120"/>
      <c r="N878" s="120"/>
      <c r="O878" s="120"/>
      <c r="P878" s="120"/>
      <c r="Q878" s="2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122"/>
      <c r="AJ878" s="122"/>
      <c r="AK878" s="2"/>
      <c r="AL878" s="2"/>
      <c r="AM878" s="2"/>
      <c r="AN878" s="2"/>
      <c r="AO878" s="2"/>
      <c r="AP878" s="2"/>
      <c r="AQ878" s="2"/>
      <c r="AR878" s="15"/>
    </row>
    <row r="879" spans="1:44" ht="11.25" customHeight="1">
      <c r="A879" s="120"/>
      <c r="B879" s="120"/>
      <c r="C879" s="120"/>
      <c r="D879" s="120"/>
      <c r="E879" s="2"/>
      <c r="F879" s="2"/>
      <c r="G879" s="120"/>
      <c r="H879" s="120"/>
      <c r="I879" s="120"/>
      <c r="J879" s="58"/>
      <c r="K879" s="121"/>
      <c r="L879" s="2"/>
      <c r="M879" s="120"/>
      <c r="N879" s="120"/>
      <c r="O879" s="120"/>
      <c r="P879" s="120"/>
      <c r="Q879" s="2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122"/>
      <c r="AJ879" s="122"/>
      <c r="AK879" s="2"/>
      <c r="AL879" s="2"/>
      <c r="AM879" s="2"/>
      <c r="AN879" s="2"/>
      <c r="AO879" s="2"/>
      <c r="AP879" s="2"/>
      <c r="AQ879" s="2"/>
      <c r="AR879" s="15"/>
    </row>
    <row r="880" spans="1:44" ht="11.25" customHeight="1">
      <c r="A880" s="120"/>
      <c r="B880" s="120"/>
      <c r="C880" s="120"/>
      <c r="D880" s="120"/>
      <c r="E880" s="2"/>
      <c r="F880" s="2"/>
      <c r="G880" s="120"/>
      <c r="H880" s="120"/>
      <c r="I880" s="120"/>
      <c r="J880" s="58"/>
      <c r="K880" s="121"/>
      <c r="L880" s="2"/>
      <c r="M880" s="120"/>
      <c r="N880" s="120"/>
      <c r="O880" s="120"/>
      <c r="P880" s="120"/>
      <c r="Q880" s="2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122"/>
      <c r="AJ880" s="122"/>
      <c r="AK880" s="2"/>
      <c r="AL880" s="2"/>
      <c r="AM880" s="2"/>
      <c r="AN880" s="2"/>
      <c r="AO880" s="2"/>
      <c r="AP880" s="2"/>
      <c r="AQ880" s="2"/>
      <c r="AR880" s="15"/>
    </row>
    <row r="881" spans="1:44" ht="11.25" customHeight="1">
      <c r="A881" s="120"/>
      <c r="B881" s="120"/>
      <c r="C881" s="120"/>
      <c r="D881" s="120"/>
      <c r="E881" s="2"/>
      <c r="F881" s="2"/>
      <c r="G881" s="120"/>
      <c r="H881" s="120"/>
      <c r="I881" s="120"/>
      <c r="J881" s="58"/>
      <c r="K881" s="121"/>
      <c r="L881" s="2"/>
      <c r="M881" s="120"/>
      <c r="N881" s="120"/>
      <c r="O881" s="120"/>
      <c r="P881" s="120"/>
      <c r="Q881" s="2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122"/>
      <c r="AJ881" s="122"/>
      <c r="AK881" s="2"/>
      <c r="AL881" s="2"/>
      <c r="AM881" s="2"/>
      <c r="AN881" s="2"/>
      <c r="AO881" s="2"/>
      <c r="AP881" s="2"/>
      <c r="AQ881" s="2"/>
      <c r="AR881" s="15"/>
    </row>
    <row r="882" spans="1:44" ht="11.25" customHeight="1">
      <c r="A882" s="120"/>
      <c r="B882" s="120"/>
      <c r="C882" s="120"/>
      <c r="D882" s="120"/>
      <c r="E882" s="2"/>
      <c r="F882" s="2"/>
      <c r="G882" s="120"/>
      <c r="H882" s="120"/>
      <c r="I882" s="120"/>
      <c r="J882" s="58"/>
      <c r="K882" s="121"/>
      <c r="L882" s="2"/>
      <c r="M882" s="120"/>
      <c r="N882" s="120"/>
      <c r="O882" s="120"/>
      <c r="P882" s="120"/>
      <c r="Q882" s="2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122"/>
      <c r="AJ882" s="122"/>
      <c r="AK882" s="2"/>
      <c r="AL882" s="2"/>
      <c r="AM882" s="2"/>
      <c r="AN882" s="2"/>
      <c r="AO882" s="2"/>
      <c r="AP882" s="2"/>
      <c r="AQ882" s="2"/>
      <c r="AR882" s="15"/>
    </row>
    <row r="883" spans="1:44" ht="11.25" customHeight="1">
      <c r="A883" s="120"/>
      <c r="B883" s="120"/>
      <c r="C883" s="120"/>
      <c r="D883" s="120"/>
      <c r="E883" s="2"/>
      <c r="F883" s="2"/>
      <c r="G883" s="120"/>
      <c r="H883" s="120"/>
      <c r="I883" s="120"/>
      <c r="J883" s="58"/>
      <c r="K883" s="121"/>
      <c r="L883" s="2"/>
      <c r="M883" s="120"/>
      <c r="N883" s="120"/>
      <c r="O883" s="120"/>
      <c r="P883" s="120"/>
      <c r="Q883" s="2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122"/>
      <c r="AJ883" s="122"/>
      <c r="AK883" s="2"/>
      <c r="AL883" s="2"/>
      <c r="AM883" s="2"/>
      <c r="AN883" s="2"/>
      <c r="AO883" s="2"/>
      <c r="AP883" s="2"/>
      <c r="AQ883" s="2"/>
      <c r="AR883" s="15"/>
    </row>
    <row r="884" spans="1:44" ht="11.25" customHeight="1">
      <c r="A884" s="120"/>
      <c r="B884" s="120"/>
      <c r="C884" s="120"/>
      <c r="D884" s="120"/>
      <c r="E884" s="2"/>
      <c r="F884" s="2"/>
      <c r="G884" s="120"/>
      <c r="H884" s="120"/>
      <c r="I884" s="120"/>
      <c r="J884" s="58"/>
      <c r="K884" s="121"/>
      <c r="L884" s="2"/>
      <c r="M884" s="120"/>
      <c r="N884" s="120"/>
      <c r="O884" s="120"/>
      <c r="P884" s="120"/>
      <c r="Q884" s="2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122"/>
      <c r="AJ884" s="122"/>
      <c r="AK884" s="2"/>
      <c r="AL884" s="2"/>
      <c r="AM884" s="2"/>
      <c r="AN884" s="2"/>
      <c r="AO884" s="2"/>
      <c r="AP884" s="2"/>
      <c r="AQ884" s="2"/>
      <c r="AR884" s="15"/>
    </row>
    <row r="885" spans="1:44" ht="11.25" customHeight="1">
      <c r="A885" s="120"/>
      <c r="B885" s="120"/>
      <c r="C885" s="120"/>
      <c r="D885" s="120"/>
      <c r="E885" s="2"/>
      <c r="F885" s="2"/>
      <c r="G885" s="120"/>
      <c r="H885" s="120"/>
      <c r="I885" s="120"/>
      <c r="J885" s="58"/>
      <c r="K885" s="121"/>
      <c r="L885" s="2"/>
      <c r="M885" s="120"/>
      <c r="N885" s="120"/>
      <c r="O885" s="120"/>
      <c r="P885" s="120"/>
      <c r="Q885" s="2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122"/>
      <c r="AJ885" s="122"/>
      <c r="AK885" s="2"/>
      <c r="AL885" s="2"/>
      <c r="AM885" s="2"/>
      <c r="AN885" s="2"/>
      <c r="AO885" s="2"/>
      <c r="AP885" s="2"/>
      <c r="AQ885" s="2"/>
      <c r="AR885" s="15"/>
    </row>
    <row r="886" spans="1:44" ht="11.25" customHeight="1">
      <c r="A886" s="120"/>
      <c r="B886" s="120"/>
      <c r="C886" s="120"/>
      <c r="D886" s="120"/>
      <c r="E886" s="2"/>
      <c r="F886" s="2"/>
      <c r="G886" s="120"/>
      <c r="H886" s="120"/>
      <c r="I886" s="120"/>
      <c r="J886" s="58"/>
      <c r="K886" s="121"/>
      <c r="L886" s="2"/>
      <c r="M886" s="120"/>
      <c r="N886" s="120"/>
      <c r="O886" s="120"/>
      <c r="P886" s="120"/>
      <c r="Q886" s="2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122"/>
      <c r="AJ886" s="122"/>
      <c r="AK886" s="2"/>
      <c r="AL886" s="2"/>
      <c r="AM886" s="2"/>
      <c r="AN886" s="2"/>
      <c r="AO886" s="2"/>
      <c r="AP886" s="2"/>
      <c r="AQ886" s="2"/>
      <c r="AR886" s="15"/>
    </row>
    <row r="887" spans="1:44" ht="11.25" customHeight="1">
      <c r="A887" s="120"/>
      <c r="B887" s="120"/>
      <c r="C887" s="120"/>
      <c r="D887" s="120"/>
      <c r="E887" s="2"/>
      <c r="F887" s="2"/>
      <c r="G887" s="120"/>
      <c r="H887" s="120"/>
      <c r="I887" s="120"/>
      <c r="J887" s="58"/>
      <c r="K887" s="121"/>
      <c r="L887" s="2"/>
      <c r="M887" s="120"/>
      <c r="N887" s="120"/>
      <c r="O887" s="120"/>
      <c r="P887" s="120"/>
      <c r="Q887" s="2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122"/>
      <c r="AJ887" s="122"/>
      <c r="AK887" s="2"/>
      <c r="AL887" s="2"/>
      <c r="AM887" s="2"/>
      <c r="AN887" s="2"/>
      <c r="AO887" s="2"/>
      <c r="AP887" s="2"/>
      <c r="AQ887" s="2"/>
      <c r="AR887" s="15"/>
    </row>
    <row r="888" spans="1:44" ht="11.25" customHeight="1">
      <c r="A888" s="120"/>
      <c r="B888" s="120"/>
      <c r="C888" s="120"/>
      <c r="D888" s="120"/>
      <c r="E888" s="2"/>
      <c r="F888" s="2"/>
      <c r="G888" s="120"/>
      <c r="H888" s="120"/>
      <c r="I888" s="120"/>
      <c r="J888" s="58"/>
      <c r="K888" s="121"/>
      <c r="L888" s="2"/>
      <c r="M888" s="120"/>
      <c r="N888" s="120"/>
      <c r="O888" s="120"/>
      <c r="P888" s="120"/>
      <c r="Q888" s="2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122"/>
      <c r="AJ888" s="122"/>
      <c r="AK888" s="2"/>
      <c r="AL888" s="2"/>
      <c r="AM888" s="2"/>
      <c r="AN888" s="2"/>
      <c r="AO888" s="2"/>
      <c r="AP888" s="2"/>
      <c r="AQ888" s="2"/>
      <c r="AR888" s="15"/>
    </row>
    <row r="889" spans="1:44" ht="11.25" customHeight="1">
      <c r="A889" s="120"/>
      <c r="B889" s="120"/>
      <c r="C889" s="120"/>
      <c r="D889" s="120"/>
      <c r="E889" s="2"/>
      <c r="F889" s="2"/>
      <c r="G889" s="120"/>
      <c r="H889" s="120"/>
      <c r="I889" s="120"/>
      <c r="J889" s="58"/>
      <c r="K889" s="121"/>
      <c r="L889" s="2"/>
      <c r="M889" s="120"/>
      <c r="N889" s="120"/>
      <c r="O889" s="120"/>
      <c r="P889" s="120"/>
      <c r="Q889" s="2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122"/>
      <c r="AJ889" s="122"/>
      <c r="AK889" s="2"/>
      <c r="AL889" s="2"/>
      <c r="AM889" s="2"/>
      <c r="AN889" s="2"/>
      <c r="AO889" s="2"/>
      <c r="AP889" s="2"/>
      <c r="AQ889" s="2"/>
      <c r="AR889" s="15"/>
    </row>
    <row r="890" spans="1:44" ht="11.25" customHeight="1">
      <c r="A890" s="120"/>
      <c r="B890" s="120"/>
      <c r="C890" s="120"/>
      <c r="D890" s="120"/>
      <c r="E890" s="2"/>
      <c r="F890" s="2"/>
      <c r="G890" s="120"/>
      <c r="H890" s="120"/>
      <c r="I890" s="120"/>
      <c r="J890" s="58"/>
      <c r="K890" s="121"/>
      <c r="L890" s="2"/>
      <c r="M890" s="120"/>
      <c r="N890" s="120"/>
      <c r="O890" s="120"/>
      <c r="P890" s="120"/>
      <c r="Q890" s="2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122"/>
      <c r="AJ890" s="122"/>
      <c r="AK890" s="2"/>
      <c r="AL890" s="2"/>
      <c r="AM890" s="2"/>
      <c r="AN890" s="2"/>
      <c r="AO890" s="2"/>
      <c r="AP890" s="2"/>
      <c r="AQ890" s="2"/>
      <c r="AR890" s="15"/>
    </row>
    <row r="891" spans="1:44" ht="11.25" customHeight="1">
      <c r="A891" s="120"/>
      <c r="B891" s="120"/>
      <c r="C891" s="120"/>
      <c r="D891" s="120"/>
      <c r="E891" s="2"/>
      <c r="F891" s="2"/>
      <c r="G891" s="120"/>
      <c r="H891" s="120"/>
      <c r="I891" s="120"/>
      <c r="J891" s="58"/>
      <c r="K891" s="121"/>
      <c r="L891" s="2"/>
      <c r="M891" s="120"/>
      <c r="N891" s="120"/>
      <c r="O891" s="120"/>
      <c r="P891" s="120"/>
      <c r="Q891" s="2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122"/>
      <c r="AJ891" s="122"/>
      <c r="AK891" s="2"/>
      <c r="AL891" s="2"/>
      <c r="AM891" s="2"/>
      <c r="AN891" s="2"/>
      <c r="AO891" s="2"/>
      <c r="AP891" s="2"/>
      <c r="AQ891" s="2"/>
      <c r="AR891" s="15"/>
    </row>
    <row r="892" spans="1:44" ht="11.25" customHeight="1">
      <c r="A892" s="120"/>
      <c r="B892" s="120"/>
      <c r="C892" s="120"/>
      <c r="D892" s="120"/>
      <c r="E892" s="2"/>
      <c r="F892" s="2"/>
      <c r="G892" s="120"/>
      <c r="H892" s="120"/>
      <c r="I892" s="120"/>
      <c r="J892" s="58"/>
      <c r="K892" s="121"/>
      <c r="L892" s="2"/>
      <c r="M892" s="120"/>
      <c r="N892" s="120"/>
      <c r="O892" s="120"/>
      <c r="P892" s="120"/>
      <c r="Q892" s="2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122"/>
      <c r="AJ892" s="122"/>
      <c r="AK892" s="2"/>
      <c r="AL892" s="2"/>
      <c r="AM892" s="2"/>
      <c r="AN892" s="2"/>
      <c r="AO892" s="2"/>
      <c r="AP892" s="2"/>
      <c r="AQ892" s="2"/>
      <c r="AR892" s="15"/>
    </row>
    <row r="893" spans="1:44" ht="11.25" customHeight="1">
      <c r="A893" s="120"/>
      <c r="B893" s="120"/>
      <c r="C893" s="120"/>
      <c r="D893" s="120"/>
      <c r="E893" s="2"/>
      <c r="F893" s="2"/>
      <c r="G893" s="120"/>
      <c r="H893" s="120"/>
      <c r="I893" s="120"/>
      <c r="J893" s="58"/>
      <c r="K893" s="121"/>
      <c r="L893" s="2"/>
      <c r="M893" s="120"/>
      <c r="N893" s="120"/>
      <c r="O893" s="120"/>
      <c r="P893" s="120"/>
      <c r="Q893" s="2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122"/>
      <c r="AJ893" s="122"/>
      <c r="AK893" s="2"/>
      <c r="AL893" s="2"/>
      <c r="AM893" s="2"/>
      <c r="AN893" s="2"/>
      <c r="AO893" s="2"/>
      <c r="AP893" s="2"/>
      <c r="AQ893" s="2"/>
      <c r="AR893" s="15"/>
    </row>
    <row r="894" spans="1:44" ht="11.25" customHeight="1">
      <c r="A894" s="120"/>
      <c r="B894" s="120"/>
      <c r="C894" s="120"/>
      <c r="D894" s="120"/>
      <c r="E894" s="2"/>
      <c r="F894" s="2"/>
      <c r="G894" s="120"/>
      <c r="H894" s="120"/>
      <c r="I894" s="120"/>
      <c r="J894" s="58"/>
      <c r="K894" s="121"/>
      <c r="L894" s="2"/>
      <c r="M894" s="120"/>
      <c r="N894" s="120"/>
      <c r="O894" s="120"/>
      <c r="P894" s="120"/>
      <c r="Q894" s="2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122"/>
      <c r="AJ894" s="122"/>
      <c r="AK894" s="2"/>
      <c r="AL894" s="2"/>
      <c r="AM894" s="2"/>
      <c r="AN894" s="2"/>
      <c r="AO894" s="2"/>
      <c r="AP894" s="2"/>
      <c r="AQ894" s="2"/>
      <c r="AR894" s="15"/>
    </row>
    <row r="895" spans="1:44" ht="11.25" customHeight="1">
      <c r="A895" s="120"/>
      <c r="B895" s="120"/>
      <c r="C895" s="120"/>
      <c r="D895" s="120"/>
      <c r="E895" s="2"/>
      <c r="F895" s="2"/>
      <c r="G895" s="120"/>
      <c r="H895" s="120"/>
      <c r="I895" s="120"/>
      <c r="J895" s="58"/>
      <c r="K895" s="121"/>
      <c r="L895" s="2"/>
      <c r="M895" s="120"/>
      <c r="N895" s="120"/>
      <c r="O895" s="120"/>
      <c r="P895" s="120"/>
      <c r="Q895" s="2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122"/>
      <c r="AJ895" s="122"/>
      <c r="AK895" s="2"/>
      <c r="AL895" s="2"/>
      <c r="AM895" s="2"/>
      <c r="AN895" s="2"/>
      <c r="AO895" s="2"/>
      <c r="AP895" s="2"/>
      <c r="AQ895" s="2"/>
      <c r="AR895" s="15"/>
    </row>
    <row r="896" spans="1:44" ht="11.25" customHeight="1">
      <c r="A896" s="120"/>
      <c r="B896" s="120"/>
      <c r="C896" s="120"/>
      <c r="D896" s="120"/>
      <c r="E896" s="2"/>
      <c r="F896" s="2"/>
      <c r="G896" s="120"/>
      <c r="H896" s="120"/>
      <c r="I896" s="120"/>
      <c r="J896" s="58"/>
      <c r="K896" s="121"/>
      <c r="L896" s="2"/>
      <c r="M896" s="120"/>
      <c r="N896" s="120"/>
      <c r="O896" s="120"/>
      <c r="P896" s="120"/>
      <c r="Q896" s="2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122"/>
      <c r="AJ896" s="122"/>
      <c r="AK896" s="2"/>
      <c r="AL896" s="2"/>
      <c r="AM896" s="2"/>
      <c r="AN896" s="2"/>
      <c r="AO896" s="2"/>
      <c r="AP896" s="2"/>
      <c r="AQ896" s="2"/>
      <c r="AR896" s="15"/>
    </row>
    <row r="897" spans="1:44" ht="11.25" customHeight="1">
      <c r="A897" s="120"/>
      <c r="B897" s="120"/>
      <c r="C897" s="120"/>
      <c r="D897" s="120"/>
      <c r="E897" s="2"/>
      <c r="F897" s="2"/>
      <c r="G897" s="120"/>
      <c r="H897" s="120"/>
      <c r="I897" s="120"/>
      <c r="J897" s="58"/>
      <c r="K897" s="121"/>
      <c r="L897" s="2"/>
      <c r="M897" s="120"/>
      <c r="N897" s="120"/>
      <c r="O897" s="120"/>
      <c r="P897" s="120"/>
      <c r="Q897" s="2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122"/>
      <c r="AJ897" s="122"/>
      <c r="AK897" s="2"/>
      <c r="AL897" s="2"/>
      <c r="AM897" s="2"/>
      <c r="AN897" s="2"/>
      <c r="AO897" s="2"/>
      <c r="AP897" s="2"/>
      <c r="AQ897" s="2"/>
      <c r="AR897" s="15"/>
    </row>
    <row r="898" spans="1:44" ht="11.25" customHeight="1">
      <c r="A898" s="120"/>
      <c r="B898" s="120"/>
      <c r="C898" s="120"/>
      <c r="D898" s="120"/>
      <c r="E898" s="2"/>
      <c r="F898" s="2"/>
      <c r="G898" s="120"/>
      <c r="H898" s="120"/>
      <c r="I898" s="120"/>
      <c r="J898" s="58"/>
      <c r="K898" s="121"/>
      <c r="L898" s="2"/>
      <c r="M898" s="120"/>
      <c r="N898" s="120"/>
      <c r="O898" s="120"/>
      <c r="P898" s="120"/>
      <c r="Q898" s="2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122"/>
      <c r="AJ898" s="122"/>
      <c r="AK898" s="2"/>
      <c r="AL898" s="2"/>
      <c r="AM898" s="2"/>
      <c r="AN898" s="2"/>
      <c r="AO898" s="2"/>
      <c r="AP898" s="2"/>
      <c r="AQ898" s="2"/>
      <c r="AR898" s="15"/>
    </row>
    <row r="899" spans="1:44" ht="11.25" customHeight="1">
      <c r="A899" s="120"/>
      <c r="B899" s="120"/>
      <c r="C899" s="120"/>
      <c r="D899" s="120"/>
      <c r="E899" s="2"/>
      <c r="F899" s="2"/>
      <c r="G899" s="120"/>
      <c r="H899" s="120"/>
      <c r="I899" s="120"/>
      <c r="J899" s="58"/>
      <c r="K899" s="121"/>
      <c r="L899" s="2"/>
      <c r="M899" s="120"/>
      <c r="N899" s="120"/>
      <c r="O899" s="120"/>
      <c r="P899" s="120"/>
      <c r="Q899" s="2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122"/>
      <c r="AJ899" s="122"/>
      <c r="AK899" s="2"/>
      <c r="AL899" s="2"/>
      <c r="AM899" s="2"/>
      <c r="AN899" s="2"/>
      <c r="AO899" s="2"/>
      <c r="AP899" s="2"/>
      <c r="AQ899" s="2"/>
      <c r="AR899" s="15"/>
    </row>
    <row r="900" spans="1:44" ht="11.25" customHeight="1">
      <c r="A900" s="120"/>
      <c r="B900" s="120"/>
      <c r="C900" s="120"/>
      <c r="D900" s="120"/>
      <c r="E900" s="2"/>
      <c r="F900" s="2"/>
      <c r="G900" s="120"/>
      <c r="H900" s="120"/>
      <c r="I900" s="120"/>
      <c r="J900" s="58"/>
      <c r="K900" s="121"/>
      <c r="L900" s="2"/>
      <c r="M900" s="120"/>
      <c r="N900" s="120"/>
      <c r="O900" s="120"/>
      <c r="P900" s="120"/>
      <c r="Q900" s="2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122"/>
      <c r="AJ900" s="122"/>
      <c r="AK900" s="2"/>
      <c r="AL900" s="2"/>
      <c r="AM900" s="2"/>
      <c r="AN900" s="2"/>
      <c r="AO900" s="2"/>
      <c r="AP900" s="2"/>
      <c r="AQ900" s="2"/>
      <c r="AR900" s="15"/>
    </row>
    <row r="901" spans="1:44" ht="11.25" customHeight="1">
      <c r="A901" s="120"/>
      <c r="B901" s="120"/>
      <c r="C901" s="120"/>
      <c r="D901" s="120"/>
      <c r="E901" s="2"/>
      <c r="F901" s="2"/>
      <c r="G901" s="120"/>
      <c r="H901" s="120"/>
      <c r="I901" s="120"/>
      <c r="J901" s="58"/>
      <c r="K901" s="121"/>
      <c r="L901" s="2"/>
      <c r="M901" s="120"/>
      <c r="N901" s="120"/>
      <c r="O901" s="120"/>
      <c r="P901" s="120"/>
      <c r="Q901" s="2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122"/>
      <c r="AJ901" s="122"/>
      <c r="AK901" s="2"/>
      <c r="AL901" s="2"/>
      <c r="AM901" s="2"/>
      <c r="AN901" s="2"/>
      <c r="AO901" s="2"/>
      <c r="AP901" s="2"/>
      <c r="AQ901" s="2"/>
      <c r="AR901" s="15"/>
    </row>
    <row r="902" spans="1:44" ht="11.25" customHeight="1">
      <c r="A902" s="120"/>
      <c r="B902" s="120"/>
      <c r="C902" s="120"/>
      <c r="D902" s="120"/>
      <c r="E902" s="2"/>
      <c r="F902" s="2"/>
      <c r="G902" s="120"/>
      <c r="H902" s="120"/>
      <c r="I902" s="120"/>
      <c r="J902" s="58"/>
      <c r="K902" s="121"/>
      <c r="L902" s="2"/>
      <c r="M902" s="120"/>
      <c r="N902" s="120"/>
      <c r="O902" s="120"/>
      <c r="P902" s="120"/>
      <c r="Q902" s="2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122"/>
      <c r="AJ902" s="122"/>
      <c r="AK902" s="2"/>
      <c r="AL902" s="2"/>
      <c r="AM902" s="2"/>
      <c r="AN902" s="2"/>
      <c r="AO902" s="2"/>
      <c r="AP902" s="2"/>
      <c r="AQ902" s="2"/>
      <c r="AR902" s="15"/>
    </row>
    <row r="903" spans="1:44" ht="11.25" customHeight="1">
      <c r="A903" s="120"/>
      <c r="B903" s="120"/>
      <c r="C903" s="120"/>
      <c r="D903" s="120"/>
      <c r="E903" s="2"/>
      <c r="F903" s="2"/>
      <c r="G903" s="120"/>
      <c r="H903" s="120"/>
      <c r="I903" s="120"/>
      <c r="J903" s="58"/>
      <c r="K903" s="121"/>
      <c r="L903" s="2"/>
      <c r="M903" s="120"/>
      <c r="N903" s="120"/>
      <c r="O903" s="120"/>
      <c r="P903" s="120"/>
      <c r="Q903" s="2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122"/>
      <c r="AJ903" s="122"/>
      <c r="AK903" s="2"/>
      <c r="AL903" s="2"/>
      <c r="AM903" s="2"/>
      <c r="AN903" s="2"/>
      <c r="AO903" s="2"/>
      <c r="AP903" s="2"/>
      <c r="AQ903" s="2"/>
      <c r="AR903" s="15"/>
    </row>
    <row r="904" spans="1:44" ht="11.25" customHeight="1">
      <c r="A904" s="120"/>
      <c r="B904" s="120"/>
      <c r="C904" s="120"/>
      <c r="D904" s="120"/>
      <c r="E904" s="2"/>
      <c r="F904" s="2"/>
      <c r="G904" s="120"/>
      <c r="H904" s="120"/>
      <c r="I904" s="120"/>
      <c r="J904" s="58"/>
      <c r="K904" s="121"/>
      <c r="L904" s="2"/>
      <c r="M904" s="120"/>
      <c r="N904" s="120"/>
      <c r="O904" s="120"/>
      <c r="P904" s="120"/>
      <c r="Q904" s="2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122"/>
      <c r="AJ904" s="122"/>
      <c r="AK904" s="2"/>
      <c r="AL904" s="2"/>
      <c r="AM904" s="2"/>
      <c r="AN904" s="2"/>
      <c r="AO904" s="2"/>
      <c r="AP904" s="2"/>
      <c r="AQ904" s="2"/>
      <c r="AR904" s="15"/>
    </row>
    <row r="905" spans="1:44" ht="11.25" customHeight="1">
      <c r="A905" s="120"/>
      <c r="B905" s="120"/>
      <c r="C905" s="120"/>
      <c r="D905" s="120"/>
      <c r="E905" s="2"/>
      <c r="F905" s="2"/>
      <c r="G905" s="120"/>
      <c r="H905" s="120"/>
      <c r="I905" s="120"/>
      <c r="J905" s="58"/>
      <c r="K905" s="121"/>
      <c r="L905" s="2"/>
      <c r="M905" s="120"/>
      <c r="N905" s="120"/>
      <c r="O905" s="120"/>
      <c r="P905" s="120"/>
      <c r="Q905" s="2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122"/>
      <c r="AJ905" s="122"/>
      <c r="AK905" s="2"/>
      <c r="AL905" s="2"/>
      <c r="AM905" s="2"/>
      <c r="AN905" s="2"/>
      <c r="AO905" s="2"/>
      <c r="AP905" s="2"/>
      <c r="AQ905" s="2"/>
      <c r="AR905" s="15"/>
    </row>
    <row r="906" spans="1:44" ht="11.25" customHeight="1">
      <c r="A906" s="120"/>
      <c r="B906" s="120"/>
      <c r="C906" s="120"/>
      <c r="D906" s="120"/>
      <c r="E906" s="2"/>
      <c r="F906" s="2"/>
      <c r="G906" s="120"/>
      <c r="H906" s="120"/>
      <c r="I906" s="120"/>
      <c r="J906" s="58"/>
      <c r="K906" s="121"/>
      <c r="L906" s="2"/>
      <c r="M906" s="120"/>
      <c r="N906" s="120"/>
      <c r="O906" s="120"/>
      <c r="P906" s="120"/>
      <c r="Q906" s="2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122"/>
      <c r="AJ906" s="122"/>
      <c r="AK906" s="2"/>
      <c r="AL906" s="2"/>
      <c r="AM906" s="2"/>
      <c r="AN906" s="2"/>
      <c r="AO906" s="2"/>
      <c r="AP906" s="2"/>
      <c r="AQ906" s="2"/>
      <c r="AR906" s="15"/>
    </row>
    <row r="907" spans="1:44" ht="11.25" customHeight="1">
      <c r="A907" s="120"/>
      <c r="B907" s="120"/>
      <c r="C907" s="120"/>
      <c r="D907" s="120"/>
      <c r="E907" s="2"/>
      <c r="F907" s="2"/>
      <c r="G907" s="120"/>
      <c r="H907" s="120"/>
      <c r="I907" s="120"/>
      <c r="J907" s="58"/>
      <c r="K907" s="121"/>
      <c r="L907" s="2"/>
      <c r="M907" s="120"/>
      <c r="N907" s="120"/>
      <c r="O907" s="120"/>
      <c r="P907" s="120"/>
      <c r="Q907" s="2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122"/>
      <c r="AJ907" s="122"/>
      <c r="AK907" s="2"/>
      <c r="AL907" s="2"/>
      <c r="AM907" s="2"/>
      <c r="AN907" s="2"/>
      <c r="AO907" s="2"/>
      <c r="AP907" s="2"/>
      <c r="AQ907" s="2"/>
      <c r="AR907" s="15"/>
    </row>
    <row r="908" spans="1:44" ht="11.25" customHeight="1">
      <c r="A908" s="120"/>
      <c r="B908" s="120"/>
      <c r="C908" s="120"/>
      <c r="D908" s="120"/>
      <c r="E908" s="2"/>
      <c r="F908" s="2"/>
      <c r="G908" s="120"/>
      <c r="H908" s="120"/>
      <c r="I908" s="120"/>
      <c r="J908" s="58"/>
      <c r="K908" s="121"/>
      <c r="L908" s="2"/>
      <c r="M908" s="120"/>
      <c r="N908" s="120"/>
      <c r="O908" s="120"/>
      <c r="P908" s="120"/>
      <c r="Q908" s="2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122"/>
      <c r="AJ908" s="122"/>
      <c r="AK908" s="2"/>
      <c r="AL908" s="2"/>
      <c r="AM908" s="2"/>
      <c r="AN908" s="2"/>
      <c r="AO908" s="2"/>
      <c r="AP908" s="2"/>
      <c r="AQ908" s="2"/>
      <c r="AR908" s="15"/>
    </row>
    <row r="909" spans="1:44" ht="11.25" customHeight="1">
      <c r="A909" s="120"/>
      <c r="B909" s="120"/>
      <c r="C909" s="120"/>
      <c r="D909" s="120"/>
      <c r="E909" s="2"/>
      <c r="F909" s="2"/>
      <c r="G909" s="120"/>
      <c r="H909" s="120"/>
      <c r="I909" s="120"/>
      <c r="J909" s="58"/>
      <c r="K909" s="121"/>
      <c r="L909" s="2"/>
      <c r="M909" s="120"/>
      <c r="N909" s="120"/>
      <c r="O909" s="120"/>
      <c r="P909" s="120"/>
      <c r="Q909" s="2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122"/>
      <c r="AJ909" s="122"/>
      <c r="AK909" s="2"/>
      <c r="AL909" s="2"/>
      <c r="AM909" s="2"/>
      <c r="AN909" s="2"/>
      <c r="AO909" s="2"/>
      <c r="AP909" s="2"/>
      <c r="AQ909" s="2"/>
      <c r="AR909" s="15"/>
    </row>
    <row r="910" spans="1:44" ht="11.25" customHeight="1">
      <c r="A910" s="120"/>
      <c r="B910" s="120"/>
      <c r="C910" s="120"/>
      <c r="D910" s="120"/>
      <c r="E910" s="2"/>
      <c r="F910" s="2"/>
      <c r="G910" s="120"/>
      <c r="H910" s="120"/>
      <c r="I910" s="120"/>
      <c r="J910" s="58"/>
      <c r="K910" s="121"/>
      <c r="L910" s="2"/>
      <c r="M910" s="120"/>
      <c r="N910" s="120"/>
      <c r="O910" s="120"/>
      <c r="P910" s="120"/>
      <c r="Q910" s="2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122"/>
      <c r="AJ910" s="122"/>
      <c r="AK910" s="2"/>
      <c r="AL910" s="2"/>
      <c r="AM910" s="2"/>
      <c r="AN910" s="2"/>
      <c r="AO910" s="2"/>
      <c r="AP910" s="2"/>
      <c r="AQ910" s="2"/>
      <c r="AR910" s="15"/>
    </row>
    <row r="911" spans="1:44" ht="11.25" customHeight="1">
      <c r="A911" s="120"/>
      <c r="B911" s="120"/>
      <c r="C911" s="120"/>
      <c r="D911" s="120"/>
      <c r="E911" s="2"/>
      <c r="F911" s="2"/>
      <c r="G911" s="120"/>
      <c r="H911" s="120"/>
      <c r="I911" s="120"/>
      <c r="J911" s="58"/>
      <c r="K911" s="121"/>
      <c r="L911" s="2"/>
      <c r="M911" s="120"/>
      <c r="N911" s="120"/>
      <c r="O911" s="120"/>
      <c r="P911" s="120"/>
      <c r="Q911" s="2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122"/>
      <c r="AJ911" s="122"/>
      <c r="AK911" s="2"/>
      <c r="AL911" s="2"/>
      <c r="AM911" s="2"/>
      <c r="AN911" s="2"/>
      <c r="AO911" s="2"/>
      <c r="AP911" s="2"/>
      <c r="AQ911" s="2"/>
      <c r="AR911" s="15"/>
    </row>
    <row r="912" spans="1:44" ht="11.25" customHeight="1">
      <c r="A912" s="120"/>
      <c r="B912" s="120"/>
      <c r="C912" s="120"/>
      <c r="D912" s="120"/>
      <c r="E912" s="2"/>
      <c r="F912" s="2"/>
      <c r="G912" s="120"/>
      <c r="H912" s="120"/>
      <c r="I912" s="120"/>
      <c r="J912" s="58"/>
      <c r="K912" s="121"/>
      <c r="L912" s="2"/>
      <c r="M912" s="120"/>
      <c r="N912" s="120"/>
      <c r="O912" s="120"/>
      <c r="P912" s="120"/>
      <c r="Q912" s="2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122"/>
      <c r="AJ912" s="122"/>
      <c r="AK912" s="2"/>
      <c r="AL912" s="2"/>
      <c r="AM912" s="2"/>
      <c r="AN912" s="2"/>
      <c r="AO912" s="2"/>
      <c r="AP912" s="2"/>
      <c r="AQ912" s="2"/>
      <c r="AR912" s="15"/>
    </row>
    <row r="913" spans="1:44" ht="11.25" customHeight="1">
      <c r="A913" s="120"/>
      <c r="B913" s="120"/>
      <c r="C913" s="120"/>
      <c r="D913" s="120"/>
      <c r="E913" s="2"/>
      <c r="F913" s="2"/>
      <c r="G913" s="120"/>
      <c r="H913" s="120"/>
      <c r="I913" s="120"/>
      <c r="J913" s="58"/>
      <c r="K913" s="121"/>
      <c r="L913" s="2"/>
      <c r="M913" s="120"/>
      <c r="N913" s="120"/>
      <c r="O913" s="120"/>
      <c r="P913" s="120"/>
      <c r="Q913" s="2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122"/>
      <c r="AJ913" s="122"/>
      <c r="AK913" s="2"/>
      <c r="AL913" s="2"/>
      <c r="AM913" s="2"/>
      <c r="AN913" s="2"/>
      <c r="AO913" s="2"/>
      <c r="AP913" s="2"/>
      <c r="AQ913" s="2"/>
      <c r="AR913" s="15"/>
    </row>
    <row r="914" spans="1:44" ht="11.25" customHeight="1">
      <c r="A914" s="120"/>
      <c r="B914" s="120"/>
      <c r="C914" s="120"/>
      <c r="D914" s="120"/>
      <c r="E914" s="2"/>
      <c r="F914" s="2"/>
      <c r="G914" s="120"/>
      <c r="H914" s="120"/>
      <c r="I914" s="120"/>
      <c r="J914" s="58"/>
      <c r="K914" s="121"/>
      <c r="L914" s="2"/>
      <c r="M914" s="120"/>
      <c r="N914" s="120"/>
      <c r="O914" s="120"/>
      <c r="P914" s="120"/>
      <c r="Q914" s="2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122"/>
      <c r="AJ914" s="122"/>
      <c r="AK914" s="2"/>
      <c r="AL914" s="2"/>
      <c r="AM914" s="2"/>
      <c r="AN914" s="2"/>
      <c r="AO914" s="2"/>
      <c r="AP914" s="2"/>
      <c r="AQ914" s="2"/>
      <c r="AR914" s="15"/>
    </row>
    <row r="915" spans="1:44" ht="11.25" customHeight="1">
      <c r="A915" s="120"/>
      <c r="B915" s="120"/>
      <c r="C915" s="120"/>
      <c r="D915" s="120"/>
      <c r="E915" s="2"/>
      <c r="F915" s="2"/>
      <c r="G915" s="120"/>
      <c r="H915" s="120"/>
      <c r="I915" s="120"/>
      <c r="J915" s="58"/>
      <c r="K915" s="121"/>
      <c r="L915" s="2"/>
      <c r="M915" s="120"/>
      <c r="N915" s="120"/>
      <c r="O915" s="120"/>
      <c r="P915" s="120"/>
      <c r="Q915" s="2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122"/>
      <c r="AJ915" s="122"/>
      <c r="AK915" s="2"/>
      <c r="AL915" s="2"/>
      <c r="AM915" s="2"/>
      <c r="AN915" s="2"/>
      <c r="AO915" s="2"/>
      <c r="AP915" s="2"/>
      <c r="AQ915" s="2"/>
      <c r="AR915" s="15"/>
    </row>
    <row r="916" spans="1:44" ht="11.25" customHeight="1">
      <c r="A916" s="120"/>
      <c r="B916" s="120"/>
      <c r="C916" s="120"/>
      <c r="D916" s="120"/>
      <c r="E916" s="2"/>
      <c r="F916" s="2"/>
      <c r="G916" s="120"/>
      <c r="H916" s="120"/>
      <c r="I916" s="120"/>
      <c r="J916" s="58"/>
      <c r="K916" s="121"/>
      <c r="L916" s="2"/>
      <c r="M916" s="120"/>
      <c r="N916" s="120"/>
      <c r="O916" s="120"/>
      <c r="P916" s="120"/>
      <c r="Q916" s="2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122"/>
      <c r="AJ916" s="122"/>
      <c r="AK916" s="2"/>
      <c r="AL916" s="2"/>
      <c r="AM916" s="2"/>
      <c r="AN916" s="2"/>
      <c r="AO916" s="2"/>
      <c r="AP916" s="2"/>
      <c r="AQ916" s="2"/>
      <c r="AR916" s="15"/>
    </row>
    <row r="917" spans="1:44" ht="11.25" customHeight="1">
      <c r="A917" s="120"/>
      <c r="B917" s="120"/>
      <c r="C917" s="120"/>
      <c r="D917" s="120"/>
      <c r="E917" s="2"/>
      <c r="F917" s="2"/>
      <c r="G917" s="120"/>
      <c r="H917" s="120"/>
      <c r="I917" s="120"/>
      <c r="J917" s="58"/>
      <c r="K917" s="121"/>
      <c r="L917" s="2"/>
      <c r="M917" s="120"/>
      <c r="N917" s="120"/>
      <c r="O917" s="120"/>
      <c r="P917" s="120"/>
      <c r="Q917" s="2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122"/>
      <c r="AJ917" s="122"/>
      <c r="AK917" s="2"/>
      <c r="AL917" s="2"/>
      <c r="AM917" s="2"/>
      <c r="AN917" s="2"/>
      <c r="AO917" s="2"/>
      <c r="AP917" s="2"/>
      <c r="AQ917" s="2"/>
      <c r="AR917" s="15"/>
    </row>
    <row r="918" spans="1:44" ht="11.25" customHeight="1">
      <c r="A918" s="120"/>
      <c r="B918" s="120"/>
      <c r="C918" s="120"/>
      <c r="D918" s="120"/>
      <c r="E918" s="2"/>
      <c r="F918" s="2"/>
      <c r="G918" s="120"/>
      <c r="H918" s="120"/>
      <c r="I918" s="120"/>
      <c r="J918" s="58"/>
      <c r="K918" s="121"/>
      <c r="L918" s="2"/>
      <c r="M918" s="120"/>
      <c r="N918" s="120"/>
      <c r="O918" s="120"/>
      <c r="P918" s="120"/>
      <c r="Q918" s="2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122"/>
      <c r="AJ918" s="122"/>
      <c r="AK918" s="2"/>
      <c r="AL918" s="2"/>
      <c r="AM918" s="2"/>
      <c r="AN918" s="2"/>
      <c r="AO918" s="2"/>
      <c r="AP918" s="2"/>
      <c r="AQ918" s="2"/>
      <c r="AR918" s="15"/>
    </row>
    <row r="919" spans="1:44" ht="11.25" customHeight="1">
      <c r="A919" s="120"/>
      <c r="B919" s="120"/>
      <c r="C919" s="120"/>
      <c r="D919" s="120"/>
      <c r="E919" s="2"/>
      <c r="F919" s="2"/>
      <c r="G919" s="120"/>
      <c r="H919" s="120"/>
      <c r="I919" s="120"/>
      <c r="J919" s="58"/>
      <c r="K919" s="121"/>
      <c r="L919" s="2"/>
      <c r="M919" s="120"/>
      <c r="N919" s="120"/>
      <c r="O919" s="120"/>
      <c r="P919" s="120"/>
      <c r="Q919" s="2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122"/>
      <c r="AJ919" s="122"/>
      <c r="AK919" s="2"/>
      <c r="AL919" s="2"/>
      <c r="AM919" s="2"/>
      <c r="AN919" s="2"/>
      <c r="AO919" s="2"/>
      <c r="AP919" s="2"/>
      <c r="AQ919" s="2"/>
      <c r="AR919" s="15"/>
    </row>
    <row r="920" spans="1:44" ht="11.25" customHeight="1">
      <c r="A920" s="120"/>
      <c r="B920" s="120"/>
      <c r="C920" s="120"/>
      <c r="D920" s="120"/>
      <c r="E920" s="2"/>
      <c r="F920" s="2"/>
      <c r="G920" s="120"/>
      <c r="H920" s="120"/>
      <c r="I920" s="120"/>
      <c r="J920" s="58"/>
      <c r="K920" s="121"/>
      <c r="L920" s="2"/>
      <c r="M920" s="120"/>
      <c r="N920" s="120"/>
      <c r="O920" s="120"/>
      <c r="P920" s="120"/>
      <c r="Q920" s="2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122"/>
      <c r="AJ920" s="122"/>
      <c r="AK920" s="2"/>
      <c r="AL920" s="2"/>
      <c r="AM920" s="2"/>
      <c r="AN920" s="2"/>
      <c r="AO920" s="2"/>
      <c r="AP920" s="2"/>
      <c r="AQ920" s="2"/>
      <c r="AR920" s="15"/>
    </row>
    <row r="921" spans="1:44" ht="11.25" customHeight="1">
      <c r="A921" s="120"/>
      <c r="B921" s="120"/>
      <c r="C921" s="120"/>
      <c r="D921" s="120"/>
      <c r="E921" s="2"/>
      <c r="F921" s="2"/>
      <c r="G921" s="120"/>
      <c r="H921" s="120"/>
      <c r="I921" s="120"/>
      <c r="J921" s="58"/>
      <c r="K921" s="121"/>
      <c r="L921" s="2"/>
      <c r="M921" s="120"/>
      <c r="N921" s="120"/>
      <c r="O921" s="120"/>
      <c r="P921" s="120"/>
      <c r="Q921" s="2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122"/>
      <c r="AJ921" s="122"/>
      <c r="AK921" s="2"/>
      <c r="AL921" s="2"/>
      <c r="AM921" s="2"/>
      <c r="AN921" s="2"/>
      <c r="AO921" s="2"/>
      <c r="AP921" s="2"/>
      <c r="AQ921" s="2"/>
      <c r="AR921" s="15"/>
    </row>
    <row r="922" spans="1:44" ht="11.25" customHeight="1">
      <c r="A922" s="120"/>
      <c r="B922" s="120"/>
      <c r="C922" s="120"/>
      <c r="D922" s="120"/>
      <c r="E922" s="2"/>
      <c r="F922" s="2"/>
      <c r="G922" s="120"/>
      <c r="H922" s="120"/>
      <c r="I922" s="120"/>
      <c r="J922" s="58"/>
      <c r="K922" s="121"/>
      <c r="L922" s="2"/>
      <c r="M922" s="120"/>
      <c r="N922" s="120"/>
      <c r="O922" s="120"/>
      <c r="P922" s="120"/>
      <c r="Q922" s="2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122"/>
      <c r="AJ922" s="122"/>
      <c r="AK922" s="2"/>
      <c r="AL922" s="2"/>
      <c r="AM922" s="2"/>
      <c r="AN922" s="2"/>
      <c r="AO922" s="2"/>
      <c r="AP922" s="2"/>
      <c r="AQ922" s="2"/>
      <c r="AR922" s="15"/>
    </row>
    <row r="923" spans="1:44" ht="11.25" customHeight="1">
      <c r="A923" s="120"/>
      <c r="B923" s="120"/>
      <c r="C923" s="120"/>
      <c r="D923" s="120"/>
      <c r="E923" s="2"/>
      <c r="F923" s="2"/>
      <c r="G923" s="120"/>
      <c r="H923" s="120"/>
      <c r="I923" s="120"/>
      <c r="J923" s="58"/>
      <c r="K923" s="121"/>
      <c r="L923" s="2"/>
      <c r="M923" s="120"/>
      <c r="N923" s="120"/>
      <c r="O923" s="120"/>
      <c r="P923" s="120"/>
      <c r="Q923" s="2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122"/>
      <c r="AJ923" s="122"/>
      <c r="AK923" s="2"/>
      <c r="AL923" s="2"/>
      <c r="AM923" s="2"/>
      <c r="AN923" s="2"/>
      <c r="AO923" s="2"/>
      <c r="AP923" s="2"/>
      <c r="AQ923" s="2"/>
      <c r="AR923" s="15"/>
    </row>
    <row r="924" spans="1:44" ht="11.25" customHeight="1">
      <c r="A924" s="120"/>
      <c r="B924" s="120"/>
      <c r="C924" s="120"/>
      <c r="D924" s="120"/>
      <c r="E924" s="2"/>
      <c r="F924" s="2"/>
      <c r="G924" s="120"/>
      <c r="H924" s="120"/>
      <c r="I924" s="120"/>
      <c r="J924" s="58"/>
      <c r="K924" s="121"/>
      <c r="L924" s="2"/>
      <c r="M924" s="120"/>
      <c r="N924" s="120"/>
      <c r="O924" s="120"/>
      <c r="P924" s="120"/>
      <c r="Q924" s="2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122"/>
      <c r="AJ924" s="122"/>
      <c r="AK924" s="2"/>
      <c r="AL924" s="2"/>
      <c r="AM924" s="2"/>
      <c r="AN924" s="2"/>
      <c r="AO924" s="2"/>
      <c r="AP924" s="2"/>
      <c r="AQ924" s="2"/>
      <c r="AR924" s="15"/>
    </row>
    <row r="925" spans="1:44" ht="11.25" customHeight="1">
      <c r="A925" s="120"/>
      <c r="B925" s="120"/>
      <c r="C925" s="120"/>
      <c r="D925" s="120"/>
      <c r="E925" s="2"/>
      <c r="F925" s="2"/>
      <c r="G925" s="120"/>
      <c r="H925" s="120"/>
      <c r="I925" s="120"/>
      <c r="J925" s="58"/>
      <c r="K925" s="121"/>
      <c r="L925" s="2"/>
      <c r="M925" s="120"/>
      <c r="N925" s="120"/>
      <c r="O925" s="120"/>
      <c r="P925" s="120"/>
      <c r="Q925" s="2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122"/>
      <c r="AJ925" s="122"/>
      <c r="AK925" s="2"/>
      <c r="AL925" s="2"/>
      <c r="AM925" s="2"/>
      <c r="AN925" s="2"/>
      <c r="AO925" s="2"/>
      <c r="AP925" s="2"/>
      <c r="AQ925" s="2"/>
      <c r="AR925" s="15"/>
    </row>
    <row r="926" spans="1:44" ht="11.25" customHeight="1">
      <c r="A926" s="120"/>
      <c r="B926" s="120"/>
      <c r="C926" s="120"/>
      <c r="D926" s="120"/>
      <c r="E926" s="2"/>
      <c r="F926" s="2"/>
      <c r="G926" s="120"/>
      <c r="H926" s="120"/>
      <c r="I926" s="120"/>
      <c r="J926" s="58"/>
      <c r="K926" s="121"/>
      <c r="L926" s="2"/>
      <c r="M926" s="120"/>
      <c r="N926" s="120"/>
      <c r="O926" s="120"/>
      <c r="P926" s="120"/>
      <c r="Q926" s="2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122"/>
      <c r="AJ926" s="122"/>
      <c r="AK926" s="2"/>
      <c r="AL926" s="2"/>
      <c r="AM926" s="2"/>
      <c r="AN926" s="2"/>
      <c r="AO926" s="2"/>
      <c r="AP926" s="2"/>
      <c r="AQ926" s="2"/>
      <c r="AR926" s="15"/>
    </row>
    <row r="927" spans="1:44" ht="11.25" customHeight="1">
      <c r="A927" s="120"/>
      <c r="B927" s="120"/>
      <c r="C927" s="120"/>
      <c r="D927" s="120"/>
      <c r="E927" s="2"/>
      <c r="F927" s="2"/>
      <c r="G927" s="120"/>
      <c r="H927" s="120"/>
      <c r="I927" s="120"/>
      <c r="J927" s="58"/>
      <c r="K927" s="121"/>
      <c r="L927" s="2"/>
      <c r="M927" s="120"/>
      <c r="N927" s="120"/>
      <c r="O927" s="120"/>
      <c r="P927" s="120"/>
      <c r="Q927" s="2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122"/>
      <c r="AJ927" s="122"/>
      <c r="AK927" s="2"/>
      <c r="AL927" s="2"/>
      <c r="AM927" s="2"/>
      <c r="AN927" s="2"/>
      <c r="AO927" s="2"/>
      <c r="AP927" s="2"/>
      <c r="AQ927" s="2"/>
      <c r="AR927" s="15"/>
    </row>
    <row r="928" spans="1:44" ht="11.25" customHeight="1">
      <c r="A928" s="120"/>
      <c r="B928" s="120"/>
      <c r="C928" s="120"/>
      <c r="D928" s="120"/>
      <c r="E928" s="2"/>
      <c r="F928" s="2"/>
      <c r="G928" s="120"/>
      <c r="H928" s="120"/>
      <c r="I928" s="120"/>
      <c r="J928" s="58"/>
      <c r="K928" s="121"/>
      <c r="L928" s="2"/>
      <c r="M928" s="120"/>
      <c r="N928" s="120"/>
      <c r="O928" s="120"/>
      <c r="P928" s="120"/>
      <c r="Q928" s="2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122"/>
      <c r="AJ928" s="122"/>
      <c r="AK928" s="2"/>
      <c r="AL928" s="2"/>
      <c r="AM928" s="2"/>
      <c r="AN928" s="2"/>
      <c r="AO928" s="2"/>
      <c r="AP928" s="2"/>
      <c r="AQ928" s="2"/>
      <c r="AR928" s="15"/>
    </row>
    <row r="929" spans="1:44" ht="11.25" customHeight="1">
      <c r="A929" s="120"/>
      <c r="B929" s="120"/>
      <c r="C929" s="120"/>
      <c r="D929" s="120"/>
      <c r="E929" s="2"/>
      <c r="F929" s="2"/>
      <c r="G929" s="120"/>
      <c r="H929" s="120"/>
      <c r="I929" s="120"/>
      <c r="J929" s="58"/>
      <c r="K929" s="121"/>
      <c r="L929" s="2"/>
      <c r="M929" s="120"/>
      <c r="N929" s="120"/>
      <c r="O929" s="120"/>
      <c r="P929" s="120"/>
      <c r="Q929" s="2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122"/>
      <c r="AJ929" s="122"/>
      <c r="AK929" s="2"/>
      <c r="AL929" s="2"/>
      <c r="AM929" s="2"/>
      <c r="AN929" s="2"/>
      <c r="AO929" s="2"/>
      <c r="AP929" s="2"/>
      <c r="AQ929" s="2"/>
      <c r="AR929" s="15"/>
    </row>
    <row r="930" spans="1:44" ht="11.25" customHeight="1">
      <c r="A930" s="120"/>
      <c r="B930" s="120"/>
      <c r="C930" s="120"/>
      <c r="D930" s="120"/>
      <c r="E930" s="2"/>
      <c r="F930" s="2"/>
      <c r="G930" s="120"/>
      <c r="H930" s="120"/>
      <c r="I930" s="120"/>
      <c r="J930" s="58"/>
      <c r="K930" s="121"/>
      <c r="L930" s="2"/>
      <c r="M930" s="120"/>
      <c r="N930" s="120"/>
      <c r="O930" s="120"/>
      <c r="P930" s="120"/>
      <c r="Q930" s="2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122"/>
      <c r="AJ930" s="122"/>
      <c r="AK930" s="2"/>
      <c r="AL930" s="2"/>
      <c r="AM930" s="2"/>
      <c r="AN930" s="2"/>
      <c r="AO930" s="2"/>
      <c r="AP930" s="2"/>
      <c r="AQ930" s="2"/>
      <c r="AR930" s="15"/>
    </row>
    <row r="931" spans="1:44" ht="11.25" customHeight="1">
      <c r="A931" s="120"/>
      <c r="B931" s="120"/>
      <c r="C931" s="120"/>
      <c r="D931" s="120"/>
      <c r="E931" s="2"/>
      <c r="F931" s="2"/>
      <c r="G931" s="120"/>
      <c r="H931" s="120"/>
      <c r="I931" s="120"/>
      <c r="J931" s="58"/>
      <c r="K931" s="121"/>
      <c r="L931" s="2"/>
      <c r="M931" s="120"/>
      <c r="N931" s="120"/>
      <c r="O931" s="120"/>
      <c r="P931" s="120"/>
      <c r="Q931" s="2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122"/>
      <c r="AJ931" s="122"/>
      <c r="AK931" s="2"/>
      <c r="AL931" s="2"/>
      <c r="AM931" s="2"/>
      <c r="AN931" s="2"/>
      <c r="AO931" s="2"/>
      <c r="AP931" s="2"/>
      <c r="AQ931" s="2"/>
      <c r="AR931" s="15"/>
    </row>
    <row r="932" spans="1:44" ht="11.25" customHeight="1">
      <c r="A932" s="120"/>
      <c r="B932" s="120"/>
      <c r="C932" s="120"/>
      <c r="D932" s="120"/>
      <c r="E932" s="2"/>
      <c r="F932" s="2"/>
      <c r="G932" s="120"/>
      <c r="H932" s="120"/>
      <c r="I932" s="120"/>
      <c r="J932" s="58"/>
      <c r="K932" s="121"/>
      <c r="L932" s="2"/>
      <c r="M932" s="120"/>
      <c r="N932" s="120"/>
      <c r="O932" s="120"/>
      <c r="P932" s="120"/>
      <c r="Q932" s="2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122"/>
      <c r="AJ932" s="122"/>
      <c r="AK932" s="2"/>
      <c r="AL932" s="2"/>
      <c r="AM932" s="2"/>
      <c r="AN932" s="2"/>
      <c r="AO932" s="2"/>
      <c r="AP932" s="2"/>
      <c r="AQ932" s="2"/>
      <c r="AR932" s="15"/>
    </row>
    <row r="933" spans="1:44" ht="11.25" customHeight="1">
      <c r="A933" s="120"/>
      <c r="B933" s="120"/>
      <c r="C933" s="120"/>
      <c r="D933" s="120"/>
      <c r="E933" s="2"/>
      <c r="F933" s="2"/>
      <c r="G933" s="120"/>
      <c r="H933" s="120"/>
      <c r="I933" s="120"/>
      <c r="J933" s="58"/>
      <c r="K933" s="121"/>
      <c r="L933" s="2"/>
      <c r="M933" s="120"/>
      <c r="N933" s="120"/>
      <c r="O933" s="120"/>
      <c r="P933" s="120"/>
      <c r="Q933" s="2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122"/>
      <c r="AJ933" s="122"/>
      <c r="AK933" s="2"/>
      <c r="AL933" s="2"/>
      <c r="AM933" s="2"/>
      <c r="AN933" s="2"/>
      <c r="AO933" s="2"/>
      <c r="AP933" s="2"/>
      <c r="AQ933" s="2"/>
      <c r="AR933" s="15"/>
    </row>
    <row r="934" spans="1:44" ht="11.25" customHeight="1">
      <c r="A934" s="120"/>
      <c r="B934" s="120"/>
      <c r="C934" s="120"/>
      <c r="D934" s="120"/>
      <c r="E934" s="2"/>
      <c r="F934" s="2"/>
      <c r="G934" s="120"/>
      <c r="H934" s="120"/>
      <c r="I934" s="120"/>
      <c r="J934" s="58"/>
      <c r="K934" s="121"/>
      <c r="L934" s="2"/>
      <c r="M934" s="120"/>
      <c r="N934" s="120"/>
      <c r="O934" s="120"/>
      <c r="P934" s="120"/>
      <c r="Q934" s="2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122"/>
      <c r="AJ934" s="122"/>
      <c r="AK934" s="2"/>
      <c r="AL934" s="2"/>
      <c r="AM934" s="2"/>
      <c r="AN934" s="2"/>
      <c r="AO934" s="2"/>
      <c r="AP934" s="2"/>
      <c r="AQ934" s="2"/>
      <c r="AR934" s="15"/>
    </row>
    <row r="935" spans="1:44" ht="11.25" customHeight="1">
      <c r="A935" s="120"/>
      <c r="B935" s="120"/>
      <c r="C935" s="120"/>
      <c r="D935" s="120"/>
      <c r="E935" s="2"/>
      <c r="F935" s="2"/>
      <c r="G935" s="120"/>
      <c r="H935" s="120"/>
      <c r="I935" s="120"/>
      <c r="J935" s="58"/>
      <c r="K935" s="121"/>
      <c r="L935" s="2"/>
      <c r="M935" s="120"/>
      <c r="N935" s="120"/>
      <c r="O935" s="120"/>
      <c r="P935" s="120"/>
      <c r="Q935" s="2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122"/>
      <c r="AJ935" s="122"/>
      <c r="AK935" s="2"/>
      <c r="AL935" s="2"/>
      <c r="AM935" s="2"/>
      <c r="AN935" s="2"/>
      <c r="AO935" s="2"/>
      <c r="AP935" s="2"/>
      <c r="AQ935" s="2"/>
      <c r="AR935" s="15"/>
    </row>
    <row r="936" spans="1:44" ht="11.25" customHeight="1">
      <c r="A936" s="120"/>
      <c r="B936" s="120"/>
      <c r="C936" s="120"/>
      <c r="D936" s="120"/>
      <c r="E936" s="2"/>
      <c r="F936" s="2"/>
      <c r="G936" s="120"/>
      <c r="H936" s="120"/>
      <c r="I936" s="120"/>
      <c r="J936" s="58"/>
      <c r="K936" s="121"/>
      <c r="L936" s="2"/>
      <c r="M936" s="120"/>
      <c r="N936" s="120"/>
      <c r="O936" s="120"/>
      <c r="P936" s="120"/>
      <c r="Q936" s="2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122"/>
      <c r="AJ936" s="122"/>
      <c r="AK936" s="2"/>
      <c r="AL936" s="2"/>
      <c r="AM936" s="2"/>
      <c r="AN936" s="2"/>
      <c r="AO936" s="2"/>
      <c r="AP936" s="2"/>
      <c r="AQ936" s="2"/>
      <c r="AR936" s="15"/>
    </row>
    <row r="937" spans="1:44" ht="11.25" customHeight="1">
      <c r="A937" s="120"/>
      <c r="B937" s="120"/>
      <c r="C937" s="120"/>
      <c r="D937" s="120"/>
      <c r="E937" s="2"/>
      <c r="F937" s="2"/>
      <c r="G937" s="120"/>
      <c r="H937" s="120"/>
      <c r="I937" s="120"/>
      <c r="J937" s="58"/>
      <c r="K937" s="121"/>
      <c r="L937" s="2"/>
      <c r="M937" s="120"/>
      <c r="N937" s="120"/>
      <c r="O937" s="120"/>
      <c r="P937" s="120"/>
      <c r="Q937" s="2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122"/>
      <c r="AJ937" s="122"/>
      <c r="AK937" s="2"/>
      <c r="AL937" s="2"/>
      <c r="AM937" s="2"/>
      <c r="AN937" s="2"/>
      <c r="AO937" s="2"/>
      <c r="AP937" s="2"/>
      <c r="AQ937" s="2"/>
      <c r="AR937" s="15"/>
    </row>
    <row r="938" spans="1:44" ht="11.25" customHeight="1">
      <c r="A938" s="120"/>
      <c r="B938" s="120"/>
      <c r="C938" s="120"/>
      <c r="D938" s="120"/>
      <c r="E938" s="2"/>
      <c r="F938" s="2"/>
      <c r="G938" s="120"/>
      <c r="H938" s="120"/>
      <c r="I938" s="120"/>
      <c r="J938" s="58"/>
      <c r="K938" s="121"/>
      <c r="L938" s="2"/>
      <c r="M938" s="120"/>
      <c r="N938" s="120"/>
      <c r="O938" s="120"/>
      <c r="P938" s="120"/>
      <c r="Q938" s="2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122"/>
      <c r="AJ938" s="122"/>
      <c r="AK938" s="2"/>
      <c r="AL938" s="2"/>
      <c r="AM938" s="2"/>
      <c r="AN938" s="2"/>
      <c r="AO938" s="2"/>
      <c r="AP938" s="2"/>
      <c r="AQ938" s="2"/>
      <c r="AR938" s="15"/>
    </row>
    <row r="939" spans="1:44" ht="11.25" customHeight="1">
      <c r="A939" s="120"/>
      <c r="B939" s="120"/>
      <c r="C939" s="120"/>
      <c r="D939" s="120"/>
      <c r="E939" s="2"/>
      <c r="F939" s="2"/>
      <c r="G939" s="120"/>
      <c r="H939" s="120"/>
      <c r="I939" s="120"/>
      <c r="J939" s="58"/>
      <c r="K939" s="121"/>
      <c r="L939" s="2"/>
      <c r="M939" s="120"/>
      <c r="N939" s="120"/>
      <c r="O939" s="120"/>
      <c r="P939" s="120"/>
      <c r="Q939" s="2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122"/>
      <c r="AJ939" s="122"/>
      <c r="AK939" s="2"/>
      <c r="AL939" s="2"/>
      <c r="AM939" s="2"/>
      <c r="AN939" s="2"/>
      <c r="AO939" s="2"/>
      <c r="AP939" s="2"/>
      <c r="AQ939" s="2"/>
      <c r="AR939" s="15"/>
    </row>
    <row r="940" spans="1:44" ht="11.25" customHeight="1">
      <c r="A940" s="120"/>
      <c r="B940" s="120"/>
      <c r="C940" s="120"/>
      <c r="D940" s="120"/>
      <c r="E940" s="2"/>
      <c r="F940" s="2"/>
      <c r="G940" s="120"/>
      <c r="H940" s="120"/>
      <c r="I940" s="120"/>
      <c r="J940" s="58"/>
      <c r="K940" s="121"/>
      <c r="L940" s="2"/>
      <c r="M940" s="120"/>
      <c r="N940" s="120"/>
      <c r="O940" s="120"/>
      <c r="P940" s="120"/>
      <c r="Q940" s="2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122"/>
      <c r="AJ940" s="122"/>
      <c r="AK940" s="2"/>
      <c r="AL940" s="2"/>
      <c r="AM940" s="2"/>
      <c r="AN940" s="2"/>
      <c r="AO940" s="2"/>
      <c r="AP940" s="2"/>
      <c r="AQ940" s="2"/>
      <c r="AR940" s="15"/>
    </row>
    <row r="941" spans="1:44" ht="11.25" customHeight="1">
      <c r="A941" s="120"/>
      <c r="B941" s="120"/>
      <c r="C941" s="120"/>
      <c r="D941" s="120"/>
      <c r="E941" s="2"/>
      <c r="F941" s="2"/>
      <c r="G941" s="120"/>
      <c r="H941" s="120"/>
      <c r="I941" s="120"/>
      <c r="J941" s="58"/>
      <c r="K941" s="121"/>
      <c r="L941" s="2"/>
      <c r="M941" s="120"/>
      <c r="N941" s="120"/>
      <c r="O941" s="120"/>
      <c r="P941" s="120"/>
      <c r="Q941" s="2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122"/>
      <c r="AJ941" s="122"/>
      <c r="AK941" s="2"/>
      <c r="AL941" s="2"/>
      <c r="AM941" s="2"/>
      <c r="AN941" s="2"/>
      <c r="AO941" s="2"/>
      <c r="AP941" s="2"/>
      <c r="AQ941" s="2"/>
      <c r="AR941" s="15"/>
    </row>
    <row r="942" spans="1:44" ht="11.25" customHeight="1">
      <c r="A942" s="120"/>
      <c r="B942" s="120"/>
      <c r="C942" s="120"/>
      <c r="D942" s="120"/>
      <c r="E942" s="2"/>
      <c r="F942" s="2"/>
      <c r="G942" s="120"/>
      <c r="H942" s="120"/>
      <c r="I942" s="120"/>
      <c r="J942" s="58"/>
      <c r="K942" s="121"/>
      <c r="L942" s="2"/>
      <c r="M942" s="120"/>
      <c r="N942" s="120"/>
      <c r="O942" s="120"/>
      <c r="P942" s="120"/>
      <c r="Q942" s="2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122"/>
      <c r="AJ942" s="122"/>
      <c r="AK942" s="2"/>
      <c r="AL942" s="2"/>
      <c r="AM942" s="2"/>
      <c r="AN942" s="2"/>
      <c r="AO942" s="2"/>
      <c r="AP942" s="2"/>
      <c r="AQ942" s="2"/>
      <c r="AR942" s="15"/>
    </row>
    <row r="943" spans="1:44" ht="11.25" customHeight="1">
      <c r="A943" s="120"/>
      <c r="B943" s="120"/>
      <c r="C943" s="120"/>
      <c r="D943" s="120"/>
      <c r="E943" s="2"/>
      <c r="F943" s="2"/>
      <c r="G943" s="120"/>
      <c r="H943" s="120"/>
      <c r="I943" s="120"/>
      <c r="J943" s="58"/>
      <c r="K943" s="121"/>
      <c r="L943" s="2"/>
      <c r="M943" s="120"/>
      <c r="N943" s="120"/>
      <c r="O943" s="120"/>
      <c r="P943" s="120"/>
      <c r="Q943" s="2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122"/>
      <c r="AJ943" s="122"/>
      <c r="AK943" s="2"/>
      <c r="AL943" s="2"/>
      <c r="AM943" s="2"/>
      <c r="AN943" s="2"/>
      <c r="AO943" s="2"/>
      <c r="AP943" s="2"/>
      <c r="AQ943" s="2"/>
      <c r="AR943" s="15"/>
    </row>
    <row r="944" spans="1:44" ht="11.25" customHeight="1">
      <c r="A944" s="120"/>
      <c r="B944" s="120"/>
      <c r="C944" s="120"/>
      <c r="D944" s="120"/>
      <c r="E944" s="2"/>
      <c r="F944" s="2"/>
      <c r="G944" s="120"/>
      <c r="H944" s="120"/>
      <c r="I944" s="120"/>
      <c r="J944" s="58"/>
      <c r="K944" s="121"/>
      <c r="L944" s="2"/>
      <c r="M944" s="120"/>
      <c r="N944" s="120"/>
      <c r="O944" s="120"/>
      <c r="P944" s="120"/>
      <c r="Q944" s="2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122"/>
      <c r="AJ944" s="122"/>
      <c r="AK944" s="2"/>
      <c r="AL944" s="2"/>
      <c r="AM944" s="2"/>
      <c r="AN944" s="2"/>
      <c r="AO944" s="2"/>
      <c r="AP944" s="2"/>
      <c r="AQ944" s="2"/>
      <c r="AR944" s="15"/>
    </row>
    <row r="945" spans="1:44" ht="11.25" customHeight="1">
      <c r="A945" s="120"/>
      <c r="B945" s="120"/>
      <c r="C945" s="120"/>
      <c r="D945" s="120"/>
      <c r="E945" s="2"/>
      <c r="F945" s="2"/>
      <c r="G945" s="120"/>
      <c r="H945" s="120"/>
      <c r="I945" s="120"/>
      <c r="J945" s="58"/>
      <c r="K945" s="121"/>
      <c r="L945" s="2"/>
      <c r="M945" s="120"/>
      <c r="N945" s="120"/>
      <c r="O945" s="120"/>
      <c r="P945" s="120"/>
      <c r="Q945" s="2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122"/>
      <c r="AJ945" s="122"/>
      <c r="AK945" s="2"/>
      <c r="AL945" s="2"/>
      <c r="AM945" s="2"/>
      <c r="AN945" s="2"/>
      <c r="AO945" s="2"/>
      <c r="AP945" s="2"/>
      <c r="AQ945" s="2"/>
      <c r="AR945" s="15"/>
    </row>
    <row r="946" spans="1:44" ht="11.25" customHeight="1">
      <c r="A946" s="120"/>
      <c r="B946" s="120"/>
      <c r="C946" s="120"/>
      <c r="D946" s="120"/>
      <c r="E946" s="2"/>
      <c r="F946" s="2"/>
      <c r="G946" s="120"/>
      <c r="H946" s="120"/>
      <c r="I946" s="120"/>
      <c r="J946" s="58"/>
      <c r="K946" s="121"/>
      <c r="L946" s="2"/>
      <c r="M946" s="120"/>
      <c r="N946" s="120"/>
      <c r="O946" s="120"/>
      <c r="P946" s="120"/>
      <c r="Q946" s="2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122"/>
      <c r="AJ946" s="122"/>
      <c r="AK946" s="2"/>
      <c r="AL946" s="2"/>
      <c r="AM946" s="2"/>
      <c r="AN946" s="2"/>
      <c r="AO946" s="2"/>
      <c r="AP946" s="2"/>
      <c r="AQ946" s="2"/>
      <c r="AR946" s="15"/>
    </row>
    <row r="947" spans="1:44" ht="11.25" customHeight="1">
      <c r="A947" s="120"/>
      <c r="B947" s="120"/>
      <c r="C947" s="120"/>
      <c r="D947" s="120"/>
      <c r="E947" s="2"/>
      <c r="F947" s="2"/>
      <c r="G947" s="120"/>
      <c r="H947" s="120"/>
      <c r="I947" s="120"/>
      <c r="J947" s="58"/>
      <c r="K947" s="121"/>
      <c r="L947" s="2"/>
      <c r="M947" s="120"/>
      <c r="N947" s="120"/>
      <c r="O947" s="120"/>
      <c r="P947" s="120"/>
      <c r="Q947" s="2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122"/>
      <c r="AJ947" s="122"/>
      <c r="AK947" s="2"/>
      <c r="AL947" s="2"/>
      <c r="AM947" s="2"/>
      <c r="AN947" s="2"/>
      <c r="AO947" s="2"/>
      <c r="AP947" s="2"/>
      <c r="AQ947" s="2"/>
      <c r="AR947" s="15"/>
    </row>
    <row r="948" spans="1:44" ht="11.25" customHeight="1">
      <c r="A948" s="120"/>
      <c r="B948" s="120"/>
      <c r="C948" s="120"/>
      <c r="D948" s="120"/>
      <c r="E948" s="2"/>
      <c r="F948" s="2"/>
      <c r="G948" s="120"/>
      <c r="H948" s="120"/>
      <c r="I948" s="120"/>
      <c r="J948" s="58"/>
      <c r="K948" s="121"/>
      <c r="L948" s="2"/>
      <c r="M948" s="120"/>
      <c r="N948" s="120"/>
      <c r="O948" s="120"/>
      <c r="P948" s="120"/>
      <c r="Q948" s="2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122"/>
      <c r="AJ948" s="122"/>
      <c r="AK948" s="2"/>
      <c r="AL948" s="2"/>
      <c r="AM948" s="2"/>
      <c r="AN948" s="2"/>
      <c r="AO948" s="2"/>
      <c r="AP948" s="2"/>
      <c r="AQ948" s="2"/>
      <c r="AR948" s="15"/>
    </row>
    <row r="949" spans="1:44" ht="11.25" customHeight="1">
      <c r="A949" s="120"/>
      <c r="B949" s="120"/>
      <c r="C949" s="120"/>
      <c r="D949" s="120"/>
      <c r="E949" s="2"/>
      <c r="F949" s="2"/>
      <c r="G949" s="120"/>
      <c r="H949" s="120"/>
      <c r="I949" s="120"/>
      <c r="J949" s="58"/>
      <c r="K949" s="121"/>
      <c r="L949" s="2"/>
      <c r="M949" s="120"/>
      <c r="N949" s="120"/>
      <c r="O949" s="120"/>
      <c r="P949" s="120"/>
      <c r="Q949" s="2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122"/>
      <c r="AJ949" s="122"/>
      <c r="AK949" s="2"/>
      <c r="AL949" s="2"/>
      <c r="AM949" s="2"/>
      <c r="AN949" s="2"/>
      <c r="AO949" s="2"/>
      <c r="AP949" s="2"/>
      <c r="AQ949" s="2"/>
      <c r="AR949" s="15"/>
    </row>
    <row r="950" spans="1:44" ht="11.25" customHeight="1">
      <c r="A950" s="120"/>
      <c r="B950" s="120"/>
      <c r="C950" s="120"/>
      <c r="D950" s="120"/>
      <c r="E950" s="2"/>
      <c r="F950" s="2"/>
      <c r="G950" s="120"/>
      <c r="H950" s="120"/>
      <c r="I950" s="120"/>
      <c r="J950" s="58"/>
      <c r="K950" s="121"/>
      <c r="L950" s="2"/>
      <c r="M950" s="120"/>
      <c r="N950" s="120"/>
      <c r="O950" s="120"/>
      <c r="P950" s="120"/>
      <c r="Q950" s="2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122"/>
      <c r="AJ950" s="122"/>
      <c r="AK950" s="2"/>
      <c r="AL950" s="2"/>
      <c r="AM950" s="2"/>
      <c r="AN950" s="2"/>
      <c r="AO950" s="2"/>
      <c r="AP950" s="2"/>
      <c r="AQ950" s="2"/>
      <c r="AR950" s="15"/>
    </row>
    <row r="951" spans="1:44" ht="11.25" customHeight="1">
      <c r="A951" s="120"/>
      <c r="B951" s="120"/>
      <c r="C951" s="120"/>
      <c r="D951" s="120"/>
      <c r="E951" s="2"/>
      <c r="F951" s="2"/>
      <c r="G951" s="120"/>
      <c r="H951" s="120"/>
      <c r="I951" s="120"/>
      <c r="J951" s="58"/>
      <c r="K951" s="121"/>
      <c r="L951" s="2"/>
      <c r="M951" s="120"/>
      <c r="N951" s="120"/>
      <c r="O951" s="120"/>
      <c r="P951" s="120"/>
      <c r="Q951" s="2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122"/>
      <c r="AJ951" s="122"/>
      <c r="AK951" s="2"/>
      <c r="AL951" s="2"/>
      <c r="AM951" s="2"/>
      <c r="AN951" s="2"/>
      <c r="AO951" s="2"/>
      <c r="AP951" s="2"/>
      <c r="AQ951" s="2"/>
      <c r="AR951" s="15"/>
    </row>
    <row r="952" spans="1:44" ht="11.25" customHeight="1">
      <c r="A952" s="120"/>
      <c r="B952" s="120"/>
      <c r="C952" s="120"/>
      <c r="D952" s="120"/>
      <c r="E952" s="2"/>
      <c r="F952" s="2"/>
      <c r="G952" s="120"/>
      <c r="H952" s="120"/>
      <c r="I952" s="120"/>
      <c r="J952" s="58"/>
      <c r="K952" s="121"/>
      <c r="L952" s="2"/>
      <c r="M952" s="120"/>
      <c r="N952" s="120"/>
      <c r="O952" s="120"/>
      <c r="P952" s="120"/>
      <c r="Q952" s="2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122"/>
      <c r="AJ952" s="122"/>
      <c r="AK952" s="2"/>
      <c r="AL952" s="2"/>
      <c r="AM952" s="2"/>
      <c r="AN952" s="2"/>
      <c r="AO952" s="2"/>
      <c r="AP952" s="2"/>
      <c r="AQ952" s="2"/>
      <c r="AR952" s="15"/>
    </row>
    <row r="953" spans="1:44" ht="11.25" customHeight="1">
      <c r="A953" s="120"/>
      <c r="B953" s="120"/>
      <c r="C953" s="120"/>
      <c r="D953" s="120"/>
      <c r="E953" s="2"/>
      <c r="F953" s="2"/>
      <c r="G953" s="120"/>
      <c r="H953" s="120"/>
      <c r="I953" s="120"/>
      <c r="J953" s="58"/>
      <c r="K953" s="121"/>
      <c r="L953" s="2"/>
      <c r="M953" s="120"/>
      <c r="N953" s="120"/>
      <c r="O953" s="120"/>
      <c r="P953" s="120"/>
      <c r="Q953" s="2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122"/>
      <c r="AJ953" s="122"/>
      <c r="AK953" s="2"/>
      <c r="AL953" s="2"/>
      <c r="AM953" s="2"/>
      <c r="AN953" s="2"/>
      <c r="AO953" s="2"/>
      <c r="AP953" s="2"/>
      <c r="AQ953" s="2"/>
      <c r="AR953" s="15"/>
    </row>
    <row r="954" spans="1:44" ht="11.25" customHeight="1">
      <c r="A954" s="120"/>
      <c r="B954" s="120"/>
      <c r="C954" s="120"/>
      <c r="D954" s="120"/>
      <c r="E954" s="2"/>
      <c r="F954" s="2"/>
      <c r="G954" s="120"/>
      <c r="H954" s="120"/>
      <c r="I954" s="120"/>
      <c r="J954" s="58"/>
      <c r="K954" s="121"/>
      <c r="L954" s="2"/>
      <c r="M954" s="120"/>
      <c r="N954" s="120"/>
      <c r="O954" s="120"/>
      <c r="P954" s="120"/>
      <c r="Q954" s="2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122"/>
      <c r="AJ954" s="122"/>
      <c r="AK954" s="2"/>
      <c r="AL954" s="2"/>
      <c r="AM954" s="2"/>
      <c r="AN954" s="2"/>
      <c r="AO954" s="2"/>
      <c r="AP954" s="2"/>
      <c r="AQ954" s="2"/>
      <c r="AR954" s="15"/>
    </row>
    <row r="955" spans="1:44" ht="11.25" customHeight="1">
      <c r="A955" s="120"/>
      <c r="B955" s="120"/>
      <c r="C955" s="120"/>
      <c r="D955" s="120"/>
      <c r="E955" s="2"/>
      <c r="F955" s="2"/>
      <c r="G955" s="120"/>
      <c r="H955" s="120"/>
      <c r="I955" s="120"/>
      <c r="J955" s="58"/>
      <c r="K955" s="121"/>
      <c r="L955" s="2"/>
      <c r="M955" s="120"/>
      <c r="N955" s="120"/>
      <c r="O955" s="120"/>
      <c r="P955" s="120"/>
      <c r="Q955" s="2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122"/>
      <c r="AJ955" s="122"/>
      <c r="AK955" s="2"/>
      <c r="AL955" s="2"/>
      <c r="AM955" s="2"/>
      <c r="AN955" s="2"/>
      <c r="AO955" s="2"/>
      <c r="AP955" s="2"/>
      <c r="AQ955" s="2"/>
      <c r="AR955" s="15"/>
    </row>
    <row r="956" spans="1:44" ht="11.25" customHeight="1">
      <c r="A956" s="120"/>
      <c r="B956" s="120"/>
      <c r="C956" s="120"/>
      <c r="D956" s="120"/>
      <c r="E956" s="2"/>
      <c r="F956" s="2"/>
      <c r="G956" s="120"/>
      <c r="H956" s="120"/>
      <c r="I956" s="120"/>
      <c r="J956" s="58"/>
      <c r="K956" s="121"/>
      <c r="L956" s="2"/>
      <c r="M956" s="120"/>
      <c r="N956" s="120"/>
      <c r="O956" s="120"/>
      <c r="P956" s="120"/>
      <c r="Q956" s="2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122"/>
      <c r="AJ956" s="122"/>
      <c r="AK956" s="2"/>
      <c r="AL956" s="2"/>
      <c r="AM956" s="2"/>
      <c r="AN956" s="2"/>
      <c r="AO956" s="2"/>
      <c r="AP956" s="2"/>
      <c r="AQ956" s="2"/>
      <c r="AR956" s="15"/>
    </row>
    <row r="957" spans="1:44" ht="11.25" customHeight="1">
      <c r="A957" s="120"/>
      <c r="B957" s="120"/>
      <c r="C957" s="120"/>
      <c r="D957" s="120"/>
      <c r="E957" s="2"/>
      <c r="F957" s="2"/>
      <c r="G957" s="120"/>
      <c r="H957" s="120"/>
      <c r="I957" s="120"/>
      <c r="J957" s="58"/>
      <c r="K957" s="121"/>
      <c r="L957" s="2"/>
      <c r="M957" s="120"/>
      <c r="N957" s="120"/>
      <c r="O957" s="120"/>
      <c r="P957" s="120"/>
      <c r="Q957" s="2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122"/>
      <c r="AJ957" s="122"/>
      <c r="AK957" s="2"/>
      <c r="AL957" s="2"/>
      <c r="AM957" s="2"/>
      <c r="AN957" s="2"/>
      <c r="AO957" s="2"/>
      <c r="AP957" s="2"/>
      <c r="AQ957" s="2"/>
      <c r="AR957" s="15"/>
    </row>
    <row r="958" spans="1:44" ht="11.25" customHeight="1">
      <c r="A958" s="120"/>
      <c r="B958" s="120"/>
      <c r="C958" s="120"/>
      <c r="D958" s="120"/>
      <c r="E958" s="2"/>
      <c r="F958" s="2"/>
      <c r="G958" s="120"/>
      <c r="H958" s="120"/>
      <c r="I958" s="120"/>
      <c r="J958" s="58"/>
      <c r="K958" s="121"/>
      <c r="L958" s="2"/>
      <c r="M958" s="120"/>
      <c r="N958" s="120"/>
      <c r="O958" s="120"/>
      <c r="P958" s="120"/>
      <c r="Q958" s="2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122"/>
      <c r="AJ958" s="122"/>
      <c r="AK958" s="2"/>
      <c r="AL958" s="2"/>
      <c r="AM958" s="2"/>
      <c r="AN958" s="2"/>
      <c r="AO958" s="2"/>
      <c r="AP958" s="2"/>
      <c r="AQ958" s="2"/>
      <c r="AR958" s="15"/>
    </row>
    <row r="959" spans="1:44" ht="11.25" customHeight="1">
      <c r="A959" s="120"/>
      <c r="B959" s="120"/>
      <c r="C959" s="120"/>
      <c r="D959" s="120"/>
      <c r="E959" s="2"/>
      <c r="F959" s="2"/>
      <c r="G959" s="120"/>
      <c r="H959" s="120"/>
      <c r="I959" s="120"/>
      <c r="J959" s="58"/>
      <c r="K959" s="121"/>
      <c r="L959" s="2"/>
      <c r="M959" s="120"/>
      <c r="N959" s="120"/>
      <c r="O959" s="120"/>
      <c r="P959" s="120"/>
      <c r="Q959" s="2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122"/>
      <c r="AJ959" s="122"/>
      <c r="AK959" s="2"/>
      <c r="AL959" s="2"/>
      <c r="AM959" s="2"/>
      <c r="AN959" s="2"/>
      <c r="AO959" s="2"/>
      <c r="AP959" s="2"/>
      <c r="AQ959" s="2"/>
      <c r="AR959" s="15"/>
    </row>
    <row r="960" spans="1:44" ht="11.25" customHeight="1">
      <c r="A960" s="120"/>
      <c r="B960" s="120"/>
      <c r="C960" s="120"/>
      <c r="D960" s="120"/>
      <c r="E960" s="2"/>
      <c r="F960" s="2"/>
      <c r="G960" s="120"/>
      <c r="H960" s="120"/>
      <c r="I960" s="120"/>
      <c r="J960" s="58"/>
      <c r="K960" s="121"/>
      <c r="L960" s="2"/>
      <c r="M960" s="120"/>
      <c r="N960" s="120"/>
      <c r="O960" s="120"/>
      <c r="P960" s="120"/>
      <c r="Q960" s="2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122"/>
      <c r="AJ960" s="122"/>
      <c r="AK960" s="2"/>
      <c r="AL960" s="2"/>
      <c r="AM960" s="2"/>
      <c r="AN960" s="2"/>
      <c r="AO960" s="2"/>
      <c r="AP960" s="2"/>
      <c r="AQ960" s="2"/>
      <c r="AR960" s="15"/>
    </row>
    <row r="961" spans="1:44" ht="11.25" customHeight="1">
      <c r="A961" s="120"/>
      <c r="B961" s="120"/>
      <c r="C961" s="120"/>
      <c r="D961" s="120"/>
      <c r="E961" s="2"/>
      <c r="F961" s="2"/>
      <c r="G961" s="120"/>
      <c r="H961" s="120"/>
      <c r="I961" s="120"/>
      <c r="J961" s="58"/>
      <c r="K961" s="121"/>
      <c r="L961" s="2"/>
      <c r="M961" s="120"/>
      <c r="N961" s="120"/>
      <c r="O961" s="120"/>
      <c r="P961" s="120"/>
      <c r="Q961" s="2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122"/>
      <c r="AJ961" s="122"/>
      <c r="AK961" s="2"/>
      <c r="AL961" s="2"/>
      <c r="AM961" s="2"/>
      <c r="AN961" s="2"/>
      <c r="AO961" s="2"/>
      <c r="AP961" s="2"/>
      <c r="AQ961" s="2"/>
      <c r="AR961" s="15"/>
    </row>
    <row r="962" spans="1:44" ht="11.25" customHeight="1">
      <c r="A962" s="120"/>
      <c r="B962" s="120"/>
      <c r="C962" s="120"/>
      <c r="D962" s="120"/>
      <c r="E962" s="2"/>
      <c r="F962" s="2"/>
      <c r="G962" s="120"/>
      <c r="H962" s="120"/>
      <c r="I962" s="120"/>
      <c r="J962" s="58"/>
      <c r="K962" s="121"/>
      <c r="L962" s="2"/>
      <c r="M962" s="120"/>
      <c r="N962" s="120"/>
      <c r="O962" s="120"/>
      <c r="P962" s="120"/>
      <c r="Q962" s="2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122"/>
      <c r="AJ962" s="122"/>
      <c r="AK962" s="2"/>
      <c r="AL962" s="2"/>
      <c r="AM962" s="2"/>
      <c r="AN962" s="2"/>
      <c r="AO962" s="2"/>
      <c r="AP962" s="2"/>
      <c r="AQ962" s="2"/>
      <c r="AR962" s="15"/>
    </row>
    <row r="963" spans="1:44" ht="11.25" customHeight="1">
      <c r="A963" s="120"/>
      <c r="B963" s="120"/>
      <c r="C963" s="120"/>
      <c r="D963" s="120"/>
      <c r="E963" s="2"/>
      <c r="F963" s="2"/>
      <c r="G963" s="120"/>
      <c r="H963" s="120"/>
      <c r="I963" s="120"/>
      <c r="J963" s="58"/>
      <c r="K963" s="121"/>
      <c r="L963" s="2"/>
      <c r="M963" s="120"/>
      <c r="N963" s="120"/>
      <c r="O963" s="120"/>
      <c r="P963" s="120"/>
      <c r="Q963" s="2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122"/>
      <c r="AJ963" s="122"/>
      <c r="AK963" s="2"/>
      <c r="AL963" s="2"/>
      <c r="AM963" s="2"/>
      <c r="AN963" s="2"/>
      <c r="AO963" s="2"/>
      <c r="AP963" s="2"/>
      <c r="AQ963" s="2"/>
      <c r="AR963" s="15"/>
    </row>
    <row r="964" spans="1:44" ht="11.25" customHeight="1">
      <c r="A964" s="120"/>
      <c r="B964" s="120"/>
      <c r="C964" s="120"/>
      <c r="D964" s="120"/>
      <c r="E964" s="2"/>
      <c r="F964" s="2"/>
      <c r="G964" s="120"/>
      <c r="H964" s="120"/>
      <c r="I964" s="120"/>
      <c r="J964" s="58"/>
      <c r="K964" s="121"/>
      <c r="L964" s="2"/>
      <c r="M964" s="120"/>
      <c r="N964" s="120"/>
      <c r="O964" s="120"/>
      <c r="P964" s="120"/>
      <c r="Q964" s="2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122"/>
      <c r="AJ964" s="122"/>
      <c r="AK964" s="2"/>
      <c r="AL964" s="2"/>
      <c r="AM964" s="2"/>
      <c r="AN964" s="2"/>
      <c r="AO964" s="2"/>
      <c r="AP964" s="2"/>
      <c r="AQ964" s="2"/>
      <c r="AR964" s="15"/>
    </row>
    <row r="965" spans="1:44" ht="11.25" customHeight="1">
      <c r="A965" s="120"/>
      <c r="B965" s="120"/>
      <c r="C965" s="120"/>
      <c r="D965" s="120"/>
      <c r="E965" s="2"/>
      <c r="F965" s="2"/>
      <c r="G965" s="120"/>
      <c r="H965" s="120"/>
      <c r="I965" s="120"/>
      <c r="J965" s="58"/>
      <c r="K965" s="121"/>
      <c r="L965" s="2"/>
      <c r="M965" s="120"/>
      <c r="N965" s="120"/>
      <c r="O965" s="120"/>
      <c r="P965" s="120"/>
      <c r="Q965" s="2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122"/>
      <c r="AJ965" s="122"/>
      <c r="AK965" s="2"/>
      <c r="AL965" s="2"/>
      <c r="AM965" s="2"/>
      <c r="AN965" s="2"/>
      <c r="AO965" s="2"/>
      <c r="AP965" s="2"/>
      <c r="AQ965" s="2"/>
      <c r="AR965" s="15"/>
    </row>
    <row r="966" spans="1:44" ht="11.25" customHeight="1">
      <c r="A966" s="120"/>
      <c r="B966" s="120"/>
      <c r="C966" s="120"/>
      <c r="D966" s="120"/>
      <c r="E966" s="2"/>
      <c r="F966" s="2"/>
      <c r="G966" s="120"/>
      <c r="H966" s="120"/>
      <c r="I966" s="120"/>
      <c r="J966" s="58"/>
      <c r="K966" s="121"/>
      <c r="L966" s="2"/>
      <c r="M966" s="120"/>
      <c r="N966" s="120"/>
      <c r="O966" s="120"/>
      <c r="P966" s="120"/>
      <c r="Q966" s="2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122"/>
      <c r="AJ966" s="122"/>
      <c r="AK966" s="2"/>
      <c r="AL966" s="2"/>
      <c r="AM966" s="2"/>
      <c r="AN966" s="2"/>
      <c r="AO966" s="2"/>
      <c r="AP966" s="2"/>
      <c r="AQ966" s="2"/>
      <c r="AR966" s="15"/>
    </row>
    <row r="967" spans="1:44" ht="11.25" customHeight="1">
      <c r="A967" s="120"/>
      <c r="B967" s="120"/>
      <c r="C967" s="120"/>
      <c r="D967" s="120"/>
      <c r="E967" s="2"/>
      <c r="F967" s="2"/>
      <c r="G967" s="120"/>
      <c r="H967" s="120"/>
      <c r="I967" s="120"/>
      <c r="J967" s="58"/>
      <c r="K967" s="121"/>
      <c r="L967" s="2"/>
      <c r="M967" s="120"/>
      <c r="N967" s="120"/>
      <c r="O967" s="120"/>
      <c r="P967" s="120"/>
      <c r="Q967" s="2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122"/>
      <c r="AJ967" s="122"/>
      <c r="AK967" s="2"/>
      <c r="AL967" s="2"/>
      <c r="AM967" s="2"/>
      <c r="AN967" s="2"/>
      <c r="AO967" s="2"/>
      <c r="AP967" s="2"/>
      <c r="AQ967" s="2"/>
      <c r="AR967" s="15"/>
    </row>
    <row r="968" spans="1:44" ht="11.25" customHeight="1">
      <c r="A968" s="120"/>
      <c r="B968" s="120"/>
      <c r="C968" s="120"/>
      <c r="D968" s="120"/>
      <c r="E968" s="2"/>
      <c r="F968" s="2"/>
      <c r="G968" s="120"/>
      <c r="H968" s="120"/>
      <c r="I968" s="120"/>
      <c r="J968" s="58"/>
      <c r="K968" s="121"/>
      <c r="L968" s="2"/>
      <c r="M968" s="120"/>
      <c r="N968" s="120"/>
      <c r="O968" s="120"/>
      <c r="P968" s="120"/>
      <c r="Q968" s="2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122"/>
      <c r="AJ968" s="122"/>
      <c r="AK968" s="2"/>
      <c r="AL968" s="2"/>
      <c r="AM968" s="2"/>
      <c r="AN968" s="2"/>
      <c r="AO968" s="2"/>
      <c r="AP968" s="2"/>
      <c r="AQ968" s="2"/>
      <c r="AR968" s="15"/>
    </row>
    <row r="969" spans="1:44" ht="11.25" customHeight="1">
      <c r="A969" s="120"/>
      <c r="B969" s="120"/>
      <c r="C969" s="120"/>
      <c r="D969" s="120"/>
      <c r="E969" s="2"/>
      <c r="F969" s="2"/>
      <c r="G969" s="120"/>
      <c r="H969" s="120"/>
      <c r="I969" s="120"/>
      <c r="J969" s="58"/>
      <c r="K969" s="121"/>
      <c r="L969" s="2"/>
      <c r="M969" s="120"/>
      <c r="N969" s="120"/>
      <c r="O969" s="120"/>
      <c r="P969" s="120"/>
      <c r="Q969" s="2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122"/>
      <c r="AJ969" s="122"/>
      <c r="AK969" s="2"/>
      <c r="AL969" s="2"/>
      <c r="AM969" s="2"/>
      <c r="AN969" s="2"/>
      <c r="AO969" s="2"/>
      <c r="AP969" s="2"/>
      <c r="AQ969" s="2"/>
      <c r="AR969" s="15"/>
    </row>
    <row r="970" spans="1:44" ht="11.25" customHeight="1">
      <c r="A970" s="120"/>
      <c r="B970" s="120"/>
      <c r="C970" s="120"/>
      <c r="D970" s="120"/>
      <c r="E970" s="2"/>
      <c r="F970" s="2"/>
      <c r="G970" s="120"/>
      <c r="H970" s="120"/>
      <c r="I970" s="120"/>
      <c r="J970" s="58"/>
      <c r="K970" s="121"/>
      <c r="L970" s="2"/>
      <c r="M970" s="120"/>
      <c r="N970" s="120"/>
      <c r="O970" s="120"/>
      <c r="P970" s="120"/>
      <c r="Q970" s="2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122"/>
      <c r="AJ970" s="122"/>
      <c r="AK970" s="2"/>
      <c r="AL970" s="2"/>
      <c r="AM970" s="2"/>
      <c r="AN970" s="2"/>
      <c r="AO970" s="2"/>
      <c r="AP970" s="2"/>
      <c r="AQ970" s="2"/>
      <c r="AR970" s="15"/>
    </row>
    <row r="971" spans="1:44" ht="11.25" customHeight="1">
      <c r="A971" s="120"/>
      <c r="B971" s="120"/>
      <c r="C971" s="120"/>
      <c r="D971" s="120"/>
      <c r="E971" s="2"/>
      <c r="F971" s="2"/>
      <c r="G971" s="120"/>
      <c r="H971" s="120"/>
      <c r="I971" s="120"/>
      <c r="J971" s="58"/>
      <c r="K971" s="121"/>
      <c r="L971" s="2"/>
      <c r="M971" s="120"/>
      <c r="N971" s="120"/>
      <c r="O971" s="120"/>
      <c r="P971" s="120"/>
      <c r="Q971" s="2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122"/>
      <c r="AJ971" s="122"/>
      <c r="AK971" s="2"/>
      <c r="AL971" s="2"/>
      <c r="AM971" s="2"/>
      <c r="AN971" s="2"/>
      <c r="AO971" s="2"/>
      <c r="AP971" s="2"/>
      <c r="AQ971" s="2"/>
      <c r="AR971" s="15"/>
    </row>
    <row r="972" spans="1:44" ht="11.25" customHeight="1">
      <c r="A972" s="120"/>
      <c r="B972" s="120"/>
      <c r="C972" s="120"/>
      <c r="D972" s="120"/>
      <c r="E972" s="2"/>
      <c r="F972" s="2"/>
      <c r="G972" s="120"/>
      <c r="H972" s="120"/>
      <c r="I972" s="120"/>
      <c r="J972" s="58"/>
      <c r="K972" s="121"/>
      <c r="L972" s="2"/>
      <c r="M972" s="120"/>
      <c r="N972" s="120"/>
      <c r="O972" s="120"/>
      <c r="P972" s="120"/>
      <c r="Q972" s="2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122"/>
      <c r="AJ972" s="122"/>
      <c r="AK972" s="2"/>
      <c r="AL972" s="2"/>
      <c r="AM972" s="2"/>
      <c r="AN972" s="2"/>
      <c r="AO972" s="2"/>
      <c r="AP972" s="2"/>
      <c r="AQ972" s="2"/>
      <c r="AR972" s="15"/>
    </row>
    <row r="973" spans="1:44" ht="11.25" customHeight="1">
      <c r="A973" s="120"/>
      <c r="B973" s="120"/>
      <c r="C973" s="120"/>
      <c r="D973" s="120"/>
      <c r="E973" s="2"/>
      <c r="F973" s="2"/>
      <c r="G973" s="120"/>
      <c r="H973" s="120"/>
      <c r="I973" s="120"/>
      <c r="J973" s="58"/>
      <c r="K973" s="121"/>
      <c r="L973" s="2"/>
      <c r="M973" s="120"/>
      <c r="N973" s="120"/>
      <c r="O973" s="120"/>
      <c r="P973" s="120"/>
      <c r="Q973" s="2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122"/>
      <c r="AJ973" s="122"/>
      <c r="AK973" s="2"/>
      <c r="AL973" s="2"/>
      <c r="AM973" s="2"/>
      <c r="AN973" s="2"/>
      <c r="AO973" s="2"/>
      <c r="AP973" s="2"/>
      <c r="AQ973" s="2"/>
      <c r="AR973" s="15"/>
    </row>
    <row r="974" spans="1:44" ht="11.25" customHeight="1">
      <c r="A974" s="120"/>
      <c r="B974" s="120"/>
      <c r="C974" s="120"/>
      <c r="D974" s="120"/>
      <c r="E974" s="2"/>
      <c r="F974" s="2"/>
      <c r="G974" s="120"/>
      <c r="H974" s="120"/>
      <c r="I974" s="120"/>
      <c r="J974" s="58"/>
      <c r="K974" s="121"/>
      <c r="L974" s="2"/>
      <c r="M974" s="120"/>
      <c r="N974" s="120"/>
      <c r="O974" s="120"/>
      <c r="P974" s="120"/>
      <c r="Q974" s="2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122"/>
      <c r="AJ974" s="122"/>
      <c r="AK974" s="2"/>
      <c r="AL974" s="2"/>
      <c r="AM974" s="2"/>
      <c r="AN974" s="2"/>
      <c r="AO974" s="2"/>
      <c r="AP974" s="2"/>
      <c r="AQ974" s="2"/>
      <c r="AR974" s="15"/>
    </row>
    <row r="975" spans="1:44" ht="11.25" customHeight="1">
      <c r="A975" s="120"/>
      <c r="B975" s="120"/>
      <c r="C975" s="120"/>
      <c r="D975" s="120"/>
      <c r="E975" s="2"/>
      <c r="F975" s="2"/>
      <c r="G975" s="120"/>
      <c r="H975" s="120"/>
      <c r="I975" s="120"/>
      <c r="J975" s="58"/>
      <c r="K975" s="121"/>
      <c r="L975" s="2"/>
      <c r="M975" s="120"/>
      <c r="N975" s="120"/>
      <c r="O975" s="120"/>
      <c r="P975" s="120"/>
      <c r="Q975" s="2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122"/>
      <c r="AJ975" s="122"/>
      <c r="AK975" s="2"/>
      <c r="AL975" s="2"/>
      <c r="AM975" s="2"/>
      <c r="AN975" s="2"/>
      <c r="AO975" s="2"/>
      <c r="AP975" s="2"/>
      <c r="AQ975" s="2"/>
      <c r="AR975" s="15"/>
    </row>
    <row r="976" spans="1:44" ht="11.25" customHeight="1">
      <c r="A976" s="120"/>
      <c r="B976" s="120"/>
      <c r="C976" s="120"/>
      <c r="D976" s="120"/>
      <c r="E976" s="2"/>
      <c r="F976" s="2"/>
      <c r="G976" s="120"/>
      <c r="H976" s="120"/>
      <c r="I976" s="120"/>
      <c r="J976" s="58"/>
      <c r="K976" s="121"/>
      <c r="L976" s="2"/>
      <c r="M976" s="120"/>
      <c r="N976" s="120"/>
      <c r="O976" s="120"/>
      <c r="P976" s="120"/>
      <c r="Q976" s="2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122"/>
      <c r="AJ976" s="122"/>
      <c r="AK976" s="2"/>
      <c r="AL976" s="2"/>
      <c r="AM976" s="2"/>
      <c r="AN976" s="2"/>
      <c r="AO976" s="2"/>
      <c r="AP976" s="2"/>
      <c r="AQ976" s="2"/>
      <c r="AR976" s="15"/>
    </row>
    <row r="977" spans="1:44" ht="11.25" customHeight="1">
      <c r="A977" s="120"/>
      <c r="B977" s="120"/>
      <c r="C977" s="120"/>
      <c r="D977" s="120"/>
      <c r="E977" s="2"/>
      <c r="F977" s="2"/>
      <c r="G977" s="120"/>
      <c r="H977" s="120"/>
      <c r="I977" s="120"/>
      <c r="J977" s="58"/>
      <c r="K977" s="121"/>
      <c r="L977" s="2"/>
      <c r="M977" s="120"/>
      <c r="N977" s="120"/>
      <c r="O977" s="120"/>
      <c r="P977" s="120"/>
      <c r="Q977" s="2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122"/>
      <c r="AJ977" s="122"/>
      <c r="AK977" s="2"/>
      <c r="AL977" s="2"/>
      <c r="AM977" s="2"/>
      <c r="AN977" s="2"/>
      <c r="AO977" s="2"/>
      <c r="AP977" s="2"/>
      <c r="AQ977" s="2"/>
      <c r="AR977" s="15"/>
    </row>
    <row r="978" spans="1:44" ht="11.25" customHeight="1">
      <c r="A978" s="120"/>
      <c r="B978" s="120"/>
      <c r="C978" s="120"/>
      <c r="D978" s="120"/>
      <c r="E978" s="2"/>
      <c r="F978" s="2"/>
      <c r="G978" s="120"/>
      <c r="H978" s="120"/>
      <c r="I978" s="120"/>
      <c r="J978" s="58"/>
      <c r="K978" s="121"/>
      <c r="L978" s="2"/>
      <c r="M978" s="120"/>
      <c r="N978" s="120"/>
      <c r="O978" s="120"/>
      <c r="P978" s="120"/>
      <c r="Q978" s="2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122"/>
      <c r="AJ978" s="122"/>
      <c r="AK978" s="2"/>
      <c r="AL978" s="2"/>
      <c r="AM978" s="2"/>
      <c r="AN978" s="2"/>
      <c r="AO978" s="2"/>
      <c r="AP978" s="2"/>
      <c r="AQ978" s="2"/>
      <c r="AR978" s="15"/>
    </row>
    <row r="979" spans="1:44" ht="11.25" customHeight="1">
      <c r="A979" s="120"/>
      <c r="B979" s="120"/>
      <c r="C979" s="120"/>
      <c r="D979" s="120"/>
      <c r="E979" s="2"/>
      <c r="F979" s="2"/>
      <c r="G979" s="120"/>
      <c r="H979" s="120"/>
      <c r="I979" s="120"/>
      <c r="J979" s="58"/>
      <c r="K979" s="121"/>
      <c r="L979" s="2"/>
      <c r="M979" s="120"/>
      <c r="N979" s="120"/>
      <c r="O979" s="120"/>
      <c r="P979" s="120"/>
      <c r="Q979" s="2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122"/>
      <c r="AJ979" s="122"/>
      <c r="AK979" s="2"/>
      <c r="AL979" s="2"/>
      <c r="AM979" s="2"/>
      <c r="AN979" s="2"/>
      <c r="AO979" s="2"/>
      <c r="AP979" s="2"/>
      <c r="AQ979" s="2"/>
      <c r="AR979" s="15"/>
    </row>
    <row r="980" spans="1:44" ht="11.25" customHeight="1">
      <c r="A980" s="120"/>
      <c r="B980" s="120"/>
      <c r="C980" s="120"/>
      <c r="D980" s="120"/>
      <c r="E980" s="2"/>
      <c r="F980" s="2"/>
      <c r="G980" s="120"/>
      <c r="H980" s="120"/>
      <c r="I980" s="120"/>
      <c r="J980" s="58"/>
      <c r="K980" s="121"/>
      <c r="L980" s="2"/>
      <c r="M980" s="120"/>
      <c r="N980" s="120"/>
      <c r="O980" s="120"/>
      <c r="P980" s="120"/>
      <c r="Q980" s="2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122"/>
      <c r="AJ980" s="122"/>
      <c r="AK980" s="2"/>
      <c r="AL980" s="2"/>
      <c r="AM980" s="2"/>
      <c r="AN980" s="2"/>
      <c r="AO980" s="2"/>
      <c r="AP980" s="2"/>
      <c r="AQ980" s="2"/>
      <c r="AR980" s="15"/>
    </row>
    <row r="981" spans="1:44" ht="11.25" customHeight="1">
      <c r="A981" s="120"/>
      <c r="B981" s="120"/>
      <c r="C981" s="120"/>
      <c r="D981" s="120"/>
      <c r="E981" s="2"/>
      <c r="F981" s="2"/>
      <c r="G981" s="120"/>
      <c r="H981" s="120"/>
      <c r="I981" s="120"/>
      <c r="J981" s="58"/>
      <c r="K981" s="121"/>
      <c r="L981" s="2"/>
      <c r="M981" s="120"/>
      <c r="N981" s="120"/>
      <c r="O981" s="120"/>
      <c r="P981" s="120"/>
      <c r="Q981" s="2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122"/>
      <c r="AJ981" s="122"/>
      <c r="AK981" s="2"/>
      <c r="AL981" s="2"/>
      <c r="AM981" s="2"/>
      <c r="AN981" s="2"/>
      <c r="AO981" s="2"/>
      <c r="AP981" s="2"/>
      <c r="AQ981" s="2"/>
      <c r="AR981" s="15"/>
    </row>
    <row r="982" spans="1:44" ht="11.25" customHeight="1">
      <c r="A982" s="120"/>
      <c r="B982" s="120"/>
      <c r="C982" s="120"/>
      <c r="D982" s="120"/>
      <c r="E982" s="2"/>
      <c r="F982" s="2"/>
      <c r="G982" s="120"/>
      <c r="H982" s="120"/>
      <c r="I982" s="120"/>
      <c r="J982" s="58"/>
      <c r="K982" s="121"/>
      <c r="L982" s="2"/>
      <c r="M982" s="120"/>
      <c r="N982" s="120"/>
      <c r="O982" s="120"/>
      <c r="P982" s="120"/>
      <c r="Q982" s="2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122"/>
      <c r="AJ982" s="122"/>
      <c r="AK982" s="2"/>
      <c r="AL982" s="2"/>
      <c r="AM982" s="2"/>
      <c r="AN982" s="2"/>
      <c r="AO982" s="2"/>
      <c r="AP982" s="2"/>
      <c r="AQ982" s="2"/>
      <c r="AR982" s="15"/>
    </row>
    <row r="983" spans="1:44" ht="11.25" customHeight="1">
      <c r="A983" s="120"/>
      <c r="B983" s="120"/>
      <c r="C983" s="120"/>
      <c r="D983" s="120"/>
      <c r="E983" s="2"/>
      <c r="F983" s="2"/>
      <c r="G983" s="120"/>
      <c r="H983" s="120"/>
      <c r="I983" s="120"/>
      <c r="J983" s="58"/>
      <c r="K983" s="121"/>
      <c r="L983" s="2"/>
      <c r="M983" s="120"/>
      <c r="N983" s="120"/>
      <c r="O983" s="120"/>
      <c r="P983" s="120"/>
      <c r="Q983" s="2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122"/>
      <c r="AJ983" s="122"/>
      <c r="AK983" s="2"/>
      <c r="AL983" s="2"/>
      <c r="AM983" s="2"/>
      <c r="AN983" s="2"/>
      <c r="AO983" s="2"/>
      <c r="AP983" s="2"/>
      <c r="AQ983" s="2"/>
      <c r="AR983" s="15"/>
    </row>
    <row r="984" spans="1:44" ht="11.25" customHeight="1">
      <c r="A984" s="120"/>
      <c r="B984" s="120"/>
      <c r="C984" s="120"/>
      <c r="D984" s="120"/>
      <c r="E984" s="2"/>
      <c r="F984" s="2"/>
      <c r="G984" s="120"/>
      <c r="H984" s="120"/>
      <c r="I984" s="120"/>
      <c r="J984" s="58"/>
      <c r="K984" s="121"/>
      <c r="L984" s="2"/>
      <c r="M984" s="120"/>
      <c r="N984" s="120"/>
      <c r="O984" s="120"/>
      <c r="P984" s="120"/>
      <c r="Q984" s="2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122"/>
      <c r="AJ984" s="122"/>
      <c r="AK984" s="2"/>
      <c r="AL984" s="2"/>
      <c r="AM984" s="2"/>
      <c r="AN984" s="2"/>
      <c r="AO984" s="2"/>
      <c r="AP984" s="2"/>
      <c r="AQ984" s="2"/>
      <c r="AR984" s="15"/>
    </row>
    <row r="985" spans="1:44" ht="11.25" customHeight="1">
      <c r="A985" s="120"/>
      <c r="B985" s="120"/>
      <c r="C985" s="120"/>
      <c r="D985" s="120"/>
      <c r="E985" s="2"/>
      <c r="F985" s="2"/>
      <c r="G985" s="120"/>
      <c r="H985" s="120"/>
      <c r="I985" s="120"/>
      <c r="J985" s="58"/>
      <c r="K985" s="121"/>
      <c r="L985" s="2"/>
      <c r="M985" s="120"/>
      <c r="N985" s="120"/>
      <c r="O985" s="120"/>
      <c r="P985" s="120"/>
      <c r="Q985" s="2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122"/>
      <c r="AJ985" s="122"/>
      <c r="AK985" s="2"/>
      <c r="AL985" s="2"/>
      <c r="AM985" s="2"/>
      <c r="AN985" s="2"/>
      <c r="AO985" s="2"/>
      <c r="AP985" s="2"/>
      <c r="AQ985" s="2"/>
      <c r="AR985" s="15"/>
    </row>
    <row r="986" spans="1:44" ht="11.25" customHeight="1">
      <c r="A986" s="120"/>
      <c r="B986" s="120"/>
      <c r="C986" s="120"/>
      <c r="D986" s="120"/>
      <c r="E986" s="2"/>
      <c r="F986" s="2"/>
      <c r="G986" s="120"/>
      <c r="H986" s="120"/>
      <c r="I986" s="120"/>
      <c r="J986" s="58"/>
      <c r="K986" s="121"/>
      <c r="L986" s="2"/>
      <c r="M986" s="120"/>
      <c r="N986" s="120"/>
      <c r="O986" s="120"/>
      <c r="P986" s="120"/>
      <c r="Q986" s="2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122"/>
      <c r="AJ986" s="122"/>
      <c r="AK986" s="2"/>
      <c r="AL986" s="2"/>
      <c r="AM986" s="2"/>
      <c r="AN986" s="2"/>
      <c r="AO986" s="2"/>
      <c r="AP986" s="2"/>
      <c r="AQ986" s="2"/>
      <c r="AR986" s="15"/>
    </row>
    <row r="987" spans="1:44" ht="11.25" customHeight="1">
      <c r="A987" s="120"/>
      <c r="B987" s="120"/>
      <c r="C987" s="120"/>
      <c r="D987" s="120"/>
      <c r="E987" s="2"/>
      <c r="F987" s="2"/>
      <c r="G987" s="120"/>
      <c r="H987" s="120"/>
      <c r="I987" s="120"/>
      <c r="J987" s="58"/>
      <c r="K987" s="121"/>
      <c r="L987" s="2"/>
      <c r="M987" s="120"/>
      <c r="N987" s="120"/>
      <c r="O987" s="120"/>
      <c r="P987" s="120"/>
      <c r="Q987" s="2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122"/>
      <c r="AJ987" s="122"/>
      <c r="AK987" s="2"/>
      <c r="AL987" s="2"/>
      <c r="AM987" s="2"/>
      <c r="AN987" s="2"/>
      <c r="AO987" s="2"/>
      <c r="AP987" s="2"/>
      <c r="AQ987" s="2"/>
      <c r="AR987" s="15"/>
    </row>
    <row r="988" spans="1:44" ht="11.25" customHeight="1">
      <c r="A988" s="120"/>
      <c r="B988" s="120"/>
      <c r="C988" s="120"/>
      <c r="D988" s="120"/>
      <c r="E988" s="2"/>
      <c r="F988" s="2"/>
      <c r="G988" s="120"/>
      <c r="H988" s="120"/>
      <c r="I988" s="120"/>
      <c r="J988" s="58"/>
      <c r="K988" s="121"/>
      <c r="L988" s="2"/>
      <c r="M988" s="120"/>
      <c r="N988" s="120"/>
      <c r="O988" s="120"/>
      <c r="P988" s="120"/>
      <c r="Q988" s="2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122"/>
      <c r="AJ988" s="122"/>
      <c r="AK988" s="2"/>
      <c r="AL988" s="2"/>
      <c r="AM988" s="2"/>
      <c r="AN988" s="2"/>
      <c r="AO988" s="2"/>
      <c r="AP988" s="2"/>
      <c r="AQ988" s="2"/>
      <c r="AR988" s="15"/>
    </row>
    <row r="989" spans="1:44" ht="11.25" customHeight="1">
      <c r="A989" s="120"/>
      <c r="B989" s="120"/>
      <c r="C989" s="120"/>
      <c r="D989" s="120"/>
      <c r="E989" s="2"/>
      <c r="F989" s="2"/>
      <c r="G989" s="120"/>
      <c r="H989" s="120"/>
      <c r="I989" s="120"/>
      <c r="J989" s="58"/>
      <c r="K989" s="121"/>
      <c r="L989" s="2"/>
      <c r="M989" s="120"/>
      <c r="N989" s="120"/>
      <c r="O989" s="120"/>
      <c r="P989" s="120"/>
      <c r="Q989" s="2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122"/>
      <c r="AJ989" s="122"/>
      <c r="AK989" s="2"/>
      <c r="AL989" s="2"/>
      <c r="AM989" s="2"/>
      <c r="AN989" s="2"/>
      <c r="AO989" s="2"/>
      <c r="AP989" s="2"/>
      <c r="AQ989" s="2"/>
      <c r="AR989" s="15"/>
    </row>
    <row r="990" spans="1:44" ht="11.25" customHeight="1">
      <c r="A990" s="120"/>
      <c r="B990" s="120"/>
      <c r="C990" s="120"/>
      <c r="D990" s="120"/>
      <c r="E990" s="2"/>
      <c r="F990" s="2"/>
      <c r="G990" s="120"/>
      <c r="H990" s="120"/>
      <c r="I990" s="120"/>
      <c r="J990" s="58"/>
      <c r="K990" s="121"/>
      <c r="L990" s="2"/>
      <c r="M990" s="120"/>
      <c r="N990" s="120"/>
      <c r="O990" s="120"/>
      <c r="P990" s="120"/>
      <c r="Q990" s="2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122"/>
      <c r="AJ990" s="122"/>
      <c r="AK990" s="2"/>
      <c r="AL990" s="2"/>
      <c r="AM990" s="2"/>
      <c r="AN990" s="2"/>
      <c r="AO990" s="2"/>
      <c r="AP990" s="2"/>
      <c r="AQ990" s="2"/>
      <c r="AR990" s="15"/>
    </row>
    <row r="991" spans="1:44" ht="11.25" customHeight="1">
      <c r="A991" s="120"/>
      <c r="B991" s="120"/>
      <c r="C991" s="120"/>
      <c r="D991" s="120"/>
      <c r="E991" s="2"/>
      <c r="F991" s="2"/>
      <c r="G991" s="120"/>
      <c r="H991" s="120"/>
      <c r="I991" s="120"/>
      <c r="J991" s="58"/>
      <c r="K991" s="121"/>
      <c r="L991" s="2"/>
      <c r="M991" s="120"/>
      <c r="N991" s="120"/>
      <c r="O991" s="120"/>
      <c r="P991" s="120"/>
      <c r="Q991" s="2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122"/>
      <c r="AJ991" s="122"/>
      <c r="AK991" s="2"/>
      <c r="AL991" s="2"/>
      <c r="AM991" s="2"/>
      <c r="AN991" s="2"/>
      <c r="AO991" s="2"/>
      <c r="AP991" s="2"/>
      <c r="AQ991" s="2"/>
      <c r="AR991" s="15"/>
    </row>
    <row r="992" spans="1:44" ht="11.25" customHeight="1">
      <c r="A992" s="120"/>
      <c r="B992" s="120"/>
      <c r="C992" s="120"/>
      <c r="D992" s="120"/>
      <c r="E992" s="2"/>
      <c r="F992" s="2"/>
      <c r="G992" s="120"/>
      <c r="H992" s="120"/>
      <c r="I992" s="120"/>
      <c r="J992" s="58"/>
      <c r="K992" s="121"/>
      <c r="L992" s="2"/>
      <c r="M992" s="120"/>
      <c r="N992" s="120"/>
      <c r="O992" s="120"/>
      <c r="P992" s="120"/>
      <c r="Q992" s="2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122"/>
      <c r="AJ992" s="122"/>
      <c r="AK992" s="2"/>
      <c r="AL992" s="2"/>
      <c r="AM992" s="2"/>
      <c r="AN992" s="2"/>
      <c r="AO992" s="2"/>
      <c r="AP992" s="2"/>
      <c r="AQ992" s="2"/>
      <c r="AR992" s="15"/>
    </row>
    <row r="993" spans="1:44" ht="11.25" customHeight="1">
      <c r="A993" s="120"/>
      <c r="B993" s="120"/>
      <c r="C993" s="120"/>
      <c r="D993" s="120"/>
      <c r="E993" s="2"/>
      <c r="F993" s="2"/>
      <c r="G993" s="120"/>
      <c r="H993" s="120"/>
      <c r="I993" s="120"/>
      <c r="J993" s="58"/>
      <c r="K993" s="121"/>
      <c r="L993" s="2"/>
      <c r="M993" s="120"/>
      <c r="N993" s="120"/>
      <c r="O993" s="120"/>
      <c r="P993" s="120"/>
      <c r="Q993" s="2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122"/>
      <c r="AJ993" s="122"/>
      <c r="AK993" s="2"/>
      <c r="AL993" s="2"/>
      <c r="AM993" s="2"/>
      <c r="AN993" s="2"/>
      <c r="AO993" s="2"/>
      <c r="AP993" s="2"/>
      <c r="AQ993" s="2"/>
      <c r="AR993" s="15"/>
    </row>
    <row r="994" spans="1:44" ht="11.25" customHeight="1">
      <c r="A994" s="120"/>
      <c r="B994" s="120"/>
      <c r="C994" s="120"/>
      <c r="D994" s="120"/>
      <c r="E994" s="2"/>
      <c r="F994" s="2"/>
      <c r="G994" s="120"/>
      <c r="H994" s="120"/>
      <c r="I994" s="120"/>
      <c r="J994" s="58"/>
      <c r="K994" s="121"/>
      <c r="L994" s="2"/>
      <c r="M994" s="120"/>
      <c r="N994" s="120"/>
      <c r="O994" s="120"/>
      <c r="P994" s="120"/>
      <c r="Q994" s="2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122"/>
      <c r="AJ994" s="122"/>
      <c r="AK994" s="2"/>
      <c r="AL994" s="2"/>
      <c r="AM994" s="2"/>
      <c r="AN994" s="2"/>
      <c r="AO994" s="2"/>
      <c r="AP994" s="2"/>
      <c r="AQ994" s="2"/>
      <c r="AR994" s="15"/>
    </row>
    <row r="995" spans="1:44" ht="11.25" customHeight="1">
      <c r="A995" s="120"/>
      <c r="B995" s="120"/>
      <c r="C995" s="120"/>
      <c r="D995" s="120"/>
      <c r="E995" s="2"/>
      <c r="F995" s="2"/>
      <c r="G995" s="120"/>
      <c r="H995" s="120"/>
      <c r="I995" s="120"/>
      <c r="J995" s="58"/>
      <c r="K995" s="121"/>
      <c r="L995" s="2"/>
      <c r="M995" s="120"/>
      <c r="N995" s="120"/>
      <c r="O995" s="120"/>
      <c r="P995" s="120"/>
      <c r="Q995" s="2"/>
      <c r="R995" s="58"/>
      <c r="S995" s="58"/>
      <c r="T995" s="58"/>
      <c r="U995" s="58"/>
      <c r="V995" s="58"/>
      <c r="W995" s="58"/>
      <c r="X995" s="58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122"/>
      <c r="AJ995" s="122"/>
      <c r="AK995" s="2"/>
      <c r="AL995" s="2"/>
      <c r="AM995" s="2"/>
      <c r="AN995" s="2"/>
      <c r="AO995" s="2"/>
      <c r="AP995" s="2"/>
      <c r="AQ995" s="2"/>
      <c r="AR995" s="15"/>
    </row>
    <row r="996" spans="1:44" ht="11.25" customHeight="1">
      <c r="A996" s="120"/>
      <c r="B996" s="120"/>
      <c r="C996" s="120"/>
      <c r="D996" s="120"/>
      <c r="E996" s="2"/>
      <c r="F996" s="2"/>
      <c r="G996" s="120"/>
      <c r="H996" s="120"/>
      <c r="I996" s="120"/>
      <c r="J996" s="58"/>
      <c r="K996" s="121"/>
      <c r="L996" s="2"/>
      <c r="M996" s="120"/>
      <c r="N996" s="120"/>
      <c r="O996" s="120"/>
      <c r="P996" s="120"/>
      <c r="Q996" s="2"/>
      <c r="R996" s="58"/>
      <c r="S996" s="58"/>
      <c r="T996" s="58"/>
      <c r="U996" s="58"/>
      <c r="V996" s="58"/>
      <c r="W996" s="58"/>
      <c r="X996" s="58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122"/>
      <c r="AJ996" s="122"/>
      <c r="AK996" s="2"/>
      <c r="AL996" s="2"/>
      <c r="AM996" s="2"/>
      <c r="AN996" s="2"/>
      <c r="AO996" s="2"/>
      <c r="AP996" s="2"/>
      <c r="AQ996" s="2"/>
      <c r="AR996" s="15"/>
    </row>
    <row r="997" spans="1:44" ht="11.25" customHeight="1">
      <c r="A997" s="120"/>
      <c r="B997" s="120"/>
      <c r="C997" s="120"/>
      <c r="D997" s="120"/>
      <c r="E997" s="2"/>
      <c r="F997" s="2"/>
      <c r="G997" s="120"/>
      <c r="H997" s="120"/>
      <c r="I997" s="120"/>
      <c r="J997" s="58"/>
      <c r="K997" s="121"/>
      <c r="L997" s="2"/>
      <c r="M997" s="120"/>
      <c r="N997" s="120"/>
      <c r="O997" s="120"/>
      <c r="P997" s="120"/>
      <c r="Q997" s="2"/>
      <c r="R997" s="58"/>
      <c r="S997" s="58"/>
      <c r="T997" s="58"/>
      <c r="U997" s="58"/>
      <c r="V997" s="58"/>
      <c r="W997" s="58"/>
      <c r="X997" s="58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122"/>
      <c r="AJ997" s="122"/>
      <c r="AK997" s="2"/>
      <c r="AL997" s="2"/>
      <c r="AM997" s="2"/>
      <c r="AN997" s="2"/>
      <c r="AO997" s="2"/>
      <c r="AP997" s="2"/>
      <c r="AQ997" s="2"/>
      <c r="AR997" s="15"/>
    </row>
    <row r="998" spans="1:44" ht="11.25" customHeight="1">
      <c r="A998" s="120"/>
      <c r="B998" s="120"/>
      <c r="C998" s="120"/>
      <c r="D998" s="120"/>
      <c r="E998" s="2"/>
      <c r="F998" s="2"/>
      <c r="G998" s="120"/>
      <c r="H998" s="120"/>
      <c r="I998" s="120"/>
      <c r="J998" s="58"/>
      <c r="K998" s="121"/>
      <c r="L998" s="2"/>
      <c r="M998" s="120"/>
      <c r="N998" s="120"/>
      <c r="O998" s="120"/>
      <c r="P998" s="120"/>
      <c r="Q998" s="2"/>
      <c r="R998" s="58"/>
      <c r="S998" s="58"/>
      <c r="T998" s="58"/>
      <c r="U998" s="58"/>
      <c r="V998" s="58"/>
      <c r="W998" s="58"/>
      <c r="X998" s="58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122"/>
      <c r="AJ998" s="122"/>
      <c r="AK998" s="2"/>
      <c r="AL998" s="2"/>
      <c r="AM998" s="2"/>
      <c r="AN998" s="2"/>
      <c r="AO998" s="2"/>
      <c r="AP998" s="2"/>
      <c r="AQ998" s="2"/>
      <c r="AR998" s="15"/>
    </row>
    <row r="999" spans="1:44" ht="11.25" customHeight="1">
      <c r="A999" s="120"/>
      <c r="B999" s="120"/>
      <c r="C999" s="120"/>
      <c r="D999" s="120"/>
      <c r="E999" s="2"/>
      <c r="F999" s="2"/>
      <c r="G999" s="120"/>
      <c r="H999" s="120"/>
      <c r="I999" s="120"/>
      <c r="J999" s="58"/>
      <c r="K999" s="121"/>
      <c r="L999" s="2"/>
      <c r="M999" s="120"/>
      <c r="N999" s="120"/>
      <c r="O999" s="120"/>
      <c r="P999" s="120"/>
      <c r="Q999" s="2"/>
      <c r="R999" s="58"/>
      <c r="S999" s="58"/>
      <c r="T999" s="58"/>
      <c r="U999" s="58"/>
      <c r="V999" s="58"/>
      <c r="W999" s="58"/>
      <c r="X999" s="58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122"/>
      <c r="AJ999" s="122"/>
      <c r="AK999" s="2"/>
      <c r="AL999" s="2"/>
      <c r="AM999" s="2"/>
      <c r="AN999" s="2"/>
      <c r="AO999" s="2"/>
      <c r="AP999" s="2"/>
      <c r="AQ999" s="2"/>
      <c r="AR999" s="15"/>
    </row>
    <row r="1000" spans="1:44" ht="11.25" customHeight="1">
      <c r="A1000" s="120"/>
      <c r="B1000" s="120"/>
      <c r="C1000" s="120"/>
      <c r="D1000" s="120"/>
      <c r="E1000" s="2"/>
      <c r="F1000" s="2"/>
      <c r="G1000" s="120"/>
      <c r="H1000" s="120"/>
      <c r="I1000" s="120"/>
      <c r="J1000" s="58"/>
      <c r="K1000" s="121"/>
      <c r="L1000" s="2"/>
      <c r="M1000" s="120"/>
      <c r="N1000" s="120"/>
      <c r="O1000" s="120"/>
      <c r="P1000" s="120"/>
      <c r="Q1000" s="2"/>
      <c r="R1000" s="58"/>
      <c r="S1000" s="58"/>
      <c r="T1000" s="58"/>
      <c r="U1000" s="58"/>
      <c r="V1000" s="58"/>
      <c r="W1000" s="58"/>
      <c r="X1000" s="58"/>
      <c r="Y1000" s="58"/>
      <c r="Z1000" s="58"/>
      <c r="AA1000" s="58"/>
      <c r="AB1000" s="58"/>
      <c r="AC1000" s="58"/>
      <c r="AD1000" s="58"/>
      <c r="AE1000" s="58"/>
      <c r="AF1000" s="58"/>
      <c r="AG1000" s="58"/>
      <c r="AH1000" s="58"/>
      <c r="AI1000" s="122"/>
      <c r="AJ1000" s="122"/>
      <c r="AK1000" s="2"/>
      <c r="AL1000" s="2"/>
      <c r="AM1000" s="2"/>
      <c r="AN1000" s="2"/>
      <c r="AO1000" s="2"/>
      <c r="AP1000" s="2"/>
      <c r="AQ1000" s="2"/>
      <c r="AR1000" s="15"/>
    </row>
  </sheetData>
  <mergeCells count="71">
    <mergeCell ref="A11:E11"/>
    <mergeCell ref="A12:E12"/>
    <mergeCell ref="A15:E15"/>
    <mergeCell ref="A16:E16"/>
    <mergeCell ref="R6:T6"/>
    <mergeCell ref="U6:U7"/>
    <mergeCell ref="C6:C7"/>
    <mergeCell ref="D6:D7"/>
    <mergeCell ref="A8:E8"/>
    <mergeCell ref="J47:J48"/>
    <mergeCell ref="L6:L7"/>
    <mergeCell ref="M6:O6"/>
    <mergeCell ref="P6:P7"/>
    <mergeCell ref="Q6:Q7"/>
    <mergeCell ref="J17:J18"/>
    <mergeCell ref="J25:J28"/>
    <mergeCell ref="J31:J33"/>
    <mergeCell ref="J36:J38"/>
    <mergeCell ref="J41:J44"/>
    <mergeCell ref="A79:E79"/>
    <mergeCell ref="A80:E80"/>
    <mergeCell ref="A83:E83"/>
    <mergeCell ref="A84:E84"/>
    <mergeCell ref="A58:E58"/>
    <mergeCell ref="A61:E61"/>
    <mergeCell ref="A62:E62"/>
    <mergeCell ref="A65:E65"/>
    <mergeCell ref="A66:E66"/>
    <mergeCell ref="A69:E69"/>
    <mergeCell ref="A70:E70"/>
    <mergeCell ref="A54:E54"/>
    <mergeCell ref="A57:E57"/>
    <mergeCell ref="A73:E73"/>
    <mergeCell ref="A74:E74"/>
    <mergeCell ref="J75:J78"/>
    <mergeCell ref="A45:E45"/>
    <mergeCell ref="A46:E46"/>
    <mergeCell ref="A49:E49"/>
    <mergeCell ref="A50:E50"/>
    <mergeCell ref="A53:E53"/>
    <mergeCell ref="A35:E35"/>
    <mergeCell ref="A39:E39"/>
    <mergeCell ref="A40:E40"/>
    <mergeCell ref="A19:E19"/>
    <mergeCell ref="A20:E20"/>
    <mergeCell ref="A23:E23"/>
    <mergeCell ref="A24:E24"/>
    <mergeCell ref="A29:E29"/>
    <mergeCell ref="A30:E30"/>
    <mergeCell ref="A34:E34"/>
    <mergeCell ref="AG6:AG7"/>
    <mergeCell ref="AH6:AH7"/>
    <mergeCell ref="AI6:AJ6"/>
    <mergeCell ref="A1:AJ1"/>
    <mergeCell ref="A2:AJ2"/>
    <mergeCell ref="A3:AJ3"/>
    <mergeCell ref="A4:AJ4"/>
    <mergeCell ref="A5:AJ5"/>
    <mergeCell ref="A6:A7"/>
    <mergeCell ref="B6:B7"/>
    <mergeCell ref="E6:E7"/>
    <mergeCell ref="F6:F7"/>
    <mergeCell ref="G6:G7"/>
    <mergeCell ref="H6:I6"/>
    <mergeCell ref="J6:J7"/>
    <mergeCell ref="K6:K7"/>
    <mergeCell ref="V6:X6"/>
    <mergeCell ref="Y6:Y7"/>
    <mergeCell ref="Z6:AB6"/>
    <mergeCell ref="AC6:AC7"/>
    <mergeCell ref="AD6:AF6"/>
  </mergeCells>
  <dataValidations count="5">
    <dataValidation type="date" operator="greaterThan" allowBlank="1" showInputMessage="1" showErrorMessage="1" prompt="Error en Ingresos de Fechas - La fecha debe corresponder al Año 2014." sqref="D9:D10 D13:D14 D17:D18 D22 D31:D33 D36:D38 D41:D44 D48 D52 D55:D56 D59:D60 D63:D64 D67:D68 D71:D72 D75:D78">
      <formula1>41275</formula1>
    </dataValidation>
    <dataValidation type="decimal" allowBlank="1" showInputMessage="1" showErrorMessage="1" prompt="Sólo números - Sólo ingresar números sin letras_x000a_" sqref="M9:N10 R9:T10 V9:X10 Z9:Z10 AB9:AB10 AD9:AF10 Z13:AA13 M13:N14 R13:T14 V13:X14 Z14:AB14 AD13:AF14 M17:N18 R17:T18 V17:X18 Z17:AB18 AD17:AF18 M21 Z21 AB21 M22:N22 R21:T22 V21:X22 Z22:AB22 AD21:AF22 AB25 Z25:Z27 M25:M28 R25:T28 V25:X28 Z28:AA28 AD25:AF28 M31:N33 R31:T33 V31:X33 Z31:Z33 AB31:AB33 AD31:AF33 M36:N38 R36:T38 V36:X38 Z36:Z38 AB36:AB38 AD36:AF38 AB41:AB43 M41:N44 R41:T44 V41:X44 Z41:Z44 AD41:AF44 M47 M48:N48 R47:T48 V47:X48 Z47:Z48 AB47:AB48 AD47:AF48 M51 AB51 M52:N52 R51:T52 V51:X52 Z51:Z52 AD51:AF52 M55:N56 R55:T56 V55:X56 Z55:AB56 AD55:AF56 M59:N60 R59:T60 V59:X60 Z59:AB60 AD59:AF60 Z63 M63:N64 R63:T64 V63:X64 Z64:AB64 AD63:AF64 M67:N68 R67:T68 V67:X68 Z67:AB68 AD67:AF68 M71:N72 R71:T72 V71:X72 Z71:Z72 AD71:AF72 AB75:AB77 M75:N78 R75:T78 V75:X78 Z75:Z78 AD75:AF78 M81:M82 R81:T82 V81:X82 Z81:AB82 AD81:AF82">
      <formula1>-100000000</formula1>
      <formula2>10000000000</formula2>
    </dataValidation>
    <dataValidation type="custom" allowBlank="1" showErrorMessage="1" sqref="K9:K10 AA9:AA10 AB13 K13:K14 K17:K18 AA21 K21:K22 K25 AA25 K31:K33 AA31:AA33 K55:K56 K59:K60 K64 K67:K68 K71:K72 AA71:AB72 K81:K82">
      <formula1>LTE(LEN(K9),(255))</formula1>
    </dataValidation>
    <dataValidation type="date" operator="greaterThan" allowBlank="1" showInputMessage="1" prompt="SÓLO FECHAS - Las fechas corresponden al presupuesto 2014" sqref="H9:I10 H13:I14 H17:I18 H22:I22 H31:I33 H36:I38 H41:I44 H48:I48 H52:I52 H55:I56 H59:I60 H63:I64 H67:I68 H71:I72 H75:I78">
      <formula1>41275</formula1>
    </dataValidation>
    <dataValidation type="custom" allowBlank="1" showInputMessage="1" showErrorMessage="1" prompt="MÁXIMO DE CARACTERES SOBREPASADO - Sólo 255 caracteres por celdas" sqref="C9:C10 E9:G10 L9:L10 P9:Q10 C13:C14 E13:G14 L13:L14 P13:Q14 C17:C18 E17:G18 L17:L18 P17:Q18 N21 C22 E21:G22 L22 P21:Q22 E25:G28 N25:N28 P25:Q28 C31:C33 E31:G33 L31:L33 P31:Q33 C36:C38 E36:G38 L36:L38 P36:Q38 C41:C44 E41:G44 L41:L44 P41:Q44 N47 C48 E47:G48 L48 P47:Q48 N51 C52 E51:G52 L52 P51:Q52 Q55 C55:C56 E55:G56 L55:L56 P56:Q56 C59:C60 E59:G60 L59:L60 P59:Q60 C63:C64 E63:G64 L63:L64 P63:Q64 C67:C68 E67:G68 L67:L68 P67:Q68 C71:C72 E71:G72 L71:L72 P71:Q72 C75:C78 E75:G78 L75:L78 P75:Q78 E81:G82 N81:N82 P81:Q82">
      <formula1>LTE(LEN(C9),(255))</formula1>
    </dataValidation>
  </dataValidations>
  <printOptions horizontalCentered="1"/>
  <pageMargins left="0" right="0" top="0.74803149606299213" bottom="0.74803149606299213" header="0" footer="0"/>
  <pageSetup paperSize="14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24-01-581</vt:lpstr>
      <vt:lpstr>24-01-581 REG</vt:lpstr>
      <vt:lpstr>24-01-583</vt:lpstr>
      <vt:lpstr>24-01-583 REG</vt:lpstr>
      <vt:lpstr>24-01-587</vt:lpstr>
      <vt:lpstr>24-01-587 REG </vt:lpstr>
      <vt:lpstr>24-01-588</vt:lpstr>
      <vt:lpstr>24-01-588 REG</vt:lpstr>
      <vt:lpstr>24-01-590</vt:lpstr>
      <vt:lpstr>24-01-590 REG</vt:lpstr>
      <vt:lpstr>24-01-591</vt:lpstr>
      <vt:lpstr>24-01-591 REG </vt:lpstr>
      <vt:lpstr>24-01-592</vt:lpstr>
      <vt:lpstr>24-01-592 REG </vt:lpstr>
      <vt:lpstr>24-01-593</vt:lpstr>
      <vt:lpstr>24-01-593 REG </vt:lpstr>
      <vt:lpstr>24-07-002</vt:lpstr>
      <vt:lpstr>24-07-002 REG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Fabiola Oyanedel</dc:creator>
  <cp:lastModifiedBy>Isabel Ojeda Baeza</cp:lastModifiedBy>
  <dcterms:created xsi:type="dcterms:W3CDTF">2014-04-01T14:20:29Z</dcterms:created>
  <dcterms:modified xsi:type="dcterms:W3CDTF">2024-05-14T13:56:47Z</dcterms:modified>
</cp:coreProperties>
</file>